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иколай\Google Диск\9 семестр\НИР\"/>
    </mc:Choice>
  </mc:AlternateContent>
  <xr:revisionPtr revIDLastSave="0" documentId="13_ncr:1_{D41FAF33-B717-4519-9311-6763FA54F4B0}" xr6:coauthVersionLast="45" xr6:coauthVersionMax="45" xr10:uidLastSave="{00000000-0000-0000-0000-000000000000}"/>
  <bookViews>
    <workbookView xWindow="-108" yWindow="-108" windowWidth="23256" windowHeight="12576" activeTab="7" xr2:uid="{722A1D01-CEBB-4FEC-A067-FAF27128ECFA}"/>
  </bookViews>
  <sheets>
    <sheet name="Остатки на корсчетах" sheetId="1" r:id="rId1"/>
    <sheet name="Сальдо" sheetId="2" r:id="rId2"/>
    <sheet name="Факторы ликвидности" sheetId="3" r:id="rId3"/>
    <sheet name="Свод" sheetId="8" r:id="rId4"/>
    <sheet name="Прогнозы" sheetId="5" r:id="rId5"/>
    <sheet name="Итог" sheetId="6" r:id="rId6"/>
    <sheet name="COR" sheetId="10" r:id="rId7"/>
    <sheet name="CASH" sheetId="9" r:id="rId8"/>
    <sheet name="LIKV" sheetId="11" r:id="rId9"/>
  </sheets>
  <definedNames>
    <definedName name="_xlnm._FilterDatabase" localSheetId="0" hidden="1">'Остатки на корсчетах'!$A$2:$D$4956</definedName>
    <definedName name="_xlnm._FilterDatabase" localSheetId="3" hidden="1">Свод!$B$1:$R$2583</definedName>
    <definedName name="_xlnm._FilterDatabase" localSheetId="2" hidden="1">'Факторы ликвидности'!$C$2:$L$684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36" i="8" l="1"/>
  <c r="R36" i="8"/>
  <c r="T36" i="8"/>
  <c r="P37" i="8"/>
  <c r="P40" i="8"/>
  <c r="P41" i="8"/>
  <c r="P42" i="8"/>
  <c r="P43" i="8"/>
  <c r="P36" i="8"/>
  <c r="O37" i="8"/>
  <c r="O36" i="8"/>
  <c r="O40" i="8"/>
  <c r="O41" i="8"/>
  <c r="O43" i="8"/>
  <c r="O42" i="8"/>
  <c r="S22" i="8"/>
  <c r="R22" i="8"/>
  <c r="O22" i="8"/>
  <c r="P26" i="8"/>
  <c r="O28" i="8"/>
  <c r="P28" i="8" s="1"/>
  <c r="O29" i="8"/>
  <c r="N28" i="8"/>
  <c r="L28" i="8"/>
  <c r="E6" i="8"/>
  <c r="F6" i="8"/>
  <c r="G6" i="8"/>
  <c r="H6" i="8"/>
  <c r="I6" i="8"/>
  <c r="J6" i="8"/>
  <c r="K6" i="8"/>
  <c r="L6" i="8"/>
  <c r="M6" i="8"/>
  <c r="N6" i="8"/>
  <c r="E7" i="8"/>
  <c r="F7" i="8"/>
  <c r="G7" i="8"/>
  <c r="H7" i="8"/>
  <c r="I7" i="8"/>
  <c r="J7" i="8"/>
  <c r="K7" i="8"/>
  <c r="L7" i="8"/>
  <c r="M7" i="8"/>
  <c r="N7" i="8"/>
  <c r="E8" i="8"/>
  <c r="F8" i="8"/>
  <c r="G8" i="8"/>
  <c r="H8" i="8"/>
  <c r="I8" i="8"/>
  <c r="J8" i="8"/>
  <c r="K8" i="8"/>
  <c r="L8" i="8"/>
  <c r="M8" i="8"/>
  <c r="N8" i="8"/>
  <c r="E9" i="8"/>
  <c r="F9" i="8"/>
  <c r="G9" i="8"/>
  <c r="H9" i="8"/>
  <c r="I9" i="8"/>
  <c r="J9" i="8"/>
  <c r="K9" i="8"/>
  <c r="L9" i="8"/>
  <c r="M9" i="8"/>
  <c r="N9" i="8"/>
  <c r="E10" i="8"/>
  <c r="F10" i="8"/>
  <c r="G10" i="8"/>
  <c r="H10" i="8"/>
  <c r="I10" i="8"/>
  <c r="J10" i="8"/>
  <c r="K10" i="8"/>
  <c r="L10" i="8"/>
  <c r="M10" i="8"/>
  <c r="N10" i="8"/>
  <c r="E11" i="8"/>
  <c r="F11" i="8"/>
  <c r="G11" i="8"/>
  <c r="H11" i="8"/>
  <c r="I11" i="8"/>
  <c r="J11" i="8"/>
  <c r="K11" i="8"/>
  <c r="L11" i="8"/>
  <c r="M11" i="8"/>
  <c r="N11" i="8"/>
  <c r="E12" i="8"/>
  <c r="F12" i="8"/>
  <c r="G12" i="8"/>
  <c r="H12" i="8"/>
  <c r="I12" i="8"/>
  <c r="J12" i="8"/>
  <c r="K12" i="8"/>
  <c r="L12" i="8"/>
  <c r="M12" i="8"/>
  <c r="N12" i="8"/>
  <c r="E13" i="8"/>
  <c r="F13" i="8"/>
  <c r="G13" i="8"/>
  <c r="H13" i="8"/>
  <c r="I13" i="8"/>
  <c r="J13" i="8"/>
  <c r="K13" i="8"/>
  <c r="L13" i="8"/>
  <c r="M13" i="8"/>
  <c r="N13" i="8"/>
  <c r="E14" i="8"/>
  <c r="F14" i="8"/>
  <c r="G14" i="8"/>
  <c r="H14" i="8"/>
  <c r="I14" i="8"/>
  <c r="J14" i="8"/>
  <c r="K14" i="8"/>
  <c r="L14" i="8"/>
  <c r="M14" i="8"/>
  <c r="N14" i="8"/>
  <c r="E15" i="8"/>
  <c r="F15" i="8"/>
  <c r="G15" i="8"/>
  <c r="H15" i="8"/>
  <c r="I15" i="8"/>
  <c r="J15" i="8"/>
  <c r="K15" i="8"/>
  <c r="L15" i="8"/>
  <c r="M15" i="8"/>
  <c r="N15" i="8"/>
  <c r="E16" i="8"/>
  <c r="F16" i="8"/>
  <c r="G16" i="8"/>
  <c r="H16" i="8"/>
  <c r="I16" i="8"/>
  <c r="J16" i="8"/>
  <c r="K16" i="8"/>
  <c r="L16" i="8"/>
  <c r="M16" i="8"/>
  <c r="N16" i="8"/>
  <c r="E17" i="8"/>
  <c r="F17" i="8"/>
  <c r="G17" i="8"/>
  <c r="H17" i="8"/>
  <c r="I17" i="8"/>
  <c r="J17" i="8"/>
  <c r="K17" i="8"/>
  <c r="L17" i="8"/>
  <c r="M17" i="8"/>
  <c r="N17" i="8"/>
  <c r="E18" i="8"/>
  <c r="F18" i="8"/>
  <c r="G18" i="8"/>
  <c r="H18" i="8"/>
  <c r="I18" i="8"/>
  <c r="J18" i="8"/>
  <c r="K18" i="8"/>
  <c r="L18" i="8"/>
  <c r="M18" i="8"/>
  <c r="N18" i="8"/>
  <c r="E19" i="8"/>
  <c r="F19" i="8"/>
  <c r="G19" i="8"/>
  <c r="H19" i="8"/>
  <c r="I19" i="8"/>
  <c r="J19" i="8"/>
  <c r="K19" i="8"/>
  <c r="L19" i="8"/>
  <c r="M19" i="8"/>
  <c r="N19" i="8"/>
  <c r="E20" i="8"/>
  <c r="F20" i="8"/>
  <c r="G20" i="8"/>
  <c r="H20" i="8"/>
  <c r="I20" i="8"/>
  <c r="J20" i="8"/>
  <c r="K20" i="8"/>
  <c r="L20" i="8"/>
  <c r="M20" i="8"/>
  <c r="N20" i="8"/>
  <c r="E21" i="8"/>
  <c r="F21" i="8"/>
  <c r="G21" i="8"/>
  <c r="H21" i="8"/>
  <c r="I21" i="8"/>
  <c r="J21" i="8"/>
  <c r="K21" i="8"/>
  <c r="L21" i="8"/>
  <c r="M21" i="8"/>
  <c r="N21" i="8"/>
  <c r="E22" i="8"/>
  <c r="F22" i="8"/>
  <c r="G22" i="8"/>
  <c r="H22" i="8"/>
  <c r="I22" i="8"/>
  <c r="J22" i="8"/>
  <c r="K22" i="8"/>
  <c r="L22" i="8"/>
  <c r="M22" i="8"/>
  <c r="N22" i="8"/>
  <c r="E26" i="8"/>
  <c r="F26" i="8"/>
  <c r="G26" i="8"/>
  <c r="H26" i="8"/>
  <c r="I26" i="8"/>
  <c r="J26" i="8"/>
  <c r="K26" i="8"/>
  <c r="L26" i="8"/>
  <c r="M26" i="8"/>
  <c r="N26" i="8"/>
  <c r="E27" i="8"/>
  <c r="F27" i="8"/>
  <c r="G27" i="8"/>
  <c r="H27" i="8"/>
  <c r="I27" i="8"/>
  <c r="J27" i="8"/>
  <c r="K27" i="8"/>
  <c r="L27" i="8"/>
  <c r="M27" i="8"/>
  <c r="N27" i="8"/>
  <c r="E28" i="8"/>
  <c r="F28" i="8"/>
  <c r="G28" i="8"/>
  <c r="H28" i="8"/>
  <c r="I28" i="8"/>
  <c r="J28" i="8"/>
  <c r="K28" i="8"/>
  <c r="M28" i="8"/>
  <c r="E29" i="8"/>
  <c r="F29" i="8"/>
  <c r="G29" i="8"/>
  <c r="H29" i="8"/>
  <c r="I29" i="8"/>
  <c r="J29" i="8"/>
  <c r="K29" i="8"/>
  <c r="L29" i="8"/>
  <c r="M29" i="8"/>
  <c r="N29" i="8"/>
  <c r="E30" i="8"/>
  <c r="F30" i="8"/>
  <c r="G30" i="8"/>
  <c r="H30" i="8"/>
  <c r="I30" i="8"/>
  <c r="J30" i="8"/>
  <c r="K30" i="8"/>
  <c r="L30" i="8"/>
  <c r="M30" i="8"/>
  <c r="N30" i="8"/>
  <c r="E31" i="8"/>
  <c r="F31" i="8"/>
  <c r="G31" i="8"/>
  <c r="H31" i="8"/>
  <c r="I31" i="8"/>
  <c r="J31" i="8"/>
  <c r="K31" i="8"/>
  <c r="L31" i="8"/>
  <c r="M31" i="8"/>
  <c r="N31" i="8"/>
  <c r="E32" i="8"/>
  <c r="F32" i="8"/>
  <c r="G32" i="8"/>
  <c r="H32" i="8"/>
  <c r="I32" i="8"/>
  <c r="J32" i="8"/>
  <c r="K32" i="8"/>
  <c r="L32" i="8"/>
  <c r="M32" i="8"/>
  <c r="N32" i="8"/>
  <c r="E33" i="8"/>
  <c r="F33" i="8"/>
  <c r="G33" i="8"/>
  <c r="H33" i="8"/>
  <c r="I33" i="8"/>
  <c r="J33" i="8"/>
  <c r="K33" i="8"/>
  <c r="L33" i="8"/>
  <c r="M33" i="8"/>
  <c r="N33" i="8"/>
  <c r="E34" i="8"/>
  <c r="F34" i="8"/>
  <c r="G34" i="8"/>
  <c r="H34" i="8"/>
  <c r="I34" i="8"/>
  <c r="J34" i="8"/>
  <c r="K34" i="8"/>
  <c r="L34" i="8"/>
  <c r="M34" i="8"/>
  <c r="N34" i="8"/>
  <c r="E35" i="8"/>
  <c r="F35" i="8"/>
  <c r="G35" i="8"/>
  <c r="H35" i="8"/>
  <c r="I35" i="8"/>
  <c r="J35" i="8"/>
  <c r="K35" i="8"/>
  <c r="L35" i="8"/>
  <c r="M35" i="8"/>
  <c r="N35" i="8"/>
  <c r="E36" i="8"/>
  <c r="F36" i="8"/>
  <c r="G36" i="8"/>
  <c r="H36" i="8"/>
  <c r="I36" i="8"/>
  <c r="J36" i="8"/>
  <c r="K36" i="8"/>
  <c r="L36" i="8"/>
  <c r="M36" i="8"/>
  <c r="N36" i="8"/>
  <c r="E37" i="8"/>
  <c r="F37" i="8"/>
  <c r="G37" i="8"/>
  <c r="H37" i="8"/>
  <c r="I37" i="8"/>
  <c r="J37" i="8"/>
  <c r="K37" i="8"/>
  <c r="L37" i="8"/>
  <c r="M37" i="8"/>
  <c r="N37" i="8"/>
  <c r="E40" i="8"/>
  <c r="F40" i="8"/>
  <c r="G40" i="8"/>
  <c r="H40" i="8"/>
  <c r="I40" i="8"/>
  <c r="J40" i="8"/>
  <c r="K40" i="8"/>
  <c r="L40" i="8"/>
  <c r="M40" i="8"/>
  <c r="N40" i="8"/>
  <c r="E41" i="8"/>
  <c r="F41" i="8"/>
  <c r="G41" i="8"/>
  <c r="H41" i="8"/>
  <c r="I41" i="8"/>
  <c r="J41" i="8"/>
  <c r="K41" i="8"/>
  <c r="L41" i="8"/>
  <c r="M41" i="8"/>
  <c r="N41" i="8"/>
  <c r="E42" i="8"/>
  <c r="F42" i="8"/>
  <c r="G42" i="8"/>
  <c r="H42" i="8"/>
  <c r="I42" i="8"/>
  <c r="J42" i="8"/>
  <c r="K42" i="8"/>
  <c r="L42" i="8"/>
  <c r="M42" i="8"/>
  <c r="N42" i="8"/>
  <c r="E43" i="8"/>
  <c r="F43" i="8"/>
  <c r="G43" i="8"/>
  <c r="H43" i="8"/>
  <c r="I43" i="8"/>
  <c r="J43" i="8"/>
  <c r="K43" i="8"/>
  <c r="L43" i="8"/>
  <c r="M43" i="8"/>
  <c r="N43" i="8"/>
  <c r="E44" i="8"/>
  <c r="F44" i="8"/>
  <c r="G44" i="8"/>
  <c r="H44" i="8"/>
  <c r="I44" i="8"/>
  <c r="J44" i="8"/>
  <c r="K44" i="8"/>
  <c r="L44" i="8"/>
  <c r="M44" i="8"/>
  <c r="N44" i="8"/>
  <c r="E45" i="8"/>
  <c r="F45" i="8"/>
  <c r="G45" i="8"/>
  <c r="H45" i="8"/>
  <c r="I45" i="8"/>
  <c r="J45" i="8"/>
  <c r="K45" i="8"/>
  <c r="L45" i="8"/>
  <c r="M45" i="8"/>
  <c r="N45" i="8"/>
  <c r="E46" i="8"/>
  <c r="F46" i="8"/>
  <c r="G46" i="8"/>
  <c r="H46" i="8"/>
  <c r="I46" i="8"/>
  <c r="J46" i="8"/>
  <c r="K46" i="8"/>
  <c r="L46" i="8"/>
  <c r="M46" i="8"/>
  <c r="N46" i="8"/>
  <c r="E47" i="8"/>
  <c r="F47" i="8"/>
  <c r="G47" i="8"/>
  <c r="H47" i="8"/>
  <c r="I47" i="8"/>
  <c r="J47" i="8"/>
  <c r="K47" i="8"/>
  <c r="L47" i="8"/>
  <c r="M47" i="8"/>
  <c r="N47" i="8"/>
  <c r="E48" i="8"/>
  <c r="F48" i="8"/>
  <c r="G48" i="8"/>
  <c r="H48" i="8"/>
  <c r="I48" i="8"/>
  <c r="J48" i="8"/>
  <c r="K48" i="8"/>
  <c r="L48" i="8"/>
  <c r="M48" i="8"/>
  <c r="N48" i="8"/>
  <c r="E49" i="8"/>
  <c r="F49" i="8"/>
  <c r="G49" i="8"/>
  <c r="H49" i="8"/>
  <c r="I49" i="8"/>
  <c r="J49" i="8"/>
  <c r="K49" i="8"/>
  <c r="L49" i="8"/>
  <c r="M49" i="8"/>
  <c r="N49" i="8"/>
  <c r="E50" i="8"/>
  <c r="F50" i="8"/>
  <c r="G50" i="8"/>
  <c r="H50" i="8"/>
  <c r="I50" i="8"/>
  <c r="J50" i="8"/>
  <c r="K50" i="8"/>
  <c r="L50" i="8"/>
  <c r="M50" i="8"/>
  <c r="N50" i="8"/>
  <c r="E51" i="8"/>
  <c r="F51" i="8"/>
  <c r="G51" i="8"/>
  <c r="H51" i="8"/>
  <c r="I51" i="8"/>
  <c r="J51" i="8"/>
  <c r="K51" i="8"/>
  <c r="L51" i="8"/>
  <c r="M51" i="8"/>
  <c r="N51" i="8"/>
  <c r="E52" i="8"/>
  <c r="F52" i="8"/>
  <c r="G52" i="8"/>
  <c r="H52" i="8"/>
  <c r="I52" i="8"/>
  <c r="J52" i="8"/>
  <c r="K52" i="8"/>
  <c r="L52" i="8"/>
  <c r="M52" i="8"/>
  <c r="N52" i="8"/>
  <c r="E53" i="8"/>
  <c r="F53" i="8"/>
  <c r="G53" i="8"/>
  <c r="H53" i="8"/>
  <c r="I53" i="8"/>
  <c r="J53" i="8"/>
  <c r="K53" i="8"/>
  <c r="L53" i="8"/>
  <c r="M53" i="8"/>
  <c r="N53" i="8"/>
  <c r="E54" i="8"/>
  <c r="F54" i="8"/>
  <c r="G54" i="8"/>
  <c r="H54" i="8"/>
  <c r="I54" i="8"/>
  <c r="J54" i="8"/>
  <c r="K54" i="8"/>
  <c r="L54" i="8"/>
  <c r="M54" i="8"/>
  <c r="N54" i="8"/>
  <c r="E55" i="8"/>
  <c r="F55" i="8"/>
  <c r="G55" i="8"/>
  <c r="H55" i="8"/>
  <c r="I55" i="8"/>
  <c r="J55" i="8"/>
  <c r="K55" i="8"/>
  <c r="L55" i="8"/>
  <c r="M55" i="8"/>
  <c r="N55" i="8"/>
  <c r="E56" i="8"/>
  <c r="F56" i="8"/>
  <c r="G56" i="8"/>
  <c r="H56" i="8"/>
  <c r="I56" i="8"/>
  <c r="J56" i="8"/>
  <c r="K56" i="8"/>
  <c r="L56" i="8"/>
  <c r="M56" i="8"/>
  <c r="N56" i="8"/>
  <c r="E57" i="8"/>
  <c r="F57" i="8"/>
  <c r="G57" i="8"/>
  <c r="H57" i="8"/>
  <c r="I57" i="8"/>
  <c r="J57" i="8"/>
  <c r="K57" i="8"/>
  <c r="L57" i="8"/>
  <c r="M57" i="8"/>
  <c r="N57" i="8"/>
  <c r="E58" i="8"/>
  <c r="F58" i="8"/>
  <c r="G58" i="8"/>
  <c r="H58" i="8"/>
  <c r="I58" i="8"/>
  <c r="J58" i="8"/>
  <c r="K58" i="8"/>
  <c r="L58" i="8"/>
  <c r="M58" i="8"/>
  <c r="N58" i="8"/>
  <c r="E59" i="8"/>
  <c r="F59" i="8"/>
  <c r="G59" i="8"/>
  <c r="H59" i="8"/>
  <c r="I59" i="8"/>
  <c r="J59" i="8"/>
  <c r="K59" i="8"/>
  <c r="L59" i="8"/>
  <c r="M59" i="8"/>
  <c r="N59" i="8"/>
  <c r="E60" i="8"/>
  <c r="F60" i="8"/>
  <c r="G60" i="8"/>
  <c r="H60" i="8"/>
  <c r="I60" i="8"/>
  <c r="J60" i="8"/>
  <c r="K60" i="8"/>
  <c r="L60" i="8"/>
  <c r="M60" i="8"/>
  <c r="N60" i="8"/>
  <c r="E61" i="8"/>
  <c r="F61" i="8"/>
  <c r="G61" i="8"/>
  <c r="H61" i="8"/>
  <c r="I61" i="8"/>
  <c r="J61" i="8"/>
  <c r="K61" i="8"/>
  <c r="L61" i="8"/>
  <c r="M61" i="8"/>
  <c r="N61" i="8"/>
  <c r="E62" i="8"/>
  <c r="F62" i="8"/>
  <c r="G62" i="8"/>
  <c r="H62" i="8"/>
  <c r="I62" i="8"/>
  <c r="J62" i="8"/>
  <c r="K62" i="8"/>
  <c r="L62" i="8"/>
  <c r="M62" i="8"/>
  <c r="N62" i="8"/>
  <c r="E63" i="8"/>
  <c r="F63" i="8"/>
  <c r="G63" i="8"/>
  <c r="H63" i="8"/>
  <c r="I63" i="8"/>
  <c r="J63" i="8"/>
  <c r="K63" i="8"/>
  <c r="L63" i="8"/>
  <c r="M63" i="8"/>
  <c r="N63" i="8"/>
  <c r="E64" i="8"/>
  <c r="F64" i="8"/>
  <c r="G64" i="8"/>
  <c r="H64" i="8"/>
  <c r="I64" i="8"/>
  <c r="J64" i="8"/>
  <c r="K64" i="8"/>
  <c r="L64" i="8"/>
  <c r="M64" i="8"/>
  <c r="N64" i="8"/>
  <c r="E65" i="8"/>
  <c r="F65" i="8"/>
  <c r="G65" i="8"/>
  <c r="H65" i="8"/>
  <c r="I65" i="8"/>
  <c r="J65" i="8"/>
  <c r="K65" i="8"/>
  <c r="L65" i="8"/>
  <c r="M65" i="8"/>
  <c r="N65" i="8"/>
  <c r="E66" i="8"/>
  <c r="F66" i="8"/>
  <c r="G66" i="8"/>
  <c r="H66" i="8"/>
  <c r="I66" i="8"/>
  <c r="J66" i="8"/>
  <c r="K66" i="8"/>
  <c r="L66" i="8"/>
  <c r="M66" i="8"/>
  <c r="N66" i="8"/>
  <c r="E67" i="8"/>
  <c r="F67" i="8"/>
  <c r="G67" i="8"/>
  <c r="H67" i="8"/>
  <c r="I67" i="8"/>
  <c r="J67" i="8"/>
  <c r="K67" i="8"/>
  <c r="L67" i="8"/>
  <c r="M67" i="8"/>
  <c r="N67" i="8"/>
  <c r="E68" i="8"/>
  <c r="F68" i="8"/>
  <c r="G68" i="8"/>
  <c r="H68" i="8"/>
  <c r="I68" i="8"/>
  <c r="J68" i="8"/>
  <c r="K68" i="8"/>
  <c r="L68" i="8"/>
  <c r="M68" i="8"/>
  <c r="N68" i="8"/>
  <c r="E69" i="8"/>
  <c r="F69" i="8"/>
  <c r="G69" i="8"/>
  <c r="H69" i="8"/>
  <c r="I69" i="8"/>
  <c r="J69" i="8"/>
  <c r="K69" i="8"/>
  <c r="L69" i="8"/>
  <c r="M69" i="8"/>
  <c r="N69" i="8"/>
  <c r="E70" i="8"/>
  <c r="F70" i="8"/>
  <c r="G70" i="8"/>
  <c r="H70" i="8"/>
  <c r="I70" i="8"/>
  <c r="J70" i="8"/>
  <c r="K70" i="8"/>
  <c r="L70" i="8"/>
  <c r="M70" i="8"/>
  <c r="N70" i="8"/>
  <c r="E71" i="8"/>
  <c r="F71" i="8"/>
  <c r="G71" i="8"/>
  <c r="H71" i="8"/>
  <c r="I71" i="8"/>
  <c r="J71" i="8"/>
  <c r="K71" i="8"/>
  <c r="L71" i="8"/>
  <c r="M71" i="8"/>
  <c r="N71" i="8"/>
  <c r="E72" i="8"/>
  <c r="F72" i="8"/>
  <c r="G72" i="8"/>
  <c r="H72" i="8"/>
  <c r="I72" i="8"/>
  <c r="J72" i="8"/>
  <c r="K72" i="8"/>
  <c r="L72" i="8"/>
  <c r="M72" i="8"/>
  <c r="N72" i="8"/>
  <c r="E73" i="8"/>
  <c r="F73" i="8"/>
  <c r="G73" i="8"/>
  <c r="H73" i="8"/>
  <c r="I73" i="8"/>
  <c r="J73" i="8"/>
  <c r="K73" i="8"/>
  <c r="L73" i="8"/>
  <c r="M73" i="8"/>
  <c r="N73" i="8"/>
  <c r="E74" i="8"/>
  <c r="F74" i="8"/>
  <c r="G74" i="8"/>
  <c r="H74" i="8"/>
  <c r="I74" i="8"/>
  <c r="J74" i="8"/>
  <c r="K74" i="8"/>
  <c r="L74" i="8"/>
  <c r="M74" i="8"/>
  <c r="N74" i="8"/>
  <c r="E75" i="8"/>
  <c r="F75" i="8"/>
  <c r="G75" i="8"/>
  <c r="H75" i="8"/>
  <c r="I75" i="8"/>
  <c r="J75" i="8"/>
  <c r="K75" i="8"/>
  <c r="L75" i="8"/>
  <c r="M75" i="8"/>
  <c r="N75" i="8"/>
  <c r="E76" i="8"/>
  <c r="F76" i="8"/>
  <c r="G76" i="8"/>
  <c r="H76" i="8"/>
  <c r="I76" i="8"/>
  <c r="J76" i="8"/>
  <c r="K76" i="8"/>
  <c r="L76" i="8"/>
  <c r="M76" i="8"/>
  <c r="N76" i="8"/>
  <c r="E77" i="8"/>
  <c r="F77" i="8"/>
  <c r="G77" i="8"/>
  <c r="H77" i="8"/>
  <c r="I77" i="8"/>
  <c r="J77" i="8"/>
  <c r="K77" i="8"/>
  <c r="L77" i="8"/>
  <c r="M77" i="8"/>
  <c r="N77" i="8"/>
  <c r="E78" i="8"/>
  <c r="F78" i="8"/>
  <c r="G78" i="8"/>
  <c r="H78" i="8"/>
  <c r="I78" i="8"/>
  <c r="J78" i="8"/>
  <c r="K78" i="8"/>
  <c r="L78" i="8"/>
  <c r="M78" i="8"/>
  <c r="N78" i="8"/>
  <c r="E79" i="8"/>
  <c r="F79" i="8"/>
  <c r="G79" i="8"/>
  <c r="H79" i="8"/>
  <c r="I79" i="8"/>
  <c r="J79" i="8"/>
  <c r="K79" i="8"/>
  <c r="L79" i="8"/>
  <c r="M79" i="8"/>
  <c r="N79" i="8"/>
  <c r="E80" i="8"/>
  <c r="F80" i="8"/>
  <c r="G80" i="8"/>
  <c r="H80" i="8"/>
  <c r="I80" i="8"/>
  <c r="J80" i="8"/>
  <c r="K80" i="8"/>
  <c r="L80" i="8"/>
  <c r="M80" i="8"/>
  <c r="N80" i="8"/>
  <c r="E81" i="8"/>
  <c r="F81" i="8"/>
  <c r="G81" i="8"/>
  <c r="H81" i="8"/>
  <c r="I81" i="8"/>
  <c r="J81" i="8"/>
  <c r="K81" i="8"/>
  <c r="L81" i="8"/>
  <c r="M81" i="8"/>
  <c r="N81" i="8"/>
  <c r="E82" i="8"/>
  <c r="F82" i="8"/>
  <c r="G82" i="8"/>
  <c r="H82" i="8"/>
  <c r="I82" i="8"/>
  <c r="J82" i="8"/>
  <c r="K82" i="8"/>
  <c r="L82" i="8"/>
  <c r="M82" i="8"/>
  <c r="N82" i="8"/>
  <c r="E83" i="8"/>
  <c r="F83" i="8"/>
  <c r="G83" i="8"/>
  <c r="H83" i="8"/>
  <c r="I83" i="8"/>
  <c r="J83" i="8"/>
  <c r="K83" i="8"/>
  <c r="L83" i="8"/>
  <c r="M83" i="8"/>
  <c r="N83" i="8"/>
  <c r="E84" i="8"/>
  <c r="F84" i="8"/>
  <c r="G84" i="8"/>
  <c r="H84" i="8"/>
  <c r="I84" i="8"/>
  <c r="J84" i="8"/>
  <c r="K84" i="8"/>
  <c r="L84" i="8"/>
  <c r="M84" i="8"/>
  <c r="N84" i="8"/>
  <c r="E85" i="8"/>
  <c r="F85" i="8"/>
  <c r="G85" i="8"/>
  <c r="H85" i="8"/>
  <c r="I85" i="8"/>
  <c r="J85" i="8"/>
  <c r="K85" i="8"/>
  <c r="L85" i="8"/>
  <c r="M85" i="8"/>
  <c r="N85" i="8"/>
  <c r="E86" i="8"/>
  <c r="F86" i="8"/>
  <c r="G86" i="8"/>
  <c r="H86" i="8"/>
  <c r="I86" i="8"/>
  <c r="J86" i="8"/>
  <c r="K86" i="8"/>
  <c r="L86" i="8"/>
  <c r="M86" i="8"/>
  <c r="N86" i="8"/>
  <c r="E87" i="8"/>
  <c r="F87" i="8"/>
  <c r="G87" i="8"/>
  <c r="H87" i="8"/>
  <c r="I87" i="8"/>
  <c r="J87" i="8"/>
  <c r="K87" i="8"/>
  <c r="L87" i="8"/>
  <c r="M87" i="8"/>
  <c r="N87" i="8"/>
  <c r="E88" i="8"/>
  <c r="F88" i="8"/>
  <c r="G88" i="8"/>
  <c r="H88" i="8"/>
  <c r="I88" i="8"/>
  <c r="J88" i="8"/>
  <c r="K88" i="8"/>
  <c r="L88" i="8"/>
  <c r="M88" i="8"/>
  <c r="N88" i="8"/>
  <c r="E89" i="8"/>
  <c r="F89" i="8"/>
  <c r="G89" i="8"/>
  <c r="H89" i="8"/>
  <c r="I89" i="8"/>
  <c r="J89" i="8"/>
  <c r="K89" i="8"/>
  <c r="L89" i="8"/>
  <c r="M89" i="8"/>
  <c r="N89" i="8"/>
  <c r="E90" i="8"/>
  <c r="F90" i="8"/>
  <c r="G90" i="8"/>
  <c r="H90" i="8"/>
  <c r="I90" i="8"/>
  <c r="J90" i="8"/>
  <c r="K90" i="8"/>
  <c r="L90" i="8"/>
  <c r="M90" i="8"/>
  <c r="N90" i="8"/>
  <c r="E91" i="8"/>
  <c r="F91" i="8"/>
  <c r="G91" i="8"/>
  <c r="H91" i="8"/>
  <c r="I91" i="8"/>
  <c r="J91" i="8"/>
  <c r="K91" i="8"/>
  <c r="L91" i="8"/>
  <c r="M91" i="8"/>
  <c r="N91" i="8"/>
  <c r="E92" i="8"/>
  <c r="F92" i="8"/>
  <c r="G92" i="8"/>
  <c r="H92" i="8"/>
  <c r="I92" i="8"/>
  <c r="J92" i="8"/>
  <c r="K92" i="8"/>
  <c r="L92" i="8"/>
  <c r="M92" i="8"/>
  <c r="N92" i="8"/>
  <c r="E93" i="8"/>
  <c r="F93" i="8"/>
  <c r="G93" i="8"/>
  <c r="H93" i="8"/>
  <c r="I93" i="8"/>
  <c r="J93" i="8"/>
  <c r="K93" i="8"/>
  <c r="L93" i="8"/>
  <c r="M93" i="8"/>
  <c r="N93" i="8"/>
  <c r="E94" i="8"/>
  <c r="F94" i="8"/>
  <c r="G94" i="8"/>
  <c r="H94" i="8"/>
  <c r="I94" i="8"/>
  <c r="J94" i="8"/>
  <c r="K94" i="8"/>
  <c r="L94" i="8"/>
  <c r="M94" i="8"/>
  <c r="N94" i="8"/>
  <c r="E95" i="8"/>
  <c r="F95" i="8"/>
  <c r="G95" i="8"/>
  <c r="H95" i="8"/>
  <c r="I95" i="8"/>
  <c r="J95" i="8"/>
  <c r="K95" i="8"/>
  <c r="L95" i="8"/>
  <c r="M95" i="8"/>
  <c r="N95" i="8"/>
  <c r="E96" i="8"/>
  <c r="F96" i="8"/>
  <c r="G96" i="8"/>
  <c r="H96" i="8"/>
  <c r="I96" i="8"/>
  <c r="J96" i="8"/>
  <c r="K96" i="8"/>
  <c r="L96" i="8"/>
  <c r="M96" i="8"/>
  <c r="N96" i="8"/>
  <c r="E97" i="8"/>
  <c r="F97" i="8"/>
  <c r="G97" i="8"/>
  <c r="H97" i="8"/>
  <c r="I97" i="8"/>
  <c r="J97" i="8"/>
  <c r="K97" i="8"/>
  <c r="L97" i="8"/>
  <c r="M97" i="8"/>
  <c r="N97" i="8"/>
  <c r="E98" i="8"/>
  <c r="F98" i="8"/>
  <c r="G98" i="8"/>
  <c r="H98" i="8"/>
  <c r="I98" i="8"/>
  <c r="J98" i="8"/>
  <c r="K98" i="8"/>
  <c r="L98" i="8"/>
  <c r="M98" i="8"/>
  <c r="N98" i="8"/>
  <c r="E99" i="8"/>
  <c r="F99" i="8"/>
  <c r="G99" i="8"/>
  <c r="H99" i="8"/>
  <c r="I99" i="8"/>
  <c r="J99" i="8"/>
  <c r="K99" i="8"/>
  <c r="L99" i="8"/>
  <c r="M99" i="8"/>
  <c r="N99" i="8"/>
  <c r="E100" i="8"/>
  <c r="F100" i="8"/>
  <c r="G100" i="8"/>
  <c r="H100" i="8"/>
  <c r="I100" i="8"/>
  <c r="J100" i="8"/>
  <c r="K100" i="8"/>
  <c r="L100" i="8"/>
  <c r="M100" i="8"/>
  <c r="N100" i="8"/>
  <c r="E101" i="8"/>
  <c r="F101" i="8"/>
  <c r="G101" i="8"/>
  <c r="H101" i="8"/>
  <c r="I101" i="8"/>
  <c r="J101" i="8"/>
  <c r="K101" i="8"/>
  <c r="L101" i="8"/>
  <c r="M101" i="8"/>
  <c r="N101" i="8"/>
  <c r="E102" i="8"/>
  <c r="F102" i="8"/>
  <c r="G102" i="8"/>
  <c r="H102" i="8"/>
  <c r="I102" i="8"/>
  <c r="J102" i="8"/>
  <c r="K102" i="8"/>
  <c r="L102" i="8"/>
  <c r="M102" i="8"/>
  <c r="N102" i="8"/>
  <c r="E103" i="8"/>
  <c r="F103" i="8"/>
  <c r="G103" i="8"/>
  <c r="H103" i="8"/>
  <c r="I103" i="8"/>
  <c r="J103" i="8"/>
  <c r="K103" i="8"/>
  <c r="L103" i="8"/>
  <c r="M103" i="8"/>
  <c r="N103" i="8"/>
  <c r="E104" i="8"/>
  <c r="F104" i="8"/>
  <c r="G104" i="8"/>
  <c r="H104" i="8"/>
  <c r="I104" i="8"/>
  <c r="J104" i="8"/>
  <c r="K104" i="8"/>
  <c r="L104" i="8"/>
  <c r="M104" i="8"/>
  <c r="N104" i="8"/>
  <c r="E105" i="8"/>
  <c r="F105" i="8"/>
  <c r="G105" i="8"/>
  <c r="H105" i="8"/>
  <c r="I105" i="8"/>
  <c r="J105" i="8"/>
  <c r="K105" i="8"/>
  <c r="L105" i="8"/>
  <c r="M105" i="8"/>
  <c r="N105" i="8"/>
  <c r="E106" i="8"/>
  <c r="F106" i="8"/>
  <c r="G106" i="8"/>
  <c r="H106" i="8"/>
  <c r="I106" i="8"/>
  <c r="J106" i="8"/>
  <c r="K106" i="8"/>
  <c r="L106" i="8"/>
  <c r="M106" i="8"/>
  <c r="N106" i="8"/>
  <c r="E107" i="8"/>
  <c r="F107" i="8"/>
  <c r="G107" i="8"/>
  <c r="H107" i="8"/>
  <c r="I107" i="8"/>
  <c r="J107" i="8"/>
  <c r="K107" i="8"/>
  <c r="L107" i="8"/>
  <c r="M107" i="8"/>
  <c r="N107" i="8"/>
  <c r="E108" i="8"/>
  <c r="F108" i="8"/>
  <c r="G108" i="8"/>
  <c r="H108" i="8"/>
  <c r="I108" i="8"/>
  <c r="J108" i="8"/>
  <c r="K108" i="8"/>
  <c r="L108" i="8"/>
  <c r="M108" i="8"/>
  <c r="N108" i="8"/>
  <c r="E109" i="8"/>
  <c r="F109" i="8"/>
  <c r="G109" i="8"/>
  <c r="H109" i="8"/>
  <c r="I109" i="8"/>
  <c r="J109" i="8"/>
  <c r="K109" i="8"/>
  <c r="L109" i="8"/>
  <c r="M109" i="8"/>
  <c r="N109" i="8"/>
  <c r="E110" i="8"/>
  <c r="F110" i="8"/>
  <c r="G110" i="8"/>
  <c r="H110" i="8"/>
  <c r="I110" i="8"/>
  <c r="J110" i="8"/>
  <c r="K110" i="8"/>
  <c r="L110" i="8"/>
  <c r="M110" i="8"/>
  <c r="N110" i="8"/>
  <c r="E111" i="8"/>
  <c r="F111" i="8"/>
  <c r="G111" i="8"/>
  <c r="H111" i="8"/>
  <c r="I111" i="8"/>
  <c r="J111" i="8"/>
  <c r="K111" i="8"/>
  <c r="L111" i="8"/>
  <c r="M111" i="8"/>
  <c r="N111" i="8"/>
  <c r="E112" i="8"/>
  <c r="F112" i="8"/>
  <c r="G112" i="8"/>
  <c r="H112" i="8"/>
  <c r="I112" i="8"/>
  <c r="J112" i="8"/>
  <c r="K112" i="8"/>
  <c r="L112" i="8"/>
  <c r="M112" i="8"/>
  <c r="N112" i="8"/>
  <c r="E113" i="8"/>
  <c r="F113" i="8"/>
  <c r="G113" i="8"/>
  <c r="H113" i="8"/>
  <c r="I113" i="8"/>
  <c r="J113" i="8"/>
  <c r="K113" i="8"/>
  <c r="L113" i="8"/>
  <c r="M113" i="8"/>
  <c r="N113" i="8"/>
  <c r="E114" i="8"/>
  <c r="F114" i="8"/>
  <c r="G114" i="8"/>
  <c r="H114" i="8"/>
  <c r="I114" i="8"/>
  <c r="J114" i="8"/>
  <c r="K114" i="8"/>
  <c r="L114" i="8"/>
  <c r="M114" i="8"/>
  <c r="N114" i="8"/>
  <c r="E115" i="8"/>
  <c r="F115" i="8"/>
  <c r="G115" i="8"/>
  <c r="H115" i="8"/>
  <c r="I115" i="8"/>
  <c r="J115" i="8"/>
  <c r="K115" i="8"/>
  <c r="L115" i="8"/>
  <c r="M115" i="8"/>
  <c r="N115" i="8"/>
  <c r="E116" i="8"/>
  <c r="F116" i="8"/>
  <c r="G116" i="8"/>
  <c r="H116" i="8"/>
  <c r="I116" i="8"/>
  <c r="J116" i="8"/>
  <c r="K116" i="8"/>
  <c r="L116" i="8"/>
  <c r="M116" i="8"/>
  <c r="N116" i="8"/>
  <c r="E117" i="8"/>
  <c r="F117" i="8"/>
  <c r="G117" i="8"/>
  <c r="H117" i="8"/>
  <c r="I117" i="8"/>
  <c r="J117" i="8"/>
  <c r="K117" i="8"/>
  <c r="L117" i="8"/>
  <c r="M117" i="8"/>
  <c r="N117" i="8"/>
  <c r="E118" i="8"/>
  <c r="F118" i="8"/>
  <c r="G118" i="8"/>
  <c r="H118" i="8"/>
  <c r="I118" i="8"/>
  <c r="J118" i="8"/>
  <c r="K118" i="8"/>
  <c r="L118" i="8"/>
  <c r="M118" i="8"/>
  <c r="N118" i="8"/>
  <c r="E119" i="8"/>
  <c r="F119" i="8"/>
  <c r="G119" i="8"/>
  <c r="H119" i="8"/>
  <c r="I119" i="8"/>
  <c r="J119" i="8"/>
  <c r="K119" i="8"/>
  <c r="L119" i="8"/>
  <c r="M119" i="8"/>
  <c r="N119" i="8"/>
  <c r="E120" i="8"/>
  <c r="F120" i="8"/>
  <c r="G120" i="8"/>
  <c r="H120" i="8"/>
  <c r="I120" i="8"/>
  <c r="J120" i="8"/>
  <c r="K120" i="8"/>
  <c r="L120" i="8"/>
  <c r="M120" i="8"/>
  <c r="N120" i="8"/>
  <c r="E121" i="8"/>
  <c r="F121" i="8"/>
  <c r="G121" i="8"/>
  <c r="H121" i="8"/>
  <c r="I121" i="8"/>
  <c r="J121" i="8"/>
  <c r="K121" i="8"/>
  <c r="L121" i="8"/>
  <c r="M121" i="8"/>
  <c r="N121" i="8"/>
  <c r="E122" i="8"/>
  <c r="F122" i="8"/>
  <c r="G122" i="8"/>
  <c r="H122" i="8"/>
  <c r="I122" i="8"/>
  <c r="J122" i="8"/>
  <c r="K122" i="8"/>
  <c r="L122" i="8"/>
  <c r="M122" i="8"/>
  <c r="N122" i="8"/>
  <c r="E123" i="8"/>
  <c r="F123" i="8"/>
  <c r="G123" i="8"/>
  <c r="H123" i="8"/>
  <c r="I123" i="8"/>
  <c r="J123" i="8"/>
  <c r="K123" i="8"/>
  <c r="L123" i="8"/>
  <c r="M123" i="8"/>
  <c r="N123" i="8"/>
  <c r="E124" i="8"/>
  <c r="F124" i="8"/>
  <c r="G124" i="8"/>
  <c r="H124" i="8"/>
  <c r="I124" i="8"/>
  <c r="J124" i="8"/>
  <c r="K124" i="8"/>
  <c r="L124" i="8"/>
  <c r="M124" i="8"/>
  <c r="N124" i="8"/>
  <c r="E125" i="8"/>
  <c r="F125" i="8"/>
  <c r="G125" i="8"/>
  <c r="H125" i="8"/>
  <c r="I125" i="8"/>
  <c r="J125" i="8"/>
  <c r="K125" i="8"/>
  <c r="L125" i="8"/>
  <c r="M125" i="8"/>
  <c r="N125" i="8"/>
  <c r="E126" i="8"/>
  <c r="F126" i="8"/>
  <c r="G126" i="8"/>
  <c r="H126" i="8"/>
  <c r="I126" i="8"/>
  <c r="J126" i="8"/>
  <c r="K126" i="8"/>
  <c r="L126" i="8"/>
  <c r="M126" i="8"/>
  <c r="N126" i="8"/>
  <c r="E127" i="8"/>
  <c r="F127" i="8"/>
  <c r="G127" i="8"/>
  <c r="H127" i="8"/>
  <c r="I127" i="8"/>
  <c r="J127" i="8"/>
  <c r="K127" i="8"/>
  <c r="L127" i="8"/>
  <c r="M127" i="8"/>
  <c r="N127" i="8"/>
  <c r="E128" i="8"/>
  <c r="F128" i="8"/>
  <c r="G128" i="8"/>
  <c r="H128" i="8"/>
  <c r="I128" i="8"/>
  <c r="J128" i="8"/>
  <c r="K128" i="8"/>
  <c r="L128" i="8"/>
  <c r="M128" i="8"/>
  <c r="N128" i="8"/>
  <c r="E129" i="8"/>
  <c r="F129" i="8"/>
  <c r="G129" i="8"/>
  <c r="H129" i="8"/>
  <c r="I129" i="8"/>
  <c r="J129" i="8"/>
  <c r="K129" i="8"/>
  <c r="L129" i="8"/>
  <c r="M129" i="8"/>
  <c r="N129" i="8"/>
  <c r="E130" i="8"/>
  <c r="F130" i="8"/>
  <c r="G130" i="8"/>
  <c r="H130" i="8"/>
  <c r="I130" i="8"/>
  <c r="J130" i="8"/>
  <c r="K130" i="8"/>
  <c r="L130" i="8"/>
  <c r="M130" i="8"/>
  <c r="N130" i="8"/>
  <c r="E131" i="8"/>
  <c r="F131" i="8"/>
  <c r="G131" i="8"/>
  <c r="H131" i="8"/>
  <c r="I131" i="8"/>
  <c r="J131" i="8"/>
  <c r="K131" i="8"/>
  <c r="L131" i="8"/>
  <c r="M131" i="8"/>
  <c r="N131" i="8"/>
  <c r="E132" i="8"/>
  <c r="F132" i="8"/>
  <c r="G132" i="8"/>
  <c r="H132" i="8"/>
  <c r="I132" i="8"/>
  <c r="J132" i="8"/>
  <c r="K132" i="8"/>
  <c r="L132" i="8"/>
  <c r="M132" i="8"/>
  <c r="N132" i="8"/>
  <c r="E133" i="8"/>
  <c r="F133" i="8"/>
  <c r="G133" i="8"/>
  <c r="H133" i="8"/>
  <c r="I133" i="8"/>
  <c r="J133" i="8"/>
  <c r="K133" i="8"/>
  <c r="L133" i="8"/>
  <c r="M133" i="8"/>
  <c r="N133" i="8"/>
  <c r="E134" i="8"/>
  <c r="F134" i="8"/>
  <c r="G134" i="8"/>
  <c r="H134" i="8"/>
  <c r="I134" i="8"/>
  <c r="J134" i="8"/>
  <c r="K134" i="8"/>
  <c r="L134" i="8"/>
  <c r="M134" i="8"/>
  <c r="N134" i="8"/>
  <c r="E135" i="8"/>
  <c r="F135" i="8"/>
  <c r="G135" i="8"/>
  <c r="H135" i="8"/>
  <c r="I135" i="8"/>
  <c r="J135" i="8"/>
  <c r="K135" i="8"/>
  <c r="L135" i="8"/>
  <c r="M135" i="8"/>
  <c r="N135" i="8"/>
  <c r="E136" i="8"/>
  <c r="F136" i="8"/>
  <c r="G136" i="8"/>
  <c r="H136" i="8"/>
  <c r="I136" i="8"/>
  <c r="J136" i="8"/>
  <c r="K136" i="8"/>
  <c r="L136" i="8"/>
  <c r="M136" i="8"/>
  <c r="N136" i="8"/>
  <c r="E137" i="8"/>
  <c r="F137" i="8"/>
  <c r="G137" i="8"/>
  <c r="H137" i="8"/>
  <c r="I137" i="8"/>
  <c r="J137" i="8"/>
  <c r="K137" i="8"/>
  <c r="L137" i="8"/>
  <c r="M137" i="8"/>
  <c r="N137" i="8"/>
  <c r="E138" i="8"/>
  <c r="F138" i="8"/>
  <c r="G138" i="8"/>
  <c r="H138" i="8"/>
  <c r="I138" i="8"/>
  <c r="J138" i="8"/>
  <c r="K138" i="8"/>
  <c r="L138" i="8"/>
  <c r="M138" i="8"/>
  <c r="N138" i="8"/>
  <c r="E139" i="8"/>
  <c r="F139" i="8"/>
  <c r="G139" i="8"/>
  <c r="H139" i="8"/>
  <c r="I139" i="8"/>
  <c r="J139" i="8"/>
  <c r="K139" i="8"/>
  <c r="L139" i="8"/>
  <c r="M139" i="8"/>
  <c r="N139" i="8"/>
  <c r="E140" i="8"/>
  <c r="F140" i="8"/>
  <c r="G140" i="8"/>
  <c r="H140" i="8"/>
  <c r="I140" i="8"/>
  <c r="J140" i="8"/>
  <c r="K140" i="8"/>
  <c r="L140" i="8"/>
  <c r="M140" i="8"/>
  <c r="N140" i="8"/>
  <c r="E141" i="8"/>
  <c r="F141" i="8"/>
  <c r="G141" i="8"/>
  <c r="H141" i="8"/>
  <c r="I141" i="8"/>
  <c r="J141" i="8"/>
  <c r="K141" i="8"/>
  <c r="L141" i="8"/>
  <c r="M141" i="8"/>
  <c r="N141" i="8"/>
  <c r="E142" i="8"/>
  <c r="F142" i="8"/>
  <c r="G142" i="8"/>
  <c r="H142" i="8"/>
  <c r="I142" i="8"/>
  <c r="J142" i="8"/>
  <c r="K142" i="8"/>
  <c r="L142" i="8"/>
  <c r="M142" i="8"/>
  <c r="N142" i="8"/>
  <c r="E143" i="8"/>
  <c r="F143" i="8"/>
  <c r="G143" i="8"/>
  <c r="H143" i="8"/>
  <c r="I143" i="8"/>
  <c r="J143" i="8"/>
  <c r="K143" i="8"/>
  <c r="L143" i="8"/>
  <c r="M143" i="8"/>
  <c r="N143" i="8"/>
  <c r="E144" i="8"/>
  <c r="F144" i="8"/>
  <c r="G144" i="8"/>
  <c r="H144" i="8"/>
  <c r="I144" i="8"/>
  <c r="J144" i="8"/>
  <c r="K144" i="8"/>
  <c r="L144" i="8"/>
  <c r="M144" i="8"/>
  <c r="N144" i="8"/>
  <c r="E145" i="8"/>
  <c r="F145" i="8"/>
  <c r="G145" i="8"/>
  <c r="H145" i="8"/>
  <c r="I145" i="8"/>
  <c r="J145" i="8"/>
  <c r="K145" i="8"/>
  <c r="L145" i="8"/>
  <c r="M145" i="8"/>
  <c r="N145" i="8"/>
  <c r="E146" i="8"/>
  <c r="F146" i="8"/>
  <c r="G146" i="8"/>
  <c r="H146" i="8"/>
  <c r="I146" i="8"/>
  <c r="J146" i="8"/>
  <c r="K146" i="8"/>
  <c r="L146" i="8"/>
  <c r="M146" i="8"/>
  <c r="N146" i="8"/>
  <c r="E147" i="8"/>
  <c r="F147" i="8"/>
  <c r="G147" i="8"/>
  <c r="H147" i="8"/>
  <c r="I147" i="8"/>
  <c r="J147" i="8"/>
  <c r="K147" i="8"/>
  <c r="L147" i="8"/>
  <c r="M147" i="8"/>
  <c r="N147" i="8"/>
  <c r="E148" i="8"/>
  <c r="F148" i="8"/>
  <c r="G148" i="8"/>
  <c r="H148" i="8"/>
  <c r="I148" i="8"/>
  <c r="J148" i="8"/>
  <c r="K148" i="8"/>
  <c r="L148" i="8"/>
  <c r="M148" i="8"/>
  <c r="N148" i="8"/>
  <c r="E149" i="8"/>
  <c r="F149" i="8"/>
  <c r="G149" i="8"/>
  <c r="H149" i="8"/>
  <c r="I149" i="8"/>
  <c r="J149" i="8"/>
  <c r="K149" i="8"/>
  <c r="L149" i="8"/>
  <c r="M149" i="8"/>
  <c r="N149" i="8"/>
  <c r="E150" i="8"/>
  <c r="F150" i="8"/>
  <c r="G150" i="8"/>
  <c r="H150" i="8"/>
  <c r="I150" i="8"/>
  <c r="J150" i="8"/>
  <c r="K150" i="8"/>
  <c r="L150" i="8"/>
  <c r="M150" i="8"/>
  <c r="N150" i="8"/>
  <c r="E151" i="8"/>
  <c r="F151" i="8"/>
  <c r="G151" i="8"/>
  <c r="H151" i="8"/>
  <c r="I151" i="8"/>
  <c r="J151" i="8"/>
  <c r="K151" i="8"/>
  <c r="L151" i="8"/>
  <c r="M151" i="8"/>
  <c r="N151" i="8"/>
  <c r="E152" i="8"/>
  <c r="F152" i="8"/>
  <c r="G152" i="8"/>
  <c r="H152" i="8"/>
  <c r="I152" i="8"/>
  <c r="J152" i="8"/>
  <c r="K152" i="8"/>
  <c r="L152" i="8"/>
  <c r="M152" i="8"/>
  <c r="N152" i="8"/>
  <c r="E153" i="8"/>
  <c r="F153" i="8"/>
  <c r="G153" i="8"/>
  <c r="H153" i="8"/>
  <c r="I153" i="8"/>
  <c r="J153" i="8"/>
  <c r="K153" i="8"/>
  <c r="L153" i="8"/>
  <c r="M153" i="8"/>
  <c r="N153" i="8"/>
  <c r="E154" i="8"/>
  <c r="F154" i="8"/>
  <c r="G154" i="8"/>
  <c r="H154" i="8"/>
  <c r="I154" i="8"/>
  <c r="J154" i="8"/>
  <c r="K154" i="8"/>
  <c r="L154" i="8"/>
  <c r="M154" i="8"/>
  <c r="N154" i="8"/>
  <c r="E155" i="8"/>
  <c r="F155" i="8"/>
  <c r="G155" i="8"/>
  <c r="H155" i="8"/>
  <c r="I155" i="8"/>
  <c r="J155" i="8"/>
  <c r="K155" i="8"/>
  <c r="L155" i="8"/>
  <c r="M155" i="8"/>
  <c r="N155" i="8"/>
  <c r="E156" i="8"/>
  <c r="F156" i="8"/>
  <c r="G156" i="8"/>
  <c r="H156" i="8"/>
  <c r="I156" i="8"/>
  <c r="J156" i="8"/>
  <c r="K156" i="8"/>
  <c r="L156" i="8"/>
  <c r="M156" i="8"/>
  <c r="N156" i="8"/>
  <c r="E157" i="8"/>
  <c r="F157" i="8"/>
  <c r="G157" i="8"/>
  <c r="H157" i="8"/>
  <c r="I157" i="8"/>
  <c r="J157" i="8"/>
  <c r="K157" i="8"/>
  <c r="L157" i="8"/>
  <c r="M157" i="8"/>
  <c r="N157" i="8"/>
  <c r="E158" i="8"/>
  <c r="F158" i="8"/>
  <c r="G158" i="8"/>
  <c r="H158" i="8"/>
  <c r="I158" i="8"/>
  <c r="J158" i="8"/>
  <c r="K158" i="8"/>
  <c r="L158" i="8"/>
  <c r="M158" i="8"/>
  <c r="N158" i="8"/>
  <c r="E159" i="8"/>
  <c r="F159" i="8"/>
  <c r="G159" i="8"/>
  <c r="H159" i="8"/>
  <c r="I159" i="8"/>
  <c r="J159" i="8"/>
  <c r="K159" i="8"/>
  <c r="L159" i="8"/>
  <c r="M159" i="8"/>
  <c r="N159" i="8"/>
  <c r="E160" i="8"/>
  <c r="F160" i="8"/>
  <c r="G160" i="8"/>
  <c r="H160" i="8"/>
  <c r="I160" i="8"/>
  <c r="J160" i="8"/>
  <c r="K160" i="8"/>
  <c r="L160" i="8"/>
  <c r="M160" i="8"/>
  <c r="N160" i="8"/>
  <c r="E161" i="8"/>
  <c r="F161" i="8"/>
  <c r="G161" i="8"/>
  <c r="H161" i="8"/>
  <c r="I161" i="8"/>
  <c r="J161" i="8"/>
  <c r="K161" i="8"/>
  <c r="L161" i="8"/>
  <c r="M161" i="8"/>
  <c r="N161" i="8"/>
  <c r="E162" i="8"/>
  <c r="F162" i="8"/>
  <c r="G162" i="8"/>
  <c r="H162" i="8"/>
  <c r="I162" i="8"/>
  <c r="J162" i="8"/>
  <c r="K162" i="8"/>
  <c r="L162" i="8"/>
  <c r="M162" i="8"/>
  <c r="N162" i="8"/>
  <c r="E163" i="8"/>
  <c r="F163" i="8"/>
  <c r="G163" i="8"/>
  <c r="H163" i="8"/>
  <c r="I163" i="8"/>
  <c r="J163" i="8"/>
  <c r="K163" i="8"/>
  <c r="L163" i="8"/>
  <c r="M163" i="8"/>
  <c r="N163" i="8"/>
  <c r="E164" i="8"/>
  <c r="F164" i="8"/>
  <c r="G164" i="8"/>
  <c r="H164" i="8"/>
  <c r="I164" i="8"/>
  <c r="J164" i="8"/>
  <c r="K164" i="8"/>
  <c r="L164" i="8"/>
  <c r="M164" i="8"/>
  <c r="N164" i="8"/>
  <c r="E165" i="8"/>
  <c r="F165" i="8"/>
  <c r="G165" i="8"/>
  <c r="H165" i="8"/>
  <c r="I165" i="8"/>
  <c r="J165" i="8"/>
  <c r="K165" i="8"/>
  <c r="L165" i="8"/>
  <c r="M165" i="8"/>
  <c r="N165" i="8"/>
  <c r="E166" i="8"/>
  <c r="F166" i="8"/>
  <c r="G166" i="8"/>
  <c r="H166" i="8"/>
  <c r="I166" i="8"/>
  <c r="J166" i="8"/>
  <c r="K166" i="8"/>
  <c r="L166" i="8"/>
  <c r="M166" i="8"/>
  <c r="N166" i="8"/>
  <c r="E167" i="8"/>
  <c r="F167" i="8"/>
  <c r="G167" i="8"/>
  <c r="H167" i="8"/>
  <c r="I167" i="8"/>
  <c r="J167" i="8"/>
  <c r="K167" i="8"/>
  <c r="L167" i="8"/>
  <c r="M167" i="8"/>
  <c r="N167" i="8"/>
  <c r="E168" i="8"/>
  <c r="F168" i="8"/>
  <c r="G168" i="8"/>
  <c r="H168" i="8"/>
  <c r="I168" i="8"/>
  <c r="J168" i="8"/>
  <c r="K168" i="8"/>
  <c r="L168" i="8"/>
  <c r="M168" i="8"/>
  <c r="N168" i="8"/>
  <c r="E169" i="8"/>
  <c r="F169" i="8"/>
  <c r="G169" i="8"/>
  <c r="H169" i="8"/>
  <c r="I169" i="8"/>
  <c r="J169" i="8"/>
  <c r="K169" i="8"/>
  <c r="L169" i="8"/>
  <c r="M169" i="8"/>
  <c r="N169" i="8"/>
  <c r="E170" i="8"/>
  <c r="F170" i="8"/>
  <c r="G170" i="8"/>
  <c r="H170" i="8"/>
  <c r="I170" i="8"/>
  <c r="J170" i="8"/>
  <c r="K170" i="8"/>
  <c r="L170" i="8"/>
  <c r="M170" i="8"/>
  <c r="N170" i="8"/>
  <c r="E171" i="8"/>
  <c r="F171" i="8"/>
  <c r="G171" i="8"/>
  <c r="H171" i="8"/>
  <c r="I171" i="8"/>
  <c r="J171" i="8"/>
  <c r="K171" i="8"/>
  <c r="L171" i="8"/>
  <c r="M171" i="8"/>
  <c r="N171" i="8"/>
  <c r="E172" i="8"/>
  <c r="F172" i="8"/>
  <c r="G172" i="8"/>
  <c r="H172" i="8"/>
  <c r="I172" i="8"/>
  <c r="J172" i="8"/>
  <c r="K172" i="8"/>
  <c r="L172" i="8"/>
  <c r="M172" i="8"/>
  <c r="N172" i="8"/>
  <c r="E173" i="8"/>
  <c r="F173" i="8"/>
  <c r="G173" i="8"/>
  <c r="H173" i="8"/>
  <c r="I173" i="8"/>
  <c r="J173" i="8"/>
  <c r="K173" i="8"/>
  <c r="L173" i="8"/>
  <c r="M173" i="8"/>
  <c r="N173" i="8"/>
  <c r="E174" i="8"/>
  <c r="F174" i="8"/>
  <c r="G174" i="8"/>
  <c r="H174" i="8"/>
  <c r="I174" i="8"/>
  <c r="J174" i="8"/>
  <c r="K174" i="8"/>
  <c r="L174" i="8"/>
  <c r="M174" i="8"/>
  <c r="N174" i="8"/>
  <c r="E175" i="8"/>
  <c r="F175" i="8"/>
  <c r="G175" i="8"/>
  <c r="H175" i="8"/>
  <c r="I175" i="8"/>
  <c r="J175" i="8"/>
  <c r="K175" i="8"/>
  <c r="L175" i="8"/>
  <c r="M175" i="8"/>
  <c r="N175" i="8"/>
  <c r="E176" i="8"/>
  <c r="F176" i="8"/>
  <c r="G176" i="8"/>
  <c r="H176" i="8"/>
  <c r="I176" i="8"/>
  <c r="J176" i="8"/>
  <c r="K176" i="8"/>
  <c r="L176" i="8"/>
  <c r="M176" i="8"/>
  <c r="N176" i="8"/>
  <c r="E177" i="8"/>
  <c r="F177" i="8"/>
  <c r="G177" i="8"/>
  <c r="H177" i="8"/>
  <c r="I177" i="8"/>
  <c r="J177" i="8"/>
  <c r="K177" i="8"/>
  <c r="L177" i="8"/>
  <c r="M177" i="8"/>
  <c r="N177" i="8"/>
  <c r="E178" i="8"/>
  <c r="F178" i="8"/>
  <c r="G178" i="8"/>
  <c r="H178" i="8"/>
  <c r="I178" i="8"/>
  <c r="J178" i="8"/>
  <c r="K178" i="8"/>
  <c r="L178" i="8"/>
  <c r="M178" i="8"/>
  <c r="N178" i="8"/>
  <c r="E179" i="8"/>
  <c r="F179" i="8"/>
  <c r="G179" i="8"/>
  <c r="H179" i="8"/>
  <c r="I179" i="8"/>
  <c r="J179" i="8"/>
  <c r="K179" i="8"/>
  <c r="L179" i="8"/>
  <c r="M179" i="8"/>
  <c r="N179" i="8"/>
  <c r="E180" i="8"/>
  <c r="F180" i="8"/>
  <c r="G180" i="8"/>
  <c r="H180" i="8"/>
  <c r="I180" i="8"/>
  <c r="J180" i="8"/>
  <c r="K180" i="8"/>
  <c r="L180" i="8"/>
  <c r="M180" i="8"/>
  <c r="N180" i="8"/>
  <c r="E181" i="8"/>
  <c r="F181" i="8"/>
  <c r="G181" i="8"/>
  <c r="H181" i="8"/>
  <c r="I181" i="8"/>
  <c r="J181" i="8"/>
  <c r="K181" i="8"/>
  <c r="L181" i="8"/>
  <c r="M181" i="8"/>
  <c r="N181" i="8"/>
  <c r="E182" i="8"/>
  <c r="F182" i="8"/>
  <c r="G182" i="8"/>
  <c r="H182" i="8"/>
  <c r="I182" i="8"/>
  <c r="J182" i="8"/>
  <c r="K182" i="8"/>
  <c r="L182" i="8"/>
  <c r="M182" i="8"/>
  <c r="N182" i="8"/>
  <c r="E183" i="8"/>
  <c r="F183" i="8"/>
  <c r="G183" i="8"/>
  <c r="H183" i="8"/>
  <c r="I183" i="8"/>
  <c r="J183" i="8"/>
  <c r="K183" i="8"/>
  <c r="L183" i="8"/>
  <c r="M183" i="8"/>
  <c r="N183" i="8"/>
  <c r="E184" i="8"/>
  <c r="F184" i="8"/>
  <c r="G184" i="8"/>
  <c r="H184" i="8"/>
  <c r="I184" i="8"/>
  <c r="J184" i="8"/>
  <c r="K184" i="8"/>
  <c r="L184" i="8"/>
  <c r="M184" i="8"/>
  <c r="N184" i="8"/>
  <c r="E185" i="8"/>
  <c r="F185" i="8"/>
  <c r="G185" i="8"/>
  <c r="H185" i="8"/>
  <c r="I185" i="8"/>
  <c r="J185" i="8"/>
  <c r="K185" i="8"/>
  <c r="L185" i="8"/>
  <c r="M185" i="8"/>
  <c r="N185" i="8"/>
  <c r="E186" i="8"/>
  <c r="F186" i="8"/>
  <c r="G186" i="8"/>
  <c r="H186" i="8"/>
  <c r="I186" i="8"/>
  <c r="J186" i="8"/>
  <c r="K186" i="8"/>
  <c r="L186" i="8"/>
  <c r="M186" i="8"/>
  <c r="N186" i="8"/>
  <c r="E187" i="8"/>
  <c r="F187" i="8"/>
  <c r="G187" i="8"/>
  <c r="H187" i="8"/>
  <c r="I187" i="8"/>
  <c r="J187" i="8"/>
  <c r="K187" i="8"/>
  <c r="L187" i="8"/>
  <c r="M187" i="8"/>
  <c r="N187" i="8"/>
  <c r="E188" i="8"/>
  <c r="F188" i="8"/>
  <c r="G188" i="8"/>
  <c r="H188" i="8"/>
  <c r="I188" i="8"/>
  <c r="J188" i="8"/>
  <c r="K188" i="8"/>
  <c r="L188" i="8"/>
  <c r="M188" i="8"/>
  <c r="N188" i="8"/>
  <c r="E189" i="8"/>
  <c r="F189" i="8"/>
  <c r="G189" i="8"/>
  <c r="H189" i="8"/>
  <c r="I189" i="8"/>
  <c r="J189" i="8"/>
  <c r="K189" i="8"/>
  <c r="L189" i="8"/>
  <c r="M189" i="8"/>
  <c r="N189" i="8"/>
  <c r="E190" i="8"/>
  <c r="F190" i="8"/>
  <c r="G190" i="8"/>
  <c r="H190" i="8"/>
  <c r="I190" i="8"/>
  <c r="J190" i="8"/>
  <c r="K190" i="8"/>
  <c r="L190" i="8"/>
  <c r="M190" i="8"/>
  <c r="N190" i="8"/>
  <c r="E191" i="8"/>
  <c r="F191" i="8"/>
  <c r="G191" i="8"/>
  <c r="H191" i="8"/>
  <c r="I191" i="8"/>
  <c r="J191" i="8"/>
  <c r="K191" i="8"/>
  <c r="L191" i="8"/>
  <c r="M191" i="8"/>
  <c r="N191" i="8"/>
  <c r="E192" i="8"/>
  <c r="F192" i="8"/>
  <c r="G192" i="8"/>
  <c r="H192" i="8"/>
  <c r="I192" i="8"/>
  <c r="J192" i="8"/>
  <c r="K192" i="8"/>
  <c r="L192" i="8"/>
  <c r="M192" i="8"/>
  <c r="N192" i="8"/>
  <c r="E193" i="8"/>
  <c r="F193" i="8"/>
  <c r="G193" i="8"/>
  <c r="H193" i="8"/>
  <c r="I193" i="8"/>
  <c r="J193" i="8"/>
  <c r="K193" i="8"/>
  <c r="L193" i="8"/>
  <c r="M193" i="8"/>
  <c r="N193" i="8"/>
  <c r="E194" i="8"/>
  <c r="F194" i="8"/>
  <c r="G194" i="8"/>
  <c r="H194" i="8"/>
  <c r="I194" i="8"/>
  <c r="J194" i="8"/>
  <c r="K194" i="8"/>
  <c r="L194" i="8"/>
  <c r="M194" i="8"/>
  <c r="N194" i="8"/>
  <c r="E195" i="8"/>
  <c r="F195" i="8"/>
  <c r="G195" i="8"/>
  <c r="H195" i="8"/>
  <c r="I195" i="8"/>
  <c r="J195" i="8"/>
  <c r="K195" i="8"/>
  <c r="L195" i="8"/>
  <c r="M195" i="8"/>
  <c r="N195" i="8"/>
  <c r="E196" i="8"/>
  <c r="F196" i="8"/>
  <c r="G196" i="8"/>
  <c r="H196" i="8"/>
  <c r="I196" i="8"/>
  <c r="J196" i="8"/>
  <c r="K196" i="8"/>
  <c r="L196" i="8"/>
  <c r="M196" i="8"/>
  <c r="N196" i="8"/>
  <c r="E197" i="8"/>
  <c r="F197" i="8"/>
  <c r="G197" i="8"/>
  <c r="H197" i="8"/>
  <c r="I197" i="8"/>
  <c r="J197" i="8"/>
  <c r="K197" i="8"/>
  <c r="L197" i="8"/>
  <c r="M197" i="8"/>
  <c r="N197" i="8"/>
  <c r="E198" i="8"/>
  <c r="F198" i="8"/>
  <c r="G198" i="8"/>
  <c r="H198" i="8"/>
  <c r="I198" i="8"/>
  <c r="J198" i="8"/>
  <c r="K198" i="8"/>
  <c r="L198" i="8"/>
  <c r="M198" i="8"/>
  <c r="N198" i="8"/>
  <c r="E199" i="8"/>
  <c r="F199" i="8"/>
  <c r="G199" i="8"/>
  <c r="H199" i="8"/>
  <c r="I199" i="8"/>
  <c r="J199" i="8"/>
  <c r="K199" i="8"/>
  <c r="L199" i="8"/>
  <c r="M199" i="8"/>
  <c r="N199" i="8"/>
  <c r="E200" i="8"/>
  <c r="F200" i="8"/>
  <c r="G200" i="8"/>
  <c r="H200" i="8"/>
  <c r="I200" i="8"/>
  <c r="J200" i="8"/>
  <c r="K200" i="8"/>
  <c r="L200" i="8"/>
  <c r="M200" i="8"/>
  <c r="N200" i="8"/>
  <c r="E201" i="8"/>
  <c r="F201" i="8"/>
  <c r="G201" i="8"/>
  <c r="H201" i="8"/>
  <c r="I201" i="8"/>
  <c r="J201" i="8"/>
  <c r="K201" i="8"/>
  <c r="L201" i="8"/>
  <c r="M201" i="8"/>
  <c r="N201" i="8"/>
  <c r="E202" i="8"/>
  <c r="F202" i="8"/>
  <c r="G202" i="8"/>
  <c r="H202" i="8"/>
  <c r="I202" i="8"/>
  <c r="J202" i="8"/>
  <c r="K202" i="8"/>
  <c r="L202" i="8"/>
  <c r="M202" i="8"/>
  <c r="N202" i="8"/>
  <c r="E203" i="8"/>
  <c r="F203" i="8"/>
  <c r="G203" i="8"/>
  <c r="H203" i="8"/>
  <c r="I203" i="8"/>
  <c r="J203" i="8"/>
  <c r="K203" i="8"/>
  <c r="L203" i="8"/>
  <c r="M203" i="8"/>
  <c r="N203" i="8"/>
  <c r="E204" i="8"/>
  <c r="F204" i="8"/>
  <c r="G204" i="8"/>
  <c r="H204" i="8"/>
  <c r="I204" i="8"/>
  <c r="J204" i="8"/>
  <c r="K204" i="8"/>
  <c r="L204" i="8"/>
  <c r="M204" i="8"/>
  <c r="N204" i="8"/>
  <c r="E205" i="8"/>
  <c r="F205" i="8"/>
  <c r="G205" i="8"/>
  <c r="H205" i="8"/>
  <c r="I205" i="8"/>
  <c r="J205" i="8"/>
  <c r="K205" i="8"/>
  <c r="L205" i="8"/>
  <c r="M205" i="8"/>
  <c r="N205" i="8"/>
  <c r="E206" i="8"/>
  <c r="F206" i="8"/>
  <c r="G206" i="8"/>
  <c r="H206" i="8"/>
  <c r="I206" i="8"/>
  <c r="J206" i="8"/>
  <c r="K206" i="8"/>
  <c r="L206" i="8"/>
  <c r="M206" i="8"/>
  <c r="N206" i="8"/>
  <c r="E207" i="8"/>
  <c r="F207" i="8"/>
  <c r="G207" i="8"/>
  <c r="H207" i="8"/>
  <c r="I207" i="8"/>
  <c r="J207" i="8"/>
  <c r="K207" i="8"/>
  <c r="L207" i="8"/>
  <c r="M207" i="8"/>
  <c r="N207" i="8"/>
  <c r="E208" i="8"/>
  <c r="F208" i="8"/>
  <c r="G208" i="8"/>
  <c r="H208" i="8"/>
  <c r="I208" i="8"/>
  <c r="J208" i="8"/>
  <c r="K208" i="8"/>
  <c r="L208" i="8"/>
  <c r="M208" i="8"/>
  <c r="N208" i="8"/>
  <c r="E209" i="8"/>
  <c r="F209" i="8"/>
  <c r="G209" i="8"/>
  <c r="H209" i="8"/>
  <c r="I209" i="8"/>
  <c r="J209" i="8"/>
  <c r="K209" i="8"/>
  <c r="L209" i="8"/>
  <c r="M209" i="8"/>
  <c r="N209" i="8"/>
  <c r="E210" i="8"/>
  <c r="F210" i="8"/>
  <c r="G210" i="8"/>
  <c r="H210" i="8"/>
  <c r="I210" i="8"/>
  <c r="J210" i="8"/>
  <c r="K210" i="8"/>
  <c r="L210" i="8"/>
  <c r="M210" i="8"/>
  <c r="N210" i="8"/>
  <c r="E211" i="8"/>
  <c r="F211" i="8"/>
  <c r="G211" i="8"/>
  <c r="H211" i="8"/>
  <c r="I211" i="8"/>
  <c r="J211" i="8"/>
  <c r="K211" i="8"/>
  <c r="L211" i="8"/>
  <c r="M211" i="8"/>
  <c r="N211" i="8"/>
  <c r="E212" i="8"/>
  <c r="F212" i="8"/>
  <c r="G212" i="8"/>
  <c r="H212" i="8"/>
  <c r="I212" i="8"/>
  <c r="J212" i="8"/>
  <c r="K212" i="8"/>
  <c r="L212" i="8"/>
  <c r="M212" i="8"/>
  <c r="N212" i="8"/>
  <c r="E213" i="8"/>
  <c r="F213" i="8"/>
  <c r="G213" i="8"/>
  <c r="H213" i="8"/>
  <c r="I213" i="8"/>
  <c r="J213" i="8"/>
  <c r="K213" i="8"/>
  <c r="L213" i="8"/>
  <c r="M213" i="8"/>
  <c r="N213" i="8"/>
  <c r="E214" i="8"/>
  <c r="F214" i="8"/>
  <c r="G214" i="8"/>
  <c r="H214" i="8"/>
  <c r="I214" i="8"/>
  <c r="J214" i="8"/>
  <c r="K214" i="8"/>
  <c r="L214" i="8"/>
  <c r="M214" i="8"/>
  <c r="N214" i="8"/>
  <c r="E215" i="8"/>
  <c r="F215" i="8"/>
  <c r="G215" i="8"/>
  <c r="H215" i="8"/>
  <c r="I215" i="8"/>
  <c r="J215" i="8"/>
  <c r="K215" i="8"/>
  <c r="L215" i="8"/>
  <c r="M215" i="8"/>
  <c r="N215" i="8"/>
  <c r="E216" i="8"/>
  <c r="F216" i="8"/>
  <c r="G216" i="8"/>
  <c r="H216" i="8"/>
  <c r="I216" i="8"/>
  <c r="J216" i="8"/>
  <c r="K216" i="8"/>
  <c r="L216" i="8"/>
  <c r="M216" i="8"/>
  <c r="N216" i="8"/>
  <c r="E217" i="8"/>
  <c r="F217" i="8"/>
  <c r="G217" i="8"/>
  <c r="H217" i="8"/>
  <c r="I217" i="8"/>
  <c r="J217" i="8"/>
  <c r="K217" i="8"/>
  <c r="L217" i="8"/>
  <c r="M217" i="8"/>
  <c r="N217" i="8"/>
  <c r="E218" i="8"/>
  <c r="F218" i="8"/>
  <c r="G218" i="8"/>
  <c r="H218" i="8"/>
  <c r="I218" i="8"/>
  <c r="J218" i="8"/>
  <c r="K218" i="8"/>
  <c r="L218" i="8"/>
  <c r="M218" i="8"/>
  <c r="N218" i="8"/>
  <c r="E219" i="8"/>
  <c r="F219" i="8"/>
  <c r="G219" i="8"/>
  <c r="H219" i="8"/>
  <c r="I219" i="8"/>
  <c r="J219" i="8"/>
  <c r="K219" i="8"/>
  <c r="L219" i="8"/>
  <c r="M219" i="8"/>
  <c r="N219" i="8"/>
  <c r="E220" i="8"/>
  <c r="F220" i="8"/>
  <c r="G220" i="8"/>
  <c r="H220" i="8"/>
  <c r="I220" i="8"/>
  <c r="J220" i="8"/>
  <c r="K220" i="8"/>
  <c r="L220" i="8"/>
  <c r="M220" i="8"/>
  <c r="N220" i="8"/>
  <c r="E221" i="8"/>
  <c r="F221" i="8"/>
  <c r="G221" i="8"/>
  <c r="H221" i="8"/>
  <c r="I221" i="8"/>
  <c r="J221" i="8"/>
  <c r="K221" i="8"/>
  <c r="L221" i="8"/>
  <c r="M221" i="8"/>
  <c r="N221" i="8"/>
  <c r="E222" i="8"/>
  <c r="F222" i="8"/>
  <c r="G222" i="8"/>
  <c r="H222" i="8"/>
  <c r="I222" i="8"/>
  <c r="J222" i="8"/>
  <c r="K222" i="8"/>
  <c r="L222" i="8"/>
  <c r="M222" i="8"/>
  <c r="N222" i="8"/>
  <c r="E223" i="8"/>
  <c r="F223" i="8"/>
  <c r="G223" i="8"/>
  <c r="H223" i="8"/>
  <c r="I223" i="8"/>
  <c r="J223" i="8"/>
  <c r="K223" i="8"/>
  <c r="L223" i="8"/>
  <c r="M223" i="8"/>
  <c r="N223" i="8"/>
  <c r="E224" i="8"/>
  <c r="F224" i="8"/>
  <c r="G224" i="8"/>
  <c r="H224" i="8"/>
  <c r="I224" i="8"/>
  <c r="J224" i="8"/>
  <c r="K224" i="8"/>
  <c r="L224" i="8"/>
  <c r="M224" i="8"/>
  <c r="N224" i="8"/>
  <c r="E225" i="8"/>
  <c r="F225" i="8"/>
  <c r="G225" i="8"/>
  <c r="H225" i="8"/>
  <c r="I225" i="8"/>
  <c r="J225" i="8"/>
  <c r="K225" i="8"/>
  <c r="L225" i="8"/>
  <c r="M225" i="8"/>
  <c r="N225" i="8"/>
  <c r="E226" i="8"/>
  <c r="F226" i="8"/>
  <c r="G226" i="8"/>
  <c r="H226" i="8"/>
  <c r="I226" i="8"/>
  <c r="J226" i="8"/>
  <c r="K226" i="8"/>
  <c r="L226" i="8"/>
  <c r="M226" i="8"/>
  <c r="N226" i="8"/>
  <c r="E227" i="8"/>
  <c r="F227" i="8"/>
  <c r="G227" i="8"/>
  <c r="H227" i="8"/>
  <c r="I227" i="8"/>
  <c r="J227" i="8"/>
  <c r="K227" i="8"/>
  <c r="L227" i="8"/>
  <c r="M227" i="8"/>
  <c r="N227" i="8"/>
  <c r="E228" i="8"/>
  <c r="F228" i="8"/>
  <c r="G228" i="8"/>
  <c r="H228" i="8"/>
  <c r="I228" i="8"/>
  <c r="J228" i="8"/>
  <c r="K228" i="8"/>
  <c r="L228" i="8"/>
  <c r="M228" i="8"/>
  <c r="N228" i="8"/>
  <c r="E229" i="8"/>
  <c r="F229" i="8"/>
  <c r="G229" i="8"/>
  <c r="H229" i="8"/>
  <c r="I229" i="8"/>
  <c r="J229" i="8"/>
  <c r="K229" i="8"/>
  <c r="L229" i="8"/>
  <c r="M229" i="8"/>
  <c r="N229" i="8"/>
  <c r="E230" i="8"/>
  <c r="F230" i="8"/>
  <c r="G230" i="8"/>
  <c r="H230" i="8"/>
  <c r="I230" i="8"/>
  <c r="J230" i="8"/>
  <c r="K230" i="8"/>
  <c r="L230" i="8"/>
  <c r="M230" i="8"/>
  <c r="N230" i="8"/>
  <c r="E231" i="8"/>
  <c r="F231" i="8"/>
  <c r="G231" i="8"/>
  <c r="H231" i="8"/>
  <c r="I231" i="8"/>
  <c r="J231" i="8"/>
  <c r="K231" i="8"/>
  <c r="L231" i="8"/>
  <c r="M231" i="8"/>
  <c r="N231" i="8"/>
  <c r="E232" i="8"/>
  <c r="F232" i="8"/>
  <c r="G232" i="8"/>
  <c r="H232" i="8"/>
  <c r="I232" i="8"/>
  <c r="J232" i="8"/>
  <c r="K232" i="8"/>
  <c r="L232" i="8"/>
  <c r="M232" i="8"/>
  <c r="N232" i="8"/>
  <c r="E233" i="8"/>
  <c r="F233" i="8"/>
  <c r="G233" i="8"/>
  <c r="H233" i="8"/>
  <c r="I233" i="8"/>
  <c r="J233" i="8"/>
  <c r="K233" i="8"/>
  <c r="L233" i="8"/>
  <c r="M233" i="8"/>
  <c r="N233" i="8"/>
  <c r="E234" i="8"/>
  <c r="F234" i="8"/>
  <c r="G234" i="8"/>
  <c r="H234" i="8"/>
  <c r="I234" i="8"/>
  <c r="J234" i="8"/>
  <c r="K234" i="8"/>
  <c r="L234" i="8"/>
  <c r="M234" i="8"/>
  <c r="N234" i="8"/>
  <c r="E235" i="8"/>
  <c r="F235" i="8"/>
  <c r="G235" i="8"/>
  <c r="H235" i="8"/>
  <c r="I235" i="8"/>
  <c r="J235" i="8"/>
  <c r="K235" i="8"/>
  <c r="L235" i="8"/>
  <c r="M235" i="8"/>
  <c r="N235" i="8"/>
  <c r="E236" i="8"/>
  <c r="F236" i="8"/>
  <c r="G236" i="8"/>
  <c r="H236" i="8"/>
  <c r="I236" i="8"/>
  <c r="J236" i="8"/>
  <c r="K236" i="8"/>
  <c r="L236" i="8"/>
  <c r="M236" i="8"/>
  <c r="N236" i="8"/>
  <c r="E237" i="8"/>
  <c r="F237" i="8"/>
  <c r="G237" i="8"/>
  <c r="H237" i="8"/>
  <c r="I237" i="8"/>
  <c r="J237" i="8"/>
  <c r="K237" i="8"/>
  <c r="L237" i="8"/>
  <c r="M237" i="8"/>
  <c r="N237" i="8"/>
  <c r="E238" i="8"/>
  <c r="F238" i="8"/>
  <c r="G238" i="8"/>
  <c r="H238" i="8"/>
  <c r="I238" i="8"/>
  <c r="J238" i="8"/>
  <c r="K238" i="8"/>
  <c r="L238" i="8"/>
  <c r="M238" i="8"/>
  <c r="N238" i="8"/>
  <c r="E239" i="8"/>
  <c r="F239" i="8"/>
  <c r="G239" i="8"/>
  <c r="H239" i="8"/>
  <c r="I239" i="8"/>
  <c r="J239" i="8"/>
  <c r="K239" i="8"/>
  <c r="L239" i="8"/>
  <c r="M239" i="8"/>
  <c r="N239" i="8"/>
  <c r="E240" i="8"/>
  <c r="F240" i="8"/>
  <c r="G240" i="8"/>
  <c r="H240" i="8"/>
  <c r="I240" i="8"/>
  <c r="J240" i="8"/>
  <c r="K240" i="8"/>
  <c r="L240" i="8"/>
  <c r="M240" i="8"/>
  <c r="N240" i="8"/>
  <c r="E241" i="8"/>
  <c r="F241" i="8"/>
  <c r="G241" i="8"/>
  <c r="H241" i="8"/>
  <c r="I241" i="8"/>
  <c r="J241" i="8"/>
  <c r="K241" i="8"/>
  <c r="L241" i="8"/>
  <c r="M241" i="8"/>
  <c r="N241" i="8"/>
  <c r="E242" i="8"/>
  <c r="F242" i="8"/>
  <c r="G242" i="8"/>
  <c r="H242" i="8"/>
  <c r="I242" i="8"/>
  <c r="J242" i="8"/>
  <c r="K242" i="8"/>
  <c r="L242" i="8"/>
  <c r="M242" i="8"/>
  <c r="N242" i="8"/>
  <c r="E243" i="8"/>
  <c r="F243" i="8"/>
  <c r="G243" i="8"/>
  <c r="H243" i="8"/>
  <c r="I243" i="8"/>
  <c r="J243" i="8"/>
  <c r="K243" i="8"/>
  <c r="L243" i="8"/>
  <c r="M243" i="8"/>
  <c r="N243" i="8"/>
  <c r="E244" i="8"/>
  <c r="F244" i="8"/>
  <c r="G244" i="8"/>
  <c r="H244" i="8"/>
  <c r="I244" i="8"/>
  <c r="J244" i="8"/>
  <c r="K244" i="8"/>
  <c r="L244" i="8"/>
  <c r="M244" i="8"/>
  <c r="N244" i="8"/>
  <c r="E245" i="8"/>
  <c r="F245" i="8"/>
  <c r="G245" i="8"/>
  <c r="H245" i="8"/>
  <c r="I245" i="8"/>
  <c r="J245" i="8"/>
  <c r="K245" i="8"/>
  <c r="L245" i="8"/>
  <c r="M245" i="8"/>
  <c r="N245" i="8"/>
  <c r="E246" i="8"/>
  <c r="F246" i="8"/>
  <c r="G246" i="8"/>
  <c r="H246" i="8"/>
  <c r="I246" i="8"/>
  <c r="J246" i="8"/>
  <c r="K246" i="8"/>
  <c r="L246" i="8"/>
  <c r="M246" i="8"/>
  <c r="N246" i="8"/>
  <c r="E247" i="8"/>
  <c r="F247" i="8"/>
  <c r="G247" i="8"/>
  <c r="H247" i="8"/>
  <c r="I247" i="8"/>
  <c r="J247" i="8"/>
  <c r="K247" i="8"/>
  <c r="L247" i="8"/>
  <c r="M247" i="8"/>
  <c r="N247" i="8"/>
  <c r="E248" i="8"/>
  <c r="F248" i="8"/>
  <c r="G248" i="8"/>
  <c r="H248" i="8"/>
  <c r="I248" i="8"/>
  <c r="J248" i="8"/>
  <c r="K248" i="8"/>
  <c r="L248" i="8"/>
  <c r="M248" i="8"/>
  <c r="N248" i="8"/>
  <c r="E249" i="8"/>
  <c r="F249" i="8"/>
  <c r="G249" i="8"/>
  <c r="H249" i="8"/>
  <c r="I249" i="8"/>
  <c r="J249" i="8"/>
  <c r="K249" i="8"/>
  <c r="L249" i="8"/>
  <c r="M249" i="8"/>
  <c r="N249" i="8"/>
  <c r="E250" i="8"/>
  <c r="F250" i="8"/>
  <c r="G250" i="8"/>
  <c r="H250" i="8"/>
  <c r="I250" i="8"/>
  <c r="J250" i="8"/>
  <c r="K250" i="8"/>
  <c r="L250" i="8"/>
  <c r="M250" i="8"/>
  <c r="N250" i="8"/>
  <c r="E251" i="8"/>
  <c r="F251" i="8"/>
  <c r="G251" i="8"/>
  <c r="H251" i="8"/>
  <c r="I251" i="8"/>
  <c r="J251" i="8"/>
  <c r="K251" i="8"/>
  <c r="L251" i="8"/>
  <c r="M251" i="8"/>
  <c r="N251" i="8"/>
  <c r="E252" i="8"/>
  <c r="F252" i="8"/>
  <c r="G252" i="8"/>
  <c r="H252" i="8"/>
  <c r="I252" i="8"/>
  <c r="J252" i="8"/>
  <c r="K252" i="8"/>
  <c r="L252" i="8"/>
  <c r="M252" i="8"/>
  <c r="N252" i="8"/>
  <c r="E253" i="8"/>
  <c r="F253" i="8"/>
  <c r="G253" i="8"/>
  <c r="H253" i="8"/>
  <c r="I253" i="8"/>
  <c r="J253" i="8"/>
  <c r="K253" i="8"/>
  <c r="L253" i="8"/>
  <c r="M253" i="8"/>
  <c r="N253" i="8"/>
  <c r="E254" i="8"/>
  <c r="F254" i="8"/>
  <c r="G254" i="8"/>
  <c r="H254" i="8"/>
  <c r="I254" i="8"/>
  <c r="J254" i="8"/>
  <c r="K254" i="8"/>
  <c r="L254" i="8"/>
  <c r="M254" i="8"/>
  <c r="N254" i="8"/>
  <c r="E255" i="8"/>
  <c r="F255" i="8"/>
  <c r="G255" i="8"/>
  <c r="H255" i="8"/>
  <c r="I255" i="8"/>
  <c r="J255" i="8"/>
  <c r="K255" i="8"/>
  <c r="L255" i="8"/>
  <c r="M255" i="8"/>
  <c r="N255" i="8"/>
  <c r="E256" i="8"/>
  <c r="F256" i="8"/>
  <c r="G256" i="8"/>
  <c r="H256" i="8"/>
  <c r="I256" i="8"/>
  <c r="J256" i="8"/>
  <c r="K256" i="8"/>
  <c r="L256" i="8"/>
  <c r="M256" i="8"/>
  <c r="N256" i="8"/>
  <c r="E257" i="8"/>
  <c r="F257" i="8"/>
  <c r="G257" i="8"/>
  <c r="H257" i="8"/>
  <c r="I257" i="8"/>
  <c r="J257" i="8"/>
  <c r="K257" i="8"/>
  <c r="L257" i="8"/>
  <c r="M257" i="8"/>
  <c r="N257" i="8"/>
  <c r="E258" i="8"/>
  <c r="F258" i="8"/>
  <c r="G258" i="8"/>
  <c r="H258" i="8"/>
  <c r="I258" i="8"/>
  <c r="J258" i="8"/>
  <c r="K258" i="8"/>
  <c r="L258" i="8"/>
  <c r="M258" i="8"/>
  <c r="N258" i="8"/>
  <c r="E259" i="8"/>
  <c r="F259" i="8"/>
  <c r="G259" i="8"/>
  <c r="H259" i="8"/>
  <c r="I259" i="8"/>
  <c r="J259" i="8"/>
  <c r="K259" i="8"/>
  <c r="L259" i="8"/>
  <c r="M259" i="8"/>
  <c r="N259" i="8"/>
  <c r="E260" i="8"/>
  <c r="F260" i="8"/>
  <c r="G260" i="8"/>
  <c r="H260" i="8"/>
  <c r="I260" i="8"/>
  <c r="J260" i="8"/>
  <c r="K260" i="8"/>
  <c r="L260" i="8"/>
  <c r="M260" i="8"/>
  <c r="N260" i="8"/>
  <c r="E261" i="8"/>
  <c r="F261" i="8"/>
  <c r="G261" i="8"/>
  <c r="H261" i="8"/>
  <c r="I261" i="8"/>
  <c r="J261" i="8"/>
  <c r="K261" i="8"/>
  <c r="L261" i="8"/>
  <c r="M261" i="8"/>
  <c r="N261" i="8"/>
  <c r="E262" i="8"/>
  <c r="F262" i="8"/>
  <c r="G262" i="8"/>
  <c r="H262" i="8"/>
  <c r="I262" i="8"/>
  <c r="J262" i="8"/>
  <c r="K262" i="8"/>
  <c r="L262" i="8"/>
  <c r="M262" i="8"/>
  <c r="N262" i="8"/>
  <c r="E263" i="8"/>
  <c r="F263" i="8"/>
  <c r="G263" i="8"/>
  <c r="H263" i="8"/>
  <c r="I263" i="8"/>
  <c r="J263" i="8"/>
  <c r="K263" i="8"/>
  <c r="L263" i="8"/>
  <c r="M263" i="8"/>
  <c r="N263" i="8"/>
  <c r="E264" i="8"/>
  <c r="F264" i="8"/>
  <c r="G264" i="8"/>
  <c r="H264" i="8"/>
  <c r="I264" i="8"/>
  <c r="J264" i="8"/>
  <c r="K264" i="8"/>
  <c r="L264" i="8"/>
  <c r="M264" i="8"/>
  <c r="N264" i="8"/>
  <c r="E265" i="8"/>
  <c r="F265" i="8"/>
  <c r="G265" i="8"/>
  <c r="H265" i="8"/>
  <c r="I265" i="8"/>
  <c r="J265" i="8"/>
  <c r="K265" i="8"/>
  <c r="L265" i="8"/>
  <c r="M265" i="8"/>
  <c r="N265" i="8"/>
  <c r="E266" i="8"/>
  <c r="F266" i="8"/>
  <c r="G266" i="8"/>
  <c r="H266" i="8"/>
  <c r="I266" i="8"/>
  <c r="J266" i="8"/>
  <c r="K266" i="8"/>
  <c r="L266" i="8"/>
  <c r="M266" i="8"/>
  <c r="N266" i="8"/>
  <c r="E267" i="8"/>
  <c r="F267" i="8"/>
  <c r="G267" i="8"/>
  <c r="H267" i="8"/>
  <c r="I267" i="8"/>
  <c r="J267" i="8"/>
  <c r="K267" i="8"/>
  <c r="L267" i="8"/>
  <c r="M267" i="8"/>
  <c r="N267" i="8"/>
  <c r="E268" i="8"/>
  <c r="F268" i="8"/>
  <c r="G268" i="8"/>
  <c r="H268" i="8"/>
  <c r="I268" i="8"/>
  <c r="J268" i="8"/>
  <c r="K268" i="8"/>
  <c r="L268" i="8"/>
  <c r="M268" i="8"/>
  <c r="N268" i="8"/>
  <c r="E269" i="8"/>
  <c r="F269" i="8"/>
  <c r="G269" i="8"/>
  <c r="H269" i="8"/>
  <c r="I269" i="8"/>
  <c r="J269" i="8"/>
  <c r="K269" i="8"/>
  <c r="L269" i="8"/>
  <c r="M269" i="8"/>
  <c r="N269" i="8"/>
  <c r="E270" i="8"/>
  <c r="F270" i="8"/>
  <c r="G270" i="8"/>
  <c r="H270" i="8"/>
  <c r="I270" i="8"/>
  <c r="J270" i="8"/>
  <c r="K270" i="8"/>
  <c r="L270" i="8"/>
  <c r="M270" i="8"/>
  <c r="N270" i="8"/>
  <c r="E271" i="8"/>
  <c r="F271" i="8"/>
  <c r="G271" i="8"/>
  <c r="H271" i="8"/>
  <c r="I271" i="8"/>
  <c r="J271" i="8"/>
  <c r="K271" i="8"/>
  <c r="L271" i="8"/>
  <c r="M271" i="8"/>
  <c r="N271" i="8"/>
  <c r="E272" i="8"/>
  <c r="F272" i="8"/>
  <c r="G272" i="8"/>
  <c r="H272" i="8"/>
  <c r="I272" i="8"/>
  <c r="J272" i="8"/>
  <c r="K272" i="8"/>
  <c r="L272" i="8"/>
  <c r="M272" i="8"/>
  <c r="N272" i="8"/>
  <c r="E273" i="8"/>
  <c r="F273" i="8"/>
  <c r="G273" i="8"/>
  <c r="H273" i="8"/>
  <c r="I273" i="8"/>
  <c r="J273" i="8"/>
  <c r="K273" i="8"/>
  <c r="L273" i="8"/>
  <c r="M273" i="8"/>
  <c r="N273" i="8"/>
  <c r="E274" i="8"/>
  <c r="F274" i="8"/>
  <c r="G274" i="8"/>
  <c r="H274" i="8"/>
  <c r="I274" i="8"/>
  <c r="J274" i="8"/>
  <c r="K274" i="8"/>
  <c r="L274" i="8"/>
  <c r="M274" i="8"/>
  <c r="N274" i="8"/>
  <c r="E275" i="8"/>
  <c r="F275" i="8"/>
  <c r="G275" i="8"/>
  <c r="H275" i="8"/>
  <c r="I275" i="8"/>
  <c r="J275" i="8"/>
  <c r="K275" i="8"/>
  <c r="L275" i="8"/>
  <c r="M275" i="8"/>
  <c r="N275" i="8"/>
  <c r="E276" i="8"/>
  <c r="F276" i="8"/>
  <c r="G276" i="8"/>
  <c r="H276" i="8"/>
  <c r="I276" i="8"/>
  <c r="J276" i="8"/>
  <c r="K276" i="8"/>
  <c r="L276" i="8"/>
  <c r="M276" i="8"/>
  <c r="N276" i="8"/>
  <c r="E277" i="8"/>
  <c r="F277" i="8"/>
  <c r="G277" i="8"/>
  <c r="H277" i="8"/>
  <c r="I277" i="8"/>
  <c r="J277" i="8"/>
  <c r="K277" i="8"/>
  <c r="L277" i="8"/>
  <c r="M277" i="8"/>
  <c r="N277" i="8"/>
  <c r="E278" i="8"/>
  <c r="F278" i="8"/>
  <c r="G278" i="8"/>
  <c r="H278" i="8"/>
  <c r="I278" i="8"/>
  <c r="J278" i="8"/>
  <c r="K278" i="8"/>
  <c r="L278" i="8"/>
  <c r="M278" i="8"/>
  <c r="N278" i="8"/>
  <c r="E279" i="8"/>
  <c r="F279" i="8"/>
  <c r="G279" i="8"/>
  <c r="H279" i="8"/>
  <c r="I279" i="8"/>
  <c r="J279" i="8"/>
  <c r="K279" i="8"/>
  <c r="L279" i="8"/>
  <c r="M279" i="8"/>
  <c r="N279" i="8"/>
  <c r="E280" i="8"/>
  <c r="F280" i="8"/>
  <c r="G280" i="8"/>
  <c r="H280" i="8"/>
  <c r="I280" i="8"/>
  <c r="J280" i="8"/>
  <c r="K280" i="8"/>
  <c r="L280" i="8"/>
  <c r="M280" i="8"/>
  <c r="N280" i="8"/>
  <c r="E281" i="8"/>
  <c r="F281" i="8"/>
  <c r="G281" i="8"/>
  <c r="H281" i="8"/>
  <c r="I281" i="8"/>
  <c r="J281" i="8"/>
  <c r="K281" i="8"/>
  <c r="L281" i="8"/>
  <c r="M281" i="8"/>
  <c r="N281" i="8"/>
  <c r="E282" i="8"/>
  <c r="F282" i="8"/>
  <c r="G282" i="8"/>
  <c r="H282" i="8"/>
  <c r="I282" i="8"/>
  <c r="J282" i="8"/>
  <c r="K282" i="8"/>
  <c r="L282" i="8"/>
  <c r="M282" i="8"/>
  <c r="N282" i="8"/>
  <c r="E283" i="8"/>
  <c r="F283" i="8"/>
  <c r="G283" i="8"/>
  <c r="H283" i="8"/>
  <c r="I283" i="8"/>
  <c r="J283" i="8"/>
  <c r="K283" i="8"/>
  <c r="L283" i="8"/>
  <c r="M283" i="8"/>
  <c r="N283" i="8"/>
  <c r="E284" i="8"/>
  <c r="F284" i="8"/>
  <c r="G284" i="8"/>
  <c r="H284" i="8"/>
  <c r="I284" i="8"/>
  <c r="J284" i="8"/>
  <c r="K284" i="8"/>
  <c r="L284" i="8"/>
  <c r="M284" i="8"/>
  <c r="N284" i="8"/>
  <c r="E285" i="8"/>
  <c r="F285" i="8"/>
  <c r="G285" i="8"/>
  <c r="H285" i="8"/>
  <c r="I285" i="8"/>
  <c r="J285" i="8"/>
  <c r="K285" i="8"/>
  <c r="L285" i="8"/>
  <c r="M285" i="8"/>
  <c r="N285" i="8"/>
  <c r="E286" i="8"/>
  <c r="F286" i="8"/>
  <c r="G286" i="8"/>
  <c r="H286" i="8"/>
  <c r="I286" i="8"/>
  <c r="J286" i="8"/>
  <c r="K286" i="8"/>
  <c r="L286" i="8"/>
  <c r="M286" i="8"/>
  <c r="N286" i="8"/>
  <c r="E287" i="8"/>
  <c r="F287" i="8"/>
  <c r="G287" i="8"/>
  <c r="H287" i="8"/>
  <c r="I287" i="8"/>
  <c r="J287" i="8"/>
  <c r="K287" i="8"/>
  <c r="L287" i="8"/>
  <c r="M287" i="8"/>
  <c r="N287" i="8"/>
  <c r="E288" i="8"/>
  <c r="F288" i="8"/>
  <c r="G288" i="8"/>
  <c r="H288" i="8"/>
  <c r="I288" i="8"/>
  <c r="J288" i="8"/>
  <c r="K288" i="8"/>
  <c r="L288" i="8"/>
  <c r="M288" i="8"/>
  <c r="N288" i="8"/>
  <c r="E289" i="8"/>
  <c r="F289" i="8"/>
  <c r="G289" i="8"/>
  <c r="H289" i="8"/>
  <c r="I289" i="8"/>
  <c r="J289" i="8"/>
  <c r="K289" i="8"/>
  <c r="L289" i="8"/>
  <c r="M289" i="8"/>
  <c r="N289" i="8"/>
  <c r="E290" i="8"/>
  <c r="F290" i="8"/>
  <c r="G290" i="8"/>
  <c r="H290" i="8"/>
  <c r="I290" i="8"/>
  <c r="J290" i="8"/>
  <c r="K290" i="8"/>
  <c r="L290" i="8"/>
  <c r="M290" i="8"/>
  <c r="N290" i="8"/>
  <c r="E291" i="8"/>
  <c r="F291" i="8"/>
  <c r="G291" i="8"/>
  <c r="H291" i="8"/>
  <c r="I291" i="8"/>
  <c r="J291" i="8"/>
  <c r="K291" i="8"/>
  <c r="L291" i="8"/>
  <c r="M291" i="8"/>
  <c r="N291" i="8"/>
  <c r="E292" i="8"/>
  <c r="F292" i="8"/>
  <c r="G292" i="8"/>
  <c r="H292" i="8"/>
  <c r="I292" i="8"/>
  <c r="J292" i="8"/>
  <c r="K292" i="8"/>
  <c r="L292" i="8"/>
  <c r="M292" i="8"/>
  <c r="N292" i="8"/>
  <c r="E293" i="8"/>
  <c r="F293" i="8"/>
  <c r="G293" i="8"/>
  <c r="H293" i="8"/>
  <c r="I293" i="8"/>
  <c r="J293" i="8"/>
  <c r="K293" i="8"/>
  <c r="L293" i="8"/>
  <c r="M293" i="8"/>
  <c r="N293" i="8"/>
  <c r="E294" i="8"/>
  <c r="F294" i="8"/>
  <c r="G294" i="8"/>
  <c r="H294" i="8"/>
  <c r="I294" i="8"/>
  <c r="J294" i="8"/>
  <c r="K294" i="8"/>
  <c r="L294" i="8"/>
  <c r="M294" i="8"/>
  <c r="N294" i="8"/>
  <c r="E295" i="8"/>
  <c r="F295" i="8"/>
  <c r="G295" i="8"/>
  <c r="H295" i="8"/>
  <c r="I295" i="8"/>
  <c r="J295" i="8"/>
  <c r="K295" i="8"/>
  <c r="L295" i="8"/>
  <c r="M295" i="8"/>
  <c r="N295" i="8"/>
  <c r="E296" i="8"/>
  <c r="F296" i="8"/>
  <c r="G296" i="8"/>
  <c r="H296" i="8"/>
  <c r="I296" i="8"/>
  <c r="J296" i="8"/>
  <c r="K296" i="8"/>
  <c r="L296" i="8"/>
  <c r="M296" i="8"/>
  <c r="N296" i="8"/>
  <c r="E297" i="8"/>
  <c r="F297" i="8"/>
  <c r="G297" i="8"/>
  <c r="H297" i="8"/>
  <c r="I297" i="8"/>
  <c r="J297" i="8"/>
  <c r="K297" i="8"/>
  <c r="L297" i="8"/>
  <c r="M297" i="8"/>
  <c r="N297" i="8"/>
  <c r="E298" i="8"/>
  <c r="F298" i="8"/>
  <c r="G298" i="8"/>
  <c r="H298" i="8"/>
  <c r="I298" i="8"/>
  <c r="J298" i="8"/>
  <c r="K298" i="8"/>
  <c r="L298" i="8"/>
  <c r="M298" i="8"/>
  <c r="N298" i="8"/>
  <c r="E299" i="8"/>
  <c r="F299" i="8"/>
  <c r="G299" i="8"/>
  <c r="H299" i="8"/>
  <c r="I299" i="8"/>
  <c r="J299" i="8"/>
  <c r="K299" i="8"/>
  <c r="L299" i="8"/>
  <c r="M299" i="8"/>
  <c r="N299" i="8"/>
  <c r="E300" i="8"/>
  <c r="F300" i="8"/>
  <c r="G300" i="8"/>
  <c r="H300" i="8"/>
  <c r="I300" i="8"/>
  <c r="J300" i="8"/>
  <c r="K300" i="8"/>
  <c r="L300" i="8"/>
  <c r="M300" i="8"/>
  <c r="N300" i="8"/>
  <c r="E301" i="8"/>
  <c r="F301" i="8"/>
  <c r="G301" i="8"/>
  <c r="H301" i="8"/>
  <c r="I301" i="8"/>
  <c r="J301" i="8"/>
  <c r="K301" i="8"/>
  <c r="L301" i="8"/>
  <c r="M301" i="8"/>
  <c r="N301" i="8"/>
  <c r="E302" i="8"/>
  <c r="F302" i="8"/>
  <c r="G302" i="8"/>
  <c r="H302" i="8"/>
  <c r="I302" i="8"/>
  <c r="J302" i="8"/>
  <c r="K302" i="8"/>
  <c r="L302" i="8"/>
  <c r="M302" i="8"/>
  <c r="N302" i="8"/>
  <c r="E303" i="8"/>
  <c r="F303" i="8"/>
  <c r="G303" i="8"/>
  <c r="H303" i="8"/>
  <c r="I303" i="8"/>
  <c r="J303" i="8"/>
  <c r="K303" i="8"/>
  <c r="L303" i="8"/>
  <c r="M303" i="8"/>
  <c r="N303" i="8"/>
  <c r="E304" i="8"/>
  <c r="F304" i="8"/>
  <c r="G304" i="8"/>
  <c r="H304" i="8"/>
  <c r="I304" i="8"/>
  <c r="J304" i="8"/>
  <c r="K304" i="8"/>
  <c r="L304" i="8"/>
  <c r="M304" i="8"/>
  <c r="N304" i="8"/>
  <c r="E305" i="8"/>
  <c r="F305" i="8"/>
  <c r="G305" i="8"/>
  <c r="H305" i="8"/>
  <c r="I305" i="8"/>
  <c r="J305" i="8"/>
  <c r="K305" i="8"/>
  <c r="L305" i="8"/>
  <c r="M305" i="8"/>
  <c r="N305" i="8"/>
  <c r="E306" i="8"/>
  <c r="F306" i="8"/>
  <c r="G306" i="8"/>
  <c r="H306" i="8"/>
  <c r="I306" i="8"/>
  <c r="J306" i="8"/>
  <c r="K306" i="8"/>
  <c r="L306" i="8"/>
  <c r="M306" i="8"/>
  <c r="N306" i="8"/>
  <c r="E307" i="8"/>
  <c r="F307" i="8"/>
  <c r="G307" i="8"/>
  <c r="H307" i="8"/>
  <c r="I307" i="8"/>
  <c r="J307" i="8"/>
  <c r="K307" i="8"/>
  <c r="L307" i="8"/>
  <c r="M307" i="8"/>
  <c r="N307" i="8"/>
  <c r="E308" i="8"/>
  <c r="F308" i="8"/>
  <c r="G308" i="8"/>
  <c r="H308" i="8"/>
  <c r="I308" i="8"/>
  <c r="J308" i="8"/>
  <c r="K308" i="8"/>
  <c r="L308" i="8"/>
  <c r="M308" i="8"/>
  <c r="N308" i="8"/>
  <c r="E309" i="8"/>
  <c r="F309" i="8"/>
  <c r="G309" i="8"/>
  <c r="H309" i="8"/>
  <c r="I309" i="8"/>
  <c r="J309" i="8"/>
  <c r="K309" i="8"/>
  <c r="L309" i="8"/>
  <c r="M309" i="8"/>
  <c r="N309" i="8"/>
  <c r="E310" i="8"/>
  <c r="F310" i="8"/>
  <c r="G310" i="8"/>
  <c r="H310" i="8"/>
  <c r="I310" i="8"/>
  <c r="J310" i="8"/>
  <c r="K310" i="8"/>
  <c r="L310" i="8"/>
  <c r="M310" i="8"/>
  <c r="N310" i="8"/>
  <c r="E311" i="8"/>
  <c r="F311" i="8"/>
  <c r="G311" i="8"/>
  <c r="H311" i="8"/>
  <c r="I311" i="8"/>
  <c r="J311" i="8"/>
  <c r="K311" i="8"/>
  <c r="L311" i="8"/>
  <c r="M311" i="8"/>
  <c r="N311" i="8"/>
  <c r="E312" i="8"/>
  <c r="F312" i="8"/>
  <c r="G312" i="8"/>
  <c r="H312" i="8"/>
  <c r="I312" i="8"/>
  <c r="J312" i="8"/>
  <c r="K312" i="8"/>
  <c r="L312" i="8"/>
  <c r="M312" i="8"/>
  <c r="N312" i="8"/>
  <c r="E313" i="8"/>
  <c r="F313" i="8"/>
  <c r="G313" i="8"/>
  <c r="H313" i="8"/>
  <c r="I313" i="8"/>
  <c r="J313" i="8"/>
  <c r="K313" i="8"/>
  <c r="L313" i="8"/>
  <c r="M313" i="8"/>
  <c r="N313" i="8"/>
  <c r="E314" i="8"/>
  <c r="F314" i="8"/>
  <c r="G314" i="8"/>
  <c r="H314" i="8"/>
  <c r="I314" i="8"/>
  <c r="J314" i="8"/>
  <c r="K314" i="8"/>
  <c r="L314" i="8"/>
  <c r="M314" i="8"/>
  <c r="N314" i="8"/>
  <c r="E315" i="8"/>
  <c r="F315" i="8"/>
  <c r="G315" i="8"/>
  <c r="H315" i="8"/>
  <c r="I315" i="8"/>
  <c r="J315" i="8"/>
  <c r="K315" i="8"/>
  <c r="L315" i="8"/>
  <c r="M315" i="8"/>
  <c r="N315" i="8"/>
  <c r="E316" i="8"/>
  <c r="F316" i="8"/>
  <c r="G316" i="8"/>
  <c r="H316" i="8"/>
  <c r="I316" i="8"/>
  <c r="J316" i="8"/>
  <c r="K316" i="8"/>
  <c r="L316" i="8"/>
  <c r="M316" i="8"/>
  <c r="N316" i="8"/>
  <c r="E317" i="8"/>
  <c r="F317" i="8"/>
  <c r="G317" i="8"/>
  <c r="H317" i="8"/>
  <c r="I317" i="8"/>
  <c r="J317" i="8"/>
  <c r="K317" i="8"/>
  <c r="L317" i="8"/>
  <c r="M317" i="8"/>
  <c r="N317" i="8"/>
  <c r="E318" i="8"/>
  <c r="F318" i="8"/>
  <c r="G318" i="8"/>
  <c r="H318" i="8"/>
  <c r="I318" i="8"/>
  <c r="J318" i="8"/>
  <c r="K318" i="8"/>
  <c r="L318" i="8"/>
  <c r="M318" i="8"/>
  <c r="N318" i="8"/>
  <c r="E319" i="8"/>
  <c r="F319" i="8"/>
  <c r="G319" i="8"/>
  <c r="H319" i="8"/>
  <c r="I319" i="8"/>
  <c r="J319" i="8"/>
  <c r="K319" i="8"/>
  <c r="L319" i="8"/>
  <c r="M319" i="8"/>
  <c r="N319" i="8"/>
  <c r="E320" i="8"/>
  <c r="F320" i="8"/>
  <c r="G320" i="8"/>
  <c r="H320" i="8"/>
  <c r="I320" i="8"/>
  <c r="J320" i="8"/>
  <c r="K320" i="8"/>
  <c r="L320" i="8"/>
  <c r="M320" i="8"/>
  <c r="N320" i="8"/>
  <c r="E321" i="8"/>
  <c r="F321" i="8"/>
  <c r="G321" i="8"/>
  <c r="H321" i="8"/>
  <c r="I321" i="8"/>
  <c r="J321" i="8"/>
  <c r="K321" i="8"/>
  <c r="L321" i="8"/>
  <c r="M321" i="8"/>
  <c r="N321" i="8"/>
  <c r="E322" i="8"/>
  <c r="F322" i="8"/>
  <c r="G322" i="8"/>
  <c r="H322" i="8"/>
  <c r="I322" i="8"/>
  <c r="J322" i="8"/>
  <c r="K322" i="8"/>
  <c r="L322" i="8"/>
  <c r="M322" i="8"/>
  <c r="N322" i="8"/>
  <c r="E323" i="8"/>
  <c r="F323" i="8"/>
  <c r="G323" i="8"/>
  <c r="H323" i="8"/>
  <c r="I323" i="8"/>
  <c r="J323" i="8"/>
  <c r="K323" i="8"/>
  <c r="L323" i="8"/>
  <c r="M323" i="8"/>
  <c r="N323" i="8"/>
  <c r="E324" i="8"/>
  <c r="F324" i="8"/>
  <c r="G324" i="8"/>
  <c r="H324" i="8"/>
  <c r="I324" i="8"/>
  <c r="J324" i="8"/>
  <c r="K324" i="8"/>
  <c r="L324" i="8"/>
  <c r="M324" i="8"/>
  <c r="N324" i="8"/>
  <c r="E325" i="8"/>
  <c r="F325" i="8"/>
  <c r="G325" i="8"/>
  <c r="H325" i="8"/>
  <c r="I325" i="8"/>
  <c r="J325" i="8"/>
  <c r="K325" i="8"/>
  <c r="L325" i="8"/>
  <c r="M325" i="8"/>
  <c r="N325" i="8"/>
  <c r="E326" i="8"/>
  <c r="F326" i="8"/>
  <c r="G326" i="8"/>
  <c r="H326" i="8"/>
  <c r="I326" i="8"/>
  <c r="J326" i="8"/>
  <c r="K326" i="8"/>
  <c r="L326" i="8"/>
  <c r="M326" i="8"/>
  <c r="N326" i="8"/>
  <c r="E327" i="8"/>
  <c r="F327" i="8"/>
  <c r="G327" i="8"/>
  <c r="H327" i="8"/>
  <c r="I327" i="8"/>
  <c r="J327" i="8"/>
  <c r="K327" i="8"/>
  <c r="L327" i="8"/>
  <c r="M327" i="8"/>
  <c r="N327" i="8"/>
  <c r="E328" i="8"/>
  <c r="F328" i="8"/>
  <c r="G328" i="8"/>
  <c r="H328" i="8"/>
  <c r="I328" i="8"/>
  <c r="J328" i="8"/>
  <c r="K328" i="8"/>
  <c r="L328" i="8"/>
  <c r="M328" i="8"/>
  <c r="N328" i="8"/>
  <c r="E329" i="8"/>
  <c r="F329" i="8"/>
  <c r="G329" i="8"/>
  <c r="H329" i="8"/>
  <c r="I329" i="8"/>
  <c r="J329" i="8"/>
  <c r="K329" i="8"/>
  <c r="L329" i="8"/>
  <c r="M329" i="8"/>
  <c r="N329" i="8"/>
  <c r="E330" i="8"/>
  <c r="F330" i="8"/>
  <c r="G330" i="8"/>
  <c r="H330" i="8"/>
  <c r="I330" i="8"/>
  <c r="J330" i="8"/>
  <c r="K330" i="8"/>
  <c r="L330" i="8"/>
  <c r="M330" i="8"/>
  <c r="N330" i="8"/>
  <c r="E331" i="8"/>
  <c r="F331" i="8"/>
  <c r="G331" i="8"/>
  <c r="H331" i="8"/>
  <c r="I331" i="8"/>
  <c r="J331" i="8"/>
  <c r="K331" i="8"/>
  <c r="L331" i="8"/>
  <c r="M331" i="8"/>
  <c r="N331" i="8"/>
  <c r="E332" i="8"/>
  <c r="F332" i="8"/>
  <c r="G332" i="8"/>
  <c r="H332" i="8"/>
  <c r="I332" i="8"/>
  <c r="J332" i="8"/>
  <c r="K332" i="8"/>
  <c r="L332" i="8"/>
  <c r="M332" i="8"/>
  <c r="N332" i="8"/>
  <c r="E333" i="8"/>
  <c r="F333" i="8"/>
  <c r="G333" i="8"/>
  <c r="H333" i="8"/>
  <c r="I333" i="8"/>
  <c r="J333" i="8"/>
  <c r="K333" i="8"/>
  <c r="L333" i="8"/>
  <c r="M333" i="8"/>
  <c r="N333" i="8"/>
  <c r="E334" i="8"/>
  <c r="F334" i="8"/>
  <c r="G334" i="8"/>
  <c r="H334" i="8"/>
  <c r="I334" i="8"/>
  <c r="J334" i="8"/>
  <c r="K334" i="8"/>
  <c r="L334" i="8"/>
  <c r="M334" i="8"/>
  <c r="N334" i="8"/>
  <c r="E335" i="8"/>
  <c r="F335" i="8"/>
  <c r="G335" i="8"/>
  <c r="H335" i="8"/>
  <c r="I335" i="8"/>
  <c r="J335" i="8"/>
  <c r="K335" i="8"/>
  <c r="L335" i="8"/>
  <c r="M335" i="8"/>
  <c r="N335" i="8"/>
  <c r="E336" i="8"/>
  <c r="F336" i="8"/>
  <c r="G336" i="8"/>
  <c r="H336" i="8"/>
  <c r="I336" i="8"/>
  <c r="J336" i="8"/>
  <c r="K336" i="8"/>
  <c r="L336" i="8"/>
  <c r="M336" i="8"/>
  <c r="N336" i="8"/>
  <c r="E337" i="8"/>
  <c r="F337" i="8"/>
  <c r="G337" i="8"/>
  <c r="H337" i="8"/>
  <c r="I337" i="8"/>
  <c r="J337" i="8"/>
  <c r="K337" i="8"/>
  <c r="L337" i="8"/>
  <c r="M337" i="8"/>
  <c r="N337" i="8"/>
  <c r="E338" i="8"/>
  <c r="F338" i="8"/>
  <c r="G338" i="8"/>
  <c r="H338" i="8"/>
  <c r="I338" i="8"/>
  <c r="J338" i="8"/>
  <c r="K338" i="8"/>
  <c r="L338" i="8"/>
  <c r="M338" i="8"/>
  <c r="N338" i="8"/>
  <c r="E339" i="8"/>
  <c r="F339" i="8"/>
  <c r="G339" i="8"/>
  <c r="H339" i="8"/>
  <c r="I339" i="8"/>
  <c r="J339" i="8"/>
  <c r="K339" i="8"/>
  <c r="L339" i="8"/>
  <c r="M339" i="8"/>
  <c r="N339" i="8"/>
  <c r="E340" i="8"/>
  <c r="F340" i="8"/>
  <c r="G340" i="8"/>
  <c r="H340" i="8"/>
  <c r="I340" i="8"/>
  <c r="J340" i="8"/>
  <c r="K340" i="8"/>
  <c r="L340" i="8"/>
  <c r="M340" i="8"/>
  <c r="N340" i="8"/>
  <c r="E341" i="8"/>
  <c r="F341" i="8"/>
  <c r="G341" i="8"/>
  <c r="H341" i="8"/>
  <c r="I341" i="8"/>
  <c r="J341" i="8"/>
  <c r="K341" i="8"/>
  <c r="L341" i="8"/>
  <c r="M341" i="8"/>
  <c r="N341" i="8"/>
  <c r="E342" i="8"/>
  <c r="F342" i="8"/>
  <c r="G342" i="8"/>
  <c r="H342" i="8"/>
  <c r="I342" i="8"/>
  <c r="J342" i="8"/>
  <c r="K342" i="8"/>
  <c r="L342" i="8"/>
  <c r="M342" i="8"/>
  <c r="N342" i="8"/>
  <c r="E343" i="8"/>
  <c r="F343" i="8"/>
  <c r="G343" i="8"/>
  <c r="H343" i="8"/>
  <c r="I343" i="8"/>
  <c r="J343" i="8"/>
  <c r="K343" i="8"/>
  <c r="L343" i="8"/>
  <c r="M343" i="8"/>
  <c r="N343" i="8"/>
  <c r="E344" i="8"/>
  <c r="F344" i="8"/>
  <c r="G344" i="8"/>
  <c r="H344" i="8"/>
  <c r="I344" i="8"/>
  <c r="J344" i="8"/>
  <c r="K344" i="8"/>
  <c r="L344" i="8"/>
  <c r="M344" i="8"/>
  <c r="N344" i="8"/>
  <c r="E345" i="8"/>
  <c r="F345" i="8"/>
  <c r="G345" i="8"/>
  <c r="H345" i="8"/>
  <c r="I345" i="8"/>
  <c r="J345" i="8"/>
  <c r="K345" i="8"/>
  <c r="L345" i="8"/>
  <c r="M345" i="8"/>
  <c r="N345" i="8"/>
  <c r="E346" i="8"/>
  <c r="F346" i="8"/>
  <c r="G346" i="8"/>
  <c r="H346" i="8"/>
  <c r="I346" i="8"/>
  <c r="J346" i="8"/>
  <c r="K346" i="8"/>
  <c r="L346" i="8"/>
  <c r="M346" i="8"/>
  <c r="N346" i="8"/>
  <c r="E347" i="8"/>
  <c r="F347" i="8"/>
  <c r="G347" i="8"/>
  <c r="H347" i="8"/>
  <c r="I347" i="8"/>
  <c r="J347" i="8"/>
  <c r="K347" i="8"/>
  <c r="L347" i="8"/>
  <c r="M347" i="8"/>
  <c r="N347" i="8"/>
  <c r="E348" i="8"/>
  <c r="F348" i="8"/>
  <c r="G348" i="8"/>
  <c r="H348" i="8"/>
  <c r="I348" i="8"/>
  <c r="J348" i="8"/>
  <c r="K348" i="8"/>
  <c r="L348" i="8"/>
  <c r="M348" i="8"/>
  <c r="N348" i="8"/>
  <c r="E349" i="8"/>
  <c r="F349" i="8"/>
  <c r="G349" i="8"/>
  <c r="H349" i="8"/>
  <c r="I349" i="8"/>
  <c r="J349" i="8"/>
  <c r="K349" i="8"/>
  <c r="L349" i="8"/>
  <c r="M349" i="8"/>
  <c r="N349" i="8"/>
  <c r="E350" i="8"/>
  <c r="F350" i="8"/>
  <c r="G350" i="8"/>
  <c r="H350" i="8"/>
  <c r="I350" i="8"/>
  <c r="J350" i="8"/>
  <c r="K350" i="8"/>
  <c r="L350" i="8"/>
  <c r="M350" i="8"/>
  <c r="N350" i="8"/>
  <c r="E351" i="8"/>
  <c r="F351" i="8"/>
  <c r="G351" i="8"/>
  <c r="H351" i="8"/>
  <c r="I351" i="8"/>
  <c r="J351" i="8"/>
  <c r="K351" i="8"/>
  <c r="L351" i="8"/>
  <c r="M351" i="8"/>
  <c r="N351" i="8"/>
  <c r="E352" i="8"/>
  <c r="F352" i="8"/>
  <c r="G352" i="8"/>
  <c r="H352" i="8"/>
  <c r="I352" i="8"/>
  <c r="J352" i="8"/>
  <c r="K352" i="8"/>
  <c r="L352" i="8"/>
  <c r="M352" i="8"/>
  <c r="N352" i="8"/>
  <c r="E353" i="8"/>
  <c r="F353" i="8"/>
  <c r="G353" i="8"/>
  <c r="H353" i="8"/>
  <c r="I353" i="8"/>
  <c r="J353" i="8"/>
  <c r="K353" i="8"/>
  <c r="L353" i="8"/>
  <c r="M353" i="8"/>
  <c r="N353" i="8"/>
  <c r="E354" i="8"/>
  <c r="F354" i="8"/>
  <c r="G354" i="8"/>
  <c r="H354" i="8"/>
  <c r="I354" i="8"/>
  <c r="J354" i="8"/>
  <c r="K354" i="8"/>
  <c r="L354" i="8"/>
  <c r="M354" i="8"/>
  <c r="N354" i="8"/>
  <c r="E355" i="8"/>
  <c r="F355" i="8"/>
  <c r="G355" i="8"/>
  <c r="H355" i="8"/>
  <c r="I355" i="8"/>
  <c r="J355" i="8"/>
  <c r="K355" i="8"/>
  <c r="L355" i="8"/>
  <c r="M355" i="8"/>
  <c r="N355" i="8"/>
  <c r="E356" i="8"/>
  <c r="F356" i="8"/>
  <c r="G356" i="8"/>
  <c r="H356" i="8"/>
  <c r="I356" i="8"/>
  <c r="J356" i="8"/>
  <c r="K356" i="8"/>
  <c r="L356" i="8"/>
  <c r="M356" i="8"/>
  <c r="N356" i="8"/>
  <c r="E357" i="8"/>
  <c r="F357" i="8"/>
  <c r="G357" i="8"/>
  <c r="H357" i="8"/>
  <c r="I357" i="8"/>
  <c r="J357" i="8"/>
  <c r="K357" i="8"/>
  <c r="L357" i="8"/>
  <c r="M357" i="8"/>
  <c r="N357" i="8"/>
  <c r="E358" i="8"/>
  <c r="F358" i="8"/>
  <c r="G358" i="8"/>
  <c r="H358" i="8"/>
  <c r="I358" i="8"/>
  <c r="J358" i="8"/>
  <c r="K358" i="8"/>
  <c r="L358" i="8"/>
  <c r="M358" i="8"/>
  <c r="N358" i="8"/>
  <c r="E359" i="8"/>
  <c r="F359" i="8"/>
  <c r="G359" i="8"/>
  <c r="H359" i="8"/>
  <c r="I359" i="8"/>
  <c r="J359" i="8"/>
  <c r="K359" i="8"/>
  <c r="L359" i="8"/>
  <c r="M359" i="8"/>
  <c r="N359" i="8"/>
  <c r="E360" i="8"/>
  <c r="F360" i="8"/>
  <c r="G360" i="8"/>
  <c r="H360" i="8"/>
  <c r="I360" i="8"/>
  <c r="J360" i="8"/>
  <c r="K360" i="8"/>
  <c r="L360" i="8"/>
  <c r="M360" i="8"/>
  <c r="N360" i="8"/>
  <c r="E361" i="8"/>
  <c r="F361" i="8"/>
  <c r="G361" i="8"/>
  <c r="H361" i="8"/>
  <c r="I361" i="8"/>
  <c r="J361" i="8"/>
  <c r="K361" i="8"/>
  <c r="L361" i="8"/>
  <c r="M361" i="8"/>
  <c r="N361" i="8"/>
  <c r="E362" i="8"/>
  <c r="F362" i="8"/>
  <c r="G362" i="8"/>
  <c r="H362" i="8"/>
  <c r="I362" i="8"/>
  <c r="J362" i="8"/>
  <c r="K362" i="8"/>
  <c r="L362" i="8"/>
  <c r="M362" i="8"/>
  <c r="N362" i="8"/>
  <c r="E363" i="8"/>
  <c r="F363" i="8"/>
  <c r="G363" i="8"/>
  <c r="H363" i="8"/>
  <c r="I363" i="8"/>
  <c r="J363" i="8"/>
  <c r="K363" i="8"/>
  <c r="L363" i="8"/>
  <c r="M363" i="8"/>
  <c r="N363" i="8"/>
  <c r="E364" i="8"/>
  <c r="F364" i="8"/>
  <c r="G364" i="8"/>
  <c r="H364" i="8"/>
  <c r="I364" i="8"/>
  <c r="J364" i="8"/>
  <c r="K364" i="8"/>
  <c r="L364" i="8"/>
  <c r="M364" i="8"/>
  <c r="N364" i="8"/>
  <c r="E365" i="8"/>
  <c r="F365" i="8"/>
  <c r="G365" i="8"/>
  <c r="H365" i="8"/>
  <c r="I365" i="8"/>
  <c r="J365" i="8"/>
  <c r="K365" i="8"/>
  <c r="L365" i="8"/>
  <c r="M365" i="8"/>
  <c r="N365" i="8"/>
  <c r="E366" i="8"/>
  <c r="F366" i="8"/>
  <c r="G366" i="8"/>
  <c r="H366" i="8"/>
  <c r="I366" i="8"/>
  <c r="J366" i="8"/>
  <c r="K366" i="8"/>
  <c r="L366" i="8"/>
  <c r="M366" i="8"/>
  <c r="N366" i="8"/>
  <c r="E367" i="8"/>
  <c r="F367" i="8"/>
  <c r="G367" i="8"/>
  <c r="H367" i="8"/>
  <c r="I367" i="8"/>
  <c r="J367" i="8"/>
  <c r="K367" i="8"/>
  <c r="L367" i="8"/>
  <c r="M367" i="8"/>
  <c r="N367" i="8"/>
  <c r="E368" i="8"/>
  <c r="F368" i="8"/>
  <c r="G368" i="8"/>
  <c r="H368" i="8"/>
  <c r="I368" i="8"/>
  <c r="J368" i="8"/>
  <c r="K368" i="8"/>
  <c r="L368" i="8"/>
  <c r="M368" i="8"/>
  <c r="N368" i="8"/>
  <c r="E369" i="8"/>
  <c r="F369" i="8"/>
  <c r="G369" i="8"/>
  <c r="H369" i="8"/>
  <c r="I369" i="8"/>
  <c r="J369" i="8"/>
  <c r="K369" i="8"/>
  <c r="L369" i="8"/>
  <c r="M369" i="8"/>
  <c r="N369" i="8"/>
  <c r="E370" i="8"/>
  <c r="F370" i="8"/>
  <c r="G370" i="8"/>
  <c r="H370" i="8"/>
  <c r="I370" i="8"/>
  <c r="J370" i="8"/>
  <c r="K370" i="8"/>
  <c r="L370" i="8"/>
  <c r="M370" i="8"/>
  <c r="N370" i="8"/>
  <c r="E371" i="8"/>
  <c r="F371" i="8"/>
  <c r="G371" i="8"/>
  <c r="H371" i="8"/>
  <c r="I371" i="8"/>
  <c r="J371" i="8"/>
  <c r="K371" i="8"/>
  <c r="L371" i="8"/>
  <c r="M371" i="8"/>
  <c r="N371" i="8"/>
  <c r="E372" i="8"/>
  <c r="F372" i="8"/>
  <c r="G372" i="8"/>
  <c r="H372" i="8"/>
  <c r="I372" i="8"/>
  <c r="J372" i="8"/>
  <c r="K372" i="8"/>
  <c r="L372" i="8"/>
  <c r="M372" i="8"/>
  <c r="N372" i="8"/>
  <c r="E373" i="8"/>
  <c r="F373" i="8"/>
  <c r="G373" i="8"/>
  <c r="H373" i="8"/>
  <c r="I373" i="8"/>
  <c r="J373" i="8"/>
  <c r="K373" i="8"/>
  <c r="L373" i="8"/>
  <c r="M373" i="8"/>
  <c r="N373" i="8"/>
  <c r="E374" i="8"/>
  <c r="F374" i="8"/>
  <c r="G374" i="8"/>
  <c r="H374" i="8"/>
  <c r="I374" i="8"/>
  <c r="J374" i="8"/>
  <c r="K374" i="8"/>
  <c r="L374" i="8"/>
  <c r="M374" i="8"/>
  <c r="N374" i="8"/>
  <c r="E375" i="8"/>
  <c r="F375" i="8"/>
  <c r="G375" i="8"/>
  <c r="H375" i="8"/>
  <c r="I375" i="8"/>
  <c r="J375" i="8"/>
  <c r="K375" i="8"/>
  <c r="L375" i="8"/>
  <c r="M375" i="8"/>
  <c r="N375" i="8"/>
  <c r="E376" i="8"/>
  <c r="F376" i="8"/>
  <c r="G376" i="8"/>
  <c r="H376" i="8"/>
  <c r="I376" i="8"/>
  <c r="J376" i="8"/>
  <c r="K376" i="8"/>
  <c r="L376" i="8"/>
  <c r="M376" i="8"/>
  <c r="N376" i="8"/>
  <c r="E377" i="8"/>
  <c r="F377" i="8"/>
  <c r="G377" i="8"/>
  <c r="H377" i="8"/>
  <c r="I377" i="8"/>
  <c r="J377" i="8"/>
  <c r="K377" i="8"/>
  <c r="L377" i="8"/>
  <c r="M377" i="8"/>
  <c r="N377" i="8"/>
  <c r="E378" i="8"/>
  <c r="F378" i="8"/>
  <c r="G378" i="8"/>
  <c r="H378" i="8"/>
  <c r="I378" i="8"/>
  <c r="J378" i="8"/>
  <c r="K378" i="8"/>
  <c r="L378" i="8"/>
  <c r="M378" i="8"/>
  <c r="N378" i="8"/>
  <c r="E379" i="8"/>
  <c r="F379" i="8"/>
  <c r="G379" i="8"/>
  <c r="H379" i="8"/>
  <c r="I379" i="8"/>
  <c r="J379" i="8"/>
  <c r="K379" i="8"/>
  <c r="L379" i="8"/>
  <c r="M379" i="8"/>
  <c r="N379" i="8"/>
  <c r="E380" i="8"/>
  <c r="F380" i="8"/>
  <c r="G380" i="8"/>
  <c r="H380" i="8"/>
  <c r="I380" i="8"/>
  <c r="J380" i="8"/>
  <c r="K380" i="8"/>
  <c r="L380" i="8"/>
  <c r="M380" i="8"/>
  <c r="N380" i="8"/>
  <c r="E381" i="8"/>
  <c r="F381" i="8"/>
  <c r="G381" i="8"/>
  <c r="H381" i="8"/>
  <c r="I381" i="8"/>
  <c r="J381" i="8"/>
  <c r="K381" i="8"/>
  <c r="L381" i="8"/>
  <c r="M381" i="8"/>
  <c r="N381" i="8"/>
  <c r="E382" i="8"/>
  <c r="F382" i="8"/>
  <c r="G382" i="8"/>
  <c r="H382" i="8"/>
  <c r="I382" i="8"/>
  <c r="J382" i="8"/>
  <c r="K382" i="8"/>
  <c r="L382" i="8"/>
  <c r="M382" i="8"/>
  <c r="N382" i="8"/>
  <c r="E383" i="8"/>
  <c r="F383" i="8"/>
  <c r="G383" i="8"/>
  <c r="H383" i="8"/>
  <c r="I383" i="8"/>
  <c r="J383" i="8"/>
  <c r="K383" i="8"/>
  <c r="L383" i="8"/>
  <c r="M383" i="8"/>
  <c r="N383" i="8"/>
  <c r="E384" i="8"/>
  <c r="F384" i="8"/>
  <c r="G384" i="8"/>
  <c r="H384" i="8"/>
  <c r="I384" i="8"/>
  <c r="J384" i="8"/>
  <c r="K384" i="8"/>
  <c r="L384" i="8"/>
  <c r="M384" i="8"/>
  <c r="N384" i="8"/>
  <c r="E385" i="8"/>
  <c r="F385" i="8"/>
  <c r="G385" i="8"/>
  <c r="H385" i="8"/>
  <c r="I385" i="8"/>
  <c r="J385" i="8"/>
  <c r="K385" i="8"/>
  <c r="L385" i="8"/>
  <c r="M385" i="8"/>
  <c r="N385" i="8"/>
  <c r="E386" i="8"/>
  <c r="F386" i="8"/>
  <c r="G386" i="8"/>
  <c r="H386" i="8"/>
  <c r="I386" i="8"/>
  <c r="J386" i="8"/>
  <c r="K386" i="8"/>
  <c r="L386" i="8"/>
  <c r="M386" i="8"/>
  <c r="N386" i="8"/>
  <c r="E387" i="8"/>
  <c r="F387" i="8"/>
  <c r="G387" i="8"/>
  <c r="H387" i="8"/>
  <c r="I387" i="8"/>
  <c r="J387" i="8"/>
  <c r="K387" i="8"/>
  <c r="L387" i="8"/>
  <c r="M387" i="8"/>
  <c r="N387" i="8"/>
  <c r="E388" i="8"/>
  <c r="F388" i="8"/>
  <c r="G388" i="8"/>
  <c r="H388" i="8"/>
  <c r="I388" i="8"/>
  <c r="J388" i="8"/>
  <c r="K388" i="8"/>
  <c r="L388" i="8"/>
  <c r="M388" i="8"/>
  <c r="N388" i="8"/>
  <c r="E389" i="8"/>
  <c r="F389" i="8"/>
  <c r="G389" i="8"/>
  <c r="H389" i="8"/>
  <c r="I389" i="8"/>
  <c r="J389" i="8"/>
  <c r="K389" i="8"/>
  <c r="L389" i="8"/>
  <c r="M389" i="8"/>
  <c r="N389" i="8"/>
  <c r="E390" i="8"/>
  <c r="F390" i="8"/>
  <c r="G390" i="8"/>
  <c r="H390" i="8"/>
  <c r="I390" i="8"/>
  <c r="J390" i="8"/>
  <c r="K390" i="8"/>
  <c r="L390" i="8"/>
  <c r="M390" i="8"/>
  <c r="N390" i="8"/>
  <c r="E391" i="8"/>
  <c r="F391" i="8"/>
  <c r="G391" i="8"/>
  <c r="H391" i="8"/>
  <c r="I391" i="8"/>
  <c r="J391" i="8"/>
  <c r="K391" i="8"/>
  <c r="L391" i="8"/>
  <c r="M391" i="8"/>
  <c r="N391" i="8"/>
  <c r="E392" i="8"/>
  <c r="F392" i="8"/>
  <c r="G392" i="8"/>
  <c r="H392" i="8"/>
  <c r="I392" i="8"/>
  <c r="J392" i="8"/>
  <c r="K392" i="8"/>
  <c r="L392" i="8"/>
  <c r="M392" i="8"/>
  <c r="N392" i="8"/>
  <c r="E393" i="8"/>
  <c r="F393" i="8"/>
  <c r="G393" i="8"/>
  <c r="H393" i="8"/>
  <c r="I393" i="8"/>
  <c r="J393" i="8"/>
  <c r="K393" i="8"/>
  <c r="L393" i="8"/>
  <c r="M393" i="8"/>
  <c r="N393" i="8"/>
  <c r="E394" i="8"/>
  <c r="F394" i="8"/>
  <c r="G394" i="8"/>
  <c r="H394" i="8"/>
  <c r="I394" i="8"/>
  <c r="J394" i="8"/>
  <c r="K394" i="8"/>
  <c r="L394" i="8"/>
  <c r="M394" i="8"/>
  <c r="N394" i="8"/>
  <c r="E395" i="8"/>
  <c r="F395" i="8"/>
  <c r="G395" i="8"/>
  <c r="H395" i="8"/>
  <c r="I395" i="8"/>
  <c r="J395" i="8"/>
  <c r="K395" i="8"/>
  <c r="L395" i="8"/>
  <c r="M395" i="8"/>
  <c r="N395" i="8"/>
  <c r="E396" i="8"/>
  <c r="F396" i="8"/>
  <c r="G396" i="8"/>
  <c r="H396" i="8"/>
  <c r="I396" i="8"/>
  <c r="J396" i="8"/>
  <c r="K396" i="8"/>
  <c r="L396" i="8"/>
  <c r="M396" i="8"/>
  <c r="N396" i="8"/>
  <c r="E397" i="8"/>
  <c r="F397" i="8"/>
  <c r="G397" i="8"/>
  <c r="H397" i="8"/>
  <c r="I397" i="8"/>
  <c r="J397" i="8"/>
  <c r="K397" i="8"/>
  <c r="L397" i="8"/>
  <c r="M397" i="8"/>
  <c r="N397" i="8"/>
  <c r="E398" i="8"/>
  <c r="F398" i="8"/>
  <c r="G398" i="8"/>
  <c r="H398" i="8"/>
  <c r="I398" i="8"/>
  <c r="J398" i="8"/>
  <c r="K398" i="8"/>
  <c r="L398" i="8"/>
  <c r="M398" i="8"/>
  <c r="N398" i="8"/>
  <c r="E399" i="8"/>
  <c r="F399" i="8"/>
  <c r="G399" i="8"/>
  <c r="H399" i="8"/>
  <c r="I399" i="8"/>
  <c r="J399" i="8"/>
  <c r="K399" i="8"/>
  <c r="L399" i="8"/>
  <c r="M399" i="8"/>
  <c r="N399" i="8"/>
  <c r="E400" i="8"/>
  <c r="F400" i="8"/>
  <c r="G400" i="8"/>
  <c r="H400" i="8"/>
  <c r="I400" i="8"/>
  <c r="J400" i="8"/>
  <c r="K400" i="8"/>
  <c r="L400" i="8"/>
  <c r="M400" i="8"/>
  <c r="N400" i="8"/>
  <c r="E401" i="8"/>
  <c r="F401" i="8"/>
  <c r="G401" i="8"/>
  <c r="H401" i="8"/>
  <c r="I401" i="8"/>
  <c r="J401" i="8"/>
  <c r="K401" i="8"/>
  <c r="L401" i="8"/>
  <c r="M401" i="8"/>
  <c r="N401" i="8"/>
  <c r="E402" i="8"/>
  <c r="F402" i="8"/>
  <c r="G402" i="8"/>
  <c r="H402" i="8"/>
  <c r="I402" i="8"/>
  <c r="J402" i="8"/>
  <c r="K402" i="8"/>
  <c r="L402" i="8"/>
  <c r="M402" i="8"/>
  <c r="N402" i="8"/>
  <c r="E403" i="8"/>
  <c r="F403" i="8"/>
  <c r="G403" i="8"/>
  <c r="H403" i="8"/>
  <c r="I403" i="8"/>
  <c r="J403" i="8"/>
  <c r="K403" i="8"/>
  <c r="L403" i="8"/>
  <c r="M403" i="8"/>
  <c r="N403" i="8"/>
  <c r="E404" i="8"/>
  <c r="F404" i="8"/>
  <c r="G404" i="8"/>
  <c r="H404" i="8"/>
  <c r="I404" i="8"/>
  <c r="J404" i="8"/>
  <c r="K404" i="8"/>
  <c r="L404" i="8"/>
  <c r="M404" i="8"/>
  <c r="N404" i="8"/>
  <c r="E405" i="8"/>
  <c r="F405" i="8"/>
  <c r="G405" i="8"/>
  <c r="H405" i="8"/>
  <c r="I405" i="8"/>
  <c r="J405" i="8"/>
  <c r="K405" i="8"/>
  <c r="L405" i="8"/>
  <c r="M405" i="8"/>
  <c r="N405" i="8"/>
  <c r="E406" i="8"/>
  <c r="F406" i="8"/>
  <c r="G406" i="8"/>
  <c r="H406" i="8"/>
  <c r="I406" i="8"/>
  <c r="J406" i="8"/>
  <c r="K406" i="8"/>
  <c r="L406" i="8"/>
  <c r="M406" i="8"/>
  <c r="N406" i="8"/>
  <c r="E407" i="8"/>
  <c r="F407" i="8"/>
  <c r="G407" i="8"/>
  <c r="H407" i="8"/>
  <c r="I407" i="8"/>
  <c r="J407" i="8"/>
  <c r="K407" i="8"/>
  <c r="L407" i="8"/>
  <c r="M407" i="8"/>
  <c r="N407" i="8"/>
  <c r="E408" i="8"/>
  <c r="F408" i="8"/>
  <c r="G408" i="8"/>
  <c r="H408" i="8"/>
  <c r="I408" i="8"/>
  <c r="J408" i="8"/>
  <c r="K408" i="8"/>
  <c r="L408" i="8"/>
  <c r="M408" i="8"/>
  <c r="N408" i="8"/>
  <c r="E409" i="8"/>
  <c r="F409" i="8"/>
  <c r="G409" i="8"/>
  <c r="H409" i="8"/>
  <c r="I409" i="8"/>
  <c r="J409" i="8"/>
  <c r="K409" i="8"/>
  <c r="L409" i="8"/>
  <c r="M409" i="8"/>
  <c r="N409" i="8"/>
  <c r="E410" i="8"/>
  <c r="F410" i="8"/>
  <c r="G410" i="8"/>
  <c r="H410" i="8"/>
  <c r="I410" i="8"/>
  <c r="J410" i="8"/>
  <c r="K410" i="8"/>
  <c r="L410" i="8"/>
  <c r="M410" i="8"/>
  <c r="N410" i="8"/>
  <c r="E411" i="8"/>
  <c r="F411" i="8"/>
  <c r="G411" i="8"/>
  <c r="H411" i="8"/>
  <c r="I411" i="8"/>
  <c r="J411" i="8"/>
  <c r="K411" i="8"/>
  <c r="L411" i="8"/>
  <c r="M411" i="8"/>
  <c r="N411" i="8"/>
  <c r="E412" i="8"/>
  <c r="F412" i="8"/>
  <c r="G412" i="8"/>
  <c r="H412" i="8"/>
  <c r="I412" i="8"/>
  <c r="J412" i="8"/>
  <c r="K412" i="8"/>
  <c r="L412" i="8"/>
  <c r="M412" i="8"/>
  <c r="N412" i="8"/>
  <c r="E413" i="8"/>
  <c r="F413" i="8"/>
  <c r="G413" i="8"/>
  <c r="H413" i="8"/>
  <c r="I413" i="8"/>
  <c r="J413" i="8"/>
  <c r="K413" i="8"/>
  <c r="L413" i="8"/>
  <c r="M413" i="8"/>
  <c r="N413" i="8"/>
  <c r="E414" i="8"/>
  <c r="F414" i="8"/>
  <c r="G414" i="8"/>
  <c r="H414" i="8"/>
  <c r="I414" i="8"/>
  <c r="J414" i="8"/>
  <c r="K414" i="8"/>
  <c r="L414" i="8"/>
  <c r="M414" i="8"/>
  <c r="N414" i="8"/>
  <c r="E415" i="8"/>
  <c r="F415" i="8"/>
  <c r="G415" i="8"/>
  <c r="H415" i="8"/>
  <c r="I415" i="8"/>
  <c r="J415" i="8"/>
  <c r="K415" i="8"/>
  <c r="L415" i="8"/>
  <c r="M415" i="8"/>
  <c r="N415" i="8"/>
  <c r="E416" i="8"/>
  <c r="F416" i="8"/>
  <c r="G416" i="8"/>
  <c r="H416" i="8"/>
  <c r="I416" i="8"/>
  <c r="J416" i="8"/>
  <c r="K416" i="8"/>
  <c r="L416" i="8"/>
  <c r="M416" i="8"/>
  <c r="N416" i="8"/>
  <c r="E417" i="8"/>
  <c r="F417" i="8"/>
  <c r="G417" i="8"/>
  <c r="H417" i="8"/>
  <c r="I417" i="8"/>
  <c r="J417" i="8"/>
  <c r="K417" i="8"/>
  <c r="L417" i="8"/>
  <c r="M417" i="8"/>
  <c r="N417" i="8"/>
  <c r="E418" i="8"/>
  <c r="F418" i="8"/>
  <c r="G418" i="8"/>
  <c r="H418" i="8"/>
  <c r="I418" i="8"/>
  <c r="J418" i="8"/>
  <c r="K418" i="8"/>
  <c r="L418" i="8"/>
  <c r="M418" i="8"/>
  <c r="N418" i="8"/>
  <c r="E419" i="8"/>
  <c r="F419" i="8"/>
  <c r="G419" i="8"/>
  <c r="H419" i="8"/>
  <c r="I419" i="8"/>
  <c r="J419" i="8"/>
  <c r="K419" i="8"/>
  <c r="L419" i="8"/>
  <c r="M419" i="8"/>
  <c r="N419" i="8"/>
  <c r="E420" i="8"/>
  <c r="F420" i="8"/>
  <c r="G420" i="8"/>
  <c r="H420" i="8"/>
  <c r="I420" i="8"/>
  <c r="J420" i="8"/>
  <c r="K420" i="8"/>
  <c r="L420" i="8"/>
  <c r="M420" i="8"/>
  <c r="N420" i="8"/>
  <c r="E421" i="8"/>
  <c r="F421" i="8"/>
  <c r="G421" i="8"/>
  <c r="H421" i="8"/>
  <c r="I421" i="8"/>
  <c r="J421" i="8"/>
  <c r="K421" i="8"/>
  <c r="L421" i="8"/>
  <c r="M421" i="8"/>
  <c r="N421" i="8"/>
  <c r="E422" i="8"/>
  <c r="F422" i="8"/>
  <c r="G422" i="8"/>
  <c r="H422" i="8"/>
  <c r="I422" i="8"/>
  <c r="J422" i="8"/>
  <c r="K422" i="8"/>
  <c r="L422" i="8"/>
  <c r="M422" i="8"/>
  <c r="N422" i="8"/>
  <c r="E423" i="8"/>
  <c r="F423" i="8"/>
  <c r="G423" i="8"/>
  <c r="H423" i="8"/>
  <c r="I423" i="8"/>
  <c r="J423" i="8"/>
  <c r="K423" i="8"/>
  <c r="L423" i="8"/>
  <c r="M423" i="8"/>
  <c r="N423" i="8"/>
  <c r="E424" i="8"/>
  <c r="F424" i="8"/>
  <c r="G424" i="8"/>
  <c r="H424" i="8"/>
  <c r="I424" i="8"/>
  <c r="J424" i="8"/>
  <c r="K424" i="8"/>
  <c r="L424" i="8"/>
  <c r="M424" i="8"/>
  <c r="N424" i="8"/>
  <c r="E425" i="8"/>
  <c r="F425" i="8"/>
  <c r="G425" i="8"/>
  <c r="H425" i="8"/>
  <c r="I425" i="8"/>
  <c r="J425" i="8"/>
  <c r="K425" i="8"/>
  <c r="L425" i="8"/>
  <c r="M425" i="8"/>
  <c r="N425" i="8"/>
  <c r="E426" i="8"/>
  <c r="F426" i="8"/>
  <c r="G426" i="8"/>
  <c r="H426" i="8"/>
  <c r="I426" i="8"/>
  <c r="J426" i="8"/>
  <c r="K426" i="8"/>
  <c r="L426" i="8"/>
  <c r="M426" i="8"/>
  <c r="N426" i="8"/>
  <c r="E427" i="8"/>
  <c r="F427" i="8"/>
  <c r="G427" i="8"/>
  <c r="H427" i="8"/>
  <c r="I427" i="8"/>
  <c r="J427" i="8"/>
  <c r="K427" i="8"/>
  <c r="L427" i="8"/>
  <c r="M427" i="8"/>
  <c r="N427" i="8"/>
  <c r="E428" i="8"/>
  <c r="F428" i="8"/>
  <c r="G428" i="8"/>
  <c r="H428" i="8"/>
  <c r="I428" i="8"/>
  <c r="J428" i="8"/>
  <c r="K428" i="8"/>
  <c r="L428" i="8"/>
  <c r="M428" i="8"/>
  <c r="N428" i="8"/>
  <c r="E429" i="8"/>
  <c r="F429" i="8"/>
  <c r="G429" i="8"/>
  <c r="H429" i="8"/>
  <c r="I429" i="8"/>
  <c r="J429" i="8"/>
  <c r="K429" i="8"/>
  <c r="L429" i="8"/>
  <c r="M429" i="8"/>
  <c r="N429" i="8"/>
  <c r="E430" i="8"/>
  <c r="F430" i="8"/>
  <c r="G430" i="8"/>
  <c r="H430" i="8"/>
  <c r="I430" i="8"/>
  <c r="J430" i="8"/>
  <c r="K430" i="8"/>
  <c r="L430" i="8"/>
  <c r="M430" i="8"/>
  <c r="N430" i="8"/>
  <c r="E431" i="8"/>
  <c r="F431" i="8"/>
  <c r="G431" i="8"/>
  <c r="H431" i="8"/>
  <c r="I431" i="8"/>
  <c r="J431" i="8"/>
  <c r="K431" i="8"/>
  <c r="L431" i="8"/>
  <c r="M431" i="8"/>
  <c r="N431" i="8"/>
  <c r="E432" i="8"/>
  <c r="F432" i="8"/>
  <c r="G432" i="8"/>
  <c r="H432" i="8"/>
  <c r="I432" i="8"/>
  <c r="J432" i="8"/>
  <c r="K432" i="8"/>
  <c r="L432" i="8"/>
  <c r="M432" i="8"/>
  <c r="N432" i="8"/>
  <c r="E433" i="8"/>
  <c r="F433" i="8"/>
  <c r="G433" i="8"/>
  <c r="H433" i="8"/>
  <c r="I433" i="8"/>
  <c r="J433" i="8"/>
  <c r="K433" i="8"/>
  <c r="L433" i="8"/>
  <c r="M433" i="8"/>
  <c r="N433" i="8"/>
  <c r="E434" i="8"/>
  <c r="F434" i="8"/>
  <c r="G434" i="8"/>
  <c r="H434" i="8"/>
  <c r="I434" i="8"/>
  <c r="J434" i="8"/>
  <c r="K434" i="8"/>
  <c r="L434" i="8"/>
  <c r="M434" i="8"/>
  <c r="N434" i="8"/>
  <c r="E435" i="8"/>
  <c r="F435" i="8"/>
  <c r="G435" i="8"/>
  <c r="H435" i="8"/>
  <c r="I435" i="8"/>
  <c r="J435" i="8"/>
  <c r="K435" i="8"/>
  <c r="L435" i="8"/>
  <c r="M435" i="8"/>
  <c r="N435" i="8"/>
  <c r="E436" i="8"/>
  <c r="F436" i="8"/>
  <c r="G436" i="8"/>
  <c r="H436" i="8"/>
  <c r="I436" i="8"/>
  <c r="J436" i="8"/>
  <c r="K436" i="8"/>
  <c r="L436" i="8"/>
  <c r="M436" i="8"/>
  <c r="N436" i="8"/>
  <c r="E437" i="8"/>
  <c r="F437" i="8"/>
  <c r="G437" i="8"/>
  <c r="H437" i="8"/>
  <c r="I437" i="8"/>
  <c r="J437" i="8"/>
  <c r="K437" i="8"/>
  <c r="L437" i="8"/>
  <c r="M437" i="8"/>
  <c r="N437" i="8"/>
  <c r="E438" i="8"/>
  <c r="F438" i="8"/>
  <c r="G438" i="8"/>
  <c r="H438" i="8"/>
  <c r="I438" i="8"/>
  <c r="J438" i="8"/>
  <c r="K438" i="8"/>
  <c r="L438" i="8"/>
  <c r="M438" i="8"/>
  <c r="N438" i="8"/>
  <c r="E439" i="8"/>
  <c r="F439" i="8"/>
  <c r="G439" i="8"/>
  <c r="H439" i="8"/>
  <c r="I439" i="8"/>
  <c r="J439" i="8"/>
  <c r="K439" i="8"/>
  <c r="L439" i="8"/>
  <c r="M439" i="8"/>
  <c r="N439" i="8"/>
  <c r="E440" i="8"/>
  <c r="F440" i="8"/>
  <c r="G440" i="8"/>
  <c r="H440" i="8"/>
  <c r="I440" i="8"/>
  <c r="J440" i="8"/>
  <c r="K440" i="8"/>
  <c r="L440" i="8"/>
  <c r="M440" i="8"/>
  <c r="N440" i="8"/>
  <c r="E441" i="8"/>
  <c r="F441" i="8"/>
  <c r="G441" i="8"/>
  <c r="H441" i="8"/>
  <c r="I441" i="8"/>
  <c r="J441" i="8"/>
  <c r="K441" i="8"/>
  <c r="L441" i="8"/>
  <c r="M441" i="8"/>
  <c r="N441" i="8"/>
  <c r="E442" i="8"/>
  <c r="F442" i="8"/>
  <c r="G442" i="8"/>
  <c r="H442" i="8"/>
  <c r="I442" i="8"/>
  <c r="J442" i="8"/>
  <c r="K442" i="8"/>
  <c r="L442" i="8"/>
  <c r="M442" i="8"/>
  <c r="N442" i="8"/>
  <c r="E443" i="8"/>
  <c r="F443" i="8"/>
  <c r="G443" i="8"/>
  <c r="H443" i="8"/>
  <c r="I443" i="8"/>
  <c r="J443" i="8"/>
  <c r="K443" i="8"/>
  <c r="L443" i="8"/>
  <c r="M443" i="8"/>
  <c r="N443" i="8"/>
  <c r="E444" i="8"/>
  <c r="F444" i="8"/>
  <c r="G444" i="8"/>
  <c r="H444" i="8"/>
  <c r="I444" i="8"/>
  <c r="J444" i="8"/>
  <c r="K444" i="8"/>
  <c r="L444" i="8"/>
  <c r="M444" i="8"/>
  <c r="N444" i="8"/>
  <c r="E445" i="8"/>
  <c r="F445" i="8"/>
  <c r="G445" i="8"/>
  <c r="H445" i="8"/>
  <c r="I445" i="8"/>
  <c r="J445" i="8"/>
  <c r="K445" i="8"/>
  <c r="L445" i="8"/>
  <c r="M445" i="8"/>
  <c r="N445" i="8"/>
  <c r="E446" i="8"/>
  <c r="F446" i="8"/>
  <c r="G446" i="8"/>
  <c r="H446" i="8"/>
  <c r="I446" i="8"/>
  <c r="J446" i="8"/>
  <c r="K446" i="8"/>
  <c r="L446" i="8"/>
  <c r="M446" i="8"/>
  <c r="N446" i="8"/>
  <c r="E447" i="8"/>
  <c r="F447" i="8"/>
  <c r="G447" i="8"/>
  <c r="H447" i="8"/>
  <c r="I447" i="8"/>
  <c r="J447" i="8"/>
  <c r="K447" i="8"/>
  <c r="L447" i="8"/>
  <c r="M447" i="8"/>
  <c r="N447" i="8"/>
  <c r="E448" i="8"/>
  <c r="F448" i="8"/>
  <c r="G448" i="8"/>
  <c r="H448" i="8"/>
  <c r="I448" i="8"/>
  <c r="J448" i="8"/>
  <c r="K448" i="8"/>
  <c r="L448" i="8"/>
  <c r="M448" i="8"/>
  <c r="N448" i="8"/>
  <c r="E449" i="8"/>
  <c r="F449" i="8"/>
  <c r="G449" i="8"/>
  <c r="H449" i="8"/>
  <c r="I449" i="8"/>
  <c r="J449" i="8"/>
  <c r="K449" i="8"/>
  <c r="L449" i="8"/>
  <c r="M449" i="8"/>
  <c r="N449" i="8"/>
  <c r="E450" i="8"/>
  <c r="F450" i="8"/>
  <c r="G450" i="8"/>
  <c r="H450" i="8"/>
  <c r="I450" i="8"/>
  <c r="J450" i="8"/>
  <c r="K450" i="8"/>
  <c r="L450" i="8"/>
  <c r="M450" i="8"/>
  <c r="N450" i="8"/>
  <c r="E451" i="8"/>
  <c r="F451" i="8"/>
  <c r="G451" i="8"/>
  <c r="H451" i="8"/>
  <c r="I451" i="8"/>
  <c r="J451" i="8"/>
  <c r="K451" i="8"/>
  <c r="L451" i="8"/>
  <c r="M451" i="8"/>
  <c r="N451" i="8"/>
  <c r="E452" i="8"/>
  <c r="F452" i="8"/>
  <c r="G452" i="8"/>
  <c r="H452" i="8"/>
  <c r="I452" i="8"/>
  <c r="J452" i="8"/>
  <c r="K452" i="8"/>
  <c r="L452" i="8"/>
  <c r="M452" i="8"/>
  <c r="N452" i="8"/>
  <c r="E453" i="8"/>
  <c r="F453" i="8"/>
  <c r="G453" i="8"/>
  <c r="H453" i="8"/>
  <c r="I453" i="8"/>
  <c r="J453" i="8"/>
  <c r="K453" i="8"/>
  <c r="L453" i="8"/>
  <c r="M453" i="8"/>
  <c r="N453" i="8"/>
  <c r="E454" i="8"/>
  <c r="F454" i="8"/>
  <c r="G454" i="8"/>
  <c r="H454" i="8"/>
  <c r="I454" i="8"/>
  <c r="J454" i="8"/>
  <c r="K454" i="8"/>
  <c r="L454" i="8"/>
  <c r="M454" i="8"/>
  <c r="N454" i="8"/>
  <c r="E455" i="8"/>
  <c r="F455" i="8"/>
  <c r="G455" i="8"/>
  <c r="H455" i="8"/>
  <c r="I455" i="8"/>
  <c r="J455" i="8"/>
  <c r="K455" i="8"/>
  <c r="L455" i="8"/>
  <c r="M455" i="8"/>
  <c r="N455" i="8"/>
  <c r="E456" i="8"/>
  <c r="F456" i="8"/>
  <c r="G456" i="8"/>
  <c r="H456" i="8"/>
  <c r="I456" i="8"/>
  <c r="J456" i="8"/>
  <c r="K456" i="8"/>
  <c r="L456" i="8"/>
  <c r="M456" i="8"/>
  <c r="N456" i="8"/>
  <c r="E457" i="8"/>
  <c r="F457" i="8"/>
  <c r="G457" i="8"/>
  <c r="H457" i="8"/>
  <c r="I457" i="8"/>
  <c r="J457" i="8"/>
  <c r="K457" i="8"/>
  <c r="L457" i="8"/>
  <c r="M457" i="8"/>
  <c r="N457" i="8"/>
  <c r="E458" i="8"/>
  <c r="F458" i="8"/>
  <c r="G458" i="8"/>
  <c r="H458" i="8"/>
  <c r="I458" i="8"/>
  <c r="J458" i="8"/>
  <c r="K458" i="8"/>
  <c r="L458" i="8"/>
  <c r="M458" i="8"/>
  <c r="N458" i="8"/>
  <c r="E459" i="8"/>
  <c r="F459" i="8"/>
  <c r="G459" i="8"/>
  <c r="H459" i="8"/>
  <c r="I459" i="8"/>
  <c r="J459" i="8"/>
  <c r="K459" i="8"/>
  <c r="L459" i="8"/>
  <c r="M459" i="8"/>
  <c r="N459" i="8"/>
  <c r="E460" i="8"/>
  <c r="F460" i="8"/>
  <c r="G460" i="8"/>
  <c r="H460" i="8"/>
  <c r="I460" i="8"/>
  <c r="J460" i="8"/>
  <c r="K460" i="8"/>
  <c r="L460" i="8"/>
  <c r="M460" i="8"/>
  <c r="N460" i="8"/>
  <c r="E461" i="8"/>
  <c r="F461" i="8"/>
  <c r="G461" i="8"/>
  <c r="H461" i="8"/>
  <c r="I461" i="8"/>
  <c r="J461" i="8"/>
  <c r="K461" i="8"/>
  <c r="L461" i="8"/>
  <c r="M461" i="8"/>
  <c r="N461" i="8"/>
  <c r="E462" i="8"/>
  <c r="F462" i="8"/>
  <c r="G462" i="8"/>
  <c r="H462" i="8"/>
  <c r="I462" i="8"/>
  <c r="J462" i="8"/>
  <c r="K462" i="8"/>
  <c r="L462" i="8"/>
  <c r="M462" i="8"/>
  <c r="N462" i="8"/>
  <c r="E463" i="8"/>
  <c r="F463" i="8"/>
  <c r="G463" i="8"/>
  <c r="H463" i="8"/>
  <c r="I463" i="8"/>
  <c r="J463" i="8"/>
  <c r="K463" i="8"/>
  <c r="L463" i="8"/>
  <c r="M463" i="8"/>
  <c r="N463" i="8"/>
  <c r="E464" i="8"/>
  <c r="F464" i="8"/>
  <c r="G464" i="8"/>
  <c r="H464" i="8"/>
  <c r="I464" i="8"/>
  <c r="J464" i="8"/>
  <c r="K464" i="8"/>
  <c r="L464" i="8"/>
  <c r="M464" i="8"/>
  <c r="N464" i="8"/>
  <c r="E465" i="8"/>
  <c r="F465" i="8"/>
  <c r="G465" i="8"/>
  <c r="H465" i="8"/>
  <c r="I465" i="8"/>
  <c r="J465" i="8"/>
  <c r="K465" i="8"/>
  <c r="L465" i="8"/>
  <c r="M465" i="8"/>
  <c r="N465" i="8"/>
  <c r="E466" i="8"/>
  <c r="F466" i="8"/>
  <c r="G466" i="8"/>
  <c r="H466" i="8"/>
  <c r="I466" i="8"/>
  <c r="J466" i="8"/>
  <c r="K466" i="8"/>
  <c r="L466" i="8"/>
  <c r="M466" i="8"/>
  <c r="N466" i="8"/>
  <c r="E467" i="8"/>
  <c r="F467" i="8"/>
  <c r="G467" i="8"/>
  <c r="H467" i="8"/>
  <c r="I467" i="8"/>
  <c r="J467" i="8"/>
  <c r="K467" i="8"/>
  <c r="L467" i="8"/>
  <c r="M467" i="8"/>
  <c r="N467" i="8"/>
  <c r="E468" i="8"/>
  <c r="F468" i="8"/>
  <c r="G468" i="8"/>
  <c r="H468" i="8"/>
  <c r="I468" i="8"/>
  <c r="J468" i="8"/>
  <c r="K468" i="8"/>
  <c r="L468" i="8"/>
  <c r="M468" i="8"/>
  <c r="N468" i="8"/>
  <c r="E469" i="8"/>
  <c r="F469" i="8"/>
  <c r="G469" i="8"/>
  <c r="H469" i="8"/>
  <c r="I469" i="8"/>
  <c r="J469" i="8"/>
  <c r="K469" i="8"/>
  <c r="L469" i="8"/>
  <c r="M469" i="8"/>
  <c r="N469" i="8"/>
  <c r="E470" i="8"/>
  <c r="F470" i="8"/>
  <c r="G470" i="8"/>
  <c r="H470" i="8"/>
  <c r="I470" i="8"/>
  <c r="J470" i="8"/>
  <c r="K470" i="8"/>
  <c r="L470" i="8"/>
  <c r="M470" i="8"/>
  <c r="N470" i="8"/>
  <c r="E471" i="8"/>
  <c r="F471" i="8"/>
  <c r="G471" i="8"/>
  <c r="H471" i="8"/>
  <c r="I471" i="8"/>
  <c r="J471" i="8"/>
  <c r="K471" i="8"/>
  <c r="L471" i="8"/>
  <c r="M471" i="8"/>
  <c r="N471" i="8"/>
  <c r="E472" i="8"/>
  <c r="F472" i="8"/>
  <c r="G472" i="8"/>
  <c r="H472" i="8"/>
  <c r="I472" i="8"/>
  <c r="J472" i="8"/>
  <c r="K472" i="8"/>
  <c r="L472" i="8"/>
  <c r="M472" i="8"/>
  <c r="N472" i="8"/>
  <c r="E473" i="8"/>
  <c r="F473" i="8"/>
  <c r="G473" i="8"/>
  <c r="H473" i="8"/>
  <c r="I473" i="8"/>
  <c r="J473" i="8"/>
  <c r="K473" i="8"/>
  <c r="L473" i="8"/>
  <c r="M473" i="8"/>
  <c r="N473" i="8"/>
  <c r="E474" i="8"/>
  <c r="F474" i="8"/>
  <c r="G474" i="8"/>
  <c r="H474" i="8"/>
  <c r="I474" i="8"/>
  <c r="J474" i="8"/>
  <c r="K474" i="8"/>
  <c r="L474" i="8"/>
  <c r="M474" i="8"/>
  <c r="N474" i="8"/>
  <c r="E475" i="8"/>
  <c r="F475" i="8"/>
  <c r="G475" i="8"/>
  <c r="H475" i="8"/>
  <c r="I475" i="8"/>
  <c r="J475" i="8"/>
  <c r="K475" i="8"/>
  <c r="L475" i="8"/>
  <c r="M475" i="8"/>
  <c r="N475" i="8"/>
  <c r="E476" i="8"/>
  <c r="F476" i="8"/>
  <c r="G476" i="8"/>
  <c r="H476" i="8"/>
  <c r="I476" i="8"/>
  <c r="J476" i="8"/>
  <c r="K476" i="8"/>
  <c r="L476" i="8"/>
  <c r="M476" i="8"/>
  <c r="N476" i="8"/>
  <c r="E477" i="8"/>
  <c r="F477" i="8"/>
  <c r="G477" i="8"/>
  <c r="H477" i="8"/>
  <c r="I477" i="8"/>
  <c r="J477" i="8"/>
  <c r="K477" i="8"/>
  <c r="L477" i="8"/>
  <c r="M477" i="8"/>
  <c r="N477" i="8"/>
  <c r="E478" i="8"/>
  <c r="F478" i="8"/>
  <c r="G478" i="8"/>
  <c r="H478" i="8"/>
  <c r="I478" i="8"/>
  <c r="J478" i="8"/>
  <c r="K478" i="8"/>
  <c r="L478" i="8"/>
  <c r="M478" i="8"/>
  <c r="N478" i="8"/>
  <c r="E479" i="8"/>
  <c r="F479" i="8"/>
  <c r="G479" i="8"/>
  <c r="H479" i="8"/>
  <c r="I479" i="8"/>
  <c r="J479" i="8"/>
  <c r="K479" i="8"/>
  <c r="L479" i="8"/>
  <c r="M479" i="8"/>
  <c r="N479" i="8"/>
  <c r="E480" i="8"/>
  <c r="F480" i="8"/>
  <c r="G480" i="8"/>
  <c r="H480" i="8"/>
  <c r="I480" i="8"/>
  <c r="J480" i="8"/>
  <c r="K480" i="8"/>
  <c r="L480" i="8"/>
  <c r="M480" i="8"/>
  <c r="N480" i="8"/>
  <c r="E481" i="8"/>
  <c r="F481" i="8"/>
  <c r="G481" i="8"/>
  <c r="H481" i="8"/>
  <c r="I481" i="8"/>
  <c r="J481" i="8"/>
  <c r="K481" i="8"/>
  <c r="L481" i="8"/>
  <c r="M481" i="8"/>
  <c r="N481" i="8"/>
  <c r="E482" i="8"/>
  <c r="F482" i="8"/>
  <c r="G482" i="8"/>
  <c r="H482" i="8"/>
  <c r="I482" i="8"/>
  <c r="J482" i="8"/>
  <c r="K482" i="8"/>
  <c r="L482" i="8"/>
  <c r="M482" i="8"/>
  <c r="N482" i="8"/>
  <c r="E483" i="8"/>
  <c r="F483" i="8"/>
  <c r="G483" i="8"/>
  <c r="H483" i="8"/>
  <c r="I483" i="8"/>
  <c r="J483" i="8"/>
  <c r="K483" i="8"/>
  <c r="L483" i="8"/>
  <c r="M483" i="8"/>
  <c r="N483" i="8"/>
  <c r="E484" i="8"/>
  <c r="F484" i="8"/>
  <c r="G484" i="8"/>
  <c r="H484" i="8"/>
  <c r="I484" i="8"/>
  <c r="J484" i="8"/>
  <c r="K484" i="8"/>
  <c r="L484" i="8"/>
  <c r="M484" i="8"/>
  <c r="N484" i="8"/>
  <c r="E485" i="8"/>
  <c r="F485" i="8"/>
  <c r="G485" i="8"/>
  <c r="H485" i="8"/>
  <c r="I485" i="8"/>
  <c r="J485" i="8"/>
  <c r="K485" i="8"/>
  <c r="L485" i="8"/>
  <c r="M485" i="8"/>
  <c r="N485" i="8"/>
  <c r="E486" i="8"/>
  <c r="F486" i="8"/>
  <c r="G486" i="8"/>
  <c r="H486" i="8"/>
  <c r="I486" i="8"/>
  <c r="J486" i="8"/>
  <c r="K486" i="8"/>
  <c r="L486" i="8"/>
  <c r="M486" i="8"/>
  <c r="N486" i="8"/>
  <c r="E487" i="8"/>
  <c r="F487" i="8"/>
  <c r="G487" i="8"/>
  <c r="H487" i="8"/>
  <c r="I487" i="8"/>
  <c r="J487" i="8"/>
  <c r="K487" i="8"/>
  <c r="L487" i="8"/>
  <c r="M487" i="8"/>
  <c r="N487" i="8"/>
  <c r="E488" i="8"/>
  <c r="F488" i="8"/>
  <c r="G488" i="8"/>
  <c r="H488" i="8"/>
  <c r="I488" i="8"/>
  <c r="J488" i="8"/>
  <c r="K488" i="8"/>
  <c r="L488" i="8"/>
  <c r="M488" i="8"/>
  <c r="N488" i="8"/>
  <c r="E489" i="8"/>
  <c r="F489" i="8"/>
  <c r="G489" i="8"/>
  <c r="H489" i="8"/>
  <c r="I489" i="8"/>
  <c r="J489" i="8"/>
  <c r="K489" i="8"/>
  <c r="L489" i="8"/>
  <c r="M489" i="8"/>
  <c r="N489" i="8"/>
  <c r="E490" i="8"/>
  <c r="F490" i="8"/>
  <c r="G490" i="8"/>
  <c r="H490" i="8"/>
  <c r="I490" i="8"/>
  <c r="J490" i="8"/>
  <c r="K490" i="8"/>
  <c r="L490" i="8"/>
  <c r="M490" i="8"/>
  <c r="N490" i="8"/>
  <c r="E491" i="8"/>
  <c r="F491" i="8"/>
  <c r="G491" i="8"/>
  <c r="H491" i="8"/>
  <c r="I491" i="8"/>
  <c r="J491" i="8"/>
  <c r="K491" i="8"/>
  <c r="L491" i="8"/>
  <c r="M491" i="8"/>
  <c r="N491" i="8"/>
  <c r="E492" i="8"/>
  <c r="F492" i="8"/>
  <c r="G492" i="8"/>
  <c r="H492" i="8"/>
  <c r="I492" i="8"/>
  <c r="J492" i="8"/>
  <c r="K492" i="8"/>
  <c r="L492" i="8"/>
  <c r="M492" i="8"/>
  <c r="N492" i="8"/>
  <c r="E493" i="8"/>
  <c r="F493" i="8"/>
  <c r="G493" i="8"/>
  <c r="H493" i="8"/>
  <c r="I493" i="8"/>
  <c r="J493" i="8"/>
  <c r="K493" i="8"/>
  <c r="L493" i="8"/>
  <c r="M493" i="8"/>
  <c r="N493" i="8"/>
  <c r="E494" i="8"/>
  <c r="F494" i="8"/>
  <c r="G494" i="8"/>
  <c r="H494" i="8"/>
  <c r="I494" i="8"/>
  <c r="J494" i="8"/>
  <c r="K494" i="8"/>
  <c r="L494" i="8"/>
  <c r="M494" i="8"/>
  <c r="N494" i="8"/>
  <c r="E495" i="8"/>
  <c r="F495" i="8"/>
  <c r="G495" i="8"/>
  <c r="H495" i="8"/>
  <c r="I495" i="8"/>
  <c r="J495" i="8"/>
  <c r="K495" i="8"/>
  <c r="L495" i="8"/>
  <c r="M495" i="8"/>
  <c r="N495" i="8"/>
  <c r="E496" i="8"/>
  <c r="F496" i="8"/>
  <c r="G496" i="8"/>
  <c r="H496" i="8"/>
  <c r="I496" i="8"/>
  <c r="J496" i="8"/>
  <c r="K496" i="8"/>
  <c r="L496" i="8"/>
  <c r="M496" i="8"/>
  <c r="N496" i="8"/>
  <c r="E497" i="8"/>
  <c r="F497" i="8"/>
  <c r="G497" i="8"/>
  <c r="H497" i="8"/>
  <c r="I497" i="8"/>
  <c r="J497" i="8"/>
  <c r="K497" i="8"/>
  <c r="L497" i="8"/>
  <c r="M497" i="8"/>
  <c r="N497" i="8"/>
  <c r="E498" i="8"/>
  <c r="F498" i="8"/>
  <c r="G498" i="8"/>
  <c r="H498" i="8"/>
  <c r="I498" i="8"/>
  <c r="J498" i="8"/>
  <c r="K498" i="8"/>
  <c r="L498" i="8"/>
  <c r="M498" i="8"/>
  <c r="N498" i="8"/>
  <c r="E499" i="8"/>
  <c r="F499" i="8"/>
  <c r="G499" i="8"/>
  <c r="H499" i="8"/>
  <c r="I499" i="8"/>
  <c r="J499" i="8"/>
  <c r="K499" i="8"/>
  <c r="L499" i="8"/>
  <c r="M499" i="8"/>
  <c r="N499" i="8"/>
  <c r="E500" i="8"/>
  <c r="F500" i="8"/>
  <c r="G500" i="8"/>
  <c r="H500" i="8"/>
  <c r="I500" i="8"/>
  <c r="J500" i="8"/>
  <c r="K500" i="8"/>
  <c r="L500" i="8"/>
  <c r="M500" i="8"/>
  <c r="N500" i="8"/>
  <c r="E501" i="8"/>
  <c r="F501" i="8"/>
  <c r="G501" i="8"/>
  <c r="H501" i="8"/>
  <c r="I501" i="8"/>
  <c r="J501" i="8"/>
  <c r="K501" i="8"/>
  <c r="L501" i="8"/>
  <c r="M501" i="8"/>
  <c r="N501" i="8"/>
  <c r="E502" i="8"/>
  <c r="F502" i="8"/>
  <c r="G502" i="8"/>
  <c r="H502" i="8"/>
  <c r="I502" i="8"/>
  <c r="J502" i="8"/>
  <c r="K502" i="8"/>
  <c r="L502" i="8"/>
  <c r="M502" i="8"/>
  <c r="N502" i="8"/>
  <c r="E503" i="8"/>
  <c r="F503" i="8"/>
  <c r="G503" i="8"/>
  <c r="H503" i="8"/>
  <c r="I503" i="8"/>
  <c r="J503" i="8"/>
  <c r="K503" i="8"/>
  <c r="L503" i="8"/>
  <c r="M503" i="8"/>
  <c r="N503" i="8"/>
  <c r="E504" i="8"/>
  <c r="F504" i="8"/>
  <c r="G504" i="8"/>
  <c r="H504" i="8"/>
  <c r="I504" i="8"/>
  <c r="J504" i="8"/>
  <c r="K504" i="8"/>
  <c r="L504" i="8"/>
  <c r="M504" i="8"/>
  <c r="N504" i="8"/>
  <c r="E505" i="8"/>
  <c r="F505" i="8"/>
  <c r="G505" i="8"/>
  <c r="H505" i="8"/>
  <c r="I505" i="8"/>
  <c r="J505" i="8"/>
  <c r="K505" i="8"/>
  <c r="L505" i="8"/>
  <c r="M505" i="8"/>
  <c r="N505" i="8"/>
  <c r="E506" i="8"/>
  <c r="F506" i="8"/>
  <c r="G506" i="8"/>
  <c r="H506" i="8"/>
  <c r="I506" i="8"/>
  <c r="J506" i="8"/>
  <c r="K506" i="8"/>
  <c r="L506" i="8"/>
  <c r="M506" i="8"/>
  <c r="N506" i="8"/>
  <c r="E507" i="8"/>
  <c r="F507" i="8"/>
  <c r="G507" i="8"/>
  <c r="H507" i="8"/>
  <c r="I507" i="8"/>
  <c r="J507" i="8"/>
  <c r="K507" i="8"/>
  <c r="L507" i="8"/>
  <c r="M507" i="8"/>
  <c r="N507" i="8"/>
  <c r="E508" i="8"/>
  <c r="F508" i="8"/>
  <c r="G508" i="8"/>
  <c r="H508" i="8"/>
  <c r="I508" i="8"/>
  <c r="J508" i="8"/>
  <c r="K508" i="8"/>
  <c r="L508" i="8"/>
  <c r="M508" i="8"/>
  <c r="N508" i="8"/>
  <c r="E509" i="8"/>
  <c r="F509" i="8"/>
  <c r="G509" i="8"/>
  <c r="H509" i="8"/>
  <c r="I509" i="8"/>
  <c r="J509" i="8"/>
  <c r="K509" i="8"/>
  <c r="L509" i="8"/>
  <c r="M509" i="8"/>
  <c r="N509" i="8"/>
  <c r="E510" i="8"/>
  <c r="F510" i="8"/>
  <c r="G510" i="8"/>
  <c r="H510" i="8"/>
  <c r="I510" i="8"/>
  <c r="J510" i="8"/>
  <c r="K510" i="8"/>
  <c r="L510" i="8"/>
  <c r="M510" i="8"/>
  <c r="N510" i="8"/>
  <c r="E511" i="8"/>
  <c r="F511" i="8"/>
  <c r="G511" i="8"/>
  <c r="H511" i="8"/>
  <c r="I511" i="8"/>
  <c r="J511" i="8"/>
  <c r="K511" i="8"/>
  <c r="L511" i="8"/>
  <c r="M511" i="8"/>
  <c r="N511" i="8"/>
  <c r="E512" i="8"/>
  <c r="F512" i="8"/>
  <c r="G512" i="8"/>
  <c r="H512" i="8"/>
  <c r="I512" i="8"/>
  <c r="J512" i="8"/>
  <c r="K512" i="8"/>
  <c r="L512" i="8"/>
  <c r="M512" i="8"/>
  <c r="N512" i="8"/>
  <c r="E513" i="8"/>
  <c r="F513" i="8"/>
  <c r="G513" i="8"/>
  <c r="H513" i="8"/>
  <c r="I513" i="8"/>
  <c r="J513" i="8"/>
  <c r="K513" i="8"/>
  <c r="L513" i="8"/>
  <c r="M513" i="8"/>
  <c r="N513" i="8"/>
  <c r="E514" i="8"/>
  <c r="F514" i="8"/>
  <c r="G514" i="8"/>
  <c r="H514" i="8"/>
  <c r="I514" i="8"/>
  <c r="J514" i="8"/>
  <c r="K514" i="8"/>
  <c r="L514" i="8"/>
  <c r="M514" i="8"/>
  <c r="N514" i="8"/>
  <c r="E515" i="8"/>
  <c r="F515" i="8"/>
  <c r="G515" i="8"/>
  <c r="H515" i="8"/>
  <c r="I515" i="8"/>
  <c r="J515" i="8"/>
  <c r="K515" i="8"/>
  <c r="L515" i="8"/>
  <c r="M515" i="8"/>
  <c r="N515" i="8"/>
  <c r="E516" i="8"/>
  <c r="F516" i="8"/>
  <c r="G516" i="8"/>
  <c r="H516" i="8"/>
  <c r="I516" i="8"/>
  <c r="J516" i="8"/>
  <c r="K516" i="8"/>
  <c r="L516" i="8"/>
  <c r="M516" i="8"/>
  <c r="N516" i="8"/>
  <c r="E517" i="8"/>
  <c r="F517" i="8"/>
  <c r="G517" i="8"/>
  <c r="H517" i="8"/>
  <c r="I517" i="8"/>
  <c r="J517" i="8"/>
  <c r="K517" i="8"/>
  <c r="L517" i="8"/>
  <c r="M517" i="8"/>
  <c r="N517" i="8"/>
  <c r="E518" i="8"/>
  <c r="F518" i="8"/>
  <c r="G518" i="8"/>
  <c r="H518" i="8"/>
  <c r="I518" i="8"/>
  <c r="J518" i="8"/>
  <c r="K518" i="8"/>
  <c r="L518" i="8"/>
  <c r="M518" i="8"/>
  <c r="N518" i="8"/>
  <c r="E519" i="8"/>
  <c r="F519" i="8"/>
  <c r="G519" i="8"/>
  <c r="H519" i="8"/>
  <c r="I519" i="8"/>
  <c r="J519" i="8"/>
  <c r="K519" i="8"/>
  <c r="L519" i="8"/>
  <c r="M519" i="8"/>
  <c r="N519" i="8"/>
  <c r="E520" i="8"/>
  <c r="F520" i="8"/>
  <c r="G520" i="8"/>
  <c r="H520" i="8"/>
  <c r="I520" i="8"/>
  <c r="J520" i="8"/>
  <c r="K520" i="8"/>
  <c r="L520" i="8"/>
  <c r="M520" i="8"/>
  <c r="N520" i="8"/>
  <c r="E521" i="8"/>
  <c r="F521" i="8"/>
  <c r="G521" i="8"/>
  <c r="H521" i="8"/>
  <c r="I521" i="8"/>
  <c r="J521" i="8"/>
  <c r="K521" i="8"/>
  <c r="L521" i="8"/>
  <c r="M521" i="8"/>
  <c r="N521" i="8"/>
  <c r="E522" i="8"/>
  <c r="F522" i="8"/>
  <c r="G522" i="8"/>
  <c r="H522" i="8"/>
  <c r="I522" i="8"/>
  <c r="J522" i="8"/>
  <c r="K522" i="8"/>
  <c r="L522" i="8"/>
  <c r="M522" i="8"/>
  <c r="N522" i="8"/>
  <c r="E523" i="8"/>
  <c r="F523" i="8"/>
  <c r="G523" i="8"/>
  <c r="H523" i="8"/>
  <c r="I523" i="8"/>
  <c r="J523" i="8"/>
  <c r="K523" i="8"/>
  <c r="L523" i="8"/>
  <c r="M523" i="8"/>
  <c r="N523" i="8"/>
  <c r="E524" i="8"/>
  <c r="F524" i="8"/>
  <c r="G524" i="8"/>
  <c r="H524" i="8"/>
  <c r="I524" i="8"/>
  <c r="J524" i="8"/>
  <c r="K524" i="8"/>
  <c r="L524" i="8"/>
  <c r="M524" i="8"/>
  <c r="N524" i="8"/>
  <c r="E525" i="8"/>
  <c r="F525" i="8"/>
  <c r="G525" i="8"/>
  <c r="H525" i="8"/>
  <c r="I525" i="8"/>
  <c r="J525" i="8"/>
  <c r="K525" i="8"/>
  <c r="L525" i="8"/>
  <c r="M525" i="8"/>
  <c r="N525" i="8"/>
  <c r="E526" i="8"/>
  <c r="F526" i="8"/>
  <c r="G526" i="8"/>
  <c r="H526" i="8"/>
  <c r="I526" i="8"/>
  <c r="J526" i="8"/>
  <c r="K526" i="8"/>
  <c r="L526" i="8"/>
  <c r="M526" i="8"/>
  <c r="N526" i="8"/>
  <c r="E527" i="8"/>
  <c r="F527" i="8"/>
  <c r="G527" i="8"/>
  <c r="H527" i="8"/>
  <c r="I527" i="8"/>
  <c r="J527" i="8"/>
  <c r="K527" i="8"/>
  <c r="L527" i="8"/>
  <c r="M527" i="8"/>
  <c r="N527" i="8"/>
  <c r="E528" i="8"/>
  <c r="F528" i="8"/>
  <c r="G528" i="8"/>
  <c r="H528" i="8"/>
  <c r="I528" i="8"/>
  <c r="J528" i="8"/>
  <c r="K528" i="8"/>
  <c r="L528" i="8"/>
  <c r="M528" i="8"/>
  <c r="N528" i="8"/>
  <c r="E529" i="8"/>
  <c r="F529" i="8"/>
  <c r="G529" i="8"/>
  <c r="H529" i="8"/>
  <c r="I529" i="8"/>
  <c r="J529" i="8"/>
  <c r="K529" i="8"/>
  <c r="L529" i="8"/>
  <c r="M529" i="8"/>
  <c r="N529" i="8"/>
  <c r="E530" i="8"/>
  <c r="F530" i="8"/>
  <c r="G530" i="8"/>
  <c r="H530" i="8"/>
  <c r="I530" i="8"/>
  <c r="J530" i="8"/>
  <c r="K530" i="8"/>
  <c r="L530" i="8"/>
  <c r="M530" i="8"/>
  <c r="N530" i="8"/>
  <c r="E531" i="8"/>
  <c r="F531" i="8"/>
  <c r="G531" i="8"/>
  <c r="H531" i="8"/>
  <c r="I531" i="8"/>
  <c r="J531" i="8"/>
  <c r="K531" i="8"/>
  <c r="L531" i="8"/>
  <c r="M531" i="8"/>
  <c r="N531" i="8"/>
  <c r="E532" i="8"/>
  <c r="F532" i="8"/>
  <c r="G532" i="8"/>
  <c r="H532" i="8"/>
  <c r="I532" i="8"/>
  <c r="J532" i="8"/>
  <c r="K532" i="8"/>
  <c r="L532" i="8"/>
  <c r="M532" i="8"/>
  <c r="N532" i="8"/>
  <c r="E533" i="8"/>
  <c r="F533" i="8"/>
  <c r="G533" i="8"/>
  <c r="H533" i="8"/>
  <c r="I533" i="8"/>
  <c r="J533" i="8"/>
  <c r="K533" i="8"/>
  <c r="L533" i="8"/>
  <c r="M533" i="8"/>
  <c r="N533" i="8"/>
  <c r="E534" i="8"/>
  <c r="F534" i="8"/>
  <c r="G534" i="8"/>
  <c r="H534" i="8"/>
  <c r="I534" i="8"/>
  <c r="J534" i="8"/>
  <c r="K534" i="8"/>
  <c r="L534" i="8"/>
  <c r="M534" i="8"/>
  <c r="N534" i="8"/>
  <c r="E535" i="8"/>
  <c r="F535" i="8"/>
  <c r="G535" i="8"/>
  <c r="H535" i="8"/>
  <c r="I535" i="8"/>
  <c r="J535" i="8"/>
  <c r="K535" i="8"/>
  <c r="L535" i="8"/>
  <c r="M535" i="8"/>
  <c r="N535" i="8"/>
  <c r="E536" i="8"/>
  <c r="F536" i="8"/>
  <c r="G536" i="8"/>
  <c r="H536" i="8"/>
  <c r="I536" i="8"/>
  <c r="J536" i="8"/>
  <c r="K536" i="8"/>
  <c r="L536" i="8"/>
  <c r="M536" i="8"/>
  <c r="N536" i="8"/>
  <c r="E537" i="8"/>
  <c r="F537" i="8"/>
  <c r="G537" i="8"/>
  <c r="H537" i="8"/>
  <c r="I537" i="8"/>
  <c r="J537" i="8"/>
  <c r="K537" i="8"/>
  <c r="L537" i="8"/>
  <c r="M537" i="8"/>
  <c r="N537" i="8"/>
  <c r="E538" i="8"/>
  <c r="F538" i="8"/>
  <c r="G538" i="8"/>
  <c r="H538" i="8"/>
  <c r="I538" i="8"/>
  <c r="J538" i="8"/>
  <c r="K538" i="8"/>
  <c r="L538" i="8"/>
  <c r="M538" i="8"/>
  <c r="N538" i="8"/>
  <c r="E539" i="8"/>
  <c r="F539" i="8"/>
  <c r="G539" i="8"/>
  <c r="H539" i="8"/>
  <c r="I539" i="8"/>
  <c r="J539" i="8"/>
  <c r="K539" i="8"/>
  <c r="L539" i="8"/>
  <c r="M539" i="8"/>
  <c r="N539" i="8"/>
  <c r="E540" i="8"/>
  <c r="F540" i="8"/>
  <c r="G540" i="8"/>
  <c r="H540" i="8"/>
  <c r="I540" i="8"/>
  <c r="J540" i="8"/>
  <c r="K540" i="8"/>
  <c r="L540" i="8"/>
  <c r="M540" i="8"/>
  <c r="N540" i="8"/>
  <c r="E541" i="8"/>
  <c r="F541" i="8"/>
  <c r="G541" i="8"/>
  <c r="H541" i="8"/>
  <c r="I541" i="8"/>
  <c r="J541" i="8"/>
  <c r="K541" i="8"/>
  <c r="L541" i="8"/>
  <c r="M541" i="8"/>
  <c r="N541" i="8"/>
  <c r="E542" i="8"/>
  <c r="F542" i="8"/>
  <c r="G542" i="8"/>
  <c r="H542" i="8"/>
  <c r="I542" i="8"/>
  <c r="J542" i="8"/>
  <c r="K542" i="8"/>
  <c r="L542" i="8"/>
  <c r="M542" i="8"/>
  <c r="N542" i="8"/>
  <c r="E543" i="8"/>
  <c r="F543" i="8"/>
  <c r="G543" i="8"/>
  <c r="H543" i="8"/>
  <c r="I543" i="8"/>
  <c r="J543" i="8"/>
  <c r="K543" i="8"/>
  <c r="L543" i="8"/>
  <c r="M543" i="8"/>
  <c r="N543" i="8"/>
  <c r="E544" i="8"/>
  <c r="F544" i="8"/>
  <c r="G544" i="8"/>
  <c r="H544" i="8"/>
  <c r="I544" i="8"/>
  <c r="J544" i="8"/>
  <c r="K544" i="8"/>
  <c r="L544" i="8"/>
  <c r="M544" i="8"/>
  <c r="N544" i="8"/>
  <c r="E545" i="8"/>
  <c r="F545" i="8"/>
  <c r="G545" i="8"/>
  <c r="H545" i="8"/>
  <c r="I545" i="8"/>
  <c r="J545" i="8"/>
  <c r="K545" i="8"/>
  <c r="L545" i="8"/>
  <c r="M545" i="8"/>
  <c r="N545" i="8"/>
  <c r="E546" i="8"/>
  <c r="F546" i="8"/>
  <c r="G546" i="8"/>
  <c r="H546" i="8"/>
  <c r="I546" i="8"/>
  <c r="J546" i="8"/>
  <c r="K546" i="8"/>
  <c r="L546" i="8"/>
  <c r="M546" i="8"/>
  <c r="N546" i="8"/>
  <c r="E547" i="8"/>
  <c r="F547" i="8"/>
  <c r="G547" i="8"/>
  <c r="H547" i="8"/>
  <c r="I547" i="8"/>
  <c r="J547" i="8"/>
  <c r="K547" i="8"/>
  <c r="L547" i="8"/>
  <c r="M547" i="8"/>
  <c r="N547" i="8"/>
  <c r="E548" i="8"/>
  <c r="F548" i="8"/>
  <c r="G548" i="8"/>
  <c r="H548" i="8"/>
  <c r="I548" i="8"/>
  <c r="J548" i="8"/>
  <c r="K548" i="8"/>
  <c r="L548" i="8"/>
  <c r="M548" i="8"/>
  <c r="N548" i="8"/>
  <c r="E549" i="8"/>
  <c r="F549" i="8"/>
  <c r="G549" i="8"/>
  <c r="H549" i="8"/>
  <c r="I549" i="8"/>
  <c r="J549" i="8"/>
  <c r="K549" i="8"/>
  <c r="L549" i="8"/>
  <c r="M549" i="8"/>
  <c r="N549" i="8"/>
  <c r="E550" i="8"/>
  <c r="F550" i="8"/>
  <c r="G550" i="8"/>
  <c r="H550" i="8"/>
  <c r="I550" i="8"/>
  <c r="J550" i="8"/>
  <c r="K550" i="8"/>
  <c r="L550" i="8"/>
  <c r="M550" i="8"/>
  <c r="N550" i="8"/>
  <c r="E551" i="8"/>
  <c r="F551" i="8"/>
  <c r="G551" i="8"/>
  <c r="H551" i="8"/>
  <c r="I551" i="8"/>
  <c r="J551" i="8"/>
  <c r="K551" i="8"/>
  <c r="L551" i="8"/>
  <c r="M551" i="8"/>
  <c r="N551" i="8"/>
  <c r="E552" i="8"/>
  <c r="F552" i="8"/>
  <c r="G552" i="8"/>
  <c r="H552" i="8"/>
  <c r="I552" i="8"/>
  <c r="J552" i="8"/>
  <c r="K552" i="8"/>
  <c r="L552" i="8"/>
  <c r="M552" i="8"/>
  <c r="N552" i="8"/>
  <c r="E553" i="8"/>
  <c r="F553" i="8"/>
  <c r="G553" i="8"/>
  <c r="H553" i="8"/>
  <c r="I553" i="8"/>
  <c r="J553" i="8"/>
  <c r="K553" i="8"/>
  <c r="L553" i="8"/>
  <c r="M553" i="8"/>
  <c r="N553" i="8"/>
  <c r="E554" i="8"/>
  <c r="F554" i="8"/>
  <c r="G554" i="8"/>
  <c r="H554" i="8"/>
  <c r="I554" i="8"/>
  <c r="J554" i="8"/>
  <c r="K554" i="8"/>
  <c r="L554" i="8"/>
  <c r="M554" i="8"/>
  <c r="N554" i="8"/>
  <c r="E555" i="8"/>
  <c r="F555" i="8"/>
  <c r="G555" i="8"/>
  <c r="H555" i="8"/>
  <c r="I555" i="8"/>
  <c r="J555" i="8"/>
  <c r="K555" i="8"/>
  <c r="L555" i="8"/>
  <c r="M555" i="8"/>
  <c r="N555" i="8"/>
  <c r="E556" i="8"/>
  <c r="F556" i="8"/>
  <c r="G556" i="8"/>
  <c r="H556" i="8"/>
  <c r="I556" i="8"/>
  <c r="J556" i="8"/>
  <c r="K556" i="8"/>
  <c r="L556" i="8"/>
  <c r="M556" i="8"/>
  <c r="N556" i="8"/>
  <c r="E557" i="8"/>
  <c r="F557" i="8"/>
  <c r="G557" i="8"/>
  <c r="H557" i="8"/>
  <c r="I557" i="8"/>
  <c r="J557" i="8"/>
  <c r="K557" i="8"/>
  <c r="L557" i="8"/>
  <c r="M557" i="8"/>
  <c r="N557" i="8"/>
  <c r="E558" i="8"/>
  <c r="F558" i="8"/>
  <c r="G558" i="8"/>
  <c r="H558" i="8"/>
  <c r="I558" i="8"/>
  <c r="J558" i="8"/>
  <c r="K558" i="8"/>
  <c r="L558" i="8"/>
  <c r="M558" i="8"/>
  <c r="N558" i="8"/>
  <c r="E559" i="8"/>
  <c r="F559" i="8"/>
  <c r="G559" i="8"/>
  <c r="H559" i="8"/>
  <c r="I559" i="8"/>
  <c r="J559" i="8"/>
  <c r="K559" i="8"/>
  <c r="L559" i="8"/>
  <c r="M559" i="8"/>
  <c r="N559" i="8"/>
  <c r="E560" i="8"/>
  <c r="F560" i="8"/>
  <c r="G560" i="8"/>
  <c r="H560" i="8"/>
  <c r="I560" i="8"/>
  <c r="J560" i="8"/>
  <c r="K560" i="8"/>
  <c r="L560" i="8"/>
  <c r="M560" i="8"/>
  <c r="N560" i="8"/>
  <c r="E561" i="8"/>
  <c r="F561" i="8"/>
  <c r="G561" i="8"/>
  <c r="H561" i="8"/>
  <c r="I561" i="8"/>
  <c r="J561" i="8"/>
  <c r="K561" i="8"/>
  <c r="L561" i="8"/>
  <c r="M561" i="8"/>
  <c r="N561" i="8"/>
  <c r="E562" i="8"/>
  <c r="F562" i="8"/>
  <c r="G562" i="8"/>
  <c r="H562" i="8"/>
  <c r="I562" i="8"/>
  <c r="J562" i="8"/>
  <c r="K562" i="8"/>
  <c r="L562" i="8"/>
  <c r="M562" i="8"/>
  <c r="N562" i="8"/>
  <c r="E563" i="8"/>
  <c r="F563" i="8"/>
  <c r="G563" i="8"/>
  <c r="H563" i="8"/>
  <c r="I563" i="8"/>
  <c r="J563" i="8"/>
  <c r="K563" i="8"/>
  <c r="L563" i="8"/>
  <c r="M563" i="8"/>
  <c r="N563" i="8"/>
  <c r="E564" i="8"/>
  <c r="F564" i="8"/>
  <c r="G564" i="8"/>
  <c r="H564" i="8"/>
  <c r="I564" i="8"/>
  <c r="J564" i="8"/>
  <c r="K564" i="8"/>
  <c r="L564" i="8"/>
  <c r="M564" i="8"/>
  <c r="N564" i="8"/>
  <c r="E565" i="8"/>
  <c r="F565" i="8"/>
  <c r="G565" i="8"/>
  <c r="H565" i="8"/>
  <c r="I565" i="8"/>
  <c r="J565" i="8"/>
  <c r="K565" i="8"/>
  <c r="L565" i="8"/>
  <c r="M565" i="8"/>
  <c r="N565" i="8"/>
  <c r="E566" i="8"/>
  <c r="F566" i="8"/>
  <c r="G566" i="8"/>
  <c r="H566" i="8"/>
  <c r="I566" i="8"/>
  <c r="J566" i="8"/>
  <c r="K566" i="8"/>
  <c r="L566" i="8"/>
  <c r="M566" i="8"/>
  <c r="N566" i="8"/>
  <c r="E567" i="8"/>
  <c r="F567" i="8"/>
  <c r="G567" i="8"/>
  <c r="H567" i="8"/>
  <c r="I567" i="8"/>
  <c r="J567" i="8"/>
  <c r="K567" i="8"/>
  <c r="L567" i="8"/>
  <c r="M567" i="8"/>
  <c r="N567" i="8"/>
  <c r="E568" i="8"/>
  <c r="F568" i="8"/>
  <c r="G568" i="8"/>
  <c r="H568" i="8"/>
  <c r="I568" i="8"/>
  <c r="J568" i="8"/>
  <c r="K568" i="8"/>
  <c r="L568" i="8"/>
  <c r="M568" i="8"/>
  <c r="N568" i="8"/>
  <c r="E569" i="8"/>
  <c r="F569" i="8"/>
  <c r="G569" i="8"/>
  <c r="H569" i="8"/>
  <c r="I569" i="8"/>
  <c r="J569" i="8"/>
  <c r="K569" i="8"/>
  <c r="L569" i="8"/>
  <c r="M569" i="8"/>
  <c r="N569" i="8"/>
  <c r="E570" i="8"/>
  <c r="F570" i="8"/>
  <c r="G570" i="8"/>
  <c r="H570" i="8"/>
  <c r="I570" i="8"/>
  <c r="J570" i="8"/>
  <c r="K570" i="8"/>
  <c r="L570" i="8"/>
  <c r="M570" i="8"/>
  <c r="N570" i="8"/>
  <c r="E571" i="8"/>
  <c r="F571" i="8"/>
  <c r="G571" i="8"/>
  <c r="H571" i="8"/>
  <c r="I571" i="8"/>
  <c r="J571" i="8"/>
  <c r="K571" i="8"/>
  <c r="L571" i="8"/>
  <c r="M571" i="8"/>
  <c r="N571" i="8"/>
  <c r="E572" i="8"/>
  <c r="F572" i="8"/>
  <c r="G572" i="8"/>
  <c r="H572" i="8"/>
  <c r="I572" i="8"/>
  <c r="J572" i="8"/>
  <c r="K572" i="8"/>
  <c r="L572" i="8"/>
  <c r="M572" i="8"/>
  <c r="N572" i="8"/>
  <c r="E573" i="8"/>
  <c r="F573" i="8"/>
  <c r="G573" i="8"/>
  <c r="H573" i="8"/>
  <c r="I573" i="8"/>
  <c r="J573" i="8"/>
  <c r="K573" i="8"/>
  <c r="L573" i="8"/>
  <c r="M573" i="8"/>
  <c r="N573" i="8"/>
  <c r="E574" i="8"/>
  <c r="F574" i="8"/>
  <c r="G574" i="8"/>
  <c r="H574" i="8"/>
  <c r="I574" i="8"/>
  <c r="J574" i="8"/>
  <c r="K574" i="8"/>
  <c r="L574" i="8"/>
  <c r="M574" i="8"/>
  <c r="N574" i="8"/>
  <c r="E575" i="8"/>
  <c r="F575" i="8"/>
  <c r="G575" i="8"/>
  <c r="H575" i="8"/>
  <c r="I575" i="8"/>
  <c r="J575" i="8"/>
  <c r="K575" i="8"/>
  <c r="L575" i="8"/>
  <c r="M575" i="8"/>
  <c r="N575" i="8"/>
  <c r="E576" i="8"/>
  <c r="F576" i="8"/>
  <c r="G576" i="8"/>
  <c r="H576" i="8"/>
  <c r="I576" i="8"/>
  <c r="J576" i="8"/>
  <c r="K576" i="8"/>
  <c r="L576" i="8"/>
  <c r="M576" i="8"/>
  <c r="N576" i="8"/>
  <c r="E577" i="8"/>
  <c r="F577" i="8"/>
  <c r="G577" i="8"/>
  <c r="H577" i="8"/>
  <c r="I577" i="8"/>
  <c r="J577" i="8"/>
  <c r="K577" i="8"/>
  <c r="L577" i="8"/>
  <c r="M577" i="8"/>
  <c r="N577" i="8"/>
  <c r="E578" i="8"/>
  <c r="F578" i="8"/>
  <c r="G578" i="8"/>
  <c r="H578" i="8"/>
  <c r="I578" i="8"/>
  <c r="J578" i="8"/>
  <c r="K578" i="8"/>
  <c r="L578" i="8"/>
  <c r="M578" i="8"/>
  <c r="N578" i="8"/>
  <c r="E579" i="8"/>
  <c r="F579" i="8"/>
  <c r="G579" i="8"/>
  <c r="H579" i="8"/>
  <c r="I579" i="8"/>
  <c r="J579" i="8"/>
  <c r="K579" i="8"/>
  <c r="L579" i="8"/>
  <c r="M579" i="8"/>
  <c r="N579" i="8"/>
  <c r="E580" i="8"/>
  <c r="F580" i="8"/>
  <c r="G580" i="8"/>
  <c r="H580" i="8"/>
  <c r="I580" i="8"/>
  <c r="J580" i="8"/>
  <c r="K580" i="8"/>
  <c r="L580" i="8"/>
  <c r="M580" i="8"/>
  <c r="N580" i="8"/>
  <c r="E581" i="8"/>
  <c r="F581" i="8"/>
  <c r="G581" i="8"/>
  <c r="H581" i="8"/>
  <c r="I581" i="8"/>
  <c r="J581" i="8"/>
  <c r="K581" i="8"/>
  <c r="L581" i="8"/>
  <c r="M581" i="8"/>
  <c r="N581" i="8"/>
  <c r="E582" i="8"/>
  <c r="F582" i="8"/>
  <c r="G582" i="8"/>
  <c r="H582" i="8"/>
  <c r="I582" i="8"/>
  <c r="J582" i="8"/>
  <c r="K582" i="8"/>
  <c r="L582" i="8"/>
  <c r="M582" i="8"/>
  <c r="N582" i="8"/>
  <c r="E583" i="8"/>
  <c r="F583" i="8"/>
  <c r="G583" i="8"/>
  <c r="H583" i="8"/>
  <c r="I583" i="8"/>
  <c r="J583" i="8"/>
  <c r="K583" i="8"/>
  <c r="L583" i="8"/>
  <c r="M583" i="8"/>
  <c r="N583" i="8"/>
  <c r="E584" i="8"/>
  <c r="F584" i="8"/>
  <c r="G584" i="8"/>
  <c r="H584" i="8"/>
  <c r="I584" i="8"/>
  <c r="J584" i="8"/>
  <c r="K584" i="8"/>
  <c r="L584" i="8"/>
  <c r="M584" i="8"/>
  <c r="N584" i="8"/>
  <c r="E585" i="8"/>
  <c r="F585" i="8"/>
  <c r="G585" i="8"/>
  <c r="H585" i="8"/>
  <c r="I585" i="8"/>
  <c r="J585" i="8"/>
  <c r="K585" i="8"/>
  <c r="L585" i="8"/>
  <c r="M585" i="8"/>
  <c r="N585" i="8"/>
  <c r="E586" i="8"/>
  <c r="F586" i="8"/>
  <c r="G586" i="8"/>
  <c r="H586" i="8"/>
  <c r="I586" i="8"/>
  <c r="J586" i="8"/>
  <c r="K586" i="8"/>
  <c r="L586" i="8"/>
  <c r="M586" i="8"/>
  <c r="N586" i="8"/>
  <c r="E587" i="8"/>
  <c r="F587" i="8"/>
  <c r="G587" i="8"/>
  <c r="H587" i="8"/>
  <c r="I587" i="8"/>
  <c r="J587" i="8"/>
  <c r="K587" i="8"/>
  <c r="L587" i="8"/>
  <c r="M587" i="8"/>
  <c r="N587" i="8"/>
  <c r="E588" i="8"/>
  <c r="F588" i="8"/>
  <c r="G588" i="8"/>
  <c r="H588" i="8"/>
  <c r="I588" i="8"/>
  <c r="J588" i="8"/>
  <c r="K588" i="8"/>
  <c r="L588" i="8"/>
  <c r="M588" i="8"/>
  <c r="N588" i="8"/>
  <c r="E589" i="8"/>
  <c r="F589" i="8"/>
  <c r="G589" i="8"/>
  <c r="H589" i="8"/>
  <c r="I589" i="8"/>
  <c r="J589" i="8"/>
  <c r="K589" i="8"/>
  <c r="L589" i="8"/>
  <c r="M589" i="8"/>
  <c r="N589" i="8"/>
  <c r="E590" i="8"/>
  <c r="F590" i="8"/>
  <c r="G590" i="8"/>
  <c r="H590" i="8"/>
  <c r="I590" i="8"/>
  <c r="J590" i="8"/>
  <c r="K590" i="8"/>
  <c r="L590" i="8"/>
  <c r="M590" i="8"/>
  <c r="N590" i="8"/>
  <c r="E591" i="8"/>
  <c r="F591" i="8"/>
  <c r="G591" i="8"/>
  <c r="H591" i="8"/>
  <c r="I591" i="8"/>
  <c r="J591" i="8"/>
  <c r="K591" i="8"/>
  <c r="L591" i="8"/>
  <c r="M591" i="8"/>
  <c r="N591" i="8"/>
  <c r="E592" i="8"/>
  <c r="F592" i="8"/>
  <c r="G592" i="8"/>
  <c r="H592" i="8"/>
  <c r="I592" i="8"/>
  <c r="J592" i="8"/>
  <c r="K592" i="8"/>
  <c r="L592" i="8"/>
  <c r="M592" i="8"/>
  <c r="N592" i="8"/>
  <c r="E593" i="8"/>
  <c r="F593" i="8"/>
  <c r="G593" i="8"/>
  <c r="H593" i="8"/>
  <c r="I593" i="8"/>
  <c r="J593" i="8"/>
  <c r="K593" i="8"/>
  <c r="L593" i="8"/>
  <c r="M593" i="8"/>
  <c r="N593" i="8"/>
  <c r="E594" i="8"/>
  <c r="F594" i="8"/>
  <c r="G594" i="8"/>
  <c r="H594" i="8"/>
  <c r="I594" i="8"/>
  <c r="J594" i="8"/>
  <c r="K594" i="8"/>
  <c r="L594" i="8"/>
  <c r="M594" i="8"/>
  <c r="N594" i="8"/>
  <c r="E595" i="8"/>
  <c r="F595" i="8"/>
  <c r="G595" i="8"/>
  <c r="H595" i="8"/>
  <c r="I595" i="8"/>
  <c r="J595" i="8"/>
  <c r="K595" i="8"/>
  <c r="L595" i="8"/>
  <c r="M595" i="8"/>
  <c r="N595" i="8"/>
  <c r="E596" i="8"/>
  <c r="F596" i="8"/>
  <c r="G596" i="8"/>
  <c r="H596" i="8"/>
  <c r="I596" i="8"/>
  <c r="J596" i="8"/>
  <c r="K596" i="8"/>
  <c r="L596" i="8"/>
  <c r="M596" i="8"/>
  <c r="N596" i="8"/>
  <c r="E597" i="8"/>
  <c r="F597" i="8"/>
  <c r="G597" i="8"/>
  <c r="H597" i="8"/>
  <c r="I597" i="8"/>
  <c r="J597" i="8"/>
  <c r="K597" i="8"/>
  <c r="L597" i="8"/>
  <c r="M597" i="8"/>
  <c r="N597" i="8"/>
  <c r="E598" i="8"/>
  <c r="F598" i="8"/>
  <c r="G598" i="8"/>
  <c r="H598" i="8"/>
  <c r="I598" i="8"/>
  <c r="J598" i="8"/>
  <c r="K598" i="8"/>
  <c r="L598" i="8"/>
  <c r="M598" i="8"/>
  <c r="N598" i="8"/>
  <c r="E599" i="8"/>
  <c r="F599" i="8"/>
  <c r="G599" i="8"/>
  <c r="H599" i="8"/>
  <c r="I599" i="8"/>
  <c r="J599" i="8"/>
  <c r="K599" i="8"/>
  <c r="L599" i="8"/>
  <c r="M599" i="8"/>
  <c r="N599" i="8"/>
  <c r="E600" i="8"/>
  <c r="F600" i="8"/>
  <c r="G600" i="8"/>
  <c r="H600" i="8"/>
  <c r="I600" i="8"/>
  <c r="J600" i="8"/>
  <c r="K600" i="8"/>
  <c r="L600" i="8"/>
  <c r="M600" i="8"/>
  <c r="N600" i="8"/>
  <c r="E601" i="8"/>
  <c r="F601" i="8"/>
  <c r="G601" i="8"/>
  <c r="H601" i="8"/>
  <c r="I601" i="8"/>
  <c r="J601" i="8"/>
  <c r="K601" i="8"/>
  <c r="L601" i="8"/>
  <c r="M601" i="8"/>
  <c r="N601" i="8"/>
  <c r="E602" i="8"/>
  <c r="F602" i="8"/>
  <c r="G602" i="8"/>
  <c r="H602" i="8"/>
  <c r="I602" i="8"/>
  <c r="J602" i="8"/>
  <c r="K602" i="8"/>
  <c r="L602" i="8"/>
  <c r="M602" i="8"/>
  <c r="N602" i="8"/>
  <c r="E603" i="8"/>
  <c r="F603" i="8"/>
  <c r="G603" i="8"/>
  <c r="H603" i="8"/>
  <c r="I603" i="8"/>
  <c r="J603" i="8"/>
  <c r="K603" i="8"/>
  <c r="L603" i="8"/>
  <c r="M603" i="8"/>
  <c r="N603" i="8"/>
  <c r="E604" i="8"/>
  <c r="F604" i="8"/>
  <c r="G604" i="8"/>
  <c r="H604" i="8"/>
  <c r="I604" i="8"/>
  <c r="J604" i="8"/>
  <c r="K604" i="8"/>
  <c r="L604" i="8"/>
  <c r="M604" i="8"/>
  <c r="N604" i="8"/>
  <c r="E605" i="8"/>
  <c r="F605" i="8"/>
  <c r="G605" i="8"/>
  <c r="H605" i="8"/>
  <c r="I605" i="8"/>
  <c r="J605" i="8"/>
  <c r="K605" i="8"/>
  <c r="L605" i="8"/>
  <c r="M605" i="8"/>
  <c r="N605" i="8"/>
  <c r="E606" i="8"/>
  <c r="F606" i="8"/>
  <c r="G606" i="8"/>
  <c r="H606" i="8"/>
  <c r="I606" i="8"/>
  <c r="J606" i="8"/>
  <c r="K606" i="8"/>
  <c r="L606" i="8"/>
  <c r="M606" i="8"/>
  <c r="N606" i="8"/>
  <c r="E607" i="8"/>
  <c r="F607" i="8"/>
  <c r="G607" i="8"/>
  <c r="H607" i="8"/>
  <c r="I607" i="8"/>
  <c r="J607" i="8"/>
  <c r="K607" i="8"/>
  <c r="L607" i="8"/>
  <c r="M607" i="8"/>
  <c r="N607" i="8"/>
  <c r="E608" i="8"/>
  <c r="F608" i="8"/>
  <c r="G608" i="8"/>
  <c r="H608" i="8"/>
  <c r="I608" i="8"/>
  <c r="J608" i="8"/>
  <c r="K608" i="8"/>
  <c r="L608" i="8"/>
  <c r="M608" i="8"/>
  <c r="N608" i="8"/>
  <c r="E609" i="8"/>
  <c r="F609" i="8"/>
  <c r="G609" i="8"/>
  <c r="H609" i="8"/>
  <c r="I609" i="8"/>
  <c r="J609" i="8"/>
  <c r="K609" i="8"/>
  <c r="L609" i="8"/>
  <c r="M609" i="8"/>
  <c r="N609" i="8"/>
  <c r="E610" i="8"/>
  <c r="F610" i="8"/>
  <c r="G610" i="8"/>
  <c r="H610" i="8"/>
  <c r="I610" i="8"/>
  <c r="J610" i="8"/>
  <c r="K610" i="8"/>
  <c r="L610" i="8"/>
  <c r="M610" i="8"/>
  <c r="N610" i="8"/>
  <c r="E611" i="8"/>
  <c r="F611" i="8"/>
  <c r="G611" i="8"/>
  <c r="H611" i="8"/>
  <c r="I611" i="8"/>
  <c r="J611" i="8"/>
  <c r="K611" i="8"/>
  <c r="L611" i="8"/>
  <c r="M611" i="8"/>
  <c r="N611" i="8"/>
  <c r="E612" i="8"/>
  <c r="F612" i="8"/>
  <c r="G612" i="8"/>
  <c r="H612" i="8"/>
  <c r="I612" i="8"/>
  <c r="J612" i="8"/>
  <c r="K612" i="8"/>
  <c r="L612" i="8"/>
  <c r="M612" i="8"/>
  <c r="N612" i="8"/>
  <c r="E613" i="8"/>
  <c r="F613" i="8"/>
  <c r="G613" i="8"/>
  <c r="H613" i="8"/>
  <c r="I613" i="8"/>
  <c r="J613" i="8"/>
  <c r="K613" i="8"/>
  <c r="L613" i="8"/>
  <c r="M613" i="8"/>
  <c r="N613" i="8"/>
  <c r="E614" i="8"/>
  <c r="F614" i="8"/>
  <c r="G614" i="8"/>
  <c r="H614" i="8"/>
  <c r="I614" i="8"/>
  <c r="J614" i="8"/>
  <c r="K614" i="8"/>
  <c r="L614" i="8"/>
  <c r="M614" i="8"/>
  <c r="N614" i="8"/>
  <c r="E615" i="8"/>
  <c r="F615" i="8"/>
  <c r="G615" i="8"/>
  <c r="H615" i="8"/>
  <c r="I615" i="8"/>
  <c r="J615" i="8"/>
  <c r="K615" i="8"/>
  <c r="L615" i="8"/>
  <c r="M615" i="8"/>
  <c r="N615" i="8"/>
  <c r="E616" i="8"/>
  <c r="F616" i="8"/>
  <c r="G616" i="8"/>
  <c r="H616" i="8"/>
  <c r="I616" i="8"/>
  <c r="J616" i="8"/>
  <c r="K616" i="8"/>
  <c r="L616" i="8"/>
  <c r="M616" i="8"/>
  <c r="N616" i="8"/>
  <c r="E617" i="8"/>
  <c r="F617" i="8"/>
  <c r="G617" i="8"/>
  <c r="H617" i="8"/>
  <c r="I617" i="8"/>
  <c r="J617" i="8"/>
  <c r="K617" i="8"/>
  <c r="L617" i="8"/>
  <c r="M617" i="8"/>
  <c r="N617" i="8"/>
  <c r="E618" i="8"/>
  <c r="F618" i="8"/>
  <c r="G618" i="8"/>
  <c r="H618" i="8"/>
  <c r="I618" i="8"/>
  <c r="J618" i="8"/>
  <c r="K618" i="8"/>
  <c r="L618" i="8"/>
  <c r="M618" i="8"/>
  <c r="N618" i="8"/>
  <c r="E619" i="8"/>
  <c r="F619" i="8"/>
  <c r="G619" i="8"/>
  <c r="H619" i="8"/>
  <c r="I619" i="8"/>
  <c r="J619" i="8"/>
  <c r="K619" i="8"/>
  <c r="L619" i="8"/>
  <c r="M619" i="8"/>
  <c r="N619" i="8"/>
  <c r="E620" i="8"/>
  <c r="F620" i="8"/>
  <c r="G620" i="8"/>
  <c r="H620" i="8"/>
  <c r="I620" i="8"/>
  <c r="J620" i="8"/>
  <c r="K620" i="8"/>
  <c r="L620" i="8"/>
  <c r="M620" i="8"/>
  <c r="N620" i="8"/>
  <c r="E621" i="8"/>
  <c r="F621" i="8"/>
  <c r="G621" i="8"/>
  <c r="H621" i="8"/>
  <c r="I621" i="8"/>
  <c r="J621" i="8"/>
  <c r="K621" i="8"/>
  <c r="L621" i="8"/>
  <c r="M621" i="8"/>
  <c r="N621" i="8"/>
  <c r="E622" i="8"/>
  <c r="F622" i="8"/>
  <c r="G622" i="8"/>
  <c r="H622" i="8"/>
  <c r="I622" i="8"/>
  <c r="J622" i="8"/>
  <c r="K622" i="8"/>
  <c r="L622" i="8"/>
  <c r="M622" i="8"/>
  <c r="N622" i="8"/>
  <c r="E623" i="8"/>
  <c r="F623" i="8"/>
  <c r="G623" i="8"/>
  <c r="H623" i="8"/>
  <c r="I623" i="8"/>
  <c r="J623" i="8"/>
  <c r="K623" i="8"/>
  <c r="L623" i="8"/>
  <c r="M623" i="8"/>
  <c r="N623" i="8"/>
  <c r="E624" i="8"/>
  <c r="F624" i="8"/>
  <c r="G624" i="8"/>
  <c r="H624" i="8"/>
  <c r="I624" i="8"/>
  <c r="J624" i="8"/>
  <c r="K624" i="8"/>
  <c r="L624" i="8"/>
  <c r="M624" i="8"/>
  <c r="N624" i="8"/>
  <c r="E625" i="8"/>
  <c r="F625" i="8"/>
  <c r="G625" i="8"/>
  <c r="H625" i="8"/>
  <c r="I625" i="8"/>
  <c r="J625" i="8"/>
  <c r="K625" i="8"/>
  <c r="L625" i="8"/>
  <c r="M625" i="8"/>
  <c r="N625" i="8"/>
  <c r="E626" i="8"/>
  <c r="F626" i="8"/>
  <c r="G626" i="8"/>
  <c r="H626" i="8"/>
  <c r="I626" i="8"/>
  <c r="J626" i="8"/>
  <c r="K626" i="8"/>
  <c r="L626" i="8"/>
  <c r="M626" i="8"/>
  <c r="N626" i="8"/>
  <c r="E627" i="8"/>
  <c r="F627" i="8"/>
  <c r="G627" i="8"/>
  <c r="H627" i="8"/>
  <c r="I627" i="8"/>
  <c r="J627" i="8"/>
  <c r="K627" i="8"/>
  <c r="L627" i="8"/>
  <c r="M627" i="8"/>
  <c r="N627" i="8"/>
  <c r="E628" i="8"/>
  <c r="F628" i="8"/>
  <c r="G628" i="8"/>
  <c r="H628" i="8"/>
  <c r="I628" i="8"/>
  <c r="J628" i="8"/>
  <c r="K628" i="8"/>
  <c r="L628" i="8"/>
  <c r="M628" i="8"/>
  <c r="N628" i="8"/>
  <c r="E629" i="8"/>
  <c r="F629" i="8"/>
  <c r="G629" i="8"/>
  <c r="H629" i="8"/>
  <c r="I629" i="8"/>
  <c r="J629" i="8"/>
  <c r="K629" i="8"/>
  <c r="L629" i="8"/>
  <c r="M629" i="8"/>
  <c r="N629" i="8"/>
  <c r="E630" i="8"/>
  <c r="F630" i="8"/>
  <c r="G630" i="8"/>
  <c r="H630" i="8"/>
  <c r="I630" i="8"/>
  <c r="J630" i="8"/>
  <c r="K630" i="8"/>
  <c r="L630" i="8"/>
  <c r="M630" i="8"/>
  <c r="N630" i="8"/>
  <c r="E631" i="8"/>
  <c r="F631" i="8"/>
  <c r="G631" i="8"/>
  <c r="H631" i="8"/>
  <c r="I631" i="8"/>
  <c r="J631" i="8"/>
  <c r="K631" i="8"/>
  <c r="L631" i="8"/>
  <c r="M631" i="8"/>
  <c r="N631" i="8"/>
  <c r="E632" i="8"/>
  <c r="F632" i="8"/>
  <c r="G632" i="8"/>
  <c r="H632" i="8"/>
  <c r="I632" i="8"/>
  <c r="J632" i="8"/>
  <c r="K632" i="8"/>
  <c r="L632" i="8"/>
  <c r="M632" i="8"/>
  <c r="N632" i="8"/>
  <c r="E633" i="8"/>
  <c r="F633" i="8"/>
  <c r="G633" i="8"/>
  <c r="H633" i="8"/>
  <c r="I633" i="8"/>
  <c r="J633" i="8"/>
  <c r="K633" i="8"/>
  <c r="L633" i="8"/>
  <c r="M633" i="8"/>
  <c r="N633" i="8"/>
  <c r="E634" i="8"/>
  <c r="F634" i="8"/>
  <c r="G634" i="8"/>
  <c r="H634" i="8"/>
  <c r="I634" i="8"/>
  <c r="J634" i="8"/>
  <c r="K634" i="8"/>
  <c r="L634" i="8"/>
  <c r="M634" i="8"/>
  <c r="N634" i="8"/>
  <c r="E635" i="8"/>
  <c r="F635" i="8"/>
  <c r="G635" i="8"/>
  <c r="H635" i="8"/>
  <c r="I635" i="8"/>
  <c r="J635" i="8"/>
  <c r="K635" i="8"/>
  <c r="L635" i="8"/>
  <c r="M635" i="8"/>
  <c r="N635" i="8"/>
  <c r="E636" i="8"/>
  <c r="F636" i="8"/>
  <c r="G636" i="8"/>
  <c r="H636" i="8"/>
  <c r="I636" i="8"/>
  <c r="J636" i="8"/>
  <c r="K636" i="8"/>
  <c r="L636" i="8"/>
  <c r="M636" i="8"/>
  <c r="N636" i="8"/>
  <c r="E637" i="8"/>
  <c r="F637" i="8"/>
  <c r="G637" i="8"/>
  <c r="H637" i="8"/>
  <c r="I637" i="8"/>
  <c r="J637" i="8"/>
  <c r="K637" i="8"/>
  <c r="L637" i="8"/>
  <c r="M637" i="8"/>
  <c r="N637" i="8"/>
  <c r="E638" i="8"/>
  <c r="F638" i="8"/>
  <c r="G638" i="8"/>
  <c r="H638" i="8"/>
  <c r="I638" i="8"/>
  <c r="J638" i="8"/>
  <c r="K638" i="8"/>
  <c r="L638" i="8"/>
  <c r="M638" i="8"/>
  <c r="N638" i="8"/>
  <c r="E639" i="8"/>
  <c r="F639" i="8"/>
  <c r="G639" i="8"/>
  <c r="H639" i="8"/>
  <c r="I639" i="8"/>
  <c r="J639" i="8"/>
  <c r="K639" i="8"/>
  <c r="L639" i="8"/>
  <c r="M639" i="8"/>
  <c r="N639" i="8"/>
  <c r="E640" i="8"/>
  <c r="F640" i="8"/>
  <c r="G640" i="8"/>
  <c r="H640" i="8"/>
  <c r="I640" i="8"/>
  <c r="J640" i="8"/>
  <c r="K640" i="8"/>
  <c r="L640" i="8"/>
  <c r="M640" i="8"/>
  <c r="N640" i="8"/>
  <c r="E641" i="8"/>
  <c r="F641" i="8"/>
  <c r="G641" i="8"/>
  <c r="H641" i="8"/>
  <c r="I641" i="8"/>
  <c r="J641" i="8"/>
  <c r="K641" i="8"/>
  <c r="L641" i="8"/>
  <c r="M641" i="8"/>
  <c r="N641" i="8"/>
  <c r="E642" i="8"/>
  <c r="F642" i="8"/>
  <c r="G642" i="8"/>
  <c r="H642" i="8"/>
  <c r="I642" i="8"/>
  <c r="J642" i="8"/>
  <c r="K642" i="8"/>
  <c r="L642" i="8"/>
  <c r="M642" i="8"/>
  <c r="N642" i="8"/>
  <c r="E643" i="8"/>
  <c r="F643" i="8"/>
  <c r="G643" i="8"/>
  <c r="H643" i="8"/>
  <c r="I643" i="8"/>
  <c r="J643" i="8"/>
  <c r="K643" i="8"/>
  <c r="L643" i="8"/>
  <c r="M643" i="8"/>
  <c r="N643" i="8"/>
  <c r="E644" i="8"/>
  <c r="F644" i="8"/>
  <c r="G644" i="8"/>
  <c r="H644" i="8"/>
  <c r="I644" i="8"/>
  <c r="J644" i="8"/>
  <c r="K644" i="8"/>
  <c r="L644" i="8"/>
  <c r="M644" i="8"/>
  <c r="N644" i="8"/>
  <c r="E645" i="8"/>
  <c r="F645" i="8"/>
  <c r="G645" i="8"/>
  <c r="H645" i="8"/>
  <c r="I645" i="8"/>
  <c r="J645" i="8"/>
  <c r="K645" i="8"/>
  <c r="L645" i="8"/>
  <c r="M645" i="8"/>
  <c r="N645" i="8"/>
  <c r="E646" i="8"/>
  <c r="F646" i="8"/>
  <c r="G646" i="8"/>
  <c r="H646" i="8"/>
  <c r="I646" i="8"/>
  <c r="J646" i="8"/>
  <c r="K646" i="8"/>
  <c r="L646" i="8"/>
  <c r="M646" i="8"/>
  <c r="N646" i="8"/>
  <c r="E647" i="8"/>
  <c r="F647" i="8"/>
  <c r="G647" i="8"/>
  <c r="H647" i="8"/>
  <c r="I647" i="8"/>
  <c r="J647" i="8"/>
  <c r="K647" i="8"/>
  <c r="L647" i="8"/>
  <c r="M647" i="8"/>
  <c r="N647" i="8"/>
  <c r="E648" i="8"/>
  <c r="F648" i="8"/>
  <c r="G648" i="8"/>
  <c r="H648" i="8"/>
  <c r="I648" i="8"/>
  <c r="J648" i="8"/>
  <c r="K648" i="8"/>
  <c r="L648" i="8"/>
  <c r="M648" i="8"/>
  <c r="N648" i="8"/>
  <c r="E649" i="8"/>
  <c r="F649" i="8"/>
  <c r="G649" i="8"/>
  <c r="H649" i="8"/>
  <c r="I649" i="8"/>
  <c r="J649" i="8"/>
  <c r="K649" i="8"/>
  <c r="L649" i="8"/>
  <c r="M649" i="8"/>
  <c r="N649" i="8"/>
  <c r="E650" i="8"/>
  <c r="F650" i="8"/>
  <c r="G650" i="8"/>
  <c r="H650" i="8"/>
  <c r="I650" i="8"/>
  <c r="J650" i="8"/>
  <c r="K650" i="8"/>
  <c r="L650" i="8"/>
  <c r="M650" i="8"/>
  <c r="N650" i="8"/>
  <c r="E651" i="8"/>
  <c r="F651" i="8"/>
  <c r="G651" i="8"/>
  <c r="H651" i="8"/>
  <c r="I651" i="8"/>
  <c r="J651" i="8"/>
  <c r="K651" i="8"/>
  <c r="L651" i="8"/>
  <c r="M651" i="8"/>
  <c r="N651" i="8"/>
  <c r="E652" i="8"/>
  <c r="F652" i="8"/>
  <c r="G652" i="8"/>
  <c r="H652" i="8"/>
  <c r="I652" i="8"/>
  <c r="J652" i="8"/>
  <c r="K652" i="8"/>
  <c r="L652" i="8"/>
  <c r="M652" i="8"/>
  <c r="N652" i="8"/>
  <c r="E653" i="8"/>
  <c r="F653" i="8"/>
  <c r="G653" i="8"/>
  <c r="H653" i="8"/>
  <c r="I653" i="8"/>
  <c r="J653" i="8"/>
  <c r="K653" i="8"/>
  <c r="L653" i="8"/>
  <c r="M653" i="8"/>
  <c r="N653" i="8"/>
  <c r="E654" i="8"/>
  <c r="F654" i="8"/>
  <c r="G654" i="8"/>
  <c r="H654" i="8"/>
  <c r="I654" i="8"/>
  <c r="J654" i="8"/>
  <c r="K654" i="8"/>
  <c r="L654" i="8"/>
  <c r="M654" i="8"/>
  <c r="N654" i="8"/>
  <c r="E655" i="8"/>
  <c r="F655" i="8"/>
  <c r="G655" i="8"/>
  <c r="H655" i="8"/>
  <c r="I655" i="8"/>
  <c r="J655" i="8"/>
  <c r="K655" i="8"/>
  <c r="L655" i="8"/>
  <c r="M655" i="8"/>
  <c r="N655" i="8"/>
  <c r="E656" i="8"/>
  <c r="F656" i="8"/>
  <c r="G656" i="8"/>
  <c r="H656" i="8"/>
  <c r="I656" i="8"/>
  <c r="J656" i="8"/>
  <c r="K656" i="8"/>
  <c r="L656" i="8"/>
  <c r="M656" i="8"/>
  <c r="N656" i="8"/>
  <c r="E657" i="8"/>
  <c r="F657" i="8"/>
  <c r="G657" i="8"/>
  <c r="H657" i="8"/>
  <c r="I657" i="8"/>
  <c r="J657" i="8"/>
  <c r="K657" i="8"/>
  <c r="L657" i="8"/>
  <c r="M657" i="8"/>
  <c r="N657" i="8"/>
  <c r="E658" i="8"/>
  <c r="F658" i="8"/>
  <c r="G658" i="8"/>
  <c r="H658" i="8"/>
  <c r="I658" i="8"/>
  <c r="J658" i="8"/>
  <c r="K658" i="8"/>
  <c r="L658" i="8"/>
  <c r="M658" i="8"/>
  <c r="N658" i="8"/>
  <c r="E659" i="8"/>
  <c r="F659" i="8"/>
  <c r="G659" i="8"/>
  <c r="H659" i="8"/>
  <c r="I659" i="8"/>
  <c r="J659" i="8"/>
  <c r="K659" i="8"/>
  <c r="L659" i="8"/>
  <c r="M659" i="8"/>
  <c r="N659" i="8"/>
  <c r="E660" i="8"/>
  <c r="F660" i="8"/>
  <c r="G660" i="8"/>
  <c r="H660" i="8"/>
  <c r="I660" i="8"/>
  <c r="J660" i="8"/>
  <c r="K660" i="8"/>
  <c r="L660" i="8"/>
  <c r="M660" i="8"/>
  <c r="N660" i="8"/>
  <c r="E661" i="8"/>
  <c r="F661" i="8"/>
  <c r="G661" i="8"/>
  <c r="H661" i="8"/>
  <c r="I661" i="8"/>
  <c r="J661" i="8"/>
  <c r="K661" i="8"/>
  <c r="L661" i="8"/>
  <c r="M661" i="8"/>
  <c r="N661" i="8"/>
  <c r="E662" i="8"/>
  <c r="F662" i="8"/>
  <c r="G662" i="8"/>
  <c r="H662" i="8"/>
  <c r="I662" i="8"/>
  <c r="J662" i="8"/>
  <c r="K662" i="8"/>
  <c r="L662" i="8"/>
  <c r="M662" i="8"/>
  <c r="N662" i="8"/>
  <c r="E663" i="8"/>
  <c r="F663" i="8"/>
  <c r="G663" i="8"/>
  <c r="H663" i="8"/>
  <c r="I663" i="8"/>
  <c r="J663" i="8"/>
  <c r="K663" i="8"/>
  <c r="L663" i="8"/>
  <c r="M663" i="8"/>
  <c r="N663" i="8"/>
  <c r="E664" i="8"/>
  <c r="F664" i="8"/>
  <c r="G664" i="8"/>
  <c r="H664" i="8"/>
  <c r="I664" i="8"/>
  <c r="J664" i="8"/>
  <c r="K664" i="8"/>
  <c r="L664" i="8"/>
  <c r="M664" i="8"/>
  <c r="N664" i="8"/>
  <c r="E665" i="8"/>
  <c r="F665" i="8"/>
  <c r="G665" i="8"/>
  <c r="H665" i="8"/>
  <c r="I665" i="8"/>
  <c r="J665" i="8"/>
  <c r="K665" i="8"/>
  <c r="L665" i="8"/>
  <c r="M665" i="8"/>
  <c r="N665" i="8"/>
  <c r="E666" i="8"/>
  <c r="F666" i="8"/>
  <c r="G666" i="8"/>
  <c r="H666" i="8"/>
  <c r="I666" i="8"/>
  <c r="J666" i="8"/>
  <c r="K666" i="8"/>
  <c r="L666" i="8"/>
  <c r="M666" i="8"/>
  <c r="N666" i="8"/>
  <c r="E667" i="8"/>
  <c r="F667" i="8"/>
  <c r="G667" i="8"/>
  <c r="H667" i="8"/>
  <c r="I667" i="8"/>
  <c r="J667" i="8"/>
  <c r="K667" i="8"/>
  <c r="L667" i="8"/>
  <c r="M667" i="8"/>
  <c r="N667" i="8"/>
  <c r="E668" i="8"/>
  <c r="F668" i="8"/>
  <c r="G668" i="8"/>
  <c r="H668" i="8"/>
  <c r="I668" i="8"/>
  <c r="J668" i="8"/>
  <c r="K668" i="8"/>
  <c r="L668" i="8"/>
  <c r="M668" i="8"/>
  <c r="N668" i="8"/>
  <c r="E669" i="8"/>
  <c r="F669" i="8"/>
  <c r="G669" i="8"/>
  <c r="H669" i="8"/>
  <c r="I669" i="8"/>
  <c r="J669" i="8"/>
  <c r="K669" i="8"/>
  <c r="L669" i="8"/>
  <c r="M669" i="8"/>
  <c r="N669" i="8"/>
  <c r="E670" i="8"/>
  <c r="F670" i="8"/>
  <c r="G670" i="8"/>
  <c r="H670" i="8"/>
  <c r="I670" i="8"/>
  <c r="J670" i="8"/>
  <c r="K670" i="8"/>
  <c r="L670" i="8"/>
  <c r="M670" i="8"/>
  <c r="N670" i="8"/>
  <c r="E671" i="8"/>
  <c r="F671" i="8"/>
  <c r="G671" i="8"/>
  <c r="H671" i="8"/>
  <c r="I671" i="8"/>
  <c r="J671" i="8"/>
  <c r="K671" i="8"/>
  <c r="L671" i="8"/>
  <c r="M671" i="8"/>
  <c r="N671" i="8"/>
  <c r="E672" i="8"/>
  <c r="F672" i="8"/>
  <c r="G672" i="8"/>
  <c r="H672" i="8"/>
  <c r="I672" i="8"/>
  <c r="J672" i="8"/>
  <c r="K672" i="8"/>
  <c r="L672" i="8"/>
  <c r="M672" i="8"/>
  <c r="N672" i="8"/>
  <c r="E673" i="8"/>
  <c r="F673" i="8"/>
  <c r="G673" i="8"/>
  <c r="H673" i="8"/>
  <c r="I673" i="8"/>
  <c r="J673" i="8"/>
  <c r="K673" i="8"/>
  <c r="L673" i="8"/>
  <c r="M673" i="8"/>
  <c r="N673" i="8"/>
  <c r="E674" i="8"/>
  <c r="F674" i="8"/>
  <c r="G674" i="8"/>
  <c r="H674" i="8"/>
  <c r="I674" i="8"/>
  <c r="J674" i="8"/>
  <c r="K674" i="8"/>
  <c r="L674" i="8"/>
  <c r="M674" i="8"/>
  <c r="N674" i="8"/>
  <c r="E675" i="8"/>
  <c r="F675" i="8"/>
  <c r="G675" i="8"/>
  <c r="H675" i="8"/>
  <c r="I675" i="8"/>
  <c r="J675" i="8"/>
  <c r="K675" i="8"/>
  <c r="L675" i="8"/>
  <c r="M675" i="8"/>
  <c r="N675" i="8"/>
  <c r="E676" i="8"/>
  <c r="F676" i="8"/>
  <c r="G676" i="8"/>
  <c r="H676" i="8"/>
  <c r="I676" i="8"/>
  <c r="J676" i="8"/>
  <c r="K676" i="8"/>
  <c r="L676" i="8"/>
  <c r="M676" i="8"/>
  <c r="N676" i="8"/>
  <c r="E677" i="8"/>
  <c r="F677" i="8"/>
  <c r="G677" i="8"/>
  <c r="H677" i="8"/>
  <c r="I677" i="8"/>
  <c r="J677" i="8"/>
  <c r="K677" i="8"/>
  <c r="L677" i="8"/>
  <c r="M677" i="8"/>
  <c r="N677" i="8"/>
  <c r="E678" i="8"/>
  <c r="F678" i="8"/>
  <c r="G678" i="8"/>
  <c r="H678" i="8"/>
  <c r="I678" i="8"/>
  <c r="J678" i="8"/>
  <c r="K678" i="8"/>
  <c r="L678" i="8"/>
  <c r="M678" i="8"/>
  <c r="N678" i="8"/>
  <c r="E679" i="8"/>
  <c r="F679" i="8"/>
  <c r="G679" i="8"/>
  <c r="H679" i="8"/>
  <c r="I679" i="8"/>
  <c r="J679" i="8"/>
  <c r="K679" i="8"/>
  <c r="L679" i="8"/>
  <c r="M679" i="8"/>
  <c r="N679" i="8"/>
  <c r="E680" i="8"/>
  <c r="F680" i="8"/>
  <c r="G680" i="8"/>
  <c r="H680" i="8"/>
  <c r="I680" i="8"/>
  <c r="J680" i="8"/>
  <c r="K680" i="8"/>
  <c r="L680" i="8"/>
  <c r="M680" i="8"/>
  <c r="N680" i="8"/>
  <c r="E681" i="8"/>
  <c r="F681" i="8"/>
  <c r="G681" i="8"/>
  <c r="H681" i="8"/>
  <c r="I681" i="8"/>
  <c r="J681" i="8"/>
  <c r="K681" i="8"/>
  <c r="L681" i="8"/>
  <c r="M681" i="8"/>
  <c r="N681" i="8"/>
  <c r="E682" i="8"/>
  <c r="F682" i="8"/>
  <c r="G682" i="8"/>
  <c r="H682" i="8"/>
  <c r="I682" i="8"/>
  <c r="J682" i="8"/>
  <c r="K682" i="8"/>
  <c r="L682" i="8"/>
  <c r="M682" i="8"/>
  <c r="N682" i="8"/>
  <c r="E683" i="8"/>
  <c r="F683" i="8"/>
  <c r="G683" i="8"/>
  <c r="H683" i="8"/>
  <c r="I683" i="8"/>
  <c r="J683" i="8"/>
  <c r="K683" i="8"/>
  <c r="L683" i="8"/>
  <c r="M683" i="8"/>
  <c r="N683" i="8"/>
  <c r="E684" i="8"/>
  <c r="F684" i="8"/>
  <c r="G684" i="8"/>
  <c r="H684" i="8"/>
  <c r="I684" i="8"/>
  <c r="J684" i="8"/>
  <c r="K684" i="8"/>
  <c r="L684" i="8"/>
  <c r="M684" i="8"/>
  <c r="N684" i="8"/>
  <c r="E685" i="8"/>
  <c r="F685" i="8"/>
  <c r="G685" i="8"/>
  <c r="H685" i="8"/>
  <c r="I685" i="8"/>
  <c r="J685" i="8"/>
  <c r="K685" i="8"/>
  <c r="L685" i="8"/>
  <c r="M685" i="8"/>
  <c r="N685" i="8"/>
  <c r="E686" i="8"/>
  <c r="F686" i="8"/>
  <c r="G686" i="8"/>
  <c r="H686" i="8"/>
  <c r="I686" i="8"/>
  <c r="J686" i="8"/>
  <c r="K686" i="8"/>
  <c r="L686" i="8"/>
  <c r="M686" i="8"/>
  <c r="N686" i="8"/>
  <c r="E687" i="8"/>
  <c r="F687" i="8"/>
  <c r="G687" i="8"/>
  <c r="H687" i="8"/>
  <c r="I687" i="8"/>
  <c r="J687" i="8"/>
  <c r="K687" i="8"/>
  <c r="L687" i="8"/>
  <c r="M687" i="8"/>
  <c r="N687" i="8"/>
  <c r="E688" i="8"/>
  <c r="F688" i="8"/>
  <c r="G688" i="8"/>
  <c r="H688" i="8"/>
  <c r="I688" i="8"/>
  <c r="J688" i="8"/>
  <c r="K688" i="8"/>
  <c r="L688" i="8"/>
  <c r="M688" i="8"/>
  <c r="N688" i="8"/>
  <c r="E689" i="8"/>
  <c r="F689" i="8"/>
  <c r="G689" i="8"/>
  <c r="H689" i="8"/>
  <c r="I689" i="8"/>
  <c r="J689" i="8"/>
  <c r="K689" i="8"/>
  <c r="L689" i="8"/>
  <c r="M689" i="8"/>
  <c r="N689" i="8"/>
  <c r="E690" i="8"/>
  <c r="F690" i="8"/>
  <c r="G690" i="8"/>
  <c r="H690" i="8"/>
  <c r="I690" i="8"/>
  <c r="J690" i="8"/>
  <c r="K690" i="8"/>
  <c r="L690" i="8"/>
  <c r="M690" i="8"/>
  <c r="N690" i="8"/>
  <c r="E691" i="8"/>
  <c r="F691" i="8"/>
  <c r="G691" i="8"/>
  <c r="H691" i="8"/>
  <c r="I691" i="8"/>
  <c r="J691" i="8"/>
  <c r="K691" i="8"/>
  <c r="L691" i="8"/>
  <c r="M691" i="8"/>
  <c r="N691" i="8"/>
  <c r="E692" i="8"/>
  <c r="F692" i="8"/>
  <c r="G692" i="8"/>
  <c r="H692" i="8"/>
  <c r="I692" i="8"/>
  <c r="J692" i="8"/>
  <c r="K692" i="8"/>
  <c r="L692" i="8"/>
  <c r="M692" i="8"/>
  <c r="N692" i="8"/>
  <c r="E693" i="8"/>
  <c r="F693" i="8"/>
  <c r="G693" i="8"/>
  <c r="H693" i="8"/>
  <c r="I693" i="8"/>
  <c r="J693" i="8"/>
  <c r="K693" i="8"/>
  <c r="L693" i="8"/>
  <c r="M693" i="8"/>
  <c r="N693" i="8"/>
  <c r="E694" i="8"/>
  <c r="F694" i="8"/>
  <c r="G694" i="8"/>
  <c r="H694" i="8"/>
  <c r="I694" i="8"/>
  <c r="J694" i="8"/>
  <c r="K694" i="8"/>
  <c r="L694" i="8"/>
  <c r="M694" i="8"/>
  <c r="N694" i="8"/>
  <c r="E695" i="8"/>
  <c r="F695" i="8"/>
  <c r="G695" i="8"/>
  <c r="H695" i="8"/>
  <c r="I695" i="8"/>
  <c r="J695" i="8"/>
  <c r="K695" i="8"/>
  <c r="L695" i="8"/>
  <c r="M695" i="8"/>
  <c r="N695" i="8"/>
  <c r="E696" i="8"/>
  <c r="F696" i="8"/>
  <c r="G696" i="8"/>
  <c r="H696" i="8"/>
  <c r="I696" i="8"/>
  <c r="J696" i="8"/>
  <c r="K696" i="8"/>
  <c r="L696" i="8"/>
  <c r="M696" i="8"/>
  <c r="N696" i="8"/>
  <c r="E697" i="8"/>
  <c r="F697" i="8"/>
  <c r="G697" i="8"/>
  <c r="H697" i="8"/>
  <c r="I697" i="8"/>
  <c r="J697" i="8"/>
  <c r="K697" i="8"/>
  <c r="L697" i="8"/>
  <c r="M697" i="8"/>
  <c r="N697" i="8"/>
  <c r="E698" i="8"/>
  <c r="F698" i="8"/>
  <c r="G698" i="8"/>
  <c r="H698" i="8"/>
  <c r="I698" i="8"/>
  <c r="J698" i="8"/>
  <c r="K698" i="8"/>
  <c r="L698" i="8"/>
  <c r="M698" i="8"/>
  <c r="N698" i="8"/>
  <c r="E699" i="8"/>
  <c r="F699" i="8"/>
  <c r="G699" i="8"/>
  <c r="H699" i="8"/>
  <c r="I699" i="8"/>
  <c r="J699" i="8"/>
  <c r="K699" i="8"/>
  <c r="L699" i="8"/>
  <c r="M699" i="8"/>
  <c r="N699" i="8"/>
  <c r="E700" i="8"/>
  <c r="F700" i="8"/>
  <c r="G700" i="8"/>
  <c r="H700" i="8"/>
  <c r="I700" i="8"/>
  <c r="J700" i="8"/>
  <c r="K700" i="8"/>
  <c r="L700" i="8"/>
  <c r="M700" i="8"/>
  <c r="N700" i="8"/>
  <c r="E701" i="8"/>
  <c r="F701" i="8"/>
  <c r="G701" i="8"/>
  <c r="H701" i="8"/>
  <c r="I701" i="8"/>
  <c r="J701" i="8"/>
  <c r="K701" i="8"/>
  <c r="L701" i="8"/>
  <c r="M701" i="8"/>
  <c r="N701" i="8"/>
  <c r="E702" i="8"/>
  <c r="F702" i="8"/>
  <c r="G702" i="8"/>
  <c r="H702" i="8"/>
  <c r="I702" i="8"/>
  <c r="J702" i="8"/>
  <c r="K702" i="8"/>
  <c r="L702" i="8"/>
  <c r="M702" i="8"/>
  <c r="N702" i="8"/>
  <c r="E703" i="8"/>
  <c r="F703" i="8"/>
  <c r="G703" i="8"/>
  <c r="H703" i="8"/>
  <c r="I703" i="8"/>
  <c r="J703" i="8"/>
  <c r="K703" i="8"/>
  <c r="L703" i="8"/>
  <c r="M703" i="8"/>
  <c r="N703" i="8"/>
  <c r="E704" i="8"/>
  <c r="F704" i="8"/>
  <c r="G704" i="8"/>
  <c r="H704" i="8"/>
  <c r="I704" i="8"/>
  <c r="J704" i="8"/>
  <c r="K704" i="8"/>
  <c r="L704" i="8"/>
  <c r="M704" i="8"/>
  <c r="N704" i="8"/>
  <c r="E705" i="8"/>
  <c r="F705" i="8"/>
  <c r="G705" i="8"/>
  <c r="H705" i="8"/>
  <c r="I705" i="8"/>
  <c r="J705" i="8"/>
  <c r="K705" i="8"/>
  <c r="L705" i="8"/>
  <c r="M705" i="8"/>
  <c r="N705" i="8"/>
  <c r="E706" i="8"/>
  <c r="F706" i="8"/>
  <c r="G706" i="8"/>
  <c r="H706" i="8"/>
  <c r="I706" i="8"/>
  <c r="J706" i="8"/>
  <c r="K706" i="8"/>
  <c r="L706" i="8"/>
  <c r="M706" i="8"/>
  <c r="N706" i="8"/>
  <c r="E707" i="8"/>
  <c r="F707" i="8"/>
  <c r="G707" i="8"/>
  <c r="H707" i="8"/>
  <c r="I707" i="8"/>
  <c r="J707" i="8"/>
  <c r="K707" i="8"/>
  <c r="L707" i="8"/>
  <c r="M707" i="8"/>
  <c r="N707" i="8"/>
  <c r="E708" i="8"/>
  <c r="F708" i="8"/>
  <c r="G708" i="8"/>
  <c r="H708" i="8"/>
  <c r="I708" i="8"/>
  <c r="J708" i="8"/>
  <c r="K708" i="8"/>
  <c r="L708" i="8"/>
  <c r="M708" i="8"/>
  <c r="N708" i="8"/>
  <c r="E709" i="8"/>
  <c r="F709" i="8"/>
  <c r="G709" i="8"/>
  <c r="H709" i="8"/>
  <c r="I709" i="8"/>
  <c r="J709" i="8"/>
  <c r="K709" i="8"/>
  <c r="L709" i="8"/>
  <c r="M709" i="8"/>
  <c r="N709" i="8"/>
  <c r="E710" i="8"/>
  <c r="F710" i="8"/>
  <c r="G710" i="8"/>
  <c r="H710" i="8"/>
  <c r="I710" i="8"/>
  <c r="J710" i="8"/>
  <c r="K710" i="8"/>
  <c r="L710" i="8"/>
  <c r="M710" i="8"/>
  <c r="N710" i="8"/>
  <c r="E711" i="8"/>
  <c r="F711" i="8"/>
  <c r="G711" i="8"/>
  <c r="H711" i="8"/>
  <c r="I711" i="8"/>
  <c r="J711" i="8"/>
  <c r="K711" i="8"/>
  <c r="L711" i="8"/>
  <c r="M711" i="8"/>
  <c r="N711" i="8"/>
  <c r="E712" i="8"/>
  <c r="F712" i="8"/>
  <c r="G712" i="8"/>
  <c r="H712" i="8"/>
  <c r="I712" i="8"/>
  <c r="J712" i="8"/>
  <c r="K712" i="8"/>
  <c r="L712" i="8"/>
  <c r="M712" i="8"/>
  <c r="N712" i="8"/>
  <c r="E713" i="8"/>
  <c r="F713" i="8"/>
  <c r="G713" i="8"/>
  <c r="H713" i="8"/>
  <c r="I713" i="8"/>
  <c r="J713" i="8"/>
  <c r="K713" i="8"/>
  <c r="L713" i="8"/>
  <c r="M713" i="8"/>
  <c r="N713" i="8"/>
  <c r="E714" i="8"/>
  <c r="F714" i="8"/>
  <c r="G714" i="8"/>
  <c r="H714" i="8"/>
  <c r="I714" i="8"/>
  <c r="J714" i="8"/>
  <c r="K714" i="8"/>
  <c r="L714" i="8"/>
  <c r="M714" i="8"/>
  <c r="N714" i="8"/>
  <c r="E715" i="8"/>
  <c r="F715" i="8"/>
  <c r="G715" i="8"/>
  <c r="H715" i="8"/>
  <c r="I715" i="8"/>
  <c r="J715" i="8"/>
  <c r="K715" i="8"/>
  <c r="L715" i="8"/>
  <c r="M715" i="8"/>
  <c r="N715" i="8"/>
  <c r="E716" i="8"/>
  <c r="F716" i="8"/>
  <c r="G716" i="8"/>
  <c r="H716" i="8"/>
  <c r="I716" i="8"/>
  <c r="J716" i="8"/>
  <c r="K716" i="8"/>
  <c r="L716" i="8"/>
  <c r="M716" i="8"/>
  <c r="N716" i="8"/>
  <c r="E717" i="8"/>
  <c r="F717" i="8"/>
  <c r="G717" i="8"/>
  <c r="H717" i="8"/>
  <c r="I717" i="8"/>
  <c r="J717" i="8"/>
  <c r="K717" i="8"/>
  <c r="L717" i="8"/>
  <c r="M717" i="8"/>
  <c r="N717" i="8"/>
  <c r="E718" i="8"/>
  <c r="F718" i="8"/>
  <c r="G718" i="8"/>
  <c r="H718" i="8"/>
  <c r="I718" i="8"/>
  <c r="J718" i="8"/>
  <c r="K718" i="8"/>
  <c r="L718" i="8"/>
  <c r="M718" i="8"/>
  <c r="N718" i="8"/>
  <c r="E719" i="8"/>
  <c r="F719" i="8"/>
  <c r="G719" i="8"/>
  <c r="H719" i="8"/>
  <c r="I719" i="8"/>
  <c r="J719" i="8"/>
  <c r="K719" i="8"/>
  <c r="L719" i="8"/>
  <c r="M719" i="8"/>
  <c r="N719" i="8"/>
  <c r="E720" i="8"/>
  <c r="F720" i="8"/>
  <c r="G720" i="8"/>
  <c r="H720" i="8"/>
  <c r="I720" i="8"/>
  <c r="J720" i="8"/>
  <c r="K720" i="8"/>
  <c r="L720" i="8"/>
  <c r="M720" i="8"/>
  <c r="N720" i="8"/>
  <c r="E721" i="8"/>
  <c r="F721" i="8"/>
  <c r="G721" i="8"/>
  <c r="H721" i="8"/>
  <c r="I721" i="8"/>
  <c r="J721" i="8"/>
  <c r="K721" i="8"/>
  <c r="L721" i="8"/>
  <c r="M721" i="8"/>
  <c r="N721" i="8"/>
  <c r="E722" i="8"/>
  <c r="F722" i="8"/>
  <c r="G722" i="8"/>
  <c r="H722" i="8"/>
  <c r="I722" i="8"/>
  <c r="J722" i="8"/>
  <c r="K722" i="8"/>
  <c r="L722" i="8"/>
  <c r="M722" i="8"/>
  <c r="N722" i="8"/>
  <c r="E723" i="8"/>
  <c r="F723" i="8"/>
  <c r="G723" i="8"/>
  <c r="H723" i="8"/>
  <c r="I723" i="8"/>
  <c r="J723" i="8"/>
  <c r="K723" i="8"/>
  <c r="L723" i="8"/>
  <c r="M723" i="8"/>
  <c r="N723" i="8"/>
  <c r="E724" i="8"/>
  <c r="F724" i="8"/>
  <c r="G724" i="8"/>
  <c r="H724" i="8"/>
  <c r="I724" i="8"/>
  <c r="J724" i="8"/>
  <c r="K724" i="8"/>
  <c r="L724" i="8"/>
  <c r="M724" i="8"/>
  <c r="N724" i="8"/>
  <c r="E725" i="8"/>
  <c r="F725" i="8"/>
  <c r="G725" i="8"/>
  <c r="H725" i="8"/>
  <c r="I725" i="8"/>
  <c r="J725" i="8"/>
  <c r="K725" i="8"/>
  <c r="L725" i="8"/>
  <c r="M725" i="8"/>
  <c r="N725" i="8"/>
  <c r="E726" i="8"/>
  <c r="F726" i="8"/>
  <c r="G726" i="8"/>
  <c r="H726" i="8"/>
  <c r="I726" i="8"/>
  <c r="J726" i="8"/>
  <c r="K726" i="8"/>
  <c r="L726" i="8"/>
  <c r="M726" i="8"/>
  <c r="N726" i="8"/>
  <c r="E727" i="8"/>
  <c r="F727" i="8"/>
  <c r="G727" i="8"/>
  <c r="H727" i="8"/>
  <c r="I727" i="8"/>
  <c r="J727" i="8"/>
  <c r="K727" i="8"/>
  <c r="L727" i="8"/>
  <c r="M727" i="8"/>
  <c r="N727" i="8"/>
  <c r="E728" i="8"/>
  <c r="F728" i="8"/>
  <c r="G728" i="8"/>
  <c r="H728" i="8"/>
  <c r="I728" i="8"/>
  <c r="J728" i="8"/>
  <c r="K728" i="8"/>
  <c r="L728" i="8"/>
  <c r="M728" i="8"/>
  <c r="N728" i="8"/>
  <c r="E729" i="8"/>
  <c r="F729" i="8"/>
  <c r="G729" i="8"/>
  <c r="H729" i="8"/>
  <c r="I729" i="8"/>
  <c r="J729" i="8"/>
  <c r="K729" i="8"/>
  <c r="L729" i="8"/>
  <c r="M729" i="8"/>
  <c r="N729" i="8"/>
  <c r="E730" i="8"/>
  <c r="F730" i="8"/>
  <c r="G730" i="8"/>
  <c r="H730" i="8"/>
  <c r="I730" i="8"/>
  <c r="J730" i="8"/>
  <c r="K730" i="8"/>
  <c r="L730" i="8"/>
  <c r="M730" i="8"/>
  <c r="N730" i="8"/>
  <c r="E731" i="8"/>
  <c r="F731" i="8"/>
  <c r="G731" i="8"/>
  <c r="H731" i="8"/>
  <c r="I731" i="8"/>
  <c r="J731" i="8"/>
  <c r="K731" i="8"/>
  <c r="L731" i="8"/>
  <c r="M731" i="8"/>
  <c r="N731" i="8"/>
  <c r="E732" i="8"/>
  <c r="F732" i="8"/>
  <c r="G732" i="8"/>
  <c r="H732" i="8"/>
  <c r="I732" i="8"/>
  <c r="J732" i="8"/>
  <c r="K732" i="8"/>
  <c r="L732" i="8"/>
  <c r="M732" i="8"/>
  <c r="N732" i="8"/>
  <c r="E733" i="8"/>
  <c r="F733" i="8"/>
  <c r="G733" i="8"/>
  <c r="H733" i="8"/>
  <c r="I733" i="8"/>
  <c r="J733" i="8"/>
  <c r="K733" i="8"/>
  <c r="L733" i="8"/>
  <c r="M733" i="8"/>
  <c r="N733" i="8"/>
  <c r="E734" i="8"/>
  <c r="F734" i="8"/>
  <c r="G734" i="8"/>
  <c r="H734" i="8"/>
  <c r="I734" i="8"/>
  <c r="J734" i="8"/>
  <c r="K734" i="8"/>
  <c r="L734" i="8"/>
  <c r="M734" i="8"/>
  <c r="N734" i="8"/>
  <c r="E735" i="8"/>
  <c r="F735" i="8"/>
  <c r="G735" i="8"/>
  <c r="H735" i="8"/>
  <c r="I735" i="8"/>
  <c r="J735" i="8"/>
  <c r="K735" i="8"/>
  <c r="L735" i="8"/>
  <c r="M735" i="8"/>
  <c r="N735" i="8"/>
  <c r="E736" i="8"/>
  <c r="F736" i="8"/>
  <c r="G736" i="8"/>
  <c r="H736" i="8"/>
  <c r="I736" i="8"/>
  <c r="J736" i="8"/>
  <c r="K736" i="8"/>
  <c r="L736" i="8"/>
  <c r="M736" i="8"/>
  <c r="N736" i="8"/>
  <c r="E737" i="8"/>
  <c r="F737" i="8"/>
  <c r="G737" i="8"/>
  <c r="H737" i="8"/>
  <c r="I737" i="8"/>
  <c r="J737" i="8"/>
  <c r="K737" i="8"/>
  <c r="L737" i="8"/>
  <c r="M737" i="8"/>
  <c r="N737" i="8"/>
  <c r="E738" i="8"/>
  <c r="F738" i="8"/>
  <c r="G738" i="8"/>
  <c r="H738" i="8"/>
  <c r="I738" i="8"/>
  <c r="J738" i="8"/>
  <c r="K738" i="8"/>
  <c r="L738" i="8"/>
  <c r="M738" i="8"/>
  <c r="N738" i="8"/>
  <c r="E739" i="8"/>
  <c r="F739" i="8"/>
  <c r="G739" i="8"/>
  <c r="H739" i="8"/>
  <c r="I739" i="8"/>
  <c r="J739" i="8"/>
  <c r="K739" i="8"/>
  <c r="L739" i="8"/>
  <c r="M739" i="8"/>
  <c r="N739" i="8"/>
  <c r="E740" i="8"/>
  <c r="F740" i="8"/>
  <c r="G740" i="8"/>
  <c r="H740" i="8"/>
  <c r="I740" i="8"/>
  <c r="J740" i="8"/>
  <c r="K740" i="8"/>
  <c r="L740" i="8"/>
  <c r="M740" i="8"/>
  <c r="N740" i="8"/>
  <c r="E741" i="8"/>
  <c r="F741" i="8"/>
  <c r="G741" i="8"/>
  <c r="H741" i="8"/>
  <c r="I741" i="8"/>
  <c r="J741" i="8"/>
  <c r="K741" i="8"/>
  <c r="L741" i="8"/>
  <c r="M741" i="8"/>
  <c r="N741" i="8"/>
  <c r="E742" i="8"/>
  <c r="F742" i="8"/>
  <c r="G742" i="8"/>
  <c r="H742" i="8"/>
  <c r="I742" i="8"/>
  <c r="J742" i="8"/>
  <c r="K742" i="8"/>
  <c r="L742" i="8"/>
  <c r="M742" i="8"/>
  <c r="N742" i="8"/>
  <c r="E743" i="8"/>
  <c r="F743" i="8"/>
  <c r="G743" i="8"/>
  <c r="H743" i="8"/>
  <c r="I743" i="8"/>
  <c r="J743" i="8"/>
  <c r="K743" i="8"/>
  <c r="L743" i="8"/>
  <c r="M743" i="8"/>
  <c r="N743" i="8"/>
  <c r="E744" i="8"/>
  <c r="F744" i="8"/>
  <c r="G744" i="8"/>
  <c r="H744" i="8"/>
  <c r="I744" i="8"/>
  <c r="J744" i="8"/>
  <c r="K744" i="8"/>
  <c r="L744" i="8"/>
  <c r="M744" i="8"/>
  <c r="N744" i="8"/>
  <c r="E745" i="8"/>
  <c r="F745" i="8"/>
  <c r="G745" i="8"/>
  <c r="H745" i="8"/>
  <c r="I745" i="8"/>
  <c r="J745" i="8"/>
  <c r="K745" i="8"/>
  <c r="L745" i="8"/>
  <c r="M745" i="8"/>
  <c r="N745" i="8"/>
  <c r="E746" i="8"/>
  <c r="F746" i="8"/>
  <c r="G746" i="8"/>
  <c r="H746" i="8"/>
  <c r="I746" i="8"/>
  <c r="J746" i="8"/>
  <c r="K746" i="8"/>
  <c r="L746" i="8"/>
  <c r="M746" i="8"/>
  <c r="N746" i="8"/>
  <c r="E747" i="8"/>
  <c r="F747" i="8"/>
  <c r="G747" i="8"/>
  <c r="H747" i="8"/>
  <c r="I747" i="8"/>
  <c r="J747" i="8"/>
  <c r="K747" i="8"/>
  <c r="L747" i="8"/>
  <c r="M747" i="8"/>
  <c r="N747" i="8"/>
  <c r="E748" i="8"/>
  <c r="F748" i="8"/>
  <c r="G748" i="8"/>
  <c r="H748" i="8"/>
  <c r="I748" i="8"/>
  <c r="J748" i="8"/>
  <c r="K748" i="8"/>
  <c r="L748" i="8"/>
  <c r="M748" i="8"/>
  <c r="N748" i="8"/>
  <c r="E749" i="8"/>
  <c r="F749" i="8"/>
  <c r="G749" i="8"/>
  <c r="H749" i="8"/>
  <c r="I749" i="8"/>
  <c r="J749" i="8"/>
  <c r="K749" i="8"/>
  <c r="L749" i="8"/>
  <c r="M749" i="8"/>
  <c r="N749" i="8"/>
  <c r="E750" i="8"/>
  <c r="F750" i="8"/>
  <c r="G750" i="8"/>
  <c r="H750" i="8"/>
  <c r="I750" i="8"/>
  <c r="J750" i="8"/>
  <c r="K750" i="8"/>
  <c r="L750" i="8"/>
  <c r="M750" i="8"/>
  <c r="N750" i="8"/>
  <c r="E751" i="8"/>
  <c r="F751" i="8"/>
  <c r="G751" i="8"/>
  <c r="H751" i="8"/>
  <c r="I751" i="8"/>
  <c r="J751" i="8"/>
  <c r="K751" i="8"/>
  <c r="L751" i="8"/>
  <c r="M751" i="8"/>
  <c r="N751" i="8"/>
  <c r="E752" i="8"/>
  <c r="F752" i="8"/>
  <c r="G752" i="8"/>
  <c r="H752" i="8"/>
  <c r="I752" i="8"/>
  <c r="J752" i="8"/>
  <c r="K752" i="8"/>
  <c r="L752" i="8"/>
  <c r="M752" i="8"/>
  <c r="N752" i="8"/>
  <c r="E753" i="8"/>
  <c r="F753" i="8"/>
  <c r="G753" i="8"/>
  <c r="H753" i="8"/>
  <c r="I753" i="8"/>
  <c r="J753" i="8"/>
  <c r="K753" i="8"/>
  <c r="L753" i="8"/>
  <c r="M753" i="8"/>
  <c r="N753" i="8"/>
  <c r="E754" i="8"/>
  <c r="F754" i="8"/>
  <c r="G754" i="8"/>
  <c r="H754" i="8"/>
  <c r="I754" i="8"/>
  <c r="J754" i="8"/>
  <c r="K754" i="8"/>
  <c r="L754" i="8"/>
  <c r="M754" i="8"/>
  <c r="N754" i="8"/>
  <c r="E755" i="8"/>
  <c r="F755" i="8"/>
  <c r="G755" i="8"/>
  <c r="H755" i="8"/>
  <c r="I755" i="8"/>
  <c r="J755" i="8"/>
  <c r="K755" i="8"/>
  <c r="L755" i="8"/>
  <c r="M755" i="8"/>
  <c r="N755" i="8"/>
  <c r="E756" i="8"/>
  <c r="F756" i="8"/>
  <c r="G756" i="8"/>
  <c r="H756" i="8"/>
  <c r="I756" i="8"/>
  <c r="J756" i="8"/>
  <c r="K756" i="8"/>
  <c r="L756" i="8"/>
  <c r="M756" i="8"/>
  <c r="N756" i="8"/>
  <c r="E757" i="8"/>
  <c r="F757" i="8"/>
  <c r="G757" i="8"/>
  <c r="H757" i="8"/>
  <c r="I757" i="8"/>
  <c r="J757" i="8"/>
  <c r="K757" i="8"/>
  <c r="L757" i="8"/>
  <c r="M757" i="8"/>
  <c r="N757" i="8"/>
  <c r="E758" i="8"/>
  <c r="F758" i="8"/>
  <c r="G758" i="8"/>
  <c r="H758" i="8"/>
  <c r="I758" i="8"/>
  <c r="J758" i="8"/>
  <c r="K758" i="8"/>
  <c r="L758" i="8"/>
  <c r="M758" i="8"/>
  <c r="N758" i="8"/>
  <c r="E759" i="8"/>
  <c r="F759" i="8"/>
  <c r="G759" i="8"/>
  <c r="H759" i="8"/>
  <c r="I759" i="8"/>
  <c r="J759" i="8"/>
  <c r="K759" i="8"/>
  <c r="L759" i="8"/>
  <c r="M759" i="8"/>
  <c r="N759" i="8"/>
  <c r="E760" i="8"/>
  <c r="F760" i="8"/>
  <c r="G760" i="8"/>
  <c r="H760" i="8"/>
  <c r="I760" i="8"/>
  <c r="J760" i="8"/>
  <c r="K760" i="8"/>
  <c r="L760" i="8"/>
  <c r="M760" i="8"/>
  <c r="N760" i="8"/>
  <c r="E761" i="8"/>
  <c r="F761" i="8"/>
  <c r="G761" i="8"/>
  <c r="H761" i="8"/>
  <c r="I761" i="8"/>
  <c r="J761" i="8"/>
  <c r="K761" i="8"/>
  <c r="L761" i="8"/>
  <c r="M761" i="8"/>
  <c r="N761" i="8"/>
  <c r="E762" i="8"/>
  <c r="F762" i="8"/>
  <c r="G762" i="8"/>
  <c r="H762" i="8"/>
  <c r="I762" i="8"/>
  <c r="J762" i="8"/>
  <c r="K762" i="8"/>
  <c r="L762" i="8"/>
  <c r="M762" i="8"/>
  <c r="N762" i="8"/>
  <c r="E763" i="8"/>
  <c r="F763" i="8"/>
  <c r="G763" i="8"/>
  <c r="H763" i="8"/>
  <c r="I763" i="8"/>
  <c r="J763" i="8"/>
  <c r="K763" i="8"/>
  <c r="L763" i="8"/>
  <c r="M763" i="8"/>
  <c r="N763" i="8"/>
  <c r="E764" i="8"/>
  <c r="F764" i="8"/>
  <c r="G764" i="8"/>
  <c r="H764" i="8"/>
  <c r="I764" i="8"/>
  <c r="J764" i="8"/>
  <c r="K764" i="8"/>
  <c r="L764" i="8"/>
  <c r="M764" i="8"/>
  <c r="N764" i="8"/>
  <c r="E765" i="8"/>
  <c r="F765" i="8"/>
  <c r="G765" i="8"/>
  <c r="H765" i="8"/>
  <c r="I765" i="8"/>
  <c r="J765" i="8"/>
  <c r="K765" i="8"/>
  <c r="L765" i="8"/>
  <c r="M765" i="8"/>
  <c r="N765" i="8"/>
  <c r="E766" i="8"/>
  <c r="F766" i="8"/>
  <c r="G766" i="8"/>
  <c r="H766" i="8"/>
  <c r="I766" i="8"/>
  <c r="J766" i="8"/>
  <c r="K766" i="8"/>
  <c r="L766" i="8"/>
  <c r="M766" i="8"/>
  <c r="N766" i="8"/>
  <c r="E767" i="8"/>
  <c r="F767" i="8"/>
  <c r="G767" i="8"/>
  <c r="H767" i="8"/>
  <c r="I767" i="8"/>
  <c r="J767" i="8"/>
  <c r="K767" i="8"/>
  <c r="L767" i="8"/>
  <c r="M767" i="8"/>
  <c r="N767" i="8"/>
  <c r="E768" i="8"/>
  <c r="F768" i="8"/>
  <c r="G768" i="8"/>
  <c r="H768" i="8"/>
  <c r="I768" i="8"/>
  <c r="J768" i="8"/>
  <c r="K768" i="8"/>
  <c r="L768" i="8"/>
  <c r="M768" i="8"/>
  <c r="N768" i="8"/>
  <c r="E769" i="8"/>
  <c r="F769" i="8"/>
  <c r="G769" i="8"/>
  <c r="H769" i="8"/>
  <c r="I769" i="8"/>
  <c r="J769" i="8"/>
  <c r="K769" i="8"/>
  <c r="L769" i="8"/>
  <c r="M769" i="8"/>
  <c r="N769" i="8"/>
  <c r="E770" i="8"/>
  <c r="F770" i="8"/>
  <c r="G770" i="8"/>
  <c r="H770" i="8"/>
  <c r="I770" i="8"/>
  <c r="J770" i="8"/>
  <c r="K770" i="8"/>
  <c r="L770" i="8"/>
  <c r="M770" i="8"/>
  <c r="N770" i="8"/>
  <c r="E771" i="8"/>
  <c r="F771" i="8"/>
  <c r="G771" i="8"/>
  <c r="H771" i="8"/>
  <c r="I771" i="8"/>
  <c r="J771" i="8"/>
  <c r="K771" i="8"/>
  <c r="L771" i="8"/>
  <c r="M771" i="8"/>
  <c r="N771" i="8"/>
  <c r="E772" i="8"/>
  <c r="F772" i="8"/>
  <c r="G772" i="8"/>
  <c r="H772" i="8"/>
  <c r="I772" i="8"/>
  <c r="J772" i="8"/>
  <c r="K772" i="8"/>
  <c r="L772" i="8"/>
  <c r="M772" i="8"/>
  <c r="N772" i="8"/>
  <c r="E773" i="8"/>
  <c r="F773" i="8"/>
  <c r="G773" i="8"/>
  <c r="H773" i="8"/>
  <c r="I773" i="8"/>
  <c r="J773" i="8"/>
  <c r="K773" i="8"/>
  <c r="L773" i="8"/>
  <c r="M773" i="8"/>
  <c r="N773" i="8"/>
  <c r="E774" i="8"/>
  <c r="F774" i="8"/>
  <c r="G774" i="8"/>
  <c r="H774" i="8"/>
  <c r="I774" i="8"/>
  <c r="J774" i="8"/>
  <c r="K774" i="8"/>
  <c r="L774" i="8"/>
  <c r="M774" i="8"/>
  <c r="N774" i="8"/>
  <c r="E775" i="8"/>
  <c r="F775" i="8"/>
  <c r="G775" i="8"/>
  <c r="H775" i="8"/>
  <c r="I775" i="8"/>
  <c r="J775" i="8"/>
  <c r="K775" i="8"/>
  <c r="L775" i="8"/>
  <c r="M775" i="8"/>
  <c r="N775" i="8"/>
  <c r="E776" i="8"/>
  <c r="F776" i="8"/>
  <c r="G776" i="8"/>
  <c r="H776" i="8"/>
  <c r="I776" i="8"/>
  <c r="J776" i="8"/>
  <c r="K776" i="8"/>
  <c r="L776" i="8"/>
  <c r="M776" i="8"/>
  <c r="N776" i="8"/>
  <c r="E777" i="8"/>
  <c r="F777" i="8"/>
  <c r="G777" i="8"/>
  <c r="H777" i="8"/>
  <c r="I777" i="8"/>
  <c r="J777" i="8"/>
  <c r="K777" i="8"/>
  <c r="L777" i="8"/>
  <c r="M777" i="8"/>
  <c r="N777" i="8"/>
  <c r="E778" i="8"/>
  <c r="F778" i="8"/>
  <c r="G778" i="8"/>
  <c r="H778" i="8"/>
  <c r="I778" i="8"/>
  <c r="J778" i="8"/>
  <c r="K778" i="8"/>
  <c r="L778" i="8"/>
  <c r="M778" i="8"/>
  <c r="N778" i="8"/>
  <c r="E779" i="8"/>
  <c r="F779" i="8"/>
  <c r="G779" i="8"/>
  <c r="H779" i="8"/>
  <c r="I779" i="8"/>
  <c r="J779" i="8"/>
  <c r="K779" i="8"/>
  <c r="L779" i="8"/>
  <c r="M779" i="8"/>
  <c r="N779" i="8"/>
  <c r="E780" i="8"/>
  <c r="F780" i="8"/>
  <c r="G780" i="8"/>
  <c r="H780" i="8"/>
  <c r="I780" i="8"/>
  <c r="J780" i="8"/>
  <c r="K780" i="8"/>
  <c r="L780" i="8"/>
  <c r="M780" i="8"/>
  <c r="N780" i="8"/>
  <c r="E781" i="8"/>
  <c r="F781" i="8"/>
  <c r="G781" i="8"/>
  <c r="H781" i="8"/>
  <c r="I781" i="8"/>
  <c r="J781" i="8"/>
  <c r="K781" i="8"/>
  <c r="L781" i="8"/>
  <c r="M781" i="8"/>
  <c r="N781" i="8"/>
  <c r="E782" i="8"/>
  <c r="F782" i="8"/>
  <c r="G782" i="8"/>
  <c r="H782" i="8"/>
  <c r="I782" i="8"/>
  <c r="J782" i="8"/>
  <c r="K782" i="8"/>
  <c r="L782" i="8"/>
  <c r="M782" i="8"/>
  <c r="N782" i="8"/>
  <c r="E783" i="8"/>
  <c r="F783" i="8"/>
  <c r="G783" i="8"/>
  <c r="H783" i="8"/>
  <c r="I783" i="8"/>
  <c r="J783" i="8"/>
  <c r="K783" i="8"/>
  <c r="L783" i="8"/>
  <c r="M783" i="8"/>
  <c r="N783" i="8"/>
  <c r="E784" i="8"/>
  <c r="F784" i="8"/>
  <c r="G784" i="8"/>
  <c r="H784" i="8"/>
  <c r="I784" i="8"/>
  <c r="J784" i="8"/>
  <c r="K784" i="8"/>
  <c r="L784" i="8"/>
  <c r="M784" i="8"/>
  <c r="N784" i="8"/>
  <c r="E785" i="8"/>
  <c r="F785" i="8"/>
  <c r="G785" i="8"/>
  <c r="H785" i="8"/>
  <c r="I785" i="8"/>
  <c r="J785" i="8"/>
  <c r="K785" i="8"/>
  <c r="L785" i="8"/>
  <c r="M785" i="8"/>
  <c r="N785" i="8"/>
  <c r="E786" i="8"/>
  <c r="F786" i="8"/>
  <c r="G786" i="8"/>
  <c r="H786" i="8"/>
  <c r="I786" i="8"/>
  <c r="J786" i="8"/>
  <c r="K786" i="8"/>
  <c r="L786" i="8"/>
  <c r="M786" i="8"/>
  <c r="N786" i="8"/>
  <c r="E787" i="8"/>
  <c r="F787" i="8"/>
  <c r="G787" i="8"/>
  <c r="H787" i="8"/>
  <c r="I787" i="8"/>
  <c r="J787" i="8"/>
  <c r="K787" i="8"/>
  <c r="L787" i="8"/>
  <c r="M787" i="8"/>
  <c r="N787" i="8"/>
  <c r="E788" i="8"/>
  <c r="F788" i="8"/>
  <c r="G788" i="8"/>
  <c r="H788" i="8"/>
  <c r="I788" i="8"/>
  <c r="J788" i="8"/>
  <c r="K788" i="8"/>
  <c r="L788" i="8"/>
  <c r="M788" i="8"/>
  <c r="N788" i="8"/>
  <c r="E789" i="8"/>
  <c r="F789" i="8"/>
  <c r="G789" i="8"/>
  <c r="H789" i="8"/>
  <c r="I789" i="8"/>
  <c r="J789" i="8"/>
  <c r="K789" i="8"/>
  <c r="L789" i="8"/>
  <c r="M789" i="8"/>
  <c r="N789" i="8"/>
  <c r="E790" i="8"/>
  <c r="F790" i="8"/>
  <c r="G790" i="8"/>
  <c r="H790" i="8"/>
  <c r="I790" i="8"/>
  <c r="J790" i="8"/>
  <c r="K790" i="8"/>
  <c r="L790" i="8"/>
  <c r="M790" i="8"/>
  <c r="N790" i="8"/>
  <c r="E791" i="8"/>
  <c r="F791" i="8"/>
  <c r="G791" i="8"/>
  <c r="H791" i="8"/>
  <c r="I791" i="8"/>
  <c r="J791" i="8"/>
  <c r="K791" i="8"/>
  <c r="L791" i="8"/>
  <c r="M791" i="8"/>
  <c r="N791" i="8"/>
  <c r="E792" i="8"/>
  <c r="F792" i="8"/>
  <c r="G792" i="8"/>
  <c r="H792" i="8"/>
  <c r="I792" i="8"/>
  <c r="J792" i="8"/>
  <c r="K792" i="8"/>
  <c r="L792" i="8"/>
  <c r="M792" i="8"/>
  <c r="N792" i="8"/>
  <c r="E793" i="8"/>
  <c r="F793" i="8"/>
  <c r="G793" i="8"/>
  <c r="H793" i="8"/>
  <c r="I793" i="8"/>
  <c r="J793" i="8"/>
  <c r="K793" i="8"/>
  <c r="L793" i="8"/>
  <c r="M793" i="8"/>
  <c r="N793" i="8"/>
  <c r="E794" i="8"/>
  <c r="F794" i="8"/>
  <c r="G794" i="8"/>
  <c r="H794" i="8"/>
  <c r="I794" i="8"/>
  <c r="J794" i="8"/>
  <c r="K794" i="8"/>
  <c r="L794" i="8"/>
  <c r="M794" i="8"/>
  <c r="N794" i="8"/>
  <c r="E795" i="8"/>
  <c r="F795" i="8"/>
  <c r="G795" i="8"/>
  <c r="H795" i="8"/>
  <c r="I795" i="8"/>
  <c r="J795" i="8"/>
  <c r="K795" i="8"/>
  <c r="L795" i="8"/>
  <c r="M795" i="8"/>
  <c r="N795" i="8"/>
  <c r="E796" i="8"/>
  <c r="F796" i="8"/>
  <c r="G796" i="8"/>
  <c r="H796" i="8"/>
  <c r="I796" i="8"/>
  <c r="J796" i="8"/>
  <c r="K796" i="8"/>
  <c r="L796" i="8"/>
  <c r="M796" i="8"/>
  <c r="N796" i="8"/>
  <c r="E797" i="8"/>
  <c r="F797" i="8"/>
  <c r="G797" i="8"/>
  <c r="H797" i="8"/>
  <c r="I797" i="8"/>
  <c r="J797" i="8"/>
  <c r="K797" i="8"/>
  <c r="L797" i="8"/>
  <c r="M797" i="8"/>
  <c r="N797" i="8"/>
  <c r="E798" i="8"/>
  <c r="F798" i="8"/>
  <c r="G798" i="8"/>
  <c r="H798" i="8"/>
  <c r="I798" i="8"/>
  <c r="J798" i="8"/>
  <c r="K798" i="8"/>
  <c r="L798" i="8"/>
  <c r="M798" i="8"/>
  <c r="N798" i="8"/>
  <c r="E799" i="8"/>
  <c r="F799" i="8"/>
  <c r="G799" i="8"/>
  <c r="H799" i="8"/>
  <c r="I799" i="8"/>
  <c r="J799" i="8"/>
  <c r="K799" i="8"/>
  <c r="L799" i="8"/>
  <c r="M799" i="8"/>
  <c r="N799" i="8"/>
  <c r="E800" i="8"/>
  <c r="F800" i="8"/>
  <c r="G800" i="8"/>
  <c r="H800" i="8"/>
  <c r="I800" i="8"/>
  <c r="J800" i="8"/>
  <c r="K800" i="8"/>
  <c r="L800" i="8"/>
  <c r="M800" i="8"/>
  <c r="N800" i="8"/>
  <c r="E801" i="8"/>
  <c r="F801" i="8"/>
  <c r="G801" i="8"/>
  <c r="H801" i="8"/>
  <c r="I801" i="8"/>
  <c r="J801" i="8"/>
  <c r="K801" i="8"/>
  <c r="L801" i="8"/>
  <c r="M801" i="8"/>
  <c r="N801" i="8"/>
  <c r="E802" i="8"/>
  <c r="F802" i="8"/>
  <c r="G802" i="8"/>
  <c r="H802" i="8"/>
  <c r="I802" i="8"/>
  <c r="J802" i="8"/>
  <c r="K802" i="8"/>
  <c r="L802" i="8"/>
  <c r="M802" i="8"/>
  <c r="N802" i="8"/>
  <c r="E803" i="8"/>
  <c r="F803" i="8"/>
  <c r="G803" i="8"/>
  <c r="H803" i="8"/>
  <c r="I803" i="8"/>
  <c r="J803" i="8"/>
  <c r="K803" i="8"/>
  <c r="L803" i="8"/>
  <c r="M803" i="8"/>
  <c r="N803" i="8"/>
  <c r="E804" i="8"/>
  <c r="F804" i="8"/>
  <c r="G804" i="8"/>
  <c r="H804" i="8"/>
  <c r="I804" i="8"/>
  <c r="J804" i="8"/>
  <c r="K804" i="8"/>
  <c r="L804" i="8"/>
  <c r="M804" i="8"/>
  <c r="N804" i="8"/>
  <c r="E805" i="8"/>
  <c r="F805" i="8"/>
  <c r="G805" i="8"/>
  <c r="H805" i="8"/>
  <c r="I805" i="8"/>
  <c r="J805" i="8"/>
  <c r="K805" i="8"/>
  <c r="L805" i="8"/>
  <c r="M805" i="8"/>
  <c r="N805" i="8"/>
  <c r="E806" i="8"/>
  <c r="F806" i="8"/>
  <c r="G806" i="8"/>
  <c r="H806" i="8"/>
  <c r="I806" i="8"/>
  <c r="J806" i="8"/>
  <c r="K806" i="8"/>
  <c r="L806" i="8"/>
  <c r="M806" i="8"/>
  <c r="N806" i="8"/>
  <c r="E807" i="8"/>
  <c r="F807" i="8"/>
  <c r="G807" i="8"/>
  <c r="H807" i="8"/>
  <c r="I807" i="8"/>
  <c r="J807" i="8"/>
  <c r="K807" i="8"/>
  <c r="L807" i="8"/>
  <c r="M807" i="8"/>
  <c r="N807" i="8"/>
  <c r="E808" i="8"/>
  <c r="F808" i="8"/>
  <c r="G808" i="8"/>
  <c r="H808" i="8"/>
  <c r="I808" i="8"/>
  <c r="J808" i="8"/>
  <c r="K808" i="8"/>
  <c r="L808" i="8"/>
  <c r="M808" i="8"/>
  <c r="N808" i="8"/>
  <c r="E809" i="8"/>
  <c r="F809" i="8"/>
  <c r="G809" i="8"/>
  <c r="H809" i="8"/>
  <c r="I809" i="8"/>
  <c r="J809" i="8"/>
  <c r="K809" i="8"/>
  <c r="L809" i="8"/>
  <c r="M809" i="8"/>
  <c r="N809" i="8"/>
  <c r="E810" i="8"/>
  <c r="F810" i="8"/>
  <c r="G810" i="8"/>
  <c r="H810" i="8"/>
  <c r="I810" i="8"/>
  <c r="J810" i="8"/>
  <c r="K810" i="8"/>
  <c r="L810" i="8"/>
  <c r="M810" i="8"/>
  <c r="N810" i="8"/>
  <c r="E811" i="8"/>
  <c r="F811" i="8"/>
  <c r="G811" i="8"/>
  <c r="H811" i="8"/>
  <c r="I811" i="8"/>
  <c r="J811" i="8"/>
  <c r="K811" i="8"/>
  <c r="L811" i="8"/>
  <c r="M811" i="8"/>
  <c r="N811" i="8"/>
  <c r="E812" i="8"/>
  <c r="F812" i="8"/>
  <c r="G812" i="8"/>
  <c r="H812" i="8"/>
  <c r="I812" i="8"/>
  <c r="J812" i="8"/>
  <c r="K812" i="8"/>
  <c r="L812" i="8"/>
  <c r="M812" i="8"/>
  <c r="N812" i="8"/>
  <c r="E813" i="8"/>
  <c r="F813" i="8"/>
  <c r="G813" i="8"/>
  <c r="H813" i="8"/>
  <c r="I813" i="8"/>
  <c r="J813" i="8"/>
  <c r="K813" i="8"/>
  <c r="L813" i="8"/>
  <c r="M813" i="8"/>
  <c r="N813" i="8"/>
  <c r="E814" i="8"/>
  <c r="F814" i="8"/>
  <c r="G814" i="8"/>
  <c r="H814" i="8"/>
  <c r="I814" i="8"/>
  <c r="J814" i="8"/>
  <c r="K814" i="8"/>
  <c r="L814" i="8"/>
  <c r="M814" i="8"/>
  <c r="N814" i="8"/>
  <c r="E815" i="8"/>
  <c r="F815" i="8"/>
  <c r="G815" i="8"/>
  <c r="H815" i="8"/>
  <c r="I815" i="8"/>
  <c r="J815" i="8"/>
  <c r="K815" i="8"/>
  <c r="L815" i="8"/>
  <c r="M815" i="8"/>
  <c r="N815" i="8"/>
  <c r="E816" i="8"/>
  <c r="F816" i="8"/>
  <c r="G816" i="8"/>
  <c r="H816" i="8"/>
  <c r="I816" i="8"/>
  <c r="J816" i="8"/>
  <c r="K816" i="8"/>
  <c r="L816" i="8"/>
  <c r="M816" i="8"/>
  <c r="N816" i="8"/>
  <c r="E817" i="8"/>
  <c r="F817" i="8"/>
  <c r="G817" i="8"/>
  <c r="H817" i="8"/>
  <c r="I817" i="8"/>
  <c r="J817" i="8"/>
  <c r="K817" i="8"/>
  <c r="L817" i="8"/>
  <c r="M817" i="8"/>
  <c r="N817" i="8"/>
  <c r="E818" i="8"/>
  <c r="F818" i="8"/>
  <c r="G818" i="8"/>
  <c r="H818" i="8"/>
  <c r="I818" i="8"/>
  <c r="J818" i="8"/>
  <c r="K818" i="8"/>
  <c r="L818" i="8"/>
  <c r="M818" i="8"/>
  <c r="N818" i="8"/>
  <c r="E819" i="8"/>
  <c r="F819" i="8"/>
  <c r="G819" i="8"/>
  <c r="H819" i="8"/>
  <c r="I819" i="8"/>
  <c r="J819" i="8"/>
  <c r="K819" i="8"/>
  <c r="L819" i="8"/>
  <c r="M819" i="8"/>
  <c r="N819" i="8"/>
  <c r="E820" i="8"/>
  <c r="F820" i="8"/>
  <c r="G820" i="8"/>
  <c r="H820" i="8"/>
  <c r="I820" i="8"/>
  <c r="J820" i="8"/>
  <c r="K820" i="8"/>
  <c r="L820" i="8"/>
  <c r="M820" i="8"/>
  <c r="N820" i="8"/>
  <c r="E821" i="8"/>
  <c r="F821" i="8"/>
  <c r="G821" i="8"/>
  <c r="H821" i="8"/>
  <c r="I821" i="8"/>
  <c r="J821" i="8"/>
  <c r="K821" i="8"/>
  <c r="L821" i="8"/>
  <c r="M821" i="8"/>
  <c r="N821" i="8"/>
  <c r="E822" i="8"/>
  <c r="F822" i="8"/>
  <c r="G822" i="8"/>
  <c r="H822" i="8"/>
  <c r="I822" i="8"/>
  <c r="J822" i="8"/>
  <c r="K822" i="8"/>
  <c r="L822" i="8"/>
  <c r="M822" i="8"/>
  <c r="N822" i="8"/>
  <c r="E823" i="8"/>
  <c r="F823" i="8"/>
  <c r="G823" i="8"/>
  <c r="H823" i="8"/>
  <c r="I823" i="8"/>
  <c r="J823" i="8"/>
  <c r="K823" i="8"/>
  <c r="L823" i="8"/>
  <c r="M823" i="8"/>
  <c r="N823" i="8"/>
  <c r="E824" i="8"/>
  <c r="F824" i="8"/>
  <c r="G824" i="8"/>
  <c r="H824" i="8"/>
  <c r="I824" i="8"/>
  <c r="J824" i="8"/>
  <c r="K824" i="8"/>
  <c r="L824" i="8"/>
  <c r="M824" i="8"/>
  <c r="N824" i="8"/>
  <c r="E825" i="8"/>
  <c r="F825" i="8"/>
  <c r="G825" i="8"/>
  <c r="H825" i="8"/>
  <c r="I825" i="8"/>
  <c r="J825" i="8"/>
  <c r="K825" i="8"/>
  <c r="L825" i="8"/>
  <c r="M825" i="8"/>
  <c r="N825" i="8"/>
  <c r="E826" i="8"/>
  <c r="F826" i="8"/>
  <c r="G826" i="8"/>
  <c r="H826" i="8"/>
  <c r="I826" i="8"/>
  <c r="J826" i="8"/>
  <c r="K826" i="8"/>
  <c r="L826" i="8"/>
  <c r="M826" i="8"/>
  <c r="N826" i="8"/>
  <c r="E827" i="8"/>
  <c r="F827" i="8"/>
  <c r="G827" i="8"/>
  <c r="H827" i="8"/>
  <c r="I827" i="8"/>
  <c r="J827" i="8"/>
  <c r="K827" i="8"/>
  <c r="L827" i="8"/>
  <c r="M827" i="8"/>
  <c r="N827" i="8"/>
  <c r="E828" i="8"/>
  <c r="F828" i="8"/>
  <c r="G828" i="8"/>
  <c r="H828" i="8"/>
  <c r="I828" i="8"/>
  <c r="J828" i="8"/>
  <c r="K828" i="8"/>
  <c r="L828" i="8"/>
  <c r="M828" i="8"/>
  <c r="N828" i="8"/>
  <c r="E829" i="8"/>
  <c r="F829" i="8"/>
  <c r="G829" i="8"/>
  <c r="H829" i="8"/>
  <c r="I829" i="8"/>
  <c r="J829" i="8"/>
  <c r="K829" i="8"/>
  <c r="L829" i="8"/>
  <c r="M829" i="8"/>
  <c r="N829" i="8"/>
  <c r="E830" i="8"/>
  <c r="F830" i="8"/>
  <c r="G830" i="8"/>
  <c r="H830" i="8"/>
  <c r="I830" i="8"/>
  <c r="J830" i="8"/>
  <c r="K830" i="8"/>
  <c r="L830" i="8"/>
  <c r="M830" i="8"/>
  <c r="N830" i="8"/>
  <c r="E831" i="8"/>
  <c r="F831" i="8"/>
  <c r="G831" i="8"/>
  <c r="H831" i="8"/>
  <c r="I831" i="8"/>
  <c r="J831" i="8"/>
  <c r="K831" i="8"/>
  <c r="L831" i="8"/>
  <c r="M831" i="8"/>
  <c r="N831" i="8"/>
  <c r="E832" i="8"/>
  <c r="F832" i="8"/>
  <c r="G832" i="8"/>
  <c r="H832" i="8"/>
  <c r="I832" i="8"/>
  <c r="J832" i="8"/>
  <c r="K832" i="8"/>
  <c r="L832" i="8"/>
  <c r="M832" i="8"/>
  <c r="N832" i="8"/>
  <c r="E833" i="8"/>
  <c r="F833" i="8"/>
  <c r="G833" i="8"/>
  <c r="H833" i="8"/>
  <c r="I833" i="8"/>
  <c r="J833" i="8"/>
  <c r="K833" i="8"/>
  <c r="L833" i="8"/>
  <c r="M833" i="8"/>
  <c r="N833" i="8"/>
  <c r="E834" i="8"/>
  <c r="F834" i="8"/>
  <c r="G834" i="8"/>
  <c r="H834" i="8"/>
  <c r="I834" i="8"/>
  <c r="J834" i="8"/>
  <c r="K834" i="8"/>
  <c r="L834" i="8"/>
  <c r="M834" i="8"/>
  <c r="N834" i="8"/>
  <c r="E835" i="8"/>
  <c r="F835" i="8"/>
  <c r="G835" i="8"/>
  <c r="H835" i="8"/>
  <c r="I835" i="8"/>
  <c r="J835" i="8"/>
  <c r="K835" i="8"/>
  <c r="L835" i="8"/>
  <c r="M835" i="8"/>
  <c r="N835" i="8"/>
  <c r="E836" i="8"/>
  <c r="F836" i="8"/>
  <c r="G836" i="8"/>
  <c r="H836" i="8"/>
  <c r="I836" i="8"/>
  <c r="J836" i="8"/>
  <c r="K836" i="8"/>
  <c r="L836" i="8"/>
  <c r="M836" i="8"/>
  <c r="N836" i="8"/>
  <c r="E837" i="8"/>
  <c r="F837" i="8"/>
  <c r="G837" i="8"/>
  <c r="H837" i="8"/>
  <c r="I837" i="8"/>
  <c r="J837" i="8"/>
  <c r="K837" i="8"/>
  <c r="L837" i="8"/>
  <c r="M837" i="8"/>
  <c r="N837" i="8"/>
  <c r="E838" i="8"/>
  <c r="F838" i="8"/>
  <c r="G838" i="8"/>
  <c r="H838" i="8"/>
  <c r="I838" i="8"/>
  <c r="J838" i="8"/>
  <c r="K838" i="8"/>
  <c r="L838" i="8"/>
  <c r="M838" i="8"/>
  <c r="N838" i="8"/>
  <c r="E839" i="8"/>
  <c r="F839" i="8"/>
  <c r="G839" i="8"/>
  <c r="H839" i="8"/>
  <c r="I839" i="8"/>
  <c r="J839" i="8"/>
  <c r="K839" i="8"/>
  <c r="L839" i="8"/>
  <c r="M839" i="8"/>
  <c r="N839" i="8"/>
  <c r="E840" i="8"/>
  <c r="F840" i="8"/>
  <c r="G840" i="8"/>
  <c r="H840" i="8"/>
  <c r="I840" i="8"/>
  <c r="J840" i="8"/>
  <c r="K840" i="8"/>
  <c r="L840" i="8"/>
  <c r="M840" i="8"/>
  <c r="N840" i="8"/>
  <c r="E841" i="8"/>
  <c r="F841" i="8"/>
  <c r="G841" i="8"/>
  <c r="H841" i="8"/>
  <c r="I841" i="8"/>
  <c r="J841" i="8"/>
  <c r="K841" i="8"/>
  <c r="L841" i="8"/>
  <c r="M841" i="8"/>
  <c r="N841" i="8"/>
  <c r="E842" i="8"/>
  <c r="F842" i="8"/>
  <c r="G842" i="8"/>
  <c r="H842" i="8"/>
  <c r="I842" i="8"/>
  <c r="J842" i="8"/>
  <c r="K842" i="8"/>
  <c r="L842" i="8"/>
  <c r="M842" i="8"/>
  <c r="N842" i="8"/>
  <c r="E843" i="8"/>
  <c r="F843" i="8"/>
  <c r="G843" i="8"/>
  <c r="H843" i="8"/>
  <c r="I843" i="8"/>
  <c r="J843" i="8"/>
  <c r="K843" i="8"/>
  <c r="L843" i="8"/>
  <c r="M843" i="8"/>
  <c r="N843" i="8"/>
  <c r="E844" i="8"/>
  <c r="F844" i="8"/>
  <c r="G844" i="8"/>
  <c r="H844" i="8"/>
  <c r="I844" i="8"/>
  <c r="J844" i="8"/>
  <c r="K844" i="8"/>
  <c r="L844" i="8"/>
  <c r="M844" i="8"/>
  <c r="N844" i="8"/>
  <c r="E845" i="8"/>
  <c r="F845" i="8"/>
  <c r="G845" i="8"/>
  <c r="H845" i="8"/>
  <c r="I845" i="8"/>
  <c r="J845" i="8"/>
  <c r="K845" i="8"/>
  <c r="L845" i="8"/>
  <c r="M845" i="8"/>
  <c r="N845" i="8"/>
  <c r="E846" i="8"/>
  <c r="F846" i="8"/>
  <c r="G846" i="8"/>
  <c r="H846" i="8"/>
  <c r="I846" i="8"/>
  <c r="J846" i="8"/>
  <c r="K846" i="8"/>
  <c r="L846" i="8"/>
  <c r="M846" i="8"/>
  <c r="N846" i="8"/>
  <c r="E847" i="8"/>
  <c r="F847" i="8"/>
  <c r="G847" i="8"/>
  <c r="H847" i="8"/>
  <c r="I847" i="8"/>
  <c r="J847" i="8"/>
  <c r="K847" i="8"/>
  <c r="L847" i="8"/>
  <c r="M847" i="8"/>
  <c r="N847" i="8"/>
  <c r="E848" i="8"/>
  <c r="F848" i="8"/>
  <c r="G848" i="8"/>
  <c r="H848" i="8"/>
  <c r="I848" i="8"/>
  <c r="J848" i="8"/>
  <c r="K848" i="8"/>
  <c r="L848" i="8"/>
  <c r="M848" i="8"/>
  <c r="N848" i="8"/>
  <c r="E849" i="8"/>
  <c r="F849" i="8"/>
  <c r="G849" i="8"/>
  <c r="H849" i="8"/>
  <c r="I849" i="8"/>
  <c r="J849" i="8"/>
  <c r="K849" i="8"/>
  <c r="L849" i="8"/>
  <c r="M849" i="8"/>
  <c r="N849" i="8"/>
  <c r="E850" i="8"/>
  <c r="F850" i="8"/>
  <c r="G850" i="8"/>
  <c r="H850" i="8"/>
  <c r="I850" i="8"/>
  <c r="J850" i="8"/>
  <c r="K850" i="8"/>
  <c r="L850" i="8"/>
  <c r="M850" i="8"/>
  <c r="N850" i="8"/>
  <c r="E851" i="8"/>
  <c r="F851" i="8"/>
  <c r="G851" i="8"/>
  <c r="H851" i="8"/>
  <c r="I851" i="8"/>
  <c r="J851" i="8"/>
  <c r="K851" i="8"/>
  <c r="L851" i="8"/>
  <c r="M851" i="8"/>
  <c r="N851" i="8"/>
  <c r="E852" i="8"/>
  <c r="F852" i="8"/>
  <c r="G852" i="8"/>
  <c r="H852" i="8"/>
  <c r="I852" i="8"/>
  <c r="J852" i="8"/>
  <c r="K852" i="8"/>
  <c r="L852" i="8"/>
  <c r="M852" i="8"/>
  <c r="N852" i="8"/>
  <c r="E853" i="8"/>
  <c r="F853" i="8"/>
  <c r="G853" i="8"/>
  <c r="H853" i="8"/>
  <c r="I853" i="8"/>
  <c r="J853" i="8"/>
  <c r="K853" i="8"/>
  <c r="L853" i="8"/>
  <c r="M853" i="8"/>
  <c r="N853" i="8"/>
  <c r="E854" i="8"/>
  <c r="F854" i="8"/>
  <c r="G854" i="8"/>
  <c r="H854" i="8"/>
  <c r="I854" i="8"/>
  <c r="J854" i="8"/>
  <c r="K854" i="8"/>
  <c r="L854" i="8"/>
  <c r="M854" i="8"/>
  <c r="N854" i="8"/>
  <c r="E855" i="8"/>
  <c r="F855" i="8"/>
  <c r="G855" i="8"/>
  <c r="H855" i="8"/>
  <c r="I855" i="8"/>
  <c r="J855" i="8"/>
  <c r="K855" i="8"/>
  <c r="L855" i="8"/>
  <c r="M855" i="8"/>
  <c r="N855" i="8"/>
  <c r="E856" i="8"/>
  <c r="F856" i="8"/>
  <c r="G856" i="8"/>
  <c r="H856" i="8"/>
  <c r="I856" i="8"/>
  <c r="J856" i="8"/>
  <c r="K856" i="8"/>
  <c r="L856" i="8"/>
  <c r="M856" i="8"/>
  <c r="N856" i="8"/>
  <c r="E857" i="8"/>
  <c r="F857" i="8"/>
  <c r="G857" i="8"/>
  <c r="H857" i="8"/>
  <c r="I857" i="8"/>
  <c r="J857" i="8"/>
  <c r="K857" i="8"/>
  <c r="L857" i="8"/>
  <c r="M857" i="8"/>
  <c r="N857" i="8"/>
  <c r="E858" i="8"/>
  <c r="F858" i="8"/>
  <c r="G858" i="8"/>
  <c r="H858" i="8"/>
  <c r="I858" i="8"/>
  <c r="J858" i="8"/>
  <c r="K858" i="8"/>
  <c r="L858" i="8"/>
  <c r="M858" i="8"/>
  <c r="N858" i="8"/>
  <c r="E859" i="8"/>
  <c r="F859" i="8"/>
  <c r="G859" i="8"/>
  <c r="H859" i="8"/>
  <c r="I859" i="8"/>
  <c r="J859" i="8"/>
  <c r="K859" i="8"/>
  <c r="L859" i="8"/>
  <c r="M859" i="8"/>
  <c r="N859" i="8"/>
  <c r="E860" i="8"/>
  <c r="F860" i="8"/>
  <c r="G860" i="8"/>
  <c r="H860" i="8"/>
  <c r="I860" i="8"/>
  <c r="J860" i="8"/>
  <c r="K860" i="8"/>
  <c r="L860" i="8"/>
  <c r="M860" i="8"/>
  <c r="N860" i="8"/>
  <c r="E861" i="8"/>
  <c r="F861" i="8"/>
  <c r="G861" i="8"/>
  <c r="H861" i="8"/>
  <c r="I861" i="8"/>
  <c r="J861" i="8"/>
  <c r="K861" i="8"/>
  <c r="L861" i="8"/>
  <c r="M861" i="8"/>
  <c r="N861" i="8"/>
  <c r="E862" i="8"/>
  <c r="F862" i="8"/>
  <c r="G862" i="8"/>
  <c r="H862" i="8"/>
  <c r="I862" i="8"/>
  <c r="J862" i="8"/>
  <c r="K862" i="8"/>
  <c r="L862" i="8"/>
  <c r="M862" i="8"/>
  <c r="N862" i="8"/>
  <c r="E863" i="8"/>
  <c r="F863" i="8"/>
  <c r="G863" i="8"/>
  <c r="H863" i="8"/>
  <c r="I863" i="8"/>
  <c r="J863" i="8"/>
  <c r="K863" i="8"/>
  <c r="L863" i="8"/>
  <c r="M863" i="8"/>
  <c r="N863" i="8"/>
  <c r="E864" i="8"/>
  <c r="F864" i="8"/>
  <c r="G864" i="8"/>
  <c r="H864" i="8"/>
  <c r="I864" i="8"/>
  <c r="J864" i="8"/>
  <c r="K864" i="8"/>
  <c r="L864" i="8"/>
  <c r="M864" i="8"/>
  <c r="N864" i="8"/>
  <c r="E865" i="8"/>
  <c r="F865" i="8"/>
  <c r="G865" i="8"/>
  <c r="H865" i="8"/>
  <c r="I865" i="8"/>
  <c r="J865" i="8"/>
  <c r="K865" i="8"/>
  <c r="L865" i="8"/>
  <c r="M865" i="8"/>
  <c r="N865" i="8"/>
  <c r="E866" i="8"/>
  <c r="F866" i="8"/>
  <c r="G866" i="8"/>
  <c r="H866" i="8"/>
  <c r="I866" i="8"/>
  <c r="J866" i="8"/>
  <c r="K866" i="8"/>
  <c r="L866" i="8"/>
  <c r="M866" i="8"/>
  <c r="N866" i="8"/>
  <c r="E867" i="8"/>
  <c r="F867" i="8"/>
  <c r="G867" i="8"/>
  <c r="H867" i="8"/>
  <c r="I867" i="8"/>
  <c r="J867" i="8"/>
  <c r="K867" i="8"/>
  <c r="L867" i="8"/>
  <c r="M867" i="8"/>
  <c r="N867" i="8"/>
  <c r="E868" i="8"/>
  <c r="F868" i="8"/>
  <c r="G868" i="8"/>
  <c r="H868" i="8"/>
  <c r="I868" i="8"/>
  <c r="J868" i="8"/>
  <c r="K868" i="8"/>
  <c r="L868" i="8"/>
  <c r="M868" i="8"/>
  <c r="N868" i="8"/>
  <c r="E869" i="8"/>
  <c r="F869" i="8"/>
  <c r="G869" i="8"/>
  <c r="H869" i="8"/>
  <c r="I869" i="8"/>
  <c r="J869" i="8"/>
  <c r="K869" i="8"/>
  <c r="L869" i="8"/>
  <c r="M869" i="8"/>
  <c r="N869" i="8"/>
  <c r="E870" i="8"/>
  <c r="F870" i="8"/>
  <c r="G870" i="8"/>
  <c r="H870" i="8"/>
  <c r="I870" i="8"/>
  <c r="J870" i="8"/>
  <c r="K870" i="8"/>
  <c r="L870" i="8"/>
  <c r="M870" i="8"/>
  <c r="N870" i="8"/>
  <c r="E871" i="8"/>
  <c r="F871" i="8"/>
  <c r="G871" i="8"/>
  <c r="H871" i="8"/>
  <c r="I871" i="8"/>
  <c r="J871" i="8"/>
  <c r="K871" i="8"/>
  <c r="L871" i="8"/>
  <c r="M871" i="8"/>
  <c r="N871" i="8"/>
  <c r="E872" i="8"/>
  <c r="F872" i="8"/>
  <c r="G872" i="8"/>
  <c r="H872" i="8"/>
  <c r="I872" i="8"/>
  <c r="J872" i="8"/>
  <c r="K872" i="8"/>
  <c r="L872" i="8"/>
  <c r="M872" i="8"/>
  <c r="N872" i="8"/>
  <c r="E873" i="8"/>
  <c r="F873" i="8"/>
  <c r="G873" i="8"/>
  <c r="H873" i="8"/>
  <c r="I873" i="8"/>
  <c r="J873" i="8"/>
  <c r="K873" i="8"/>
  <c r="L873" i="8"/>
  <c r="M873" i="8"/>
  <c r="N873" i="8"/>
  <c r="E874" i="8"/>
  <c r="F874" i="8"/>
  <c r="G874" i="8"/>
  <c r="H874" i="8"/>
  <c r="I874" i="8"/>
  <c r="J874" i="8"/>
  <c r="K874" i="8"/>
  <c r="L874" i="8"/>
  <c r="M874" i="8"/>
  <c r="N874" i="8"/>
  <c r="E875" i="8"/>
  <c r="F875" i="8"/>
  <c r="G875" i="8"/>
  <c r="H875" i="8"/>
  <c r="I875" i="8"/>
  <c r="J875" i="8"/>
  <c r="K875" i="8"/>
  <c r="L875" i="8"/>
  <c r="M875" i="8"/>
  <c r="N875" i="8"/>
  <c r="E876" i="8"/>
  <c r="F876" i="8"/>
  <c r="G876" i="8"/>
  <c r="H876" i="8"/>
  <c r="I876" i="8"/>
  <c r="J876" i="8"/>
  <c r="K876" i="8"/>
  <c r="L876" i="8"/>
  <c r="M876" i="8"/>
  <c r="N876" i="8"/>
  <c r="E877" i="8"/>
  <c r="F877" i="8"/>
  <c r="G877" i="8"/>
  <c r="H877" i="8"/>
  <c r="I877" i="8"/>
  <c r="J877" i="8"/>
  <c r="K877" i="8"/>
  <c r="L877" i="8"/>
  <c r="M877" i="8"/>
  <c r="N877" i="8"/>
  <c r="E878" i="8"/>
  <c r="F878" i="8"/>
  <c r="G878" i="8"/>
  <c r="H878" i="8"/>
  <c r="I878" i="8"/>
  <c r="J878" i="8"/>
  <c r="K878" i="8"/>
  <c r="L878" i="8"/>
  <c r="M878" i="8"/>
  <c r="N878" i="8"/>
  <c r="E879" i="8"/>
  <c r="F879" i="8"/>
  <c r="G879" i="8"/>
  <c r="H879" i="8"/>
  <c r="I879" i="8"/>
  <c r="J879" i="8"/>
  <c r="K879" i="8"/>
  <c r="L879" i="8"/>
  <c r="M879" i="8"/>
  <c r="N879" i="8"/>
  <c r="E880" i="8"/>
  <c r="F880" i="8"/>
  <c r="G880" i="8"/>
  <c r="H880" i="8"/>
  <c r="I880" i="8"/>
  <c r="J880" i="8"/>
  <c r="K880" i="8"/>
  <c r="L880" i="8"/>
  <c r="M880" i="8"/>
  <c r="N880" i="8"/>
  <c r="E881" i="8"/>
  <c r="F881" i="8"/>
  <c r="G881" i="8"/>
  <c r="H881" i="8"/>
  <c r="I881" i="8"/>
  <c r="J881" i="8"/>
  <c r="K881" i="8"/>
  <c r="L881" i="8"/>
  <c r="M881" i="8"/>
  <c r="N881" i="8"/>
  <c r="E882" i="8"/>
  <c r="F882" i="8"/>
  <c r="G882" i="8"/>
  <c r="H882" i="8"/>
  <c r="I882" i="8"/>
  <c r="J882" i="8"/>
  <c r="K882" i="8"/>
  <c r="L882" i="8"/>
  <c r="M882" i="8"/>
  <c r="N882" i="8"/>
  <c r="E883" i="8"/>
  <c r="F883" i="8"/>
  <c r="G883" i="8"/>
  <c r="H883" i="8"/>
  <c r="I883" i="8"/>
  <c r="J883" i="8"/>
  <c r="K883" i="8"/>
  <c r="L883" i="8"/>
  <c r="M883" i="8"/>
  <c r="N883" i="8"/>
  <c r="E884" i="8"/>
  <c r="F884" i="8"/>
  <c r="G884" i="8"/>
  <c r="H884" i="8"/>
  <c r="I884" i="8"/>
  <c r="J884" i="8"/>
  <c r="K884" i="8"/>
  <c r="L884" i="8"/>
  <c r="M884" i="8"/>
  <c r="N884" i="8"/>
  <c r="E885" i="8"/>
  <c r="F885" i="8"/>
  <c r="G885" i="8"/>
  <c r="H885" i="8"/>
  <c r="I885" i="8"/>
  <c r="J885" i="8"/>
  <c r="K885" i="8"/>
  <c r="L885" i="8"/>
  <c r="M885" i="8"/>
  <c r="N885" i="8"/>
  <c r="E886" i="8"/>
  <c r="F886" i="8"/>
  <c r="G886" i="8"/>
  <c r="H886" i="8"/>
  <c r="I886" i="8"/>
  <c r="J886" i="8"/>
  <c r="K886" i="8"/>
  <c r="L886" i="8"/>
  <c r="M886" i="8"/>
  <c r="N886" i="8"/>
  <c r="E887" i="8"/>
  <c r="F887" i="8"/>
  <c r="G887" i="8"/>
  <c r="H887" i="8"/>
  <c r="I887" i="8"/>
  <c r="J887" i="8"/>
  <c r="K887" i="8"/>
  <c r="L887" i="8"/>
  <c r="M887" i="8"/>
  <c r="N887" i="8"/>
  <c r="E888" i="8"/>
  <c r="F888" i="8"/>
  <c r="G888" i="8"/>
  <c r="H888" i="8"/>
  <c r="I888" i="8"/>
  <c r="J888" i="8"/>
  <c r="K888" i="8"/>
  <c r="L888" i="8"/>
  <c r="M888" i="8"/>
  <c r="N888" i="8"/>
  <c r="E889" i="8"/>
  <c r="F889" i="8"/>
  <c r="G889" i="8"/>
  <c r="H889" i="8"/>
  <c r="I889" i="8"/>
  <c r="J889" i="8"/>
  <c r="K889" i="8"/>
  <c r="L889" i="8"/>
  <c r="M889" i="8"/>
  <c r="N889" i="8"/>
  <c r="E890" i="8"/>
  <c r="F890" i="8"/>
  <c r="G890" i="8"/>
  <c r="H890" i="8"/>
  <c r="I890" i="8"/>
  <c r="J890" i="8"/>
  <c r="K890" i="8"/>
  <c r="L890" i="8"/>
  <c r="M890" i="8"/>
  <c r="N890" i="8"/>
  <c r="E891" i="8"/>
  <c r="F891" i="8"/>
  <c r="G891" i="8"/>
  <c r="H891" i="8"/>
  <c r="I891" i="8"/>
  <c r="J891" i="8"/>
  <c r="K891" i="8"/>
  <c r="L891" i="8"/>
  <c r="M891" i="8"/>
  <c r="N891" i="8"/>
  <c r="E892" i="8"/>
  <c r="F892" i="8"/>
  <c r="G892" i="8"/>
  <c r="H892" i="8"/>
  <c r="I892" i="8"/>
  <c r="J892" i="8"/>
  <c r="K892" i="8"/>
  <c r="L892" i="8"/>
  <c r="M892" i="8"/>
  <c r="N892" i="8"/>
  <c r="E893" i="8"/>
  <c r="F893" i="8"/>
  <c r="G893" i="8"/>
  <c r="H893" i="8"/>
  <c r="I893" i="8"/>
  <c r="J893" i="8"/>
  <c r="K893" i="8"/>
  <c r="L893" i="8"/>
  <c r="M893" i="8"/>
  <c r="N893" i="8"/>
  <c r="E894" i="8"/>
  <c r="F894" i="8"/>
  <c r="G894" i="8"/>
  <c r="H894" i="8"/>
  <c r="I894" i="8"/>
  <c r="J894" i="8"/>
  <c r="K894" i="8"/>
  <c r="L894" i="8"/>
  <c r="M894" i="8"/>
  <c r="N894" i="8"/>
  <c r="E895" i="8"/>
  <c r="F895" i="8"/>
  <c r="G895" i="8"/>
  <c r="H895" i="8"/>
  <c r="I895" i="8"/>
  <c r="J895" i="8"/>
  <c r="K895" i="8"/>
  <c r="L895" i="8"/>
  <c r="M895" i="8"/>
  <c r="N895" i="8"/>
  <c r="E896" i="8"/>
  <c r="F896" i="8"/>
  <c r="G896" i="8"/>
  <c r="H896" i="8"/>
  <c r="I896" i="8"/>
  <c r="J896" i="8"/>
  <c r="K896" i="8"/>
  <c r="L896" i="8"/>
  <c r="M896" i="8"/>
  <c r="N896" i="8"/>
  <c r="E897" i="8"/>
  <c r="F897" i="8"/>
  <c r="G897" i="8"/>
  <c r="H897" i="8"/>
  <c r="I897" i="8"/>
  <c r="J897" i="8"/>
  <c r="K897" i="8"/>
  <c r="L897" i="8"/>
  <c r="M897" i="8"/>
  <c r="N897" i="8"/>
  <c r="E898" i="8"/>
  <c r="F898" i="8"/>
  <c r="G898" i="8"/>
  <c r="H898" i="8"/>
  <c r="I898" i="8"/>
  <c r="J898" i="8"/>
  <c r="K898" i="8"/>
  <c r="L898" i="8"/>
  <c r="M898" i="8"/>
  <c r="N898" i="8"/>
  <c r="E899" i="8"/>
  <c r="F899" i="8"/>
  <c r="G899" i="8"/>
  <c r="H899" i="8"/>
  <c r="I899" i="8"/>
  <c r="J899" i="8"/>
  <c r="K899" i="8"/>
  <c r="L899" i="8"/>
  <c r="M899" i="8"/>
  <c r="N899" i="8"/>
  <c r="E900" i="8"/>
  <c r="F900" i="8"/>
  <c r="G900" i="8"/>
  <c r="H900" i="8"/>
  <c r="I900" i="8"/>
  <c r="J900" i="8"/>
  <c r="K900" i="8"/>
  <c r="L900" i="8"/>
  <c r="M900" i="8"/>
  <c r="N900" i="8"/>
  <c r="E901" i="8"/>
  <c r="F901" i="8"/>
  <c r="G901" i="8"/>
  <c r="H901" i="8"/>
  <c r="I901" i="8"/>
  <c r="J901" i="8"/>
  <c r="K901" i="8"/>
  <c r="L901" i="8"/>
  <c r="M901" i="8"/>
  <c r="N901" i="8"/>
  <c r="E902" i="8"/>
  <c r="F902" i="8"/>
  <c r="G902" i="8"/>
  <c r="H902" i="8"/>
  <c r="I902" i="8"/>
  <c r="J902" i="8"/>
  <c r="K902" i="8"/>
  <c r="L902" i="8"/>
  <c r="M902" i="8"/>
  <c r="N902" i="8"/>
  <c r="E903" i="8"/>
  <c r="F903" i="8"/>
  <c r="G903" i="8"/>
  <c r="H903" i="8"/>
  <c r="I903" i="8"/>
  <c r="J903" i="8"/>
  <c r="K903" i="8"/>
  <c r="L903" i="8"/>
  <c r="M903" i="8"/>
  <c r="N903" i="8"/>
  <c r="E904" i="8"/>
  <c r="F904" i="8"/>
  <c r="G904" i="8"/>
  <c r="H904" i="8"/>
  <c r="I904" i="8"/>
  <c r="J904" i="8"/>
  <c r="K904" i="8"/>
  <c r="L904" i="8"/>
  <c r="M904" i="8"/>
  <c r="N904" i="8"/>
  <c r="E905" i="8"/>
  <c r="F905" i="8"/>
  <c r="G905" i="8"/>
  <c r="H905" i="8"/>
  <c r="I905" i="8"/>
  <c r="J905" i="8"/>
  <c r="K905" i="8"/>
  <c r="L905" i="8"/>
  <c r="M905" i="8"/>
  <c r="N905" i="8"/>
  <c r="E906" i="8"/>
  <c r="F906" i="8"/>
  <c r="G906" i="8"/>
  <c r="H906" i="8"/>
  <c r="I906" i="8"/>
  <c r="J906" i="8"/>
  <c r="K906" i="8"/>
  <c r="L906" i="8"/>
  <c r="M906" i="8"/>
  <c r="N906" i="8"/>
  <c r="E907" i="8"/>
  <c r="F907" i="8"/>
  <c r="G907" i="8"/>
  <c r="H907" i="8"/>
  <c r="I907" i="8"/>
  <c r="J907" i="8"/>
  <c r="K907" i="8"/>
  <c r="L907" i="8"/>
  <c r="M907" i="8"/>
  <c r="N907" i="8"/>
  <c r="E908" i="8"/>
  <c r="F908" i="8"/>
  <c r="G908" i="8"/>
  <c r="H908" i="8"/>
  <c r="I908" i="8"/>
  <c r="J908" i="8"/>
  <c r="K908" i="8"/>
  <c r="L908" i="8"/>
  <c r="M908" i="8"/>
  <c r="N908" i="8"/>
  <c r="E909" i="8"/>
  <c r="F909" i="8"/>
  <c r="G909" i="8"/>
  <c r="H909" i="8"/>
  <c r="I909" i="8"/>
  <c r="J909" i="8"/>
  <c r="K909" i="8"/>
  <c r="L909" i="8"/>
  <c r="M909" i="8"/>
  <c r="N909" i="8"/>
  <c r="E910" i="8"/>
  <c r="F910" i="8"/>
  <c r="G910" i="8"/>
  <c r="H910" i="8"/>
  <c r="I910" i="8"/>
  <c r="J910" i="8"/>
  <c r="K910" i="8"/>
  <c r="L910" i="8"/>
  <c r="M910" i="8"/>
  <c r="N910" i="8"/>
  <c r="E911" i="8"/>
  <c r="F911" i="8"/>
  <c r="G911" i="8"/>
  <c r="H911" i="8"/>
  <c r="I911" i="8"/>
  <c r="J911" i="8"/>
  <c r="K911" i="8"/>
  <c r="L911" i="8"/>
  <c r="M911" i="8"/>
  <c r="N911" i="8"/>
  <c r="E912" i="8"/>
  <c r="F912" i="8"/>
  <c r="G912" i="8"/>
  <c r="H912" i="8"/>
  <c r="I912" i="8"/>
  <c r="J912" i="8"/>
  <c r="K912" i="8"/>
  <c r="L912" i="8"/>
  <c r="M912" i="8"/>
  <c r="N912" i="8"/>
  <c r="E913" i="8"/>
  <c r="F913" i="8"/>
  <c r="G913" i="8"/>
  <c r="H913" i="8"/>
  <c r="I913" i="8"/>
  <c r="J913" i="8"/>
  <c r="K913" i="8"/>
  <c r="L913" i="8"/>
  <c r="M913" i="8"/>
  <c r="N913" i="8"/>
  <c r="E914" i="8"/>
  <c r="F914" i="8"/>
  <c r="G914" i="8"/>
  <c r="H914" i="8"/>
  <c r="I914" i="8"/>
  <c r="J914" i="8"/>
  <c r="K914" i="8"/>
  <c r="L914" i="8"/>
  <c r="M914" i="8"/>
  <c r="N914" i="8"/>
  <c r="E915" i="8"/>
  <c r="F915" i="8"/>
  <c r="G915" i="8"/>
  <c r="H915" i="8"/>
  <c r="I915" i="8"/>
  <c r="J915" i="8"/>
  <c r="K915" i="8"/>
  <c r="L915" i="8"/>
  <c r="M915" i="8"/>
  <c r="N915" i="8"/>
  <c r="E916" i="8"/>
  <c r="F916" i="8"/>
  <c r="G916" i="8"/>
  <c r="H916" i="8"/>
  <c r="I916" i="8"/>
  <c r="J916" i="8"/>
  <c r="K916" i="8"/>
  <c r="L916" i="8"/>
  <c r="M916" i="8"/>
  <c r="N916" i="8"/>
  <c r="E917" i="8"/>
  <c r="F917" i="8"/>
  <c r="G917" i="8"/>
  <c r="H917" i="8"/>
  <c r="I917" i="8"/>
  <c r="J917" i="8"/>
  <c r="K917" i="8"/>
  <c r="L917" i="8"/>
  <c r="M917" i="8"/>
  <c r="N917" i="8"/>
  <c r="E918" i="8"/>
  <c r="F918" i="8"/>
  <c r="G918" i="8"/>
  <c r="H918" i="8"/>
  <c r="I918" i="8"/>
  <c r="J918" i="8"/>
  <c r="K918" i="8"/>
  <c r="L918" i="8"/>
  <c r="M918" i="8"/>
  <c r="N918" i="8"/>
  <c r="E919" i="8"/>
  <c r="F919" i="8"/>
  <c r="G919" i="8"/>
  <c r="H919" i="8"/>
  <c r="I919" i="8"/>
  <c r="J919" i="8"/>
  <c r="K919" i="8"/>
  <c r="L919" i="8"/>
  <c r="M919" i="8"/>
  <c r="N919" i="8"/>
  <c r="E920" i="8"/>
  <c r="F920" i="8"/>
  <c r="G920" i="8"/>
  <c r="H920" i="8"/>
  <c r="I920" i="8"/>
  <c r="J920" i="8"/>
  <c r="K920" i="8"/>
  <c r="L920" i="8"/>
  <c r="M920" i="8"/>
  <c r="N920" i="8"/>
  <c r="E921" i="8"/>
  <c r="F921" i="8"/>
  <c r="G921" i="8"/>
  <c r="H921" i="8"/>
  <c r="I921" i="8"/>
  <c r="J921" i="8"/>
  <c r="K921" i="8"/>
  <c r="L921" i="8"/>
  <c r="M921" i="8"/>
  <c r="N921" i="8"/>
  <c r="E922" i="8"/>
  <c r="F922" i="8"/>
  <c r="G922" i="8"/>
  <c r="H922" i="8"/>
  <c r="I922" i="8"/>
  <c r="J922" i="8"/>
  <c r="K922" i="8"/>
  <c r="L922" i="8"/>
  <c r="M922" i="8"/>
  <c r="N922" i="8"/>
  <c r="E923" i="8"/>
  <c r="F923" i="8"/>
  <c r="G923" i="8"/>
  <c r="H923" i="8"/>
  <c r="I923" i="8"/>
  <c r="J923" i="8"/>
  <c r="K923" i="8"/>
  <c r="L923" i="8"/>
  <c r="M923" i="8"/>
  <c r="N923" i="8"/>
  <c r="E924" i="8"/>
  <c r="F924" i="8"/>
  <c r="G924" i="8"/>
  <c r="H924" i="8"/>
  <c r="I924" i="8"/>
  <c r="J924" i="8"/>
  <c r="K924" i="8"/>
  <c r="L924" i="8"/>
  <c r="M924" i="8"/>
  <c r="N924" i="8"/>
  <c r="E925" i="8"/>
  <c r="F925" i="8"/>
  <c r="G925" i="8"/>
  <c r="H925" i="8"/>
  <c r="I925" i="8"/>
  <c r="J925" i="8"/>
  <c r="K925" i="8"/>
  <c r="L925" i="8"/>
  <c r="M925" i="8"/>
  <c r="N925" i="8"/>
  <c r="E926" i="8"/>
  <c r="F926" i="8"/>
  <c r="G926" i="8"/>
  <c r="H926" i="8"/>
  <c r="I926" i="8"/>
  <c r="J926" i="8"/>
  <c r="K926" i="8"/>
  <c r="L926" i="8"/>
  <c r="M926" i="8"/>
  <c r="N926" i="8"/>
  <c r="E927" i="8"/>
  <c r="F927" i="8"/>
  <c r="G927" i="8"/>
  <c r="H927" i="8"/>
  <c r="I927" i="8"/>
  <c r="J927" i="8"/>
  <c r="K927" i="8"/>
  <c r="L927" i="8"/>
  <c r="M927" i="8"/>
  <c r="N927" i="8"/>
  <c r="E928" i="8"/>
  <c r="F928" i="8"/>
  <c r="G928" i="8"/>
  <c r="H928" i="8"/>
  <c r="I928" i="8"/>
  <c r="J928" i="8"/>
  <c r="K928" i="8"/>
  <c r="L928" i="8"/>
  <c r="M928" i="8"/>
  <c r="N928" i="8"/>
  <c r="E929" i="8"/>
  <c r="F929" i="8"/>
  <c r="G929" i="8"/>
  <c r="H929" i="8"/>
  <c r="I929" i="8"/>
  <c r="J929" i="8"/>
  <c r="K929" i="8"/>
  <c r="L929" i="8"/>
  <c r="M929" i="8"/>
  <c r="N929" i="8"/>
  <c r="E930" i="8"/>
  <c r="F930" i="8"/>
  <c r="G930" i="8"/>
  <c r="H930" i="8"/>
  <c r="I930" i="8"/>
  <c r="J930" i="8"/>
  <c r="K930" i="8"/>
  <c r="L930" i="8"/>
  <c r="M930" i="8"/>
  <c r="N930" i="8"/>
  <c r="E931" i="8"/>
  <c r="F931" i="8"/>
  <c r="G931" i="8"/>
  <c r="H931" i="8"/>
  <c r="I931" i="8"/>
  <c r="J931" i="8"/>
  <c r="K931" i="8"/>
  <c r="L931" i="8"/>
  <c r="M931" i="8"/>
  <c r="N931" i="8"/>
  <c r="E932" i="8"/>
  <c r="F932" i="8"/>
  <c r="G932" i="8"/>
  <c r="H932" i="8"/>
  <c r="I932" i="8"/>
  <c r="J932" i="8"/>
  <c r="K932" i="8"/>
  <c r="L932" i="8"/>
  <c r="M932" i="8"/>
  <c r="N932" i="8"/>
  <c r="E933" i="8"/>
  <c r="F933" i="8"/>
  <c r="G933" i="8"/>
  <c r="H933" i="8"/>
  <c r="I933" i="8"/>
  <c r="J933" i="8"/>
  <c r="K933" i="8"/>
  <c r="L933" i="8"/>
  <c r="M933" i="8"/>
  <c r="N933" i="8"/>
  <c r="E934" i="8"/>
  <c r="F934" i="8"/>
  <c r="G934" i="8"/>
  <c r="H934" i="8"/>
  <c r="I934" i="8"/>
  <c r="J934" i="8"/>
  <c r="K934" i="8"/>
  <c r="L934" i="8"/>
  <c r="M934" i="8"/>
  <c r="N934" i="8"/>
  <c r="E935" i="8"/>
  <c r="F935" i="8"/>
  <c r="G935" i="8"/>
  <c r="H935" i="8"/>
  <c r="I935" i="8"/>
  <c r="J935" i="8"/>
  <c r="K935" i="8"/>
  <c r="L935" i="8"/>
  <c r="M935" i="8"/>
  <c r="N935" i="8"/>
  <c r="E936" i="8"/>
  <c r="F936" i="8"/>
  <c r="G936" i="8"/>
  <c r="H936" i="8"/>
  <c r="I936" i="8"/>
  <c r="J936" i="8"/>
  <c r="K936" i="8"/>
  <c r="L936" i="8"/>
  <c r="M936" i="8"/>
  <c r="N936" i="8"/>
  <c r="E937" i="8"/>
  <c r="F937" i="8"/>
  <c r="G937" i="8"/>
  <c r="H937" i="8"/>
  <c r="I937" i="8"/>
  <c r="J937" i="8"/>
  <c r="K937" i="8"/>
  <c r="L937" i="8"/>
  <c r="M937" i="8"/>
  <c r="N937" i="8"/>
  <c r="E938" i="8"/>
  <c r="F938" i="8"/>
  <c r="G938" i="8"/>
  <c r="H938" i="8"/>
  <c r="I938" i="8"/>
  <c r="J938" i="8"/>
  <c r="K938" i="8"/>
  <c r="L938" i="8"/>
  <c r="M938" i="8"/>
  <c r="N938" i="8"/>
  <c r="E939" i="8"/>
  <c r="F939" i="8"/>
  <c r="G939" i="8"/>
  <c r="H939" i="8"/>
  <c r="I939" i="8"/>
  <c r="J939" i="8"/>
  <c r="K939" i="8"/>
  <c r="L939" i="8"/>
  <c r="M939" i="8"/>
  <c r="N939" i="8"/>
  <c r="E940" i="8"/>
  <c r="F940" i="8"/>
  <c r="G940" i="8"/>
  <c r="H940" i="8"/>
  <c r="I940" i="8"/>
  <c r="J940" i="8"/>
  <c r="K940" i="8"/>
  <c r="L940" i="8"/>
  <c r="M940" i="8"/>
  <c r="N940" i="8"/>
  <c r="E941" i="8"/>
  <c r="F941" i="8"/>
  <c r="G941" i="8"/>
  <c r="H941" i="8"/>
  <c r="I941" i="8"/>
  <c r="J941" i="8"/>
  <c r="K941" i="8"/>
  <c r="L941" i="8"/>
  <c r="M941" i="8"/>
  <c r="N941" i="8"/>
  <c r="E942" i="8"/>
  <c r="F942" i="8"/>
  <c r="G942" i="8"/>
  <c r="H942" i="8"/>
  <c r="I942" i="8"/>
  <c r="J942" i="8"/>
  <c r="K942" i="8"/>
  <c r="L942" i="8"/>
  <c r="M942" i="8"/>
  <c r="N942" i="8"/>
  <c r="E943" i="8"/>
  <c r="F943" i="8"/>
  <c r="G943" i="8"/>
  <c r="H943" i="8"/>
  <c r="I943" i="8"/>
  <c r="J943" i="8"/>
  <c r="K943" i="8"/>
  <c r="L943" i="8"/>
  <c r="M943" i="8"/>
  <c r="N943" i="8"/>
  <c r="E944" i="8"/>
  <c r="F944" i="8"/>
  <c r="G944" i="8"/>
  <c r="H944" i="8"/>
  <c r="I944" i="8"/>
  <c r="J944" i="8"/>
  <c r="K944" i="8"/>
  <c r="L944" i="8"/>
  <c r="M944" i="8"/>
  <c r="N944" i="8"/>
  <c r="E945" i="8"/>
  <c r="F945" i="8"/>
  <c r="G945" i="8"/>
  <c r="H945" i="8"/>
  <c r="I945" i="8"/>
  <c r="J945" i="8"/>
  <c r="K945" i="8"/>
  <c r="L945" i="8"/>
  <c r="M945" i="8"/>
  <c r="N945" i="8"/>
  <c r="E946" i="8"/>
  <c r="F946" i="8"/>
  <c r="G946" i="8"/>
  <c r="H946" i="8"/>
  <c r="I946" i="8"/>
  <c r="J946" i="8"/>
  <c r="K946" i="8"/>
  <c r="L946" i="8"/>
  <c r="M946" i="8"/>
  <c r="N946" i="8"/>
  <c r="E947" i="8"/>
  <c r="F947" i="8"/>
  <c r="G947" i="8"/>
  <c r="H947" i="8"/>
  <c r="I947" i="8"/>
  <c r="J947" i="8"/>
  <c r="K947" i="8"/>
  <c r="L947" i="8"/>
  <c r="M947" i="8"/>
  <c r="N947" i="8"/>
  <c r="E948" i="8"/>
  <c r="F948" i="8"/>
  <c r="G948" i="8"/>
  <c r="H948" i="8"/>
  <c r="I948" i="8"/>
  <c r="J948" i="8"/>
  <c r="K948" i="8"/>
  <c r="L948" i="8"/>
  <c r="M948" i="8"/>
  <c r="N948" i="8"/>
  <c r="E949" i="8"/>
  <c r="F949" i="8"/>
  <c r="G949" i="8"/>
  <c r="H949" i="8"/>
  <c r="I949" i="8"/>
  <c r="J949" i="8"/>
  <c r="K949" i="8"/>
  <c r="L949" i="8"/>
  <c r="M949" i="8"/>
  <c r="N949" i="8"/>
  <c r="E950" i="8"/>
  <c r="F950" i="8"/>
  <c r="G950" i="8"/>
  <c r="H950" i="8"/>
  <c r="I950" i="8"/>
  <c r="J950" i="8"/>
  <c r="K950" i="8"/>
  <c r="L950" i="8"/>
  <c r="M950" i="8"/>
  <c r="N950" i="8"/>
  <c r="E951" i="8"/>
  <c r="F951" i="8"/>
  <c r="G951" i="8"/>
  <c r="H951" i="8"/>
  <c r="I951" i="8"/>
  <c r="J951" i="8"/>
  <c r="K951" i="8"/>
  <c r="L951" i="8"/>
  <c r="M951" i="8"/>
  <c r="N951" i="8"/>
  <c r="E952" i="8"/>
  <c r="F952" i="8"/>
  <c r="G952" i="8"/>
  <c r="H952" i="8"/>
  <c r="I952" i="8"/>
  <c r="J952" i="8"/>
  <c r="K952" i="8"/>
  <c r="L952" i="8"/>
  <c r="M952" i="8"/>
  <c r="N952" i="8"/>
  <c r="E953" i="8"/>
  <c r="F953" i="8"/>
  <c r="G953" i="8"/>
  <c r="H953" i="8"/>
  <c r="I953" i="8"/>
  <c r="J953" i="8"/>
  <c r="K953" i="8"/>
  <c r="L953" i="8"/>
  <c r="M953" i="8"/>
  <c r="N953" i="8"/>
  <c r="E954" i="8"/>
  <c r="F954" i="8"/>
  <c r="G954" i="8"/>
  <c r="H954" i="8"/>
  <c r="I954" i="8"/>
  <c r="J954" i="8"/>
  <c r="K954" i="8"/>
  <c r="L954" i="8"/>
  <c r="M954" i="8"/>
  <c r="N954" i="8"/>
  <c r="E955" i="8"/>
  <c r="F955" i="8"/>
  <c r="G955" i="8"/>
  <c r="H955" i="8"/>
  <c r="I955" i="8"/>
  <c r="J955" i="8"/>
  <c r="K955" i="8"/>
  <c r="L955" i="8"/>
  <c r="M955" i="8"/>
  <c r="N955" i="8"/>
  <c r="E956" i="8"/>
  <c r="F956" i="8"/>
  <c r="G956" i="8"/>
  <c r="H956" i="8"/>
  <c r="I956" i="8"/>
  <c r="J956" i="8"/>
  <c r="K956" i="8"/>
  <c r="L956" i="8"/>
  <c r="M956" i="8"/>
  <c r="N956" i="8"/>
  <c r="E957" i="8"/>
  <c r="F957" i="8"/>
  <c r="G957" i="8"/>
  <c r="H957" i="8"/>
  <c r="I957" i="8"/>
  <c r="J957" i="8"/>
  <c r="K957" i="8"/>
  <c r="L957" i="8"/>
  <c r="M957" i="8"/>
  <c r="N957" i="8"/>
  <c r="E958" i="8"/>
  <c r="F958" i="8"/>
  <c r="G958" i="8"/>
  <c r="H958" i="8"/>
  <c r="I958" i="8"/>
  <c r="J958" i="8"/>
  <c r="K958" i="8"/>
  <c r="L958" i="8"/>
  <c r="M958" i="8"/>
  <c r="N958" i="8"/>
  <c r="E959" i="8"/>
  <c r="F959" i="8"/>
  <c r="G959" i="8"/>
  <c r="H959" i="8"/>
  <c r="I959" i="8"/>
  <c r="J959" i="8"/>
  <c r="K959" i="8"/>
  <c r="L959" i="8"/>
  <c r="M959" i="8"/>
  <c r="N959" i="8"/>
  <c r="E960" i="8"/>
  <c r="F960" i="8"/>
  <c r="G960" i="8"/>
  <c r="H960" i="8"/>
  <c r="I960" i="8"/>
  <c r="J960" i="8"/>
  <c r="K960" i="8"/>
  <c r="L960" i="8"/>
  <c r="M960" i="8"/>
  <c r="N960" i="8"/>
  <c r="E961" i="8"/>
  <c r="F961" i="8"/>
  <c r="G961" i="8"/>
  <c r="H961" i="8"/>
  <c r="I961" i="8"/>
  <c r="J961" i="8"/>
  <c r="K961" i="8"/>
  <c r="L961" i="8"/>
  <c r="M961" i="8"/>
  <c r="N961" i="8"/>
  <c r="E962" i="8"/>
  <c r="F962" i="8"/>
  <c r="G962" i="8"/>
  <c r="H962" i="8"/>
  <c r="I962" i="8"/>
  <c r="J962" i="8"/>
  <c r="K962" i="8"/>
  <c r="L962" i="8"/>
  <c r="M962" i="8"/>
  <c r="N962" i="8"/>
  <c r="E963" i="8"/>
  <c r="F963" i="8"/>
  <c r="G963" i="8"/>
  <c r="H963" i="8"/>
  <c r="I963" i="8"/>
  <c r="J963" i="8"/>
  <c r="K963" i="8"/>
  <c r="L963" i="8"/>
  <c r="M963" i="8"/>
  <c r="N963" i="8"/>
  <c r="E964" i="8"/>
  <c r="F964" i="8"/>
  <c r="G964" i="8"/>
  <c r="H964" i="8"/>
  <c r="I964" i="8"/>
  <c r="J964" i="8"/>
  <c r="K964" i="8"/>
  <c r="L964" i="8"/>
  <c r="M964" i="8"/>
  <c r="N964" i="8"/>
  <c r="E965" i="8"/>
  <c r="F965" i="8"/>
  <c r="G965" i="8"/>
  <c r="H965" i="8"/>
  <c r="I965" i="8"/>
  <c r="J965" i="8"/>
  <c r="K965" i="8"/>
  <c r="L965" i="8"/>
  <c r="M965" i="8"/>
  <c r="N965" i="8"/>
  <c r="E966" i="8"/>
  <c r="F966" i="8"/>
  <c r="G966" i="8"/>
  <c r="H966" i="8"/>
  <c r="I966" i="8"/>
  <c r="J966" i="8"/>
  <c r="K966" i="8"/>
  <c r="L966" i="8"/>
  <c r="M966" i="8"/>
  <c r="N966" i="8"/>
  <c r="E967" i="8"/>
  <c r="F967" i="8"/>
  <c r="G967" i="8"/>
  <c r="H967" i="8"/>
  <c r="I967" i="8"/>
  <c r="J967" i="8"/>
  <c r="K967" i="8"/>
  <c r="L967" i="8"/>
  <c r="M967" i="8"/>
  <c r="N967" i="8"/>
  <c r="E968" i="8"/>
  <c r="F968" i="8"/>
  <c r="G968" i="8"/>
  <c r="H968" i="8"/>
  <c r="I968" i="8"/>
  <c r="J968" i="8"/>
  <c r="K968" i="8"/>
  <c r="L968" i="8"/>
  <c r="M968" i="8"/>
  <c r="N968" i="8"/>
  <c r="E969" i="8"/>
  <c r="F969" i="8"/>
  <c r="G969" i="8"/>
  <c r="H969" i="8"/>
  <c r="I969" i="8"/>
  <c r="J969" i="8"/>
  <c r="K969" i="8"/>
  <c r="L969" i="8"/>
  <c r="M969" i="8"/>
  <c r="N969" i="8"/>
  <c r="E970" i="8"/>
  <c r="F970" i="8"/>
  <c r="G970" i="8"/>
  <c r="H970" i="8"/>
  <c r="I970" i="8"/>
  <c r="J970" i="8"/>
  <c r="K970" i="8"/>
  <c r="L970" i="8"/>
  <c r="M970" i="8"/>
  <c r="N970" i="8"/>
  <c r="E971" i="8"/>
  <c r="F971" i="8"/>
  <c r="G971" i="8"/>
  <c r="H971" i="8"/>
  <c r="I971" i="8"/>
  <c r="J971" i="8"/>
  <c r="K971" i="8"/>
  <c r="L971" i="8"/>
  <c r="M971" i="8"/>
  <c r="N971" i="8"/>
  <c r="E972" i="8"/>
  <c r="F972" i="8"/>
  <c r="G972" i="8"/>
  <c r="H972" i="8"/>
  <c r="I972" i="8"/>
  <c r="J972" i="8"/>
  <c r="K972" i="8"/>
  <c r="L972" i="8"/>
  <c r="M972" i="8"/>
  <c r="N972" i="8"/>
  <c r="E973" i="8"/>
  <c r="F973" i="8"/>
  <c r="G973" i="8"/>
  <c r="H973" i="8"/>
  <c r="I973" i="8"/>
  <c r="J973" i="8"/>
  <c r="K973" i="8"/>
  <c r="L973" i="8"/>
  <c r="M973" i="8"/>
  <c r="N973" i="8"/>
  <c r="E974" i="8"/>
  <c r="F974" i="8"/>
  <c r="G974" i="8"/>
  <c r="H974" i="8"/>
  <c r="I974" i="8"/>
  <c r="J974" i="8"/>
  <c r="K974" i="8"/>
  <c r="L974" i="8"/>
  <c r="M974" i="8"/>
  <c r="N974" i="8"/>
  <c r="E975" i="8"/>
  <c r="F975" i="8"/>
  <c r="G975" i="8"/>
  <c r="H975" i="8"/>
  <c r="I975" i="8"/>
  <c r="J975" i="8"/>
  <c r="K975" i="8"/>
  <c r="L975" i="8"/>
  <c r="M975" i="8"/>
  <c r="N975" i="8"/>
  <c r="E976" i="8"/>
  <c r="F976" i="8"/>
  <c r="G976" i="8"/>
  <c r="H976" i="8"/>
  <c r="I976" i="8"/>
  <c r="J976" i="8"/>
  <c r="K976" i="8"/>
  <c r="L976" i="8"/>
  <c r="M976" i="8"/>
  <c r="N976" i="8"/>
  <c r="E977" i="8"/>
  <c r="F977" i="8"/>
  <c r="G977" i="8"/>
  <c r="H977" i="8"/>
  <c r="I977" i="8"/>
  <c r="J977" i="8"/>
  <c r="K977" i="8"/>
  <c r="L977" i="8"/>
  <c r="M977" i="8"/>
  <c r="N977" i="8"/>
  <c r="E978" i="8"/>
  <c r="F978" i="8"/>
  <c r="G978" i="8"/>
  <c r="H978" i="8"/>
  <c r="I978" i="8"/>
  <c r="J978" i="8"/>
  <c r="K978" i="8"/>
  <c r="L978" i="8"/>
  <c r="M978" i="8"/>
  <c r="N978" i="8"/>
  <c r="E979" i="8"/>
  <c r="F979" i="8"/>
  <c r="G979" i="8"/>
  <c r="H979" i="8"/>
  <c r="I979" i="8"/>
  <c r="J979" i="8"/>
  <c r="K979" i="8"/>
  <c r="L979" i="8"/>
  <c r="M979" i="8"/>
  <c r="N979" i="8"/>
  <c r="E980" i="8"/>
  <c r="F980" i="8"/>
  <c r="G980" i="8"/>
  <c r="H980" i="8"/>
  <c r="I980" i="8"/>
  <c r="J980" i="8"/>
  <c r="K980" i="8"/>
  <c r="L980" i="8"/>
  <c r="M980" i="8"/>
  <c r="N980" i="8"/>
  <c r="E981" i="8"/>
  <c r="F981" i="8"/>
  <c r="G981" i="8"/>
  <c r="H981" i="8"/>
  <c r="I981" i="8"/>
  <c r="J981" i="8"/>
  <c r="K981" i="8"/>
  <c r="L981" i="8"/>
  <c r="M981" i="8"/>
  <c r="N981" i="8"/>
  <c r="E982" i="8"/>
  <c r="F982" i="8"/>
  <c r="G982" i="8"/>
  <c r="H982" i="8"/>
  <c r="I982" i="8"/>
  <c r="J982" i="8"/>
  <c r="K982" i="8"/>
  <c r="L982" i="8"/>
  <c r="M982" i="8"/>
  <c r="N982" i="8"/>
  <c r="E983" i="8"/>
  <c r="F983" i="8"/>
  <c r="G983" i="8"/>
  <c r="H983" i="8"/>
  <c r="I983" i="8"/>
  <c r="J983" i="8"/>
  <c r="K983" i="8"/>
  <c r="L983" i="8"/>
  <c r="M983" i="8"/>
  <c r="N983" i="8"/>
  <c r="E984" i="8"/>
  <c r="F984" i="8"/>
  <c r="G984" i="8"/>
  <c r="H984" i="8"/>
  <c r="I984" i="8"/>
  <c r="J984" i="8"/>
  <c r="K984" i="8"/>
  <c r="L984" i="8"/>
  <c r="M984" i="8"/>
  <c r="N984" i="8"/>
  <c r="E985" i="8"/>
  <c r="F985" i="8"/>
  <c r="G985" i="8"/>
  <c r="H985" i="8"/>
  <c r="I985" i="8"/>
  <c r="J985" i="8"/>
  <c r="K985" i="8"/>
  <c r="L985" i="8"/>
  <c r="M985" i="8"/>
  <c r="N985" i="8"/>
  <c r="E986" i="8"/>
  <c r="F986" i="8"/>
  <c r="G986" i="8"/>
  <c r="H986" i="8"/>
  <c r="I986" i="8"/>
  <c r="J986" i="8"/>
  <c r="K986" i="8"/>
  <c r="L986" i="8"/>
  <c r="M986" i="8"/>
  <c r="N986" i="8"/>
  <c r="E987" i="8"/>
  <c r="F987" i="8"/>
  <c r="G987" i="8"/>
  <c r="H987" i="8"/>
  <c r="I987" i="8"/>
  <c r="J987" i="8"/>
  <c r="K987" i="8"/>
  <c r="L987" i="8"/>
  <c r="M987" i="8"/>
  <c r="N987" i="8"/>
  <c r="E988" i="8"/>
  <c r="F988" i="8"/>
  <c r="G988" i="8"/>
  <c r="H988" i="8"/>
  <c r="I988" i="8"/>
  <c r="J988" i="8"/>
  <c r="K988" i="8"/>
  <c r="L988" i="8"/>
  <c r="M988" i="8"/>
  <c r="N988" i="8"/>
  <c r="E989" i="8"/>
  <c r="F989" i="8"/>
  <c r="G989" i="8"/>
  <c r="H989" i="8"/>
  <c r="I989" i="8"/>
  <c r="J989" i="8"/>
  <c r="K989" i="8"/>
  <c r="L989" i="8"/>
  <c r="M989" i="8"/>
  <c r="N989" i="8"/>
  <c r="E990" i="8"/>
  <c r="F990" i="8"/>
  <c r="G990" i="8"/>
  <c r="H990" i="8"/>
  <c r="I990" i="8"/>
  <c r="J990" i="8"/>
  <c r="K990" i="8"/>
  <c r="L990" i="8"/>
  <c r="M990" i="8"/>
  <c r="N990" i="8"/>
  <c r="E991" i="8"/>
  <c r="F991" i="8"/>
  <c r="G991" i="8"/>
  <c r="H991" i="8"/>
  <c r="I991" i="8"/>
  <c r="J991" i="8"/>
  <c r="K991" i="8"/>
  <c r="L991" i="8"/>
  <c r="M991" i="8"/>
  <c r="N991" i="8"/>
  <c r="E992" i="8"/>
  <c r="F992" i="8"/>
  <c r="G992" i="8"/>
  <c r="H992" i="8"/>
  <c r="I992" i="8"/>
  <c r="J992" i="8"/>
  <c r="K992" i="8"/>
  <c r="L992" i="8"/>
  <c r="M992" i="8"/>
  <c r="N992" i="8"/>
  <c r="E993" i="8"/>
  <c r="F993" i="8"/>
  <c r="G993" i="8"/>
  <c r="H993" i="8"/>
  <c r="I993" i="8"/>
  <c r="J993" i="8"/>
  <c r="K993" i="8"/>
  <c r="L993" i="8"/>
  <c r="M993" i="8"/>
  <c r="N993" i="8"/>
  <c r="E994" i="8"/>
  <c r="F994" i="8"/>
  <c r="G994" i="8"/>
  <c r="H994" i="8"/>
  <c r="I994" i="8"/>
  <c r="J994" i="8"/>
  <c r="K994" i="8"/>
  <c r="L994" i="8"/>
  <c r="M994" i="8"/>
  <c r="N994" i="8"/>
  <c r="E995" i="8"/>
  <c r="F995" i="8"/>
  <c r="G995" i="8"/>
  <c r="H995" i="8"/>
  <c r="I995" i="8"/>
  <c r="J995" i="8"/>
  <c r="K995" i="8"/>
  <c r="L995" i="8"/>
  <c r="M995" i="8"/>
  <c r="N995" i="8"/>
  <c r="E996" i="8"/>
  <c r="F996" i="8"/>
  <c r="G996" i="8"/>
  <c r="H996" i="8"/>
  <c r="I996" i="8"/>
  <c r="J996" i="8"/>
  <c r="K996" i="8"/>
  <c r="L996" i="8"/>
  <c r="M996" i="8"/>
  <c r="N996" i="8"/>
  <c r="E997" i="8"/>
  <c r="F997" i="8"/>
  <c r="G997" i="8"/>
  <c r="H997" i="8"/>
  <c r="I997" i="8"/>
  <c r="J997" i="8"/>
  <c r="K997" i="8"/>
  <c r="L997" i="8"/>
  <c r="M997" i="8"/>
  <c r="N997" i="8"/>
  <c r="E998" i="8"/>
  <c r="F998" i="8"/>
  <c r="G998" i="8"/>
  <c r="H998" i="8"/>
  <c r="I998" i="8"/>
  <c r="J998" i="8"/>
  <c r="K998" i="8"/>
  <c r="L998" i="8"/>
  <c r="M998" i="8"/>
  <c r="N998" i="8"/>
  <c r="E999" i="8"/>
  <c r="F999" i="8"/>
  <c r="G999" i="8"/>
  <c r="H999" i="8"/>
  <c r="I999" i="8"/>
  <c r="J999" i="8"/>
  <c r="K999" i="8"/>
  <c r="L999" i="8"/>
  <c r="M999" i="8"/>
  <c r="N999" i="8"/>
  <c r="E1000" i="8"/>
  <c r="F1000" i="8"/>
  <c r="G1000" i="8"/>
  <c r="H1000" i="8"/>
  <c r="I1000" i="8"/>
  <c r="J1000" i="8"/>
  <c r="K1000" i="8"/>
  <c r="L1000" i="8"/>
  <c r="M1000" i="8"/>
  <c r="N1000" i="8"/>
  <c r="E1001" i="8"/>
  <c r="F1001" i="8"/>
  <c r="G1001" i="8"/>
  <c r="H1001" i="8"/>
  <c r="I1001" i="8"/>
  <c r="J1001" i="8"/>
  <c r="K1001" i="8"/>
  <c r="L1001" i="8"/>
  <c r="M1001" i="8"/>
  <c r="N1001" i="8"/>
  <c r="E1002" i="8"/>
  <c r="F1002" i="8"/>
  <c r="G1002" i="8"/>
  <c r="H1002" i="8"/>
  <c r="I1002" i="8"/>
  <c r="J1002" i="8"/>
  <c r="K1002" i="8"/>
  <c r="L1002" i="8"/>
  <c r="M1002" i="8"/>
  <c r="N1002" i="8"/>
  <c r="E1003" i="8"/>
  <c r="F1003" i="8"/>
  <c r="G1003" i="8"/>
  <c r="H1003" i="8"/>
  <c r="I1003" i="8"/>
  <c r="J1003" i="8"/>
  <c r="K1003" i="8"/>
  <c r="L1003" i="8"/>
  <c r="M1003" i="8"/>
  <c r="N1003" i="8"/>
  <c r="E1004" i="8"/>
  <c r="F1004" i="8"/>
  <c r="G1004" i="8"/>
  <c r="H1004" i="8"/>
  <c r="I1004" i="8"/>
  <c r="J1004" i="8"/>
  <c r="K1004" i="8"/>
  <c r="L1004" i="8"/>
  <c r="M1004" i="8"/>
  <c r="N1004" i="8"/>
  <c r="E1005" i="8"/>
  <c r="F1005" i="8"/>
  <c r="G1005" i="8"/>
  <c r="H1005" i="8"/>
  <c r="I1005" i="8"/>
  <c r="J1005" i="8"/>
  <c r="K1005" i="8"/>
  <c r="L1005" i="8"/>
  <c r="M1005" i="8"/>
  <c r="N1005" i="8"/>
  <c r="E1006" i="8"/>
  <c r="F1006" i="8"/>
  <c r="G1006" i="8"/>
  <c r="H1006" i="8"/>
  <c r="I1006" i="8"/>
  <c r="J1006" i="8"/>
  <c r="K1006" i="8"/>
  <c r="L1006" i="8"/>
  <c r="M1006" i="8"/>
  <c r="N1006" i="8"/>
  <c r="E1007" i="8"/>
  <c r="F1007" i="8"/>
  <c r="G1007" i="8"/>
  <c r="H1007" i="8"/>
  <c r="I1007" i="8"/>
  <c r="J1007" i="8"/>
  <c r="K1007" i="8"/>
  <c r="L1007" i="8"/>
  <c r="M1007" i="8"/>
  <c r="N1007" i="8"/>
  <c r="E1008" i="8"/>
  <c r="F1008" i="8"/>
  <c r="G1008" i="8"/>
  <c r="H1008" i="8"/>
  <c r="I1008" i="8"/>
  <c r="J1008" i="8"/>
  <c r="K1008" i="8"/>
  <c r="L1008" i="8"/>
  <c r="M1008" i="8"/>
  <c r="N1008" i="8"/>
  <c r="E1009" i="8"/>
  <c r="F1009" i="8"/>
  <c r="G1009" i="8"/>
  <c r="H1009" i="8"/>
  <c r="I1009" i="8"/>
  <c r="J1009" i="8"/>
  <c r="K1009" i="8"/>
  <c r="L1009" i="8"/>
  <c r="M1009" i="8"/>
  <c r="N1009" i="8"/>
  <c r="E1010" i="8"/>
  <c r="F1010" i="8"/>
  <c r="G1010" i="8"/>
  <c r="H1010" i="8"/>
  <c r="I1010" i="8"/>
  <c r="J1010" i="8"/>
  <c r="K1010" i="8"/>
  <c r="L1010" i="8"/>
  <c r="M1010" i="8"/>
  <c r="N1010" i="8"/>
  <c r="E1011" i="8"/>
  <c r="F1011" i="8"/>
  <c r="G1011" i="8"/>
  <c r="H1011" i="8"/>
  <c r="I1011" i="8"/>
  <c r="J1011" i="8"/>
  <c r="K1011" i="8"/>
  <c r="L1011" i="8"/>
  <c r="M1011" i="8"/>
  <c r="N1011" i="8"/>
  <c r="E1012" i="8"/>
  <c r="F1012" i="8"/>
  <c r="G1012" i="8"/>
  <c r="H1012" i="8"/>
  <c r="I1012" i="8"/>
  <c r="J1012" i="8"/>
  <c r="K1012" i="8"/>
  <c r="L1012" i="8"/>
  <c r="M1012" i="8"/>
  <c r="N1012" i="8"/>
  <c r="E1013" i="8"/>
  <c r="F1013" i="8"/>
  <c r="G1013" i="8"/>
  <c r="H1013" i="8"/>
  <c r="I1013" i="8"/>
  <c r="J1013" i="8"/>
  <c r="K1013" i="8"/>
  <c r="L1013" i="8"/>
  <c r="M1013" i="8"/>
  <c r="N1013" i="8"/>
  <c r="E1014" i="8"/>
  <c r="F1014" i="8"/>
  <c r="G1014" i="8"/>
  <c r="H1014" i="8"/>
  <c r="I1014" i="8"/>
  <c r="J1014" i="8"/>
  <c r="K1014" i="8"/>
  <c r="L1014" i="8"/>
  <c r="M1014" i="8"/>
  <c r="N1014" i="8"/>
  <c r="E1015" i="8"/>
  <c r="F1015" i="8"/>
  <c r="G1015" i="8"/>
  <c r="H1015" i="8"/>
  <c r="I1015" i="8"/>
  <c r="J1015" i="8"/>
  <c r="K1015" i="8"/>
  <c r="L1015" i="8"/>
  <c r="M1015" i="8"/>
  <c r="N1015" i="8"/>
  <c r="E1016" i="8"/>
  <c r="F1016" i="8"/>
  <c r="G1016" i="8"/>
  <c r="H1016" i="8"/>
  <c r="I1016" i="8"/>
  <c r="J1016" i="8"/>
  <c r="K1016" i="8"/>
  <c r="L1016" i="8"/>
  <c r="M1016" i="8"/>
  <c r="N1016" i="8"/>
  <c r="E1017" i="8"/>
  <c r="F1017" i="8"/>
  <c r="G1017" i="8"/>
  <c r="H1017" i="8"/>
  <c r="I1017" i="8"/>
  <c r="J1017" i="8"/>
  <c r="K1017" i="8"/>
  <c r="L1017" i="8"/>
  <c r="M1017" i="8"/>
  <c r="N1017" i="8"/>
  <c r="E1018" i="8"/>
  <c r="F1018" i="8"/>
  <c r="G1018" i="8"/>
  <c r="H1018" i="8"/>
  <c r="I1018" i="8"/>
  <c r="J1018" i="8"/>
  <c r="K1018" i="8"/>
  <c r="L1018" i="8"/>
  <c r="M1018" i="8"/>
  <c r="N1018" i="8"/>
  <c r="E1019" i="8"/>
  <c r="F1019" i="8"/>
  <c r="G1019" i="8"/>
  <c r="H1019" i="8"/>
  <c r="I1019" i="8"/>
  <c r="J1019" i="8"/>
  <c r="K1019" i="8"/>
  <c r="L1019" i="8"/>
  <c r="M1019" i="8"/>
  <c r="N1019" i="8"/>
  <c r="E1020" i="8"/>
  <c r="F1020" i="8"/>
  <c r="G1020" i="8"/>
  <c r="H1020" i="8"/>
  <c r="I1020" i="8"/>
  <c r="J1020" i="8"/>
  <c r="K1020" i="8"/>
  <c r="L1020" i="8"/>
  <c r="M1020" i="8"/>
  <c r="N1020" i="8"/>
  <c r="E1021" i="8"/>
  <c r="F1021" i="8"/>
  <c r="G1021" i="8"/>
  <c r="H1021" i="8"/>
  <c r="I1021" i="8"/>
  <c r="J1021" i="8"/>
  <c r="K1021" i="8"/>
  <c r="L1021" i="8"/>
  <c r="M1021" i="8"/>
  <c r="N1021" i="8"/>
  <c r="E1022" i="8"/>
  <c r="F1022" i="8"/>
  <c r="G1022" i="8"/>
  <c r="H1022" i="8"/>
  <c r="I1022" i="8"/>
  <c r="J1022" i="8"/>
  <c r="K1022" i="8"/>
  <c r="L1022" i="8"/>
  <c r="M1022" i="8"/>
  <c r="N1022" i="8"/>
  <c r="E1023" i="8"/>
  <c r="F1023" i="8"/>
  <c r="G1023" i="8"/>
  <c r="H1023" i="8"/>
  <c r="I1023" i="8"/>
  <c r="J1023" i="8"/>
  <c r="K1023" i="8"/>
  <c r="L1023" i="8"/>
  <c r="M1023" i="8"/>
  <c r="N1023" i="8"/>
  <c r="E1024" i="8"/>
  <c r="F1024" i="8"/>
  <c r="G1024" i="8"/>
  <c r="H1024" i="8"/>
  <c r="I1024" i="8"/>
  <c r="J1024" i="8"/>
  <c r="K1024" i="8"/>
  <c r="L1024" i="8"/>
  <c r="M1024" i="8"/>
  <c r="N1024" i="8"/>
  <c r="E1025" i="8"/>
  <c r="F1025" i="8"/>
  <c r="G1025" i="8"/>
  <c r="H1025" i="8"/>
  <c r="I1025" i="8"/>
  <c r="J1025" i="8"/>
  <c r="K1025" i="8"/>
  <c r="L1025" i="8"/>
  <c r="M1025" i="8"/>
  <c r="N1025" i="8"/>
  <c r="E1026" i="8"/>
  <c r="F1026" i="8"/>
  <c r="G1026" i="8"/>
  <c r="H1026" i="8"/>
  <c r="I1026" i="8"/>
  <c r="J1026" i="8"/>
  <c r="K1026" i="8"/>
  <c r="L1026" i="8"/>
  <c r="M1026" i="8"/>
  <c r="N1026" i="8"/>
  <c r="E1027" i="8"/>
  <c r="F1027" i="8"/>
  <c r="G1027" i="8"/>
  <c r="H1027" i="8"/>
  <c r="I1027" i="8"/>
  <c r="J1027" i="8"/>
  <c r="K1027" i="8"/>
  <c r="L1027" i="8"/>
  <c r="M1027" i="8"/>
  <c r="N1027" i="8"/>
  <c r="E1028" i="8"/>
  <c r="F1028" i="8"/>
  <c r="G1028" i="8"/>
  <c r="H1028" i="8"/>
  <c r="I1028" i="8"/>
  <c r="J1028" i="8"/>
  <c r="K1028" i="8"/>
  <c r="L1028" i="8"/>
  <c r="M1028" i="8"/>
  <c r="N1028" i="8"/>
  <c r="E1029" i="8"/>
  <c r="F1029" i="8"/>
  <c r="G1029" i="8"/>
  <c r="H1029" i="8"/>
  <c r="I1029" i="8"/>
  <c r="J1029" i="8"/>
  <c r="K1029" i="8"/>
  <c r="L1029" i="8"/>
  <c r="M1029" i="8"/>
  <c r="N1029" i="8"/>
  <c r="E1030" i="8"/>
  <c r="F1030" i="8"/>
  <c r="G1030" i="8"/>
  <c r="H1030" i="8"/>
  <c r="I1030" i="8"/>
  <c r="J1030" i="8"/>
  <c r="K1030" i="8"/>
  <c r="L1030" i="8"/>
  <c r="M1030" i="8"/>
  <c r="N1030" i="8"/>
  <c r="E1031" i="8"/>
  <c r="F1031" i="8"/>
  <c r="G1031" i="8"/>
  <c r="H1031" i="8"/>
  <c r="I1031" i="8"/>
  <c r="J1031" i="8"/>
  <c r="K1031" i="8"/>
  <c r="L1031" i="8"/>
  <c r="M1031" i="8"/>
  <c r="N1031" i="8"/>
  <c r="E1032" i="8"/>
  <c r="F1032" i="8"/>
  <c r="G1032" i="8"/>
  <c r="H1032" i="8"/>
  <c r="I1032" i="8"/>
  <c r="J1032" i="8"/>
  <c r="K1032" i="8"/>
  <c r="L1032" i="8"/>
  <c r="M1032" i="8"/>
  <c r="N1032" i="8"/>
  <c r="E1033" i="8"/>
  <c r="F1033" i="8"/>
  <c r="G1033" i="8"/>
  <c r="H1033" i="8"/>
  <c r="I1033" i="8"/>
  <c r="J1033" i="8"/>
  <c r="K1033" i="8"/>
  <c r="L1033" i="8"/>
  <c r="M1033" i="8"/>
  <c r="N1033" i="8"/>
  <c r="E1034" i="8"/>
  <c r="F1034" i="8"/>
  <c r="G1034" i="8"/>
  <c r="H1034" i="8"/>
  <c r="I1034" i="8"/>
  <c r="J1034" i="8"/>
  <c r="K1034" i="8"/>
  <c r="L1034" i="8"/>
  <c r="M1034" i="8"/>
  <c r="N1034" i="8"/>
  <c r="E1035" i="8"/>
  <c r="F1035" i="8"/>
  <c r="G1035" i="8"/>
  <c r="H1035" i="8"/>
  <c r="I1035" i="8"/>
  <c r="J1035" i="8"/>
  <c r="K1035" i="8"/>
  <c r="L1035" i="8"/>
  <c r="M1035" i="8"/>
  <c r="N1035" i="8"/>
  <c r="E1036" i="8"/>
  <c r="F1036" i="8"/>
  <c r="G1036" i="8"/>
  <c r="H1036" i="8"/>
  <c r="I1036" i="8"/>
  <c r="J1036" i="8"/>
  <c r="K1036" i="8"/>
  <c r="L1036" i="8"/>
  <c r="M1036" i="8"/>
  <c r="N1036" i="8"/>
  <c r="E1037" i="8"/>
  <c r="F1037" i="8"/>
  <c r="G1037" i="8"/>
  <c r="H1037" i="8"/>
  <c r="I1037" i="8"/>
  <c r="J1037" i="8"/>
  <c r="K1037" i="8"/>
  <c r="L1037" i="8"/>
  <c r="M1037" i="8"/>
  <c r="N1037" i="8"/>
  <c r="E1038" i="8"/>
  <c r="F1038" i="8"/>
  <c r="G1038" i="8"/>
  <c r="H1038" i="8"/>
  <c r="I1038" i="8"/>
  <c r="J1038" i="8"/>
  <c r="K1038" i="8"/>
  <c r="L1038" i="8"/>
  <c r="M1038" i="8"/>
  <c r="N1038" i="8"/>
  <c r="E1039" i="8"/>
  <c r="F1039" i="8"/>
  <c r="G1039" i="8"/>
  <c r="H1039" i="8"/>
  <c r="I1039" i="8"/>
  <c r="J1039" i="8"/>
  <c r="K1039" i="8"/>
  <c r="L1039" i="8"/>
  <c r="M1039" i="8"/>
  <c r="N1039" i="8"/>
  <c r="E1040" i="8"/>
  <c r="F1040" i="8"/>
  <c r="G1040" i="8"/>
  <c r="H1040" i="8"/>
  <c r="I1040" i="8"/>
  <c r="J1040" i="8"/>
  <c r="K1040" i="8"/>
  <c r="L1040" i="8"/>
  <c r="M1040" i="8"/>
  <c r="N1040" i="8"/>
  <c r="E1041" i="8"/>
  <c r="F1041" i="8"/>
  <c r="G1041" i="8"/>
  <c r="H1041" i="8"/>
  <c r="I1041" i="8"/>
  <c r="J1041" i="8"/>
  <c r="K1041" i="8"/>
  <c r="L1041" i="8"/>
  <c r="M1041" i="8"/>
  <c r="N1041" i="8"/>
  <c r="E1042" i="8"/>
  <c r="F1042" i="8"/>
  <c r="G1042" i="8"/>
  <c r="H1042" i="8"/>
  <c r="I1042" i="8"/>
  <c r="J1042" i="8"/>
  <c r="K1042" i="8"/>
  <c r="L1042" i="8"/>
  <c r="M1042" i="8"/>
  <c r="N1042" i="8"/>
  <c r="E1043" i="8"/>
  <c r="F1043" i="8"/>
  <c r="G1043" i="8"/>
  <c r="H1043" i="8"/>
  <c r="I1043" i="8"/>
  <c r="J1043" i="8"/>
  <c r="K1043" i="8"/>
  <c r="L1043" i="8"/>
  <c r="M1043" i="8"/>
  <c r="N1043" i="8"/>
  <c r="E1044" i="8"/>
  <c r="F1044" i="8"/>
  <c r="G1044" i="8"/>
  <c r="H1044" i="8"/>
  <c r="I1044" i="8"/>
  <c r="J1044" i="8"/>
  <c r="K1044" i="8"/>
  <c r="L1044" i="8"/>
  <c r="M1044" i="8"/>
  <c r="N1044" i="8"/>
  <c r="E1045" i="8"/>
  <c r="F1045" i="8"/>
  <c r="G1045" i="8"/>
  <c r="H1045" i="8"/>
  <c r="I1045" i="8"/>
  <c r="J1045" i="8"/>
  <c r="K1045" i="8"/>
  <c r="L1045" i="8"/>
  <c r="M1045" i="8"/>
  <c r="N1045" i="8"/>
  <c r="E1046" i="8"/>
  <c r="F1046" i="8"/>
  <c r="G1046" i="8"/>
  <c r="H1046" i="8"/>
  <c r="I1046" i="8"/>
  <c r="J1046" i="8"/>
  <c r="K1046" i="8"/>
  <c r="L1046" i="8"/>
  <c r="M1046" i="8"/>
  <c r="N1046" i="8"/>
  <c r="E1047" i="8"/>
  <c r="F1047" i="8"/>
  <c r="G1047" i="8"/>
  <c r="H1047" i="8"/>
  <c r="I1047" i="8"/>
  <c r="J1047" i="8"/>
  <c r="K1047" i="8"/>
  <c r="L1047" i="8"/>
  <c r="M1047" i="8"/>
  <c r="N1047" i="8"/>
  <c r="E1048" i="8"/>
  <c r="F1048" i="8"/>
  <c r="G1048" i="8"/>
  <c r="H1048" i="8"/>
  <c r="I1048" i="8"/>
  <c r="J1048" i="8"/>
  <c r="K1048" i="8"/>
  <c r="L1048" i="8"/>
  <c r="M1048" i="8"/>
  <c r="N1048" i="8"/>
  <c r="E1049" i="8"/>
  <c r="F1049" i="8"/>
  <c r="G1049" i="8"/>
  <c r="H1049" i="8"/>
  <c r="I1049" i="8"/>
  <c r="J1049" i="8"/>
  <c r="K1049" i="8"/>
  <c r="L1049" i="8"/>
  <c r="M1049" i="8"/>
  <c r="N1049" i="8"/>
  <c r="E1050" i="8"/>
  <c r="F1050" i="8"/>
  <c r="G1050" i="8"/>
  <c r="H1050" i="8"/>
  <c r="I1050" i="8"/>
  <c r="J1050" i="8"/>
  <c r="K1050" i="8"/>
  <c r="L1050" i="8"/>
  <c r="M1050" i="8"/>
  <c r="N1050" i="8"/>
  <c r="E1051" i="8"/>
  <c r="F1051" i="8"/>
  <c r="G1051" i="8"/>
  <c r="H1051" i="8"/>
  <c r="I1051" i="8"/>
  <c r="J1051" i="8"/>
  <c r="K1051" i="8"/>
  <c r="L1051" i="8"/>
  <c r="M1051" i="8"/>
  <c r="N1051" i="8"/>
  <c r="E1052" i="8"/>
  <c r="F1052" i="8"/>
  <c r="G1052" i="8"/>
  <c r="H1052" i="8"/>
  <c r="I1052" i="8"/>
  <c r="J1052" i="8"/>
  <c r="K1052" i="8"/>
  <c r="L1052" i="8"/>
  <c r="M1052" i="8"/>
  <c r="N1052" i="8"/>
  <c r="E1053" i="8"/>
  <c r="F1053" i="8"/>
  <c r="G1053" i="8"/>
  <c r="H1053" i="8"/>
  <c r="I1053" i="8"/>
  <c r="J1053" i="8"/>
  <c r="K1053" i="8"/>
  <c r="L1053" i="8"/>
  <c r="M1053" i="8"/>
  <c r="N1053" i="8"/>
  <c r="E1054" i="8"/>
  <c r="F1054" i="8"/>
  <c r="G1054" i="8"/>
  <c r="H1054" i="8"/>
  <c r="I1054" i="8"/>
  <c r="J1054" i="8"/>
  <c r="K1054" i="8"/>
  <c r="L1054" i="8"/>
  <c r="M1054" i="8"/>
  <c r="N1054" i="8"/>
  <c r="E1055" i="8"/>
  <c r="F1055" i="8"/>
  <c r="G1055" i="8"/>
  <c r="H1055" i="8"/>
  <c r="I1055" i="8"/>
  <c r="J1055" i="8"/>
  <c r="K1055" i="8"/>
  <c r="L1055" i="8"/>
  <c r="M1055" i="8"/>
  <c r="N1055" i="8"/>
  <c r="E1056" i="8"/>
  <c r="F1056" i="8"/>
  <c r="G1056" i="8"/>
  <c r="H1056" i="8"/>
  <c r="I1056" i="8"/>
  <c r="J1056" i="8"/>
  <c r="K1056" i="8"/>
  <c r="L1056" i="8"/>
  <c r="M1056" i="8"/>
  <c r="N1056" i="8"/>
  <c r="E1057" i="8"/>
  <c r="F1057" i="8"/>
  <c r="G1057" i="8"/>
  <c r="H1057" i="8"/>
  <c r="I1057" i="8"/>
  <c r="J1057" i="8"/>
  <c r="K1057" i="8"/>
  <c r="L1057" i="8"/>
  <c r="M1057" i="8"/>
  <c r="N1057" i="8"/>
  <c r="E1058" i="8"/>
  <c r="F1058" i="8"/>
  <c r="G1058" i="8"/>
  <c r="H1058" i="8"/>
  <c r="I1058" i="8"/>
  <c r="J1058" i="8"/>
  <c r="K1058" i="8"/>
  <c r="L1058" i="8"/>
  <c r="M1058" i="8"/>
  <c r="N1058" i="8"/>
  <c r="E1059" i="8"/>
  <c r="F1059" i="8"/>
  <c r="G1059" i="8"/>
  <c r="H1059" i="8"/>
  <c r="I1059" i="8"/>
  <c r="J1059" i="8"/>
  <c r="K1059" i="8"/>
  <c r="L1059" i="8"/>
  <c r="M1059" i="8"/>
  <c r="N1059" i="8"/>
  <c r="E1060" i="8"/>
  <c r="F1060" i="8"/>
  <c r="G1060" i="8"/>
  <c r="H1060" i="8"/>
  <c r="I1060" i="8"/>
  <c r="J1060" i="8"/>
  <c r="K1060" i="8"/>
  <c r="L1060" i="8"/>
  <c r="M1060" i="8"/>
  <c r="N1060" i="8"/>
  <c r="E1061" i="8"/>
  <c r="F1061" i="8"/>
  <c r="G1061" i="8"/>
  <c r="H1061" i="8"/>
  <c r="I1061" i="8"/>
  <c r="J1061" i="8"/>
  <c r="K1061" i="8"/>
  <c r="L1061" i="8"/>
  <c r="M1061" i="8"/>
  <c r="N1061" i="8"/>
  <c r="E1062" i="8"/>
  <c r="F1062" i="8"/>
  <c r="G1062" i="8"/>
  <c r="H1062" i="8"/>
  <c r="I1062" i="8"/>
  <c r="J1062" i="8"/>
  <c r="K1062" i="8"/>
  <c r="L1062" i="8"/>
  <c r="M1062" i="8"/>
  <c r="N1062" i="8"/>
  <c r="E1063" i="8"/>
  <c r="F1063" i="8"/>
  <c r="G1063" i="8"/>
  <c r="H1063" i="8"/>
  <c r="I1063" i="8"/>
  <c r="J1063" i="8"/>
  <c r="K1063" i="8"/>
  <c r="L1063" i="8"/>
  <c r="M1063" i="8"/>
  <c r="N1063" i="8"/>
  <c r="E1064" i="8"/>
  <c r="F1064" i="8"/>
  <c r="G1064" i="8"/>
  <c r="H1064" i="8"/>
  <c r="I1064" i="8"/>
  <c r="J1064" i="8"/>
  <c r="K1064" i="8"/>
  <c r="L1064" i="8"/>
  <c r="M1064" i="8"/>
  <c r="N1064" i="8"/>
  <c r="E1065" i="8"/>
  <c r="F1065" i="8"/>
  <c r="G1065" i="8"/>
  <c r="H1065" i="8"/>
  <c r="I1065" i="8"/>
  <c r="J1065" i="8"/>
  <c r="K1065" i="8"/>
  <c r="L1065" i="8"/>
  <c r="M1065" i="8"/>
  <c r="N1065" i="8"/>
  <c r="E1066" i="8"/>
  <c r="F1066" i="8"/>
  <c r="G1066" i="8"/>
  <c r="H1066" i="8"/>
  <c r="I1066" i="8"/>
  <c r="J1066" i="8"/>
  <c r="K1066" i="8"/>
  <c r="L1066" i="8"/>
  <c r="M1066" i="8"/>
  <c r="N1066" i="8"/>
  <c r="E1067" i="8"/>
  <c r="F1067" i="8"/>
  <c r="G1067" i="8"/>
  <c r="H1067" i="8"/>
  <c r="I1067" i="8"/>
  <c r="J1067" i="8"/>
  <c r="K1067" i="8"/>
  <c r="L1067" i="8"/>
  <c r="M1067" i="8"/>
  <c r="N1067" i="8"/>
  <c r="E1068" i="8"/>
  <c r="F1068" i="8"/>
  <c r="G1068" i="8"/>
  <c r="H1068" i="8"/>
  <c r="I1068" i="8"/>
  <c r="J1068" i="8"/>
  <c r="K1068" i="8"/>
  <c r="L1068" i="8"/>
  <c r="M1068" i="8"/>
  <c r="N1068" i="8"/>
  <c r="E1069" i="8"/>
  <c r="F1069" i="8"/>
  <c r="G1069" i="8"/>
  <c r="H1069" i="8"/>
  <c r="I1069" i="8"/>
  <c r="J1069" i="8"/>
  <c r="K1069" i="8"/>
  <c r="L1069" i="8"/>
  <c r="M1069" i="8"/>
  <c r="N1069" i="8"/>
  <c r="E1070" i="8"/>
  <c r="F1070" i="8"/>
  <c r="G1070" i="8"/>
  <c r="H1070" i="8"/>
  <c r="I1070" i="8"/>
  <c r="J1070" i="8"/>
  <c r="K1070" i="8"/>
  <c r="L1070" i="8"/>
  <c r="M1070" i="8"/>
  <c r="N1070" i="8"/>
  <c r="E1071" i="8"/>
  <c r="F1071" i="8"/>
  <c r="G1071" i="8"/>
  <c r="H1071" i="8"/>
  <c r="I1071" i="8"/>
  <c r="J1071" i="8"/>
  <c r="K1071" i="8"/>
  <c r="L1071" i="8"/>
  <c r="M1071" i="8"/>
  <c r="N1071" i="8"/>
  <c r="E1072" i="8"/>
  <c r="F1072" i="8"/>
  <c r="G1072" i="8"/>
  <c r="H1072" i="8"/>
  <c r="I1072" i="8"/>
  <c r="J1072" i="8"/>
  <c r="K1072" i="8"/>
  <c r="L1072" i="8"/>
  <c r="M1072" i="8"/>
  <c r="N1072" i="8"/>
  <c r="E1073" i="8"/>
  <c r="F1073" i="8"/>
  <c r="G1073" i="8"/>
  <c r="H1073" i="8"/>
  <c r="I1073" i="8"/>
  <c r="J1073" i="8"/>
  <c r="K1073" i="8"/>
  <c r="L1073" i="8"/>
  <c r="M1073" i="8"/>
  <c r="N1073" i="8"/>
  <c r="E1074" i="8"/>
  <c r="F1074" i="8"/>
  <c r="G1074" i="8"/>
  <c r="H1074" i="8"/>
  <c r="I1074" i="8"/>
  <c r="J1074" i="8"/>
  <c r="K1074" i="8"/>
  <c r="L1074" i="8"/>
  <c r="M1074" i="8"/>
  <c r="N1074" i="8"/>
  <c r="E1075" i="8"/>
  <c r="F1075" i="8"/>
  <c r="G1075" i="8"/>
  <c r="H1075" i="8"/>
  <c r="I1075" i="8"/>
  <c r="J1075" i="8"/>
  <c r="K1075" i="8"/>
  <c r="L1075" i="8"/>
  <c r="M1075" i="8"/>
  <c r="N1075" i="8"/>
  <c r="E1076" i="8"/>
  <c r="F1076" i="8"/>
  <c r="G1076" i="8"/>
  <c r="H1076" i="8"/>
  <c r="I1076" i="8"/>
  <c r="J1076" i="8"/>
  <c r="K1076" i="8"/>
  <c r="L1076" i="8"/>
  <c r="M1076" i="8"/>
  <c r="N1076" i="8"/>
  <c r="E1077" i="8"/>
  <c r="F1077" i="8"/>
  <c r="G1077" i="8"/>
  <c r="H1077" i="8"/>
  <c r="I1077" i="8"/>
  <c r="J1077" i="8"/>
  <c r="K1077" i="8"/>
  <c r="L1077" i="8"/>
  <c r="M1077" i="8"/>
  <c r="N1077" i="8"/>
  <c r="E1078" i="8"/>
  <c r="F1078" i="8"/>
  <c r="G1078" i="8"/>
  <c r="H1078" i="8"/>
  <c r="I1078" i="8"/>
  <c r="J1078" i="8"/>
  <c r="K1078" i="8"/>
  <c r="L1078" i="8"/>
  <c r="M1078" i="8"/>
  <c r="N1078" i="8"/>
  <c r="E1079" i="8"/>
  <c r="F1079" i="8"/>
  <c r="G1079" i="8"/>
  <c r="H1079" i="8"/>
  <c r="I1079" i="8"/>
  <c r="J1079" i="8"/>
  <c r="K1079" i="8"/>
  <c r="L1079" i="8"/>
  <c r="M1079" i="8"/>
  <c r="N1079" i="8"/>
  <c r="E1080" i="8"/>
  <c r="F1080" i="8"/>
  <c r="G1080" i="8"/>
  <c r="H1080" i="8"/>
  <c r="I1080" i="8"/>
  <c r="J1080" i="8"/>
  <c r="K1080" i="8"/>
  <c r="L1080" i="8"/>
  <c r="M1080" i="8"/>
  <c r="N1080" i="8"/>
  <c r="E1081" i="8"/>
  <c r="F1081" i="8"/>
  <c r="G1081" i="8"/>
  <c r="H1081" i="8"/>
  <c r="I1081" i="8"/>
  <c r="J1081" i="8"/>
  <c r="K1081" i="8"/>
  <c r="L1081" i="8"/>
  <c r="M1081" i="8"/>
  <c r="N1081" i="8"/>
  <c r="E1082" i="8"/>
  <c r="F1082" i="8"/>
  <c r="G1082" i="8"/>
  <c r="H1082" i="8"/>
  <c r="I1082" i="8"/>
  <c r="J1082" i="8"/>
  <c r="K1082" i="8"/>
  <c r="L1082" i="8"/>
  <c r="M1082" i="8"/>
  <c r="N1082" i="8"/>
  <c r="E1083" i="8"/>
  <c r="F1083" i="8"/>
  <c r="G1083" i="8"/>
  <c r="H1083" i="8"/>
  <c r="I1083" i="8"/>
  <c r="J1083" i="8"/>
  <c r="K1083" i="8"/>
  <c r="L1083" i="8"/>
  <c r="M1083" i="8"/>
  <c r="N1083" i="8"/>
  <c r="E1084" i="8"/>
  <c r="F1084" i="8"/>
  <c r="G1084" i="8"/>
  <c r="H1084" i="8"/>
  <c r="I1084" i="8"/>
  <c r="J1084" i="8"/>
  <c r="K1084" i="8"/>
  <c r="L1084" i="8"/>
  <c r="M1084" i="8"/>
  <c r="N1084" i="8"/>
  <c r="E1085" i="8"/>
  <c r="F1085" i="8"/>
  <c r="G1085" i="8"/>
  <c r="H1085" i="8"/>
  <c r="I1085" i="8"/>
  <c r="J1085" i="8"/>
  <c r="K1085" i="8"/>
  <c r="L1085" i="8"/>
  <c r="M1085" i="8"/>
  <c r="N1085" i="8"/>
  <c r="E1086" i="8"/>
  <c r="F1086" i="8"/>
  <c r="G1086" i="8"/>
  <c r="H1086" i="8"/>
  <c r="I1086" i="8"/>
  <c r="J1086" i="8"/>
  <c r="K1086" i="8"/>
  <c r="L1086" i="8"/>
  <c r="M1086" i="8"/>
  <c r="N1086" i="8"/>
  <c r="E1087" i="8"/>
  <c r="F1087" i="8"/>
  <c r="G1087" i="8"/>
  <c r="H1087" i="8"/>
  <c r="I1087" i="8"/>
  <c r="J1087" i="8"/>
  <c r="K1087" i="8"/>
  <c r="L1087" i="8"/>
  <c r="M1087" i="8"/>
  <c r="N1087" i="8"/>
  <c r="E1088" i="8"/>
  <c r="F1088" i="8"/>
  <c r="G1088" i="8"/>
  <c r="H1088" i="8"/>
  <c r="I1088" i="8"/>
  <c r="J1088" i="8"/>
  <c r="K1088" i="8"/>
  <c r="L1088" i="8"/>
  <c r="M1088" i="8"/>
  <c r="N1088" i="8"/>
  <c r="E1089" i="8"/>
  <c r="F1089" i="8"/>
  <c r="G1089" i="8"/>
  <c r="H1089" i="8"/>
  <c r="I1089" i="8"/>
  <c r="J1089" i="8"/>
  <c r="K1089" i="8"/>
  <c r="L1089" i="8"/>
  <c r="M1089" i="8"/>
  <c r="N1089" i="8"/>
  <c r="E1090" i="8"/>
  <c r="F1090" i="8"/>
  <c r="G1090" i="8"/>
  <c r="H1090" i="8"/>
  <c r="I1090" i="8"/>
  <c r="J1090" i="8"/>
  <c r="K1090" i="8"/>
  <c r="L1090" i="8"/>
  <c r="M1090" i="8"/>
  <c r="N1090" i="8"/>
  <c r="E1091" i="8"/>
  <c r="F1091" i="8"/>
  <c r="G1091" i="8"/>
  <c r="H1091" i="8"/>
  <c r="I1091" i="8"/>
  <c r="J1091" i="8"/>
  <c r="K1091" i="8"/>
  <c r="L1091" i="8"/>
  <c r="M1091" i="8"/>
  <c r="N1091" i="8"/>
  <c r="E1092" i="8"/>
  <c r="F1092" i="8"/>
  <c r="G1092" i="8"/>
  <c r="H1092" i="8"/>
  <c r="I1092" i="8"/>
  <c r="J1092" i="8"/>
  <c r="K1092" i="8"/>
  <c r="L1092" i="8"/>
  <c r="M1092" i="8"/>
  <c r="N1092" i="8"/>
  <c r="E1093" i="8"/>
  <c r="F1093" i="8"/>
  <c r="G1093" i="8"/>
  <c r="H1093" i="8"/>
  <c r="I1093" i="8"/>
  <c r="J1093" i="8"/>
  <c r="K1093" i="8"/>
  <c r="L1093" i="8"/>
  <c r="M1093" i="8"/>
  <c r="N1093" i="8"/>
  <c r="E1094" i="8"/>
  <c r="F1094" i="8"/>
  <c r="G1094" i="8"/>
  <c r="H1094" i="8"/>
  <c r="I1094" i="8"/>
  <c r="J1094" i="8"/>
  <c r="K1094" i="8"/>
  <c r="L1094" i="8"/>
  <c r="M1094" i="8"/>
  <c r="N1094" i="8"/>
  <c r="E1095" i="8"/>
  <c r="F1095" i="8"/>
  <c r="G1095" i="8"/>
  <c r="H1095" i="8"/>
  <c r="I1095" i="8"/>
  <c r="J1095" i="8"/>
  <c r="K1095" i="8"/>
  <c r="L1095" i="8"/>
  <c r="M1095" i="8"/>
  <c r="N1095" i="8"/>
  <c r="E1096" i="8"/>
  <c r="F1096" i="8"/>
  <c r="G1096" i="8"/>
  <c r="H1096" i="8"/>
  <c r="I1096" i="8"/>
  <c r="J1096" i="8"/>
  <c r="K1096" i="8"/>
  <c r="L1096" i="8"/>
  <c r="M1096" i="8"/>
  <c r="N1096" i="8"/>
  <c r="E1097" i="8"/>
  <c r="F1097" i="8"/>
  <c r="G1097" i="8"/>
  <c r="H1097" i="8"/>
  <c r="I1097" i="8"/>
  <c r="J1097" i="8"/>
  <c r="K1097" i="8"/>
  <c r="L1097" i="8"/>
  <c r="M1097" i="8"/>
  <c r="N1097" i="8"/>
  <c r="E1098" i="8"/>
  <c r="F1098" i="8"/>
  <c r="G1098" i="8"/>
  <c r="H1098" i="8"/>
  <c r="I1098" i="8"/>
  <c r="J1098" i="8"/>
  <c r="K1098" i="8"/>
  <c r="L1098" i="8"/>
  <c r="M1098" i="8"/>
  <c r="N1098" i="8"/>
  <c r="E1099" i="8"/>
  <c r="F1099" i="8"/>
  <c r="G1099" i="8"/>
  <c r="H1099" i="8"/>
  <c r="I1099" i="8"/>
  <c r="J1099" i="8"/>
  <c r="K1099" i="8"/>
  <c r="L1099" i="8"/>
  <c r="M1099" i="8"/>
  <c r="N1099" i="8"/>
  <c r="E1100" i="8"/>
  <c r="F1100" i="8"/>
  <c r="G1100" i="8"/>
  <c r="H1100" i="8"/>
  <c r="I1100" i="8"/>
  <c r="J1100" i="8"/>
  <c r="K1100" i="8"/>
  <c r="L1100" i="8"/>
  <c r="M1100" i="8"/>
  <c r="N1100" i="8"/>
  <c r="E1101" i="8"/>
  <c r="F1101" i="8"/>
  <c r="G1101" i="8"/>
  <c r="H1101" i="8"/>
  <c r="I1101" i="8"/>
  <c r="J1101" i="8"/>
  <c r="K1101" i="8"/>
  <c r="L1101" i="8"/>
  <c r="M1101" i="8"/>
  <c r="N1101" i="8"/>
  <c r="E1102" i="8"/>
  <c r="F1102" i="8"/>
  <c r="G1102" i="8"/>
  <c r="H1102" i="8"/>
  <c r="I1102" i="8"/>
  <c r="J1102" i="8"/>
  <c r="K1102" i="8"/>
  <c r="L1102" i="8"/>
  <c r="M1102" i="8"/>
  <c r="N1102" i="8"/>
  <c r="E1103" i="8"/>
  <c r="F1103" i="8"/>
  <c r="G1103" i="8"/>
  <c r="H1103" i="8"/>
  <c r="I1103" i="8"/>
  <c r="J1103" i="8"/>
  <c r="K1103" i="8"/>
  <c r="L1103" i="8"/>
  <c r="M1103" i="8"/>
  <c r="N1103" i="8"/>
  <c r="E1104" i="8"/>
  <c r="F1104" i="8"/>
  <c r="G1104" i="8"/>
  <c r="H1104" i="8"/>
  <c r="I1104" i="8"/>
  <c r="J1104" i="8"/>
  <c r="K1104" i="8"/>
  <c r="L1104" i="8"/>
  <c r="M1104" i="8"/>
  <c r="N1104" i="8"/>
  <c r="E1105" i="8"/>
  <c r="F1105" i="8"/>
  <c r="G1105" i="8"/>
  <c r="H1105" i="8"/>
  <c r="I1105" i="8"/>
  <c r="J1105" i="8"/>
  <c r="K1105" i="8"/>
  <c r="L1105" i="8"/>
  <c r="M1105" i="8"/>
  <c r="N1105" i="8"/>
  <c r="E1106" i="8"/>
  <c r="F1106" i="8"/>
  <c r="G1106" i="8"/>
  <c r="H1106" i="8"/>
  <c r="I1106" i="8"/>
  <c r="J1106" i="8"/>
  <c r="K1106" i="8"/>
  <c r="L1106" i="8"/>
  <c r="M1106" i="8"/>
  <c r="N1106" i="8"/>
  <c r="E1107" i="8"/>
  <c r="F1107" i="8"/>
  <c r="G1107" i="8"/>
  <c r="H1107" i="8"/>
  <c r="I1107" i="8"/>
  <c r="J1107" i="8"/>
  <c r="K1107" i="8"/>
  <c r="L1107" i="8"/>
  <c r="M1107" i="8"/>
  <c r="N1107" i="8"/>
  <c r="E1108" i="8"/>
  <c r="F1108" i="8"/>
  <c r="G1108" i="8"/>
  <c r="H1108" i="8"/>
  <c r="I1108" i="8"/>
  <c r="J1108" i="8"/>
  <c r="K1108" i="8"/>
  <c r="L1108" i="8"/>
  <c r="M1108" i="8"/>
  <c r="N1108" i="8"/>
  <c r="E1109" i="8"/>
  <c r="F1109" i="8"/>
  <c r="G1109" i="8"/>
  <c r="H1109" i="8"/>
  <c r="I1109" i="8"/>
  <c r="J1109" i="8"/>
  <c r="K1109" i="8"/>
  <c r="L1109" i="8"/>
  <c r="M1109" i="8"/>
  <c r="N1109" i="8"/>
  <c r="E1110" i="8"/>
  <c r="F1110" i="8"/>
  <c r="G1110" i="8"/>
  <c r="H1110" i="8"/>
  <c r="I1110" i="8"/>
  <c r="J1110" i="8"/>
  <c r="K1110" i="8"/>
  <c r="L1110" i="8"/>
  <c r="M1110" i="8"/>
  <c r="N1110" i="8"/>
  <c r="E1111" i="8"/>
  <c r="F1111" i="8"/>
  <c r="G1111" i="8"/>
  <c r="H1111" i="8"/>
  <c r="I1111" i="8"/>
  <c r="J1111" i="8"/>
  <c r="K1111" i="8"/>
  <c r="L1111" i="8"/>
  <c r="M1111" i="8"/>
  <c r="N1111" i="8"/>
  <c r="E1112" i="8"/>
  <c r="F1112" i="8"/>
  <c r="G1112" i="8"/>
  <c r="H1112" i="8"/>
  <c r="I1112" i="8"/>
  <c r="J1112" i="8"/>
  <c r="K1112" i="8"/>
  <c r="L1112" i="8"/>
  <c r="M1112" i="8"/>
  <c r="N1112" i="8"/>
  <c r="E1113" i="8"/>
  <c r="F1113" i="8"/>
  <c r="G1113" i="8"/>
  <c r="H1113" i="8"/>
  <c r="I1113" i="8"/>
  <c r="J1113" i="8"/>
  <c r="K1113" i="8"/>
  <c r="L1113" i="8"/>
  <c r="M1113" i="8"/>
  <c r="N1113" i="8"/>
  <c r="E1114" i="8"/>
  <c r="F1114" i="8"/>
  <c r="G1114" i="8"/>
  <c r="H1114" i="8"/>
  <c r="I1114" i="8"/>
  <c r="J1114" i="8"/>
  <c r="K1114" i="8"/>
  <c r="L1114" i="8"/>
  <c r="M1114" i="8"/>
  <c r="N1114" i="8"/>
  <c r="E1115" i="8"/>
  <c r="F1115" i="8"/>
  <c r="G1115" i="8"/>
  <c r="H1115" i="8"/>
  <c r="I1115" i="8"/>
  <c r="J1115" i="8"/>
  <c r="K1115" i="8"/>
  <c r="L1115" i="8"/>
  <c r="M1115" i="8"/>
  <c r="N1115" i="8"/>
  <c r="E1116" i="8"/>
  <c r="F1116" i="8"/>
  <c r="G1116" i="8"/>
  <c r="H1116" i="8"/>
  <c r="I1116" i="8"/>
  <c r="J1116" i="8"/>
  <c r="K1116" i="8"/>
  <c r="L1116" i="8"/>
  <c r="M1116" i="8"/>
  <c r="N1116" i="8"/>
  <c r="E1117" i="8"/>
  <c r="F1117" i="8"/>
  <c r="G1117" i="8"/>
  <c r="H1117" i="8"/>
  <c r="I1117" i="8"/>
  <c r="J1117" i="8"/>
  <c r="K1117" i="8"/>
  <c r="L1117" i="8"/>
  <c r="M1117" i="8"/>
  <c r="N1117" i="8"/>
  <c r="E1118" i="8"/>
  <c r="F1118" i="8"/>
  <c r="G1118" i="8"/>
  <c r="H1118" i="8"/>
  <c r="I1118" i="8"/>
  <c r="J1118" i="8"/>
  <c r="K1118" i="8"/>
  <c r="L1118" i="8"/>
  <c r="M1118" i="8"/>
  <c r="N1118" i="8"/>
  <c r="E1119" i="8"/>
  <c r="F1119" i="8"/>
  <c r="G1119" i="8"/>
  <c r="H1119" i="8"/>
  <c r="I1119" i="8"/>
  <c r="J1119" i="8"/>
  <c r="K1119" i="8"/>
  <c r="L1119" i="8"/>
  <c r="M1119" i="8"/>
  <c r="N1119" i="8"/>
  <c r="E1120" i="8"/>
  <c r="F1120" i="8"/>
  <c r="G1120" i="8"/>
  <c r="H1120" i="8"/>
  <c r="I1120" i="8"/>
  <c r="J1120" i="8"/>
  <c r="K1120" i="8"/>
  <c r="L1120" i="8"/>
  <c r="M1120" i="8"/>
  <c r="N1120" i="8"/>
  <c r="E1121" i="8"/>
  <c r="F1121" i="8"/>
  <c r="G1121" i="8"/>
  <c r="H1121" i="8"/>
  <c r="I1121" i="8"/>
  <c r="J1121" i="8"/>
  <c r="K1121" i="8"/>
  <c r="L1121" i="8"/>
  <c r="M1121" i="8"/>
  <c r="N1121" i="8"/>
  <c r="E1122" i="8"/>
  <c r="F1122" i="8"/>
  <c r="G1122" i="8"/>
  <c r="H1122" i="8"/>
  <c r="I1122" i="8"/>
  <c r="J1122" i="8"/>
  <c r="K1122" i="8"/>
  <c r="L1122" i="8"/>
  <c r="M1122" i="8"/>
  <c r="N1122" i="8"/>
  <c r="E1123" i="8"/>
  <c r="F1123" i="8"/>
  <c r="G1123" i="8"/>
  <c r="H1123" i="8"/>
  <c r="I1123" i="8"/>
  <c r="J1123" i="8"/>
  <c r="K1123" i="8"/>
  <c r="L1123" i="8"/>
  <c r="M1123" i="8"/>
  <c r="N1123" i="8"/>
  <c r="E1124" i="8"/>
  <c r="F1124" i="8"/>
  <c r="G1124" i="8"/>
  <c r="H1124" i="8"/>
  <c r="I1124" i="8"/>
  <c r="J1124" i="8"/>
  <c r="K1124" i="8"/>
  <c r="L1124" i="8"/>
  <c r="M1124" i="8"/>
  <c r="N1124" i="8"/>
  <c r="E1125" i="8"/>
  <c r="F1125" i="8"/>
  <c r="G1125" i="8"/>
  <c r="H1125" i="8"/>
  <c r="I1125" i="8"/>
  <c r="J1125" i="8"/>
  <c r="K1125" i="8"/>
  <c r="L1125" i="8"/>
  <c r="M1125" i="8"/>
  <c r="N1125" i="8"/>
  <c r="E1126" i="8"/>
  <c r="F1126" i="8"/>
  <c r="G1126" i="8"/>
  <c r="H1126" i="8"/>
  <c r="I1126" i="8"/>
  <c r="J1126" i="8"/>
  <c r="K1126" i="8"/>
  <c r="L1126" i="8"/>
  <c r="M1126" i="8"/>
  <c r="N1126" i="8"/>
  <c r="E1127" i="8"/>
  <c r="F1127" i="8"/>
  <c r="G1127" i="8"/>
  <c r="H1127" i="8"/>
  <c r="I1127" i="8"/>
  <c r="J1127" i="8"/>
  <c r="K1127" i="8"/>
  <c r="L1127" i="8"/>
  <c r="M1127" i="8"/>
  <c r="N1127" i="8"/>
  <c r="E1128" i="8"/>
  <c r="F1128" i="8"/>
  <c r="G1128" i="8"/>
  <c r="H1128" i="8"/>
  <c r="I1128" i="8"/>
  <c r="J1128" i="8"/>
  <c r="K1128" i="8"/>
  <c r="L1128" i="8"/>
  <c r="M1128" i="8"/>
  <c r="N1128" i="8"/>
  <c r="E1129" i="8"/>
  <c r="F1129" i="8"/>
  <c r="G1129" i="8"/>
  <c r="H1129" i="8"/>
  <c r="I1129" i="8"/>
  <c r="J1129" i="8"/>
  <c r="K1129" i="8"/>
  <c r="L1129" i="8"/>
  <c r="M1129" i="8"/>
  <c r="N1129" i="8"/>
  <c r="E1130" i="8"/>
  <c r="F1130" i="8"/>
  <c r="G1130" i="8"/>
  <c r="H1130" i="8"/>
  <c r="I1130" i="8"/>
  <c r="J1130" i="8"/>
  <c r="K1130" i="8"/>
  <c r="L1130" i="8"/>
  <c r="M1130" i="8"/>
  <c r="N1130" i="8"/>
  <c r="E1131" i="8"/>
  <c r="F1131" i="8"/>
  <c r="G1131" i="8"/>
  <c r="H1131" i="8"/>
  <c r="I1131" i="8"/>
  <c r="J1131" i="8"/>
  <c r="K1131" i="8"/>
  <c r="L1131" i="8"/>
  <c r="M1131" i="8"/>
  <c r="N1131" i="8"/>
  <c r="E1132" i="8"/>
  <c r="F1132" i="8"/>
  <c r="G1132" i="8"/>
  <c r="H1132" i="8"/>
  <c r="I1132" i="8"/>
  <c r="J1132" i="8"/>
  <c r="K1132" i="8"/>
  <c r="L1132" i="8"/>
  <c r="M1132" i="8"/>
  <c r="N1132" i="8"/>
  <c r="E1133" i="8"/>
  <c r="F1133" i="8"/>
  <c r="G1133" i="8"/>
  <c r="H1133" i="8"/>
  <c r="I1133" i="8"/>
  <c r="J1133" i="8"/>
  <c r="K1133" i="8"/>
  <c r="L1133" i="8"/>
  <c r="M1133" i="8"/>
  <c r="N1133" i="8"/>
  <c r="E1134" i="8"/>
  <c r="F1134" i="8"/>
  <c r="G1134" i="8"/>
  <c r="H1134" i="8"/>
  <c r="I1134" i="8"/>
  <c r="J1134" i="8"/>
  <c r="K1134" i="8"/>
  <c r="L1134" i="8"/>
  <c r="M1134" i="8"/>
  <c r="N1134" i="8"/>
  <c r="E1135" i="8"/>
  <c r="F1135" i="8"/>
  <c r="G1135" i="8"/>
  <c r="H1135" i="8"/>
  <c r="I1135" i="8"/>
  <c r="J1135" i="8"/>
  <c r="K1135" i="8"/>
  <c r="L1135" i="8"/>
  <c r="M1135" i="8"/>
  <c r="N1135" i="8"/>
  <c r="E1136" i="8"/>
  <c r="F1136" i="8"/>
  <c r="G1136" i="8"/>
  <c r="H1136" i="8"/>
  <c r="I1136" i="8"/>
  <c r="J1136" i="8"/>
  <c r="K1136" i="8"/>
  <c r="L1136" i="8"/>
  <c r="M1136" i="8"/>
  <c r="N1136" i="8"/>
  <c r="E1137" i="8"/>
  <c r="F1137" i="8"/>
  <c r="G1137" i="8"/>
  <c r="H1137" i="8"/>
  <c r="I1137" i="8"/>
  <c r="J1137" i="8"/>
  <c r="K1137" i="8"/>
  <c r="L1137" i="8"/>
  <c r="M1137" i="8"/>
  <c r="N1137" i="8"/>
  <c r="E1138" i="8"/>
  <c r="F1138" i="8"/>
  <c r="G1138" i="8"/>
  <c r="H1138" i="8"/>
  <c r="I1138" i="8"/>
  <c r="J1138" i="8"/>
  <c r="K1138" i="8"/>
  <c r="L1138" i="8"/>
  <c r="M1138" i="8"/>
  <c r="N1138" i="8"/>
  <c r="E1139" i="8"/>
  <c r="F1139" i="8"/>
  <c r="G1139" i="8"/>
  <c r="H1139" i="8"/>
  <c r="I1139" i="8"/>
  <c r="J1139" i="8"/>
  <c r="K1139" i="8"/>
  <c r="L1139" i="8"/>
  <c r="M1139" i="8"/>
  <c r="N1139" i="8"/>
  <c r="E1140" i="8"/>
  <c r="F1140" i="8"/>
  <c r="G1140" i="8"/>
  <c r="H1140" i="8"/>
  <c r="I1140" i="8"/>
  <c r="J1140" i="8"/>
  <c r="K1140" i="8"/>
  <c r="L1140" i="8"/>
  <c r="M1140" i="8"/>
  <c r="N1140" i="8"/>
  <c r="E1141" i="8"/>
  <c r="F1141" i="8"/>
  <c r="G1141" i="8"/>
  <c r="H1141" i="8"/>
  <c r="I1141" i="8"/>
  <c r="J1141" i="8"/>
  <c r="K1141" i="8"/>
  <c r="L1141" i="8"/>
  <c r="M1141" i="8"/>
  <c r="N1141" i="8"/>
  <c r="E1142" i="8"/>
  <c r="F1142" i="8"/>
  <c r="G1142" i="8"/>
  <c r="H1142" i="8"/>
  <c r="I1142" i="8"/>
  <c r="J1142" i="8"/>
  <c r="K1142" i="8"/>
  <c r="L1142" i="8"/>
  <c r="M1142" i="8"/>
  <c r="N1142" i="8"/>
  <c r="E1143" i="8"/>
  <c r="F1143" i="8"/>
  <c r="G1143" i="8"/>
  <c r="H1143" i="8"/>
  <c r="I1143" i="8"/>
  <c r="J1143" i="8"/>
  <c r="K1143" i="8"/>
  <c r="L1143" i="8"/>
  <c r="M1143" i="8"/>
  <c r="N1143" i="8"/>
  <c r="E1144" i="8"/>
  <c r="F1144" i="8"/>
  <c r="G1144" i="8"/>
  <c r="H1144" i="8"/>
  <c r="I1144" i="8"/>
  <c r="J1144" i="8"/>
  <c r="K1144" i="8"/>
  <c r="L1144" i="8"/>
  <c r="M1144" i="8"/>
  <c r="N1144" i="8"/>
  <c r="E1145" i="8"/>
  <c r="F1145" i="8"/>
  <c r="G1145" i="8"/>
  <c r="H1145" i="8"/>
  <c r="I1145" i="8"/>
  <c r="J1145" i="8"/>
  <c r="K1145" i="8"/>
  <c r="L1145" i="8"/>
  <c r="M1145" i="8"/>
  <c r="N1145" i="8"/>
  <c r="E1146" i="8"/>
  <c r="F1146" i="8"/>
  <c r="G1146" i="8"/>
  <c r="H1146" i="8"/>
  <c r="I1146" i="8"/>
  <c r="J1146" i="8"/>
  <c r="K1146" i="8"/>
  <c r="L1146" i="8"/>
  <c r="M1146" i="8"/>
  <c r="N1146" i="8"/>
  <c r="E1147" i="8"/>
  <c r="F1147" i="8"/>
  <c r="G1147" i="8"/>
  <c r="H1147" i="8"/>
  <c r="I1147" i="8"/>
  <c r="J1147" i="8"/>
  <c r="K1147" i="8"/>
  <c r="L1147" i="8"/>
  <c r="M1147" i="8"/>
  <c r="N1147" i="8"/>
  <c r="E1148" i="8"/>
  <c r="F1148" i="8"/>
  <c r="G1148" i="8"/>
  <c r="H1148" i="8"/>
  <c r="I1148" i="8"/>
  <c r="J1148" i="8"/>
  <c r="K1148" i="8"/>
  <c r="L1148" i="8"/>
  <c r="M1148" i="8"/>
  <c r="N1148" i="8"/>
  <c r="E1149" i="8"/>
  <c r="F1149" i="8"/>
  <c r="G1149" i="8"/>
  <c r="H1149" i="8"/>
  <c r="I1149" i="8"/>
  <c r="J1149" i="8"/>
  <c r="K1149" i="8"/>
  <c r="L1149" i="8"/>
  <c r="M1149" i="8"/>
  <c r="N1149" i="8"/>
  <c r="E1150" i="8"/>
  <c r="F1150" i="8"/>
  <c r="G1150" i="8"/>
  <c r="H1150" i="8"/>
  <c r="I1150" i="8"/>
  <c r="J1150" i="8"/>
  <c r="K1150" i="8"/>
  <c r="L1150" i="8"/>
  <c r="M1150" i="8"/>
  <c r="N1150" i="8"/>
  <c r="E1151" i="8"/>
  <c r="F1151" i="8"/>
  <c r="G1151" i="8"/>
  <c r="H1151" i="8"/>
  <c r="I1151" i="8"/>
  <c r="J1151" i="8"/>
  <c r="K1151" i="8"/>
  <c r="L1151" i="8"/>
  <c r="M1151" i="8"/>
  <c r="N1151" i="8"/>
  <c r="E1152" i="8"/>
  <c r="F1152" i="8"/>
  <c r="G1152" i="8"/>
  <c r="H1152" i="8"/>
  <c r="I1152" i="8"/>
  <c r="J1152" i="8"/>
  <c r="K1152" i="8"/>
  <c r="L1152" i="8"/>
  <c r="M1152" i="8"/>
  <c r="N1152" i="8"/>
  <c r="E1153" i="8"/>
  <c r="F1153" i="8"/>
  <c r="G1153" i="8"/>
  <c r="H1153" i="8"/>
  <c r="I1153" i="8"/>
  <c r="J1153" i="8"/>
  <c r="K1153" i="8"/>
  <c r="L1153" i="8"/>
  <c r="M1153" i="8"/>
  <c r="N1153" i="8"/>
  <c r="E1154" i="8"/>
  <c r="F1154" i="8"/>
  <c r="G1154" i="8"/>
  <c r="H1154" i="8"/>
  <c r="I1154" i="8"/>
  <c r="J1154" i="8"/>
  <c r="K1154" i="8"/>
  <c r="L1154" i="8"/>
  <c r="M1154" i="8"/>
  <c r="N1154" i="8"/>
  <c r="E1155" i="8"/>
  <c r="F1155" i="8"/>
  <c r="G1155" i="8"/>
  <c r="H1155" i="8"/>
  <c r="I1155" i="8"/>
  <c r="J1155" i="8"/>
  <c r="K1155" i="8"/>
  <c r="L1155" i="8"/>
  <c r="M1155" i="8"/>
  <c r="N1155" i="8"/>
  <c r="E1156" i="8"/>
  <c r="F1156" i="8"/>
  <c r="G1156" i="8"/>
  <c r="H1156" i="8"/>
  <c r="I1156" i="8"/>
  <c r="J1156" i="8"/>
  <c r="K1156" i="8"/>
  <c r="L1156" i="8"/>
  <c r="M1156" i="8"/>
  <c r="N1156" i="8"/>
  <c r="E1157" i="8"/>
  <c r="F1157" i="8"/>
  <c r="G1157" i="8"/>
  <c r="H1157" i="8"/>
  <c r="I1157" i="8"/>
  <c r="J1157" i="8"/>
  <c r="K1157" i="8"/>
  <c r="L1157" i="8"/>
  <c r="M1157" i="8"/>
  <c r="N1157" i="8"/>
  <c r="E1158" i="8"/>
  <c r="F1158" i="8"/>
  <c r="G1158" i="8"/>
  <c r="H1158" i="8"/>
  <c r="I1158" i="8"/>
  <c r="J1158" i="8"/>
  <c r="K1158" i="8"/>
  <c r="L1158" i="8"/>
  <c r="M1158" i="8"/>
  <c r="N1158" i="8"/>
  <c r="E1159" i="8"/>
  <c r="F1159" i="8"/>
  <c r="G1159" i="8"/>
  <c r="H1159" i="8"/>
  <c r="I1159" i="8"/>
  <c r="J1159" i="8"/>
  <c r="K1159" i="8"/>
  <c r="L1159" i="8"/>
  <c r="M1159" i="8"/>
  <c r="N1159" i="8"/>
  <c r="E1160" i="8"/>
  <c r="F1160" i="8"/>
  <c r="G1160" i="8"/>
  <c r="H1160" i="8"/>
  <c r="I1160" i="8"/>
  <c r="J1160" i="8"/>
  <c r="K1160" i="8"/>
  <c r="L1160" i="8"/>
  <c r="M1160" i="8"/>
  <c r="N1160" i="8"/>
  <c r="E1161" i="8"/>
  <c r="F1161" i="8"/>
  <c r="G1161" i="8"/>
  <c r="H1161" i="8"/>
  <c r="I1161" i="8"/>
  <c r="J1161" i="8"/>
  <c r="K1161" i="8"/>
  <c r="L1161" i="8"/>
  <c r="M1161" i="8"/>
  <c r="N1161" i="8"/>
  <c r="E1162" i="8"/>
  <c r="F1162" i="8"/>
  <c r="G1162" i="8"/>
  <c r="H1162" i="8"/>
  <c r="I1162" i="8"/>
  <c r="J1162" i="8"/>
  <c r="K1162" i="8"/>
  <c r="L1162" i="8"/>
  <c r="M1162" i="8"/>
  <c r="N1162" i="8"/>
  <c r="E1163" i="8"/>
  <c r="F1163" i="8"/>
  <c r="G1163" i="8"/>
  <c r="H1163" i="8"/>
  <c r="I1163" i="8"/>
  <c r="J1163" i="8"/>
  <c r="K1163" i="8"/>
  <c r="L1163" i="8"/>
  <c r="M1163" i="8"/>
  <c r="N1163" i="8"/>
  <c r="E1164" i="8"/>
  <c r="F1164" i="8"/>
  <c r="G1164" i="8"/>
  <c r="H1164" i="8"/>
  <c r="I1164" i="8"/>
  <c r="J1164" i="8"/>
  <c r="K1164" i="8"/>
  <c r="L1164" i="8"/>
  <c r="M1164" i="8"/>
  <c r="N1164" i="8"/>
  <c r="E1165" i="8"/>
  <c r="F1165" i="8"/>
  <c r="G1165" i="8"/>
  <c r="H1165" i="8"/>
  <c r="I1165" i="8"/>
  <c r="J1165" i="8"/>
  <c r="K1165" i="8"/>
  <c r="L1165" i="8"/>
  <c r="M1165" i="8"/>
  <c r="N1165" i="8"/>
  <c r="E1166" i="8"/>
  <c r="F1166" i="8"/>
  <c r="G1166" i="8"/>
  <c r="H1166" i="8"/>
  <c r="I1166" i="8"/>
  <c r="J1166" i="8"/>
  <c r="K1166" i="8"/>
  <c r="L1166" i="8"/>
  <c r="M1166" i="8"/>
  <c r="N1166" i="8"/>
  <c r="E1167" i="8"/>
  <c r="F1167" i="8"/>
  <c r="G1167" i="8"/>
  <c r="H1167" i="8"/>
  <c r="I1167" i="8"/>
  <c r="J1167" i="8"/>
  <c r="K1167" i="8"/>
  <c r="L1167" i="8"/>
  <c r="M1167" i="8"/>
  <c r="N1167" i="8"/>
  <c r="E1168" i="8"/>
  <c r="F1168" i="8"/>
  <c r="G1168" i="8"/>
  <c r="H1168" i="8"/>
  <c r="I1168" i="8"/>
  <c r="J1168" i="8"/>
  <c r="K1168" i="8"/>
  <c r="L1168" i="8"/>
  <c r="M1168" i="8"/>
  <c r="N1168" i="8"/>
  <c r="E1169" i="8"/>
  <c r="F1169" i="8"/>
  <c r="G1169" i="8"/>
  <c r="H1169" i="8"/>
  <c r="I1169" i="8"/>
  <c r="J1169" i="8"/>
  <c r="K1169" i="8"/>
  <c r="L1169" i="8"/>
  <c r="M1169" i="8"/>
  <c r="N1169" i="8"/>
  <c r="E1170" i="8"/>
  <c r="F1170" i="8"/>
  <c r="G1170" i="8"/>
  <c r="H1170" i="8"/>
  <c r="I1170" i="8"/>
  <c r="J1170" i="8"/>
  <c r="K1170" i="8"/>
  <c r="L1170" i="8"/>
  <c r="M1170" i="8"/>
  <c r="N1170" i="8"/>
  <c r="E1171" i="8"/>
  <c r="F1171" i="8"/>
  <c r="G1171" i="8"/>
  <c r="H1171" i="8"/>
  <c r="I1171" i="8"/>
  <c r="J1171" i="8"/>
  <c r="K1171" i="8"/>
  <c r="L1171" i="8"/>
  <c r="M1171" i="8"/>
  <c r="N1171" i="8"/>
  <c r="E1172" i="8"/>
  <c r="F1172" i="8"/>
  <c r="G1172" i="8"/>
  <c r="H1172" i="8"/>
  <c r="I1172" i="8"/>
  <c r="J1172" i="8"/>
  <c r="K1172" i="8"/>
  <c r="L1172" i="8"/>
  <c r="M1172" i="8"/>
  <c r="N1172" i="8"/>
  <c r="E1173" i="8"/>
  <c r="F1173" i="8"/>
  <c r="G1173" i="8"/>
  <c r="H1173" i="8"/>
  <c r="I1173" i="8"/>
  <c r="J1173" i="8"/>
  <c r="K1173" i="8"/>
  <c r="L1173" i="8"/>
  <c r="M1173" i="8"/>
  <c r="N1173" i="8"/>
  <c r="E1174" i="8"/>
  <c r="F1174" i="8"/>
  <c r="G1174" i="8"/>
  <c r="H1174" i="8"/>
  <c r="I1174" i="8"/>
  <c r="J1174" i="8"/>
  <c r="K1174" i="8"/>
  <c r="L1174" i="8"/>
  <c r="M1174" i="8"/>
  <c r="N1174" i="8"/>
  <c r="E1175" i="8"/>
  <c r="F1175" i="8"/>
  <c r="G1175" i="8"/>
  <c r="H1175" i="8"/>
  <c r="I1175" i="8"/>
  <c r="J1175" i="8"/>
  <c r="K1175" i="8"/>
  <c r="L1175" i="8"/>
  <c r="M1175" i="8"/>
  <c r="N1175" i="8"/>
  <c r="E1176" i="8"/>
  <c r="F1176" i="8"/>
  <c r="G1176" i="8"/>
  <c r="H1176" i="8"/>
  <c r="I1176" i="8"/>
  <c r="J1176" i="8"/>
  <c r="K1176" i="8"/>
  <c r="L1176" i="8"/>
  <c r="M1176" i="8"/>
  <c r="N1176" i="8"/>
  <c r="E1177" i="8"/>
  <c r="F1177" i="8"/>
  <c r="G1177" i="8"/>
  <c r="H1177" i="8"/>
  <c r="I1177" i="8"/>
  <c r="J1177" i="8"/>
  <c r="K1177" i="8"/>
  <c r="L1177" i="8"/>
  <c r="M1177" i="8"/>
  <c r="N1177" i="8"/>
  <c r="E1178" i="8"/>
  <c r="F1178" i="8"/>
  <c r="G1178" i="8"/>
  <c r="H1178" i="8"/>
  <c r="I1178" i="8"/>
  <c r="J1178" i="8"/>
  <c r="K1178" i="8"/>
  <c r="L1178" i="8"/>
  <c r="M1178" i="8"/>
  <c r="N1178" i="8"/>
  <c r="E1179" i="8"/>
  <c r="F1179" i="8"/>
  <c r="G1179" i="8"/>
  <c r="H1179" i="8"/>
  <c r="I1179" i="8"/>
  <c r="J1179" i="8"/>
  <c r="K1179" i="8"/>
  <c r="L1179" i="8"/>
  <c r="M1179" i="8"/>
  <c r="N1179" i="8"/>
  <c r="E1180" i="8"/>
  <c r="F1180" i="8"/>
  <c r="G1180" i="8"/>
  <c r="H1180" i="8"/>
  <c r="I1180" i="8"/>
  <c r="J1180" i="8"/>
  <c r="K1180" i="8"/>
  <c r="L1180" i="8"/>
  <c r="M1180" i="8"/>
  <c r="N1180" i="8"/>
  <c r="E1181" i="8"/>
  <c r="F1181" i="8"/>
  <c r="G1181" i="8"/>
  <c r="H1181" i="8"/>
  <c r="I1181" i="8"/>
  <c r="J1181" i="8"/>
  <c r="K1181" i="8"/>
  <c r="L1181" i="8"/>
  <c r="M1181" i="8"/>
  <c r="N1181" i="8"/>
  <c r="E1182" i="8"/>
  <c r="F1182" i="8"/>
  <c r="G1182" i="8"/>
  <c r="H1182" i="8"/>
  <c r="I1182" i="8"/>
  <c r="J1182" i="8"/>
  <c r="K1182" i="8"/>
  <c r="L1182" i="8"/>
  <c r="M1182" i="8"/>
  <c r="N1182" i="8"/>
  <c r="E1183" i="8"/>
  <c r="F1183" i="8"/>
  <c r="G1183" i="8"/>
  <c r="H1183" i="8"/>
  <c r="I1183" i="8"/>
  <c r="J1183" i="8"/>
  <c r="K1183" i="8"/>
  <c r="L1183" i="8"/>
  <c r="M1183" i="8"/>
  <c r="N1183" i="8"/>
  <c r="E1184" i="8"/>
  <c r="F1184" i="8"/>
  <c r="G1184" i="8"/>
  <c r="H1184" i="8"/>
  <c r="I1184" i="8"/>
  <c r="J1184" i="8"/>
  <c r="K1184" i="8"/>
  <c r="L1184" i="8"/>
  <c r="M1184" i="8"/>
  <c r="N1184" i="8"/>
  <c r="E1185" i="8"/>
  <c r="F1185" i="8"/>
  <c r="G1185" i="8"/>
  <c r="H1185" i="8"/>
  <c r="I1185" i="8"/>
  <c r="J1185" i="8"/>
  <c r="K1185" i="8"/>
  <c r="L1185" i="8"/>
  <c r="M1185" i="8"/>
  <c r="N1185" i="8"/>
  <c r="E1186" i="8"/>
  <c r="F1186" i="8"/>
  <c r="G1186" i="8"/>
  <c r="H1186" i="8"/>
  <c r="I1186" i="8"/>
  <c r="J1186" i="8"/>
  <c r="K1186" i="8"/>
  <c r="L1186" i="8"/>
  <c r="M1186" i="8"/>
  <c r="N1186" i="8"/>
  <c r="E1187" i="8"/>
  <c r="F1187" i="8"/>
  <c r="G1187" i="8"/>
  <c r="H1187" i="8"/>
  <c r="I1187" i="8"/>
  <c r="J1187" i="8"/>
  <c r="K1187" i="8"/>
  <c r="L1187" i="8"/>
  <c r="M1187" i="8"/>
  <c r="N1187" i="8"/>
  <c r="E1188" i="8"/>
  <c r="F1188" i="8"/>
  <c r="G1188" i="8"/>
  <c r="H1188" i="8"/>
  <c r="I1188" i="8"/>
  <c r="J1188" i="8"/>
  <c r="K1188" i="8"/>
  <c r="L1188" i="8"/>
  <c r="M1188" i="8"/>
  <c r="N1188" i="8"/>
  <c r="E1189" i="8"/>
  <c r="F1189" i="8"/>
  <c r="G1189" i="8"/>
  <c r="H1189" i="8"/>
  <c r="I1189" i="8"/>
  <c r="J1189" i="8"/>
  <c r="K1189" i="8"/>
  <c r="L1189" i="8"/>
  <c r="M1189" i="8"/>
  <c r="N1189" i="8"/>
  <c r="E1190" i="8"/>
  <c r="F1190" i="8"/>
  <c r="G1190" i="8"/>
  <c r="H1190" i="8"/>
  <c r="I1190" i="8"/>
  <c r="J1190" i="8"/>
  <c r="K1190" i="8"/>
  <c r="L1190" i="8"/>
  <c r="M1190" i="8"/>
  <c r="N1190" i="8"/>
  <c r="E1191" i="8"/>
  <c r="F1191" i="8"/>
  <c r="G1191" i="8"/>
  <c r="H1191" i="8"/>
  <c r="I1191" i="8"/>
  <c r="J1191" i="8"/>
  <c r="K1191" i="8"/>
  <c r="L1191" i="8"/>
  <c r="M1191" i="8"/>
  <c r="N1191" i="8"/>
  <c r="E1192" i="8"/>
  <c r="F1192" i="8"/>
  <c r="G1192" i="8"/>
  <c r="H1192" i="8"/>
  <c r="I1192" i="8"/>
  <c r="J1192" i="8"/>
  <c r="K1192" i="8"/>
  <c r="L1192" i="8"/>
  <c r="M1192" i="8"/>
  <c r="N1192" i="8"/>
  <c r="E1193" i="8"/>
  <c r="F1193" i="8"/>
  <c r="G1193" i="8"/>
  <c r="H1193" i="8"/>
  <c r="I1193" i="8"/>
  <c r="J1193" i="8"/>
  <c r="K1193" i="8"/>
  <c r="L1193" i="8"/>
  <c r="M1193" i="8"/>
  <c r="N1193" i="8"/>
  <c r="E1194" i="8"/>
  <c r="F1194" i="8"/>
  <c r="G1194" i="8"/>
  <c r="H1194" i="8"/>
  <c r="I1194" i="8"/>
  <c r="J1194" i="8"/>
  <c r="K1194" i="8"/>
  <c r="L1194" i="8"/>
  <c r="M1194" i="8"/>
  <c r="N1194" i="8"/>
  <c r="E1195" i="8"/>
  <c r="F1195" i="8"/>
  <c r="G1195" i="8"/>
  <c r="H1195" i="8"/>
  <c r="I1195" i="8"/>
  <c r="J1195" i="8"/>
  <c r="K1195" i="8"/>
  <c r="L1195" i="8"/>
  <c r="M1195" i="8"/>
  <c r="N1195" i="8"/>
  <c r="E1196" i="8"/>
  <c r="F1196" i="8"/>
  <c r="G1196" i="8"/>
  <c r="H1196" i="8"/>
  <c r="I1196" i="8"/>
  <c r="J1196" i="8"/>
  <c r="K1196" i="8"/>
  <c r="L1196" i="8"/>
  <c r="M1196" i="8"/>
  <c r="N1196" i="8"/>
  <c r="E1197" i="8"/>
  <c r="F1197" i="8"/>
  <c r="G1197" i="8"/>
  <c r="H1197" i="8"/>
  <c r="I1197" i="8"/>
  <c r="J1197" i="8"/>
  <c r="K1197" i="8"/>
  <c r="L1197" i="8"/>
  <c r="M1197" i="8"/>
  <c r="N1197" i="8"/>
  <c r="E1198" i="8"/>
  <c r="F1198" i="8"/>
  <c r="G1198" i="8"/>
  <c r="H1198" i="8"/>
  <c r="I1198" i="8"/>
  <c r="J1198" i="8"/>
  <c r="K1198" i="8"/>
  <c r="L1198" i="8"/>
  <c r="M1198" i="8"/>
  <c r="N1198" i="8"/>
  <c r="E1199" i="8"/>
  <c r="F1199" i="8"/>
  <c r="G1199" i="8"/>
  <c r="H1199" i="8"/>
  <c r="I1199" i="8"/>
  <c r="J1199" i="8"/>
  <c r="K1199" i="8"/>
  <c r="L1199" i="8"/>
  <c r="M1199" i="8"/>
  <c r="N1199" i="8"/>
  <c r="E1200" i="8"/>
  <c r="F1200" i="8"/>
  <c r="G1200" i="8"/>
  <c r="H1200" i="8"/>
  <c r="I1200" i="8"/>
  <c r="J1200" i="8"/>
  <c r="K1200" i="8"/>
  <c r="L1200" i="8"/>
  <c r="M1200" i="8"/>
  <c r="N1200" i="8"/>
  <c r="E1201" i="8"/>
  <c r="F1201" i="8"/>
  <c r="G1201" i="8"/>
  <c r="H1201" i="8"/>
  <c r="I1201" i="8"/>
  <c r="J1201" i="8"/>
  <c r="K1201" i="8"/>
  <c r="L1201" i="8"/>
  <c r="M1201" i="8"/>
  <c r="N1201" i="8"/>
  <c r="E1202" i="8"/>
  <c r="F1202" i="8"/>
  <c r="G1202" i="8"/>
  <c r="H1202" i="8"/>
  <c r="I1202" i="8"/>
  <c r="J1202" i="8"/>
  <c r="K1202" i="8"/>
  <c r="L1202" i="8"/>
  <c r="M1202" i="8"/>
  <c r="N1202" i="8"/>
  <c r="E1203" i="8"/>
  <c r="F1203" i="8"/>
  <c r="G1203" i="8"/>
  <c r="H1203" i="8"/>
  <c r="I1203" i="8"/>
  <c r="J1203" i="8"/>
  <c r="K1203" i="8"/>
  <c r="L1203" i="8"/>
  <c r="M1203" i="8"/>
  <c r="N1203" i="8"/>
  <c r="E1204" i="8"/>
  <c r="F1204" i="8"/>
  <c r="G1204" i="8"/>
  <c r="H1204" i="8"/>
  <c r="I1204" i="8"/>
  <c r="J1204" i="8"/>
  <c r="K1204" i="8"/>
  <c r="L1204" i="8"/>
  <c r="M1204" i="8"/>
  <c r="N1204" i="8"/>
  <c r="E1205" i="8"/>
  <c r="F1205" i="8"/>
  <c r="G1205" i="8"/>
  <c r="H1205" i="8"/>
  <c r="I1205" i="8"/>
  <c r="J1205" i="8"/>
  <c r="K1205" i="8"/>
  <c r="L1205" i="8"/>
  <c r="M1205" i="8"/>
  <c r="N1205" i="8"/>
  <c r="E1206" i="8"/>
  <c r="F1206" i="8"/>
  <c r="G1206" i="8"/>
  <c r="H1206" i="8"/>
  <c r="I1206" i="8"/>
  <c r="J1206" i="8"/>
  <c r="K1206" i="8"/>
  <c r="L1206" i="8"/>
  <c r="M1206" i="8"/>
  <c r="N1206" i="8"/>
  <c r="E1207" i="8"/>
  <c r="F1207" i="8"/>
  <c r="G1207" i="8"/>
  <c r="H1207" i="8"/>
  <c r="I1207" i="8"/>
  <c r="J1207" i="8"/>
  <c r="K1207" i="8"/>
  <c r="L1207" i="8"/>
  <c r="M1207" i="8"/>
  <c r="N1207" i="8"/>
  <c r="E1208" i="8"/>
  <c r="F1208" i="8"/>
  <c r="G1208" i="8"/>
  <c r="H1208" i="8"/>
  <c r="I1208" i="8"/>
  <c r="J1208" i="8"/>
  <c r="K1208" i="8"/>
  <c r="L1208" i="8"/>
  <c r="M1208" i="8"/>
  <c r="N1208" i="8"/>
  <c r="E1209" i="8"/>
  <c r="F1209" i="8"/>
  <c r="G1209" i="8"/>
  <c r="H1209" i="8"/>
  <c r="I1209" i="8"/>
  <c r="J1209" i="8"/>
  <c r="K1209" i="8"/>
  <c r="L1209" i="8"/>
  <c r="M1209" i="8"/>
  <c r="N1209" i="8"/>
  <c r="E1210" i="8"/>
  <c r="F1210" i="8"/>
  <c r="G1210" i="8"/>
  <c r="H1210" i="8"/>
  <c r="I1210" i="8"/>
  <c r="J1210" i="8"/>
  <c r="K1210" i="8"/>
  <c r="L1210" i="8"/>
  <c r="M1210" i="8"/>
  <c r="N1210" i="8"/>
  <c r="E1211" i="8"/>
  <c r="F1211" i="8"/>
  <c r="G1211" i="8"/>
  <c r="H1211" i="8"/>
  <c r="I1211" i="8"/>
  <c r="J1211" i="8"/>
  <c r="K1211" i="8"/>
  <c r="L1211" i="8"/>
  <c r="M1211" i="8"/>
  <c r="N1211" i="8"/>
  <c r="E1212" i="8"/>
  <c r="F1212" i="8"/>
  <c r="G1212" i="8"/>
  <c r="H1212" i="8"/>
  <c r="I1212" i="8"/>
  <c r="J1212" i="8"/>
  <c r="K1212" i="8"/>
  <c r="L1212" i="8"/>
  <c r="M1212" i="8"/>
  <c r="N1212" i="8"/>
  <c r="E1213" i="8"/>
  <c r="F1213" i="8"/>
  <c r="G1213" i="8"/>
  <c r="H1213" i="8"/>
  <c r="I1213" i="8"/>
  <c r="J1213" i="8"/>
  <c r="K1213" i="8"/>
  <c r="L1213" i="8"/>
  <c r="M1213" i="8"/>
  <c r="N1213" i="8"/>
  <c r="E1214" i="8"/>
  <c r="F1214" i="8"/>
  <c r="G1214" i="8"/>
  <c r="H1214" i="8"/>
  <c r="I1214" i="8"/>
  <c r="J1214" i="8"/>
  <c r="K1214" i="8"/>
  <c r="L1214" i="8"/>
  <c r="M1214" i="8"/>
  <c r="N1214" i="8"/>
  <c r="E1215" i="8"/>
  <c r="F1215" i="8"/>
  <c r="G1215" i="8"/>
  <c r="H1215" i="8"/>
  <c r="I1215" i="8"/>
  <c r="J1215" i="8"/>
  <c r="K1215" i="8"/>
  <c r="L1215" i="8"/>
  <c r="M1215" i="8"/>
  <c r="N1215" i="8"/>
  <c r="E1216" i="8"/>
  <c r="F1216" i="8"/>
  <c r="G1216" i="8"/>
  <c r="H1216" i="8"/>
  <c r="I1216" i="8"/>
  <c r="J1216" i="8"/>
  <c r="K1216" i="8"/>
  <c r="L1216" i="8"/>
  <c r="M1216" i="8"/>
  <c r="N1216" i="8"/>
  <c r="E1217" i="8"/>
  <c r="F1217" i="8"/>
  <c r="G1217" i="8"/>
  <c r="H1217" i="8"/>
  <c r="I1217" i="8"/>
  <c r="J1217" i="8"/>
  <c r="K1217" i="8"/>
  <c r="L1217" i="8"/>
  <c r="M1217" i="8"/>
  <c r="N1217" i="8"/>
  <c r="E1218" i="8"/>
  <c r="F1218" i="8"/>
  <c r="G1218" i="8"/>
  <c r="H1218" i="8"/>
  <c r="I1218" i="8"/>
  <c r="J1218" i="8"/>
  <c r="K1218" i="8"/>
  <c r="L1218" i="8"/>
  <c r="M1218" i="8"/>
  <c r="N1218" i="8"/>
  <c r="E1219" i="8"/>
  <c r="F1219" i="8"/>
  <c r="G1219" i="8"/>
  <c r="H1219" i="8"/>
  <c r="I1219" i="8"/>
  <c r="J1219" i="8"/>
  <c r="K1219" i="8"/>
  <c r="L1219" i="8"/>
  <c r="M1219" i="8"/>
  <c r="N1219" i="8"/>
  <c r="E1220" i="8"/>
  <c r="F1220" i="8"/>
  <c r="G1220" i="8"/>
  <c r="H1220" i="8"/>
  <c r="I1220" i="8"/>
  <c r="J1220" i="8"/>
  <c r="K1220" i="8"/>
  <c r="L1220" i="8"/>
  <c r="M1220" i="8"/>
  <c r="N1220" i="8"/>
  <c r="E1221" i="8"/>
  <c r="F1221" i="8"/>
  <c r="G1221" i="8"/>
  <c r="H1221" i="8"/>
  <c r="I1221" i="8"/>
  <c r="J1221" i="8"/>
  <c r="K1221" i="8"/>
  <c r="L1221" i="8"/>
  <c r="M1221" i="8"/>
  <c r="N1221" i="8"/>
  <c r="E1222" i="8"/>
  <c r="F1222" i="8"/>
  <c r="G1222" i="8"/>
  <c r="H1222" i="8"/>
  <c r="I1222" i="8"/>
  <c r="J1222" i="8"/>
  <c r="K1222" i="8"/>
  <c r="L1222" i="8"/>
  <c r="M1222" i="8"/>
  <c r="N1222" i="8"/>
  <c r="E1223" i="8"/>
  <c r="F1223" i="8"/>
  <c r="G1223" i="8"/>
  <c r="H1223" i="8"/>
  <c r="I1223" i="8"/>
  <c r="J1223" i="8"/>
  <c r="K1223" i="8"/>
  <c r="L1223" i="8"/>
  <c r="M1223" i="8"/>
  <c r="N1223" i="8"/>
  <c r="E1224" i="8"/>
  <c r="F1224" i="8"/>
  <c r="G1224" i="8"/>
  <c r="H1224" i="8"/>
  <c r="I1224" i="8"/>
  <c r="J1224" i="8"/>
  <c r="K1224" i="8"/>
  <c r="L1224" i="8"/>
  <c r="M1224" i="8"/>
  <c r="N1224" i="8"/>
  <c r="E1225" i="8"/>
  <c r="F1225" i="8"/>
  <c r="G1225" i="8"/>
  <c r="H1225" i="8"/>
  <c r="I1225" i="8"/>
  <c r="J1225" i="8"/>
  <c r="K1225" i="8"/>
  <c r="L1225" i="8"/>
  <c r="M1225" i="8"/>
  <c r="N1225" i="8"/>
  <c r="E1226" i="8"/>
  <c r="F1226" i="8"/>
  <c r="G1226" i="8"/>
  <c r="H1226" i="8"/>
  <c r="I1226" i="8"/>
  <c r="J1226" i="8"/>
  <c r="K1226" i="8"/>
  <c r="L1226" i="8"/>
  <c r="M1226" i="8"/>
  <c r="N1226" i="8"/>
  <c r="E1227" i="8"/>
  <c r="F1227" i="8"/>
  <c r="G1227" i="8"/>
  <c r="H1227" i="8"/>
  <c r="I1227" i="8"/>
  <c r="J1227" i="8"/>
  <c r="K1227" i="8"/>
  <c r="L1227" i="8"/>
  <c r="M1227" i="8"/>
  <c r="N1227" i="8"/>
  <c r="E1228" i="8"/>
  <c r="F1228" i="8"/>
  <c r="G1228" i="8"/>
  <c r="H1228" i="8"/>
  <c r="I1228" i="8"/>
  <c r="J1228" i="8"/>
  <c r="K1228" i="8"/>
  <c r="L1228" i="8"/>
  <c r="M1228" i="8"/>
  <c r="N1228" i="8"/>
  <c r="E1229" i="8"/>
  <c r="F1229" i="8"/>
  <c r="G1229" i="8"/>
  <c r="H1229" i="8"/>
  <c r="I1229" i="8"/>
  <c r="J1229" i="8"/>
  <c r="K1229" i="8"/>
  <c r="L1229" i="8"/>
  <c r="M1229" i="8"/>
  <c r="N1229" i="8"/>
  <c r="E1230" i="8"/>
  <c r="F1230" i="8"/>
  <c r="G1230" i="8"/>
  <c r="H1230" i="8"/>
  <c r="I1230" i="8"/>
  <c r="J1230" i="8"/>
  <c r="K1230" i="8"/>
  <c r="L1230" i="8"/>
  <c r="M1230" i="8"/>
  <c r="N1230" i="8"/>
  <c r="E1231" i="8"/>
  <c r="F1231" i="8"/>
  <c r="G1231" i="8"/>
  <c r="H1231" i="8"/>
  <c r="I1231" i="8"/>
  <c r="J1231" i="8"/>
  <c r="K1231" i="8"/>
  <c r="L1231" i="8"/>
  <c r="M1231" i="8"/>
  <c r="N1231" i="8"/>
  <c r="E1232" i="8"/>
  <c r="F1232" i="8"/>
  <c r="G1232" i="8"/>
  <c r="H1232" i="8"/>
  <c r="I1232" i="8"/>
  <c r="J1232" i="8"/>
  <c r="K1232" i="8"/>
  <c r="L1232" i="8"/>
  <c r="M1232" i="8"/>
  <c r="N1232" i="8"/>
  <c r="E1233" i="8"/>
  <c r="F1233" i="8"/>
  <c r="G1233" i="8"/>
  <c r="H1233" i="8"/>
  <c r="I1233" i="8"/>
  <c r="J1233" i="8"/>
  <c r="K1233" i="8"/>
  <c r="L1233" i="8"/>
  <c r="M1233" i="8"/>
  <c r="N1233" i="8"/>
  <c r="E1234" i="8"/>
  <c r="F1234" i="8"/>
  <c r="G1234" i="8"/>
  <c r="H1234" i="8"/>
  <c r="I1234" i="8"/>
  <c r="J1234" i="8"/>
  <c r="K1234" i="8"/>
  <c r="L1234" i="8"/>
  <c r="M1234" i="8"/>
  <c r="N1234" i="8"/>
  <c r="E1235" i="8"/>
  <c r="F1235" i="8"/>
  <c r="G1235" i="8"/>
  <c r="H1235" i="8"/>
  <c r="I1235" i="8"/>
  <c r="J1235" i="8"/>
  <c r="K1235" i="8"/>
  <c r="L1235" i="8"/>
  <c r="M1235" i="8"/>
  <c r="N1235" i="8"/>
  <c r="E1236" i="8"/>
  <c r="F1236" i="8"/>
  <c r="G1236" i="8"/>
  <c r="H1236" i="8"/>
  <c r="I1236" i="8"/>
  <c r="J1236" i="8"/>
  <c r="K1236" i="8"/>
  <c r="L1236" i="8"/>
  <c r="M1236" i="8"/>
  <c r="N1236" i="8"/>
  <c r="E1237" i="8"/>
  <c r="F1237" i="8"/>
  <c r="G1237" i="8"/>
  <c r="H1237" i="8"/>
  <c r="I1237" i="8"/>
  <c r="J1237" i="8"/>
  <c r="K1237" i="8"/>
  <c r="L1237" i="8"/>
  <c r="M1237" i="8"/>
  <c r="N1237" i="8"/>
  <c r="E1238" i="8"/>
  <c r="F1238" i="8"/>
  <c r="G1238" i="8"/>
  <c r="H1238" i="8"/>
  <c r="I1238" i="8"/>
  <c r="J1238" i="8"/>
  <c r="K1238" i="8"/>
  <c r="L1238" i="8"/>
  <c r="M1238" i="8"/>
  <c r="N1238" i="8"/>
  <c r="E1239" i="8"/>
  <c r="F1239" i="8"/>
  <c r="G1239" i="8"/>
  <c r="H1239" i="8"/>
  <c r="I1239" i="8"/>
  <c r="J1239" i="8"/>
  <c r="K1239" i="8"/>
  <c r="L1239" i="8"/>
  <c r="M1239" i="8"/>
  <c r="N1239" i="8"/>
  <c r="E1240" i="8"/>
  <c r="F1240" i="8"/>
  <c r="G1240" i="8"/>
  <c r="H1240" i="8"/>
  <c r="I1240" i="8"/>
  <c r="J1240" i="8"/>
  <c r="K1240" i="8"/>
  <c r="L1240" i="8"/>
  <c r="M1240" i="8"/>
  <c r="N1240" i="8"/>
  <c r="E1241" i="8"/>
  <c r="F1241" i="8"/>
  <c r="G1241" i="8"/>
  <c r="H1241" i="8"/>
  <c r="I1241" i="8"/>
  <c r="J1241" i="8"/>
  <c r="K1241" i="8"/>
  <c r="L1241" i="8"/>
  <c r="M1241" i="8"/>
  <c r="N1241" i="8"/>
  <c r="E1242" i="8"/>
  <c r="F1242" i="8"/>
  <c r="G1242" i="8"/>
  <c r="H1242" i="8"/>
  <c r="I1242" i="8"/>
  <c r="J1242" i="8"/>
  <c r="K1242" i="8"/>
  <c r="L1242" i="8"/>
  <c r="M1242" i="8"/>
  <c r="N1242" i="8"/>
  <c r="E1243" i="8"/>
  <c r="F1243" i="8"/>
  <c r="G1243" i="8"/>
  <c r="H1243" i="8"/>
  <c r="I1243" i="8"/>
  <c r="J1243" i="8"/>
  <c r="K1243" i="8"/>
  <c r="L1243" i="8"/>
  <c r="M1243" i="8"/>
  <c r="N1243" i="8"/>
  <c r="E1244" i="8"/>
  <c r="F1244" i="8"/>
  <c r="G1244" i="8"/>
  <c r="H1244" i="8"/>
  <c r="I1244" i="8"/>
  <c r="J1244" i="8"/>
  <c r="K1244" i="8"/>
  <c r="L1244" i="8"/>
  <c r="M1244" i="8"/>
  <c r="N1244" i="8"/>
  <c r="E1245" i="8"/>
  <c r="F1245" i="8"/>
  <c r="G1245" i="8"/>
  <c r="H1245" i="8"/>
  <c r="I1245" i="8"/>
  <c r="J1245" i="8"/>
  <c r="K1245" i="8"/>
  <c r="L1245" i="8"/>
  <c r="M1245" i="8"/>
  <c r="N1245" i="8"/>
  <c r="E1246" i="8"/>
  <c r="F1246" i="8"/>
  <c r="G1246" i="8"/>
  <c r="H1246" i="8"/>
  <c r="I1246" i="8"/>
  <c r="J1246" i="8"/>
  <c r="K1246" i="8"/>
  <c r="L1246" i="8"/>
  <c r="M1246" i="8"/>
  <c r="N1246" i="8"/>
  <c r="E1247" i="8"/>
  <c r="F1247" i="8"/>
  <c r="G1247" i="8"/>
  <c r="H1247" i="8"/>
  <c r="I1247" i="8"/>
  <c r="J1247" i="8"/>
  <c r="K1247" i="8"/>
  <c r="L1247" i="8"/>
  <c r="M1247" i="8"/>
  <c r="N1247" i="8"/>
  <c r="E1248" i="8"/>
  <c r="F1248" i="8"/>
  <c r="G1248" i="8"/>
  <c r="H1248" i="8"/>
  <c r="I1248" i="8"/>
  <c r="J1248" i="8"/>
  <c r="K1248" i="8"/>
  <c r="L1248" i="8"/>
  <c r="M1248" i="8"/>
  <c r="N1248" i="8"/>
  <c r="E1249" i="8"/>
  <c r="F1249" i="8"/>
  <c r="G1249" i="8"/>
  <c r="H1249" i="8"/>
  <c r="I1249" i="8"/>
  <c r="J1249" i="8"/>
  <c r="K1249" i="8"/>
  <c r="L1249" i="8"/>
  <c r="M1249" i="8"/>
  <c r="N1249" i="8"/>
  <c r="E1250" i="8"/>
  <c r="F1250" i="8"/>
  <c r="G1250" i="8"/>
  <c r="H1250" i="8"/>
  <c r="I1250" i="8"/>
  <c r="J1250" i="8"/>
  <c r="K1250" i="8"/>
  <c r="L1250" i="8"/>
  <c r="M1250" i="8"/>
  <c r="N1250" i="8"/>
  <c r="E1251" i="8"/>
  <c r="F1251" i="8"/>
  <c r="G1251" i="8"/>
  <c r="H1251" i="8"/>
  <c r="I1251" i="8"/>
  <c r="J1251" i="8"/>
  <c r="K1251" i="8"/>
  <c r="L1251" i="8"/>
  <c r="M1251" i="8"/>
  <c r="N1251" i="8"/>
  <c r="E1252" i="8"/>
  <c r="F1252" i="8"/>
  <c r="G1252" i="8"/>
  <c r="H1252" i="8"/>
  <c r="I1252" i="8"/>
  <c r="J1252" i="8"/>
  <c r="K1252" i="8"/>
  <c r="L1252" i="8"/>
  <c r="M1252" i="8"/>
  <c r="N1252" i="8"/>
  <c r="E1253" i="8"/>
  <c r="F1253" i="8"/>
  <c r="G1253" i="8"/>
  <c r="H1253" i="8"/>
  <c r="I1253" i="8"/>
  <c r="J1253" i="8"/>
  <c r="K1253" i="8"/>
  <c r="L1253" i="8"/>
  <c r="M1253" i="8"/>
  <c r="N1253" i="8"/>
  <c r="E1254" i="8"/>
  <c r="F1254" i="8"/>
  <c r="G1254" i="8"/>
  <c r="H1254" i="8"/>
  <c r="I1254" i="8"/>
  <c r="J1254" i="8"/>
  <c r="K1254" i="8"/>
  <c r="L1254" i="8"/>
  <c r="M1254" i="8"/>
  <c r="N1254" i="8"/>
  <c r="E1255" i="8"/>
  <c r="F1255" i="8"/>
  <c r="G1255" i="8"/>
  <c r="H1255" i="8"/>
  <c r="I1255" i="8"/>
  <c r="J1255" i="8"/>
  <c r="K1255" i="8"/>
  <c r="L1255" i="8"/>
  <c r="M1255" i="8"/>
  <c r="N1255" i="8"/>
  <c r="E1256" i="8"/>
  <c r="F1256" i="8"/>
  <c r="G1256" i="8"/>
  <c r="H1256" i="8"/>
  <c r="I1256" i="8"/>
  <c r="J1256" i="8"/>
  <c r="K1256" i="8"/>
  <c r="L1256" i="8"/>
  <c r="M1256" i="8"/>
  <c r="N1256" i="8"/>
  <c r="E1257" i="8"/>
  <c r="F1257" i="8"/>
  <c r="G1257" i="8"/>
  <c r="H1257" i="8"/>
  <c r="I1257" i="8"/>
  <c r="J1257" i="8"/>
  <c r="K1257" i="8"/>
  <c r="L1257" i="8"/>
  <c r="M1257" i="8"/>
  <c r="N1257" i="8"/>
  <c r="E1258" i="8"/>
  <c r="F1258" i="8"/>
  <c r="G1258" i="8"/>
  <c r="H1258" i="8"/>
  <c r="I1258" i="8"/>
  <c r="J1258" i="8"/>
  <c r="K1258" i="8"/>
  <c r="L1258" i="8"/>
  <c r="M1258" i="8"/>
  <c r="N1258" i="8"/>
  <c r="E1259" i="8"/>
  <c r="F1259" i="8"/>
  <c r="G1259" i="8"/>
  <c r="H1259" i="8"/>
  <c r="I1259" i="8"/>
  <c r="J1259" i="8"/>
  <c r="K1259" i="8"/>
  <c r="L1259" i="8"/>
  <c r="M1259" i="8"/>
  <c r="N1259" i="8"/>
  <c r="E1260" i="8"/>
  <c r="F1260" i="8"/>
  <c r="G1260" i="8"/>
  <c r="H1260" i="8"/>
  <c r="I1260" i="8"/>
  <c r="J1260" i="8"/>
  <c r="K1260" i="8"/>
  <c r="L1260" i="8"/>
  <c r="M1260" i="8"/>
  <c r="N1260" i="8"/>
  <c r="E1261" i="8"/>
  <c r="F1261" i="8"/>
  <c r="G1261" i="8"/>
  <c r="H1261" i="8"/>
  <c r="I1261" i="8"/>
  <c r="J1261" i="8"/>
  <c r="K1261" i="8"/>
  <c r="L1261" i="8"/>
  <c r="M1261" i="8"/>
  <c r="N1261" i="8"/>
  <c r="E1262" i="8"/>
  <c r="F1262" i="8"/>
  <c r="G1262" i="8"/>
  <c r="H1262" i="8"/>
  <c r="I1262" i="8"/>
  <c r="J1262" i="8"/>
  <c r="K1262" i="8"/>
  <c r="L1262" i="8"/>
  <c r="M1262" i="8"/>
  <c r="N1262" i="8"/>
  <c r="E1263" i="8"/>
  <c r="F1263" i="8"/>
  <c r="G1263" i="8"/>
  <c r="H1263" i="8"/>
  <c r="I1263" i="8"/>
  <c r="J1263" i="8"/>
  <c r="K1263" i="8"/>
  <c r="L1263" i="8"/>
  <c r="M1263" i="8"/>
  <c r="N1263" i="8"/>
  <c r="E1264" i="8"/>
  <c r="F1264" i="8"/>
  <c r="G1264" i="8"/>
  <c r="H1264" i="8"/>
  <c r="I1264" i="8"/>
  <c r="J1264" i="8"/>
  <c r="K1264" i="8"/>
  <c r="L1264" i="8"/>
  <c r="M1264" i="8"/>
  <c r="N1264" i="8"/>
  <c r="E1265" i="8"/>
  <c r="F1265" i="8"/>
  <c r="G1265" i="8"/>
  <c r="H1265" i="8"/>
  <c r="I1265" i="8"/>
  <c r="J1265" i="8"/>
  <c r="K1265" i="8"/>
  <c r="L1265" i="8"/>
  <c r="M1265" i="8"/>
  <c r="N1265" i="8"/>
  <c r="E1266" i="8"/>
  <c r="F1266" i="8"/>
  <c r="G1266" i="8"/>
  <c r="H1266" i="8"/>
  <c r="I1266" i="8"/>
  <c r="J1266" i="8"/>
  <c r="K1266" i="8"/>
  <c r="L1266" i="8"/>
  <c r="M1266" i="8"/>
  <c r="N1266" i="8"/>
  <c r="E1267" i="8"/>
  <c r="F1267" i="8"/>
  <c r="G1267" i="8"/>
  <c r="H1267" i="8"/>
  <c r="I1267" i="8"/>
  <c r="J1267" i="8"/>
  <c r="K1267" i="8"/>
  <c r="L1267" i="8"/>
  <c r="M1267" i="8"/>
  <c r="N1267" i="8"/>
  <c r="E1268" i="8"/>
  <c r="F1268" i="8"/>
  <c r="G1268" i="8"/>
  <c r="H1268" i="8"/>
  <c r="I1268" i="8"/>
  <c r="J1268" i="8"/>
  <c r="K1268" i="8"/>
  <c r="L1268" i="8"/>
  <c r="M1268" i="8"/>
  <c r="N1268" i="8"/>
  <c r="E1269" i="8"/>
  <c r="F1269" i="8"/>
  <c r="G1269" i="8"/>
  <c r="H1269" i="8"/>
  <c r="I1269" i="8"/>
  <c r="J1269" i="8"/>
  <c r="K1269" i="8"/>
  <c r="L1269" i="8"/>
  <c r="M1269" i="8"/>
  <c r="N1269" i="8"/>
  <c r="E1270" i="8"/>
  <c r="F1270" i="8"/>
  <c r="G1270" i="8"/>
  <c r="H1270" i="8"/>
  <c r="I1270" i="8"/>
  <c r="J1270" i="8"/>
  <c r="K1270" i="8"/>
  <c r="L1270" i="8"/>
  <c r="M1270" i="8"/>
  <c r="N1270" i="8"/>
  <c r="E1271" i="8"/>
  <c r="F1271" i="8"/>
  <c r="G1271" i="8"/>
  <c r="H1271" i="8"/>
  <c r="I1271" i="8"/>
  <c r="J1271" i="8"/>
  <c r="K1271" i="8"/>
  <c r="L1271" i="8"/>
  <c r="M1271" i="8"/>
  <c r="N1271" i="8"/>
  <c r="E1272" i="8"/>
  <c r="F1272" i="8"/>
  <c r="G1272" i="8"/>
  <c r="H1272" i="8"/>
  <c r="I1272" i="8"/>
  <c r="J1272" i="8"/>
  <c r="K1272" i="8"/>
  <c r="L1272" i="8"/>
  <c r="M1272" i="8"/>
  <c r="N1272" i="8"/>
  <c r="E1273" i="8"/>
  <c r="F1273" i="8"/>
  <c r="G1273" i="8"/>
  <c r="H1273" i="8"/>
  <c r="I1273" i="8"/>
  <c r="J1273" i="8"/>
  <c r="K1273" i="8"/>
  <c r="L1273" i="8"/>
  <c r="M1273" i="8"/>
  <c r="N1273" i="8"/>
  <c r="E1274" i="8"/>
  <c r="F1274" i="8"/>
  <c r="G1274" i="8"/>
  <c r="H1274" i="8"/>
  <c r="I1274" i="8"/>
  <c r="J1274" i="8"/>
  <c r="K1274" i="8"/>
  <c r="L1274" i="8"/>
  <c r="M1274" i="8"/>
  <c r="N1274" i="8"/>
  <c r="E1275" i="8"/>
  <c r="F1275" i="8"/>
  <c r="G1275" i="8"/>
  <c r="H1275" i="8"/>
  <c r="I1275" i="8"/>
  <c r="J1275" i="8"/>
  <c r="K1275" i="8"/>
  <c r="L1275" i="8"/>
  <c r="M1275" i="8"/>
  <c r="N1275" i="8"/>
  <c r="E1276" i="8"/>
  <c r="F1276" i="8"/>
  <c r="G1276" i="8"/>
  <c r="H1276" i="8"/>
  <c r="I1276" i="8"/>
  <c r="J1276" i="8"/>
  <c r="K1276" i="8"/>
  <c r="L1276" i="8"/>
  <c r="M1276" i="8"/>
  <c r="N1276" i="8"/>
  <c r="E1277" i="8"/>
  <c r="F1277" i="8"/>
  <c r="G1277" i="8"/>
  <c r="H1277" i="8"/>
  <c r="I1277" i="8"/>
  <c r="J1277" i="8"/>
  <c r="K1277" i="8"/>
  <c r="L1277" i="8"/>
  <c r="M1277" i="8"/>
  <c r="N1277" i="8"/>
  <c r="E1278" i="8"/>
  <c r="F1278" i="8"/>
  <c r="G1278" i="8"/>
  <c r="H1278" i="8"/>
  <c r="I1278" i="8"/>
  <c r="J1278" i="8"/>
  <c r="K1278" i="8"/>
  <c r="L1278" i="8"/>
  <c r="M1278" i="8"/>
  <c r="N1278" i="8"/>
  <c r="E1279" i="8"/>
  <c r="F1279" i="8"/>
  <c r="G1279" i="8"/>
  <c r="H1279" i="8"/>
  <c r="I1279" i="8"/>
  <c r="J1279" i="8"/>
  <c r="K1279" i="8"/>
  <c r="L1279" i="8"/>
  <c r="M1279" i="8"/>
  <c r="N1279" i="8"/>
  <c r="E1280" i="8"/>
  <c r="F1280" i="8"/>
  <c r="G1280" i="8"/>
  <c r="H1280" i="8"/>
  <c r="I1280" i="8"/>
  <c r="J1280" i="8"/>
  <c r="K1280" i="8"/>
  <c r="L1280" i="8"/>
  <c r="M1280" i="8"/>
  <c r="N1280" i="8"/>
  <c r="E1281" i="8"/>
  <c r="F1281" i="8"/>
  <c r="G1281" i="8"/>
  <c r="H1281" i="8"/>
  <c r="I1281" i="8"/>
  <c r="J1281" i="8"/>
  <c r="K1281" i="8"/>
  <c r="L1281" i="8"/>
  <c r="M1281" i="8"/>
  <c r="N1281" i="8"/>
  <c r="E1282" i="8"/>
  <c r="F1282" i="8"/>
  <c r="G1282" i="8"/>
  <c r="H1282" i="8"/>
  <c r="I1282" i="8"/>
  <c r="J1282" i="8"/>
  <c r="K1282" i="8"/>
  <c r="L1282" i="8"/>
  <c r="M1282" i="8"/>
  <c r="N1282" i="8"/>
  <c r="E1283" i="8"/>
  <c r="F1283" i="8"/>
  <c r="G1283" i="8"/>
  <c r="H1283" i="8"/>
  <c r="I1283" i="8"/>
  <c r="J1283" i="8"/>
  <c r="K1283" i="8"/>
  <c r="L1283" i="8"/>
  <c r="M1283" i="8"/>
  <c r="N1283" i="8"/>
  <c r="E1284" i="8"/>
  <c r="F1284" i="8"/>
  <c r="G1284" i="8"/>
  <c r="H1284" i="8"/>
  <c r="I1284" i="8"/>
  <c r="J1284" i="8"/>
  <c r="K1284" i="8"/>
  <c r="L1284" i="8"/>
  <c r="M1284" i="8"/>
  <c r="N1284" i="8"/>
  <c r="E1285" i="8"/>
  <c r="F1285" i="8"/>
  <c r="G1285" i="8"/>
  <c r="H1285" i="8"/>
  <c r="I1285" i="8"/>
  <c r="J1285" i="8"/>
  <c r="K1285" i="8"/>
  <c r="L1285" i="8"/>
  <c r="M1285" i="8"/>
  <c r="N1285" i="8"/>
  <c r="E1286" i="8"/>
  <c r="F1286" i="8"/>
  <c r="G1286" i="8"/>
  <c r="H1286" i="8"/>
  <c r="I1286" i="8"/>
  <c r="J1286" i="8"/>
  <c r="K1286" i="8"/>
  <c r="L1286" i="8"/>
  <c r="M1286" i="8"/>
  <c r="N1286" i="8"/>
  <c r="E1287" i="8"/>
  <c r="F1287" i="8"/>
  <c r="G1287" i="8"/>
  <c r="H1287" i="8"/>
  <c r="I1287" i="8"/>
  <c r="J1287" i="8"/>
  <c r="K1287" i="8"/>
  <c r="L1287" i="8"/>
  <c r="M1287" i="8"/>
  <c r="N1287" i="8"/>
  <c r="E1288" i="8"/>
  <c r="F1288" i="8"/>
  <c r="G1288" i="8"/>
  <c r="H1288" i="8"/>
  <c r="I1288" i="8"/>
  <c r="J1288" i="8"/>
  <c r="K1288" i="8"/>
  <c r="L1288" i="8"/>
  <c r="M1288" i="8"/>
  <c r="N1288" i="8"/>
  <c r="E1289" i="8"/>
  <c r="F1289" i="8"/>
  <c r="G1289" i="8"/>
  <c r="H1289" i="8"/>
  <c r="I1289" i="8"/>
  <c r="J1289" i="8"/>
  <c r="K1289" i="8"/>
  <c r="L1289" i="8"/>
  <c r="M1289" i="8"/>
  <c r="N1289" i="8"/>
  <c r="E1290" i="8"/>
  <c r="F1290" i="8"/>
  <c r="G1290" i="8"/>
  <c r="H1290" i="8"/>
  <c r="I1290" i="8"/>
  <c r="J1290" i="8"/>
  <c r="K1290" i="8"/>
  <c r="L1290" i="8"/>
  <c r="M1290" i="8"/>
  <c r="N1290" i="8"/>
  <c r="E1291" i="8"/>
  <c r="F1291" i="8"/>
  <c r="G1291" i="8"/>
  <c r="H1291" i="8"/>
  <c r="I1291" i="8"/>
  <c r="J1291" i="8"/>
  <c r="K1291" i="8"/>
  <c r="L1291" i="8"/>
  <c r="M1291" i="8"/>
  <c r="N1291" i="8"/>
  <c r="E1292" i="8"/>
  <c r="F1292" i="8"/>
  <c r="G1292" i="8"/>
  <c r="H1292" i="8"/>
  <c r="I1292" i="8"/>
  <c r="J1292" i="8"/>
  <c r="K1292" i="8"/>
  <c r="L1292" i="8"/>
  <c r="M1292" i="8"/>
  <c r="N1292" i="8"/>
  <c r="E1293" i="8"/>
  <c r="F1293" i="8"/>
  <c r="G1293" i="8"/>
  <c r="H1293" i="8"/>
  <c r="I1293" i="8"/>
  <c r="J1293" i="8"/>
  <c r="K1293" i="8"/>
  <c r="L1293" i="8"/>
  <c r="M1293" i="8"/>
  <c r="N1293" i="8"/>
  <c r="E1294" i="8"/>
  <c r="F1294" i="8"/>
  <c r="G1294" i="8"/>
  <c r="H1294" i="8"/>
  <c r="I1294" i="8"/>
  <c r="J1294" i="8"/>
  <c r="K1294" i="8"/>
  <c r="L1294" i="8"/>
  <c r="M1294" i="8"/>
  <c r="N1294" i="8"/>
  <c r="E1295" i="8"/>
  <c r="F1295" i="8"/>
  <c r="G1295" i="8"/>
  <c r="H1295" i="8"/>
  <c r="I1295" i="8"/>
  <c r="J1295" i="8"/>
  <c r="K1295" i="8"/>
  <c r="L1295" i="8"/>
  <c r="M1295" i="8"/>
  <c r="N1295" i="8"/>
  <c r="E1296" i="8"/>
  <c r="F1296" i="8"/>
  <c r="G1296" i="8"/>
  <c r="H1296" i="8"/>
  <c r="I1296" i="8"/>
  <c r="J1296" i="8"/>
  <c r="K1296" i="8"/>
  <c r="L1296" i="8"/>
  <c r="M1296" i="8"/>
  <c r="N1296" i="8"/>
  <c r="E1297" i="8"/>
  <c r="F1297" i="8"/>
  <c r="G1297" i="8"/>
  <c r="H1297" i="8"/>
  <c r="I1297" i="8"/>
  <c r="J1297" i="8"/>
  <c r="K1297" i="8"/>
  <c r="L1297" i="8"/>
  <c r="M1297" i="8"/>
  <c r="N1297" i="8"/>
  <c r="E1298" i="8"/>
  <c r="F1298" i="8"/>
  <c r="G1298" i="8"/>
  <c r="H1298" i="8"/>
  <c r="I1298" i="8"/>
  <c r="J1298" i="8"/>
  <c r="K1298" i="8"/>
  <c r="L1298" i="8"/>
  <c r="M1298" i="8"/>
  <c r="N1298" i="8"/>
  <c r="E1299" i="8"/>
  <c r="F1299" i="8"/>
  <c r="G1299" i="8"/>
  <c r="H1299" i="8"/>
  <c r="I1299" i="8"/>
  <c r="J1299" i="8"/>
  <c r="K1299" i="8"/>
  <c r="L1299" i="8"/>
  <c r="M1299" i="8"/>
  <c r="N1299" i="8"/>
  <c r="E1300" i="8"/>
  <c r="F1300" i="8"/>
  <c r="G1300" i="8"/>
  <c r="H1300" i="8"/>
  <c r="I1300" i="8"/>
  <c r="J1300" i="8"/>
  <c r="K1300" i="8"/>
  <c r="L1300" i="8"/>
  <c r="M1300" i="8"/>
  <c r="N1300" i="8"/>
  <c r="E1301" i="8"/>
  <c r="F1301" i="8"/>
  <c r="G1301" i="8"/>
  <c r="H1301" i="8"/>
  <c r="I1301" i="8"/>
  <c r="J1301" i="8"/>
  <c r="K1301" i="8"/>
  <c r="L1301" i="8"/>
  <c r="M1301" i="8"/>
  <c r="N1301" i="8"/>
  <c r="E1302" i="8"/>
  <c r="F1302" i="8"/>
  <c r="G1302" i="8"/>
  <c r="H1302" i="8"/>
  <c r="I1302" i="8"/>
  <c r="J1302" i="8"/>
  <c r="K1302" i="8"/>
  <c r="L1302" i="8"/>
  <c r="M1302" i="8"/>
  <c r="N1302" i="8"/>
  <c r="E1303" i="8"/>
  <c r="F1303" i="8"/>
  <c r="G1303" i="8"/>
  <c r="H1303" i="8"/>
  <c r="I1303" i="8"/>
  <c r="J1303" i="8"/>
  <c r="K1303" i="8"/>
  <c r="L1303" i="8"/>
  <c r="M1303" i="8"/>
  <c r="N1303" i="8"/>
  <c r="E1304" i="8"/>
  <c r="F1304" i="8"/>
  <c r="G1304" i="8"/>
  <c r="H1304" i="8"/>
  <c r="I1304" i="8"/>
  <c r="J1304" i="8"/>
  <c r="K1304" i="8"/>
  <c r="L1304" i="8"/>
  <c r="M1304" i="8"/>
  <c r="N1304" i="8"/>
  <c r="E1305" i="8"/>
  <c r="F1305" i="8"/>
  <c r="G1305" i="8"/>
  <c r="H1305" i="8"/>
  <c r="I1305" i="8"/>
  <c r="J1305" i="8"/>
  <c r="K1305" i="8"/>
  <c r="L1305" i="8"/>
  <c r="M1305" i="8"/>
  <c r="N1305" i="8"/>
  <c r="E1306" i="8"/>
  <c r="F1306" i="8"/>
  <c r="G1306" i="8"/>
  <c r="H1306" i="8"/>
  <c r="I1306" i="8"/>
  <c r="J1306" i="8"/>
  <c r="K1306" i="8"/>
  <c r="L1306" i="8"/>
  <c r="M1306" i="8"/>
  <c r="N1306" i="8"/>
  <c r="E1307" i="8"/>
  <c r="F1307" i="8"/>
  <c r="G1307" i="8"/>
  <c r="H1307" i="8"/>
  <c r="I1307" i="8"/>
  <c r="J1307" i="8"/>
  <c r="K1307" i="8"/>
  <c r="L1307" i="8"/>
  <c r="M1307" i="8"/>
  <c r="N1307" i="8"/>
  <c r="E1308" i="8"/>
  <c r="F1308" i="8"/>
  <c r="G1308" i="8"/>
  <c r="H1308" i="8"/>
  <c r="I1308" i="8"/>
  <c r="J1308" i="8"/>
  <c r="K1308" i="8"/>
  <c r="L1308" i="8"/>
  <c r="M1308" i="8"/>
  <c r="N1308" i="8"/>
  <c r="E1309" i="8"/>
  <c r="F1309" i="8"/>
  <c r="G1309" i="8"/>
  <c r="H1309" i="8"/>
  <c r="I1309" i="8"/>
  <c r="J1309" i="8"/>
  <c r="K1309" i="8"/>
  <c r="L1309" i="8"/>
  <c r="M1309" i="8"/>
  <c r="N1309" i="8"/>
  <c r="E1310" i="8"/>
  <c r="F1310" i="8"/>
  <c r="G1310" i="8"/>
  <c r="H1310" i="8"/>
  <c r="I1310" i="8"/>
  <c r="J1310" i="8"/>
  <c r="K1310" i="8"/>
  <c r="L1310" i="8"/>
  <c r="M1310" i="8"/>
  <c r="N1310" i="8"/>
  <c r="E1311" i="8"/>
  <c r="F1311" i="8"/>
  <c r="G1311" i="8"/>
  <c r="H1311" i="8"/>
  <c r="I1311" i="8"/>
  <c r="J1311" i="8"/>
  <c r="K1311" i="8"/>
  <c r="L1311" i="8"/>
  <c r="M1311" i="8"/>
  <c r="N1311" i="8"/>
  <c r="E1312" i="8"/>
  <c r="F1312" i="8"/>
  <c r="G1312" i="8"/>
  <c r="H1312" i="8"/>
  <c r="I1312" i="8"/>
  <c r="J1312" i="8"/>
  <c r="K1312" i="8"/>
  <c r="L1312" i="8"/>
  <c r="M1312" i="8"/>
  <c r="N1312" i="8"/>
  <c r="E1313" i="8"/>
  <c r="F1313" i="8"/>
  <c r="G1313" i="8"/>
  <c r="H1313" i="8"/>
  <c r="I1313" i="8"/>
  <c r="J1313" i="8"/>
  <c r="K1313" i="8"/>
  <c r="L1313" i="8"/>
  <c r="M1313" i="8"/>
  <c r="N1313" i="8"/>
  <c r="E1314" i="8"/>
  <c r="F1314" i="8"/>
  <c r="G1314" i="8"/>
  <c r="H1314" i="8"/>
  <c r="I1314" i="8"/>
  <c r="J1314" i="8"/>
  <c r="K1314" i="8"/>
  <c r="L1314" i="8"/>
  <c r="M1314" i="8"/>
  <c r="N1314" i="8"/>
  <c r="E1315" i="8"/>
  <c r="F1315" i="8"/>
  <c r="G1315" i="8"/>
  <c r="H1315" i="8"/>
  <c r="I1315" i="8"/>
  <c r="J1315" i="8"/>
  <c r="K1315" i="8"/>
  <c r="L1315" i="8"/>
  <c r="M1315" i="8"/>
  <c r="N1315" i="8"/>
  <c r="E1316" i="8"/>
  <c r="F1316" i="8"/>
  <c r="G1316" i="8"/>
  <c r="H1316" i="8"/>
  <c r="I1316" i="8"/>
  <c r="J1316" i="8"/>
  <c r="K1316" i="8"/>
  <c r="L1316" i="8"/>
  <c r="M1316" i="8"/>
  <c r="N1316" i="8"/>
  <c r="E1317" i="8"/>
  <c r="F1317" i="8"/>
  <c r="G1317" i="8"/>
  <c r="H1317" i="8"/>
  <c r="I1317" i="8"/>
  <c r="J1317" i="8"/>
  <c r="K1317" i="8"/>
  <c r="L1317" i="8"/>
  <c r="M1317" i="8"/>
  <c r="N1317" i="8"/>
  <c r="E1318" i="8"/>
  <c r="F1318" i="8"/>
  <c r="G1318" i="8"/>
  <c r="H1318" i="8"/>
  <c r="I1318" i="8"/>
  <c r="J1318" i="8"/>
  <c r="K1318" i="8"/>
  <c r="L1318" i="8"/>
  <c r="M1318" i="8"/>
  <c r="N1318" i="8"/>
  <c r="E1319" i="8"/>
  <c r="F1319" i="8"/>
  <c r="G1319" i="8"/>
  <c r="H1319" i="8"/>
  <c r="I1319" i="8"/>
  <c r="J1319" i="8"/>
  <c r="K1319" i="8"/>
  <c r="L1319" i="8"/>
  <c r="M1319" i="8"/>
  <c r="N1319" i="8"/>
  <c r="E1320" i="8"/>
  <c r="F1320" i="8"/>
  <c r="G1320" i="8"/>
  <c r="H1320" i="8"/>
  <c r="I1320" i="8"/>
  <c r="J1320" i="8"/>
  <c r="K1320" i="8"/>
  <c r="L1320" i="8"/>
  <c r="M1320" i="8"/>
  <c r="N1320" i="8"/>
  <c r="E1321" i="8"/>
  <c r="F1321" i="8"/>
  <c r="G1321" i="8"/>
  <c r="H1321" i="8"/>
  <c r="I1321" i="8"/>
  <c r="J1321" i="8"/>
  <c r="K1321" i="8"/>
  <c r="L1321" i="8"/>
  <c r="M1321" i="8"/>
  <c r="N1321" i="8"/>
  <c r="E1322" i="8"/>
  <c r="F1322" i="8"/>
  <c r="G1322" i="8"/>
  <c r="H1322" i="8"/>
  <c r="I1322" i="8"/>
  <c r="J1322" i="8"/>
  <c r="K1322" i="8"/>
  <c r="L1322" i="8"/>
  <c r="M1322" i="8"/>
  <c r="N1322" i="8"/>
  <c r="E1323" i="8"/>
  <c r="F1323" i="8"/>
  <c r="G1323" i="8"/>
  <c r="H1323" i="8"/>
  <c r="I1323" i="8"/>
  <c r="J1323" i="8"/>
  <c r="K1323" i="8"/>
  <c r="L1323" i="8"/>
  <c r="M1323" i="8"/>
  <c r="N1323" i="8"/>
  <c r="E1324" i="8"/>
  <c r="F1324" i="8"/>
  <c r="G1324" i="8"/>
  <c r="H1324" i="8"/>
  <c r="I1324" i="8"/>
  <c r="J1324" i="8"/>
  <c r="K1324" i="8"/>
  <c r="L1324" i="8"/>
  <c r="M1324" i="8"/>
  <c r="N1324" i="8"/>
  <c r="E1325" i="8"/>
  <c r="F1325" i="8"/>
  <c r="G1325" i="8"/>
  <c r="H1325" i="8"/>
  <c r="I1325" i="8"/>
  <c r="J1325" i="8"/>
  <c r="K1325" i="8"/>
  <c r="L1325" i="8"/>
  <c r="M1325" i="8"/>
  <c r="N1325" i="8"/>
  <c r="E1326" i="8"/>
  <c r="F1326" i="8"/>
  <c r="G1326" i="8"/>
  <c r="H1326" i="8"/>
  <c r="I1326" i="8"/>
  <c r="J1326" i="8"/>
  <c r="K1326" i="8"/>
  <c r="L1326" i="8"/>
  <c r="M1326" i="8"/>
  <c r="N1326" i="8"/>
  <c r="E1327" i="8"/>
  <c r="F1327" i="8"/>
  <c r="G1327" i="8"/>
  <c r="H1327" i="8"/>
  <c r="I1327" i="8"/>
  <c r="J1327" i="8"/>
  <c r="K1327" i="8"/>
  <c r="L1327" i="8"/>
  <c r="M1327" i="8"/>
  <c r="N1327" i="8"/>
  <c r="E1328" i="8"/>
  <c r="F1328" i="8"/>
  <c r="G1328" i="8"/>
  <c r="H1328" i="8"/>
  <c r="I1328" i="8"/>
  <c r="J1328" i="8"/>
  <c r="K1328" i="8"/>
  <c r="L1328" i="8"/>
  <c r="M1328" i="8"/>
  <c r="N1328" i="8"/>
  <c r="E1329" i="8"/>
  <c r="F1329" i="8"/>
  <c r="G1329" i="8"/>
  <c r="H1329" i="8"/>
  <c r="I1329" i="8"/>
  <c r="J1329" i="8"/>
  <c r="K1329" i="8"/>
  <c r="L1329" i="8"/>
  <c r="M1329" i="8"/>
  <c r="N1329" i="8"/>
  <c r="E1330" i="8"/>
  <c r="F1330" i="8"/>
  <c r="G1330" i="8"/>
  <c r="H1330" i="8"/>
  <c r="I1330" i="8"/>
  <c r="J1330" i="8"/>
  <c r="K1330" i="8"/>
  <c r="L1330" i="8"/>
  <c r="M1330" i="8"/>
  <c r="N1330" i="8"/>
  <c r="E1331" i="8"/>
  <c r="F1331" i="8"/>
  <c r="G1331" i="8"/>
  <c r="H1331" i="8"/>
  <c r="I1331" i="8"/>
  <c r="J1331" i="8"/>
  <c r="K1331" i="8"/>
  <c r="L1331" i="8"/>
  <c r="M1331" i="8"/>
  <c r="N1331" i="8"/>
  <c r="E1332" i="8"/>
  <c r="F1332" i="8"/>
  <c r="G1332" i="8"/>
  <c r="H1332" i="8"/>
  <c r="I1332" i="8"/>
  <c r="J1332" i="8"/>
  <c r="K1332" i="8"/>
  <c r="L1332" i="8"/>
  <c r="M1332" i="8"/>
  <c r="N1332" i="8"/>
  <c r="E1333" i="8"/>
  <c r="F1333" i="8"/>
  <c r="G1333" i="8"/>
  <c r="H1333" i="8"/>
  <c r="I1333" i="8"/>
  <c r="J1333" i="8"/>
  <c r="K1333" i="8"/>
  <c r="L1333" i="8"/>
  <c r="M1333" i="8"/>
  <c r="N1333" i="8"/>
  <c r="E1334" i="8"/>
  <c r="F1334" i="8"/>
  <c r="G1334" i="8"/>
  <c r="H1334" i="8"/>
  <c r="I1334" i="8"/>
  <c r="J1334" i="8"/>
  <c r="K1334" i="8"/>
  <c r="L1334" i="8"/>
  <c r="M1334" i="8"/>
  <c r="N1334" i="8"/>
  <c r="E1335" i="8"/>
  <c r="F1335" i="8"/>
  <c r="G1335" i="8"/>
  <c r="H1335" i="8"/>
  <c r="I1335" i="8"/>
  <c r="J1335" i="8"/>
  <c r="K1335" i="8"/>
  <c r="L1335" i="8"/>
  <c r="M1335" i="8"/>
  <c r="N1335" i="8"/>
  <c r="E1336" i="8"/>
  <c r="F1336" i="8"/>
  <c r="G1336" i="8"/>
  <c r="H1336" i="8"/>
  <c r="I1336" i="8"/>
  <c r="J1336" i="8"/>
  <c r="K1336" i="8"/>
  <c r="L1336" i="8"/>
  <c r="M1336" i="8"/>
  <c r="N1336" i="8"/>
  <c r="E1337" i="8"/>
  <c r="F1337" i="8"/>
  <c r="G1337" i="8"/>
  <c r="H1337" i="8"/>
  <c r="I1337" i="8"/>
  <c r="J1337" i="8"/>
  <c r="K1337" i="8"/>
  <c r="L1337" i="8"/>
  <c r="M1337" i="8"/>
  <c r="N1337" i="8"/>
  <c r="E1338" i="8"/>
  <c r="F1338" i="8"/>
  <c r="G1338" i="8"/>
  <c r="H1338" i="8"/>
  <c r="I1338" i="8"/>
  <c r="J1338" i="8"/>
  <c r="K1338" i="8"/>
  <c r="L1338" i="8"/>
  <c r="M1338" i="8"/>
  <c r="N1338" i="8"/>
  <c r="E1339" i="8"/>
  <c r="F1339" i="8"/>
  <c r="G1339" i="8"/>
  <c r="H1339" i="8"/>
  <c r="I1339" i="8"/>
  <c r="J1339" i="8"/>
  <c r="K1339" i="8"/>
  <c r="L1339" i="8"/>
  <c r="M1339" i="8"/>
  <c r="N1339" i="8"/>
  <c r="E1340" i="8"/>
  <c r="F1340" i="8"/>
  <c r="G1340" i="8"/>
  <c r="H1340" i="8"/>
  <c r="I1340" i="8"/>
  <c r="J1340" i="8"/>
  <c r="K1340" i="8"/>
  <c r="L1340" i="8"/>
  <c r="M1340" i="8"/>
  <c r="N1340" i="8"/>
  <c r="E1341" i="8"/>
  <c r="F1341" i="8"/>
  <c r="G1341" i="8"/>
  <c r="H1341" i="8"/>
  <c r="I1341" i="8"/>
  <c r="J1341" i="8"/>
  <c r="K1341" i="8"/>
  <c r="L1341" i="8"/>
  <c r="M1341" i="8"/>
  <c r="N1341" i="8"/>
  <c r="E1342" i="8"/>
  <c r="F1342" i="8"/>
  <c r="G1342" i="8"/>
  <c r="H1342" i="8"/>
  <c r="I1342" i="8"/>
  <c r="J1342" i="8"/>
  <c r="K1342" i="8"/>
  <c r="L1342" i="8"/>
  <c r="M1342" i="8"/>
  <c r="N1342" i="8"/>
  <c r="E1343" i="8"/>
  <c r="F1343" i="8"/>
  <c r="G1343" i="8"/>
  <c r="H1343" i="8"/>
  <c r="I1343" i="8"/>
  <c r="J1343" i="8"/>
  <c r="K1343" i="8"/>
  <c r="L1343" i="8"/>
  <c r="M1343" i="8"/>
  <c r="N1343" i="8"/>
  <c r="E1344" i="8"/>
  <c r="F1344" i="8"/>
  <c r="G1344" i="8"/>
  <c r="H1344" i="8"/>
  <c r="I1344" i="8"/>
  <c r="J1344" i="8"/>
  <c r="K1344" i="8"/>
  <c r="L1344" i="8"/>
  <c r="M1344" i="8"/>
  <c r="N1344" i="8"/>
  <c r="E1345" i="8"/>
  <c r="F1345" i="8"/>
  <c r="G1345" i="8"/>
  <c r="H1345" i="8"/>
  <c r="I1345" i="8"/>
  <c r="J1345" i="8"/>
  <c r="K1345" i="8"/>
  <c r="L1345" i="8"/>
  <c r="M1345" i="8"/>
  <c r="N1345" i="8"/>
  <c r="E1346" i="8"/>
  <c r="F1346" i="8"/>
  <c r="G1346" i="8"/>
  <c r="H1346" i="8"/>
  <c r="I1346" i="8"/>
  <c r="J1346" i="8"/>
  <c r="K1346" i="8"/>
  <c r="L1346" i="8"/>
  <c r="M1346" i="8"/>
  <c r="N1346" i="8"/>
  <c r="E1347" i="8"/>
  <c r="F1347" i="8"/>
  <c r="G1347" i="8"/>
  <c r="H1347" i="8"/>
  <c r="I1347" i="8"/>
  <c r="J1347" i="8"/>
  <c r="K1347" i="8"/>
  <c r="L1347" i="8"/>
  <c r="M1347" i="8"/>
  <c r="N1347" i="8"/>
  <c r="E1348" i="8"/>
  <c r="F1348" i="8"/>
  <c r="G1348" i="8"/>
  <c r="H1348" i="8"/>
  <c r="I1348" i="8"/>
  <c r="J1348" i="8"/>
  <c r="K1348" i="8"/>
  <c r="L1348" i="8"/>
  <c r="M1348" i="8"/>
  <c r="N1348" i="8"/>
  <c r="E1349" i="8"/>
  <c r="F1349" i="8"/>
  <c r="G1349" i="8"/>
  <c r="H1349" i="8"/>
  <c r="I1349" i="8"/>
  <c r="J1349" i="8"/>
  <c r="K1349" i="8"/>
  <c r="L1349" i="8"/>
  <c r="M1349" i="8"/>
  <c r="N1349" i="8"/>
  <c r="E1350" i="8"/>
  <c r="F1350" i="8"/>
  <c r="G1350" i="8"/>
  <c r="H1350" i="8"/>
  <c r="I1350" i="8"/>
  <c r="J1350" i="8"/>
  <c r="K1350" i="8"/>
  <c r="L1350" i="8"/>
  <c r="M1350" i="8"/>
  <c r="N1350" i="8"/>
  <c r="E1351" i="8"/>
  <c r="F1351" i="8"/>
  <c r="G1351" i="8"/>
  <c r="H1351" i="8"/>
  <c r="I1351" i="8"/>
  <c r="J1351" i="8"/>
  <c r="K1351" i="8"/>
  <c r="L1351" i="8"/>
  <c r="M1351" i="8"/>
  <c r="N1351" i="8"/>
  <c r="E1352" i="8"/>
  <c r="F1352" i="8"/>
  <c r="G1352" i="8"/>
  <c r="H1352" i="8"/>
  <c r="I1352" i="8"/>
  <c r="J1352" i="8"/>
  <c r="K1352" i="8"/>
  <c r="L1352" i="8"/>
  <c r="M1352" i="8"/>
  <c r="N1352" i="8"/>
  <c r="E1353" i="8"/>
  <c r="F1353" i="8"/>
  <c r="G1353" i="8"/>
  <c r="H1353" i="8"/>
  <c r="I1353" i="8"/>
  <c r="J1353" i="8"/>
  <c r="K1353" i="8"/>
  <c r="L1353" i="8"/>
  <c r="M1353" i="8"/>
  <c r="N1353" i="8"/>
  <c r="E1354" i="8"/>
  <c r="F1354" i="8"/>
  <c r="G1354" i="8"/>
  <c r="H1354" i="8"/>
  <c r="I1354" i="8"/>
  <c r="J1354" i="8"/>
  <c r="K1354" i="8"/>
  <c r="L1354" i="8"/>
  <c r="M1354" i="8"/>
  <c r="N1354" i="8"/>
  <c r="E1355" i="8"/>
  <c r="F1355" i="8"/>
  <c r="G1355" i="8"/>
  <c r="H1355" i="8"/>
  <c r="I1355" i="8"/>
  <c r="J1355" i="8"/>
  <c r="K1355" i="8"/>
  <c r="L1355" i="8"/>
  <c r="M1355" i="8"/>
  <c r="N1355" i="8"/>
  <c r="E1356" i="8"/>
  <c r="F1356" i="8"/>
  <c r="G1356" i="8"/>
  <c r="H1356" i="8"/>
  <c r="I1356" i="8"/>
  <c r="J1356" i="8"/>
  <c r="K1356" i="8"/>
  <c r="L1356" i="8"/>
  <c r="M1356" i="8"/>
  <c r="N1356" i="8"/>
  <c r="E1357" i="8"/>
  <c r="F1357" i="8"/>
  <c r="G1357" i="8"/>
  <c r="H1357" i="8"/>
  <c r="I1357" i="8"/>
  <c r="J1357" i="8"/>
  <c r="K1357" i="8"/>
  <c r="L1357" i="8"/>
  <c r="M1357" i="8"/>
  <c r="N1357" i="8"/>
  <c r="E1358" i="8"/>
  <c r="F1358" i="8"/>
  <c r="G1358" i="8"/>
  <c r="H1358" i="8"/>
  <c r="I1358" i="8"/>
  <c r="J1358" i="8"/>
  <c r="K1358" i="8"/>
  <c r="L1358" i="8"/>
  <c r="M1358" i="8"/>
  <c r="N1358" i="8"/>
  <c r="E1359" i="8"/>
  <c r="F1359" i="8"/>
  <c r="G1359" i="8"/>
  <c r="H1359" i="8"/>
  <c r="I1359" i="8"/>
  <c r="J1359" i="8"/>
  <c r="K1359" i="8"/>
  <c r="L1359" i="8"/>
  <c r="M1359" i="8"/>
  <c r="N1359" i="8"/>
  <c r="E1360" i="8"/>
  <c r="F1360" i="8"/>
  <c r="G1360" i="8"/>
  <c r="H1360" i="8"/>
  <c r="I1360" i="8"/>
  <c r="J1360" i="8"/>
  <c r="K1360" i="8"/>
  <c r="L1360" i="8"/>
  <c r="M1360" i="8"/>
  <c r="N1360" i="8"/>
  <c r="E1361" i="8"/>
  <c r="F1361" i="8"/>
  <c r="G1361" i="8"/>
  <c r="H1361" i="8"/>
  <c r="I1361" i="8"/>
  <c r="J1361" i="8"/>
  <c r="K1361" i="8"/>
  <c r="L1361" i="8"/>
  <c r="M1361" i="8"/>
  <c r="N1361" i="8"/>
  <c r="E1362" i="8"/>
  <c r="F1362" i="8"/>
  <c r="G1362" i="8"/>
  <c r="H1362" i="8"/>
  <c r="I1362" i="8"/>
  <c r="J1362" i="8"/>
  <c r="K1362" i="8"/>
  <c r="L1362" i="8"/>
  <c r="M1362" i="8"/>
  <c r="N1362" i="8"/>
  <c r="E1363" i="8"/>
  <c r="F1363" i="8"/>
  <c r="G1363" i="8"/>
  <c r="H1363" i="8"/>
  <c r="I1363" i="8"/>
  <c r="J1363" i="8"/>
  <c r="K1363" i="8"/>
  <c r="L1363" i="8"/>
  <c r="M1363" i="8"/>
  <c r="N1363" i="8"/>
  <c r="E1364" i="8"/>
  <c r="F1364" i="8"/>
  <c r="G1364" i="8"/>
  <c r="H1364" i="8"/>
  <c r="I1364" i="8"/>
  <c r="J1364" i="8"/>
  <c r="K1364" i="8"/>
  <c r="L1364" i="8"/>
  <c r="M1364" i="8"/>
  <c r="N1364" i="8"/>
  <c r="E1365" i="8"/>
  <c r="F1365" i="8"/>
  <c r="G1365" i="8"/>
  <c r="H1365" i="8"/>
  <c r="I1365" i="8"/>
  <c r="J1365" i="8"/>
  <c r="K1365" i="8"/>
  <c r="L1365" i="8"/>
  <c r="M1365" i="8"/>
  <c r="N1365" i="8"/>
  <c r="E1366" i="8"/>
  <c r="F1366" i="8"/>
  <c r="G1366" i="8"/>
  <c r="H1366" i="8"/>
  <c r="I1366" i="8"/>
  <c r="J1366" i="8"/>
  <c r="K1366" i="8"/>
  <c r="L1366" i="8"/>
  <c r="M1366" i="8"/>
  <c r="N1366" i="8"/>
  <c r="E1367" i="8"/>
  <c r="F1367" i="8"/>
  <c r="G1367" i="8"/>
  <c r="H1367" i="8"/>
  <c r="I1367" i="8"/>
  <c r="J1367" i="8"/>
  <c r="K1367" i="8"/>
  <c r="L1367" i="8"/>
  <c r="M1367" i="8"/>
  <c r="N1367" i="8"/>
  <c r="E1368" i="8"/>
  <c r="F1368" i="8"/>
  <c r="G1368" i="8"/>
  <c r="H1368" i="8"/>
  <c r="I1368" i="8"/>
  <c r="J1368" i="8"/>
  <c r="K1368" i="8"/>
  <c r="L1368" i="8"/>
  <c r="M1368" i="8"/>
  <c r="N1368" i="8"/>
  <c r="E1369" i="8"/>
  <c r="F1369" i="8"/>
  <c r="G1369" i="8"/>
  <c r="H1369" i="8"/>
  <c r="I1369" i="8"/>
  <c r="J1369" i="8"/>
  <c r="K1369" i="8"/>
  <c r="L1369" i="8"/>
  <c r="M1369" i="8"/>
  <c r="N1369" i="8"/>
  <c r="E1370" i="8"/>
  <c r="F1370" i="8"/>
  <c r="G1370" i="8"/>
  <c r="H1370" i="8"/>
  <c r="I1370" i="8"/>
  <c r="J1370" i="8"/>
  <c r="K1370" i="8"/>
  <c r="L1370" i="8"/>
  <c r="M1370" i="8"/>
  <c r="N1370" i="8"/>
  <c r="E1371" i="8"/>
  <c r="F1371" i="8"/>
  <c r="G1371" i="8"/>
  <c r="H1371" i="8"/>
  <c r="I1371" i="8"/>
  <c r="J1371" i="8"/>
  <c r="K1371" i="8"/>
  <c r="L1371" i="8"/>
  <c r="M1371" i="8"/>
  <c r="N1371" i="8"/>
  <c r="E1372" i="8"/>
  <c r="F1372" i="8"/>
  <c r="G1372" i="8"/>
  <c r="H1372" i="8"/>
  <c r="I1372" i="8"/>
  <c r="J1372" i="8"/>
  <c r="K1372" i="8"/>
  <c r="L1372" i="8"/>
  <c r="M1372" i="8"/>
  <c r="N1372" i="8"/>
  <c r="E1373" i="8"/>
  <c r="F1373" i="8"/>
  <c r="G1373" i="8"/>
  <c r="H1373" i="8"/>
  <c r="I1373" i="8"/>
  <c r="J1373" i="8"/>
  <c r="K1373" i="8"/>
  <c r="L1373" i="8"/>
  <c r="M1373" i="8"/>
  <c r="N1373" i="8"/>
  <c r="E1374" i="8"/>
  <c r="F1374" i="8"/>
  <c r="G1374" i="8"/>
  <c r="H1374" i="8"/>
  <c r="I1374" i="8"/>
  <c r="J1374" i="8"/>
  <c r="K1374" i="8"/>
  <c r="L1374" i="8"/>
  <c r="M1374" i="8"/>
  <c r="N1374" i="8"/>
  <c r="E1375" i="8"/>
  <c r="F1375" i="8"/>
  <c r="G1375" i="8"/>
  <c r="H1375" i="8"/>
  <c r="I1375" i="8"/>
  <c r="J1375" i="8"/>
  <c r="K1375" i="8"/>
  <c r="L1375" i="8"/>
  <c r="M1375" i="8"/>
  <c r="N1375" i="8"/>
  <c r="E1376" i="8"/>
  <c r="F1376" i="8"/>
  <c r="G1376" i="8"/>
  <c r="H1376" i="8"/>
  <c r="I1376" i="8"/>
  <c r="J1376" i="8"/>
  <c r="K1376" i="8"/>
  <c r="L1376" i="8"/>
  <c r="M1376" i="8"/>
  <c r="N1376" i="8"/>
  <c r="E1377" i="8"/>
  <c r="F1377" i="8"/>
  <c r="G1377" i="8"/>
  <c r="H1377" i="8"/>
  <c r="I1377" i="8"/>
  <c r="J1377" i="8"/>
  <c r="K1377" i="8"/>
  <c r="L1377" i="8"/>
  <c r="M1377" i="8"/>
  <c r="N1377" i="8"/>
  <c r="E1378" i="8"/>
  <c r="F1378" i="8"/>
  <c r="G1378" i="8"/>
  <c r="H1378" i="8"/>
  <c r="I1378" i="8"/>
  <c r="J1378" i="8"/>
  <c r="K1378" i="8"/>
  <c r="L1378" i="8"/>
  <c r="M1378" i="8"/>
  <c r="N1378" i="8"/>
  <c r="E1379" i="8"/>
  <c r="F1379" i="8"/>
  <c r="G1379" i="8"/>
  <c r="H1379" i="8"/>
  <c r="I1379" i="8"/>
  <c r="J1379" i="8"/>
  <c r="K1379" i="8"/>
  <c r="L1379" i="8"/>
  <c r="M1379" i="8"/>
  <c r="N1379" i="8"/>
  <c r="E1380" i="8"/>
  <c r="F1380" i="8"/>
  <c r="G1380" i="8"/>
  <c r="H1380" i="8"/>
  <c r="I1380" i="8"/>
  <c r="J1380" i="8"/>
  <c r="K1380" i="8"/>
  <c r="L1380" i="8"/>
  <c r="M1380" i="8"/>
  <c r="N1380" i="8"/>
  <c r="E1381" i="8"/>
  <c r="F1381" i="8"/>
  <c r="G1381" i="8"/>
  <c r="H1381" i="8"/>
  <c r="I1381" i="8"/>
  <c r="J1381" i="8"/>
  <c r="K1381" i="8"/>
  <c r="L1381" i="8"/>
  <c r="M1381" i="8"/>
  <c r="N1381" i="8"/>
  <c r="E1382" i="8"/>
  <c r="F1382" i="8"/>
  <c r="G1382" i="8"/>
  <c r="H1382" i="8"/>
  <c r="I1382" i="8"/>
  <c r="J1382" i="8"/>
  <c r="K1382" i="8"/>
  <c r="L1382" i="8"/>
  <c r="M1382" i="8"/>
  <c r="N1382" i="8"/>
  <c r="E1383" i="8"/>
  <c r="F1383" i="8"/>
  <c r="G1383" i="8"/>
  <c r="H1383" i="8"/>
  <c r="I1383" i="8"/>
  <c r="J1383" i="8"/>
  <c r="K1383" i="8"/>
  <c r="L1383" i="8"/>
  <c r="M1383" i="8"/>
  <c r="N1383" i="8"/>
  <c r="E1384" i="8"/>
  <c r="F1384" i="8"/>
  <c r="G1384" i="8"/>
  <c r="H1384" i="8"/>
  <c r="I1384" i="8"/>
  <c r="J1384" i="8"/>
  <c r="K1384" i="8"/>
  <c r="L1384" i="8"/>
  <c r="M1384" i="8"/>
  <c r="N1384" i="8"/>
  <c r="E1385" i="8"/>
  <c r="F1385" i="8"/>
  <c r="G1385" i="8"/>
  <c r="H1385" i="8"/>
  <c r="I1385" i="8"/>
  <c r="J1385" i="8"/>
  <c r="K1385" i="8"/>
  <c r="L1385" i="8"/>
  <c r="M1385" i="8"/>
  <c r="N1385" i="8"/>
  <c r="E1386" i="8"/>
  <c r="F1386" i="8"/>
  <c r="G1386" i="8"/>
  <c r="H1386" i="8"/>
  <c r="I1386" i="8"/>
  <c r="J1386" i="8"/>
  <c r="K1386" i="8"/>
  <c r="L1386" i="8"/>
  <c r="M1386" i="8"/>
  <c r="N1386" i="8"/>
  <c r="E1387" i="8"/>
  <c r="F1387" i="8"/>
  <c r="G1387" i="8"/>
  <c r="H1387" i="8"/>
  <c r="I1387" i="8"/>
  <c r="J1387" i="8"/>
  <c r="K1387" i="8"/>
  <c r="L1387" i="8"/>
  <c r="M1387" i="8"/>
  <c r="N1387" i="8"/>
  <c r="E1388" i="8"/>
  <c r="F1388" i="8"/>
  <c r="G1388" i="8"/>
  <c r="H1388" i="8"/>
  <c r="I1388" i="8"/>
  <c r="J1388" i="8"/>
  <c r="K1388" i="8"/>
  <c r="L1388" i="8"/>
  <c r="M1388" i="8"/>
  <c r="N1388" i="8"/>
  <c r="E1389" i="8"/>
  <c r="F1389" i="8"/>
  <c r="G1389" i="8"/>
  <c r="H1389" i="8"/>
  <c r="I1389" i="8"/>
  <c r="J1389" i="8"/>
  <c r="K1389" i="8"/>
  <c r="L1389" i="8"/>
  <c r="M1389" i="8"/>
  <c r="N1389" i="8"/>
  <c r="E1390" i="8"/>
  <c r="F1390" i="8"/>
  <c r="G1390" i="8"/>
  <c r="H1390" i="8"/>
  <c r="I1390" i="8"/>
  <c r="J1390" i="8"/>
  <c r="K1390" i="8"/>
  <c r="L1390" i="8"/>
  <c r="M1390" i="8"/>
  <c r="N1390" i="8"/>
  <c r="E1391" i="8"/>
  <c r="F1391" i="8"/>
  <c r="G1391" i="8"/>
  <c r="H1391" i="8"/>
  <c r="I1391" i="8"/>
  <c r="J1391" i="8"/>
  <c r="K1391" i="8"/>
  <c r="L1391" i="8"/>
  <c r="M1391" i="8"/>
  <c r="N1391" i="8"/>
  <c r="E1392" i="8"/>
  <c r="F1392" i="8"/>
  <c r="G1392" i="8"/>
  <c r="H1392" i="8"/>
  <c r="I1392" i="8"/>
  <c r="J1392" i="8"/>
  <c r="K1392" i="8"/>
  <c r="L1392" i="8"/>
  <c r="M1392" i="8"/>
  <c r="N1392" i="8"/>
  <c r="E1393" i="8"/>
  <c r="F1393" i="8"/>
  <c r="G1393" i="8"/>
  <c r="H1393" i="8"/>
  <c r="I1393" i="8"/>
  <c r="J1393" i="8"/>
  <c r="K1393" i="8"/>
  <c r="L1393" i="8"/>
  <c r="M1393" i="8"/>
  <c r="N1393" i="8"/>
  <c r="E1394" i="8"/>
  <c r="F1394" i="8"/>
  <c r="G1394" i="8"/>
  <c r="H1394" i="8"/>
  <c r="I1394" i="8"/>
  <c r="J1394" i="8"/>
  <c r="K1394" i="8"/>
  <c r="L1394" i="8"/>
  <c r="M1394" i="8"/>
  <c r="N1394" i="8"/>
  <c r="E1395" i="8"/>
  <c r="F1395" i="8"/>
  <c r="G1395" i="8"/>
  <c r="H1395" i="8"/>
  <c r="I1395" i="8"/>
  <c r="J1395" i="8"/>
  <c r="K1395" i="8"/>
  <c r="L1395" i="8"/>
  <c r="M1395" i="8"/>
  <c r="N1395" i="8"/>
  <c r="E1396" i="8"/>
  <c r="F1396" i="8"/>
  <c r="G1396" i="8"/>
  <c r="H1396" i="8"/>
  <c r="I1396" i="8"/>
  <c r="J1396" i="8"/>
  <c r="K1396" i="8"/>
  <c r="L1396" i="8"/>
  <c r="M1396" i="8"/>
  <c r="N1396" i="8"/>
  <c r="E1397" i="8"/>
  <c r="F1397" i="8"/>
  <c r="G1397" i="8"/>
  <c r="H1397" i="8"/>
  <c r="I1397" i="8"/>
  <c r="J1397" i="8"/>
  <c r="K1397" i="8"/>
  <c r="L1397" i="8"/>
  <c r="M1397" i="8"/>
  <c r="N1397" i="8"/>
  <c r="E1398" i="8"/>
  <c r="F1398" i="8"/>
  <c r="G1398" i="8"/>
  <c r="H1398" i="8"/>
  <c r="I1398" i="8"/>
  <c r="J1398" i="8"/>
  <c r="K1398" i="8"/>
  <c r="L1398" i="8"/>
  <c r="M1398" i="8"/>
  <c r="N1398" i="8"/>
  <c r="E1399" i="8"/>
  <c r="F1399" i="8"/>
  <c r="G1399" i="8"/>
  <c r="H1399" i="8"/>
  <c r="I1399" i="8"/>
  <c r="J1399" i="8"/>
  <c r="K1399" i="8"/>
  <c r="L1399" i="8"/>
  <c r="M1399" i="8"/>
  <c r="N1399" i="8"/>
  <c r="E1400" i="8"/>
  <c r="F1400" i="8"/>
  <c r="G1400" i="8"/>
  <c r="H1400" i="8"/>
  <c r="I1400" i="8"/>
  <c r="J1400" i="8"/>
  <c r="K1400" i="8"/>
  <c r="L1400" i="8"/>
  <c r="M1400" i="8"/>
  <c r="N1400" i="8"/>
  <c r="E1401" i="8"/>
  <c r="F1401" i="8"/>
  <c r="G1401" i="8"/>
  <c r="H1401" i="8"/>
  <c r="I1401" i="8"/>
  <c r="J1401" i="8"/>
  <c r="K1401" i="8"/>
  <c r="L1401" i="8"/>
  <c r="M1401" i="8"/>
  <c r="N1401" i="8"/>
  <c r="E1402" i="8"/>
  <c r="F1402" i="8"/>
  <c r="G1402" i="8"/>
  <c r="H1402" i="8"/>
  <c r="I1402" i="8"/>
  <c r="J1402" i="8"/>
  <c r="K1402" i="8"/>
  <c r="L1402" i="8"/>
  <c r="M1402" i="8"/>
  <c r="N1402" i="8"/>
  <c r="E1403" i="8"/>
  <c r="F1403" i="8"/>
  <c r="G1403" i="8"/>
  <c r="H1403" i="8"/>
  <c r="I1403" i="8"/>
  <c r="J1403" i="8"/>
  <c r="K1403" i="8"/>
  <c r="L1403" i="8"/>
  <c r="M1403" i="8"/>
  <c r="N1403" i="8"/>
  <c r="E1404" i="8"/>
  <c r="F1404" i="8"/>
  <c r="G1404" i="8"/>
  <c r="H1404" i="8"/>
  <c r="I1404" i="8"/>
  <c r="J1404" i="8"/>
  <c r="K1404" i="8"/>
  <c r="L1404" i="8"/>
  <c r="M1404" i="8"/>
  <c r="N1404" i="8"/>
  <c r="E1405" i="8"/>
  <c r="F1405" i="8"/>
  <c r="G1405" i="8"/>
  <c r="H1405" i="8"/>
  <c r="I1405" i="8"/>
  <c r="J1405" i="8"/>
  <c r="K1405" i="8"/>
  <c r="L1405" i="8"/>
  <c r="M1405" i="8"/>
  <c r="N1405" i="8"/>
  <c r="E1406" i="8"/>
  <c r="F1406" i="8"/>
  <c r="G1406" i="8"/>
  <c r="H1406" i="8"/>
  <c r="I1406" i="8"/>
  <c r="J1406" i="8"/>
  <c r="K1406" i="8"/>
  <c r="L1406" i="8"/>
  <c r="M1406" i="8"/>
  <c r="N1406" i="8"/>
  <c r="E1407" i="8"/>
  <c r="F1407" i="8"/>
  <c r="G1407" i="8"/>
  <c r="H1407" i="8"/>
  <c r="I1407" i="8"/>
  <c r="J1407" i="8"/>
  <c r="K1407" i="8"/>
  <c r="L1407" i="8"/>
  <c r="M1407" i="8"/>
  <c r="N1407" i="8"/>
  <c r="E1408" i="8"/>
  <c r="F1408" i="8"/>
  <c r="G1408" i="8"/>
  <c r="H1408" i="8"/>
  <c r="I1408" i="8"/>
  <c r="J1408" i="8"/>
  <c r="K1408" i="8"/>
  <c r="L1408" i="8"/>
  <c r="M1408" i="8"/>
  <c r="N1408" i="8"/>
  <c r="E1409" i="8"/>
  <c r="F1409" i="8"/>
  <c r="G1409" i="8"/>
  <c r="H1409" i="8"/>
  <c r="I1409" i="8"/>
  <c r="J1409" i="8"/>
  <c r="K1409" i="8"/>
  <c r="L1409" i="8"/>
  <c r="M1409" i="8"/>
  <c r="N1409" i="8"/>
  <c r="E1410" i="8"/>
  <c r="F1410" i="8"/>
  <c r="G1410" i="8"/>
  <c r="H1410" i="8"/>
  <c r="I1410" i="8"/>
  <c r="J1410" i="8"/>
  <c r="K1410" i="8"/>
  <c r="L1410" i="8"/>
  <c r="M1410" i="8"/>
  <c r="N1410" i="8"/>
  <c r="E1411" i="8"/>
  <c r="F1411" i="8"/>
  <c r="G1411" i="8"/>
  <c r="H1411" i="8"/>
  <c r="I1411" i="8"/>
  <c r="J1411" i="8"/>
  <c r="K1411" i="8"/>
  <c r="L1411" i="8"/>
  <c r="M1411" i="8"/>
  <c r="N1411" i="8"/>
  <c r="E1412" i="8"/>
  <c r="F1412" i="8"/>
  <c r="G1412" i="8"/>
  <c r="H1412" i="8"/>
  <c r="I1412" i="8"/>
  <c r="J1412" i="8"/>
  <c r="K1412" i="8"/>
  <c r="L1412" i="8"/>
  <c r="M1412" i="8"/>
  <c r="N1412" i="8"/>
  <c r="E1413" i="8"/>
  <c r="F1413" i="8"/>
  <c r="G1413" i="8"/>
  <c r="H1413" i="8"/>
  <c r="I1413" i="8"/>
  <c r="J1413" i="8"/>
  <c r="K1413" i="8"/>
  <c r="L1413" i="8"/>
  <c r="M1413" i="8"/>
  <c r="N1413" i="8"/>
  <c r="E1414" i="8"/>
  <c r="F1414" i="8"/>
  <c r="G1414" i="8"/>
  <c r="H1414" i="8"/>
  <c r="I1414" i="8"/>
  <c r="J1414" i="8"/>
  <c r="K1414" i="8"/>
  <c r="L1414" i="8"/>
  <c r="M1414" i="8"/>
  <c r="N1414" i="8"/>
  <c r="E1415" i="8"/>
  <c r="F1415" i="8"/>
  <c r="G1415" i="8"/>
  <c r="H1415" i="8"/>
  <c r="I1415" i="8"/>
  <c r="J1415" i="8"/>
  <c r="K1415" i="8"/>
  <c r="L1415" i="8"/>
  <c r="M1415" i="8"/>
  <c r="N1415" i="8"/>
  <c r="E1416" i="8"/>
  <c r="F1416" i="8"/>
  <c r="G1416" i="8"/>
  <c r="H1416" i="8"/>
  <c r="I1416" i="8"/>
  <c r="J1416" i="8"/>
  <c r="K1416" i="8"/>
  <c r="L1416" i="8"/>
  <c r="M1416" i="8"/>
  <c r="N1416" i="8"/>
  <c r="E1417" i="8"/>
  <c r="F1417" i="8"/>
  <c r="G1417" i="8"/>
  <c r="H1417" i="8"/>
  <c r="I1417" i="8"/>
  <c r="J1417" i="8"/>
  <c r="K1417" i="8"/>
  <c r="L1417" i="8"/>
  <c r="M1417" i="8"/>
  <c r="N1417" i="8"/>
  <c r="E1418" i="8"/>
  <c r="F1418" i="8"/>
  <c r="G1418" i="8"/>
  <c r="H1418" i="8"/>
  <c r="I1418" i="8"/>
  <c r="J1418" i="8"/>
  <c r="K1418" i="8"/>
  <c r="L1418" i="8"/>
  <c r="M1418" i="8"/>
  <c r="N1418" i="8"/>
  <c r="E1419" i="8"/>
  <c r="F1419" i="8"/>
  <c r="G1419" i="8"/>
  <c r="H1419" i="8"/>
  <c r="I1419" i="8"/>
  <c r="J1419" i="8"/>
  <c r="K1419" i="8"/>
  <c r="L1419" i="8"/>
  <c r="M1419" i="8"/>
  <c r="N1419" i="8"/>
  <c r="E1420" i="8"/>
  <c r="F1420" i="8"/>
  <c r="G1420" i="8"/>
  <c r="H1420" i="8"/>
  <c r="I1420" i="8"/>
  <c r="J1420" i="8"/>
  <c r="K1420" i="8"/>
  <c r="L1420" i="8"/>
  <c r="M1420" i="8"/>
  <c r="N1420" i="8"/>
  <c r="E1421" i="8"/>
  <c r="F1421" i="8"/>
  <c r="G1421" i="8"/>
  <c r="H1421" i="8"/>
  <c r="I1421" i="8"/>
  <c r="J1421" i="8"/>
  <c r="K1421" i="8"/>
  <c r="L1421" i="8"/>
  <c r="M1421" i="8"/>
  <c r="N1421" i="8"/>
  <c r="E1422" i="8"/>
  <c r="F1422" i="8"/>
  <c r="G1422" i="8"/>
  <c r="H1422" i="8"/>
  <c r="I1422" i="8"/>
  <c r="J1422" i="8"/>
  <c r="K1422" i="8"/>
  <c r="L1422" i="8"/>
  <c r="M1422" i="8"/>
  <c r="N1422" i="8"/>
  <c r="E1423" i="8"/>
  <c r="F1423" i="8"/>
  <c r="G1423" i="8"/>
  <c r="H1423" i="8"/>
  <c r="I1423" i="8"/>
  <c r="J1423" i="8"/>
  <c r="K1423" i="8"/>
  <c r="L1423" i="8"/>
  <c r="M1423" i="8"/>
  <c r="N1423" i="8"/>
  <c r="E1424" i="8"/>
  <c r="F1424" i="8"/>
  <c r="G1424" i="8"/>
  <c r="H1424" i="8"/>
  <c r="I1424" i="8"/>
  <c r="J1424" i="8"/>
  <c r="K1424" i="8"/>
  <c r="L1424" i="8"/>
  <c r="M1424" i="8"/>
  <c r="N1424" i="8"/>
  <c r="E1425" i="8"/>
  <c r="F1425" i="8"/>
  <c r="G1425" i="8"/>
  <c r="H1425" i="8"/>
  <c r="I1425" i="8"/>
  <c r="J1425" i="8"/>
  <c r="K1425" i="8"/>
  <c r="L1425" i="8"/>
  <c r="M1425" i="8"/>
  <c r="N1425" i="8"/>
  <c r="E1426" i="8"/>
  <c r="F1426" i="8"/>
  <c r="G1426" i="8"/>
  <c r="H1426" i="8"/>
  <c r="I1426" i="8"/>
  <c r="J1426" i="8"/>
  <c r="K1426" i="8"/>
  <c r="L1426" i="8"/>
  <c r="M1426" i="8"/>
  <c r="N1426" i="8"/>
  <c r="E1427" i="8"/>
  <c r="F1427" i="8"/>
  <c r="G1427" i="8"/>
  <c r="H1427" i="8"/>
  <c r="I1427" i="8"/>
  <c r="J1427" i="8"/>
  <c r="K1427" i="8"/>
  <c r="L1427" i="8"/>
  <c r="M1427" i="8"/>
  <c r="N1427" i="8"/>
  <c r="E1428" i="8"/>
  <c r="F1428" i="8"/>
  <c r="G1428" i="8"/>
  <c r="H1428" i="8"/>
  <c r="I1428" i="8"/>
  <c r="J1428" i="8"/>
  <c r="K1428" i="8"/>
  <c r="L1428" i="8"/>
  <c r="M1428" i="8"/>
  <c r="N1428" i="8"/>
  <c r="E1429" i="8"/>
  <c r="F1429" i="8"/>
  <c r="G1429" i="8"/>
  <c r="H1429" i="8"/>
  <c r="I1429" i="8"/>
  <c r="J1429" i="8"/>
  <c r="K1429" i="8"/>
  <c r="L1429" i="8"/>
  <c r="M1429" i="8"/>
  <c r="N1429" i="8"/>
  <c r="E1430" i="8"/>
  <c r="F1430" i="8"/>
  <c r="G1430" i="8"/>
  <c r="H1430" i="8"/>
  <c r="I1430" i="8"/>
  <c r="J1430" i="8"/>
  <c r="K1430" i="8"/>
  <c r="L1430" i="8"/>
  <c r="M1430" i="8"/>
  <c r="N1430" i="8"/>
  <c r="E1431" i="8"/>
  <c r="F1431" i="8"/>
  <c r="G1431" i="8"/>
  <c r="H1431" i="8"/>
  <c r="I1431" i="8"/>
  <c r="J1431" i="8"/>
  <c r="K1431" i="8"/>
  <c r="L1431" i="8"/>
  <c r="M1431" i="8"/>
  <c r="N1431" i="8"/>
  <c r="E1432" i="8"/>
  <c r="F1432" i="8"/>
  <c r="G1432" i="8"/>
  <c r="H1432" i="8"/>
  <c r="I1432" i="8"/>
  <c r="J1432" i="8"/>
  <c r="K1432" i="8"/>
  <c r="L1432" i="8"/>
  <c r="M1432" i="8"/>
  <c r="N1432" i="8"/>
  <c r="E1433" i="8"/>
  <c r="F1433" i="8"/>
  <c r="G1433" i="8"/>
  <c r="H1433" i="8"/>
  <c r="I1433" i="8"/>
  <c r="J1433" i="8"/>
  <c r="K1433" i="8"/>
  <c r="L1433" i="8"/>
  <c r="M1433" i="8"/>
  <c r="N1433" i="8"/>
  <c r="E1434" i="8"/>
  <c r="F1434" i="8"/>
  <c r="G1434" i="8"/>
  <c r="H1434" i="8"/>
  <c r="I1434" i="8"/>
  <c r="J1434" i="8"/>
  <c r="K1434" i="8"/>
  <c r="L1434" i="8"/>
  <c r="M1434" i="8"/>
  <c r="N1434" i="8"/>
  <c r="E1435" i="8"/>
  <c r="F1435" i="8"/>
  <c r="G1435" i="8"/>
  <c r="H1435" i="8"/>
  <c r="I1435" i="8"/>
  <c r="J1435" i="8"/>
  <c r="K1435" i="8"/>
  <c r="L1435" i="8"/>
  <c r="M1435" i="8"/>
  <c r="N1435" i="8"/>
  <c r="E1436" i="8"/>
  <c r="F1436" i="8"/>
  <c r="G1436" i="8"/>
  <c r="H1436" i="8"/>
  <c r="I1436" i="8"/>
  <c r="J1436" i="8"/>
  <c r="K1436" i="8"/>
  <c r="L1436" i="8"/>
  <c r="M1436" i="8"/>
  <c r="N1436" i="8"/>
  <c r="E1437" i="8"/>
  <c r="F1437" i="8"/>
  <c r="G1437" i="8"/>
  <c r="H1437" i="8"/>
  <c r="I1437" i="8"/>
  <c r="J1437" i="8"/>
  <c r="K1437" i="8"/>
  <c r="L1437" i="8"/>
  <c r="M1437" i="8"/>
  <c r="N1437" i="8"/>
  <c r="E1438" i="8"/>
  <c r="F1438" i="8"/>
  <c r="G1438" i="8"/>
  <c r="H1438" i="8"/>
  <c r="I1438" i="8"/>
  <c r="J1438" i="8"/>
  <c r="K1438" i="8"/>
  <c r="L1438" i="8"/>
  <c r="M1438" i="8"/>
  <c r="N1438" i="8"/>
  <c r="E1439" i="8"/>
  <c r="F1439" i="8"/>
  <c r="G1439" i="8"/>
  <c r="H1439" i="8"/>
  <c r="I1439" i="8"/>
  <c r="J1439" i="8"/>
  <c r="K1439" i="8"/>
  <c r="L1439" i="8"/>
  <c r="M1439" i="8"/>
  <c r="N1439" i="8"/>
  <c r="E1440" i="8"/>
  <c r="F1440" i="8"/>
  <c r="G1440" i="8"/>
  <c r="H1440" i="8"/>
  <c r="I1440" i="8"/>
  <c r="J1440" i="8"/>
  <c r="K1440" i="8"/>
  <c r="L1440" i="8"/>
  <c r="M1440" i="8"/>
  <c r="N1440" i="8"/>
  <c r="E1441" i="8"/>
  <c r="F1441" i="8"/>
  <c r="G1441" i="8"/>
  <c r="H1441" i="8"/>
  <c r="I1441" i="8"/>
  <c r="J1441" i="8"/>
  <c r="K1441" i="8"/>
  <c r="L1441" i="8"/>
  <c r="M1441" i="8"/>
  <c r="N1441" i="8"/>
  <c r="E1442" i="8"/>
  <c r="F1442" i="8"/>
  <c r="G1442" i="8"/>
  <c r="H1442" i="8"/>
  <c r="I1442" i="8"/>
  <c r="J1442" i="8"/>
  <c r="K1442" i="8"/>
  <c r="L1442" i="8"/>
  <c r="M1442" i="8"/>
  <c r="N1442" i="8"/>
  <c r="E1443" i="8"/>
  <c r="F1443" i="8"/>
  <c r="G1443" i="8"/>
  <c r="H1443" i="8"/>
  <c r="I1443" i="8"/>
  <c r="J1443" i="8"/>
  <c r="K1443" i="8"/>
  <c r="L1443" i="8"/>
  <c r="M1443" i="8"/>
  <c r="N1443" i="8"/>
  <c r="E1444" i="8"/>
  <c r="F1444" i="8"/>
  <c r="G1444" i="8"/>
  <c r="H1444" i="8"/>
  <c r="I1444" i="8"/>
  <c r="J1444" i="8"/>
  <c r="K1444" i="8"/>
  <c r="L1444" i="8"/>
  <c r="M1444" i="8"/>
  <c r="N1444" i="8"/>
  <c r="E1445" i="8"/>
  <c r="F1445" i="8"/>
  <c r="G1445" i="8"/>
  <c r="H1445" i="8"/>
  <c r="I1445" i="8"/>
  <c r="J1445" i="8"/>
  <c r="K1445" i="8"/>
  <c r="L1445" i="8"/>
  <c r="M1445" i="8"/>
  <c r="N1445" i="8"/>
  <c r="E1446" i="8"/>
  <c r="F1446" i="8"/>
  <c r="G1446" i="8"/>
  <c r="H1446" i="8"/>
  <c r="I1446" i="8"/>
  <c r="J1446" i="8"/>
  <c r="K1446" i="8"/>
  <c r="L1446" i="8"/>
  <c r="M1446" i="8"/>
  <c r="N1446" i="8"/>
  <c r="E1447" i="8"/>
  <c r="F1447" i="8"/>
  <c r="G1447" i="8"/>
  <c r="H1447" i="8"/>
  <c r="I1447" i="8"/>
  <c r="J1447" i="8"/>
  <c r="K1447" i="8"/>
  <c r="L1447" i="8"/>
  <c r="M1447" i="8"/>
  <c r="N1447" i="8"/>
  <c r="E1448" i="8"/>
  <c r="F1448" i="8"/>
  <c r="G1448" i="8"/>
  <c r="H1448" i="8"/>
  <c r="I1448" i="8"/>
  <c r="J1448" i="8"/>
  <c r="K1448" i="8"/>
  <c r="L1448" i="8"/>
  <c r="M1448" i="8"/>
  <c r="N1448" i="8"/>
  <c r="E1449" i="8"/>
  <c r="F1449" i="8"/>
  <c r="G1449" i="8"/>
  <c r="H1449" i="8"/>
  <c r="I1449" i="8"/>
  <c r="J1449" i="8"/>
  <c r="K1449" i="8"/>
  <c r="L1449" i="8"/>
  <c r="M1449" i="8"/>
  <c r="N1449" i="8"/>
  <c r="E1450" i="8"/>
  <c r="F1450" i="8"/>
  <c r="G1450" i="8"/>
  <c r="H1450" i="8"/>
  <c r="I1450" i="8"/>
  <c r="J1450" i="8"/>
  <c r="K1450" i="8"/>
  <c r="L1450" i="8"/>
  <c r="M1450" i="8"/>
  <c r="N1450" i="8"/>
  <c r="E1451" i="8"/>
  <c r="F1451" i="8"/>
  <c r="G1451" i="8"/>
  <c r="H1451" i="8"/>
  <c r="I1451" i="8"/>
  <c r="J1451" i="8"/>
  <c r="K1451" i="8"/>
  <c r="L1451" i="8"/>
  <c r="M1451" i="8"/>
  <c r="N1451" i="8"/>
  <c r="E1452" i="8"/>
  <c r="F1452" i="8"/>
  <c r="G1452" i="8"/>
  <c r="H1452" i="8"/>
  <c r="I1452" i="8"/>
  <c r="J1452" i="8"/>
  <c r="K1452" i="8"/>
  <c r="L1452" i="8"/>
  <c r="M1452" i="8"/>
  <c r="N1452" i="8"/>
  <c r="E1453" i="8"/>
  <c r="F1453" i="8"/>
  <c r="G1453" i="8"/>
  <c r="H1453" i="8"/>
  <c r="I1453" i="8"/>
  <c r="J1453" i="8"/>
  <c r="K1453" i="8"/>
  <c r="L1453" i="8"/>
  <c r="M1453" i="8"/>
  <c r="N1453" i="8"/>
  <c r="E1454" i="8"/>
  <c r="F1454" i="8"/>
  <c r="G1454" i="8"/>
  <c r="H1454" i="8"/>
  <c r="I1454" i="8"/>
  <c r="J1454" i="8"/>
  <c r="K1454" i="8"/>
  <c r="L1454" i="8"/>
  <c r="M1454" i="8"/>
  <c r="N1454" i="8"/>
  <c r="E1455" i="8"/>
  <c r="F1455" i="8"/>
  <c r="G1455" i="8"/>
  <c r="H1455" i="8"/>
  <c r="I1455" i="8"/>
  <c r="J1455" i="8"/>
  <c r="K1455" i="8"/>
  <c r="L1455" i="8"/>
  <c r="M1455" i="8"/>
  <c r="N1455" i="8"/>
  <c r="E1456" i="8"/>
  <c r="F1456" i="8"/>
  <c r="G1456" i="8"/>
  <c r="H1456" i="8"/>
  <c r="I1456" i="8"/>
  <c r="J1456" i="8"/>
  <c r="K1456" i="8"/>
  <c r="L1456" i="8"/>
  <c r="M1456" i="8"/>
  <c r="N1456" i="8"/>
  <c r="E1457" i="8"/>
  <c r="F1457" i="8"/>
  <c r="G1457" i="8"/>
  <c r="H1457" i="8"/>
  <c r="I1457" i="8"/>
  <c r="J1457" i="8"/>
  <c r="K1457" i="8"/>
  <c r="L1457" i="8"/>
  <c r="M1457" i="8"/>
  <c r="N1457" i="8"/>
  <c r="E1458" i="8"/>
  <c r="F1458" i="8"/>
  <c r="G1458" i="8"/>
  <c r="H1458" i="8"/>
  <c r="I1458" i="8"/>
  <c r="J1458" i="8"/>
  <c r="K1458" i="8"/>
  <c r="L1458" i="8"/>
  <c r="M1458" i="8"/>
  <c r="N1458" i="8"/>
  <c r="E1459" i="8"/>
  <c r="F1459" i="8"/>
  <c r="G1459" i="8"/>
  <c r="H1459" i="8"/>
  <c r="I1459" i="8"/>
  <c r="J1459" i="8"/>
  <c r="K1459" i="8"/>
  <c r="L1459" i="8"/>
  <c r="M1459" i="8"/>
  <c r="N1459" i="8"/>
  <c r="E1460" i="8"/>
  <c r="F1460" i="8"/>
  <c r="G1460" i="8"/>
  <c r="H1460" i="8"/>
  <c r="I1460" i="8"/>
  <c r="J1460" i="8"/>
  <c r="K1460" i="8"/>
  <c r="L1460" i="8"/>
  <c r="M1460" i="8"/>
  <c r="N1460" i="8"/>
  <c r="E1461" i="8"/>
  <c r="F1461" i="8"/>
  <c r="G1461" i="8"/>
  <c r="H1461" i="8"/>
  <c r="I1461" i="8"/>
  <c r="J1461" i="8"/>
  <c r="K1461" i="8"/>
  <c r="L1461" i="8"/>
  <c r="M1461" i="8"/>
  <c r="N1461" i="8"/>
  <c r="E1462" i="8"/>
  <c r="F1462" i="8"/>
  <c r="G1462" i="8"/>
  <c r="H1462" i="8"/>
  <c r="I1462" i="8"/>
  <c r="J1462" i="8"/>
  <c r="K1462" i="8"/>
  <c r="L1462" i="8"/>
  <c r="M1462" i="8"/>
  <c r="N1462" i="8"/>
  <c r="E1463" i="8"/>
  <c r="F1463" i="8"/>
  <c r="G1463" i="8"/>
  <c r="H1463" i="8"/>
  <c r="I1463" i="8"/>
  <c r="J1463" i="8"/>
  <c r="K1463" i="8"/>
  <c r="L1463" i="8"/>
  <c r="M1463" i="8"/>
  <c r="N1463" i="8"/>
  <c r="E1464" i="8"/>
  <c r="F1464" i="8"/>
  <c r="G1464" i="8"/>
  <c r="H1464" i="8"/>
  <c r="I1464" i="8"/>
  <c r="J1464" i="8"/>
  <c r="K1464" i="8"/>
  <c r="L1464" i="8"/>
  <c r="M1464" i="8"/>
  <c r="N1464" i="8"/>
  <c r="E1465" i="8"/>
  <c r="F1465" i="8"/>
  <c r="G1465" i="8"/>
  <c r="H1465" i="8"/>
  <c r="I1465" i="8"/>
  <c r="J1465" i="8"/>
  <c r="K1465" i="8"/>
  <c r="L1465" i="8"/>
  <c r="M1465" i="8"/>
  <c r="N1465" i="8"/>
  <c r="E1466" i="8"/>
  <c r="F1466" i="8"/>
  <c r="G1466" i="8"/>
  <c r="H1466" i="8"/>
  <c r="I1466" i="8"/>
  <c r="J1466" i="8"/>
  <c r="K1466" i="8"/>
  <c r="L1466" i="8"/>
  <c r="M1466" i="8"/>
  <c r="N1466" i="8"/>
  <c r="E1467" i="8"/>
  <c r="F1467" i="8"/>
  <c r="G1467" i="8"/>
  <c r="H1467" i="8"/>
  <c r="I1467" i="8"/>
  <c r="J1467" i="8"/>
  <c r="K1467" i="8"/>
  <c r="L1467" i="8"/>
  <c r="M1467" i="8"/>
  <c r="N1467" i="8"/>
  <c r="E1468" i="8"/>
  <c r="F1468" i="8"/>
  <c r="G1468" i="8"/>
  <c r="H1468" i="8"/>
  <c r="I1468" i="8"/>
  <c r="J1468" i="8"/>
  <c r="K1468" i="8"/>
  <c r="L1468" i="8"/>
  <c r="M1468" i="8"/>
  <c r="N1468" i="8"/>
  <c r="E1469" i="8"/>
  <c r="F1469" i="8"/>
  <c r="G1469" i="8"/>
  <c r="H1469" i="8"/>
  <c r="I1469" i="8"/>
  <c r="J1469" i="8"/>
  <c r="K1469" i="8"/>
  <c r="L1469" i="8"/>
  <c r="M1469" i="8"/>
  <c r="N1469" i="8"/>
  <c r="E1470" i="8"/>
  <c r="F1470" i="8"/>
  <c r="G1470" i="8"/>
  <c r="H1470" i="8"/>
  <c r="I1470" i="8"/>
  <c r="J1470" i="8"/>
  <c r="K1470" i="8"/>
  <c r="L1470" i="8"/>
  <c r="M1470" i="8"/>
  <c r="N1470" i="8"/>
  <c r="E1471" i="8"/>
  <c r="F1471" i="8"/>
  <c r="G1471" i="8"/>
  <c r="H1471" i="8"/>
  <c r="I1471" i="8"/>
  <c r="J1471" i="8"/>
  <c r="K1471" i="8"/>
  <c r="L1471" i="8"/>
  <c r="M1471" i="8"/>
  <c r="N1471" i="8"/>
  <c r="E1472" i="8"/>
  <c r="F1472" i="8"/>
  <c r="G1472" i="8"/>
  <c r="H1472" i="8"/>
  <c r="I1472" i="8"/>
  <c r="J1472" i="8"/>
  <c r="K1472" i="8"/>
  <c r="L1472" i="8"/>
  <c r="M1472" i="8"/>
  <c r="N1472" i="8"/>
  <c r="E1473" i="8"/>
  <c r="F1473" i="8"/>
  <c r="G1473" i="8"/>
  <c r="H1473" i="8"/>
  <c r="I1473" i="8"/>
  <c r="J1473" i="8"/>
  <c r="K1473" i="8"/>
  <c r="L1473" i="8"/>
  <c r="M1473" i="8"/>
  <c r="N1473" i="8"/>
  <c r="E1474" i="8"/>
  <c r="F1474" i="8"/>
  <c r="G1474" i="8"/>
  <c r="H1474" i="8"/>
  <c r="I1474" i="8"/>
  <c r="J1474" i="8"/>
  <c r="K1474" i="8"/>
  <c r="L1474" i="8"/>
  <c r="M1474" i="8"/>
  <c r="N1474" i="8"/>
  <c r="E1475" i="8"/>
  <c r="F1475" i="8"/>
  <c r="G1475" i="8"/>
  <c r="H1475" i="8"/>
  <c r="I1475" i="8"/>
  <c r="J1475" i="8"/>
  <c r="K1475" i="8"/>
  <c r="L1475" i="8"/>
  <c r="M1475" i="8"/>
  <c r="N1475" i="8"/>
  <c r="E1476" i="8"/>
  <c r="F1476" i="8"/>
  <c r="G1476" i="8"/>
  <c r="H1476" i="8"/>
  <c r="I1476" i="8"/>
  <c r="J1476" i="8"/>
  <c r="K1476" i="8"/>
  <c r="L1476" i="8"/>
  <c r="M1476" i="8"/>
  <c r="N1476" i="8"/>
  <c r="E1477" i="8"/>
  <c r="F1477" i="8"/>
  <c r="G1477" i="8"/>
  <c r="H1477" i="8"/>
  <c r="I1477" i="8"/>
  <c r="J1477" i="8"/>
  <c r="K1477" i="8"/>
  <c r="L1477" i="8"/>
  <c r="M1477" i="8"/>
  <c r="N1477" i="8"/>
  <c r="E1478" i="8"/>
  <c r="F1478" i="8"/>
  <c r="G1478" i="8"/>
  <c r="H1478" i="8"/>
  <c r="I1478" i="8"/>
  <c r="J1478" i="8"/>
  <c r="K1478" i="8"/>
  <c r="L1478" i="8"/>
  <c r="M1478" i="8"/>
  <c r="N1478" i="8"/>
  <c r="E1479" i="8"/>
  <c r="F1479" i="8"/>
  <c r="G1479" i="8"/>
  <c r="H1479" i="8"/>
  <c r="I1479" i="8"/>
  <c r="J1479" i="8"/>
  <c r="K1479" i="8"/>
  <c r="L1479" i="8"/>
  <c r="M1479" i="8"/>
  <c r="N1479" i="8"/>
  <c r="E1480" i="8"/>
  <c r="F1480" i="8"/>
  <c r="G1480" i="8"/>
  <c r="H1480" i="8"/>
  <c r="I1480" i="8"/>
  <c r="J1480" i="8"/>
  <c r="K1480" i="8"/>
  <c r="L1480" i="8"/>
  <c r="M1480" i="8"/>
  <c r="N1480" i="8"/>
  <c r="E1481" i="8"/>
  <c r="F1481" i="8"/>
  <c r="G1481" i="8"/>
  <c r="H1481" i="8"/>
  <c r="I1481" i="8"/>
  <c r="J1481" i="8"/>
  <c r="K1481" i="8"/>
  <c r="L1481" i="8"/>
  <c r="M1481" i="8"/>
  <c r="N1481" i="8"/>
  <c r="E1482" i="8"/>
  <c r="F1482" i="8"/>
  <c r="G1482" i="8"/>
  <c r="H1482" i="8"/>
  <c r="I1482" i="8"/>
  <c r="J1482" i="8"/>
  <c r="K1482" i="8"/>
  <c r="L1482" i="8"/>
  <c r="M1482" i="8"/>
  <c r="N1482" i="8"/>
  <c r="E1483" i="8"/>
  <c r="F1483" i="8"/>
  <c r="G1483" i="8"/>
  <c r="H1483" i="8"/>
  <c r="I1483" i="8"/>
  <c r="J1483" i="8"/>
  <c r="K1483" i="8"/>
  <c r="L1483" i="8"/>
  <c r="M1483" i="8"/>
  <c r="N1483" i="8"/>
  <c r="E1484" i="8"/>
  <c r="F1484" i="8"/>
  <c r="G1484" i="8"/>
  <c r="H1484" i="8"/>
  <c r="I1484" i="8"/>
  <c r="J1484" i="8"/>
  <c r="K1484" i="8"/>
  <c r="L1484" i="8"/>
  <c r="M1484" i="8"/>
  <c r="N1484" i="8"/>
  <c r="E1485" i="8"/>
  <c r="F1485" i="8"/>
  <c r="G1485" i="8"/>
  <c r="H1485" i="8"/>
  <c r="I1485" i="8"/>
  <c r="J1485" i="8"/>
  <c r="K1485" i="8"/>
  <c r="L1485" i="8"/>
  <c r="M1485" i="8"/>
  <c r="N1485" i="8"/>
  <c r="E1486" i="8"/>
  <c r="F1486" i="8"/>
  <c r="G1486" i="8"/>
  <c r="H1486" i="8"/>
  <c r="I1486" i="8"/>
  <c r="J1486" i="8"/>
  <c r="K1486" i="8"/>
  <c r="L1486" i="8"/>
  <c r="M1486" i="8"/>
  <c r="N1486" i="8"/>
  <c r="E1487" i="8"/>
  <c r="F1487" i="8"/>
  <c r="G1487" i="8"/>
  <c r="H1487" i="8"/>
  <c r="I1487" i="8"/>
  <c r="J1487" i="8"/>
  <c r="K1487" i="8"/>
  <c r="L1487" i="8"/>
  <c r="M1487" i="8"/>
  <c r="N1487" i="8"/>
  <c r="E1488" i="8"/>
  <c r="F1488" i="8"/>
  <c r="G1488" i="8"/>
  <c r="H1488" i="8"/>
  <c r="I1488" i="8"/>
  <c r="J1488" i="8"/>
  <c r="K1488" i="8"/>
  <c r="L1488" i="8"/>
  <c r="M1488" i="8"/>
  <c r="N1488" i="8"/>
  <c r="E1489" i="8"/>
  <c r="F1489" i="8"/>
  <c r="G1489" i="8"/>
  <c r="H1489" i="8"/>
  <c r="I1489" i="8"/>
  <c r="J1489" i="8"/>
  <c r="K1489" i="8"/>
  <c r="L1489" i="8"/>
  <c r="M1489" i="8"/>
  <c r="N1489" i="8"/>
  <c r="E1490" i="8"/>
  <c r="F1490" i="8"/>
  <c r="G1490" i="8"/>
  <c r="H1490" i="8"/>
  <c r="I1490" i="8"/>
  <c r="J1490" i="8"/>
  <c r="K1490" i="8"/>
  <c r="L1490" i="8"/>
  <c r="M1490" i="8"/>
  <c r="N1490" i="8"/>
  <c r="E1491" i="8"/>
  <c r="F1491" i="8"/>
  <c r="G1491" i="8"/>
  <c r="H1491" i="8"/>
  <c r="I1491" i="8"/>
  <c r="J1491" i="8"/>
  <c r="K1491" i="8"/>
  <c r="L1491" i="8"/>
  <c r="M1491" i="8"/>
  <c r="N1491" i="8"/>
  <c r="E1492" i="8"/>
  <c r="F1492" i="8"/>
  <c r="G1492" i="8"/>
  <c r="H1492" i="8"/>
  <c r="I1492" i="8"/>
  <c r="J1492" i="8"/>
  <c r="K1492" i="8"/>
  <c r="L1492" i="8"/>
  <c r="M1492" i="8"/>
  <c r="N1492" i="8"/>
  <c r="E1493" i="8"/>
  <c r="F1493" i="8"/>
  <c r="G1493" i="8"/>
  <c r="H1493" i="8"/>
  <c r="I1493" i="8"/>
  <c r="J1493" i="8"/>
  <c r="K1493" i="8"/>
  <c r="L1493" i="8"/>
  <c r="M1493" i="8"/>
  <c r="N1493" i="8"/>
  <c r="E1494" i="8"/>
  <c r="F1494" i="8"/>
  <c r="G1494" i="8"/>
  <c r="H1494" i="8"/>
  <c r="I1494" i="8"/>
  <c r="J1494" i="8"/>
  <c r="K1494" i="8"/>
  <c r="L1494" i="8"/>
  <c r="M1494" i="8"/>
  <c r="N1494" i="8"/>
  <c r="E1495" i="8"/>
  <c r="F1495" i="8"/>
  <c r="G1495" i="8"/>
  <c r="H1495" i="8"/>
  <c r="I1495" i="8"/>
  <c r="J1495" i="8"/>
  <c r="K1495" i="8"/>
  <c r="L1495" i="8"/>
  <c r="M1495" i="8"/>
  <c r="N1495" i="8"/>
  <c r="E1496" i="8"/>
  <c r="F1496" i="8"/>
  <c r="G1496" i="8"/>
  <c r="H1496" i="8"/>
  <c r="I1496" i="8"/>
  <c r="J1496" i="8"/>
  <c r="K1496" i="8"/>
  <c r="L1496" i="8"/>
  <c r="M1496" i="8"/>
  <c r="N1496" i="8"/>
  <c r="E1497" i="8"/>
  <c r="F1497" i="8"/>
  <c r="G1497" i="8"/>
  <c r="H1497" i="8"/>
  <c r="I1497" i="8"/>
  <c r="J1497" i="8"/>
  <c r="K1497" i="8"/>
  <c r="L1497" i="8"/>
  <c r="M1497" i="8"/>
  <c r="N1497" i="8"/>
  <c r="E1498" i="8"/>
  <c r="F1498" i="8"/>
  <c r="G1498" i="8"/>
  <c r="H1498" i="8"/>
  <c r="I1498" i="8"/>
  <c r="J1498" i="8"/>
  <c r="K1498" i="8"/>
  <c r="L1498" i="8"/>
  <c r="M1498" i="8"/>
  <c r="N1498" i="8"/>
  <c r="E1499" i="8"/>
  <c r="F1499" i="8"/>
  <c r="G1499" i="8"/>
  <c r="H1499" i="8"/>
  <c r="I1499" i="8"/>
  <c r="J1499" i="8"/>
  <c r="K1499" i="8"/>
  <c r="L1499" i="8"/>
  <c r="M1499" i="8"/>
  <c r="N1499" i="8"/>
  <c r="E1500" i="8"/>
  <c r="F1500" i="8"/>
  <c r="G1500" i="8"/>
  <c r="H1500" i="8"/>
  <c r="I1500" i="8"/>
  <c r="J1500" i="8"/>
  <c r="K1500" i="8"/>
  <c r="L1500" i="8"/>
  <c r="M1500" i="8"/>
  <c r="N1500" i="8"/>
  <c r="E1501" i="8"/>
  <c r="F1501" i="8"/>
  <c r="G1501" i="8"/>
  <c r="H1501" i="8"/>
  <c r="I1501" i="8"/>
  <c r="J1501" i="8"/>
  <c r="K1501" i="8"/>
  <c r="L1501" i="8"/>
  <c r="M1501" i="8"/>
  <c r="N1501" i="8"/>
  <c r="E1502" i="8"/>
  <c r="F1502" i="8"/>
  <c r="G1502" i="8"/>
  <c r="H1502" i="8"/>
  <c r="I1502" i="8"/>
  <c r="J1502" i="8"/>
  <c r="K1502" i="8"/>
  <c r="L1502" i="8"/>
  <c r="M1502" i="8"/>
  <c r="N1502" i="8"/>
  <c r="E1503" i="8"/>
  <c r="F1503" i="8"/>
  <c r="G1503" i="8"/>
  <c r="H1503" i="8"/>
  <c r="I1503" i="8"/>
  <c r="J1503" i="8"/>
  <c r="K1503" i="8"/>
  <c r="L1503" i="8"/>
  <c r="M1503" i="8"/>
  <c r="N1503" i="8"/>
  <c r="E1504" i="8"/>
  <c r="F1504" i="8"/>
  <c r="G1504" i="8"/>
  <c r="H1504" i="8"/>
  <c r="I1504" i="8"/>
  <c r="J1504" i="8"/>
  <c r="K1504" i="8"/>
  <c r="L1504" i="8"/>
  <c r="M1504" i="8"/>
  <c r="N1504" i="8"/>
  <c r="E1505" i="8"/>
  <c r="F1505" i="8"/>
  <c r="G1505" i="8"/>
  <c r="H1505" i="8"/>
  <c r="I1505" i="8"/>
  <c r="J1505" i="8"/>
  <c r="K1505" i="8"/>
  <c r="L1505" i="8"/>
  <c r="M1505" i="8"/>
  <c r="N1505" i="8"/>
  <c r="E1506" i="8"/>
  <c r="F1506" i="8"/>
  <c r="G1506" i="8"/>
  <c r="H1506" i="8"/>
  <c r="I1506" i="8"/>
  <c r="J1506" i="8"/>
  <c r="K1506" i="8"/>
  <c r="L1506" i="8"/>
  <c r="M1506" i="8"/>
  <c r="N1506" i="8"/>
  <c r="E1507" i="8"/>
  <c r="F1507" i="8"/>
  <c r="G1507" i="8"/>
  <c r="H1507" i="8"/>
  <c r="I1507" i="8"/>
  <c r="J1507" i="8"/>
  <c r="K1507" i="8"/>
  <c r="L1507" i="8"/>
  <c r="M1507" i="8"/>
  <c r="N1507" i="8"/>
  <c r="E1508" i="8"/>
  <c r="F1508" i="8"/>
  <c r="G1508" i="8"/>
  <c r="H1508" i="8"/>
  <c r="I1508" i="8"/>
  <c r="J1508" i="8"/>
  <c r="K1508" i="8"/>
  <c r="L1508" i="8"/>
  <c r="M1508" i="8"/>
  <c r="N1508" i="8"/>
  <c r="E1509" i="8"/>
  <c r="F1509" i="8"/>
  <c r="G1509" i="8"/>
  <c r="H1509" i="8"/>
  <c r="I1509" i="8"/>
  <c r="J1509" i="8"/>
  <c r="K1509" i="8"/>
  <c r="L1509" i="8"/>
  <c r="M1509" i="8"/>
  <c r="N1509" i="8"/>
  <c r="E1510" i="8"/>
  <c r="F1510" i="8"/>
  <c r="G1510" i="8"/>
  <c r="H1510" i="8"/>
  <c r="I1510" i="8"/>
  <c r="J1510" i="8"/>
  <c r="K1510" i="8"/>
  <c r="L1510" i="8"/>
  <c r="M1510" i="8"/>
  <c r="N1510" i="8"/>
  <c r="E1511" i="8"/>
  <c r="F1511" i="8"/>
  <c r="G1511" i="8"/>
  <c r="H1511" i="8"/>
  <c r="I1511" i="8"/>
  <c r="J1511" i="8"/>
  <c r="K1511" i="8"/>
  <c r="L1511" i="8"/>
  <c r="M1511" i="8"/>
  <c r="N1511" i="8"/>
  <c r="E1512" i="8"/>
  <c r="F1512" i="8"/>
  <c r="G1512" i="8"/>
  <c r="H1512" i="8"/>
  <c r="I1512" i="8"/>
  <c r="J1512" i="8"/>
  <c r="K1512" i="8"/>
  <c r="L1512" i="8"/>
  <c r="M1512" i="8"/>
  <c r="N1512" i="8"/>
  <c r="E1513" i="8"/>
  <c r="F1513" i="8"/>
  <c r="G1513" i="8"/>
  <c r="H1513" i="8"/>
  <c r="I1513" i="8"/>
  <c r="J1513" i="8"/>
  <c r="K1513" i="8"/>
  <c r="L1513" i="8"/>
  <c r="M1513" i="8"/>
  <c r="N1513" i="8"/>
  <c r="E1514" i="8"/>
  <c r="F1514" i="8"/>
  <c r="G1514" i="8"/>
  <c r="H1514" i="8"/>
  <c r="I1514" i="8"/>
  <c r="J1514" i="8"/>
  <c r="K1514" i="8"/>
  <c r="L1514" i="8"/>
  <c r="M1514" i="8"/>
  <c r="N1514" i="8"/>
  <c r="E1515" i="8"/>
  <c r="F1515" i="8"/>
  <c r="G1515" i="8"/>
  <c r="H1515" i="8"/>
  <c r="I1515" i="8"/>
  <c r="J1515" i="8"/>
  <c r="K1515" i="8"/>
  <c r="L1515" i="8"/>
  <c r="M1515" i="8"/>
  <c r="N1515" i="8"/>
  <c r="E1516" i="8"/>
  <c r="F1516" i="8"/>
  <c r="G1516" i="8"/>
  <c r="H1516" i="8"/>
  <c r="I1516" i="8"/>
  <c r="J1516" i="8"/>
  <c r="K1516" i="8"/>
  <c r="L1516" i="8"/>
  <c r="M1516" i="8"/>
  <c r="N1516" i="8"/>
  <c r="E1517" i="8"/>
  <c r="F1517" i="8"/>
  <c r="G1517" i="8"/>
  <c r="H1517" i="8"/>
  <c r="I1517" i="8"/>
  <c r="J1517" i="8"/>
  <c r="K1517" i="8"/>
  <c r="L1517" i="8"/>
  <c r="M1517" i="8"/>
  <c r="N1517" i="8"/>
  <c r="E1518" i="8"/>
  <c r="F1518" i="8"/>
  <c r="G1518" i="8"/>
  <c r="H1518" i="8"/>
  <c r="I1518" i="8"/>
  <c r="J1518" i="8"/>
  <c r="K1518" i="8"/>
  <c r="L1518" i="8"/>
  <c r="M1518" i="8"/>
  <c r="N1518" i="8"/>
  <c r="E1519" i="8"/>
  <c r="F1519" i="8"/>
  <c r="G1519" i="8"/>
  <c r="H1519" i="8"/>
  <c r="I1519" i="8"/>
  <c r="J1519" i="8"/>
  <c r="K1519" i="8"/>
  <c r="L1519" i="8"/>
  <c r="M1519" i="8"/>
  <c r="N1519" i="8"/>
  <c r="E1520" i="8"/>
  <c r="F1520" i="8"/>
  <c r="G1520" i="8"/>
  <c r="H1520" i="8"/>
  <c r="I1520" i="8"/>
  <c r="J1520" i="8"/>
  <c r="K1520" i="8"/>
  <c r="L1520" i="8"/>
  <c r="M1520" i="8"/>
  <c r="N1520" i="8"/>
  <c r="E1521" i="8"/>
  <c r="F1521" i="8"/>
  <c r="G1521" i="8"/>
  <c r="H1521" i="8"/>
  <c r="I1521" i="8"/>
  <c r="J1521" i="8"/>
  <c r="K1521" i="8"/>
  <c r="L1521" i="8"/>
  <c r="M1521" i="8"/>
  <c r="N1521" i="8"/>
  <c r="E1522" i="8"/>
  <c r="F1522" i="8"/>
  <c r="G1522" i="8"/>
  <c r="H1522" i="8"/>
  <c r="I1522" i="8"/>
  <c r="J1522" i="8"/>
  <c r="K1522" i="8"/>
  <c r="L1522" i="8"/>
  <c r="M1522" i="8"/>
  <c r="N1522" i="8"/>
  <c r="E1523" i="8"/>
  <c r="F1523" i="8"/>
  <c r="G1523" i="8"/>
  <c r="H1523" i="8"/>
  <c r="I1523" i="8"/>
  <c r="J1523" i="8"/>
  <c r="K1523" i="8"/>
  <c r="L1523" i="8"/>
  <c r="M1523" i="8"/>
  <c r="N1523" i="8"/>
  <c r="E1524" i="8"/>
  <c r="F1524" i="8"/>
  <c r="G1524" i="8"/>
  <c r="H1524" i="8"/>
  <c r="I1524" i="8"/>
  <c r="J1524" i="8"/>
  <c r="K1524" i="8"/>
  <c r="L1524" i="8"/>
  <c r="M1524" i="8"/>
  <c r="N1524" i="8"/>
  <c r="E1525" i="8"/>
  <c r="F1525" i="8"/>
  <c r="G1525" i="8"/>
  <c r="H1525" i="8"/>
  <c r="I1525" i="8"/>
  <c r="J1525" i="8"/>
  <c r="K1525" i="8"/>
  <c r="L1525" i="8"/>
  <c r="M1525" i="8"/>
  <c r="N1525" i="8"/>
  <c r="E1526" i="8"/>
  <c r="F1526" i="8"/>
  <c r="G1526" i="8"/>
  <c r="H1526" i="8"/>
  <c r="I1526" i="8"/>
  <c r="J1526" i="8"/>
  <c r="K1526" i="8"/>
  <c r="L1526" i="8"/>
  <c r="M1526" i="8"/>
  <c r="N1526" i="8"/>
  <c r="E1527" i="8"/>
  <c r="F1527" i="8"/>
  <c r="G1527" i="8"/>
  <c r="H1527" i="8"/>
  <c r="I1527" i="8"/>
  <c r="J1527" i="8"/>
  <c r="K1527" i="8"/>
  <c r="L1527" i="8"/>
  <c r="M1527" i="8"/>
  <c r="N1527" i="8"/>
  <c r="E1528" i="8"/>
  <c r="F1528" i="8"/>
  <c r="G1528" i="8"/>
  <c r="H1528" i="8"/>
  <c r="I1528" i="8"/>
  <c r="J1528" i="8"/>
  <c r="K1528" i="8"/>
  <c r="L1528" i="8"/>
  <c r="M1528" i="8"/>
  <c r="N1528" i="8"/>
  <c r="E1529" i="8"/>
  <c r="F1529" i="8"/>
  <c r="G1529" i="8"/>
  <c r="H1529" i="8"/>
  <c r="I1529" i="8"/>
  <c r="J1529" i="8"/>
  <c r="K1529" i="8"/>
  <c r="L1529" i="8"/>
  <c r="M1529" i="8"/>
  <c r="N1529" i="8"/>
  <c r="E1530" i="8"/>
  <c r="F1530" i="8"/>
  <c r="G1530" i="8"/>
  <c r="H1530" i="8"/>
  <c r="I1530" i="8"/>
  <c r="J1530" i="8"/>
  <c r="K1530" i="8"/>
  <c r="L1530" i="8"/>
  <c r="M1530" i="8"/>
  <c r="N1530" i="8"/>
  <c r="E1531" i="8"/>
  <c r="F1531" i="8"/>
  <c r="G1531" i="8"/>
  <c r="H1531" i="8"/>
  <c r="I1531" i="8"/>
  <c r="J1531" i="8"/>
  <c r="K1531" i="8"/>
  <c r="L1531" i="8"/>
  <c r="M1531" i="8"/>
  <c r="N1531" i="8"/>
  <c r="E1532" i="8"/>
  <c r="F1532" i="8"/>
  <c r="G1532" i="8"/>
  <c r="H1532" i="8"/>
  <c r="I1532" i="8"/>
  <c r="J1532" i="8"/>
  <c r="K1532" i="8"/>
  <c r="L1532" i="8"/>
  <c r="M1532" i="8"/>
  <c r="N1532" i="8"/>
  <c r="E1533" i="8"/>
  <c r="F1533" i="8"/>
  <c r="G1533" i="8"/>
  <c r="H1533" i="8"/>
  <c r="I1533" i="8"/>
  <c r="J1533" i="8"/>
  <c r="K1533" i="8"/>
  <c r="L1533" i="8"/>
  <c r="M1533" i="8"/>
  <c r="N1533" i="8"/>
  <c r="E1534" i="8"/>
  <c r="F1534" i="8"/>
  <c r="G1534" i="8"/>
  <c r="H1534" i="8"/>
  <c r="I1534" i="8"/>
  <c r="J1534" i="8"/>
  <c r="K1534" i="8"/>
  <c r="L1534" i="8"/>
  <c r="M1534" i="8"/>
  <c r="N1534" i="8"/>
  <c r="E1535" i="8"/>
  <c r="F1535" i="8"/>
  <c r="G1535" i="8"/>
  <c r="H1535" i="8"/>
  <c r="I1535" i="8"/>
  <c r="J1535" i="8"/>
  <c r="K1535" i="8"/>
  <c r="L1535" i="8"/>
  <c r="M1535" i="8"/>
  <c r="N1535" i="8"/>
  <c r="E1536" i="8"/>
  <c r="F1536" i="8"/>
  <c r="G1536" i="8"/>
  <c r="H1536" i="8"/>
  <c r="I1536" i="8"/>
  <c r="J1536" i="8"/>
  <c r="K1536" i="8"/>
  <c r="L1536" i="8"/>
  <c r="M1536" i="8"/>
  <c r="N1536" i="8"/>
  <c r="E1537" i="8"/>
  <c r="F1537" i="8"/>
  <c r="G1537" i="8"/>
  <c r="H1537" i="8"/>
  <c r="I1537" i="8"/>
  <c r="J1537" i="8"/>
  <c r="K1537" i="8"/>
  <c r="L1537" i="8"/>
  <c r="M1537" i="8"/>
  <c r="N1537" i="8"/>
  <c r="E1538" i="8"/>
  <c r="F1538" i="8"/>
  <c r="G1538" i="8"/>
  <c r="H1538" i="8"/>
  <c r="I1538" i="8"/>
  <c r="J1538" i="8"/>
  <c r="K1538" i="8"/>
  <c r="L1538" i="8"/>
  <c r="M1538" i="8"/>
  <c r="N1538" i="8"/>
  <c r="E1539" i="8"/>
  <c r="F1539" i="8"/>
  <c r="G1539" i="8"/>
  <c r="H1539" i="8"/>
  <c r="I1539" i="8"/>
  <c r="J1539" i="8"/>
  <c r="K1539" i="8"/>
  <c r="L1539" i="8"/>
  <c r="M1539" i="8"/>
  <c r="N1539" i="8"/>
  <c r="E1540" i="8"/>
  <c r="F1540" i="8"/>
  <c r="G1540" i="8"/>
  <c r="H1540" i="8"/>
  <c r="I1540" i="8"/>
  <c r="J1540" i="8"/>
  <c r="K1540" i="8"/>
  <c r="L1540" i="8"/>
  <c r="M1540" i="8"/>
  <c r="N1540" i="8"/>
  <c r="E1541" i="8"/>
  <c r="F1541" i="8"/>
  <c r="G1541" i="8"/>
  <c r="H1541" i="8"/>
  <c r="I1541" i="8"/>
  <c r="J1541" i="8"/>
  <c r="K1541" i="8"/>
  <c r="L1541" i="8"/>
  <c r="M1541" i="8"/>
  <c r="N1541" i="8"/>
  <c r="E1542" i="8"/>
  <c r="F1542" i="8"/>
  <c r="G1542" i="8"/>
  <c r="H1542" i="8"/>
  <c r="I1542" i="8"/>
  <c r="J1542" i="8"/>
  <c r="K1542" i="8"/>
  <c r="L1542" i="8"/>
  <c r="M1542" i="8"/>
  <c r="N1542" i="8"/>
  <c r="E1543" i="8"/>
  <c r="F1543" i="8"/>
  <c r="G1543" i="8"/>
  <c r="H1543" i="8"/>
  <c r="I1543" i="8"/>
  <c r="J1543" i="8"/>
  <c r="K1543" i="8"/>
  <c r="L1543" i="8"/>
  <c r="M1543" i="8"/>
  <c r="N1543" i="8"/>
  <c r="E1544" i="8"/>
  <c r="F1544" i="8"/>
  <c r="G1544" i="8"/>
  <c r="H1544" i="8"/>
  <c r="I1544" i="8"/>
  <c r="J1544" i="8"/>
  <c r="K1544" i="8"/>
  <c r="L1544" i="8"/>
  <c r="M1544" i="8"/>
  <c r="N1544" i="8"/>
  <c r="E1545" i="8"/>
  <c r="F1545" i="8"/>
  <c r="G1545" i="8"/>
  <c r="H1545" i="8"/>
  <c r="I1545" i="8"/>
  <c r="J1545" i="8"/>
  <c r="K1545" i="8"/>
  <c r="L1545" i="8"/>
  <c r="M1545" i="8"/>
  <c r="N1545" i="8"/>
  <c r="E1546" i="8"/>
  <c r="F1546" i="8"/>
  <c r="G1546" i="8"/>
  <c r="H1546" i="8"/>
  <c r="I1546" i="8"/>
  <c r="J1546" i="8"/>
  <c r="K1546" i="8"/>
  <c r="L1546" i="8"/>
  <c r="M1546" i="8"/>
  <c r="N1546" i="8"/>
  <c r="E1547" i="8"/>
  <c r="F1547" i="8"/>
  <c r="G1547" i="8"/>
  <c r="H1547" i="8"/>
  <c r="I1547" i="8"/>
  <c r="J1547" i="8"/>
  <c r="K1547" i="8"/>
  <c r="L1547" i="8"/>
  <c r="M1547" i="8"/>
  <c r="N1547" i="8"/>
  <c r="E1548" i="8"/>
  <c r="F1548" i="8"/>
  <c r="G1548" i="8"/>
  <c r="H1548" i="8"/>
  <c r="I1548" i="8"/>
  <c r="J1548" i="8"/>
  <c r="K1548" i="8"/>
  <c r="L1548" i="8"/>
  <c r="M1548" i="8"/>
  <c r="N1548" i="8"/>
  <c r="E1549" i="8"/>
  <c r="F1549" i="8"/>
  <c r="G1549" i="8"/>
  <c r="H1549" i="8"/>
  <c r="I1549" i="8"/>
  <c r="J1549" i="8"/>
  <c r="K1549" i="8"/>
  <c r="L1549" i="8"/>
  <c r="M1549" i="8"/>
  <c r="N1549" i="8"/>
  <c r="E1550" i="8"/>
  <c r="F1550" i="8"/>
  <c r="G1550" i="8"/>
  <c r="H1550" i="8"/>
  <c r="I1550" i="8"/>
  <c r="J1550" i="8"/>
  <c r="K1550" i="8"/>
  <c r="L1550" i="8"/>
  <c r="M1550" i="8"/>
  <c r="N1550" i="8"/>
  <c r="E1551" i="8"/>
  <c r="F1551" i="8"/>
  <c r="G1551" i="8"/>
  <c r="H1551" i="8"/>
  <c r="I1551" i="8"/>
  <c r="J1551" i="8"/>
  <c r="K1551" i="8"/>
  <c r="L1551" i="8"/>
  <c r="M1551" i="8"/>
  <c r="N1551" i="8"/>
  <c r="E1552" i="8"/>
  <c r="F1552" i="8"/>
  <c r="G1552" i="8"/>
  <c r="H1552" i="8"/>
  <c r="I1552" i="8"/>
  <c r="J1552" i="8"/>
  <c r="K1552" i="8"/>
  <c r="L1552" i="8"/>
  <c r="M1552" i="8"/>
  <c r="N1552" i="8"/>
  <c r="E1553" i="8"/>
  <c r="F1553" i="8"/>
  <c r="G1553" i="8"/>
  <c r="H1553" i="8"/>
  <c r="I1553" i="8"/>
  <c r="J1553" i="8"/>
  <c r="K1553" i="8"/>
  <c r="L1553" i="8"/>
  <c r="M1553" i="8"/>
  <c r="N1553" i="8"/>
  <c r="E1554" i="8"/>
  <c r="F1554" i="8"/>
  <c r="G1554" i="8"/>
  <c r="H1554" i="8"/>
  <c r="I1554" i="8"/>
  <c r="J1554" i="8"/>
  <c r="K1554" i="8"/>
  <c r="L1554" i="8"/>
  <c r="M1554" i="8"/>
  <c r="N1554" i="8"/>
  <c r="E1555" i="8"/>
  <c r="F1555" i="8"/>
  <c r="G1555" i="8"/>
  <c r="H1555" i="8"/>
  <c r="I1555" i="8"/>
  <c r="J1555" i="8"/>
  <c r="K1555" i="8"/>
  <c r="L1555" i="8"/>
  <c r="M1555" i="8"/>
  <c r="N1555" i="8"/>
  <c r="E1556" i="8"/>
  <c r="F1556" i="8"/>
  <c r="G1556" i="8"/>
  <c r="H1556" i="8"/>
  <c r="I1556" i="8"/>
  <c r="J1556" i="8"/>
  <c r="K1556" i="8"/>
  <c r="L1556" i="8"/>
  <c r="M1556" i="8"/>
  <c r="N1556" i="8"/>
  <c r="E1557" i="8"/>
  <c r="F1557" i="8"/>
  <c r="G1557" i="8"/>
  <c r="H1557" i="8"/>
  <c r="I1557" i="8"/>
  <c r="J1557" i="8"/>
  <c r="K1557" i="8"/>
  <c r="L1557" i="8"/>
  <c r="M1557" i="8"/>
  <c r="N1557" i="8"/>
  <c r="E1558" i="8"/>
  <c r="F1558" i="8"/>
  <c r="G1558" i="8"/>
  <c r="H1558" i="8"/>
  <c r="I1558" i="8"/>
  <c r="J1558" i="8"/>
  <c r="K1558" i="8"/>
  <c r="L1558" i="8"/>
  <c r="M1558" i="8"/>
  <c r="N1558" i="8"/>
  <c r="E1559" i="8"/>
  <c r="F1559" i="8"/>
  <c r="G1559" i="8"/>
  <c r="H1559" i="8"/>
  <c r="I1559" i="8"/>
  <c r="J1559" i="8"/>
  <c r="K1559" i="8"/>
  <c r="L1559" i="8"/>
  <c r="M1559" i="8"/>
  <c r="N1559" i="8"/>
  <c r="E1560" i="8"/>
  <c r="F1560" i="8"/>
  <c r="G1560" i="8"/>
  <c r="H1560" i="8"/>
  <c r="I1560" i="8"/>
  <c r="J1560" i="8"/>
  <c r="K1560" i="8"/>
  <c r="L1560" i="8"/>
  <c r="M1560" i="8"/>
  <c r="N1560" i="8"/>
  <c r="E1561" i="8"/>
  <c r="F1561" i="8"/>
  <c r="G1561" i="8"/>
  <c r="H1561" i="8"/>
  <c r="I1561" i="8"/>
  <c r="J1561" i="8"/>
  <c r="K1561" i="8"/>
  <c r="L1561" i="8"/>
  <c r="M1561" i="8"/>
  <c r="N1561" i="8"/>
  <c r="E1562" i="8"/>
  <c r="F1562" i="8"/>
  <c r="G1562" i="8"/>
  <c r="H1562" i="8"/>
  <c r="I1562" i="8"/>
  <c r="J1562" i="8"/>
  <c r="K1562" i="8"/>
  <c r="L1562" i="8"/>
  <c r="M1562" i="8"/>
  <c r="N1562" i="8"/>
  <c r="E1563" i="8"/>
  <c r="F1563" i="8"/>
  <c r="G1563" i="8"/>
  <c r="H1563" i="8"/>
  <c r="I1563" i="8"/>
  <c r="J1563" i="8"/>
  <c r="K1563" i="8"/>
  <c r="L1563" i="8"/>
  <c r="M1563" i="8"/>
  <c r="N1563" i="8"/>
  <c r="E1564" i="8"/>
  <c r="F1564" i="8"/>
  <c r="G1564" i="8"/>
  <c r="H1564" i="8"/>
  <c r="I1564" i="8"/>
  <c r="J1564" i="8"/>
  <c r="K1564" i="8"/>
  <c r="L1564" i="8"/>
  <c r="M1564" i="8"/>
  <c r="N1564" i="8"/>
  <c r="E1565" i="8"/>
  <c r="F1565" i="8"/>
  <c r="G1565" i="8"/>
  <c r="H1565" i="8"/>
  <c r="I1565" i="8"/>
  <c r="J1565" i="8"/>
  <c r="K1565" i="8"/>
  <c r="L1565" i="8"/>
  <c r="M1565" i="8"/>
  <c r="N1565" i="8"/>
  <c r="E1566" i="8"/>
  <c r="F1566" i="8"/>
  <c r="G1566" i="8"/>
  <c r="H1566" i="8"/>
  <c r="I1566" i="8"/>
  <c r="J1566" i="8"/>
  <c r="K1566" i="8"/>
  <c r="L1566" i="8"/>
  <c r="M1566" i="8"/>
  <c r="N1566" i="8"/>
  <c r="E1567" i="8"/>
  <c r="F1567" i="8"/>
  <c r="G1567" i="8"/>
  <c r="H1567" i="8"/>
  <c r="I1567" i="8"/>
  <c r="J1567" i="8"/>
  <c r="K1567" i="8"/>
  <c r="L1567" i="8"/>
  <c r="M1567" i="8"/>
  <c r="N1567" i="8"/>
  <c r="E1568" i="8"/>
  <c r="F1568" i="8"/>
  <c r="G1568" i="8"/>
  <c r="H1568" i="8"/>
  <c r="I1568" i="8"/>
  <c r="J1568" i="8"/>
  <c r="K1568" i="8"/>
  <c r="L1568" i="8"/>
  <c r="M1568" i="8"/>
  <c r="N1568" i="8"/>
  <c r="E1569" i="8"/>
  <c r="F1569" i="8"/>
  <c r="G1569" i="8"/>
  <c r="H1569" i="8"/>
  <c r="I1569" i="8"/>
  <c r="J1569" i="8"/>
  <c r="K1569" i="8"/>
  <c r="L1569" i="8"/>
  <c r="M1569" i="8"/>
  <c r="N1569" i="8"/>
  <c r="E1570" i="8"/>
  <c r="F1570" i="8"/>
  <c r="G1570" i="8"/>
  <c r="H1570" i="8"/>
  <c r="I1570" i="8"/>
  <c r="J1570" i="8"/>
  <c r="K1570" i="8"/>
  <c r="L1570" i="8"/>
  <c r="M1570" i="8"/>
  <c r="N1570" i="8"/>
  <c r="E1571" i="8"/>
  <c r="F1571" i="8"/>
  <c r="G1571" i="8"/>
  <c r="H1571" i="8"/>
  <c r="I1571" i="8"/>
  <c r="J1571" i="8"/>
  <c r="K1571" i="8"/>
  <c r="L1571" i="8"/>
  <c r="M1571" i="8"/>
  <c r="N1571" i="8"/>
  <c r="E1572" i="8"/>
  <c r="F1572" i="8"/>
  <c r="G1572" i="8"/>
  <c r="H1572" i="8"/>
  <c r="I1572" i="8"/>
  <c r="J1572" i="8"/>
  <c r="K1572" i="8"/>
  <c r="L1572" i="8"/>
  <c r="M1572" i="8"/>
  <c r="N1572" i="8"/>
  <c r="E1573" i="8"/>
  <c r="F1573" i="8"/>
  <c r="G1573" i="8"/>
  <c r="H1573" i="8"/>
  <c r="I1573" i="8"/>
  <c r="J1573" i="8"/>
  <c r="K1573" i="8"/>
  <c r="L1573" i="8"/>
  <c r="M1573" i="8"/>
  <c r="N1573" i="8"/>
  <c r="E1574" i="8"/>
  <c r="F1574" i="8"/>
  <c r="G1574" i="8"/>
  <c r="H1574" i="8"/>
  <c r="I1574" i="8"/>
  <c r="J1574" i="8"/>
  <c r="K1574" i="8"/>
  <c r="L1574" i="8"/>
  <c r="M1574" i="8"/>
  <c r="N1574" i="8"/>
  <c r="E1575" i="8"/>
  <c r="F1575" i="8"/>
  <c r="G1575" i="8"/>
  <c r="H1575" i="8"/>
  <c r="I1575" i="8"/>
  <c r="J1575" i="8"/>
  <c r="K1575" i="8"/>
  <c r="L1575" i="8"/>
  <c r="M1575" i="8"/>
  <c r="N1575" i="8"/>
  <c r="E1576" i="8"/>
  <c r="F1576" i="8"/>
  <c r="G1576" i="8"/>
  <c r="H1576" i="8"/>
  <c r="I1576" i="8"/>
  <c r="J1576" i="8"/>
  <c r="K1576" i="8"/>
  <c r="L1576" i="8"/>
  <c r="M1576" i="8"/>
  <c r="N1576" i="8"/>
  <c r="E1577" i="8"/>
  <c r="F1577" i="8"/>
  <c r="G1577" i="8"/>
  <c r="H1577" i="8"/>
  <c r="I1577" i="8"/>
  <c r="J1577" i="8"/>
  <c r="K1577" i="8"/>
  <c r="L1577" i="8"/>
  <c r="M1577" i="8"/>
  <c r="N1577" i="8"/>
  <c r="E1578" i="8"/>
  <c r="F1578" i="8"/>
  <c r="G1578" i="8"/>
  <c r="H1578" i="8"/>
  <c r="I1578" i="8"/>
  <c r="J1578" i="8"/>
  <c r="K1578" i="8"/>
  <c r="L1578" i="8"/>
  <c r="M1578" i="8"/>
  <c r="N1578" i="8"/>
  <c r="E1579" i="8"/>
  <c r="F1579" i="8"/>
  <c r="G1579" i="8"/>
  <c r="H1579" i="8"/>
  <c r="I1579" i="8"/>
  <c r="J1579" i="8"/>
  <c r="K1579" i="8"/>
  <c r="L1579" i="8"/>
  <c r="M1579" i="8"/>
  <c r="N1579" i="8"/>
  <c r="E1580" i="8"/>
  <c r="F1580" i="8"/>
  <c r="G1580" i="8"/>
  <c r="H1580" i="8"/>
  <c r="I1580" i="8"/>
  <c r="J1580" i="8"/>
  <c r="K1580" i="8"/>
  <c r="L1580" i="8"/>
  <c r="M1580" i="8"/>
  <c r="N1580" i="8"/>
  <c r="E1581" i="8"/>
  <c r="F1581" i="8"/>
  <c r="G1581" i="8"/>
  <c r="H1581" i="8"/>
  <c r="I1581" i="8"/>
  <c r="J1581" i="8"/>
  <c r="K1581" i="8"/>
  <c r="L1581" i="8"/>
  <c r="M1581" i="8"/>
  <c r="N1581" i="8"/>
  <c r="E1582" i="8"/>
  <c r="F1582" i="8"/>
  <c r="G1582" i="8"/>
  <c r="H1582" i="8"/>
  <c r="I1582" i="8"/>
  <c r="J1582" i="8"/>
  <c r="K1582" i="8"/>
  <c r="L1582" i="8"/>
  <c r="M1582" i="8"/>
  <c r="N1582" i="8"/>
  <c r="E1583" i="8"/>
  <c r="F1583" i="8"/>
  <c r="G1583" i="8"/>
  <c r="H1583" i="8"/>
  <c r="I1583" i="8"/>
  <c r="J1583" i="8"/>
  <c r="K1583" i="8"/>
  <c r="L1583" i="8"/>
  <c r="M1583" i="8"/>
  <c r="N1583" i="8"/>
  <c r="E1584" i="8"/>
  <c r="F1584" i="8"/>
  <c r="G1584" i="8"/>
  <c r="H1584" i="8"/>
  <c r="I1584" i="8"/>
  <c r="J1584" i="8"/>
  <c r="K1584" i="8"/>
  <c r="L1584" i="8"/>
  <c r="M1584" i="8"/>
  <c r="N1584" i="8"/>
  <c r="E1585" i="8"/>
  <c r="F1585" i="8"/>
  <c r="G1585" i="8"/>
  <c r="H1585" i="8"/>
  <c r="I1585" i="8"/>
  <c r="J1585" i="8"/>
  <c r="K1585" i="8"/>
  <c r="L1585" i="8"/>
  <c r="M1585" i="8"/>
  <c r="N1585" i="8"/>
  <c r="E1586" i="8"/>
  <c r="F1586" i="8"/>
  <c r="G1586" i="8"/>
  <c r="H1586" i="8"/>
  <c r="I1586" i="8"/>
  <c r="J1586" i="8"/>
  <c r="K1586" i="8"/>
  <c r="L1586" i="8"/>
  <c r="M1586" i="8"/>
  <c r="N1586" i="8"/>
  <c r="E1587" i="8"/>
  <c r="F1587" i="8"/>
  <c r="G1587" i="8"/>
  <c r="H1587" i="8"/>
  <c r="I1587" i="8"/>
  <c r="J1587" i="8"/>
  <c r="K1587" i="8"/>
  <c r="L1587" i="8"/>
  <c r="M1587" i="8"/>
  <c r="N1587" i="8"/>
  <c r="E1588" i="8"/>
  <c r="F1588" i="8"/>
  <c r="G1588" i="8"/>
  <c r="H1588" i="8"/>
  <c r="I1588" i="8"/>
  <c r="J1588" i="8"/>
  <c r="K1588" i="8"/>
  <c r="L1588" i="8"/>
  <c r="M1588" i="8"/>
  <c r="N1588" i="8"/>
  <c r="E1589" i="8"/>
  <c r="F1589" i="8"/>
  <c r="G1589" i="8"/>
  <c r="H1589" i="8"/>
  <c r="I1589" i="8"/>
  <c r="J1589" i="8"/>
  <c r="K1589" i="8"/>
  <c r="L1589" i="8"/>
  <c r="M1589" i="8"/>
  <c r="N1589" i="8"/>
  <c r="E1590" i="8"/>
  <c r="F1590" i="8"/>
  <c r="G1590" i="8"/>
  <c r="H1590" i="8"/>
  <c r="I1590" i="8"/>
  <c r="J1590" i="8"/>
  <c r="K1590" i="8"/>
  <c r="L1590" i="8"/>
  <c r="M1590" i="8"/>
  <c r="N1590" i="8"/>
  <c r="E1591" i="8"/>
  <c r="F1591" i="8"/>
  <c r="G1591" i="8"/>
  <c r="H1591" i="8"/>
  <c r="I1591" i="8"/>
  <c r="J1591" i="8"/>
  <c r="K1591" i="8"/>
  <c r="L1591" i="8"/>
  <c r="M1591" i="8"/>
  <c r="N1591" i="8"/>
  <c r="E1592" i="8"/>
  <c r="F1592" i="8"/>
  <c r="G1592" i="8"/>
  <c r="H1592" i="8"/>
  <c r="I1592" i="8"/>
  <c r="J1592" i="8"/>
  <c r="K1592" i="8"/>
  <c r="L1592" i="8"/>
  <c r="M1592" i="8"/>
  <c r="N1592" i="8"/>
  <c r="E1593" i="8"/>
  <c r="F1593" i="8"/>
  <c r="G1593" i="8"/>
  <c r="H1593" i="8"/>
  <c r="I1593" i="8"/>
  <c r="J1593" i="8"/>
  <c r="K1593" i="8"/>
  <c r="L1593" i="8"/>
  <c r="M1593" i="8"/>
  <c r="N1593" i="8"/>
  <c r="E1594" i="8"/>
  <c r="F1594" i="8"/>
  <c r="G1594" i="8"/>
  <c r="H1594" i="8"/>
  <c r="I1594" i="8"/>
  <c r="J1594" i="8"/>
  <c r="K1594" i="8"/>
  <c r="L1594" i="8"/>
  <c r="M1594" i="8"/>
  <c r="N1594" i="8"/>
  <c r="E1595" i="8"/>
  <c r="F1595" i="8"/>
  <c r="G1595" i="8"/>
  <c r="H1595" i="8"/>
  <c r="I1595" i="8"/>
  <c r="J1595" i="8"/>
  <c r="K1595" i="8"/>
  <c r="L1595" i="8"/>
  <c r="M1595" i="8"/>
  <c r="N1595" i="8"/>
  <c r="E1596" i="8"/>
  <c r="F1596" i="8"/>
  <c r="G1596" i="8"/>
  <c r="H1596" i="8"/>
  <c r="I1596" i="8"/>
  <c r="J1596" i="8"/>
  <c r="K1596" i="8"/>
  <c r="L1596" i="8"/>
  <c r="M1596" i="8"/>
  <c r="N1596" i="8"/>
  <c r="E1597" i="8"/>
  <c r="F1597" i="8"/>
  <c r="G1597" i="8"/>
  <c r="H1597" i="8"/>
  <c r="I1597" i="8"/>
  <c r="J1597" i="8"/>
  <c r="K1597" i="8"/>
  <c r="L1597" i="8"/>
  <c r="M1597" i="8"/>
  <c r="N1597" i="8"/>
  <c r="E1598" i="8"/>
  <c r="F1598" i="8"/>
  <c r="G1598" i="8"/>
  <c r="H1598" i="8"/>
  <c r="I1598" i="8"/>
  <c r="J1598" i="8"/>
  <c r="K1598" i="8"/>
  <c r="L1598" i="8"/>
  <c r="M1598" i="8"/>
  <c r="N1598" i="8"/>
  <c r="E1599" i="8"/>
  <c r="F1599" i="8"/>
  <c r="G1599" i="8"/>
  <c r="H1599" i="8"/>
  <c r="I1599" i="8"/>
  <c r="J1599" i="8"/>
  <c r="K1599" i="8"/>
  <c r="L1599" i="8"/>
  <c r="M1599" i="8"/>
  <c r="N1599" i="8"/>
  <c r="E1600" i="8"/>
  <c r="F1600" i="8"/>
  <c r="G1600" i="8"/>
  <c r="H1600" i="8"/>
  <c r="I1600" i="8"/>
  <c r="J1600" i="8"/>
  <c r="K1600" i="8"/>
  <c r="L1600" i="8"/>
  <c r="M1600" i="8"/>
  <c r="N1600" i="8"/>
  <c r="E1601" i="8"/>
  <c r="F1601" i="8"/>
  <c r="G1601" i="8"/>
  <c r="H1601" i="8"/>
  <c r="I1601" i="8"/>
  <c r="J1601" i="8"/>
  <c r="K1601" i="8"/>
  <c r="L1601" i="8"/>
  <c r="M1601" i="8"/>
  <c r="N1601" i="8"/>
  <c r="E1602" i="8"/>
  <c r="F1602" i="8"/>
  <c r="G1602" i="8"/>
  <c r="H1602" i="8"/>
  <c r="I1602" i="8"/>
  <c r="J1602" i="8"/>
  <c r="K1602" i="8"/>
  <c r="L1602" i="8"/>
  <c r="M1602" i="8"/>
  <c r="N1602" i="8"/>
  <c r="E1603" i="8"/>
  <c r="F1603" i="8"/>
  <c r="G1603" i="8"/>
  <c r="H1603" i="8"/>
  <c r="I1603" i="8"/>
  <c r="J1603" i="8"/>
  <c r="K1603" i="8"/>
  <c r="L1603" i="8"/>
  <c r="M1603" i="8"/>
  <c r="N1603" i="8"/>
  <c r="E1604" i="8"/>
  <c r="F1604" i="8"/>
  <c r="G1604" i="8"/>
  <c r="H1604" i="8"/>
  <c r="I1604" i="8"/>
  <c r="J1604" i="8"/>
  <c r="K1604" i="8"/>
  <c r="L1604" i="8"/>
  <c r="M1604" i="8"/>
  <c r="N1604" i="8"/>
  <c r="E1605" i="8"/>
  <c r="F1605" i="8"/>
  <c r="G1605" i="8"/>
  <c r="H1605" i="8"/>
  <c r="I1605" i="8"/>
  <c r="J1605" i="8"/>
  <c r="K1605" i="8"/>
  <c r="L1605" i="8"/>
  <c r="M1605" i="8"/>
  <c r="N1605" i="8"/>
  <c r="E1606" i="8"/>
  <c r="F1606" i="8"/>
  <c r="G1606" i="8"/>
  <c r="H1606" i="8"/>
  <c r="I1606" i="8"/>
  <c r="J1606" i="8"/>
  <c r="K1606" i="8"/>
  <c r="L1606" i="8"/>
  <c r="M1606" i="8"/>
  <c r="N1606" i="8"/>
  <c r="E1607" i="8"/>
  <c r="F1607" i="8"/>
  <c r="G1607" i="8"/>
  <c r="H1607" i="8"/>
  <c r="I1607" i="8"/>
  <c r="J1607" i="8"/>
  <c r="K1607" i="8"/>
  <c r="L1607" i="8"/>
  <c r="M1607" i="8"/>
  <c r="N1607" i="8"/>
  <c r="E1608" i="8"/>
  <c r="F1608" i="8"/>
  <c r="G1608" i="8"/>
  <c r="H1608" i="8"/>
  <c r="I1608" i="8"/>
  <c r="J1608" i="8"/>
  <c r="K1608" i="8"/>
  <c r="L1608" i="8"/>
  <c r="M1608" i="8"/>
  <c r="N1608" i="8"/>
  <c r="E1609" i="8"/>
  <c r="F1609" i="8"/>
  <c r="G1609" i="8"/>
  <c r="H1609" i="8"/>
  <c r="I1609" i="8"/>
  <c r="J1609" i="8"/>
  <c r="K1609" i="8"/>
  <c r="L1609" i="8"/>
  <c r="M1609" i="8"/>
  <c r="N1609" i="8"/>
  <c r="E1610" i="8"/>
  <c r="F1610" i="8"/>
  <c r="G1610" i="8"/>
  <c r="H1610" i="8"/>
  <c r="I1610" i="8"/>
  <c r="J1610" i="8"/>
  <c r="K1610" i="8"/>
  <c r="L1610" i="8"/>
  <c r="M1610" i="8"/>
  <c r="N1610" i="8"/>
  <c r="E1611" i="8"/>
  <c r="F1611" i="8"/>
  <c r="G1611" i="8"/>
  <c r="H1611" i="8"/>
  <c r="I1611" i="8"/>
  <c r="J1611" i="8"/>
  <c r="K1611" i="8"/>
  <c r="L1611" i="8"/>
  <c r="M1611" i="8"/>
  <c r="N1611" i="8"/>
  <c r="E1612" i="8"/>
  <c r="F1612" i="8"/>
  <c r="G1612" i="8"/>
  <c r="H1612" i="8"/>
  <c r="I1612" i="8"/>
  <c r="J1612" i="8"/>
  <c r="K1612" i="8"/>
  <c r="L1612" i="8"/>
  <c r="M1612" i="8"/>
  <c r="N1612" i="8"/>
  <c r="E1613" i="8"/>
  <c r="F1613" i="8"/>
  <c r="G1613" i="8"/>
  <c r="H1613" i="8"/>
  <c r="I1613" i="8"/>
  <c r="J1613" i="8"/>
  <c r="K1613" i="8"/>
  <c r="L1613" i="8"/>
  <c r="M1613" i="8"/>
  <c r="N1613" i="8"/>
  <c r="E1614" i="8"/>
  <c r="F1614" i="8"/>
  <c r="G1614" i="8"/>
  <c r="H1614" i="8"/>
  <c r="I1614" i="8"/>
  <c r="J1614" i="8"/>
  <c r="K1614" i="8"/>
  <c r="L1614" i="8"/>
  <c r="M1614" i="8"/>
  <c r="N1614" i="8"/>
  <c r="E1615" i="8"/>
  <c r="F1615" i="8"/>
  <c r="G1615" i="8"/>
  <c r="H1615" i="8"/>
  <c r="I1615" i="8"/>
  <c r="J1615" i="8"/>
  <c r="K1615" i="8"/>
  <c r="L1615" i="8"/>
  <c r="M1615" i="8"/>
  <c r="N1615" i="8"/>
  <c r="E1616" i="8"/>
  <c r="F1616" i="8"/>
  <c r="G1616" i="8"/>
  <c r="H1616" i="8"/>
  <c r="I1616" i="8"/>
  <c r="J1616" i="8"/>
  <c r="K1616" i="8"/>
  <c r="L1616" i="8"/>
  <c r="M1616" i="8"/>
  <c r="N1616" i="8"/>
  <c r="E1617" i="8"/>
  <c r="F1617" i="8"/>
  <c r="G1617" i="8"/>
  <c r="H1617" i="8"/>
  <c r="I1617" i="8"/>
  <c r="J1617" i="8"/>
  <c r="K1617" i="8"/>
  <c r="L1617" i="8"/>
  <c r="M1617" i="8"/>
  <c r="N1617" i="8"/>
  <c r="E1618" i="8"/>
  <c r="F1618" i="8"/>
  <c r="G1618" i="8"/>
  <c r="H1618" i="8"/>
  <c r="I1618" i="8"/>
  <c r="J1618" i="8"/>
  <c r="K1618" i="8"/>
  <c r="L1618" i="8"/>
  <c r="M1618" i="8"/>
  <c r="N1618" i="8"/>
  <c r="E1619" i="8"/>
  <c r="F1619" i="8"/>
  <c r="G1619" i="8"/>
  <c r="H1619" i="8"/>
  <c r="I1619" i="8"/>
  <c r="J1619" i="8"/>
  <c r="K1619" i="8"/>
  <c r="L1619" i="8"/>
  <c r="M1619" i="8"/>
  <c r="N1619" i="8"/>
  <c r="E1620" i="8"/>
  <c r="F1620" i="8"/>
  <c r="G1620" i="8"/>
  <c r="H1620" i="8"/>
  <c r="I1620" i="8"/>
  <c r="J1620" i="8"/>
  <c r="K1620" i="8"/>
  <c r="L1620" i="8"/>
  <c r="M1620" i="8"/>
  <c r="N1620" i="8"/>
  <c r="E1621" i="8"/>
  <c r="F1621" i="8"/>
  <c r="G1621" i="8"/>
  <c r="H1621" i="8"/>
  <c r="I1621" i="8"/>
  <c r="J1621" i="8"/>
  <c r="K1621" i="8"/>
  <c r="L1621" i="8"/>
  <c r="M1621" i="8"/>
  <c r="N1621" i="8"/>
  <c r="E1622" i="8"/>
  <c r="F1622" i="8"/>
  <c r="G1622" i="8"/>
  <c r="H1622" i="8"/>
  <c r="I1622" i="8"/>
  <c r="J1622" i="8"/>
  <c r="K1622" i="8"/>
  <c r="L1622" i="8"/>
  <c r="M1622" i="8"/>
  <c r="N1622" i="8"/>
  <c r="E1623" i="8"/>
  <c r="F1623" i="8"/>
  <c r="G1623" i="8"/>
  <c r="H1623" i="8"/>
  <c r="I1623" i="8"/>
  <c r="J1623" i="8"/>
  <c r="K1623" i="8"/>
  <c r="L1623" i="8"/>
  <c r="M1623" i="8"/>
  <c r="N1623" i="8"/>
  <c r="E1624" i="8"/>
  <c r="F1624" i="8"/>
  <c r="G1624" i="8"/>
  <c r="H1624" i="8"/>
  <c r="I1624" i="8"/>
  <c r="J1624" i="8"/>
  <c r="K1624" i="8"/>
  <c r="L1624" i="8"/>
  <c r="M1624" i="8"/>
  <c r="N1624" i="8"/>
  <c r="E1625" i="8"/>
  <c r="F1625" i="8"/>
  <c r="G1625" i="8"/>
  <c r="H1625" i="8"/>
  <c r="I1625" i="8"/>
  <c r="J1625" i="8"/>
  <c r="K1625" i="8"/>
  <c r="L1625" i="8"/>
  <c r="M1625" i="8"/>
  <c r="N1625" i="8"/>
  <c r="E1626" i="8"/>
  <c r="F1626" i="8"/>
  <c r="G1626" i="8"/>
  <c r="H1626" i="8"/>
  <c r="I1626" i="8"/>
  <c r="J1626" i="8"/>
  <c r="K1626" i="8"/>
  <c r="L1626" i="8"/>
  <c r="M1626" i="8"/>
  <c r="N1626" i="8"/>
  <c r="E1627" i="8"/>
  <c r="F1627" i="8"/>
  <c r="G1627" i="8"/>
  <c r="H1627" i="8"/>
  <c r="I1627" i="8"/>
  <c r="J1627" i="8"/>
  <c r="K1627" i="8"/>
  <c r="L1627" i="8"/>
  <c r="M1627" i="8"/>
  <c r="N1627" i="8"/>
  <c r="E1628" i="8"/>
  <c r="F1628" i="8"/>
  <c r="G1628" i="8"/>
  <c r="H1628" i="8"/>
  <c r="I1628" i="8"/>
  <c r="J1628" i="8"/>
  <c r="K1628" i="8"/>
  <c r="L1628" i="8"/>
  <c r="M1628" i="8"/>
  <c r="N1628" i="8"/>
  <c r="E1629" i="8"/>
  <c r="F1629" i="8"/>
  <c r="G1629" i="8"/>
  <c r="H1629" i="8"/>
  <c r="I1629" i="8"/>
  <c r="J1629" i="8"/>
  <c r="K1629" i="8"/>
  <c r="L1629" i="8"/>
  <c r="M1629" i="8"/>
  <c r="N1629" i="8"/>
  <c r="E1630" i="8"/>
  <c r="F1630" i="8"/>
  <c r="G1630" i="8"/>
  <c r="H1630" i="8"/>
  <c r="I1630" i="8"/>
  <c r="J1630" i="8"/>
  <c r="K1630" i="8"/>
  <c r="L1630" i="8"/>
  <c r="M1630" i="8"/>
  <c r="N1630" i="8"/>
  <c r="E1631" i="8"/>
  <c r="F1631" i="8"/>
  <c r="G1631" i="8"/>
  <c r="H1631" i="8"/>
  <c r="I1631" i="8"/>
  <c r="J1631" i="8"/>
  <c r="K1631" i="8"/>
  <c r="L1631" i="8"/>
  <c r="M1631" i="8"/>
  <c r="N1631" i="8"/>
  <c r="E1632" i="8"/>
  <c r="F1632" i="8"/>
  <c r="G1632" i="8"/>
  <c r="H1632" i="8"/>
  <c r="I1632" i="8"/>
  <c r="J1632" i="8"/>
  <c r="K1632" i="8"/>
  <c r="L1632" i="8"/>
  <c r="M1632" i="8"/>
  <c r="N1632" i="8"/>
  <c r="E1633" i="8"/>
  <c r="F1633" i="8"/>
  <c r="G1633" i="8"/>
  <c r="H1633" i="8"/>
  <c r="I1633" i="8"/>
  <c r="J1633" i="8"/>
  <c r="K1633" i="8"/>
  <c r="L1633" i="8"/>
  <c r="M1633" i="8"/>
  <c r="N1633" i="8"/>
  <c r="E1634" i="8"/>
  <c r="F1634" i="8"/>
  <c r="G1634" i="8"/>
  <c r="H1634" i="8"/>
  <c r="I1634" i="8"/>
  <c r="J1634" i="8"/>
  <c r="K1634" i="8"/>
  <c r="L1634" i="8"/>
  <c r="M1634" i="8"/>
  <c r="N1634" i="8"/>
  <c r="E1635" i="8"/>
  <c r="F1635" i="8"/>
  <c r="G1635" i="8"/>
  <c r="H1635" i="8"/>
  <c r="I1635" i="8"/>
  <c r="J1635" i="8"/>
  <c r="K1635" i="8"/>
  <c r="L1635" i="8"/>
  <c r="M1635" i="8"/>
  <c r="N1635" i="8"/>
  <c r="E1636" i="8"/>
  <c r="F1636" i="8"/>
  <c r="G1636" i="8"/>
  <c r="H1636" i="8"/>
  <c r="I1636" i="8"/>
  <c r="J1636" i="8"/>
  <c r="K1636" i="8"/>
  <c r="L1636" i="8"/>
  <c r="M1636" i="8"/>
  <c r="N1636" i="8"/>
  <c r="E1637" i="8"/>
  <c r="F1637" i="8"/>
  <c r="G1637" i="8"/>
  <c r="H1637" i="8"/>
  <c r="I1637" i="8"/>
  <c r="J1637" i="8"/>
  <c r="K1637" i="8"/>
  <c r="L1637" i="8"/>
  <c r="M1637" i="8"/>
  <c r="N1637" i="8"/>
  <c r="E1638" i="8"/>
  <c r="F1638" i="8"/>
  <c r="G1638" i="8"/>
  <c r="H1638" i="8"/>
  <c r="I1638" i="8"/>
  <c r="J1638" i="8"/>
  <c r="K1638" i="8"/>
  <c r="L1638" i="8"/>
  <c r="M1638" i="8"/>
  <c r="N1638" i="8"/>
  <c r="E1639" i="8"/>
  <c r="F1639" i="8"/>
  <c r="G1639" i="8"/>
  <c r="H1639" i="8"/>
  <c r="I1639" i="8"/>
  <c r="J1639" i="8"/>
  <c r="K1639" i="8"/>
  <c r="L1639" i="8"/>
  <c r="M1639" i="8"/>
  <c r="N1639" i="8"/>
  <c r="E1640" i="8"/>
  <c r="F1640" i="8"/>
  <c r="G1640" i="8"/>
  <c r="H1640" i="8"/>
  <c r="I1640" i="8"/>
  <c r="J1640" i="8"/>
  <c r="K1640" i="8"/>
  <c r="L1640" i="8"/>
  <c r="M1640" i="8"/>
  <c r="N1640" i="8"/>
  <c r="E1641" i="8"/>
  <c r="F1641" i="8"/>
  <c r="G1641" i="8"/>
  <c r="H1641" i="8"/>
  <c r="I1641" i="8"/>
  <c r="J1641" i="8"/>
  <c r="K1641" i="8"/>
  <c r="L1641" i="8"/>
  <c r="M1641" i="8"/>
  <c r="N1641" i="8"/>
  <c r="E1642" i="8"/>
  <c r="F1642" i="8"/>
  <c r="G1642" i="8"/>
  <c r="H1642" i="8"/>
  <c r="I1642" i="8"/>
  <c r="J1642" i="8"/>
  <c r="K1642" i="8"/>
  <c r="L1642" i="8"/>
  <c r="M1642" i="8"/>
  <c r="N1642" i="8"/>
  <c r="E1643" i="8"/>
  <c r="F1643" i="8"/>
  <c r="G1643" i="8"/>
  <c r="H1643" i="8"/>
  <c r="I1643" i="8"/>
  <c r="J1643" i="8"/>
  <c r="K1643" i="8"/>
  <c r="L1643" i="8"/>
  <c r="M1643" i="8"/>
  <c r="N1643" i="8"/>
  <c r="E1644" i="8"/>
  <c r="F1644" i="8"/>
  <c r="G1644" i="8"/>
  <c r="H1644" i="8"/>
  <c r="I1644" i="8"/>
  <c r="J1644" i="8"/>
  <c r="K1644" i="8"/>
  <c r="L1644" i="8"/>
  <c r="M1644" i="8"/>
  <c r="N1644" i="8"/>
  <c r="E1645" i="8"/>
  <c r="F1645" i="8"/>
  <c r="G1645" i="8"/>
  <c r="H1645" i="8"/>
  <c r="I1645" i="8"/>
  <c r="J1645" i="8"/>
  <c r="K1645" i="8"/>
  <c r="L1645" i="8"/>
  <c r="M1645" i="8"/>
  <c r="N1645" i="8"/>
  <c r="E1646" i="8"/>
  <c r="F1646" i="8"/>
  <c r="G1646" i="8"/>
  <c r="H1646" i="8"/>
  <c r="I1646" i="8"/>
  <c r="J1646" i="8"/>
  <c r="K1646" i="8"/>
  <c r="L1646" i="8"/>
  <c r="M1646" i="8"/>
  <c r="N1646" i="8"/>
  <c r="E1647" i="8"/>
  <c r="F1647" i="8"/>
  <c r="G1647" i="8"/>
  <c r="H1647" i="8"/>
  <c r="I1647" i="8"/>
  <c r="J1647" i="8"/>
  <c r="K1647" i="8"/>
  <c r="L1647" i="8"/>
  <c r="M1647" i="8"/>
  <c r="N1647" i="8"/>
  <c r="E1648" i="8"/>
  <c r="F1648" i="8"/>
  <c r="G1648" i="8"/>
  <c r="H1648" i="8"/>
  <c r="I1648" i="8"/>
  <c r="J1648" i="8"/>
  <c r="K1648" i="8"/>
  <c r="L1648" i="8"/>
  <c r="M1648" i="8"/>
  <c r="N1648" i="8"/>
  <c r="E1649" i="8"/>
  <c r="F1649" i="8"/>
  <c r="G1649" i="8"/>
  <c r="H1649" i="8"/>
  <c r="I1649" i="8"/>
  <c r="J1649" i="8"/>
  <c r="K1649" i="8"/>
  <c r="L1649" i="8"/>
  <c r="M1649" i="8"/>
  <c r="N1649" i="8"/>
  <c r="E1650" i="8"/>
  <c r="F1650" i="8"/>
  <c r="G1650" i="8"/>
  <c r="H1650" i="8"/>
  <c r="I1650" i="8"/>
  <c r="J1650" i="8"/>
  <c r="K1650" i="8"/>
  <c r="L1650" i="8"/>
  <c r="M1650" i="8"/>
  <c r="N1650" i="8"/>
  <c r="E1651" i="8"/>
  <c r="F1651" i="8"/>
  <c r="G1651" i="8"/>
  <c r="H1651" i="8"/>
  <c r="I1651" i="8"/>
  <c r="J1651" i="8"/>
  <c r="K1651" i="8"/>
  <c r="L1651" i="8"/>
  <c r="M1651" i="8"/>
  <c r="N1651" i="8"/>
  <c r="E1652" i="8"/>
  <c r="F1652" i="8"/>
  <c r="G1652" i="8"/>
  <c r="H1652" i="8"/>
  <c r="I1652" i="8"/>
  <c r="J1652" i="8"/>
  <c r="K1652" i="8"/>
  <c r="L1652" i="8"/>
  <c r="M1652" i="8"/>
  <c r="N1652" i="8"/>
  <c r="E1653" i="8"/>
  <c r="F1653" i="8"/>
  <c r="G1653" i="8"/>
  <c r="H1653" i="8"/>
  <c r="I1653" i="8"/>
  <c r="J1653" i="8"/>
  <c r="K1653" i="8"/>
  <c r="L1653" i="8"/>
  <c r="M1653" i="8"/>
  <c r="N1653" i="8"/>
  <c r="E1654" i="8"/>
  <c r="F1654" i="8"/>
  <c r="G1654" i="8"/>
  <c r="H1654" i="8"/>
  <c r="I1654" i="8"/>
  <c r="J1654" i="8"/>
  <c r="K1654" i="8"/>
  <c r="L1654" i="8"/>
  <c r="M1654" i="8"/>
  <c r="N1654" i="8"/>
  <c r="E1655" i="8"/>
  <c r="F1655" i="8"/>
  <c r="G1655" i="8"/>
  <c r="H1655" i="8"/>
  <c r="I1655" i="8"/>
  <c r="J1655" i="8"/>
  <c r="K1655" i="8"/>
  <c r="L1655" i="8"/>
  <c r="M1655" i="8"/>
  <c r="N1655" i="8"/>
  <c r="E1656" i="8"/>
  <c r="F1656" i="8"/>
  <c r="G1656" i="8"/>
  <c r="H1656" i="8"/>
  <c r="I1656" i="8"/>
  <c r="J1656" i="8"/>
  <c r="K1656" i="8"/>
  <c r="L1656" i="8"/>
  <c r="M1656" i="8"/>
  <c r="N1656" i="8"/>
  <c r="E1657" i="8"/>
  <c r="F1657" i="8"/>
  <c r="G1657" i="8"/>
  <c r="H1657" i="8"/>
  <c r="I1657" i="8"/>
  <c r="J1657" i="8"/>
  <c r="K1657" i="8"/>
  <c r="L1657" i="8"/>
  <c r="M1657" i="8"/>
  <c r="N1657" i="8"/>
  <c r="E1658" i="8"/>
  <c r="F1658" i="8"/>
  <c r="G1658" i="8"/>
  <c r="H1658" i="8"/>
  <c r="I1658" i="8"/>
  <c r="J1658" i="8"/>
  <c r="K1658" i="8"/>
  <c r="L1658" i="8"/>
  <c r="M1658" i="8"/>
  <c r="N1658" i="8"/>
  <c r="E1659" i="8"/>
  <c r="F1659" i="8"/>
  <c r="G1659" i="8"/>
  <c r="H1659" i="8"/>
  <c r="I1659" i="8"/>
  <c r="J1659" i="8"/>
  <c r="K1659" i="8"/>
  <c r="L1659" i="8"/>
  <c r="M1659" i="8"/>
  <c r="N1659" i="8"/>
  <c r="E1660" i="8"/>
  <c r="F1660" i="8"/>
  <c r="G1660" i="8"/>
  <c r="H1660" i="8"/>
  <c r="I1660" i="8"/>
  <c r="J1660" i="8"/>
  <c r="K1660" i="8"/>
  <c r="L1660" i="8"/>
  <c r="M1660" i="8"/>
  <c r="N1660" i="8"/>
  <c r="E1661" i="8"/>
  <c r="F1661" i="8"/>
  <c r="G1661" i="8"/>
  <c r="H1661" i="8"/>
  <c r="I1661" i="8"/>
  <c r="J1661" i="8"/>
  <c r="K1661" i="8"/>
  <c r="L1661" i="8"/>
  <c r="M1661" i="8"/>
  <c r="N1661" i="8"/>
  <c r="E1662" i="8"/>
  <c r="F1662" i="8"/>
  <c r="G1662" i="8"/>
  <c r="H1662" i="8"/>
  <c r="I1662" i="8"/>
  <c r="J1662" i="8"/>
  <c r="K1662" i="8"/>
  <c r="L1662" i="8"/>
  <c r="M1662" i="8"/>
  <c r="N1662" i="8"/>
  <c r="E1663" i="8"/>
  <c r="F1663" i="8"/>
  <c r="G1663" i="8"/>
  <c r="H1663" i="8"/>
  <c r="I1663" i="8"/>
  <c r="J1663" i="8"/>
  <c r="K1663" i="8"/>
  <c r="L1663" i="8"/>
  <c r="M1663" i="8"/>
  <c r="N1663" i="8"/>
  <c r="E1664" i="8"/>
  <c r="F1664" i="8"/>
  <c r="G1664" i="8"/>
  <c r="H1664" i="8"/>
  <c r="I1664" i="8"/>
  <c r="J1664" i="8"/>
  <c r="K1664" i="8"/>
  <c r="L1664" i="8"/>
  <c r="M1664" i="8"/>
  <c r="N1664" i="8"/>
  <c r="E1665" i="8"/>
  <c r="F1665" i="8"/>
  <c r="G1665" i="8"/>
  <c r="H1665" i="8"/>
  <c r="I1665" i="8"/>
  <c r="J1665" i="8"/>
  <c r="K1665" i="8"/>
  <c r="L1665" i="8"/>
  <c r="M1665" i="8"/>
  <c r="N1665" i="8"/>
  <c r="E1666" i="8"/>
  <c r="F1666" i="8"/>
  <c r="G1666" i="8"/>
  <c r="H1666" i="8"/>
  <c r="I1666" i="8"/>
  <c r="J1666" i="8"/>
  <c r="K1666" i="8"/>
  <c r="L1666" i="8"/>
  <c r="M1666" i="8"/>
  <c r="N1666" i="8"/>
  <c r="E1667" i="8"/>
  <c r="F1667" i="8"/>
  <c r="G1667" i="8"/>
  <c r="H1667" i="8"/>
  <c r="I1667" i="8"/>
  <c r="J1667" i="8"/>
  <c r="K1667" i="8"/>
  <c r="L1667" i="8"/>
  <c r="M1667" i="8"/>
  <c r="N1667" i="8"/>
  <c r="E1668" i="8"/>
  <c r="F1668" i="8"/>
  <c r="G1668" i="8"/>
  <c r="H1668" i="8"/>
  <c r="I1668" i="8"/>
  <c r="J1668" i="8"/>
  <c r="K1668" i="8"/>
  <c r="L1668" i="8"/>
  <c r="M1668" i="8"/>
  <c r="N1668" i="8"/>
  <c r="E1669" i="8"/>
  <c r="F1669" i="8"/>
  <c r="G1669" i="8"/>
  <c r="H1669" i="8"/>
  <c r="I1669" i="8"/>
  <c r="J1669" i="8"/>
  <c r="K1669" i="8"/>
  <c r="L1669" i="8"/>
  <c r="M1669" i="8"/>
  <c r="N1669" i="8"/>
  <c r="E1670" i="8"/>
  <c r="F1670" i="8"/>
  <c r="G1670" i="8"/>
  <c r="H1670" i="8"/>
  <c r="I1670" i="8"/>
  <c r="J1670" i="8"/>
  <c r="K1670" i="8"/>
  <c r="L1670" i="8"/>
  <c r="M1670" i="8"/>
  <c r="N1670" i="8"/>
  <c r="E1671" i="8"/>
  <c r="F1671" i="8"/>
  <c r="G1671" i="8"/>
  <c r="H1671" i="8"/>
  <c r="I1671" i="8"/>
  <c r="J1671" i="8"/>
  <c r="K1671" i="8"/>
  <c r="L1671" i="8"/>
  <c r="M1671" i="8"/>
  <c r="N1671" i="8"/>
  <c r="E1672" i="8"/>
  <c r="F1672" i="8"/>
  <c r="G1672" i="8"/>
  <c r="H1672" i="8"/>
  <c r="I1672" i="8"/>
  <c r="J1672" i="8"/>
  <c r="K1672" i="8"/>
  <c r="L1672" i="8"/>
  <c r="M1672" i="8"/>
  <c r="N1672" i="8"/>
  <c r="E1673" i="8"/>
  <c r="F1673" i="8"/>
  <c r="G1673" i="8"/>
  <c r="H1673" i="8"/>
  <c r="I1673" i="8"/>
  <c r="J1673" i="8"/>
  <c r="K1673" i="8"/>
  <c r="L1673" i="8"/>
  <c r="M1673" i="8"/>
  <c r="N1673" i="8"/>
  <c r="E1674" i="8"/>
  <c r="F1674" i="8"/>
  <c r="G1674" i="8"/>
  <c r="H1674" i="8"/>
  <c r="I1674" i="8"/>
  <c r="J1674" i="8"/>
  <c r="K1674" i="8"/>
  <c r="L1674" i="8"/>
  <c r="M1674" i="8"/>
  <c r="N1674" i="8"/>
  <c r="E1675" i="8"/>
  <c r="F1675" i="8"/>
  <c r="G1675" i="8"/>
  <c r="H1675" i="8"/>
  <c r="I1675" i="8"/>
  <c r="J1675" i="8"/>
  <c r="K1675" i="8"/>
  <c r="L1675" i="8"/>
  <c r="M1675" i="8"/>
  <c r="N1675" i="8"/>
  <c r="E1676" i="8"/>
  <c r="F1676" i="8"/>
  <c r="G1676" i="8"/>
  <c r="H1676" i="8"/>
  <c r="I1676" i="8"/>
  <c r="J1676" i="8"/>
  <c r="K1676" i="8"/>
  <c r="L1676" i="8"/>
  <c r="M1676" i="8"/>
  <c r="N1676" i="8"/>
  <c r="E1677" i="8"/>
  <c r="F1677" i="8"/>
  <c r="G1677" i="8"/>
  <c r="H1677" i="8"/>
  <c r="I1677" i="8"/>
  <c r="J1677" i="8"/>
  <c r="K1677" i="8"/>
  <c r="L1677" i="8"/>
  <c r="M1677" i="8"/>
  <c r="N1677" i="8"/>
  <c r="E1678" i="8"/>
  <c r="F1678" i="8"/>
  <c r="G1678" i="8"/>
  <c r="H1678" i="8"/>
  <c r="I1678" i="8"/>
  <c r="J1678" i="8"/>
  <c r="K1678" i="8"/>
  <c r="L1678" i="8"/>
  <c r="M1678" i="8"/>
  <c r="N1678" i="8"/>
  <c r="E1679" i="8"/>
  <c r="F1679" i="8"/>
  <c r="G1679" i="8"/>
  <c r="H1679" i="8"/>
  <c r="I1679" i="8"/>
  <c r="J1679" i="8"/>
  <c r="K1679" i="8"/>
  <c r="L1679" i="8"/>
  <c r="M1679" i="8"/>
  <c r="N1679" i="8"/>
  <c r="E1680" i="8"/>
  <c r="F1680" i="8"/>
  <c r="G1680" i="8"/>
  <c r="H1680" i="8"/>
  <c r="I1680" i="8"/>
  <c r="J1680" i="8"/>
  <c r="K1680" i="8"/>
  <c r="L1680" i="8"/>
  <c r="M1680" i="8"/>
  <c r="N1680" i="8"/>
  <c r="E1681" i="8"/>
  <c r="F1681" i="8"/>
  <c r="G1681" i="8"/>
  <c r="H1681" i="8"/>
  <c r="I1681" i="8"/>
  <c r="J1681" i="8"/>
  <c r="K1681" i="8"/>
  <c r="L1681" i="8"/>
  <c r="M1681" i="8"/>
  <c r="N1681" i="8"/>
  <c r="E1682" i="8"/>
  <c r="F1682" i="8"/>
  <c r="G1682" i="8"/>
  <c r="H1682" i="8"/>
  <c r="I1682" i="8"/>
  <c r="J1682" i="8"/>
  <c r="K1682" i="8"/>
  <c r="L1682" i="8"/>
  <c r="M1682" i="8"/>
  <c r="N1682" i="8"/>
  <c r="E1683" i="8"/>
  <c r="F1683" i="8"/>
  <c r="G1683" i="8"/>
  <c r="H1683" i="8"/>
  <c r="I1683" i="8"/>
  <c r="J1683" i="8"/>
  <c r="K1683" i="8"/>
  <c r="L1683" i="8"/>
  <c r="M1683" i="8"/>
  <c r="N1683" i="8"/>
  <c r="E1684" i="8"/>
  <c r="F1684" i="8"/>
  <c r="G1684" i="8"/>
  <c r="H1684" i="8"/>
  <c r="I1684" i="8"/>
  <c r="J1684" i="8"/>
  <c r="K1684" i="8"/>
  <c r="L1684" i="8"/>
  <c r="M1684" i="8"/>
  <c r="N1684" i="8"/>
  <c r="E1685" i="8"/>
  <c r="F1685" i="8"/>
  <c r="G1685" i="8"/>
  <c r="H1685" i="8"/>
  <c r="I1685" i="8"/>
  <c r="J1685" i="8"/>
  <c r="K1685" i="8"/>
  <c r="L1685" i="8"/>
  <c r="M1685" i="8"/>
  <c r="N1685" i="8"/>
  <c r="E1686" i="8"/>
  <c r="F1686" i="8"/>
  <c r="G1686" i="8"/>
  <c r="H1686" i="8"/>
  <c r="I1686" i="8"/>
  <c r="J1686" i="8"/>
  <c r="K1686" i="8"/>
  <c r="L1686" i="8"/>
  <c r="M1686" i="8"/>
  <c r="N1686" i="8"/>
  <c r="E1687" i="8"/>
  <c r="F1687" i="8"/>
  <c r="G1687" i="8"/>
  <c r="H1687" i="8"/>
  <c r="I1687" i="8"/>
  <c r="J1687" i="8"/>
  <c r="K1687" i="8"/>
  <c r="L1687" i="8"/>
  <c r="M1687" i="8"/>
  <c r="N1687" i="8"/>
  <c r="E1688" i="8"/>
  <c r="F1688" i="8"/>
  <c r="G1688" i="8"/>
  <c r="H1688" i="8"/>
  <c r="I1688" i="8"/>
  <c r="J1688" i="8"/>
  <c r="K1688" i="8"/>
  <c r="L1688" i="8"/>
  <c r="M1688" i="8"/>
  <c r="N1688" i="8"/>
  <c r="E1689" i="8"/>
  <c r="F1689" i="8"/>
  <c r="G1689" i="8"/>
  <c r="H1689" i="8"/>
  <c r="I1689" i="8"/>
  <c r="J1689" i="8"/>
  <c r="K1689" i="8"/>
  <c r="L1689" i="8"/>
  <c r="M1689" i="8"/>
  <c r="N1689" i="8"/>
  <c r="E1690" i="8"/>
  <c r="F1690" i="8"/>
  <c r="G1690" i="8"/>
  <c r="H1690" i="8"/>
  <c r="I1690" i="8"/>
  <c r="J1690" i="8"/>
  <c r="K1690" i="8"/>
  <c r="L1690" i="8"/>
  <c r="M1690" i="8"/>
  <c r="N1690" i="8"/>
  <c r="E1691" i="8"/>
  <c r="F1691" i="8"/>
  <c r="G1691" i="8"/>
  <c r="H1691" i="8"/>
  <c r="I1691" i="8"/>
  <c r="J1691" i="8"/>
  <c r="K1691" i="8"/>
  <c r="L1691" i="8"/>
  <c r="M1691" i="8"/>
  <c r="N1691" i="8"/>
  <c r="E1692" i="8"/>
  <c r="F1692" i="8"/>
  <c r="G1692" i="8"/>
  <c r="H1692" i="8"/>
  <c r="I1692" i="8"/>
  <c r="J1692" i="8"/>
  <c r="K1692" i="8"/>
  <c r="L1692" i="8"/>
  <c r="M1692" i="8"/>
  <c r="N1692" i="8"/>
  <c r="E1693" i="8"/>
  <c r="F1693" i="8"/>
  <c r="G1693" i="8"/>
  <c r="H1693" i="8"/>
  <c r="I1693" i="8"/>
  <c r="J1693" i="8"/>
  <c r="K1693" i="8"/>
  <c r="L1693" i="8"/>
  <c r="M1693" i="8"/>
  <c r="N1693" i="8"/>
  <c r="E1694" i="8"/>
  <c r="F1694" i="8"/>
  <c r="G1694" i="8"/>
  <c r="H1694" i="8"/>
  <c r="I1694" i="8"/>
  <c r="J1694" i="8"/>
  <c r="K1694" i="8"/>
  <c r="L1694" i="8"/>
  <c r="M1694" i="8"/>
  <c r="N1694" i="8"/>
  <c r="E1695" i="8"/>
  <c r="F1695" i="8"/>
  <c r="G1695" i="8"/>
  <c r="H1695" i="8"/>
  <c r="I1695" i="8"/>
  <c r="J1695" i="8"/>
  <c r="K1695" i="8"/>
  <c r="L1695" i="8"/>
  <c r="M1695" i="8"/>
  <c r="N1695" i="8"/>
  <c r="E1696" i="8"/>
  <c r="F1696" i="8"/>
  <c r="G1696" i="8"/>
  <c r="H1696" i="8"/>
  <c r="I1696" i="8"/>
  <c r="J1696" i="8"/>
  <c r="K1696" i="8"/>
  <c r="L1696" i="8"/>
  <c r="M1696" i="8"/>
  <c r="N1696" i="8"/>
  <c r="E1697" i="8"/>
  <c r="F1697" i="8"/>
  <c r="G1697" i="8"/>
  <c r="H1697" i="8"/>
  <c r="I1697" i="8"/>
  <c r="J1697" i="8"/>
  <c r="K1697" i="8"/>
  <c r="L1697" i="8"/>
  <c r="M1697" i="8"/>
  <c r="N1697" i="8"/>
  <c r="E1698" i="8"/>
  <c r="F1698" i="8"/>
  <c r="G1698" i="8"/>
  <c r="H1698" i="8"/>
  <c r="I1698" i="8"/>
  <c r="J1698" i="8"/>
  <c r="K1698" i="8"/>
  <c r="L1698" i="8"/>
  <c r="M1698" i="8"/>
  <c r="N1698" i="8"/>
  <c r="E1699" i="8"/>
  <c r="F1699" i="8"/>
  <c r="G1699" i="8"/>
  <c r="H1699" i="8"/>
  <c r="I1699" i="8"/>
  <c r="J1699" i="8"/>
  <c r="K1699" i="8"/>
  <c r="L1699" i="8"/>
  <c r="M1699" i="8"/>
  <c r="N1699" i="8"/>
  <c r="E1700" i="8"/>
  <c r="F1700" i="8"/>
  <c r="G1700" i="8"/>
  <c r="H1700" i="8"/>
  <c r="I1700" i="8"/>
  <c r="J1700" i="8"/>
  <c r="K1700" i="8"/>
  <c r="L1700" i="8"/>
  <c r="M1700" i="8"/>
  <c r="N1700" i="8"/>
  <c r="E1701" i="8"/>
  <c r="F1701" i="8"/>
  <c r="G1701" i="8"/>
  <c r="H1701" i="8"/>
  <c r="I1701" i="8"/>
  <c r="J1701" i="8"/>
  <c r="K1701" i="8"/>
  <c r="L1701" i="8"/>
  <c r="M1701" i="8"/>
  <c r="N1701" i="8"/>
  <c r="E1702" i="8"/>
  <c r="F1702" i="8"/>
  <c r="G1702" i="8"/>
  <c r="H1702" i="8"/>
  <c r="I1702" i="8"/>
  <c r="J1702" i="8"/>
  <c r="K1702" i="8"/>
  <c r="L1702" i="8"/>
  <c r="M1702" i="8"/>
  <c r="N1702" i="8"/>
  <c r="E1703" i="8"/>
  <c r="F1703" i="8"/>
  <c r="G1703" i="8"/>
  <c r="H1703" i="8"/>
  <c r="I1703" i="8"/>
  <c r="J1703" i="8"/>
  <c r="K1703" i="8"/>
  <c r="L1703" i="8"/>
  <c r="M1703" i="8"/>
  <c r="N1703" i="8"/>
  <c r="E1704" i="8"/>
  <c r="F1704" i="8"/>
  <c r="G1704" i="8"/>
  <c r="H1704" i="8"/>
  <c r="I1704" i="8"/>
  <c r="J1704" i="8"/>
  <c r="K1704" i="8"/>
  <c r="L1704" i="8"/>
  <c r="M1704" i="8"/>
  <c r="N1704" i="8"/>
  <c r="E1705" i="8"/>
  <c r="F1705" i="8"/>
  <c r="G1705" i="8"/>
  <c r="H1705" i="8"/>
  <c r="I1705" i="8"/>
  <c r="J1705" i="8"/>
  <c r="K1705" i="8"/>
  <c r="L1705" i="8"/>
  <c r="M1705" i="8"/>
  <c r="N1705" i="8"/>
  <c r="E1706" i="8"/>
  <c r="F1706" i="8"/>
  <c r="G1706" i="8"/>
  <c r="H1706" i="8"/>
  <c r="I1706" i="8"/>
  <c r="J1706" i="8"/>
  <c r="K1706" i="8"/>
  <c r="L1706" i="8"/>
  <c r="M1706" i="8"/>
  <c r="N1706" i="8"/>
  <c r="E1707" i="8"/>
  <c r="F1707" i="8"/>
  <c r="G1707" i="8"/>
  <c r="H1707" i="8"/>
  <c r="I1707" i="8"/>
  <c r="J1707" i="8"/>
  <c r="K1707" i="8"/>
  <c r="L1707" i="8"/>
  <c r="M1707" i="8"/>
  <c r="N1707" i="8"/>
  <c r="E1708" i="8"/>
  <c r="F1708" i="8"/>
  <c r="G1708" i="8"/>
  <c r="H1708" i="8"/>
  <c r="I1708" i="8"/>
  <c r="J1708" i="8"/>
  <c r="K1708" i="8"/>
  <c r="L1708" i="8"/>
  <c r="M1708" i="8"/>
  <c r="N1708" i="8"/>
  <c r="E1709" i="8"/>
  <c r="F1709" i="8"/>
  <c r="G1709" i="8"/>
  <c r="H1709" i="8"/>
  <c r="I1709" i="8"/>
  <c r="J1709" i="8"/>
  <c r="K1709" i="8"/>
  <c r="L1709" i="8"/>
  <c r="M1709" i="8"/>
  <c r="N1709" i="8"/>
  <c r="E1710" i="8"/>
  <c r="F1710" i="8"/>
  <c r="G1710" i="8"/>
  <c r="H1710" i="8"/>
  <c r="I1710" i="8"/>
  <c r="J1710" i="8"/>
  <c r="K1710" i="8"/>
  <c r="L1710" i="8"/>
  <c r="M1710" i="8"/>
  <c r="N1710" i="8"/>
  <c r="E1711" i="8"/>
  <c r="F1711" i="8"/>
  <c r="G1711" i="8"/>
  <c r="H1711" i="8"/>
  <c r="I1711" i="8"/>
  <c r="J1711" i="8"/>
  <c r="K1711" i="8"/>
  <c r="L1711" i="8"/>
  <c r="M1711" i="8"/>
  <c r="N1711" i="8"/>
  <c r="E1712" i="8"/>
  <c r="F1712" i="8"/>
  <c r="G1712" i="8"/>
  <c r="H1712" i="8"/>
  <c r="I1712" i="8"/>
  <c r="J1712" i="8"/>
  <c r="K1712" i="8"/>
  <c r="L1712" i="8"/>
  <c r="M1712" i="8"/>
  <c r="N1712" i="8"/>
  <c r="E1713" i="8"/>
  <c r="F1713" i="8"/>
  <c r="G1713" i="8"/>
  <c r="H1713" i="8"/>
  <c r="I1713" i="8"/>
  <c r="J1713" i="8"/>
  <c r="K1713" i="8"/>
  <c r="L1713" i="8"/>
  <c r="M1713" i="8"/>
  <c r="N1713" i="8"/>
  <c r="E1714" i="8"/>
  <c r="F1714" i="8"/>
  <c r="G1714" i="8"/>
  <c r="H1714" i="8"/>
  <c r="I1714" i="8"/>
  <c r="J1714" i="8"/>
  <c r="K1714" i="8"/>
  <c r="L1714" i="8"/>
  <c r="M1714" i="8"/>
  <c r="N1714" i="8"/>
  <c r="E1715" i="8"/>
  <c r="F1715" i="8"/>
  <c r="G1715" i="8"/>
  <c r="H1715" i="8"/>
  <c r="I1715" i="8"/>
  <c r="J1715" i="8"/>
  <c r="K1715" i="8"/>
  <c r="L1715" i="8"/>
  <c r="M1715" i="8"/>
  <c r="N1715" i="8"/>
  <c r="E1716" i="8"/>
  <c r="F1716" i="8"/>
  <c r="G1716" i="8"/>
  <c r="H1716" i="8"/>
  <c r="I1716" i="8"/>
  <c r="J1716" i="8"/>
  <c r="K1716" i="8"/>
  <c r="L1716" i="8"/>
  <c r="M1716" i="8"/>
  <c r="N1716" i="8"/>
  <c r="E1717" i="8"/>
  <c r="F1717" i="8"/>
  <c r="G1717" i="8"/>
  <c r="H1717" i="8"/>
  <c r="I1717" i="8"/>
  <c r="J1717" i="8"/>
  <c r="K1717" i="8"/>
  <c r="L1717" i="8"/>
  <c r="M1717" i="8"/>
  <c r="N1717" i="8"/>
  <c r="E1718" i="8"/>
  <c r="F1718" i="8"/>
  <c r="G1718" i="8"/>
  <c r="H1718" i="8"/>
  <c r="I1718" i="8"/>
  <c r="J1718" i="8"/>
  <c r="K1718" i="8"/>
  <c r="L1718" i="8"/>
  <c r="M1718" i="8"/>
  <c r="N1718" i="8"/>
  <c r="E1719" i="8"/>
  <c r="F1719" i="8"/>
  <c r="G1719" i="8"/>
  <c r="H1719" i="8"/>
  <c r="I1719" i="8"/>
  <c r="J1719" i="8"/>
  <c r="K1719" i="8"/>
  <c r="L1719" i="8"/>
  <c r="M1719" i="8"/>
  <c r="N1719" i="8"/>
  <c r="E1720" i="8"/>
  <c r="F1720" i="8"/>
  <c r="G1720" i="8"/>
  <c r="H1720" i="8"/>
  <c r="I1720" i="8"/>
  <c r="J1720" i="8"/>
  <c r="K1720" i="8"/>
  <c r="L1720" i="8"/>
  <c r="M1720" i="8"/>
  <c r="N1720" i="8"/>
  <c r="E1721" i="8"/>
  <c r="F1721" i="8"/>
  <c r="G1721" i="8"/>
  <c r="H1721" i="8"/>
  <c r="I1721" i="8"/>
  <c r="J1721" i="8"/>
  <c r="K1721" i="8"/>
  <c r="L1721" i="8"/>
  <c r="M1721" i="8"/>
  <c r="N1721" i="8"/>
  <c r="E1722" i="8"/>
  <c r="F1722" i="8"/>
  <c r="G1722" i="8"/>
  <c r="H1722" i="8"/>
  <c r="I1722" i="8"/>
  <c r="J1722" i="8"/>
  <c r="K1722" i="8"/>
  <c r="L1722" i="8"/>
  <c r="M1722" i="8"/>
  <c r="N1722" i="8"/>
  <c r="E1723" i="8"/>
  <c r="F1723" i="8"/>
  <c r="G1723" i="8"/>
  <c r="H1723" i="8"/>
  <c r="I1723" i="8"/>
  <c r="J1723" i="8"/>
  <c r="K1723" i="8"/>
  <c r="L1723" i="8"/>
  <c r="M1723" i="8"/>
  <c r="N1723" i="8"/>
  <c r="E1724" i="8"/>
  <c r="F1724" i="8"/>
  <c r="G1724" i="8"/>
  <c r="H1724" i="8"/>
  <c r="I1724" i="8"/>
  <c r="J1724" i="8"/>
  <c r="K1724" i="8"/>
  <c r="L1724" i="8"/>
  <c r="M1724" i="8"/>
  <c r="N1724" i="8"/>
  <c r="E1725" i="8"/>
  <c r="F1725" i="8"/>
  <c r="G1725" i="8"/>
  <c r="H1725" i="8"/>
  <c r="I1725" i="8"/>
  <c r="J1725" i="8"/>
  <c r="K1725" i="8"/>
  <c r="L1725" i="8"/>
  <c r="M1725" i="8"/>
  <c r="N1725" i="8"/>
  <c r="E1726" i="8"/>
  <c r="F1726" i="8"/>
  <c r="G1726" i="8"/>
  <c r="H1726" i="8"/>
  <c r="I1726" i="8"/>
  <c r="J1726" i="8"/>
  <c r="K1726" i="8"/>
  <c r="L1726" i="8"/>
  <c r="M1726" i="8"/>
  <c r="N1726" i="8"/>
  <c r="E1727" i="8"/>
  <c r="F1727" i="8"/>
  <c r="G1727" i="8"/>
  <c r="H1727" i="8"/>
  <c r="I1727" i="8"/>
  <c r="J1727" i="8"/>
  <c r="K1727" i="8"/>
  <c r="L1727" i="8"/>
  <c r="M1727" i="8"/>
  <c r="N1727" i="8"/>
  <c r="E1728" i="8"/>
  <c r="F1728" i="8"/>
  <c r="G1728" i="8"/>
  <c r="H1728" i="8"/>
  <c r="I1728" i="8"/>
  <c r="J1728" i="8"/>
  <c r="K1728" i="8"/>
  <c r="L1728" i="8"/>
  <c r="M1728" i="8"/>
  <c r="N1728" i="8"/>
  <c r="E1729" i="8"/>
  <c r="F1729" i="8"/>
  <c r="G1729" i="8"/>
  <c r="H1729" i="8"/>
  <c r="I1729" i="8"/>
  <c r="J1729" i="8"/>
  <c r="K1729" i="8"/>
  <c r="L1729" i="8"/>
  <c r="M1729" i="8"/>
  <c r="N1729" i="8"/>
  <c r="E1730" i="8"/>
  <c r="F1730" i="8"/>
  <c r="G1730" i="8"/>
  <c r="H1730" i="8"/>
  <c r="I1730" i="8"/>
  <c r="J1730" i="8"/>
  <c r="K1730" i="8"/>
  <c r="L1730" i="8"/>
  <c r="M1730" i="8"/>
  <c r="N1730" i="8"/>
  <c r="E1731" i="8"/>
  <c r="F1731" i="8"/>
  <c r="G1731" i="8"/>
  <c r="H1731" i="8"/>
  <c r="I1731" i="8"/>
  <c r="J1731" i="8"/>
  <c r="K1731" i="8"/>
  <c r="L1731" i="8"/>
  <c r="M1731" i="8"/>
  <c r="N1731" i="8"/>
  <c r="E1732" i="8"/>
  <c r="F1732" i="8"/>
  <c r="G1732" i="8"/>
  <c r="H1732" i="8"/>
  <c r="I1732" i="8"/>
  <c r="J1732" i="8"/>
  <c r="K1732" i="8"/>
  <c r="L1732" i="8"/>
  <c r="M1732" i="8"/>
  <c r="N1732" i="8"/>
  <c r="E1733" i="8"/>
  <c r="F1733" i="8"/>
  <c r="G1733" i="8"/>
  <c r="H1733" i="8"/>
  <c r="I1733" i="8"/>
  <c r="J1733" i="8"/>
  <c r="K1733" i="8"/>
  <c r="L1733" i="8"/>
  <c r="M1733" i="8"/>
  <c r="N1733" i="8"/>
  <c r="E1734" i="8"/>
  <c r="F1734" i="8"/>
  <c r="G1734" i="8"/>
  <c r="H1734" i="8"/>
  <c r="I1734" i="8"/>
  <c r="J1734" i="8"/>
  <c r="K1734" i="8"/>
  <c r="L1734" i="8"/>
  <c r="M1734" i="8"/>
  <c r="N1734" i="8"/>
  <c r="E1735" i="8"/>
  <c r="F1735" i="8"/>
  <c r="G1735" i="8"/>
  <c r="H1735" i="8"/>
  <c r="I1735" i="8"/>
  <c r="J1735" i="8"/>
  <c r="K1735" i="8"/>
  <c r="L1735" i="8"/>
  <c r="M1735" i="8"/>
  <c r="N1735" i="8"/>
  <c r="E1736" i="8"/>
  <c r="F1736" i="8"/>
  <c r="G1736" i="8"/>
  <c r="H1736" i="8"/>
  <c r="I1736" i="8"/>
  <c r="J1736" i="8"/>
  <c r="K1736" i="8"/>
  <c r="L1736" i="8"/>
  <c r="M1736" i="8"/>
  <c r="N1736" i="8"/>
  <c r="E1737" i="8"/>
  <c r="F1737" i="8"/>
  <c r="G1737" i="8"/>
  <c r="H1737" i="8"/>
  <c r="I1737" i="8"/>
  <c r="J1737" i="8"/>
  <c r="K1737" i="8"/>
  <c r="L1737" i="8"/>
  <c r="M1737" i="8"/>
  <c r="N1737" i="8"/>
  <c r="E1738" i="8"/>
  <c r="F1738" i="8"/>
  <c r="G1738" i="8"/>
  <c r="H1738" i="8"/>
  <c r="I1738" i="8"/>
  <c r="J1738" i="8"/>
  <c r="K1738" i="8"/>
  <c r="L1738" i="8"/>
  <c r="M1738" i="8"/>
  <c r="N1738" i="8"/>
  <c r="E1739" i="8"/>
  <c r="F1739" i="8"/>
  <c r="G1739" i="8"/>
  <c r="H1739" i="8"/>
  <c r="I1739" i="8"/>
  <c r="J1739" i="8"/>
  <c r="K1739" i="8"/>
  <c r="L1739" i="8"/>
  <c r="M1739" i="8"/>
  <c r="N1739" i="8"/>
  <c r="E1740" i="8"/>
  <c r="F1740" i="8"/>
  <c r="G1740" i="8"/>
  <c r="H1740" i="8"/>
  <c r="I1740" i="8"/>
  <c r="J1740" i="8"/>
  <c r="K1740" i="8"/>
  <c r="L1740" i="8"/>
  <c r="M1740" i="8"/>
  <c r="N1740" i="8"/>
  <c r="E1741" i="8"/>
  <c r="F1741" i="8"/>
  <c r="G1741" i="8"/>
  <c r="H1741" i="8"/>
  <c r="I1741" i="8"/>
  <c r="J1741" i="8"/>
  <c r="K1741" i="8"/>
  <c r="L1741" i="8"/>
  <c r="M1741" i="8"/>
  <c r="N1741" i="8"/>
  <c r="E1742" i="8"/>
  <c r="F1742" i="8"/>
  <c r="G1742" i="8"/>
  <c r="H1742" i="8"/>
  <c r="I1742" i="8"/>
  <c r="J1742" i="8"/>
  <c r="K1742" i="8"/>
  <c r="L1742" i="8"/>
  <c r="M1742" i="8"/>
  <c r="N1742" i="8"/>
  <c r="E1743" i="8"/>
  <c r="F1743" i="8"/>
  <c r="G1743" i="8"/>
  <c r="H1743" i="8"/>
  <c r="I1743" i="8"/>
  <c r="J1743" i="8"/>
  <c r="K1743" i="8"/>
  <c r="L1743" i="8"/>
  <c r="M1743" i="8"/>
  <c r="N1743" i="8"/>
  <c r="E1744" i="8"/>
  <c r="F1744" i="8"/>
  <c r="G1744" i="8"/>
  <c r="H1744" i="8"/>
  <c r="I1744" i="8"/>
  <c r="J1744" i="8"/>
  <c r="K1744" i="8"/>
  <c r="L1744" i="8"/>
  <c r="M1744" i="8"/>
  <c r="N1744" i="8"/>
  <c r="E1745" i="8"/>
  <c r="F1745" i="8"/>
  <c r="G1745" i="8"/>
  <c r="H1745" i="8"/>
  <c r="I1745" i="8"/>
  <c r="J1745" i="8"/>
  <c r="K1745" i="8"/>
  <c r="L1745" i="8"/>
  <c r="M1745" i="8"/>
  <c r="N1745" i="8"/>
  <c r="E1746" i="8"/>
  <c r="F1746" i="8"/>
  <c r="G1746" i="8"/>
  <c r="H1746" i="8"/>
  <c r="I1746" i="8"/>
  <c r="J1746" i="8"/>
  <c r="K1746" i="8"/>
  <c r="L1746" i="8"/>
  <c r="M1746" i="8"/>
  <c r="N1746" i="8"/>
  <c r="E1747" i="8"/>
  <c r="F1747" i="8"/>
  <c r="G1747" i="8"/>
  <c r="H1747" i="8"/>
  <c r="I1747" i="8"/>
  <c r="J1747" i="8"/>
  <c r="K1747" i="8"/>
  <c r="L1747" i="8"/>
  <c r="M1747" i="8"/>
  <c r="N1747" i="8"/>
  <c r="E1748" i="8"/>
  <c r="F1748" i="8"/>
  <c r="G1748" i="8"/>
  <c r="H1748" i="8"/>
  <c r="I1748" i="8"/>
  <c r="J1748" i="8"/>
  <c r="K1748" i="8"/>
  <c r="L1748" i="8"/>
  <c r="M1748" i="8"/>
  <c r="N1748" i="8"/>
  <c r="E1749" i="8"/>
  <c r="F1749" i="8"/>
  <c r="G1749" i="8"/>
  <c r="H1749" i="8"/>
  <c r="I1749" i="8"/>
  <c r="J1749" i="8"/>
  <c r="K1749" i="8"/>
  <c r="L1749" i="8"/>
  <c r="M1749" i="8"/>
  <c r="N1749" i="8"/>
  <c r="E1750" i="8"/>
  <c r="F1750" i="8"/>
  <c r="G1750" i="8"/>
  <c r="H1750" i="8"/>
  <c r="I1750" i="8"/>
  <c r="J1750" i="8"/>
  <c r="K1750" i="8"/>
  <c r="L1750" i="8"/>
  <c r="M1750" i="8"/>
  <c r="N1750" i="8"/>
  <c r="E1751" i="8"/>
  <c r="F1751" i="8"/>
  <c r="G1751" i="8"/>
  <c r="H1751" i="8"/>
  <c r="I1751" i="8"/>
  <c r="J1751" i="8"/>
  <c r="K1751" i="8"/>
  <c r="L1751" i="8"/>
  <c r="M1751" i="8"/>
  <c r="N1751" i="8"/>
  <c r="E1752" i="8"/>
  <c r="F1752" i="8"/>
  <c r="G1752" i="8"/>
  <c r="H1752" i="8"/>
  <c r="I1752" i="8"/>
  <c r="J1752" i="8"/>
  <c r="K1752" i="8"/>
  <c r="L1752" i="8"/>
  <c r="M1752" i="8"/>
  <c r="N1752" i="8"/>
  <c r="E1753" i="8"/>
  <c r="F1753" i="8"/>
  <c r="G1753" i="8"/>
  <c r="H1753" i="8"/>
  <c r="I1753" i="8"/>
  <c r="J1753" i="8"/>
  <c r="K1753" i="8"/>
  <c r="L1753" i="8"/>
  <c r="M1753" i="8"/>
  <c r="N1753" i="8"/>
  <c r="E1754" i="8"/>
  <c r="F1754" i="8"/>
  <c r="G1754" i="8"/>
  <c r="H1754" i="8"/>
  <c r="I1754" i="8"/>
  <c r="J1754" i="8"/>
  <c r="K1754" i="8"/>
  <c r="L1754" i="8"/>
  <c r="M1754" i="8"/>
  <c r="N1754" i="8"/>
  <c r="E1755" i="8"/>
  <c r="F1755" i="8"/>
  <c r="G1755" i="8"/>
  <c r="H1755" i="8"/>
  <c r="I1755" i="8"/>
  <c r="J1755" i="8"/>
  <c r="K1755" i="8"/>
  <c r="L1755" i="8"/>
  <c r="M1755" i="8"/>
  <c r="N1755" i="8"/>
  <c r="E1756" i="8"/>
  <c r="F1756" i="8"/>
  <c r="G1756" i="8"/>
  <c r="H1756" i="8"/>
  <c r="I1756" i="8"/>
  <c r="J1756" i="8"/>
  <c r="K1756" i="8"/>
  <c r="L1756" i="8"/>
  <c r="M1756" i="8"/>
  <c r="N1756" i="8"/>
  <c r="E1757" i="8"/>
  <c r="F1757" i="8"/>
  <c r="G1757" i="8"/>
  <c r="H1757" i="8"/>
  <c r="I1757" i="8"/>
  <c r="J1757" i="8"/>
  <c r="K1757" i="8"/>
  <c r="L1757" i="8"/>
  <c r="M1757" i="8"/>
  <c r="N1757" i="8"/>
  <c r="E1758" i="8"/>
  <c r="F1758" i="8"/>
  <c r="G1758" i="8"/>
  <c r="H1758" i="8"/>
  <c r="I1758" i="8"/>
  <c r="J1758" i="8"/>
  <c r="K1758" i="8"/>
  <c r="L1758" i="8"/>
  <c r="M1758" i="8"/>
  <c r="N1758" i="8"/>
  <c r="E1759" i="8"/>
  <c r="F1759" i="8"/>
  <c r="G1759" i="8"/>
  <c r="H1759" i="8"/>
  <c r="I1759" i="8"/>
  <c r="J1759" i="8"/>
  <c r="K1759" i="8"/>
  <c r="L1759" i="8"/>
  <c r="M1759" i="8"/>
  <c r="N1759" i="8"/>
  <c r="E1760" i="8"/>
  <c r="F1760" i="8"/>
  <c r="G1760" i="8"/>
  <c r="H1760" i="8"/>
  <c r="I1760" i="8"/>
  <c r="J1760" i="8"/>
  <c r="K1760" i="8"/>
  <c r="L1760" i="8"/>
  <c r="M1760" i="8"/>
  <c r="N1760" i="8"/>
  <c r="E1761" i="8"/>
  <c r="F1761" i="8"/>
  <c r="G1761" i="8"/>
  <c r="H1761" i="8"/>
  <c r="I1761" i="8"/>
  <c r="J1761" i="8"/>
  <c r="K1761" i="8"/>
  <c r="L1761" i="8"/>
  <c r="M1761" i="8"/>
  <c r="N1761" i="8"/>
  <c r="E1762" i="8"/>
  <c r="F1762" i="8"/>
  <c r="G1762" i="8"/>
  <c r="H1762" i="8"/>
  <c r="I1762" i="8"/>
  <c r="J1762" i="8"/>
  <c r="K1762" i="8"/>
  <c r="L1762" i="8"/>
  <c r="M1762" i="8"/>
  <c r="N1762" i="8"/>
  <c r="E1763" i="8"/>
  <c r="F1763" i="8"/>
  <c r="G1763" i="8"/>
  <c r="H1763" i="8"/>
  <c r="I1763" i="8"/>
  <c r="J1763" i="8"/>
  <c r="K1763" i="8"/>
  <c r="L1763" i="8"/>
  <c r="M1763" i="8"/>
  <c r="N1763" i="8"/>
  <c r="E1764" i="8"/>
  <c r="F1764" i="8"/>
  <c r="G1764" i="8"/>
  <c r="H1764" i="8"/>
  <c r="I1764" i="8"/>
  <c r="J1764" i="8"/>
  <c r="K1764" i="8"/>
  <c r="L1764" i="8"/>
  <c r="M1764" i="8"/>
  <c r="N1764" i="8"/>
  <c r="E1765" i="8"/>
  <c r="F1765" i="8"/>
  <c r="G1765" i="8"/>
  <c r="H1765" i="8"/>
  <c r="I1765" i="8"/>
  <c r="J1765" i="8"/>
  <c r="K1765" i="8"/>
  <c r="L1765" i="8"/>
  <c r="M1765" i="8"/>
  <c r="N1765" i="8"/>
  <c r="E1766" i="8"/>
  <c r="F1766" i="8"/>
  <c r="G1766" i="8"/>
  <c r="H1766" i="8"/>
  <c r="I1766" i="8"/>
  <c r="J1766" i="8"/>
  <c r="K1766" i="8"/>
  <c r="L1766" i="8"/>
  <c r="M1766" i="8"/>
  <c r="N1766" i="8"/>
  <c r="E1767" i="8"/>
  <c r="F1767" i="8"/>
  <c r="G1767" i="8"/>
  <c r="H1767" i="8"/>
  <c r="I1767" i="8"/>
  <c r="J1767" i="8"/>
  <c r="K1767" i="8"/>
  <c r="L1767" i="8"/>
  <c r="M1767" i="8"/>
  <c r="N1767" i="8"/>
  <c r="E1768" i="8"/>
  <c r="F1768" i="8"/>
  <c r="G1768" i="8"/>
  <c r="H1768" i="8"/>
  <c r="I1768" i="8"/>
  <c r="J1768" i="8"/>
  <c r="K1768" i="8"/>
  <c r="L1768" i="8"/>
  <c r="M1768" i="8"/>
  <c r="N1768" i="8"/>
  <c r="E1769" i="8"/>
  <c r="F1769" i="8"/>
  <c r="G1769" i="8"/>
  <c r="H1769" i="8"/>
  <c r="I1769" i="8"/>
  <c r="J1769" i="8"/>
  <c r="K1769" i="8"/>
  <c r="L1769" i="8"/>
  <c r="M1769" i="8"/>
  <c r="N1769" i="8"/>
  <c r="E1770" i="8"/>
  <c r="F1770" i="8"/>
  <c r="G1770" i="8"/>
  <c r="H1770" i="8"/>
  <c r="I1770" i="8"/>
  <c r="J1770" i="8"/>
  <c r="K1770" i="8"/>
  <c r="L1770" i="8"/>
  <c r="M1770" i="8"/>
  <c r="N1770" i="8"/>
  <c r="E1771" i="8"/>
  <c r="F1771" i="8"/>
  <c r="G1771" i="8"/>
  <c r="H1771" i="8"/>
  <c r="I1771" i="8"/>
  <c r="J1771" i="8"/>
  <c r="K1771" i="8"/>
  <c r="L1771" i="8"/>
  <c r="M1771" i="8"/>
  <c r="N1771" i="8"/>
  <c r="E1772" i="8"/>
  <c r="F1772" i="8"/>
  <c r="G1772" i="8"/>
  <c r="H1772" i="8"/>
  <c r="I1772" i="8"/>
  <c r="J1772" i="8"/>
  <c r="K1772" i="8"/>
  <c r="L1772" i="8"/>
  <c r="M1772" i="8"/>
  <c r="N1772" i="8"/>
  <c r="E1773" i="8"/>
  <c r="F1773" i="8"/>
  <c r="G1773" i="8"/>
  <c r="H1773" i="8"/>
  <c r="I1773" i="8"/>
  <c r="J1773" i="8"/>
  <c r="K1773" i="8"/>
  <c r="L1773" i="8"/>
  <c r="M1773" i="8"/>
  <c r="N1773" i="8"/>
  <c r="E1774" i="8"/>
  <c r="F1774" i="8"/>
  <c r="G1774" i="8"/>
  <c r="H1774" i="8"/>
  <c r="I1774" i="8"/>
  <c r="J1774" i="8"/>
  <c r="K1774" i="8"/>
  <c r="L1774" i="8"/>
  <c r="M1774" i="8"/>
  <c r="N1774" i="8"/>
  <c r="E1775" i="8"/>
  <c r="F1775" i="8"/>
  <c r="G1775" i="8"/>
  <c r="H1775" i="8"/>
  <c r="I1775" i="8"/>
  <c r="J1775" i="8"/>
  <c r="K1775" i="8"/>
  <c r="L1775" i="8"/>
  <c r="M1775" i="8"/>
  <c r="N1775" i="8"/>
  <c r="E1776" i="8"/>
  <c r="F1776" i="8"/>
  <c r="G1776" i="8"/>
  <c r="H1776" i="8"/>
  <c r="I1776" i="8"/>
  <c r="J1776" i="8"/>
  <c r="K1776" i="8"/>
  <c r="L1776" i="8"/>
  <c r="M1776" i="8"/>
  <c r="N1776" i="8"/>
  <c r="E1777" i="8"/>
  <c r="F1777" i="8"/>
  <c r="G1777" i="8"/>
  <c r="H1777" i="8"/>
  <c r="I1777" i="8"/>
  <c r="J1777" i="8"/>
  <c r="K1777" i="8"/>
  <c r="L1777" i="8"/>
  <c r="M1777" i="8"/>
  <c r="N1777" i="8"/>
  <c r="E1778" i="8"/>
  <c r="F1778" i="8"/>
  <c r="G1778" i="8"/>
  <c r="H1778" i="8"/>
  <c r="I1778" i="8"/>
  <c r="J1778" i="8"/>
  <c r="K1778" i="8"/>
  <c r="L1778" i="8"/>
  <c r="M1778" i="8"/>
  <c r="N1778" i="8"/>
  <c r="E1779" i="8"/>
  <c r="F1779" i="8"/>
  <c r="G1779" i="8"/>
  <c r="H1779" i="8"/>
  <c r="I1779" i="8"/>
  <c r="J1779" i="8"/>
  <c r="K1779" i="8"/>
  <c r="L1779" i="8"/>
  <c r="M1779" i="8"/>
  <c r="N1779" i="8"/>
  <c r="E1780" i="8"/>
  <c r="F1780" i="8"/>
  <c r="G1780" i="8"/>
  <c r="H1780" i="8"/>
  <c r="I1780" i="8"/>
  <c r="J1780" i="8"/>
  <c r="K1780" i="8"/>
  <c r="L1780" i="8"/>
  <c r="M1780" i="8"/>
  <c r="N1780" i="8"/>
  <c r="E1781" i="8"/>
  <c r="F1781" i="8"/>
  <c r="G1781" i="8"/>
  <c r="H1781" i="8"/>
  <c r="I1781" i="8"/>
  <c r="J1781" i="8"/>
  <c r="K1781" i="8"/>
  <c r="L1781" i="8"/>
  <c r="M1781" i="8"/>
  <c r="N1781" i="8"/>
  <c r="E1782" i="8"/>
  <c r="F1782" i="8"/>
  <c r="G1782" i="8"/>
  <c r="H1782" i="8"/>
  <c r="I1782" i="8"/>
  <c r="J1782" i="8"/>
  <c r="K1782" i="8"/>
  <c r="L1782" i="8"/>
  <c r="M1782" i="8"/>
  <c r="N1782" i="8"/>
  <c r="E1783" i="8"/>
  <c r="F1783" i="8"/>
  <c r="G1783" i="8"/>
  <c r="H1783" i="8"/>
  <c r="I1783" i="8"/>
  <c r="J1783" i="8"/>
  <c r="K1783" i="8"/>
  <c r="L1783" i="8"/>
  <c r="M1783" i="8"/>
  <c r="N1783" i="8"/>
  <c r="E1784" i="8"/>
  <c r="F1784" i="8"/>
  <c r="G1784" i="8"/>
  <c r="H1784" i="8"/>
  <c r="I1784" i="8"/>
  <c r="J1784" i="8"/>
  <c r="K1784" i="8"/>
  <c r="L1784" i="8"/>
  <c r="M1784" i="8"/>
  <c r="N1784" i="8"/>
  <c r="E1785" i="8"/>
  <c r="F1785" i="8"/>
  <c r="G1785" i="8"/>
  <c r="H1785" i="8"/>
  <c r="I1785" i="8"/>
  <c r="J1785" i="8"/>
  <c r="K1785" i="8"/>
  <c r="L1785" i="8"/>
  <c r="M1785" i="8"/>
  <c r="N1785" i="8"/>
  <c r="E1786" i="8"/>
  <c r="F1786" i="8"/>
  <c r="G1786" i="8"/>
  <c r="H1786" i="8"/>
  <c r="I1786" i="8"/>
  <c r="J1786" i="8"/>
  <c r="K1786" i="8"/>
  <c r="L1786" i="8"/>
  <c r="M1786" i="8"/>
  <c r="N1786" i="8"/>
  <c r="E1787" i="8"/>
  <c r="F1787" i="8"/>
  <c r="G1787" i="8"/>
  <c r="H1787" i="8"/>
  <c r="I1787" i="8"/>
  <c r="J1787" i="8"/>
  <c r="K1787" i="8"/>
  <c r="L1787" i="8"/>
  <c r="M1787" i="8"/>
  <c r="N1787" i="8"/>
  <c r="E1788" i="8"/>
  <c r="F1788" i="8"/>
  <c r="G1788" i="8"/>
  <c r="H1788" i="8"/>
  <c r="I1788" i="8"/>
  <c r="J1788" i="8"/>
  <c r="K1788" i="8"/>
  <c r="L1788" i="8"/>
  <c r="M1788" i="8"/>
  <c r="N1788" i="8"/>
  <c r="E1789" i="8"/>
  <c r="F1789" i="8"/>
  <c r="G1789" i="8"/>
  <c r="H1789" i="8"/>
  <c r="I1789" i="8"/>
  <c r="J1789" i="8"/>
  <c r="K1789" i="8"/>
  <c r="L1789" i="8"/>
  <c r="M1789" i="8"/>
  <c r="N1789" i="8"/>
  <c r="E1790" i="8"/>
  <c r="F1790" i="8"/>
  <c r="G1790" i="8"/>
  <c r="H1790" i="8"/>
  <c r="I1790" i="8"/>
  <c r="J1790" i="8"/>
  <c r="K1790" i="8"/>
  <c r="L1790" i="8"/>
  <c r="M1790" i="8"/>
  <c r="N1790" i="8"/>
  <c r="E1791" i="8"/>
  <c r="F1791" i="8"/>
  <c r="G1791" i="8"/>
  <c r="H1791" i="8"/>
  <c r="I1791" i="8"/>
  <c r="J1791" i="8"/>
  <c r="K1791" i="8"/>
  <c r="L1791" i="8"/>
  <c r="M1791" i="8"/>
  <c r="N1791" i="8"/>
  <c r="E1792" i="8"/>
  <c r="F1792" i="8"/>
  <c r="G1792" i="8"/>
  <c r="H1792" i="8"/>
  <c r="I1792" i="8"/>
  <c r="J1792" i="8"/>
  <c r="K1792" i="8"/>
  <c r="L1792" i="8"/>
  <c r="M1792" i="8"/>
  <c r="N1792" i="8"/>
  <c r="E1793" i="8"/>
  <c r="F1793" i="8"/>
  <c r="G1793" i="8"/>
  <c r="H1793" i="8"/>
  <c r="I1793" i="8"/>
  <c r="J1793" i="8"/>
  <c r="K1793" i="8"/>
  <c r="L1793" i="8"/>
  <c r="M1793" i="8"/>
  <c r="N1793" i="8"/>
  <c r="E1794" i="8"/>
  <c r="F1794" i="8"/>
  <c r="G1794" i="8"/>
  <c r="H1794" i="8"/>
  <c r="I1794" i="8"/>
  <c r="J1794" i="8"/>
  <c r="K1794" i="8"/>
  <c r="L1794" i="8"/>
  <c r="M1794" i="8"/>
  <c r="N1794" i="8"/>
  <c r="E1795" i="8"/>
  <c r="F1795" i="8"/>
  <c r="G1795" i="8"/>
  <c r="H1795" i="8"/>
  <c r="I1795" i="8"/>
  <c r="J1795" i="8"/>
  <c r="K1795" i="8"/>
  <c r="L1795" i="8"/>
  <c r="M1795" i="8"/>
  <c r="N1795" i="8"/>
  <c r="E1796" i="8"/>
  <c r="F1796" i="8"/>
  <c r="G1796" i="8"/>
  <c r="H1796" i="8"/>
  <c r="I1796" i="8"/>
  <c r="J1796" i="8"/>
  <c r="K1796" i="8"/>
  <c r="L1796" i="8"/>
  <c r="M1796" i="8"/>
  <c r="N1796" i="8"/>
  <c r="E1797" i="8"/>
  <c r="F1797" i="8"/>
  <c r="G1797" i="8"/>
  <c r="H1797" i="8"/>
  <c r="I1797" i="8"/>
  <c r="J1797" i="8"/>
  <c r="K1797" i="8"/>
  <c r="L1797" i="8"/>
  <c r="M1797" i="8"/>
  <c r="N1797" i="8"/>
  <c r="E1798" i="8"/>
  <c r="F1798" i="8"/>
  <c r="G1798" i="8"/>
  <c r="H1798" i="8"/>
  <c r="I1798" i="8"/>
  <c r="J1798" i="8"/>
  <c r="K1798" i="8"/>
  <c r="L1798" i="8"/>
  <c r="M1798" i="8"/>
  <c r="N1798" i="8"/>
  <c r="E1799" i="8"/>
  <c r="F1799" i="8"/>
  <c r="G1799" i="8"/>
  <c r="H1799" i="8"/>
  <c r="I1799" i="8"/>
  <c r="J1799" i="8"/>
  <c r="K1799" i="8"/>
  <c r="L1799" i="8"/>
  <c r="M1799" i="8"/>
  <c r="N1799" i="8"/>
  <c r="E1800" i="8"/>
  <c r="F1800" i="8"/>
  <c r="G1800" i="8"/>
  <c r="H1800" i="8"/>
  <c r="I1800" i="8"/>
  <c r="J1800" i="8"/>
  <c r="K1800" i="8"/>
  <c r="L1800" i="8"/>
  <c r="M1800" i="8"/>
  <c r="N1800" i="8"/>
  <c r="E1801" i="8"/>
  <c r="F1801" i="8"/>
  <c r="G1801" i="8"/>
  <c r="H1801" i="8"/>
  <c r="I1801" i="8"/>
  <c r="J1801" i="8"/>
  <c r="K1801" i="8"/>
  <c r="L1801" i="8"/>
  <c r="M1801" i="8"/>
  <c r="N1801" i="8"/>
  <c r="E1802" i="8"/>
  <c r="F1802" i="8"/>
  <c r="G1802" i="8"/>
  <c r="H1802" i="8"/>
  <c r="I1802" i="8"/>
  <c r="J1802" i="8"/>
  <c r="K1802" i="8"/>
  <c r="L1802" i="8"/>
  <c r="M1802" i="8"/>
  <c r="N1802" i="8"/>
  <c r="E1803" i="8"/>
  <c r="F1803" i="8"/>
  <c r="G1803" i="8"/>
  <c r="H1803" i="8"/>
  <c r="I1803" i="8"/>
  <c r="J1803" i="8"/>
  <c r="K1803" i="8"/>
  <c r="L1803" i="8"/>
  <c r="M1803" i="8"/>
  <c r="N1803" i="8"/>
  <c r="E1804" i="8"/>
  <c r="F1804" i="8"/>
  <c r="G1804" i="8"/>
  <c r="H1804" i="8"/>
  <c r="I1804" i="8"/>
  <c r="J1804" i="8"/>
  <c r="K1804" i="8"/>
  <c r="L1804" i="8"/>
  <c r="M1804" i="8"/>
  <c r="N1804" i="8"/>
  <c r="E1805" i="8"/>
  <c r="F1805" i="8"/>
  <c r="G1805" i="8"/>
  <c r="H1805" i="8"/>
  <c r="I1805" i="8"/>
  <c r="J1805" i="8"/>
  <c r="K1805" i="8"/>
  <c r="L1805" i="8"/>
  <c r="M1805" i="8"/>
  <c r="N1805" i="8"/>
  <c r="E1806" i="8"/>
  <c r="F1806" i="8"/>
  <c r="G1806" i="8"/>
  <c r="H1806" i="8"/>
  <c r="I1806" i="8"/>
  <c r="J1806" i="8"/>
  <c r="K1806" i="8"/>
  <c r="L1806" i="8"/>
  <c r="M1806" i="8"/>
  <c r="N1806" i="8"/>
  <c r="E1807" i="8"/>
  <c r="F1807" i="8"/>
  <c r="G1807" i="8"/>
  <c r="H1807" i="8"/>
  <c r="I1807" i="8"/>
  <c r="J1807" i="8"/>
  <c r="K1807" i="8"/>
  <c r="L1807" i="8"/>
  <c r="M1807" i="8"/>
  <c r="N1807" i="8"/>
  <c r="E1808" i="8"/>
  <c r="F1808" i="8"/>
  <c r="G1808" i="8"/>
  <c r="H1808" i="8"/>
  <c r="I1808" i="8"/>
  <c r="J1808" i="8"/>
  <c r="K1808" i="8"/>
  <c r="L1808" i="8"/>
  <c r="M1808" i="8"/>
  <c r="N1808" i="8"/>
  <c r="E1809" i="8"/>
  <c r="F1809" i="8"/>
  <c r="G1809" i="8"/>
  <c r="H1809" i="8"/>
  <c r="I1809" i="8"/>
  <c r="J1809" i="8"/>
  <c r="K1809" i="8"/>
  <c r="L1809" i="8"/>
  <c r="M1809" i="8"/>
  <c r="N1809" i="8"/>
  <c r="E1810" i="8"/>
  <c r="F1810" i="8"/>
  <c r="G1810" i="8"/>
  <c r="H1810" i="8"/>
  <c r="I1810" i="8"/>
  <c r="J1810" i="8"/>
  <c r="K1810" i="8"/>
  <c r="L1810" i="8"/>
  <c r="M1810" i="8"/>
  <c r="N1810" i="8"/>
  <c r="E1811" i="8"/>
  <c r="F1811" i="8"/>
  <c r="G1811" i="8"/>
  <c r="H1811" i="8"/>
  <c r="I1811" i="8"/>
  <c r="J1811" i="8"/>
  <c r="K1811" i="8"/>
  <c r="L1811" i="8"/>
  <c r="M1811" i="8"/>
  <c r="N1811" i="8"/>
  <c r="E1812" i="8"/>
  <c r="F1812" i="8"/>
  <c r="G1812" i="8"/>
  <c r="H1812" i="8"/>
  <c r="I1812" i="8"/>
  <c r="J1812" i="8"/>
  <c r="K1812" i="8"/>
  <c r="L1812" i="8"/>
  <c r="M1812" i="8"/>
  <c r="N1812" i="8"/>
  <c r="E1813" i="8"/>
  <c r="F1813" i="8"/>
  <c r="G1813" i="8"/>
  <c r="H1813" i="8"/>
  <c r="I1813" i="8"/>
  <c r="J1813" i="8"/>
  <c r="K1813" i="8"/>
  <c r="L1813" i="8"/>
  <c r="M1813" i="8"/>
  <c r="N1813" i="8"/>
  <c r="E1814" i="8"/>
  <c r="F1814" i="8"/>
  <c r="G1814" i="8"/>
  <c r="H1814" i="8"/>
  <c r="I1814" i="8"/>
  <c r="J1814" i="8"/>
  <c r="K1814" i="8"/>
  <c r="L1814" i="8"/>
  <c r="M1814" i="8"/>
  <c r="N1814" i="8"/>
  <c r="E1815" i="8"/>
  <c r="F1815" i="8"/>
  <c r="G1815" i="8"/>
  <c r="H1815" i="8"/>
  <c r="I1815" i="8"/>
  <c r="J1815" i="8"/>
  <c r="K1815" i="8"/>
  <c r="L1815" i="8"/>
  <c r="M1815" i="8"/>
  <c r="N1815" i="8"/>
  <c r="E1816" i="8"/>
  <c r="F1816" i="8"/>
  <c r="G1816" i="8"/>
  <c r="H1816" i="8"/>
  <c r="I1816" i="8"/>
  <c r="J1816" i="8"/>
  <c r="K1816" i="8"/>
  <c r="L1816" i="8"/>
  <c r="M1816" i="8"/>
  <c r="N1816" i="8"/>
  <c r="E1817" i="8"/>
  <c r="F1817" i="8"/>
  <c r="G1817" i="8"/>
  <c r="H1817" i="8"/>
  <c r="I1817" i="8"/>
  <c r="J1817" i="8"/>
  <c r="K1817" i="8"/>
  <c r="L1817" i="8"/>
  <c r="M1817" i="8"/>
  <c r="N1817" i="8"/>
  <c r="E1818" i="8"/>
  <c r="F1818" i="8"/>
  <c r="G1818" i="8"/>
  <c r="H1818" i="8"/>
  <c r="I1818" i="8"/>
  <c r="J1818" i="8"/>
  <c r="K1818" i="8"/>
  <c r="L1818" i="8"/>
  <c r="M1818" i="8"/>
  <c r="N1818" i="8"/>
  <c r="E1819" i="8"/>
  <c r="F1819" i="8"/>
  <c r="G1819" i="8"/>
  <c r="H1819" i="8"/>
  <c r="I1819" i="8"/>
  <c r="J1819" i="8"/>
  <c r="K1819" i="8"/>
  <c r="L1819" i="8"/>
  <c r="M1819" i="8"/>
  <c r="N1819" i="8"/>
  <c r="E1820" i="8"/>
  <c r="F1820" i="8"/>
  <c r="G1820" i="8"/>
  <c r="H1820" i="8"/>
  <c r="I1820" i="8"/>
  <c r="J1820" i="8"/>
  <c r="K1820" i="8"/>
  <c r="L1820" i="8"/>
  <c r="M1820" i="8"/>
  <c r="N1820" i="8"/>
  <c r="E1821" i="8"/>
  <c r="F1821" i="8"/>
  <c r="G1821" i="8"/>
  <c r="H1821" i="8"/>
  <c r="I1821" i="8"/>
  <c r="J1821" i="8"/>
  <c r="K1821" i="8"/>
  <c r="L1821" i="8"/>
  <c r="M1821" i="8"/>
  <c r="N1821" i="8"/>
  <c r="E1822" i="8"/>
  <c r="F1822" i="8"/>
  <c r="G1822" i="8"/>
  <c r="H1822" i="8"/>
  <c r="I1822" i="8"/>
  <c r="J1822" i="8"/>
  <c r="K1822" i="8"/>
  <c r="L1822" i="8"/>
  <c r="M1822" i="8"/>
  <c r="N1822" i="8"/>
  <c r="E1823" i="8"/>
  <c r="F1823" i="8"/>
  <c r="G1823" i="8"/>
  <c r="H1823" i="8"/>
  <c r="I1823" i="8"/>
  <c r="J1823" i="8"/>
  <c r="K1823" i="8"/>
  <c r="L1823" i="8"/>
  <c r="M1823" i="8"/>
  <c r="N1823" i="8"/>
  <c r="E1824" i="8"/>
  <c r="F1824" i="8"/>
  <c r="G1824" i="8"/>
  <c r="H1824" i="8"/>
  <c r="I1824" i="8"/>
  <c r="J1824" i="8"/>
  <c r="K1824" i="8"/>
  <c r="L1824" i="8"/>
  <c r="M1824" i="8"/>
  <c r="N1824" i="8"/>
  <c r="E1825" i="8"/>
  <c r="F1825" i="8"/>
  <c r="G1825" i="8"/>
  <c r="H1825" i="8"/>
  <c r="I1825" i="8"/>
  <c r="J1825" i="8"/>
  <c r="K1825" i="8"/>
  <c r="L1825" i="8"/>
  <c r="M1825" i="8"/>
  <c r="N1825" i="8"/>
  <c r="E1826" i="8"/>
  <c r="F1826" i="8"/>
  <c r="G1826" i="8"/>
  <c r="H1826" i="8"/>
  <c r="I1826" i="8"/>
  <c r="J1826" i="8"/>
  <c r="K1826" i="8"/>
  <c r="L1826" i="8"/>
  <c r="M1826" i="8"/>
  <c r="N1826" i="8"/>
  <c r="E1827" i="8"/>
  <c r="F1827" i="8"/>
  <c r="G1827" i="8"/>
  <c r="H1827" i="8"/>
  <c r="I1827" i="8"/>
  <c r="J1827" i="8"/>
  <c r="K1827" i="8"/>
  <c r="L1827" i="8"/>
  <c r="M1827" i="8"/>
  <c r="N1827" i="8"/>
  <c r="E1828" i="8"/>
  <c r="F1828" i="8"/>
  <c r="G1828" i="8"/>
  <c r="H1828" i="8"/>
  <c r="I1828" i="8"/>
  <c r="J1828" i="8"/>
  <c r="K1828" i="8"/>
  <c r="L1828" i="8"/>
  <c r="M1828" i="8"/>
  <c r="N1828" i="8"/>
  <c r="E1829" i="8"/>
  <c r="F1829" i="8"/>
  <c r="G1829" i="8"/>
  <c r="H1829" i="8"/>
  <c r="I1829" i="8"/>
  <c r="J1829" i="8"/>
  <c r="K1829" i="8"/>
  <c r="L1829" i="8"/>
  <c r="M1829" i="8"/>
  <c r="N1829" i="8"/>
  <c r="E1830" i="8"/>
  <c r="F1830" i="8"/>
  <c r="G1830" i="8"/>
  <c r="H1830" i="8"/>
  <c r="I1830" i="8"/>
  <c r="J1830" i="8"/>
  <c r="K1830" i="8"/>
  <c r="L1830" i="8"/>
  <c r="M1830" i="8"/>
  <c r="N1830" i="8"/>
  <c r="E1831" i="8"/>
  <c r="F1831" i="8"/>
  <c r="G1831" i="8"/>
  <c r="H1831" i="8"/>
  <c r="I1831" i="8"/>
  <c r="J1831" i="8"/>
  <c r="K1831" i="8"/>
  <c r="L1831" i="8"/>
  <c r="M1831" i="8"/>
  <c r="N1831" i="8"/>
  <c r="E1832" i="8"/>
  <c r="F1832" i="8"/>
  <c r="G1832" i="8"/>
  <c r="H1832" i="8"/>
  <c r="I1832" i="8"/>
  <c r="J1832" i="8"/>
  <c r="K1832" i="8"/>
  <c r="L1832" i="8"/>
  <c r="M1832" i="8"/>
  <c r="N1832" i="8"/>
  <c r="E1833" i="8"/>
  <c r="F1833" i="8"/>
  <c r="G1833" i="8"/>
  <c r="H1833" i="8"/>
  <c r="I1833" i="8"/>
  <c r="J1833" i="8"/>
  <c r="K1833" i="8"/>
  <c r="L1833" i="8"/>
  <c r="M1833" i="8"/>
  <c r="N1833" i="8"/>
  <c r="E1834" i="8"/>
  <c r="F1834" i="8"/>
  <c r="G1834" i="8"/>
  <c r="H1834" i="8"/>
  <c r="I1834" i="8"/>
  <c r="J1834" i="8"/>
  <c r="K1834" i="8"/>
  <c r="L1834" i="8"/>
  <c r="M1834" i="8"/>
  <c r="N1834" i="8"/>
  <c r="E1835" i="8"/>
  <c r="F1835" i="8"/>
  <c r="G1835" i="8"/>
  <c r="H1835" i="8"/>
  <c r="I1835" i="8"/>
  <c r="J1835" i="8"/>
  <c r="K1835" i="8"/>
  <c r="L1835" i="8"/>
  <c r="M1835" i="8"/>
  <c r="N1835" i="8"/>
  <c r="E1836" i="8"/>
  <c r="F1836" i="8"/>
  <c r="G1836" i="8"/>
  <c r="H1836" i="8"/>
  <c r="I1836" i="8"/>
  <c r="J1836" i="8"/>
  <c r="K1836" i="8"/>
  <c r="L1836" i="8"/>
  <c r="M1836" i="8"/>
  <c r="N1836" i="8"/>
  <c r="E1837" i="8"/>
  <c r="F1837" i="8"/>
  <c r="G1837" i="8"/>
  <c r="H1837" i="8"/>
  <c r="I1837" i="8"/>
  <c r="J1837" i="8"/>
  <c r="K1837" i="8"/>
  <c r="L1837" i="8"/>
  <c r="M1837" i="8"/>
  <c r="N1837" i="8"/>
  <c r="E1838" i="8"/>
  <c r="F1838" i="8"/>
  <c r="G1838" i="8"/>
  <c r="H1838" i="8"/>
  <c r="I1838" i="8"/>
  <c r="J1838" i="8"/>
  <c r="K1838" i="8"/>
  <c r="L1838" i="8"/>
  <c r="M1838" i="8"/>
  <c r="N1838" i="8"/>
  <c r="E1839" i="8"/>
  <c r="F1839" i="8"/>
  <c r="G1839" i="8"/>
  <c r="H1839" i="8"/>
  <c r="I1839" i="8"/>
  <c r="J1839" i="8"/>
  <c r="K1839" i="8"/>
  <c r="L1839" i="8"/>
  <c r="M1839" i="8"/>
  <c r="N1839" i="8"/>
  <c r="E1840" i="8"/>
  <c r="F1840" i="8"/>
  <c r="G1840" i="8"/>
  <c r="H1840" i="8"/>
  <c r="I1840" i="8"/>
  <c r="J1840" i="8"/>
  <c r="K1840" i="8"/>
  <c r="L1840" i="8"/>
  <c r="M1840" i="8"/>
  <c r="N1840" i="8"/>
  <c r="E1841" i="8"/>
  <c r="F1841" i="8"/>
  <c r="G1841" i="8"/>
  <c r="H1841" i="8"/>
  <c r="I1841" i="8"/>
  <c r="J1841" i="8"/>
  <c r="K1841" i="8"/>
  <c r="L1841" i="8"/>
  <c r="M1841" i="8"/>
  <c r="N1841" i="8"/>
  <c r="E1842" i="8"/>
  <c r="F1842" i="8"/>
  <c r="G1842" i="8"/>
  <c r="H1842" i="8"/>
  <c r="I1842" i="8"/>
  <c r="J1842" i="8"/>
  <c r="K1842" i="8"/>
  <c r="L1842" i="8"/>
  <c r="M1842" i="8"/>
  <c r="N1842" i="8"/>
  <c r="E1843" i="8"/>
  <c r="F1843" i="8"/>
  <c r="G1843" i="8"/>
  <c r="H1843" i="8"/>
  <c r="I1843" i="8"/>
  <c r="J1843" i="8"/>
  <c r="K1843" i="8"/>
  <c r="L1843" i="8"/>
  <c r="M1843" i="8"/>
  <c r="N1843" i="8"/>
  <c r="E1844" i="8"/>
  <c r="F1844" i="8"/>
  <c r="G1844" i="8"/>
  <c r="H1844" i="8"/>
  <c r="I1844" i="8"/>
  <c r="J1844" i="8"/>
  <c r="K1844" i="8"/>
  <c r="L1844" i="8"/>
  <c r="M1844" i="8"/>
  <c r="N1844" i="8"/>
  <c r="E1845" i="8"/>
  <c r="F1845" i="8"/>
  <c r="G1845" i="8"/>
  <c r="H1845" i="8"/>
  <c r="I1845" i="8"/>
  <c r="J1845" i="8"/>
  <c r="K1845" i="8"/>
  <c r="L1845" i="8"/>
  <c r="M1845" i="8"/>
  <c r="N1845" i="8"/>
  <c r="E1846" i="8"/>
  <c r="F1846" i="8"/>
  <c r="G1846" i="8"/>
  <c r="H1846" i="8"/>
  <c r="I1846" i="8"/>
  <c r="J1846" i="8"/>
  <c r="K1846" i="8"/>
  <c r="L1846" i="8"/>
  <c r="M1846" i="8"/>
  <c r="N1846" i="8"/>
  <c r="E1847" i="8"/>
  <c r="F1847" i="8"/>
  <c r="G1847" i="8"/>
  <c r="H1847" i="8"/>
  <c r="I1847" i="8"/>
  <c r="J1847" i="8"/>
  <c r="K1847" i="8"/>
  <c r="L1847" i="8"/>
  <c r="M1847" i="8"/>
  <c r="N1847" i="8"/>
  <c r="E1848" i="8"/>
  <c r="F1848" i="8"/>
  <c r="G1848" i="8"/>
  <c r="H1848" i="8"/>
  <c r="I1848" i="8"/>
  <c r="J1848" i="8"/>
  <c r="K1848" i="8"/>
  <c r="L1848" i="8"/>
  <c r="M1848" i="8"/>
  <c r="N1848" i="8"/>
  <c r="E1849" i="8"/>
  <c r="F1849" i="8"/>
  <c r="G1849" i="8"/>
  <c r="H1849" i="8"/>
  <c r="I1849" i="8"/>
  <c r="J1849" i="8"/>
  <c r="K1849" i="8"/>
  <c r="L1849" i="8"/>
  <c r="M1849" i="8"/>
  <c r="N1849" i="8"/>
  <c r="E1850" i="8"/>
  <c r="F1850" i="8"/>
  <c r="G1850" i="8"/>
  <c r="H1850" i="8"/>
  <c r="I1850" i="8"/>
  <c r="J1850" i="8"/>
  <c r="K1850" i="8"/>
  <c r="L1850" i="8"/>
  <c r="M1850" i="8"/>
  <c r="N1850" i="8"/>
  <c r="E1851" i="8"/>
  <c r="F1851" i="8"/>
  <c r="G1851" i="8"/>
  <c r="H1851" i="8"/>
  <c r="I1851" i="8"/>
  <c r="J1851" i="8"/>
  <c r="K1851" i="8"/>
  <c r="L1851" i="8"/>
  <c r="M1851" i="8"/>
  <c r="N1851" i="8"/>
  <c r="E1852" i="8"/>
  <c r="F1852" i="8"/>
  <c r="G1852" i="8"/>
  <c r="H1852" i="8"/>
  <c r="I1852" i="8"/>
  <c r="J1852" i="8"/>
  <c r="K1852" i="8"/>
  <c r="L1852" i="8"/>
  <c r="M1852" i="8"/>
  <c r="N1852" i="8"/>
  <c r="E1853" i="8"/>
  <c r="F1853" i="8"/>
  <c r="G1853" i="8"/>
  <c r="H1853" i="8"/>
  <c r="I1853" i="8"/>
  <c r="J1853" i="8"/>
  <c r="K1853" i="8"/>
  <c r="L1853" i="8"/>
  <c r="M1853" i="8"/>
  <c r="N1853" i="8"/>
  <c r="E1854" i="8"/>
  <c r="F1854" i="8"/>
  <c r="G1854" i="8"/>
  <c r="H1854" i="8"/>
  <c r="I1854" i="8"/>
  <c r="J1854" i="8"/>
  <c r="K1854" i="8"/>
  <c r="L1854" i="8"/>
  <c r="M1854" i="8"/>
  <c r="N1854" i="8"/>
  <c r="E1855" i="8"/>
  <c r="F1855" i="8"/>
  <c r="G1855" i="8"/>
  <c r="H1855" i="8"/>
  <c r="I1855" i="8"/>
  <c r="J1855" i="8"/>
  <c r="K1855" i="8"/>
  <c r="L1855" i="8"/>
  <c r="M1855" i="8"/>
  <c r="N1855" i="8"/>
  <c r="E1856" i="8"/>
  <c r="F1856" i="8"/>
  <c r="G1856" i="8"/>
  <c r="H1856" i="8"/>
  <c r="I1856" i="8"/>
  <c r="J1856" i="8"/>
  <c r="K1856" i="8"/>
  <c r="L1856" i="8"/>
  <c r="M1856" i="8"/>
  <c r="N1856" i="8"/>
  <c r="E1857" i="8"/>
  <c r="F1857" i="8"/>
  <c r="G1857" i="8"/>
  <c r="H1857" i="8"/>
  <c r="I1857" i="8"/>
  <c r="J1857" i="8"/>
  <c r="K1857" i="8"/>
  <c r="L1857" i="8"/>
  <c r="M1857" i="8"/>
  <c r="N1857" i="8"/>
  <c r="E1858" i="8"/>
  <c r="F1858" i="8"/>
  <c r="G1858" i="8"/>
  <c r="H1858" i="8"/>
  <c r="I1858" i="8"/>
  <c r="J1858" i="8"/>
  <c r="K1858" i="8"/>
  <c r="L1858" i="8"/>
  <c r="M1858" i="8"/>
  <c r="N1858" i="8"/>
  <c r="E1859" i="8"/>
  <c r="F1859" i="8"/>
  <c r="G1859" i="8"/>
  <c r="H1859" i="8"/>
  <c r="I1859" i="8"/>
  <c r="J1859" i="8"/>
  <c r="K1859" i="8"/>
  <c r="L1859" i="8"/>
  <c r="M1859" i="8"/>
  <c r="N1859" i="8"/>
  <c r="E1860" i="8"/>
  <c r="F1860" i="8"/>
  <c r="G1860" i="8"/>
  <c r="H1860" i="8"/>
  <c r="I1860" i="8"/>
  <c r="J1860" i="8"/>
  <c r="K1860" i="8"/>
  <c r="L1860" i="8"/>
  <c r="M1860" i="8"/>
  <c r="N1860" i="8"/>
  <c r="E1861" i="8"/>
  <c r="F1861" i="8"/>
  <c r="G1861" i="8"/>
  <c r="H1861" i="8"/>
  <c r="I1861" i="8"/>
  <c r="J1861" i="8"/>
  <c r="K1861" i="8"/>
  <c r="L1861" i="8"/>
  <c r="M1861" i="8"/>
  <c r="N1861" i="8"/>
  <c r="E1862" i="8"/>
  <c r="F1862" i="8"/>
  <c r="G1862" i="8"/>
  <c r="H1862" i="8"/>
  <c r="I1862" i="8"/>
  <c r="J1862" i="8"/>
  <c r="K1862" i="8"/>
  <c r="L1862" i="8"/>
  <c r="M1862" i="8"/>
  <c r="N1862" i="8"/>
  <c r="E1863" i="8"/>
  <c r="F1863" i="8"/>
  <c r="G1863" i="8"/>
  <c r="H1863" i="8"/>
  <c r="I1863" i="8"/>
  <c r="J1863" i="8"/>
  <c r="K1863" i="8"/>
  <c r="L1863" i="8"/>
  <c r="M1863" i="8"/>
  <c r="N1863" i="8"/>
  <c r="E1864" i="8"/>
  <c r="F1864" i="8"/>
  <c r="G1864" i="8"/>
  <c r="H1864" i="8"/>
  <c r="I1864" i="8"/>
  <c r="J1864" i="8"/>
  <c r="K1864" i="8"/>
  <c r="L1864" i="8"/>
  <c r="M1864" i="8"/>
  <c r="N1864" i="8"/>
  <c r="E1865" i="8"/>
  <c r="F1865" i="8"/>
  <c r="G1865" i="8"/>
  <c r="H1865" i="8"/>
  <c r="I1865" i="8"/>
  <c r="J1865" i="8"/>
  <c r="K1865" i="8"/>
  <c r="L1865" i="8"/>
  <c r="M1865" i="8"/>
  <c r="N1865" i="8"/>
  <c r="E1866" i="8"/>
  <c r="F1866" i="8"/>
  <c r="G1866" i="8"/>
  <c r="H1866" i="8"/>
  <c r="I1866" i="8"/>
  <c r="J1866" i="8"/>
  <c r="K1866" i="8"/>
  <c r="L1866" i="8"/>
  <c r="M1866" i="8"/>
  <c r="N1866" i="8"/>
  <c r="E1867" i="8"/>
  <c r="F1867" i="8"/>
  <c r="G1867" i="8"/>
  <c r="H1867" i="8"/>
  <c r="I1867" i="8"/>
  <c r="J1867" i="8"/>
  <c r="K1867" i="8"/>
  <c r="L1867" i="8"/>
  <c r="M1867" i="8"/>
  <c r="N1867" i="8"/>
  <c r="E1868" i="8"/>
  <c r="F1868" i="8"/>
  <c r="G1868" i="8"/>
  <c r="H1868" i="8"/>
  <c r="I1868" i="8"/>
  <c r="J1868" i="8"/>
  <c r="K1868" i="8"/>
  <c r="L1868" i="8"/>
  <c r="M1868" i="8"/>
  <c r="N1868" i="8"/>
  <c r="E1869" i="8"/>
  <c r="F1869" i="8"/>
  <c r="G1869" i="8"/>
  <c r="H1869" i="8"/>
  <c r="I1869" i="8"/>
  <c r="J1869" i="8"/>
  <c r="K1869" i="8"/>
  <c r="L1869" i="8"/>
  <c r="M1869" i="8"/>
  <c r="N1869" i="8"/>
  <c r="E1870" i="8"/>
  <c r="F1870" i="8"/>
  <c r="G1870" i="8"/>
  <c r="H1870" i="8"/>
  <c r="I1870" i="8"/>
  <c r="J1870" i="8"/>
  <c r="K1870" i="8"/>
  <c r="L1870" i="8"/>
  <c r="M1870" i="8"/>
  <c r="N1870" i="8"/>
  <c r="E1871" i="8"/>
  <c r="F1871" i="8"/>
  <c r="G1871" i="8"/>
  <c r="H1871" i="8"/>
  <c r="I1871" i="8"/>
  <c r="J1871" i="8"/>
  <c r="K1871" i="8"/>
  <c r="L1871" i="8"/>
  <c r="M1871" i="8"/>
  <c r="N1871" i="8"/>
  <c r="E1872" i="8"/>
  <c r="F1872" i="8"/>
  <c r="G1872" i="8"/>
  <c r="H1872" i="8"/>
  <c r="I1872" i="8"/>
  <c r="J1872" i="8"/>
  <c r="K1872" i="8"/>
  <c r="L1872" i="8"/>
  <c r="M1872" i="8"/>
  <c r="N1872" i="8"/>
  <c r="E1873" i="8"/>
  <c r="F1873" i="8"/>
  <c r="G1873" i="8"/>
  <c r="H1873" i="8"/>
  <c r="I1873" i="8"/>
  <c r="J1873" i="8"/>
  <c r="K1873" i="8"/>
  <c r="L1873" i="8"/>
  <c r="M1873" i="8"/>
  <c r="N1873" i="8"/>
  <c r="E1874" i="8"/>
  <c r="F1874" i="8"/>
  <c r="G1874" i="8"/>
  <c r="H1874" i="8"/>
  <c r="I1874" i="8"/>
  <c r="J1874" i="8"/>
  <c r="K1874" i="8"/>
  <c r="L1874" i="8"/>
  <c r="M1874" i="8"/>
  <c r="N1874" i="8"/>
  <c r="E1875" i="8"/>
  <c r="F1875" i="8"/>
  <c r="G1875" i="8"/>
  <c r="H1875" i="8"/>
  <c r="I1875" i="8"/>
  <c r="J1875" i="8"/>
  <c r="K1875" i="8"/>
  <c r="L1875" i="8"/>
  <c r="M1875" i="8"/>
  <c r="N1875" i="8"/>
  <c r="E1876" i="8"/>
  <c r="F1876" i="8"/>
  <c r="G1876" i="8"/>
  <c r="H1876" i="8"/>
  <c r="I1876" i="8"/>
  <c r="J1876" i="8"/>
  <c r="K1876" i="8"/>
  <c r="L1876" i="8"/>
  <c r="M1876" i="8"/>
  <c r="N1876" i="8"/>
  <c r="E1877" i="8"/>
  <c r="F1877" i="8"/>
  <c r="G1877" i="8"/>
  <c r="H1877" i="8"/>
  <c r="I1877" i="8"/>
  <c r="J1877" i="8"/>
  <c r="K1877" i="8"/>
  <c r="L1877" i="8"/>
  <c r="M1877" i="8"/>
  <c r="N1877" i="8"/>
  <c r="E1878" i="8"/>
  <c r="F1878" i="8"/>
  <c r="G1878" i="8"/>
  <c r="H1878" i="8"/>
  <c r="I1878" i="8"/>
  <c r="J1878" i="8"/>
  <c r="K1878" i="8"/>
  <c r="L1878" i="8"/>
  <c r="M1878" i="8"/>
  <c r="N1878" i="8"/>
  <c r="E1879" i="8"/>
  <c r="F1879" i="8"/>
  <c r="G1879" i="8"/>
  <c r="H1879" i="8"/>
  <c r="I1879" i="8"/>
  <c r="J1879" i="8"/>
  <c r="K1879" i="8"/>
  <c r="L1879" i="8"/>
  <c r="M1879" i="8"/>
  <c r="N1879" i="8"/>
  <c r="E1880" i="8"/>
  <c r="F1880" i="8"/>
  <c r="G1880" i="8"/>
  <c r="H1880" i="8"/>
  <c r="I1880" i="8"/>
  <c r="J1880" i="8"/>
  <c r="K1880" i="8"/>
  <c r="L1880" i="8"/>
  <c r="M1880" i="8"/>
  <c r="N1880" i="8"/>
  <c r="E1881" i="8"/>
  <c r="F1881" i="8"/>
  <c r="G1881" i="8"/>
  <c r="H1881" i="8"/>
  <c r="I1881" i="8"/>
  <c r="J1881" i="8"/>
  <c r="K1881" i="8"/>
  <c r="L1881" i="8"/>
  <c r="M1881" i="8"/>
  <c r="N1881" i="8"/>
  <c r="E1882" i="8"/>
  <c r="F1882" i="8"/>
  <c r="G1882" i="8"/>
  <c r="H1882" i="8"/>
  <c r="I1882" i="8"/>
  <c r="J1882" i="8"/>
  <c r="K1882" i="8"/>
  <c r="L1882" i="8"/>
  <c r="M1882" i="8"/>
  <c r="N1882" i="8"/>
  <c r="E1883" i="8"/>
  <c r="F1883" i="8"/>
  <c r="G1883" i="8"/>
  <c r="H1883" i="8"/>
  <c r="I1883" i="8"/>
  <c r="J1883" i="8"/>
  <c r="K1883" i="8"/>
  <c r="L1883" i="8"/>
  <c r="M1883" i="8"/>
  <c r="N1883" i="8"/>
  <c r="E1884" i="8"/>
  <c r="F1884" i="8"/>
  <c r="G1884" i="8"/>
  <c r="H1884" i="8"/>
  <c r="I1884" i="8"/>
  <c r="J1884" i="8"/>
  <c r="K1884" i="8"/>
  <c r="L1884" i="8"/>
  <c r="M1884" i="8"/>
  <c r="N1884" i="8"/>
  <c r="E1885" i="8"/>
  <c r="F1885" i="8"/>
  <c r="G1885" i="8"/>
  <c r="H1885" i="8"/>
  <c r="I1885" i="8"/>
  <c r="J1885" i="8"/>
  <c r="K1885" i="8"/>
  <c r="L1885" i="8"/>
  <c r="M1885" i="8"/>
  <c r="N1885" i="8"/>
  <c r="E1886" i="8"/>
  <c r="F1886" i="8"/>
  <c r="G1886" i="8"/>
  <c r="H1886" i="8"/>
  <c r="I1886" i="8"/>
  <c r="J1886" i="8"/>
  <c r="K1886" i="8"/>
  <c r="L1886" i="8"/>
  <c r="M1886" i="8"/>
  <c r="N1886" i="8"/>
  <c r="E1887" i="8"/>
  <c r="F1887" i="8"/>
  <c r="G1887" i="8"/>
  <c r="H1887" i="8"/>
  <c r="I1887" i="8"/>
  <c r="J1887" i="8"/>
  <c r="K1887" i="8"/>
  <c r="L1887" i="8"/>
  <c r="M1887" i="8"/>
  <c r="N1887" i="8"/>
  <c r="E1888" i="8"/>
  <c r="F1888" i="8"/>
  <c r="G1888" i="8"/>
  <c r="H1888" i="8"/>
  <c r="I1888" i="8"/>
  <c r="J1888" i="8"/>
  <c r="K1888" i="8"/>
  <c r="L1888" i="8"/>
  <c r="M1888" i="8"/>
  <c r="N1888" i="8"/>
  <c r="E1889" i="8"/>
  <c r="F1889" i="8"/>
  <c r="G1889" i="8"/>
  <c r="H1889" i="8"/>
  <c r="I1889" i="8"/>
  <c r="J1889" i="8"/>
  <c r="K1889" i="8"/>
  <c r="L1889" i="8"/>
  <c r="M1889" i="8"/>
  <c r="N1889" i="8"/>
  <c r="E1890" i="8"/>
  <c r="F1890" i="8"/>
  <c r="G1890" i="8"/>
  <c r="H1890" i="8"/>
  <c r="I1890" i="8"/>
  <c r="J1890" i="8"/>
  <c r="K1890" i="8"/>
  <c r="L1890" i="8"/>
  <c r="M1890" i="8"/>
  <c r="N1890" i="8"/>
  <c r="E1891" i="8"/>
  <c r="F1891" i="8"/>
  <c r="G1891" i="8"/>
  <c r="H1891" i="8"/>
  <c r="I1891" i="8"/>
  <c r="J1891" i="8"/>
  <c r="K1891" i="8"/>
  <c r="L1891" i="8"/>
  <c r="M1891" i="8"/>
  <c r="N1891" i="8"/>
  <c r="E1892" i="8"/>
  <c r="F1892" i="8"/>
  <c r="G1892" i="8"/>
  <c r="H1892" i="8"/>
  <c r="I1892" i="8"/>
  <c r="J1892" i="8"/>
  <c r="K1892" i="8"/>
  <c r="L1892" i="8"/>
  <c r="M1892" i="8"/>
  <c r="N1892" i="8"/>
  <c r="E1893" i="8"/>
  <c r="F1893" i="8"/>
  <c r="G1893" i="8"/>
  <c r="H1893" i="8"/>
  <c r="I1893" i="8"/>
  <c r="J1893" i="8"/>
  <c r="K1893" i="8"/>
  <c r="L1893" i="8"/>
  <c r="M1893" i="8"/>
  <c r="N1893" i="8"/>
  <c r="E1894" i="8"/>
  <c r="F1894" i="8"/>
  <c r="G1894" i="8"/>
  <c r="H1894" i="8"/>
  <c r="I1894" i="8"/>
  <c r="J1894" i="8"/>
  <c r="K1894" i="8"/>
  <c r="L1894" i="8"/>
  <c r="M1894" i="8"/>
  <c r="N1894" i="8"/>
  <c r="E1895" i="8"/>
  <c r="F1895" i="8"/>
  <c r="G1895" i="8"/>
  <c r="H1895" i="8"/>
  <c r="I1895" i="8"/>
  <c r="J1895" i="8"/>
  <c r="K1895" i="8"/>
  <c r="L1895" i="8"/>
  <c r="M1895" i="8"/>
  <c r="N1895" i="8"/>
  <c r="E1896" i="8"/>
  <c r="F1896" i="8"/>
  <c r="G1896" i="8"/>
  <c r="H1896" i="8"/>
  <c r="I1896" i="8"/>
  <c r="J1896" i="8"/>
  <c r="K1896" i="8"/>
  <c r="L1896" i="8"/>
  <c r="M1896" i="8"/>
  <c r="N1896" i="8"/>
  <c r="E1897" i="8"/>
  <c r="F1897" i="8"/>
  <c r="G1897" i="8"/>
  <c r="H1897" i="8"/>
  <c r="I1897" i="8"/>
  <c r="J1897" i="8"/>
  <c r="K1897" i="8"/>
  <c r="L1897" i="8"/>
  <c r="M1897" i="8"/>
  <c r="N1897" i="8"/>
  <c r="E1898" i="8"/>
  <c r="F1898" i="8"/>
  <c r="G1898" i="8"/>
  <c r="H1898" i="8"/>
  <c r="I1898" i="8"/>
  <c r="J1898" i="8"/>
  <c r="K1898" i="8"/>
  <c r="L1898" i="8"/>
  <c r="M1898" i="8"/>
  <c r="N1898" i="8"/>
  <c r="E1899" i="8"/>
  <c r="F1899" i="8"/>
  <c r="G1899" i="8"/>
  <c r="H1899" i="8"/>
  <c r="I1899" i="8"/>
  <c r="J1899" i="8"/>
  <c r="K1899" i="8"/>
  <c r="L1899" i="8"/>
  <c r="M1899" i="8"/>
  <c r="N1899" i="8"/>
  <c r="E1900" i="8"/>
  <c r="F1900" i="8"/>
  <c r="G1900" i="8"/>
  <c r="H1900" i="8"/>
  <c r="I1900" i="8"/>
  <c r="J1900" i="8"/>
  <c r="K1900" i="8"/>
  <c r="L1900" i="8"/>
  <c r="M1900" i="8"/>
  <c r="N1900" i="8"/>
  <c r="E1901" i="8"/>
  <c r="F1901" i="8"/>
  <c r="G1901" i="8"/>
  <c r="H1901" i="8"/>
  <c r="I1901" i="8"/>
  <c r="J1901" i="8"/>
  <c r="K1901" i="8"/>
  <c r="L1901" i="8"/>
  <c r="M1901" i="8"/>
  <c r="N1901" i="8"/>
  <c r="E1902" i="8"/>
  <c r="F1902" i="8"/>
  <c r="G1902" i="8"/>
  <c r="H1902" i="8"/>
  <c r="I1902" i="8"/>
  <c r="J1902" i="8"/>
  <c r="K1902" i="8"/>
  <c r="L1902" i="8"/>
  <c r="M1902" i="8"/>
  <c r="N1902" i="8"/>
  <c r="E1903" i="8"/>
  <c r="F1903" i="8"/>
  <c r="G1903" i="8"/>
  <c r="H1903" i="8"/>
  <c r="I1903" i="8"/>
  <c r="J1903" i="8"/>
  <c r="K1903" i="8"/>
  <c r="L1903" i="8"/>
  <c r="M1903" i="8"/>
  <c r="N1903" i="8"/>
  <c r="E1904" i="8"/>
  <c r="F1904" i="8"/>
  <c r="G1904" i="8"/>
  <c r="H1904" i="8"/>
  <c r="I1904" i="8"/>
  <c r="J1904" i="8"/>
  <c r="K1904" i="8"/>
  <c r="L1904" i="8"/>
  <c r="M1904" i="8"/>
  <c r="N1904" i="8"/>
  <c r="E1905" i="8"/>
  <c r="F1905" i="8"/>
  <c r="G1905" i="8"/>
  <c r="H1905" i="8"/>
  <c r="I1905" i="8"/>
  <c r="J1905" i="8"/>
  <c r="K1905" i="8"/>
  <c r="L1905" i="8"/>
  <c r="M1905" i="8"/>
  <c r="N1905" i="8"/>
  <c r="E1906" i="8"/>
  <c r="F1906" i="8"/>
  <c r="G1906" i="8"/>
  <c r="H1906" i="8"/>
  <c r="I1906" i="8"/>
  <c r="J1906" i="8"/>
  <c r="K1906" i="8"/>
  <c r="L1906" i="8"/>
  <c r="M1906" i="8"/>
  <c r="N1906" i="8"/>
  <c r="E1907" i="8"/>
  <c r="F1907" i="8"/>
  <c r="G1907" i="8"/>
  <c r="H1907" i="8"/>
  <c r="I1907" i="8"/>
  <c r="J1907" i="8"/>
  <c r="K1907" i="8"/>
  <c r="L1907" i="8"/>
  <c r="M1907" i="8"/>
  <c r="N1907" i="8"/>
  <c r="E1908" i="8"/>
  <c r="F1908" i="8"/>
  <c r="G1908" i="8"/>
  <c r="H1908" i="8"/>
  <c r="I1908" i="8"/>
  <c r="J1908" i="8"/>
  <c r="K1908" i="8"/>
  <c r="L1908" i="8"/>
  <c r="M1908" i="8"/>
  <c r="N1908" i="8"/>
  <c r="E1909" i="8"/>
  <c r="F1909" i="8"/>
  <c r="G1909" i="8"/>
  <c r="H1909" i="8"/>
  <c r="I1909" i="8"/>
  <c r="J1909" i="8"/>
  <c r="K1909" i="8"/>
  <c r="L1909" i="8"/>
  <c r="M1909" i="8"/>
  <c r="N1909" i="8"/>
  <c r="E1910" i="8"/>
  <c r="F1910" i="8"/>
  <c r="G1910" i="8"/>
  <c r="H1910" i="8"/>
  <c r="I1910" i="8"/>
  <c r="J1910" i="8"/>
  <c r="K1910" i="8"/>
  <c r="L1910" i="8"/>
  <c r="M1910" i="8"/>
  <c r="N1910" i="8"/>
  <c r="E1911" i="8"/>
  <c r="F1911" i="8"/>
  <c r="G1911" i="8"/>
  <c r="H1911" i="8"/>
  <c r="I1911" i="8"/>
  <c r="J1911" i="8"/>
  <c r="K1911" i="8"/>
  <c r="L1911" i="8"/>
  <c r="M1911" i="8"/>
  <c r="N1911" i="8"/>
  <c r="E1912" i="8"/>
  <c r="F1912" i="8"/>
  <c r="G1912" i="8"/>
  <c r="H1912" i="8"/>
  <c r="I1912" i="8"/>
  <c r="J1912" i="8"/>
  <c r="K1912" i="8"/>
  <c r="L1912" i="8"/>
  <c r="M1912" i="8"/>
  <c r="N1912" i="8"/>
  <c r="E1913" i="8"/>
  <c r="F1913" i="8"/>
  <c r="G1913" i="8"/>
  <c r="H1913" i="8"/>
  <c r="I1913" i="8"/>
  <c r="J1913" i="8"/>
  <c r="K1913" i="8"/>
  <c r="L1913" i="8"/>
  <c r="M1913" i="8"/>
  <c r="N1913" i="8"/>
  <c r="E1914" i="8"/>
  <c r="F1914" i="8"/>
  <c r="G1914" i="8"/>
  <c r="H1914" i="8"/>
  <c r="I1914" i="8"/>
  <c r="J1914" i="8"/>
  <c r="K1914" i="8"/>
  <c r="L1914" i="8"/>
  <c r="M1914" i="8"/>
  <c r="N1914" i="8"/>
  <c r="E1915" i="8"/>
  <c r="F1915" i="8"/>
  <c r="G1915" i="8"/>
  <c r="H1915" i="8"/>
  <c r="I1915" i="8"/>
  <c r="J1915" i="8"/>
  <c r="K1915" i="8"/>
  <c r="L1915" i="8"/>
  <c r="M1915" i="8"/>
  <c r="N1915" i="8"/>
  <c r="E1916" i="8"/>
  <c r="F1916" i="8"/>
  <c r="G1916" i="8"/>
  <c r="H1916" i="8"/>
  <c r="I1916" i="8"/>
  <c r="J1916" i="8"/>
  <c r="K1916" i="8"/>
  <c r="L1916" i="8"/>
  <c r="M1916" i="8"/>
  <c r="N1916" i="8"/>
  <c r="E1917" i="8"/>
  <c r="F1917" i="8"/>
  <c r="G1917" i="8"/>
  <c r="H1917" i="8"/>
  <c r="I1917" i="8"/>
  <c r="J1917" i="8"/>
  <c r="K1917" i="8"/>
  <c r="L1917" i="8"/>
  <c r="M1917" i="8"/>
  <c r="N1917" i="8"/>
  <c r="E1918" i="8"/>
  <c r="F1918" i="8"/>
  <c r="G1918" i="8"/>
  <c r="H1918" i="8"/>
  <c r="I1918" i="8"/>
  <c r="J1918" i="8"/>
  <c r="K1918" i="8"/>
  <c r="L1918" i="8"/>
  <c r="M1918" i="8"/>
  <c r="N1918" i="8"/>
  <c r="E1919" i="8"/>
  <c r="F1919" i="8"/>
  <c r="G1919" i="8"/>
  <c r="H1919" i="8"/>
  <c r="I1919" i="8"/>
  <c r="J1919" i="8"/>
  <c r="K1919" i="8"/>
  <c r="L1919" i="8"/>
  <c r="M1919" i="8"/>
  <c r="N1919" i="8"/>
  <c r="E1920" i="8"/>
  <c r="F1920" i="8"/>
  <c r="G1920" i="8"/>
  <c r="H1920" i="8"/>
  <c r="I1920" i="8"/>
  <c r="J1920" i="8"/>
  <c r="K1920" i="8"/>
  <c r="L1920" i="8"/>
  <c r="M1920" i="8"/>
  <c r="N1920" i="8"/>
  <c r="E1921" i="8"/>
  <c r="F1921" i="8"/>
  <c r="G1921" i="8"/>
  <c r="H1921" i="8"/>
  <c r="I1921" i="8"/>
  <c r="J1921" i="8"/>
  <c r="K1921" i="8"/>
  <c r="L1921" i="8"/>
  <c r="M1921" i="8"/>
  <c r="N1921" i="8"/>
  <c r="E1922" i="8"/>
  <c r="F1922" i="8"/>
  <c r="G1922" i="8"/>
  <c r="H1922" i="8"/>
  <c r="I1922" i="8"/>
  <c r="J1922" i="8"/>
  <c r="K1922" i="8"/>
  <c r="L1922" i="8"/>
  <c r="M1922" i="8"/>
  <c r="N1922" i="8"/>
  <c r="E1923" i="8"/>
  <c r="F1923" i="8"/>
  <c r="G1923" i="8"/>
  <c r="H1923" i="8"/>
  <c r="I1923" i="8"/>
  <c r="J1923" i="8"/>
  <c r="K1923" i="8"/>
  <c r="L1923" i="8"/>
  <c r="M1923" i="8"/>
  <c r="N1923" i="8"/>
  <c r="E1924" i="8"/>
  <c r="F1924" i="8"/>
  <c r="G1924" i="8"/>
  <c r="H1924" i="8"/>
  <c r="I1924" i="8"/>
  <c r="J1924" i="8"/>
  <c r="K1924" i="8"/>
  <c r="L1924" i="8"/>
  <c r="M1924" i="8"/>
  <c r="N1924" i="8"/>
  <c r="E1925" i="8"/>
  <c r="F1925" i="8"/>
  <c r="G1925" i="8"/>
  <c r="H1925" i="8"/>
  <c r="I1925" i="8"/>
  <c r="J1925" i="8"/>
  <c r="K1925" i="8"/>
  <c r="L1925" i="8"/>
  <c r="M1925" i="8"/>
  <c r="N1925" i="8"/>
  <c r="E1926" i="8"/>
  <c r="F1926" i="8"/>
  <c r="G1926" i="8"/>
  <c r="H1926" i="8"/>
  <c r="I1926" i="8"/>
  <c r="J1926" i="8"/>
  <c r="K1926" i="8"/>
  <c r="L1926" i="8"/>
  <c r="M1926" i="8"/>
  <c r="N1926" i="8"/>
  <c r="E1927" i="8"/>
  <c r="F1927" i="8"/>
  <c r="G1927" i="8"/>
  <c r="H1927" i="8"/>
  <c r="I1927" i="8"/>
  <c r="J1927" i="8"/>
  <c r="K1927" i="8"/>
  <c r="L1927" i="8"/>
  <c r="M1927" i="8"/>
  <c r="N1927" i="8"/>
  <c r="E1928" i="8"/>
  <c r="F1928" i="8"/>
  <c r="G1928" i="8"/>
  <c r="H1928" i="8"/>
  <c r="I1928" i="8"/>
  <c r="J1928" i="8"/>
  <c r="K1928" i="8"/>
  <c r="L1928" i="8"/>
  <c r="M1928" i="8"/>
  <c r="N1928" i="8"/>
  <c r="E1929" i="8"/>
  <c r="F1929" i="8"/>
  <c r="G1929" i="8"/>
  <c r="H1929" i="8"/>
  <c r="I1929" i="8"/>
  <c r="J1929" i="8"/>
  <c r="K1929" i="8"/>
  <c r="L1929" i="8"/>
  <c r="M1929" i="8"/>
  <c r="N1929" i="8"/>
  <c r="E1930" i="8"/>
  <c r="F1930" i="8"/>
  <c r="G1930" i="8"/>
  <c r="H1930" i="8"/>
  <c r="I1930" i="8"/>
  <c r="J1930" i="8"/>
  <c r="K1930" i="8"/>
  <c r="L1930" i="8"/>
  <c r="M1930" i="8"/>
  <c r="N1930" i="8"/>
  <c r="E1931" i="8"/>
  <c r="F1931" i="8"/>
  <c r="G1931" i="8"/>
  <c r="H1931" i="8"/>
  <c r="I1931" i="8"/>
  <c r="J1931" i="8"/>
  <c r="K1931" i="8"/>
  <c r="L1931" i="8"/>
  <c r="M1931" i="8"/>
  <c r="N1931" i="8"/>
  <c r="E1932" i="8"/>
  <c r="F1932" i="8"/>
  <c r="G1932" i="8"/>
  <c r="H1932" i="8"/>
  <c r="I1932" i="8"/>
  <c r="J1932" i="8"/>
  <c r="K1932" i="8"/>
  <c r="L1932" i="8"/>
  <c r="M1932" i="8"/>
  <c r="N1932" i="8"/>
  <c r="E1933" i="8"/>
  <c r="F1933" i="8"/>
  <c r="G1933" i="8"/>
  <c r="H1933" i="8"/>
  <c r="I1933" i="8"/>
  <c r="J1933" i="8"/>
  <c r="K1933" i="8"/>
  <c r="L1933" i="8"/>
  <c r="M1933" i="8"/>
  <c r="N1933" i="8"/>
  <c r="E1934" i="8"/>
  <c r="F1934" i="8"/>
  <c r="G1934" i="8"/>
  <c r="H1934" i="8"/>
  <c r="I1934" i="8"/>
  <c r="J1934" i="8"/>
  <c r="K1934" i="8"/>
  <c r="L1934" i="8"/>
  <c r="M1934" i="8"/>
  <c r="N1934" i="8"/>
  <c r="E1935" i="8"/>
  <c r="F1935" i="8"/>
  <c r="G1935" i="8"/>
  <c r="H1935" i="8"/>
  <c r="I1935" i="8"/>
  <c r="J1935" i="8"/>
  <c r="K1935" i="8"/>
  <c r="L1935" i="8"/>
  <c r="M1935" i="8"/>
  <c r="N1935" i="8"/>
  <c r="E1936" i="8"/>
  <c r="F1936" i="8"/>
  <c r="G1936" i="8"/>
  <c r="H1936" i="8"/>
  <c r="I1936" i="8"/>
  <c r="J1936" i="8"/>
  <c r="K1936" i="8"/>
  <c r="L1936" i="8"/>
  <c r="M1936" i="8"/>
  <c r="N1936" i="8"/>
  <c r="E1937" i="8"/>
  <c r="F1937" i="8"/>
  <c r="G1937" i="8"/>
  <c r="H1937" i="8"/>
  <c r="I1937" i="8"/>
  <c r="J1937" i="8"/>
  <c r="K1937" i="8"/>
  <c r="L1937" i="8"/>
  <c r="M1937" i="8"/>
  <c r="N1937" i="8"/>
  <c r="E1938" i="8"/>
  <c r="F1938" i="8"/>
  <c r="G1938" i="8"/>
  <c r="H1938" i="8"/>
  <c r="I1938" i="8"/>
  <c r="J1938" i="8"/>
  <c r="K1938" i="8"/>
  <c r="L1938" i="8"/>
  <c r="M1938" i="8"/>
  <c r="N1938" i="8"/>
  <c r="E1939" i="8"/>
  <c r="F1939" i="8"/>
  <c r="G1939" i="8"/>
  <c r="H1939" i="8"/>
  <c r="I1939" i="8"/>
  <c r="J1939" i="8"/>
  <c r="K1939" i="8"/>
  <c r="L1939" i="8"/>
  <c r="M1939" i="8"/>
  <c r="N1939" i="8"/>
  <c r="E1940" i="8"/>
  <c r="F1940" i="8"/>
  <c r="G1940" i="8"/>
  <c r="H1940" i="8"/>
  <c r="I1940" i="8"/>
  <c r="J1940" i="8"/>
  <c r="K1940" i="8"/>
  <c r="L1940" i="8"/>
  <c r="M1940" i="8"/>
  <c r="N1940" i="8"/>
  <c r="E1941" i="8"/>
  <c r="F1941" i="8"/>
  <c r="G1941" i="8"/>
  <c r="H1941" i="8"/>
  <c r="I1941" i="8"/>
  <c r="J1941" i="8"/>
  <c r="K1941" i="8"/>
  <c r="L1941" i="8"/>
  <c r="M1941" i="8"/>
  <c r="N1941" i="8"/>
  <c r="E1942" i="8"/>
  <c r="F1942" i="8"/>
  <c r="G1942" i="8"/>
  <c r="H1942" i="8"/>
  <c r="I1942" i="8"/>
  <c r="J1942" i="8"/>
  <c r="K1942" i="8"/>
  <c r="L1942" i="8"/>
  <c r="M1942" i="8"/>
  <c r="N1942" i="8"/>
  <c r="E1943" i="8"/>
  <c r="F1943" i="8"/>
  <c r="G1943" i="8"/>
  <c r="H1943" i="8"/>
  <c r="I1943" i="8"/>
  <c r="J1943" i="8"/>
  <c r="K1943" i="8"/>
  <c r="L1943" i="8"/>
  <c r="M1943" i="8"/>
  <c r="N1943" i="8"/>
  <c r="E1944" i="8"/>
  <c r="F1944" i="8"/>
  <c r="G1944" i="8"/>
  <c r="H1944" i="8"/>
  <c r="I1944" i="8"/>
  <c r="J1944" i="8"/>
  <c r="K1944" i="8"/>
  <c r="L1944" i="8"/>
  <c r="M1944" i="8"/>
  <c r="N1944" i="8"/>
  <c r="E1945" i="8"/>
  <c r="F1945" i="8"/>
  <c r="G1945" i="8"/>
  <c r="H1945" i="8"/>
  <c r="I1945" i="8"/>
  <c r="J1945" i="8"/>
  <c r="K1945" i="8"/>
  <c r="L1945" i="8"/>
  <c r="M1945" i="8"/>
  <c r="N1945" i="8"/>
  <c r="E1946" i="8"/>
  <c r="F1946" i="8"/>
  <c r="G1946" i="8"/>
  <c r="H1946" i="8"/>
  <c r="I1946" i="8"/>
  <c r="J1946" i="8"/>
  <c r="K1946" i="8"/>
  <c r="L1946" i="8"/>
  <c r="M1946" i="8"/>
  <c r="N1946" i="8"/>
  <c r="E1947" i="8"/>
  <c r="F1947" i="8"/>
  <c r="G1947" i="8"/>
  <c r="H1947" i="8"/>
  <c r="I1947" i="8"/>
  <c r="J1947" i="8"/>
  <c r="K1947" i="8"/>
  <c r="L1947" i="8"/>
  <c r="M1947" i="8"/>
  <c r="N1947" i="8"/>
  <c r="E1948" i="8"/>
  <c r="F1948" i="8"/>
  <c r="G1948" i="8"/>
  <c r="H1948" i="8"/>
  <c r="I1948" i="8"/>
  <c r="J1948" i="8"/>
  <c r="K1948" i="8"/>
  <c r="L1948" i="8"/>
  <c r="M1948" i="8"/>
  <c r="N1948" i="8"/>
  <c r="E1949" i="8"/>
  <c r="F1949" i="8"/>
  <c r="G1949" i="8"/>
  <c r="H1949" i="8"/>
  <c r="I1949" i="8"/>
  <c r="J1949" i="8"/>
  <c r="K1949" i="8"/>
  <c r="L1949" i="8"/>
  <c r="M1949" i="8"/>
  <c r="N1949" i="8"/>
  <c r="E1950" i="8"/>
  <c r="F1950" i="8"/>
  <c r="G1950" i="8"/>
  <c r="H1950" i="8"/>
  <c r="I1950" i="8"/>
  <c r="J1950" i="8"/>
  <c r="K1950" i="8"/>
  <c r="L1950" i="8"/>
  <c r="M1950" i="8"/>
  <c r="N1950" i="8"/>
  <c r="E1951" i="8"/>
  <c r="F1951" i="8"/>
  <c r="G1951" i="8"/>
  <c r="H1951" i="8"/>
  <c r="I1951" i="8"/>
  <c r="J1951" i="8"/>
  <c r="K1951" i="8"/>
  <c r="L1951" i="8"/>
  <c r="M1951" i="8"/>
  <c r="N1951" i="8"/>
  <c r="E1952" i="8"/>
  <c r="F1952" i="8"/>
  <c r="G1952" i="8"/>
  <c r="H1952" i="8"/>
  <c r="I1952" i="8"/>
  <c r="J1952" i="8"/>
  <c r="K1952" i="8"/>
  <c r="L1952" i="8"/>
  <c r="M1952" i="8"/>
  <c r="N1952" i="8"/>
  <c r="E1953" i="8"/>
  <c r="F1953" i="8"/>
  <c r="G1953" i="8"/>
  <c r="H1953" i="8"/>
  <c r="I1953" i="8"/>
  <c r="J1953" i="8"/>
  <c r="K1953" i="8"/>
  <c r="L1953" i="8"/>
  <c r="M1953" i="8"/>
  <c r="N1953" i="8"/>
  <c r="E1954" i="8"/>
  <c r="F1954" i="8"/>
  <c r="G1954" i="8"/>
  <c r="H1954" i="8"/>
  <c r="I1954" i="8"/>
  <c r="J1954" i="8"/>
  <c r="K1954" i="8"/>
  <c r="L1954" i="8"/>
  <c r="M1954" i="8"/>
  <c r="N1954" i="8"/>
  <c r="E1955" i="8"/>
  <c r="F1955" i="8"/>
  <c r="G1955" i="8"/>
  <c r="H1955" i="8"/>
  <c r="I1955" i="8"/>
  <c r="J1955" i="8"/>
  <c r="K1955" i="8"/>
  <c r="L1955" i="8"/>
  <c r="M1955" i="8"/>
  <c r="N1955" i="8"/>
  <c r="E1956" i="8"/>
  <c r="F1956" i="8"/>
  <c r="G1956" i="8"/>
  <c r="H1956" i="8"/>
  <c r="I1956" i="8"/>
  <c r="J1956" i="8"/>
  <c r="K1956" i="8"/>
  <c r="L1956" i="8"/>
  <c r="M1956" i="8"/>
  <c r="N1956" i="8"/>
  <c r="E1957" i="8"/>
  <c r="F1957" i="8"/>
  <c r="G1957" i="8"/>
  <c r="H1957" i="8"/>
  <c r="I1957" i="8"/>
  <c r="J1957" i="8"/>
  <c r="K1957" i="8"/>
  <c r="L1957" i="8"/>
  <c r="M1957" i="8"/>
  <c r="N1957" i="8"/>
  <c r="E1958" i="8"/>
  <c r="F1958" i="8"/>
  <c r="G1958" i="8"/>
  <c r="H1958" i="8"/>
  <c r="I1958" i="8"/>
  <c r="J1958" i="8"/>
  <c r="K1958" i="8"/>
  <c r="L1958" i="8"/>
  <c r="M1958" i="8"/>
  <c r="N1958" i="8"/>
  <c r="E1959" i="8"/>
  <c r="F1959" i="8"/>
  <c r="G1959" i="8"/>
  <c r="H1959" i="8"/>
  <c r="I1959" i="8"/>
  <c r="J1959" i="8"/>
  <c r="K1959" i="8"/>
  <c r="L1959" i="8"/>
  <c r="M1959" i="8"/>
  <c r="N1959" i="8"/>
  <c r="E1960" i="8"/>
  <c r="F1960" i="8"/>
  <c r="G1960" i="8"/>
  <c r="H1960" i="8"/>
  <c r="I1960" i="8"/>
  <c r="J1960" i="8"/>
  <c r="K1960" i="8"/>
  <c r="L1960" i="8"/>
  <c r="M1960" i="8"/>
  <c r="N1960" i="8"/>
  <c r="E1961" i="8"/>
  <c r="F1961" i="8"/>
  <c r="G1961" i="8"/>
  <c r="H1961" i="8"/>
  <c r="I1961" i="8"/>
  <c r="J1961" i="8"/>
  <c r="K1961" i="8"/>
  <c r="L1961" i="8"/>
  <c r="M1961" i="8"/>
  <c r="N1961" i="8"/>
  <c r="E1962" i="8"/>
  <c r="F1962" i="8"/>
  <c r="G1962" i="8"/>
  <c r="H1962" i="8"/>
  <c r="I1962" i="8"/>
  <c r="J1962" i="8"/>
  <c r="K1962" i="8"/>
  <c r="L1962" i="8"/>
  <c r="M1962" i="8"/>
  <c r="N1962" i="8"/>
  <c r="E1963" i="8"/>
  <c r="F1963" i="8"/>
  <c r="G1963" i="8"/>
  <c r="H1963" i="8"/>
  <c r="I1963" i="8"/>
  <c r="J1963" i="8"/>
  <c r="K1963" i="8"/>
  <c r="L1963" i="8"/>
  <c r="M1963" i="8"/>
  <c r="N1963" i="8"/>
  <c r="E1964" i="8"/>
  <c r="F1964" i="8"/>
  <c r="G1964" i="8"/>
  <c r="H1964" i="8"/>
  <c r="I1964" i="8"/>
  <c r="J1964" i="8"/>
  <c r="K1964" i="8"/>
  <c r="L1964" i="8"/>
  <c r="M1964" i="8"/>
  <c r="N1964" i="8"/>
  <c r="E1965" i="8"/>
  <c r="F1965" i="8"/>
  <c r="G1965" i="8"/>
  <c r="H1965" i="8"/>
  <c r="I1965" i="8"/>
  <c r="J1965" i="8"/>
  <c r="K1965" i="8"/>
  <c r="L1965" i="8"/>
  <c r="M1965" i="8"/>
  <c r="N1965" i="8"/>
  <c r="E1966" i="8"/>
  <c r="F1966" i="8"/>
  <c r="G1966" i="8"/>
  <c r="H1966" i="8"/>
  <c r="I1966" i="8"/>
  <c r="J1966" i="8"/>
  <c r="K1966" i="8"/>
  <c r="L1966" i="8"/>
  <c r="M1966" i="8"/>
  <c r="N1966" i="8"/>
  <c r="E1967" i="8"/>
  <c r="F1967" i="8"/>
  <c r="G1967" i="8"/>
  <c r="H1967" i="8"/>
  <c r="I1967" i="8"/>
  <c r="J1967" i="8"/>
  <c r="K1967" i="8"/>
  <c r="L1967" i="8"/>
  <c r="M1967" i="8"/>
  <c r="N1967" i="8"/>
  <c r="E1968" i="8"/>
  <c r="F1968" i="8"/>
  <c r="G1968" i="8"/>
  <c r="H1968" i="8"/>
  <c r="I1968" i="8"/>
  <c r="J1968" i="8"/>
  <c r="K1968" i="8"/>
  <c r="L1968" i="8"/>
  <c r="M1968" i="8"/>
  <c r="N1968" i="8"/>
  <c r="E1969" i="8"/>
  <c r="F1969" i="8"/>
  <c r="G1969" i="8"/>
  <c r="H1969" i="8"/>
  <c r="I1969" i="8"/>
  <c r="J1969" i="8"/>
  <c r="K1969" i="8"/>
  <c r="L1969" i="8"/>
  <c r="M1969" i="8"/>
  <c r="N1969" i="8"/>
  <c r="E1970" i="8"/>
  <c r="F1970" i="8"/>
  <c r="G1970" i="8"/>
  <c r="H1970" i="8"/>
  <c r="I1970" i="8"/>
  <c r="J1970" i="8"/>
  <c r="K1970" i="8"/>
  <c r="L1970" i="8"/>
  <c r="M1970" i="8"/>
  <c r="N1970" i="8"/>
  <c r="E1971" i="8"/>
  <c r="F1971" i="8"/>
  <c r="G1971" i="8"/>
  <c r="H1971" i="8"/>
  <c r="I1971" i="8"/>
  <c r="J1971" i="8"/>
  <c r="K1971" i="8"/>
  <c r="L1971" i="8"/>
  <c r="M1971" i="8"/>
  <c r="N1971" i="8"/>
  <c r="E1972" i="8"/>
  <c r="F1972" i="8"/>
  <c r="G1972" i="8"/>
  <c r="H1972" i="8"/>
  <c r="I1972" i="8"/>
  <c r="J1972" i="8"/>
  <c r="K1972" i="8"/>
  <c r="L1972" i="8"/>
  <c r="M1972" i="8"/>
  <c r="N1972" i="8"/>
  <c r="E1973" i="8"/>
  <c r="F1973" i="8"/>
  <c r="G1973" i="8"/>
  <c r="H1973" i="8"/>
  <c r="I1973" i="8"/>
  <c r="J1973" i="8"/>
  <c r="K1973" i="8"/>
  <c r="L1973" i="8"/>
  <c r="M1973" i="8"/>
  <c r="N1973" i="8"/>
  <c r="E1974" i="8"/>
  <c r="F1974" i="8"/>
  <c r="G1974" i="8"/>
  <c r="H1974" i="8"/>
  <c r="I1974" i="8"/>
  <c r="J1974" i="8"/>
  <c r="K1974" i="8"/>
  <c r="L1974" i="8"/>
  <c r="M1974" i="8"/>
  <c r="N1974" i="8"/>
  <c r="E1975" i="8"/>
  <c r="F1975" i="8"/>
  <c r="G1975" i="8"/>
  <c r="H1975" i="8"/>
  <c r="I1975" i="8"/>
  <c r="J1975" i="8"/>
  <c r="K1975" i="8"/>
  <c r="L1975" i="8"/>
  <c r="M1975" i="8"/>
  <c r="N1975" i="8"/>
  <c r="E1976" i="8"/>
  <c r="F1976" i="8"/>
  <c r="G1976" i="8"/>
  <c r="H1976" i="8"/>
  <c r="I1976" i="8"/>
  <c r="J1976" i="8"/>
  <c r="K1976" i="8"/>
  <c r="L1976" i="8"/>
  <c r="M1976" i="8"/>
  <c r="N1976" i="8"/>
  <c r="E1977" i="8"/>
  <c r="F1977" i="8"/>
  <c r="G1977" i="8"/>
  <c r="H1977" i="8"/>
  <c r="I1977" i="8"/>
  <c r="J1977" i="8"/>
  <c r="K1977" i="8"/>
  <c r="L1977" i="8"/>
  <c r="M1977" i="8"/>
  <c r="N1977" i="8"/>
  <c r="E1978" i="8"/>
  <c r="F1978" i="8"/>
  <c r="G1978" i="8"/>
  <c r="H1978" i="8"/>
  <c r="I1978" i="8"/>
  <c r="J1978" i="8"/>
  <c r="K1978" i="8"/>
  <c r="L1978" i="8"/>
  <c r="M1978" i="8"/>
  <c r="N1978" i="8"/>
  <c r="E1979" i="8"/>
  <c r="F1979" i="8"/>
  <c r="G1979" i="8"/>
  <c r="H1979" i="8"/>
  <c r="I1979" i="8"/>
  <c r="J1979" i="8"/>
  <c r="K1979" i="8"/>
  <c r="L1979" i="8"/>
  <c r="M1979" i="8"/>
  <c r="N1979" i="8"/>
  <c r="E1980" i="8"/>
  <c r="F1980" i="8"/>
  <c r="G1980" i="8"/>
  <c r="H1980" i="8"/>
  <c r="I1980" i="8"/>
  <c r="J1980" i="8"/>
  <c r="K1980" i="8"/>
  <c r="L1980" i="8"/>
  <c r="M1980" i="8"/>
  <c r="N1980" i="8"/>
  <c r="E1981" i="8"/>
  <c r="F1981" i="8"/>
  <c r="G1981" i="8"/>
  <c r="H1981" i="8"/>
  <c r="I1981" i="8"/>
  <c r="J1981" i="8"/>
  <c r="K1981" i="8"/>
  <c r="L1981" i="8"/>
  <c r="M1981" i="8"/>
  <c r="N1981" i="8"/>
  <c r="E1982" i="8"/>
  <c r="F1982" i="8"/>
  <c r="G1982" i="8"/>
  <c r="H1982" i="8"/>
  <c r="I1982" i="8"/>
  <c r="J1982" i="8"/>
  <c r="K1982" i="8"/>
  <c r="L1982" i="8"/>
  <c r="M1982" i="8"/>
  <c r="N1982" i="8"/>
  <c r="E1983" i="8"/>
  <c r="F1983" i="8"/>
  <c r="G1983" i="8"/>
  <c r="H1983" i="8"/>
  <c r="I1983" i="8"/>
  <c r="J1983" i="8"/>
  <c r="K1983" i="8"/>
  <c r="L1983" i="8"/>
  <c r="M1983" i="8"/>
  <c r="N1983" i="8"/>
  <c r="E1984" i="8"/>
  <c r="F1984" i="8"/>
  <c r="G1984" i="8"/>
  <c r="H1984" i="8"/>
  <c r="I1984" i="8"/>
  <c r="J1984" i="8"/>
  <c r="K1984" i="8"/>
  <c r="L1984" i="8"/>
  <c r="M1984" i="8"/>
  <c r="N1984" i="8"/>
  <c r="E1985" i="8"/>
  <c r="F1985" i="8"/>
  <c r="G1985" i="8"/>
  <c r="H1985" i="8"/>
  <c r="I1985" i="8"/>
  <c r="J1985" i="8"/>
  <c r="K1985" i="8"/>
  <c r="L1985" i="8"/>
  <c r="M1985" i="8"/>
  <c r="N1985" i="8"/>
  <c r="E1986" i="8"/>
  <c r="F1986" i="8"/>
  <c r="G1986" i="8"/>
  <c r="H1986" i="8"/>
  <c r="I1986" i="8"/>
  <c r="J1986" i="8"/>
  <c r="K1986" i="8"/>
  <c r="L1986" i="8"/>
  <c r="M1986" i="8"/>
  <c r="N1986" i="8"/>
  <c r="E1987" i="8"/>
  <c r="F1987" i="8"/>
  <c r="G1987" i="8"/>
  <c r="H1987" i="8"/>
  <c r="I1987" i="8"/>
  <c r="J1987" i="8"/>
  <c r="K1987" i="8"/>
  <c r="L1987" i="8"/>
  <c r="M1987" i="8"/>
  <c r="N1987" i="8"/>
  <c r="E1988" i="8"/>
  <c r="F1988" i="8"/>
  <c r="G1988" i="8"/>
  <c r="H1988" i="8"/>
  <c r="I1988" i="8"/>
  <c r="J1988" i="8"/>
  <c r="K1988" i="8"/>
  <c r="L1988" i="8"/>
  <c r="M1988" i="8"/>
  <c r="N1988" i="8"/>
  <c r="E1989" i="8"/>
  <c r="F1989" i="8"/>
  <c r="G1989" i="8"/>
  <c r="H1989" i="8"/>
  <c r="I1989" i="8"/>
  <c r="J1989" i="8"/>
  <c r="K1989" i="8"/>
  <c r="L1989" i="8"/>
  <c r="M1989" i="8"/>
  <c r="N1989" i="8"/>
  <c r="E1990" i="8"/>
  <c r="F1990" i="8"/>
  <c r="G1990" i="8"/>
  <c r="H1990" i="8"/>
  <c r="I1990" i="8"/>
  <c r="J1990" i="8"/>
  <c r="K1990" i="8"/>
  <c r="L1990" i="8"/>
  <c r="M1990" i="8"/>
  <c r="N1990" i="8"/>
  <c r="E1991" i="8"/>
  <c r="F1991" i="8"/>
  <c r="G1991" i="8"/>
  <c r="H1991" i="8"/>
  <c r="I1991" i="8"/>
  <c r="J1991" i="8"/>
  <c r="K1991" i="8"/>
  <c r="L1991" i="8"/>
  <c r="M1991" i="8"/>
  <c r="N1991" i="8"/>
  <c r="E1992" i="8"/>
  <c r="F1992" i="8"/>
  <c r="G1992" i="8"/>
  <c r="H1992" i="8"/>
  <c r="I1992" i="8"/>
  <c r="J1992" i="8"/>
  <c r="K1992" i="8"/>
  <c r="L1992" i="8"/>
  <c r="M1992" i="8"/>
  <c r="N1992" i="8"/>
  <c r="E1993" i="8"/>
  <c r="F1993" i="8"/>
  <c r="G1993" i="8"/>
  <c r="H1993" i="8"/>
  <c r="I1993" i="8"/>
  <c r="J1993" i="8"/>
  <c r="K1993" i="8"/>
  <c r="L1993" i="8"/>
  <c r="M1993" i="8"/>
  <c r="N1993" i="8"/>
  <c r="E1994" i="8"/>
  <c r="F1994" i="8"/>
  <c r="G1994" i="8"/>
  <c r="H1994" i="8"/>
  <c r="I1994" i="8"/>
  <c r="J1994" i="8"/>
  <c r="K1994" i="8"/>
  <c r="L1994" i="8"/>
  <c r="M1994" i="8"/>
  <c r="N1994" i="8"/>
  <c r="E1995" i="8"/>
  <c r="F1995" i="8"/>
  <c r="G1995" i="8"/>
  <c r="H1995" i="8"/>
  <c r="I1995" i="8"/>
  <c r="J1995" i="8"/>
  <c r="K1995" i="8"/>
  <c r="L1995" i="8"/>
  <c r="M1995" i="8"/>
  <c r="N1995" i="8"/>
  <c r="E1996" i="8"/>
  <c r="F1996" i="8"/>
  <c r="G1996" i="8"/>
  <c r="H1996" i="8"/>
  <c r="I1996" i="8"/>
  <c r="J1996" i="8"/>
  <c r="K1996" i="8"/>
  <c r="L1996" i="8"/>
  <c r="M1996" i="8"/>
  <c r="N1996" i="8"/>
  <c r="E1997" i="8"/>
  <c r="F1997" i="8"/>
  <c r="G1997" i="8"/>
  <c r="H1997" i="8"/>
  <c r="I1997" i="8"/>
  <c r="J1997" i="8"/>
  <c r="K1997" i="8"/>
  <c r="L1997" i="8"/>
  <c r="M1997" i="8"/>
  <c r="N1997" i="8"/>
  <c r="E1998" i="8"/>
  <c r="F1998" i="8"/>
  <c r="G1998" i="8"/>
  <c r="H1998" i="8"/>
  <c r="I1998" i="8"/>
  <c r="J1998" i="8"/>
  <c r="K1998" i="8"/>
  <c r="L1998" i="8"/>
  <c r="M1998" i="8"/>
  <c r="N1998" i="8"/>
  <c r="E1999" i="8"/>
  <c r="F1999" i="8"/>
  <c r="G1999" i="8"/>
  <c r="H1999" i="8"/>
  <c r="I1999" i="8"/>
  <c r="J1999" i="8"/>
  <c r="K1999" i="8"/>
  <c r="L1999" i="8"/>
  <c r="M1999" i="8"/>
  <c r="N1999" i="8"/>
  <c r="E2000" i="8"/>
  <c r="F2000" i="8"/>
  <c r="G2000" i="8"/>
  <c r="H2000" i="8"/>
  <c r="I2000" i="8"/>
  <c r="J2000" i="8"/>
  <c r="K2000" i="8"/>
  <c r="L2000" i="8"/>
  <c r="M2000" i="8"/>
  <c r="N2000" i="8"/>
  <c r="E2001" i="8"/>
  <c r="F2001" i="8"/>
  <c r="G2001" i="8"/>
  <c r="H2001" i="8"/>
  <c r="I2001" i="8"/>
  <c r="J2001" i="8"/>
  <c r="K2001" i="8"/>
  <c r="L2001" i="8"/>
  <c r="M2001" i="8"/>
  <c r="N2001" i="8"/>
  <c r="E2002" i="8"/>
  <c r="F2002" i="8"/>
  <c r="G2002" i="8"/>
  <c r="H2002" i="8"/>
  <c r="I2002" i="8"/>
  <c r="J2002" i="8"/>
  <c r="K2002" i="8"/>
  <c r="L2002" i="8"/>
  <c r="M2002" i="8"/>
  <c r="N2002" i="8"/>
  <c r="E2003" i="8"/>
  <c r="F2003" i="8"/>
  <c r="G2003" i="8"/>
  <c r="H2003" i="8"/>
  <c r="I2003" i="8"/>
  <c r="J2003" i="8"/>
  <c r="K2003" i="8"/>
  <c r="L2003" i="8"/>
  <c r="M2003" i="8"/>
  <c r="N2003" i="8"/>
  <c r="E2004" i="8"/>
  <c r="F2004" i="8"/>
  <c r="G2004" i="8"/>
  <c r="H2004" i="8"/>
  <c r="I2004" i="8"/>
  <c r="J2004" i="8"/>
  <c r="K2004" i="8"/>
  <c r="L2004" i="8"/>
  <c r="M2004" i="8"/>
  <c r="N2004" i="8"/>
  <c r="E2005" i="8"/>
  <c r="F2005" i="8"/>
  <c r="G2005" i="8"/>
  <c r="H2005" i="8"/>
  <c r="I2005" i="8"/>
  <c r="J2005" i="8"/>
  <c r="K2005" i="8"/>
  <c r="L2005" i="8"/>
  <c r="M2005" i="8"/>
  <c r="N2005" i="8"/>
  <c r="E2006" i="8"/>
  <c r="F2006" i="8"/>
  <c r="G2006" i="8"/>
  <c r="H2006" i="8"/>
  <c r="I2006" i="8"/>
  <c r="J2006" i="8"/>
  <c r="K2006" i="8"/>
  <c r="L2006" i="8"/>
  <c r="M2006" i="8"/>
  <c r="N2006" i="8"/>
  <c r="E2007" i="8"/>
  <c r="F2007" i="8"/>
  <c r="G2007" i="8"/>
  <c r="H2007" i="8"/>
  <c r="I2007" i="8"/>
  <c r="J2007" i="8"/>
  <c r="K2007" i="8"/>
  <c r="L2007" i="8"/>
  <c r="M2007" i="8"/>
  <c r="N2007" i="8"/>
  <c r="E2008" i="8"/>
  <c r="F2008" i="8"/>
  <c r="G2008" i="8"/>
  <c r="H2008" i="8"/>
  <c r="I2008" i="8"/>
  <c r="J2008" i="8"/>
  <c r="K2008" i="8"/>
  <c r="L2008" i="8"/>
  <c r="M2008" i="8"/>
  <c r="N2008" i="8"/>
  <c r="E2009" i="8"/>
  <c r="F2009" i="8"/>
  <c r="G2009" i="8"/>
  <c r="H2009" i="8"/>
  <c r="I2009" i="8"/>
  <c r="J2009" i="8"/>
  <c r="K2009" i="8"/>
  <c r="L2009" i="8"/>
  <c r="M2009" i="8"/>
  <c r="N2009" i="8"/>
  <c r="E2010" i="8"/>
  <c r="F2010" i="8"/>
  <c r="G2010" i="8"/>
  <c r="H2010" i="8"/>
  <c r="I2010" i="8"/>
  <c r="J2010" i="8"/>
  <c r="K2010" i="8"/>
  <c r="L2010" i="8"/>
  <c r="M2010" i="8"/>
  <c r="N2010" i="8"/>
  <c r="E2011" i="8"/>
  <c r="F2011" i="8"/>
  <c r="G2011" i="8"/>
  <c r="H2011" i="8"/>
  <c r="I2011" i="8"/>
  <c r="J2011" i="8"/>
  <c r="K2011" i="8"/>
  <c r="L2011" i="8"/>
  <c r="M2011" i="8"/>
  <c r="N2011" i="8"/>
  <c r="E2012" i="8"/>
  <c r="F2012" i="8"/>
  <c r="G2012" i="8"/>
  <c r="H2012" i="8"/>
  <c r="I2012" i="8"/>
  <c r="J2012" i="8"/>
  <c r="K2012" i="8"/>
  <c r="L2012" i="8"/>
  <c r="M2012" i="8"/>
  <c r="N2012" i="8"/>
  <c r="E2013" i="8"/>
  <c r="F2013" i="8"/>
  <c r="G2013" i="8"/>
  <c r="H2013" i="8"/>
  <c r="I2013" i="8"/>
  <c r="J2013" i="8"/>
  <c r="K2013" i="8"/>
  <c r="L2013" i="8"/>
  <c r="M2013" i="8"/>
  <c r="N2013" i="8"/>
  <c r="E2014" i="8"/>
  <c r="F2014" i="8"/>
  <c r="G2014" i="8"/>
  <c r="H2014" i="8"/>
  <c r="I2014" i="8"/>
  <c r="J2014" i="8"/>
  <c r="K2014" i="8"/>
  <c r="L2014" i="8"/>
  <c r="M2014" i="8"/>
  <c r="N2014" i="8"/>
  <c r="E2015" i="8"/>
  <c r="F2015" i="8"/>
  <c r="G2015" i="8"/>
  <c r="H2015" i="8"/>
  <c r="I2015" i="8"/>
  <c r="J2015" i="8"/>
  <c r="K2015" i="8"/>
  <c r="L2015" i="8"/>
  <c r="M2015" i="8"/>
  <c r="N2015" i="8"/>
  <c r="E2016" i="8"/>
  <c r="F2016" i="8"/>
  <c r="G2016" i="8"/>
  <c r="H2016" i="8"/>
  <c r="I2016" i="8"/>
  <c r="J2016" i="8"/>
  <c r="K2016" i="8"/>
  <c r="L2016" i="8"/>
  <c r="M2016" i="8"/>
  <c r="N2016" i="8"/>
  <c r="E2017" i="8"/>
  <c r="F2017" i="8"/>
  <c r="G2017" i="8"/>
  <c r="H2017" i="8"/>
  <c r="I2017" i="8"/>
  <c r="J2017" i="8"/>
  <c r="K2017" i="8"/>
  <c r="L2017" i="8"/>
  <c r="M2017" i="8"/>
  <c r="N2017" i="8"/>
  <c r="E2018" i="8"/>
  <c r="F2018" i="8"/>
  <c r="G2018" i="8"/>
  <c r="H2018" i="8"/>
  <c r="I2018" i="8"/>
  <c r="J2018" i="8"/>
  <c r="K2018" i="8"/>
  <c r="L2018" i="8"/>
  <c r="M2018" i="8"/>
  <c r="N2018" i="8"/>
  <c r="E2019" i="8"/>
  <c r="F2019" i="8"/>
  <c r="G2019" i="8"/>
  <c r="H2019" i="8"/>
  <c r="I2019" i="8"/>
  <c r="J2019" i="8"/>
  <c r="K2019" i="8"/>
  <c r="L2019" i="8"/>
  <c r="M2019" i="8"/>
  <c r="N2019" i="8"/>
  <c r="E2020" i="8"/>
  <c r="F2020" i="8"/>
  <c r="G2020" i="8"/>
  <c r="H2020" i="8"/>
  <c r="I2020" i="8"/>
  <c r="J2020" i="8"/>
  <c r="K2020" i="8"/>
  <c r="L2020" i="8"/>
  <c r="M2020" i="8"/>
  <c r="N2020" i="8"/>
  <c r="E2021" i="8"/>
  <c r="F2021" i="8"/>
  <c r="G2021" i="8"/>
  <c r="H2021" i="8"/>
  <c r="I2021" i="8"/>
  <c r="J2021" i="8"/>
  <c r="K2021" i="8"/>
  <c r="L2021" i="8"/>
  <c r="M2021" i="8"/>
  <c r="N2021" i="8"/>
  <c r="E2022" i="8"/>
  <c r="F2022" i="8"/>
  <c r="G2022" i="8"/>
  <c r="H2022" i="8"/>
  <c r="I2022" i="8"/>
  <c r="J2022" i="8"/>
  <c r="K2022" i="8"/>
  <c r="L2022" i="8"/>
  <c r="M2022" i="8"/>
  <c r="N2022" i="8"/>
  <c r="E2023" i="8"/>
  <c r="F2023" i="8"/>
  <c r="G2023" i="8"/>
  <c r="H2023" i="8"/>
  <c r="I2023" i="8"/>
  <c r="J2023" i="8"/>
  <c r="K2023" i="8"/>
  <c r="L2023" i="8"/>
  <c r="M2023" i="8"/>
  <c r="N2023" i="8"/>
  <c r="E2024" i="8"/>
  <c r="F2024" i="8"/>
  <c r="G2024" i="8"/>
  <c r="H2024" i="8"/>
  <c r="I2024" i="8"/>
  <c r="J2024" i="8"/>
  <c r="K2024" i="8"/>
  <c r="L2024" i="8"/>
  <c r="M2024" i="8"/>
  <c r="N2024" i="8"/>
  <c r="E2025" i="8"/>
  <c r="F2025" i="8"/>
  <c r="G2025" i="8"/>
  <c r="H2025" i="8"/>
  <c r="I2025" i="8"/>
  <c r="J2025" i="8"/>
  <c r="K2025" i="8"/>
  <c r="L2025" i="8"/>
  <c r="M2025" i="8"/>
  <c r="N2025" i="8"/>
  <c r="E2026" i="8"/>
  <c r="F2026" i="8"/>
  <c r="G2026" i="8"/>
  <c r="H2026" i="8"/>
  <c r="I2026" i="8"/>
  <c r="J2026" i="8"/>
  <c r="K2026" i="8"/>
  <c r="L2026" i="8"/>
  <c r="M2026" i="8"/>
  <c r="N2026" i="8"/>
  <c r="E2027" i="8"/>
  <c r="F2027" i="8"/>
  <c r="G2027" i="8"/>
  <c r="H2027" i="8"/>
  <c r="I2027" i="8"/>
  <c r="J2027" i="8"/>
  <c r="K2027" i="8"/>
  <c r="L2027" i="8"/>
  <c r="M2027" i="8"/>
  <c r="N2027" i="8"/>
  <c r="E2028" i="8"/>
  <c r="F2028" i="8"/>
  <c r="G2028" i="8"/>
  <c r="H2028" i="8"/>
  <c r="I2028" i="8"/>
  <c r="J2028" i="8"/>
  <c r="K2028" i="8"/>
  <c r="L2028" i="8"/>
  <c r="M2028" i="8"/>
  <c r="N2028" i="8"/>
  <c r="E2029" i="8"/>
  <c r="F2029" i="8"/>
  <c r="G2029" i="8"/>
  <c r="H2029" i="8"/>
  <c r="I2029" i="8"/>
  <c r="J2029" i="8"/>
  <c r="K2029" i="8"/>
  <c r="L2029" i="8"/>
  <c r="M2029" i="8"/>
  <c r="N2029" i="8"/>
  <c r="E2030" i="8"/>
  <c r="F2030" i="8"/>
  <c r="G2030" i="8"/>
  <c r="H2030" i="8"/>
  <c r="I2030" i="8"/>
  <c r="J2030" i="8"/>
  <c r="K2030" i="8"/>
  <c r="L2030" i="8"/>
  <c r="M2030" i="8"/>
  <c r="N2030" i="8"/>
  <c r="E2031" i="8"/>
  <c r="F2031" i="8"/>
  <c r="G2031" i="8"/>
  <c r="H2031" i="8"/>
  <c r="I2031" i="8"/>
  <c r="J2031" i="8"/>
  <c r="K2031" i="8"/>
  <c r="L2031" i="8"/>
  <c r="M2031" i="8"/>
  <c r="N2031" i="8"/>
  <c r="E2032" i="8"/>
  <c r="F2032" i="8"/>
  <c r="G2032" i="8"/>
  <c r="H2032" i="8"/>
  <c r="I2032" i="8"/>
  <c r="J2032" i="8"/>
  <c r="K2032" i="8"/>
  <c r="L2032" i="8"/>
  <c r="M2032" i="8"/>
  <c r="N2032" i="8"/>
  <c r="E2033" i="8"/>
  <c r="F2033" i="8"/>
  <c r="G2033" i="8"/>
  <c r="H2033" i="8"/>
  <c r="I2033" i="8"/>
  <c r="J2033" i="8"/>
  <c r="K2033" i="8"/>
  <c r="L2033" i="8"/>
  <c r="M2033" i="8"/>
  <c r="N2033" i="8"/>
  <c r="E2034" i="8"/>
  <c r="F2034" i="8"/>
  <c r="G2034" i="8"/>
  <c r="H2034" i="8"/>
  <c r="I2034" i="8"/>
  <c r="J2034" i="8"/>
  <c r="K2034" i="8"/>
  <c r="L2034" i="8"/>
  <c r="M2034" i="8"/>
  <c r="N2034" i="8"/>
  <c r="E2035" i="8"/>
  <c r="F2035" i="8"/>
  <c r="G2035" i="8"/>
  <c r="H2035" i="8"/>
  <c r="I2035" i="8"/>
  <c r="J2035" i="8"/>
  <c r="K2035" i="8"/>
  <c r="L2035" i="8"/>
  <c r="M2035" i="8"/>
  <c r="N2035" i="8"/>
  <c r="E2036" i="8"/>
  <c r="F2036" i="8"/>
  <c r="G2036" i="8"/>
  <c r="H2036" i="8"/>
  <c r="I2036" i="8"/>
  <c r="J2036" i="8"/>
  <c r="K2036" i="8"/>
  <c r="L2036" i="8"/>
  <c r="M2036" i="8"/>
  <c r="N2036" i="8"/>
  <c r="E2037" i="8"/>
  <c r="F2037" i="8"/>
  <c r="G2037" i="8"/>
  <c r="H2037" i="8"/>
  <c r="I2037" i="8"/>
  <c r="J2037" i="8"/>
  <c r="K2037" i="8"/>
  <c r="L2037" i="8"/>
  <c r="M2037" i="8"/>
  <c r="N2037" i="8"/>
  <c r="E2038" i="8"/>
  <c r="F2038" i="8"/>
  <c r="G2038" i="8"/>
  <c r="H2038" i="8"/>
  <c r="I2038" i="8"/>
  <c r="J2038" i="8"/>
  <c r="K2038" i="8"/>
  <c r="L2038" i="8"/>
  <c r="M2038" i="8"/>
  <c r="N2038" i="8"/>
  <c r="E2039" i="8"/>
  <c r="F2039" i="8"/>
  <c r="G2039" i="8"/>
  <c r="H2039" i="8"/>
  <c r="I2039" i="8"/>
  <c r="J2039" i="8"/>
  <c r="K2039" i="8"/>
  <c r="L2039" i="8"/>
  <c r="M2039" i="8"/>
  <c r="N2039" i="8"/>
  <c r="E2040" i="8"/>
  <c r="F2040" i="8"/>
  <c r="G2040" i="8"/>
  <c r="H2040" i="8"/>
  <c r="I2040" i="8"/>
  <c r="J2040" i="8"/>
  <c r="K2040" i="8"/>
  <c r="L2040" i="8"/>
  <c r="M2040" i="8"/>
  <c r="N2040" i="8"/>
  <c r="E2041" i="8"/>
  <c r="F2041" i="8"/>
  <c r="G2041" i="8"/>
  <c r="H2041" i="8"/>
  <c r="I2041" i="8"/>
  <c r="J2041" i="8"/>
  <c r="K2041" i="8"/>
  <c r="L2041" i="8"/>
  <c r="M2041" i="8"/>
  <c r="N2041" i="8"/>
  <c r="E2042" i="8"/>
  <c r="F2042" i="8"/>
  <c r="G2042" i="8"/>
  <c r="H2042" i="8"/>
  <c r="I2042" i="8"/>
  <c r="J2042" i="8"/>
  <c r="K2042" i="8"/>
  <c r="L2042" i="8"/>
  <c r="M2042" i="8"/>
  <c r="N2042" i="8"/>
  <c r="E2043" i="8"/>
  <c r="F2043" i="8"/>
  <c r="G2043" i="8"/>
  <c r="H2043" i="8"/>
  <c r="I2043" i="8"/>
  <c r="J2043" i="8"/>
  <c r="K2043" i="8"/>
  <c r="L2043" i="8"/>
  <c r="M2043" i="8"/>
  <c r="N2043" i="8"/>
  <c r="E2044" i="8"/>
  <c r="F2044" i="8"/>
  <c r="G2044" i="8"/>
  <c r="H2044" i="8"/>
  <c r="I2044" i="8"/>
  <c r="J2044" i="8"/>
  <c r="K2044" i="8"/>
  <c r="L2044" i="8"/>
  <c r="M2044" i="8"/>
  <c r="N2044" i="8"/>
  <c r="E2045" i="8"/>
  <c r="F2045" i="8"/>
  <c r="G2045" i="8"/>
  <c r="H2045" i="8"/>
  <c r="I2045" i="8"/>
  <c r="J2045" i="8"/>
  <c r="K2045" i="8"/>
  <c r="L2045" i="8"/>
  <c r="M2045" i="8"/>
  <c r="N2045" i="8"/>
  <c r="E2046" i="8"/>
  <c r="F2046" i="8"/>
  <c r="G2046" i="8"/>
  <c r="H2046" i="8"/>
  <c r="I2046" i="8"/>
  <c r="J2046" i="8"/>
  <c r="K2046" i="8"/>
  <c r="L2046" i="8"/>
  <c r="M2046" i="8"/>
  <c r="N2046" i="8"/>
  <c r="E2047" i="8"/>
  <c r="F2047" i="8"/>
  <c r="G2047" i="8"/>
  <c r="H2047" i="8"/>
  <c r="I2047" i="8"/>
  <c r="J2047" i="8"/>
  <c r="K2047" i="8"/>
  <c r="L2047" i="8"/>
  <c r="M2047" i="8"/>
  <c r="N2047" i="8"/>
  <c r="E2048" i="8"/>
  <c r="F2048" i="8"/>
  <c r="G2048" i="8"/>
  <c r="H2048" i="8"/>
  <c r="I2048" i="8"/>
  <c r="J2048" i="8"/>
  <c r="K2048" i="8"/>
  <c r="L2048" i="8"/>
  <c r="M2048" i="8"/>
  <c r="N2048" i="8"/>
  <c r="E2049" i="8"/>
  <c r="F2049" i="8"/>
  <c r="G2049" i="8"/>
  <c r="H2049" i="8"/>
  <c r="I2049" i="8"/>
  <c r="J2049" i="8"/>
  <c r="K2049" i="8"/>
  <c r="L2049" i="8"/>
  <c r="M2049" i="8"/>
  <c r="N2049" i="8"/>
  <c r="E2050" i="8"/>
  <c r="F2050" i="8"/>
  <c r="G2050" i="8"/>
  <c r="H2050" i="8"/>
  <c r="I2050" i="8"/>
  <c r="J2050" i="8"/>
  <c r="K2050" i="8"/>
  <c r="L2050" i="8"/>
  <c r="M2050" i="8"/>
  <c r="N2050" i="8"/>
  <c r="E2051" i="8"/>
  <c r="F2051" i="8"/>
  <c r="G2051" i="8"/>
  <c r="H2051" i="8"/>
  <c r="I2051" i="8"/>
  <c r="J2051" i="8"/>
  <c r="K2051" i="8"/>
  <c r="L2051" i="8"/>
  <c r="M2051" i="8"/>
  <c r="N2051" i="8"/>
  <c r="E2052" i="8"/>
  <c r="F2052" i="8"/>
  <c r="G2052" i="8"/>
  <c r="H2052" i="8"/>
  <c r="I2052" i="8"/>
  <c r="J2052" i="8"/>
  <c r="K2052" i="8"/>
  <c r="L2052" i="8"/>
  <c r="M2052" i="8"/>
  <c r="N2052" i="8"/>
  <c r="E2053" i="8"/>
  <c r="F2053" i="8"/>
  <c r="G2053" i="8"/>
  <c r="H2053" i="8"/>
  <c r="I2053" i="8"/>
  <c r="J2053" i="8"/>
  <c r="K2053" i="8"/>
  <c r="L2053" i="8"/>
  <c r="M2053" i="8"/>
  <c r="N2053" i="8"/>
  <c r="E2054" i="8"/>
  <c r="F2054" i="8"/>
  <c r="G2054" i="8"/>
  <c r="H2054" i="8"/>
  <c r="I2054" i="8"/>
  <c r="J2054" i="8"/>
  <c r="K2054" i="8"/>
  <c r="L2054" i="8"/>
  <c r="M2054" i="8"/>
  <c r="N2054" i="8"/>
  <c r="E2055" i="8"/>
  <c r="F2055" i="8"/>
  <c r="G2055" i="8"/>
  <c r="H2055" i="8"/>
  <c r="I2055" i="8"/>
  <c r="J2055" i="8"/>
  <c r="K2055" i="8"/>
  <c r="L2055" i="8"/>
  <c r="M2055" i="8"/>
  <c r="N2055" i="8"/>
  <c r="E2056" i="8"/>
  <c r="F2056" i="8"/>
  <c r="G2056" i="8"/>
  <c r="H2056" i="8"/>
  <c r="I2056" i="8"/>
  <c r="J2056" i="8"/>
  <c r="K2056" i="8"/>
  <c r="L2056" i="8"/>
  <c r="M2056" i="8"/>
  <c r="N2056" i="8"/>
  <c r="E2057" i="8"/>
  <c r="F2057" i="8"/>
  <c r="G2057" i="8"/>
  <c r="H2057" i="8"/>
  <c r="I2057" i="8"/>
  <c r="J2057" i="8"/>
  <c r="K2057" i="8"/>
  <c r="L2057" i="8"/>
  <c r="M2057" i="8"/>
  <c r="N2057" i="8"/>
  <c r="E2058" i="8"/>
  <c r="F2058" i="8"/>
  <c r="G2058" i="8"/>
  <c r="H2058" i="8"/>
  <c r="I2058" i="8"/>
  <c r="J2058" i="8"/>
  <c r="K2058" i="8"/>
  <c r="L2058" i="8"/>
  <c r="M2058" i="8"/>
  <c r="N2058" i="8"/>
  <c r="E2059" i="8"/>
  <c r="F2059" i="8"/>
  <c r="G2059" i="8"/>
  <c r="H2059" i="8"/>
  <c r="I2059" i="8"/>
  <c r="J2059" i="8"/>
  <c r="K2059" i="8"/>
  <c r="L2059" i="8"/>
  <c r="M2059" i="8"/>
  <c r="N2059" i="8"/>
  <c r="E2060" i="8"/>
  <c r="F2060" i="8"/>
  <c r="G2060" i="8"/>
  <c r="H2060" i="8"/>
  <c r="I2060" i="8"/>
  <c r="J2060" i="8"/>
  <c r="K2060" i="8"/>
  <c r="L2060" i="8"/>
  <c r="M2060" i="8"/>
  <c r="N2060" i="8"/>
  <c r="E2061" i="8"/>
  <c r="F2061" i="8"/>
  <c r="G2061" i="8"/>
  <c r="H2061" i="8"/>
  <c r="I2061" i="8"/>
  <c r="J2061" i="8"/>
  <c r="K2061" i="8"/>
  <c r="L2061" i="8"/>
  <c r="M2061" i="8"/>
  <c r="N2061" i="8"/>
  <c r="E2062" i="8"/>
  <c r="F2062" i="8"/>
  <c r="G2062" i="8"/>
  <c r="H2062" i="8"/>
  <c r="I2062" i="8"/>
  <c r="J2062" i="8"/>
  <c r="K2062" i="8"/>
  <c r="L2062" i="8"/>
  <c r="M2062" i="8"/>
  <c r="N2062" i="8"/>
  <c r="E2063" i="8"/>
  <c r="F2063" i="8"/>
  <c r="G2063" i="8"/>
  <c r="H2063" i="8"/>
  <c r="I2063" i="8"/>
  <c r="J2063" i="8"/>
  <c r="K2063" i="8"/>
  <c r="L2063" i="8"/>
  <c r="M2063" i="8"/>
  <c r="N2063" i="8"/>
  <c r="E2064" i="8"/>
  <c r="F2064" i="8"/>
  <c r="G2064" i="8"/>
  <c r="H2064" i="8"/>
  <c r="I2064" i="8"/>
  <c r="J2064" i="8"/>
  <c r="K2064" i="8"/>
  <c r="L2064" i="8"/>
  <c r="M2064" i="8"/>
  <c r="N2064" i="8"/>
  <c r="E2065" i="8"/>
  <c r="F2065" i="8"/>
  <c r="G2065" i="8"/>
  <c r="H2065" i="8"/>
  <c r="I2065" i="8"/>
  <c r="J2065" i="8"/>
  <c r="K2065" i="8"/>
  <c r="L2065" i="8"/>
  <c r="M2065" i="8"/>
  <c r="N2065" i="8"/>
  <c r="E2066" i="8"/>
  <c r="F2066" i="8"/>
  <c r="G2066" i="8"/>
  <c r="H2066" i="8"/>
  <c r="I2066" i="8"/>
  <c r="J2066" i="8"/>
  <c r="K2066" i="8"/>
  <c r="L2066" i="8"/>
  <c r="M2066" i="8"/>
  <c r="N2066" i="8"/>
  <c r="E2067" i="8"/>
  <c r="F2067" i="8"/>
  <c r="G2067" i="8"/>
  <c r="H2067" i="8"/>
  <c r="I2067" i="8"/>
  <c r="J2067" i="8"/>
  <c r="K2067" i="8"/>
  <c r="L2067" i="8"/>
  <c r="M2067" i="8"/>
  <c r="N2067" i="8"/>
  <c r="E2068" i="8"/>
  <c r="F2068" i="8"/>
  <c r="G2068" i="8"/>
  <c r="H2068" i="8"/>
  <c r="I2068" i="8"/>
  <c r="J2068" i="8"/>
  <c r="K2068" i="8"/>
  <c r="L2068" i="8"/>
  <c r="M2068" i="8"/>
  <c r="N2068" i="8"/>
  <c r="E2069" i="8"/>
  <c r="F2069" i="8"/>
  <c r="G2069" i="8"/>
  <c r="H2069" i="8"/>
  <c r="I2069" i="8"/>
  <c r="J2069" i="8"/>
  <c r="K2069" i="8"/>
  <c r="L2069" i="8"/>
  <c r="M2069" i="8"/>
  <c r="N2069" i="8"/>
  <c r="E2070" i="8"/>
  <c r="F2070" i="8"/>
  <c r="G2070" i="8"/>
  <c r="H2070" i="8"/>
  <c r="I2070" i="8"/>
  <c r="J2070" i="8"/>
  <c r="K2070" i="8"/>
  <c r="L2070" i="8"/>
  <c r="M2070" i="8"/>
  <c r="N2070" i="8"/>
  <c r="E2071" i="8"/>
  <c r="F2071" i="8"/>
  <c r="G2071" i="8"/>
  <c r="H2071" i="8"/>
  <c r="I2071" i="8"/>
  <c r="J2071" i="8"/>
  <c r="K2071" i="8"/>
  <c r="L2071" i="8"/>
  <c r="M2071" i="8"/>
  <c r="N2071" i="8"/>
  <c r="E2072" i="8"/>
  <c r="F2072" i="8"/>
  <c r="G2072" i="8"/>
  <c r="H2072" i="8"/>
  <c r="I2072" i="8"/>
  <c r="J2072" i="8"/>
  <c r="K2072" i="8"/>
  <c r="L2072" i="8"/>
  <c r="M2072" i="8"/>
  <c r="N2072" i="8"/>
  <c r="E2073" i="8"/>
  <c r="F2073" i="8"/>
  <c r="G2073" i="8"/>
  <c r="H2073" i="8"/>
  <c r="I2073" i="8"/>
  <c r="J2073" i="8"/>
  <c r="K2073" i="8"/>
  <c r="L2073" i="8"/>
  <c r="M2073" i="8"/>
  <c r="N2073" i="8"/>
  <c r="E2074" i="8"/>
  <c r="F2074" i="8"/>
  <c r="G2074" i="8"/>
  <c r="H2074" i="8"/>
  <c r="I2074" i="8"/>
  <c r="J2074" i="8"/>
  <c r="K2074" i="8"/>
  <c r="L2074" i="8"/>
  <c r="M2074" i="8"/>
  <c r="N2074" i="8"/>
  <c r="E2075" i="8"/>
  <c r="F2075" i="8"/>
  <c r="G2075" i="8"/>
  <c r="H2075" i="8"/>
  <c r="I2075" i="8"/>
  <c r="J2075" i="8"/>
  <c r="K2075" i="8"/>
  <c r="L2075" i="8"/>
  <c r="M2075" i="8"/>
  <c r="N2075" i="8"/>
  <c r="E2076" i="8"/>
  <c r="F2076" i="8"/>
  <c r="G2076" i="8"/>
  <c r="H2076" i="8"/>
  <c r="I2076" i="8"/>
  <c r="J2076" i="8"/>
  <c r="K2076" i="8"/>
  <c r="L2076" i="8"/>
  <c r="M2076" i="8"/>
  <c r="N2076" i="8"/>
  <c r="E2077" i="8"/>
  <c r="F2077" i="8"/>
  <c r="G2077" i="8"/>
  <c r="H2077" i="8"/>
  <c r="I2077" i="8"/>
  <c r="J2077" i="8"/>
  <c r="K2077" i="8"/>
  <c r="L2077" i="8"/>
  <c r="M2077" i="8"/>
  <c r="N2077" i="8"/>
  <c r="E2078" i="8"/>
  <c r="F2078" i="8"/>
  <c r="G2078" i="8"/>
  <c r="H2078" i="8"/>
  <c r="I2078" i="8"/>
  <c r="J2078" i="8"/>
  <c r="K2078" i="8"/>
  <c r="L2078" i="8"/>
  <c r="M2078" i="8"/>
  <c r="N2078" i="8"/>
  <c r="E2079" i="8"/>
  <c r="F2079" i="8"/>
  <c r="G2079" i="8"/>
  <c r="H2079" i="8"/>
  <c r="I2079" i="8"/>
  <c r="J2079" i="8"/>
  <c r="K2079" i="8"/>
  <c r="L2079" i="8"/>
  <c r="M2079" i="8"/>
  <c r="N2079" i="8"/>
  <c r="E2080" i="8"/>
  <c r="F2080" i="8"/>
  <c r="G2080" i="8"/>
  <c r="H2080" i="8"/>
  <c r="I2080" i="8"/>
  <c r="J2080" i="8"/>
  <c r="K2080" i="8"/>
  <c r="L2080" i="8"/>
  <c r="M2080" i="8"/>
  <c r="N2080" i="8"/>
  <c r="E2081" i="8"/>
  <c r="F2081" i="8"/>
  <c r="G2081" i="8"/>
  <c r="H2081" i="8"/>
  <c r="I2081" i="8"/>
  <c r="J2081" i="8"/>
  <c r="K2081" i="8"/>
  <c r="L2081" i="8"/>
  <c r="M2081" i="8"/>
  <c r="N2081" i="8"/>
  <c r="E2082" i="8"/>
  <c r="F2082" i="8"/>
  <c r="G2082" i="8"/>
  <c r="H2082" i="8"/>
  <c r="I2082" i="8"/>
  <c r="J2082" i="8"/>
  <c r="K2082" i="8"/>
  <c r="L2082" i="8"/>
  <c r="M2082" i="8"/>
  <c r="N2082" i="8"/>
  <c r="E2083" i="8"/>
  <c r="F2083" i="8"/>
  <c r="G2083" i="8"/>
  <c r="H2083" i="8"/>
  <c r="I2083" i="8"/>
  <c r="J2083" i="8"/>
  <c r="K2083" i="8"/>
  <c r="L2083" i="8"/>
  <c r="M2083" i="8"/>
  <c r="N2083" i="8"/>
  <c r="E2084" i="8"/>
  <c r="F2084" i="8"/>
  <c r="G2084" i="8"/>
  <c r="H2084" i="8"/>
  <c r="I2084" i="8"/>
  <c r="J2084" i="8"/>
  <c r="K2084" i="8"/>
  <c r="L2084" i="8"/>
  <c r="M2084" i="8"/>
  <c r="N2084" i="8"/>
  <c r="E2085" i="8"/>
  <c r="F2085" i="8"/>
  <c r="G2085" i="8"/>
  <c r="H2085" i="8"/>
  <c r="I2085" i="8"/>
  <c r="J2085" i="8"/>
  <c r="K2085" i="8"/>
  <c r="L2085" i="8"/>
  <c r="M2085" i="8"/>
  <c r="N2085" i="8"/>
  <c r="E2086" i="8"/>
  <c r="F2086" i="8"/>
  <c r="G2086" i="8"/>
  <c r="H2086" i="8"/>
  <c r="I2086" i="8"/>
  <c r="J2086" i="8"/>
  <c r="K2086" i="8"/>
  <c r="L2086" i="8"/>
  <c r="M2086" i="8"/>
  <c r="N2086" i="8"/>
  <c r="E2087" i="8"/>
  <c r="F2087" i="8"/>
  <c r="G2087" i="8"/>
  <c r="H2087" i="8"/>
  <c r="I2087" i="8"/>
  <c r="J2087" i="8"/>
  <c r="K2087" i="8"/>
  <c r="L2087" i="8"/>
  <c r="M2087" i="8"/>
  <c r="N2087" i="8"/>
  <c r="E2088" i="8"/>
  <c r="F2088" i="8"/>
  <c r="G2088" i="8"/>
  <c r="H2088" i="8"/>
  <c r="I2088" i="8"/>
  <c r="J2088" i="8"/>
  <c r="K2088" i="8"/>
  <c r="L2088" i="8"/>
  <c r="M2088" i="8"/>
  <c r="N2088" i="8"/>
  <c r="E2089" i="8"/>
  <c r="F2089" i="8"/>
  <c r="G2089" i="8"/>
  <c r="H2089" i="8"/>
  <c r="I2089" i="8"/>
  <c r="J2089" i="8"/>
  <c r="K2089" i="8"/>
  <c r="L2089" i="8"/>
  <c r="M2089" i="8"/>
  <c r="N2089" i="8"/>
  <c r="E2090" i="8"/>
  <c r="F2090" i="8"/>
  <c r="G2090" i="8"/>
  <c r="H2090" i="8"/>
  <c r="I2090" i="8"/>
  <c r="J2090" i="8"/>
  <c r="K2090" i="8"/>
  <c r="L2090" i="8"/>
  <c r="M2090" i="8"/>
  <c r="N2090" i="8"/>
  <c r="E2091" i="8"/>
  <c r="F2091" i="8"/>
  <c r="G2091" i="8"/>
  <c r="H2091" i="8"/>
  <c r="I2091" i="8"/>
  <c r="J2091" i="8"/>
  <c r="K2091" i="8"/>
  <c r="L2091" i="8"/>
  <c r="M2091" i="8"/>
  <c r="N2091" i="8"/>
  <c r="E2092" i="8"/>
  <c r="F2092" i="8"/>
  <c r="G2092" i="8"/>
  <c r="H2092" i="8"/>
  <c r="I2092" i="8"/>
  <c r="J2092" i="8"/>
  <c r="K2092" i="8"/>
  <c r="L2092" i="8"/>
  <c r="M2092" i="8"/>
  <c r="N2092" i="8"/>
  <c r="E2093" i="8"/>
  <c r="F2093" i="8"/>
  <c r="G2093" i="8"/>
  <c r="H2093" i="8"/>
  <c r="I2093" i="8"/>
  <c r="J2093" i="8"/>
  <c r="K2093" i="8"/>
  <c r="L2093" i="8"/>
  <c r="M2093" i="8"/>
  <c r="N2093" i="8"/>
  <c r="E2094" i="8"/>
  <c r="F2094" i="8"/>
  <c r="G2094" i="8"/>
  <c r="H2094" i="8"/>
  <c r="I2094" i="8"/>
  <c r="J2094" i="8"/>
  <c r="K2094" i="8"/>
  <c r="L2094" i="8"/>
  <c r="M2094" i="8"/>
  <c r="N2094" i="8"/>
  <c r="E2095" i="8"/>
  <c r="F2095" i="8"/>
  <c r="G2095" i="8"/>
  <c r="H2095" i="8"/>
  <c r="I2095" i="8"/>
  <c r="J2095" i="8"/>
  <c r="K2095" i="8"/>
  <c r="L2095" i="8"/>
  <c r="M2095" i="8"/>
  <c r="N2095" i="8"/>
  <c r="E2096" i="8"/>
  <c r="F2096" i="8"/>
  <c r="G2096" i="8"/>
  <c r="H2096" i="8"/>
  <c r="I2096" i="8"/>
  <c r="J2096" i="8"/>
  <c r="K2096" i="8"/>
  <c r="L2096" i="8"/>
  <c r="M2096" i="8"/>
  <c r="N2096" i="8"/>
  <c r="E2097" i="8"/>
  <c r="F2097" i="8"/>
  <c r="G2097" i="8"/>
  <c r="H2097" i="8"/>
  <c r="I2097" i="8"/>
  <c r="J2097" i="8"/>
  <c r="K2097" i="8"/>
  <c r="L2097" i="8"/>
  <c r="M2097" i="8"/>
  <c r="N2097" i="8"/>
  <c r="E2098" i="8"/>
  <c r="F2098" i="8"/>
  <c r="G2098" i="8"/>
  <c r="H2098" i="8"/>
  <c r="I2098" i="8"/>
  <c r="J2098" i="8"/>
  <c r="K2098" i="8"/>
  <c r="L2098" i="8"/>
  <c r="M2098" i="8"/>
  <c r="N2098" i="8"/>
  <c r="E2099" i="8"/>
  <c r="F2099" i="8"/>
  <c r="G2099" i="8"/>
  <c r="H2099" i="8"/>
  <c r="I2099" i="8"/>
  <c r="J2099" i="8"/>
  <c r="K2099" i="8"/>
  <c r="L2099" i="8"/>
  <c r="M2099" i="8"/>
  <c r="N2099" i="8"/>
  <c r="E2100" i="8"/>
  <c r="F2100" i="8"/>
  <c r="G2100" i="8"/>
  <c r="H2100" i="8"/>
  <c r="I2100" i="8"/>
  <c r="J2100" i="8"/>
  <c r="K2100" i="8"/>
  <c r="L2100" i="8"/>
  <c r="M2100" i="8"/>
  <c r="N2100" i="8"/>
  <c r="E2101" i="8"/>
  <c r="F2101" i="8"/>
  <c r="G2101" i="8"/>
  <c r="H2101" i="8"/>
  <c r="I2101" i="8"/>
  <c r="J2101" i="8"/>
  <c r="K2101" i="8"/>
  <c r="L2101" i="8"/>
  <c r="M2101" i="8"/>
  <c r="N2101" i="8"/>
  <c r="E2102" i="8"/>
  <c r="F2102" i="8"/>
  <c r="G2102" i="8"/>
  <c r="H2102" i="8"/>
  <c r="I2102" i="8"/>
  <c r="J2102" i="8"/>
  <c r="K2102" i="8"/>
  <c r="L2102" i="8"/>
  <c r="M2102" i="8"/>
  <c r="N2102" i="8"/>
  <c r="E2103" i="8"/>
  <c r="F2103" i="8"/>
  <c r="G2103" i="8"/>
  <c r="H2103" i="8"/>
  <c r="I2103" i="8"/>
  <c r="J2103" i="8"/>
  <c r="K2103" i="8"/>
  <c r="L2103" i="8"/>
  <c r="M2103" i="8"/>
  <c r="N2103" i="8"/>
  <c r="E2104" i="8"/>
  <c r="F2104" i="8"/>
  <c r="G2104" i="8"/>
  <c r="H2104" i="8"/>
  <c r="I2104" i="8"/>
  <c r="J2104" i="8"/>
  <c r="K2104" i="8"/>
  <c r="L2104" i="8"/>
  <c r="M2104" i="8"/>
  <c r="N2104" i="8"/>
  <c r="E2105" i="8"/>
  <c r="F2105" i="8"/>
  <c r="G2105" i="8"/>
  <c r="H2105" i="8"/>
  <c r="I2105" i="8"/>
  <c r="J2105" i="8"/>
  <c r="K2105" i="8"/>
  <c r="L2105" i="8"/>
  <c r="M2105" i="8"/>
  <c r="N2105" i="8"/>
  <c r="E2106" i="8"/>
  <c r="F2106" i="8"/>
  <c r="G2106" i="8"/>
  <c r="H2106" i="8"/>
  <c r="I2106" i="8"/>
  <c r="J2106" i="8"/>
  <c r="K2106" i="8"/>
  <c r="L2106" i="8"/>
  <c r="M2106" i="8"/>
  <c r="N2106" i="8"/>
  <c r="E2107" i="8"/>
  <c r="F2107" i="8"/>
  <c r="G2107" i="8"/>
  <c r="H2107" i="8"/>
  <c r="I2107" i="8"/>
  <c r="J2107" i="8"/>
  <c r="K2107" i="8"/>
  <c r="L2107" i="8"/>
  <c r="M2107" i="8"/>
  <c r="N2107" i="8"/>
  <c r="E2108" i="8"/>
  <c r="F2108" i="8"/>
  <c r="G2108" i="8"/>
  <c r="H2108" i="8"/>
  <c r="I2108" i="8"/>
  <c r="J2108" i="8"/>
  <c r="K2108" i="8"/>
  <c r="L2108" i="8"/>
  <c r="M2108" i="8"/>
  <c r="N2108" i="8"/>
  <c r="E2109" i="8"/>
  <c r="F2109" i="8"/>
  <c r="G2109" i="8"/>
  <c r="H2109" i="8"/>
  <c r="I2109" i="8"/>
  <c r="J2109" i="8"/>
  <c r="K2109" i="8"/>
  <c r="L2109" i="8"/>
  <c r="M2109" i="8"/>
  <c r="N2109" i="8"/>
  <c r="E2110" i="8"/>
  <c r="F2110" i="8"/>
  <c r="G2110" i="8"/>
  <c r="H2110" i="8"/>
  <c r="I2110" i="8"/>
  <c r="J2110" i="8"/>
  <c r="K2110" i="8"/>
  <c r="L2110" i="8"/>
  <c r="M2110" i="8"/>
  <c r="N2110" i="8"/>
  <c r="E2111" i="8"/>
  <c r="F2111" i="8"/>
  <c r="G2111" i="8"/>
  <c r="H2111" i="8"/>
  <c r="I2111" i="8"/>
  <c r="J2111" i="8"/>
  <c r="K2111" i="8"/>
  <c r="L2111" i="8"/>
  <c r="M2111" i="8"/>
  <c r="N2111" i="8"/>
  <c r="E2112" i="8"/>
  <c r="F2112" i="8"/>
  <c r="G2112" i="8"/>
  <c r="H2112" i="8"/>
  <c r="I2112" i="8"/>
  <c r="J2112" i="8"/>
  <c r="K2112" i="8"/>
  <c r="L2112" i="8"/>
  <c r="M2112" i="8"/>
  <c r="N2112" i="8"/>
  <c r="E2113" i="8"/>
  <c r="F2113" i="8"/>
  <c r="G2113" i="8"/>
  <c r="H2113" i="8"/>
  <c r="I2113" i="8"/>
  <c r="J2113" i="8"/>
  <c r="K2113" i="8"/>
  <c r="L2113" i="8"/>
  <c r="M2113" i="8"/>
  <c r="N2113" i="8"/>
  <c r="E2114" i="8"/>
  <c r="F2114" i="8"/>
  <c r="G2114" i="8"/>
  <c r="H2114" i="8"/>
  <c r="I2114" i="8"/>
  <c r="J2114" i="8"/>
  <c r="K2114" i="8"/>
  <c r="L2114" i="8"/>
  <c r="M2114" i="8"/>
  <c r="N2114" i="8"/>
  <c r="E2115" i="8"/>
  <c r="F2115" i="8"/>
  <c r="G2115" i="8"/>
  <c r="H2115" i="8"/>
  <c r="I2115" i="8"/>
  <c r="J2115" i="8"/>
  <c r="K2115" i="8"/>
  <c r="L2115" i="8"/>
  <c r="M2115" i="8"/>
  <c r="N2115" i="8"/>
  <c r="E2116" i="8"/>
  <c r="F2116" i="8"/>
  <c r="G2116" i="8"/>
  <c r="H2116" i="8"/>
  <c r="I2116" i="8"/>
  <c r="J2116" i="8"/>
  <c r="K2116" i="8"/>
  <c r="L2116" i="8"/>
  <c r="M2116" i="8"/>
  <c r="N2116" i="8"/>
  <c r="E2117" i="8"/>
  <c r="F2117" i="8"/>
  <c r="G2117" i="8"/>
  <c r="H2117" i="8"/>
  <c r="I2117" i="8"/>
  <c r="J2117" i="8"/>
  <c r="K2117" i="8"/>
  <c r="L2117" i="8"/>
  <c r="M2117" i="8"/>
  <c r="N2117" i="8"/>
  <c r="E2118" i="8"/>
  <c r="F2118" i="8"/>
  <c r="G2118" i="8"/>
  <c r="H2118" i="8"/>
  <c r="I2118" i="8"/>
  <c r="J2118" i="8"/>
  <c r="K2118" i="8"/>
  <c r="L2118" i="8"/>
  <c r="M2118" i="8"/>
  <c r="N2118" i="8"/>
  <c r="E2119" i="8"/>
  <c r="F2119" i="8"/>
  <c r="G2119" i="8"/>
  <c r="H2119" i="8"/>
  <c r="I2119" i="8"/>
  <c r="J2119" i="8"/>
  <c r="K2119" i="8"/>
  <c r="L2119" i="8"/>
  <c r="M2119" i="8"/>
  <c r="N2119" i="8"/>
  <c r="E2120" i="8"/>
  <c r="F2120" i="8"/>
  <c r="G2120" i="8"/>
  <c r="H2120" i="8"/>
  <c r="I2120" i="8"/>
  <c r="J2120" i="8"/>
  <c r="K2120" i="8"/>
  <c r="L2120" i="8"/>
  <c r="M2120" i="8"/>
  <c r="N2120" i="8"/>
  <c r="E2121" i="8"/>
  <c r="F2121" i="8"/>
  <c r="G2121" i="8"/>
  <c r="H2121" i="8"/>
  <c r="I2121" i="8"/>
  <c r="J2121" i="8"/>
  <c r="K2121" i="8"/>
  <c r="L2121" i="8"/>
  <c r="M2121" i="8"/>
  <c r="N2121" i="8"/>
  <c r="E2122" i="8"/>
  <c r="F2122" i="8"/>
  <c r="G2122" i="8"/>
  <c r="H2122" i="8"/>
  <c r="I2122" i="8"/>
  <c r="J2122" i="8"/>
  <c r="K2122" i="8"/>
  <c r="L2122" i="8"/>
  <c r="M2122" i="8"/>
  <c r="N2122" i="8"/>
  <c r="E2123" i="8"/>
  <c r="F2123" i="8"/>
  <c r="G2123" i="8"/>
  <c r="H2123" i="8"/>
  <c r="I2123" i="8"/>
  <c r="J2123" i="8"/>
  <c r="K2123" i="8"/>
  <c r="L2123" i="8"/>
  <c r="M2123" i="8"/>
  <c r="N2123" i="8"/>
  <c r="E2124" i="8"/>
  <c r="F2124" i="8"/>
  <c r="G2124" i="8"/>
  <c r="H2124" i="8"/>
  <c r="I2124" i="8"/>
  <c r="J2124" i="8"/>
  <c r="K2124" i="8"/>
  <c r="L2124" i="8"/>
  <c r="M2124" i="8"/>
  <c r="N2124" i="8"/>
  <c r="E2125" i="8"/>
  <c r="F2125" i="8"/>
  <c r="G2125" i="8"/>
  <c r="H2125" i="8"/>
  <c r="I2125" i="8"/>
  <c r="J2125" i="8"/>
  <c r="K2125" i="8"/>
  <c r="L2125" i="8"/>
  <c r="M2125" i="8"/>
  <c r="N2125" i="8"/>
  <c r="E2126" i="8"/>
  <c r="F2126" i="8"/>
  <c r="G2126" i="8"/>
  <c r="H2126" i="8"/>
  <c r="I2126" i="8"/>
  <c r="J2126" i="8"/>
  <c r="K2126" i="8"/>
  <c r="L2126" i="8"/>
  <c r="M2126" i="8"/>
  <c r="N2126" i="8"/>
  <c r="E2127" i="8"/>
  <c r="F2127" i="8"/>
  <c r="G2127" i="8"/>
  <c r="H2127" i="8"/>
  <c r="I2127" i="8"/>
  <c r="J2127" i="8"/>
  <c r="K2127" i="8"/>
  <c r="L2127" i="8"/>
  <c r="M2127" i="8"/>
  <c r="N2127" i="8"/>
  <c r="E2128" i="8"/>
  <c r="F2128" i="8"/>
  <c r="G2128" i="8"/>
  <c r="H2128" i="8"/>
  <c r="I2128" i="8"/>
  <c r="J2128" i="8"/>
  <c r="K2128" i="8"/>
  <c r="L2128" i="8"/>
  <c r="M2128" i="8"/>
  <c r="N2128" i="8"/>
  <c r="E2129" i="8"/>
  <c r="F2129" i="8"/>
  <c r="G2129" i="8"/>
  <c r="H2129" i="8"/>
  <c r="I2129" i="8"/>
  <c r="J2129" i="8"/>
  <c r="K2129" i="8"/>
  <c r="L2129" i="8"/>
  <c r="M2129" i="8"/>
  <c r="N2129" i="8"/>
  <c r="E2130" i="8"/>
  <c r="F2130" i="8"/>
  <c r="G2130" i="8"/>
  <c r="H2130" i="8"/>
  <c r="I2130" i="8"/>
  <c r="J2130" i="8"/>
  <c r="K2130" i="8"/>
  <c r="L2130" i="8"/>
  <c r="M2130" i="8"/>
  <c r="N2130" i="8"/>
  <c r="E2131" i="8"/>
  <c r="F2131" i="8"/>
  <c r="G2131" i="8"/>
  <c r="H2131" i="8"/>
  <c r="I2131" i="8"/>
  <c r="J2131" i="8"/>
  <c r="K2131" i="8"/>
  <c r="L2131" i="8"/>
  <c r="M2131" i="8"/>
  <c r="N2131" i="8"/>
  <c r="E2132" i="8"/>
  <c r="F2132" i="8"/>
  <c r="G2132" i="8"/>
  <c r="H2132" i="8"/>
  <c r="I2132" i="8"/>
  <c r="J2132" i="8"/>
  <c r="K2132" i="8"/>
  <c r="L2132" i="8"/>
  <c r="M2132" i="8"/>
  <c r="N2132" i="8"/>
  <c r="E2133" i="8"/>
  <c r="F2133" i="8"/>
  <c r="G2133" i="8"/>
  <c r="H2133" i="8"/>
  <c r="I2133" i="8"/>
  <c r="J2133" i="8"/>
  <c r="K2133" i="8"/>
  <c r="L2133" i="8"/>
  <c r="M2133" i="8"/>
  <c r="N2133" i="8"/>
  <c r="E2134" i="8"/>
  <c r="F2134" i="8"/>
  <c r="G2134" i="8"/>
  <c r="H2134" i="8"/>
  <c r="I2134" i="8"/>
  <c r="J2134" i="8"/>
  <c r="K2134" i="8"/>
  <c r="L2134" i="8"/>
  <c r="M2134" i="8"/>
  <c r="N2134" i="8"/>
  <c r="E2135" i="8"/>
  <c r="F2135" i="8"/>
  <c r="G2135" i="8"/>
  <c r="H2135" i="8"/>
  <c r="I2135" i="8"/>
  <c r="J2135" i="8"/>
  <c r="K2135" i="8"/>
  <c r="L2135" i="8"/>
  <c r="M2135" i="8"/>
  <c r="N2135" i="8"/>
  <c r="E2136" i="8"/>
  <c r="F2136" i="8"/>
  <c r="G2136" i="8"/>
  <c r="H2136" i="8"/>
  <c r="I2136" i="8"/>
  <c r="J2136" i="8"/>
  <c r="K2136" i="8"/>
  <c r="L2136" i="8"/>
  <c r="M2136" i="8"/>
  <c r="N2136" i="8"/>
  <c r="E2137" i="8"/>
  <c r="F2137" i="8"/>
  <c r="G2137" i="8"/>
  <c r="H2137" i="8"/>
  <c r="I2137" i="8"/>
  <c r="J2137" i="8"/>
  <c r="K2137" i="8"/>
  <c r="L2137" i="8"/>
  <c r="M2137" i="8"/>
  <c r="N2137" i="8"/>
  <c r="E2138" i="8"/>
  <c r="F2138" i="8"/>
  <c r="G2138" i="8"/>
  <c r="H2138" i="8"/>
  <c r="I2138" i="8"/>
  <c r="J2138" i="8"/>
  <c r="K2138" i="8"/>
  <c r="L2138" i="8"/>
  <c r="M2138" i="8"/>
  <c r="N2138" i="8"/>
  <c r="E2139" i="8"/>
  <c r="F2139" i="8"/>
  <c r="G2139" i="8"/>
  <c r="H2139" i="8"/>
  <c r="I2139" i="8"/>
  <c r="J2139" i="8"/>
  <c r="K2139" i="8"/>
  <c r="L2139" i="8"/>
  <c r="M2139" i="8"/>
  <c r="N2139" i="8"/>
  <c r="E2140" i="8"/>
  <c r="F2140" i="8"/>
  <c r="G2140" i="8"/>
  <c r="H2140" i="8"/>
  <c r="I2140" i="8"/>
  <c r="J2140" i="8"/>
  <c r="K2140" i="8"/>
  <c r="L2140" i="8"/>
  <c r="M2140" i="8"/>
  <c r="N2140" i="8"/>
  <c r="E2141" i="8"/>
  <c r="F2141" i="8"/>
  <c r="G2141" i="8"/>
  <c r="H2141" i="8"/>
  <c r="I2141" i="8"/>
  <c r="J2141" i="8"/>
  <c r="K2141" i="8"/>
  <c r="L2141" i="8"/>
  <c r="M2141" i="8"/>
  <c r="N2141" i="8"/>
  <c r="E2142" i="8"/>
  <c r="F2142" i="8"/>
  <c r="G2142" i="8"/>
  <c r="H2142" i="8"/>
  <c r="I2142" i="8"/>
  <c r="J2142" i="8"/>
  <c r="K2142" i="8"/>
  <c r="L2142" i="8"/>
  <c r="M2142" i="8"/>
  <c r="N2142" i="8"/>
  <c r="E2143" i="8"/>
  <c r="F2143" i="8"/>
  <c r="G2143" i="8"/>
  <c r="H2143" i="8"/>
  <c r="I2143" i="8"/>
  <c r="J2143" i="8"/>
  <c r="K2143" i="8"/>
  <c r="L2143" i="8"/>
  <c r="M2143" i="8"/>
  <c r="N2143" i="8"/>
  <c r="E2144" i="8"/>
  <c r="F2144" i="8"/>
  <c r="G2144" i="8"/>
  <c r="H2144" i="8"/>
  <c r="I2144" i="8"/>
  <c r="J2144" i="8"/>
  <c r="K2144" i="8"/>
  <c r="L2144" i="8"/>
  <c r="M2144" i="8"/>
  <c r="N2144" i="8"/>
  <c r="E2145" i="8"/>
  <c r="F2145" i="8"/>
  <c r="G2145" i="8"/>
  <c r="H2145" i="8"/>
  <c r="I2145" i="8"/>
  <c r="J2145" i="8"/>
  <c r="K2145" i="8"/>
  <c r="L2145" i="8"/>
  <c r="M2145" i="8"/>
  <c r="N2145" i="8"/>
  <c r="E2146" i="8"/>
  <c r="F2146" i="8"/>
  <c r="G2146" i="8"/>
  <c r="H2146" i="8"/>
  <c r="I2146" i="8"/>
  <c r="J2146" i="8"/>
  <c r="K2146" i="8"/>
  <c r="L2146" i="8"/>
  <c r="M2146" i="8"/>
  <c r="N2146" i="8"/>
  <c r="E2147" i="8"/>
  <c r="F2147" i="8"/>
  <c r="G2147" i="8"/>
  <c r="H2147" i="8"/>
  <c r="I2147" i="8"/>
  <c r="J2147" i="8"/>
  <c r="K2147" i="8"/>
  <c r="L2147" i="8"/>
  <c r="M2147" i="8"/>
  <c r="N2147" i="8"/>
  <c r="E2148" i="8"/>
  <c r="F2148" i="8"/>
  <c r="G2148" i="8"/>
  <c r="H2148" i="8"/>
  <c r="I2148" i="8"/>
  <c r="J2148" i="8"/>
  <c r="K2148" i="8"/>
  <c r="L2148" i="8"/>
  <c r="M2148" i="8"/>
  <c r="N2148" i="8"/>
  <c r="E2149" i="8"/>
  <c r="F2149" i="8"/>
  <c r="G2149" i="8"/>
  <c r="H2149" i="8"/>
  <c r="I2149" i="8"/>
  <c r="J2149" i="8"/>
  <c r="K2149" i="8"/>
  <c r="L2149" i="8"/>
  <c r="M2149" i="8"/>
  <c r="N2149" i="8"/>
  <c r="E2150" i="8"/>
  <c r="F2150" i="8"/>
  <c r="G2150" i="8"/>
  <c r="H2150" i="8"/>
  <c r="I2150" i="8"/>
  <c r="J2150" i="8"/>
  <c r="K2150" i="8"/>
  <c r="L2150" i="8"/>
  <c r="M2150" i="8"/>
  <c r="N2150" i="8"/>
  <c r="E2151" i="8"/>
  <c r="F2151" i="8"/>
  <c r="G2151" i="8"/>
  <c r="H2151" i="8"/>
  <c r="I2151" i="8"/>
  <c r="J2151" i="8"/>
  <c r="K2151" i="8"/>
  <c r="L2151" i="8"/>
  <c r="M2151" i="8"/>
  <c r="N2151" i="8"/>
  <c r="E2152" i="8"/>
  <c r="F2152" i="8"/>
  <c r="G2152" i="8"/>
  <c r="H2152" i="8"/>
  <c r="I2152" i="8"/>
  <c r="J2152" i="8"/>
  <c r="K2152" i="8"/>
  <c r="L2152" i="8"/>
  <c r="M2152" i="8"/>
  <c r="N2152" i="8"/>
  <c r="E2153" i="8"/>
  <c r="F2153" i="8"/>
  <c r="G2153" i="8"/>
  <c r="H2153" i="8"/>
  <c r="I2153" i="8"/>
  <c r="J2153" i="8"/>
  <c r="K2153" i="8"/>
  <c r="L2153" i="8"/>
  <c r="M2153" i="8"/>
  <c r="N2153" i="8"/>
  <c r="E2154" i="8"/>
  <c r="F2154" i="8"/>
  <c r="G2154" i="8"/>
  <c r="H2154" i="8"/>
  <c r="I2154" i="8"/>
  <c r="J2154" i="8"/>
  <c r="K2154" i="8"/>
  <c r="L2154" i="8"/>
  <c r="M2154" i="8"/>
  <c r="N2154" i="8"/>
  <c r="E2155" i="8"/>
  <c r="F2155" i="8"/>
  <c r="G2155" i="8"/>
  <c r="H2155" i="8"/>
  <c r="I2155" i="8"/>
  <c r="J2155" i="8"/>
  <c r="K2155" i="8"/>
  <c r="L2155" i="8"/>
  <c r="M2155" i="8"/>
  <c r="N2155" i="8"/>
  <c r="E2156" i="8"/>
  <c r="F2156" i="8"/>
  <c r="G2156" i="8"/>
  <c r="H2156" i="8"/>
  <c r="I2156" i="8"/>
  <c r="J2156" i="8"/>
  <c r="K2156" i="8"/>
  <c r="L2156" i="8"/>
  <c r="M2156" i="8"/>
  <c r="N2156" i="8"/>
  <c r="E2157" i="8"/>
  <c r="F2157" i="8"/>
  <c r="G2157" i="8"/>
  <c r="H2157" i="8"/>
  <c r="I2157" i="8"/>
  <c r="J2157" i="8"/>
  <c r="K2157" i="8"/>
  <c r="L2157" i="8"/>
  <c r="M2157" i="8"/>
  <c r="N2157" i="8"/>
  <c r="E2158" i="8"/>
  <c r="F2158" i="8"/>
  <c r="G2158" i="8"/>
  <c r="H2158" i="8"/>
  <c r="I2158" i="8"/>
  <c r="J2158" i="8"/>
  <c r="K2158" i="8"/>
  <c r="L2158" i="8"/>
  <c r="M2158" i="8"/>
  <c r="N2158" i="8"/>
  <c r="E2159" i="8"/>
  <c r="F2159" i="8"/>
  <c r="G2159" i="8"/>
  <c r="H2159" i="8"/>
  <c r="I2159" i="8"/>
  <c r="J2159" i="8"/>
  <c r="K2159" i="8"/>
  <c r="L2159" i="8"/>
  <c r="M2159" i="8"/>
  <c r="N2159" i="8"/>
  <c r="E2160" i="8"/>
  <c r="F2160" i="8"/>
  <c r="G2160" i="8"/>
  <c r="H2160" i="8"/>
  <c r="I2160" i="8"/>
  <c r="J2160" i="8"/>
  <c r="K2160" i="8"/>
  <c r="L2160" i="8"/>
  <c r="M2160" i="8"/>
  <c r="N2160" i="8"/>
  <c r="E2161" i="8"/>
  <c r="F2161" i="8"/>
  <c r="G2161" i="8"/>
  <c r="H2161" i="8"/>
  <c r="I2161" i="8"/>
  <c r="J2161" i="8"/>
  <c r="K2161" i="8"/>
  <c r="L2161" i="8"/>
  <c r="M2161" i="8"/>
  <c r="N2161" i="8"/>
  <c r="E2162" i="8"/>
  <c r="F2162" i="8"/>
  <c r="G2162" i="8"/>
  <c r="H2162" i="8"/>
  <c r="I2162" i="8"/>
  <c r="J2162" i="8"/>
  <c r="K2162" i="8"/>
  <c r="L2162" i="8"/>
  <c r="M2162" i="8"/>
  <c r="N2162" i="8"/>
  <c r="E2163" i="8"/>
  <c r="F2163" i="8"/>
  <c r="G2163" i="8"/>
  <c r="H2163" i="8"/>
  <c r="I2163" i="8"/>
  <c r="J2163" i="8"/>
  <c r="K2163" i="8"/>
  <c r="L2163" i="8"/>
  <c r="M2163" i="8"/>
  <c r="N2163" i="8"/>
  <c r="E2164" i="8"/>
  <c r="F2164" i="8"/>
  <c r="G2164" i="8"/>
  <c r="H2164" i="8"/>
  <c r="I2164" i="8"/>
  <c r="J2164" i="8"/>
  <c r="K2164" i="8"/>
  <c r="L2164" i="8"/>
  <c r="M2164" i="8"/>
  <c r="N2164" i="8"/>
  <c r="E2165" i="8"/>
  <c r="F2165" i="8"/>
  <c r="G2165" i="8"/>
  <c r="H2165" i="8"/>
  <c r="I2165" i="8"/>
  <c r="J2165" i="8"/>
  <c r="K2165" i="8"/>
  <c r="L2165" i="8"/>
  <c r="M2165" i="8"/>
  <c r="N2165" i="8"/>
  <c r="E2166" i="8"/>
  <c r="F2166" i="8"/>
  <c r="G2166" i="8"/>
  <c r="H2166" i="8"/>
  <c r="I2166" i="8"/>
  <c r="J2166" i="8"/>
  <c r="K2166" i="8"/>
  <c r="L2166" i="8"/>
  <c r="M2166" i="8"/>
  <c r="N2166" i="8"/>
  <c r="E2167" i="8"/>
  <c r="F2167" i="8"/>
  <c r="G2167" i="8"/>
  <c r="H2167" i="8"/>
  <c r="I2167" i="8"/>
  <c r="J2167" i="8"/>
  <c r="K2167" i="8"/>
  <c r="L2167" i="8"/>
  <c r="M2167" i="8"/>
  <c r="N2167" i="8"/>
  <c r="E2168" i="8"/>
  <c r="F2168" i="8"/>
  <c r="G2168" i="8"/>
  <c r="H2168" i="8"/>
  <c r="I2168" i="8"/>
  <c r="J2168" i="8"/>
  <c r="K2168" i="8"/>
  <c r="L2168" i="8"/>
  <c r="M2168" i="8"/>
  <c r="N2168" i="8"/>
  <c r="E2169" i="8"/>
  <c r="F2169" i="8"/>
  <c r="G2169" i="8"/>
  <c r="H2169" i="8"/>
  <c r="I2169" i="8"/>
  <c r="J2169" i="8"/>
  <c r="K2169" i="8"/>
  <c r="L2169" i="8"/>
  <c r="M2169" i="8"/>
  <c r="N2169" i="8"/>
  <c r="E2170" i="8"/>
  <c r="F2170" i="8"/>
  <c r="G2170" i="8"/>
  <c r="H2170" i="8"/>
  <c r="I2170" i="8"/>
  <c r="J2170" i="8"/>
  <c r="K2170" i="8"/>
  <c r="L2170" i="8"/>
  <c r="M2170" i="8"/>
  <c r="N2170" i="8"/>
  <c r="E2171" i="8"/>
  <c r="F2171" i="8"/>
  <c r="G2171" i="8"/>
  <c r="H2171" i="8"/>
  <c r="I2171" i="8"/>
  <c r="J2171" i="8"/>
  <c r="K2171" i="8"/>
  <c r="L2171" i="8"/>
  <c r="M2171" i="8"/>
  <c r="N2171" i="8"/>
  <c r="E2172" i="8"/>
  <c r="F2172" i="8"/>
  <c r="G2172" i="8"/>
  <c r="H2172" i="8"/>
  <c r="I2172" i="8"/>
  <c r="J2172" i="8"/>
  <c r="K2172" i="8"/>
  <c r="L2172" i="8"/>
  <c r="M2172" i="8"/>
  <c r="N2172" i="8"/>
  <c r="E2173" i="8"/>
  <c r="F2173" i="8"/>
  <c r="G2173" i="8"/>
  <c r="H2173" i="8"/>
  <c r="I2173" i="8"/>
  <c r="J2173" i="8"/>
  <c r="K2173" i="8"/>
  <c r="L2173" i="8"/>
  <c r="M2173" i="8"/>
  <c r="N2173" i="8"/>
  <c r="E2174" i="8"/>
  <c r="F2174" i="8"/>
  <c r="G2174" i="8"/>
  <c r="H2174" i="8"/>
  <c r="I2174" i="8"/>
  <c r="J2174" i="8"/>
  <c r="K2174" i="8"/>
  <c r="L2174" i="8"/>
  <c r="M2174" i="8"/>
  <c r="N2174" i="8"/>
  <c r="E2175" i="8"/>
  <c r="F2175" i="8"/>
  <c r="G2175" i="8"/>
  <c r="H2175" i="8"/>
  <c r="I2175" i="8"/>
  <c r="J2175" i="8"/>
  <c r="K2175" i="8"/>
  <c r="L2175" i="8"/>
  <c r="M2175" i="8"/>
  <c r="N2175" i="8"/>
  <c r="E2176" i="8"/>
  <c r="F2176" i="8"/>
  <c r="G2176" i="8"/>
  <c r="H2176" i="8"/>
  <c r="I2176" i="8"/>
  <c r="J2176" i="8"/>
  <c r="K2176" i="8"/>
  <c r="L2176" i="8"/>
  <c r="M2176" i="8"/>
  <c r="N2176" i="8"/>
  <c r="E2177" i="8"/>
  <c r="F2177" i="8"/>
  <c r="G2177" i="8"/>
  <c r="H2177" i="8"/>
  <c r="I2177" i="8"/>
  <c r="J2177" i="8"/>
  <c r="K2177" i="8"/>
  <c r="L2177" i="8"/>
  <c r="M2177" i="8"/>
  <c r="N2177" i="8"/>
  <c r="E2178" i="8"/>
  <c r="F2178" i="8"/>
  <c r="G2178" i="8"/>
  <c r="H2178" i="8"/>
  <c r="I2178" i="8"/>
  <c r="J2178" i="8"/>
  <c r="K2178" i="8"/>
  <c r="L2178" i="8"/>
  <c r="M2178" i="8"/>
  <c r="N2178" i="8"/>
  <c r="E2179" i="8"/>
  <c r="F2179" i="8"/>
  <c r="G2179" i="8"/>
  <c r="H2179" i="8"/>
  <c r="I2179" i="8"/>
  <c r="J2179" i="8"/>
  <c r="K2179" i="8"/>
  <c r="L2179" i="8"/>
  <c r="M2179" i="8"/>
  <c r="N2179" i="8"/>
  <c r="E2180" i="8"/>
  <c r="F2180" i="8"/>
  <c r="G2180" i="8"/>
  <c r="H2180" i="8"/>
  <c r="I2180" i="8"/>
  <c r="J2180" i="8"/>
  <c r="K2180" i="8"/>
  <c r="L2180" i="8"/>
  <c r="M2180" i="8"/>
  <c r="N2180" i="8"/>
  <c r="E2181" i="8"/>
  <c r="F2181" i="8"/>
  <c r="G2181" i="8"/>
  <c r="H2181" i="8"/>
  <c r="I2181" i="8"/>
  <c r="J2181" i="8"/>
  <c r="K2181" i="8"/>
  <c r="L2181" i="8"/>
  <c r="M2181" i="8"/>
  <c r="N2181" i="8"/>
  <c r="E2182" i="8"/>
  <c r="F2182" i="8"/>
  <c r="G2182" i="8"/>
  <c r="H2182" i="8"/>
  <c r="I2182" i="8"/>
  <c r="J2182" i="8"/>
  <c r="K2182" i="8"/>
  <c r="L2182" i="8"/>
  <c r="M2182" i="8"/>
  <c r="N2182" i="8"/>
  <c r="E2183" i="8"/>
  <c r="F2183" i="8"/>
  <c r="G2183" i="8"/>
  <c r="H2183" i="8"/>
  <c r="I2183" i="8"/>
  <c r="J2183" i="8"/>
  <c r="K2183" i="8"/>
  <c r="L2183" i="8"/>
  <c r="M2183" i="8"/>
  <c r="N2183" i="8"/>
  <c r="E2184" i="8"/>
  <c r="F2184" i="8"/>
  <c r="G2184" i="8"/>
  <c r="H2184" i="8"/>
  <c r="I2184" i="8"/>
  <c r="J2184" i="8"/>
  <c r="K2184" i="8"/>
  <c r="L2184" i="8"/>
  <c r="M2184" i="8"/>
  <c r="N2184" i="8"/>
  <c r="E2185" i="8"/>
  <c r="F2185" i="8"/>
  <c r="G2185" i="8"/>
  <c r="H2185" i="8"/>
  <c r="I2185" i="8"/>
  <c r="J2185" i="8"/>
  <c r="K2185" i="8"/>
  <c r="L2185" i="8"/>
  <c r="M2185" i="8"/>
  <c r="N2185" i="8"/>
  <c r="E2186" i="8"/>
  <c r="F2186" i="8"/>
  <c r="G2186" i="8"/>
  <c r="H2186" i="8"/>
  <c r="I2186" i="8"/>
  <c r="J2186" i="8"/>
  <c r="K2186" i="8"/>
  <c r="L2186" i="8"/>
  <c r="M2186" i="8"/>
  <c r="N2186" i="8"/>
  <c r="E2187" i="8"/>
  <c r="F2187" i="8"/>
  <c r="G2187" i="8"/>
  <c r="H2187" i="8"/>
  <c r="I2187" i="8"/>
  <c r="J2187" i="8"/>
  <c r="K2187" i="8"/>
  <c r="L2187" i="8"/>
  <c r="M2187" i="8"/>
  <c r="N2187" i="8"/>
  <c r="E2188" i="8"/>
  <c r="F2188" i="8"/>
  <c r="G2188" i="8"/>
  <c r="H2188" i="8"/>
  <c r="I2188" i="8"/>
  <c r="J2188" i="8"/>
  <c r="K2188" i="8"/>
  <c r="L2188" i="8"/>
  <c r="M2188" i="8"/>
  <c r="N2188" i="8"/>
  <c r="E2189" i="8"/>
  <c r="F2189" i="8"/>
  <c r="G2189" i="8"/>
  <c r="H2189" i="8"/>
  <c r="I2189" i="8"/>
  <c r="J2189" i="8"/>
  <c r="K2189" i="8"/>
  <c r="L2189" i="8"/>
  <c r="M2189" i="8"/>
  <c r="N2189" i="8"/>
  <c r="E2190" i="8"/>
  <c r="F2190" i="8"/>
  <c r="G2190" i="8"/>
  <c r="H2190" i="8"/>
  <c r="I2190" i="8"/>
  <c r="J2190" i="8"/>
  <c r="K2190" i="8"/>
  <c r="L2190" i="8"/>
  <c r="M2190" i="8"/>
  <c r="N2190" i="8"/>
  <c r="E2191" i="8"/>
  <c r="F2191" i="8"/>
  <c r="G2191" i="8"/>
  <c r="H2191" i="8"/>
  <c r="I2191" i="8"/>
  <c r="J2191" i="8"/>
  <c r="K2191" i="8"/>
  <c r="L2191" i="8"/>
  <c r="M2191" i="8"/>
  <c r="N2191" i="8"/>
  <c r="E2192" i="8"/>
  <c r="F2192" i="8"/>
  <c r="G2192" i="8"/>
  <c r="H2192" i="8"/>
  <c r="I2192" i="8"/>
  <c r="J2192" i="8"/>
  <c r="K2192" i="8"/>
  <c r="L2192" i="8"/>
  <c r="M2192" i="8"/>
  <c r="N2192" i="8"/>
  <c r="E2193" i="8"/>
  <c r="F2193" i="8"/>
  <c r="G2193" i="8"/>
  <c r="H2193" i="8"/>
  <c r="I2193" i="8"/>
  <c r="J2193" i="8"/>
  <c r="K2193" i="8"/>
  <c r="L2193" i="8"/>
  <c r="M2193" i="8"/>
  <c r="N2193" i="8"/>
  <c r="E2194" i="8"/>
  <c r="F2194" i="8"/>
  <c r="G2194" i="8"/>
  <c r="H2194" i="8"/>
  <c r="I2194" i="8"/>
  <c r="J2194" i="8"/>
  <c r="K2194" i="8"/>
  <c r="L2194" i="8"/>
  <c r="M2194" i="8"/>
  <c r="N2194" i="8"/>
  <c r="E2195" i="8"/>
  <c r="F2195" i="8"/>
  <c r="G2195" i="8"/>
  <c r="H2195" i="8"/>
  <c r="I2195" i="8"/>
  <c r="J2195" i="8"/>
  <c r="K2195" i="8"/>
  <c r="L2195" i="8"/>
  <c r="M2195" i="8"/>
  <c r="N2195" i="8"/>
  <c r="E2196" i="8"/>
  <c r="F2196" i="8"/>
  <c r="G2196" i="8"/>
  <c r="H2196" i="8"/>
  <c r="I2196" i="8"/>
  <c r="J2196" i="8"/>
  <c r="K2196" i="8"/>
  <c r="L2196" i="8"/>
  <c r="M2196" i="8"/>
  <c r="N2196" i="8"/>
  <c r="E2197" i="8"/>
  <c r="F2197" i="8"/>
  <c r="G2197" i="8"/>
  <c r="H2197" i="8"/>
  <c r="I2197" i="8"/>
  <c r="J2197" i="8"/>
  <c r="K2197" i="8"/>
  <c r="L2197" i="8"/>
  <c r="M2197" i="8"/>
  <c r="N2197" i="8"/>
  <c r="E2198" i="8"/>
  <c r="F2198" i="8"/>
  <c r="G2198" i="8"/>
  <c r="H2198" i="8"/>
  <c r="I2198" i="8"/>
  <c r="J2198" i="8"/>
  <c r="K2198" i="8"/>
  <c r="L2198" i="8"/>
  <c r="M2198" i="8"/>
  <c r="N2198" i="8"/>
  <c r="E2199" i="8"/>
  <c r="F2199" i="8"/>
  <c r="G2199" i="8"/>
  <c r="H2199" i="8"/>
  <c r="I2199" i="8"/>
  <c r="J2199" i="8"/>
  <c r="K2199" i="8"/>
  <c r="L2199" i="8"/>
  <c r="M2199" i="8"/>
  <c r="N2199" i="8"/>
  <c r="E2200" i="8"/>
  <c r="F2200" i="8"/>
  <c r="G2200" i="8"/>
  <c r="H2200" i="8"/>
  <c r="I2200" i="8"/>
  <c r="J2200" i="8"/>
  <c r="K2200" i="8"/>
  <c r="L2200" i="8"/>
  <c r="M2200" i="8"/>
  <c r="N2200" i="8"/>
  <c r="E2201" i="8"/>
  <c r="F2201" i="8"/>
  <c r="G2201" i="8"/>
  <c r="H2201" i="8"/>
  <c r="I2201" i="8"/>
  <c r="J2201" i="8"/>
  <c r="K2201" i="8"/>
  <c r="L2201" i="8"/>
  <c r="M2201" i="8"/>
  <c r="N2201" i="8"/>
  <c r="E2202" i="8"/>
  <c r="F2202" i="8"/>
  <c r="G2202" i="8"/>
  <c r="H2202" i="8"/>
  <c r="I2202" i="8"/>
  <c r="J2202" i="8"/>
  <c r="K2202" i="8"/>
  <c r="L2202" i="8"/>
  <c r="M2202" i="8"/>
  <c r="N2202" i="8"/>
  <c r="E2203" i="8"/>
  <c r="F2203" i="8"/>
  <c r="G2203" i="8"/>
  <c r="H2203" i="8"/>
  <c r="I2203" i="8"/>
  <c r="J2203" i="8"/>
  <c r="K2203" i="8"/>
  <c r="L2203" i="8"/>
  <c r="M2203" i="8"/>
  <c r="N2203" i="8"/>
  <c r="E2204" i="8"/>
  <c r="F2204" i="8"/>
  <c r="G2204" i="8"/>
  <c r="H2204" i="8"/>
  <c r="I2204" i="8"/>
  <c r="J2204" i="8"/>
  <c r="K2204" i="8"/>
  <c r="L2204" i="8"/>
  <c r="M2204" i="8"/>
  <c r="N2204" i="8"/>
  <c r="E2205" i="8"/>
  <c r="F2205" i="8"/>
  <c r="G2205" i="8"/>
  <c r="H2205" i="8"/>
  <c r="I2205" i="8"/>
  <c r="J2205" i="8"/>
  <c r="K2205" i="8"/>
  <c r="L2205" i="8"/>
  <c r="M2205" i="8"/>
  <c r="N2205" i="8"/>
  <c r="E2206" i="8"/>
  <c r="F2206" i="8"/>
  <c r="G2206" i="8"/>
  <c r="H2206" i="8"/>
  <c r="I2206" i="8"/>
  <c r="J2206" i="8"/>
  <c r="K2206" i="8"/>
  <c r="L2206" i="8"/>
  <c r="M2206" i="8"/>
  <c r="N2206" i="8"/>
  <c r="E2207" i="8"/>
  <c r="F2207" i="8"/>
  <c r="G2207" i="8"/>
  <c r="H2207" i="8"/>
  <c r="I2207" i="8"/>
  <c r="J2207" i="8"/>
  <c r="K2207" i="8"/>
  <c r="L2207" i="8"/>
  <c r="M2207" i="8"/>
  <c r="N2207" i="8"/>
  <c r="E2208" i="8"/>
  <c r="F2208" i="8"/>
  <c r="G2208" i="8"/>
  <c r="H2208" i="8"/>
  <c r="I2208" i="8"/>
  <c r="J2208" i="8"/>
  <c r="K2208" i="8"/>
  <c r="L2208" i="8"/>
  <c r="M2208" i="8"/>
  <c r="N2208" i="8"/>
  <c r="E2209" i="8"/>
  <c r="F2209" i="8"/>
  <c r="G2209" i="8"/>
  <c r="H2209" i="8"/>
  <c r="I2209" i="8"/>
  <c r="J2209" i="8"/>
  <c r="K2209" i="8"/>
  <c r="L2209" i="8"/>
  <c r="M2209" i="8"/>
  <c r="N2209" i="8"/>
  <c r="E2210" i="8"/>
  <c r="F2210" i="8"/>
  <c r="G2210" i="8"/>
  <c r="H2210" i="8"/>
  <c r="I2210" i="8"/>
  <c r="J2210" i="8"/>
  <c r="K2210" i="8"/>
  <c r="L2210" i="8"/>
  <c r="M2210" i="8"/>
  <c r="N2210" i="8"/>
  <c r="E2211" i="8"/>
  <c r="F2211" i="8"/>
  <c r="G2211" i="8"/>
  <c r="H2211" i="8"/>
  <c r="I2211" i="8"/>
  <c r="J2211" i="8"/>
  <c r="K2211" i="8"/>
  <c r="L2211" i="8"/>
  <c r="M2211" i="8"/>
  <c r="N2211" i="8"/>
  <c r="E2212" i="8"/>
  <c r="F2212" i="8"/>
  <c r="G2212" i="8"/>
  <c r="H2212" i="8"/>
  <c r="I2212" i="8"/>
  <c r="J2212" i="8"/>
  <c r="K2212" i="8"/>
  <c r="L2212" i="8"/>
  <c r="M2212" i="8"/>
  <c r="N2212" i="8"/>
  <c r="E2213" i="8"/>
  <c r="F2213" i="8"/>
  <c r="G2213" i="8"/>
  <c r="H2213" i="8"/>
  <c r="I2213" i="8"/>
  <c r="J2213" i="8"/>
  <c r="K2213" i="8"/>
  <c r="L2213" i="8"/>
  <c r="M2213" i="8"/>
  <c r="N2213" i="8"/>
  <c r="E2214" i="8"/>
  <c r="F2214" i="8"/>
  <c r="G2214" i="8"/>
  <c r="H2214" i="8"/>
  <c r="I2214" i="8"/>
  <c r="J2214" i="8"/>
  <c r="K2214" i="8"/>
  <c r="L2214" i="8"/>
  <c r="M2214" i="8"/>
  <c r="N2214" i="8"/>
  <c r="E2215" i="8"/>
  <c r="F2215" i="8"/>
  <c r="G2215" i="8"/>
  <c r="H2215" i="8"/>
  <c r="I2215" i="8"/>
  <c r="J2215" i="8"/>
  <c r="K2215" i="8"/>
  <c r="L2215" i="8"/>
  <c r="M2215" i="8"/>
  <c r="N2215" i="8"/>
  <c r="E2216" i="8"/>
  <c r="F2216" i="8"/>
  <c r="G2216" i="8"/>
  <c r="H2216" i="8"/>
  <c r="I2216" i="8"/>
  <c r="J2216" i="8"/>
  <c r="K2216" i="8"/>
  <c r="L2216" i="8"/>
  <c r="M2216" i="8"/>
  <c r="N2216" i="8"/>
  <c r="E2217" i="8"/>
  <c r="F2217" i="8"/>
  <c r="G2217" i="8"/>
  <c r="H2217" i="8"/>
  <c r="I2217" i="8"/>
  <c r="J2217" i="8"/>
  <c r="K2217" i="8"/>
  <c r="L2217" i="8"/>
  <c r="M2217" i="8"/>
  <c r="N2217" i="8"/>
  <c r="E2218" i="8"/>
  <c r="F2218" i="8"/>
  <c r="G2218" i="8"/>
  <c r="H2218" i="8"/>
  <c r="I2218" i="8"/>
  <c r="J2218" i="8"/>
  <c r="K2218" i="8"/>
  <c r="L2218" i="8"/>
  <c r="M2218" i="8"/>
  <c r="N2218" i="8"/>
  <c r="E2219" i="8"/>
  <c r="F2219" i="8"/>
  <c r="G2219" i="8"/>
  <c r="H2219" i="8"/>
  <c r="I2219" i="8"/>
  <c r="J2219" i="8"/>
  <c r="K2219" i="8"/>
  <c r="L2219" i="8"/>
  <c r="M2219" i="8"/>
  <c r="N2219" i="8"/>
  <c r="E2220" i="8"/>
  <c r="F2220" i="8"/>
  <c r="G2220" i="8"/>
  <c r="H2220" i="8"/>
  <c r="I2220" i="8"/>
  <c r="J2220" i="8"/>
  <c r="K2220" i="8"/>
  <c r="L2220" i="8"/>
  <c r="M2220" i="8"/>
  <c r="N2220" i="8"/>
  <c r="E2221" i="8"/>
  <c r="F2221" i="8"/>
  <c r="G2221" i="8"/>
  <c r="H2221" i="8"/>
  <c r="I2221" i="8"/>
  <c r="J2221" i="8"/>
  <c r="K2221" i="8"/>
  <c r="L2221" i="8"/>
  <c r="M2221" i="8"/>
  <c r="N2221" i="8"/>
  <c r="E2222" i="8"/>
  <c r="F2222" i="8"/>
  <c r="G2222" i="8"/>
  <c r="H2222" i="8"/>
  <c r="I2222" i="8"/>
  <c r="J2222" i="8"/>
  <c r="K2222" i="8"/>
  <c r="L2222" i="8"/>
  <c r="M2222" i="8"/>
  <c r="N2222" i="8"/>
  <c r="E2223" i="8"/>
  <c r="F2223" i="8"/>
  <c r="G2223" i="8"/>
  <c r="H2223" i="8"/>
  <c r="I2223" i="8"/>
  <c r="J2223" i="8"/>
  <c r="K2223" i="8"/>
  <c r="L2223" i="8"/>
  <c r="M2223" i="8"/>
  <c r="N2223" i="8"/>
  <c r="E2224" i="8"/>
  <c r="F2224" i="8"/>
  <c r="G2224" i="8"/>
  <c r="H2224" i="8"/>
  <c r="I2224" i="8"/>
  <c r="J2224" i="8"/>
  <c r="K2224" i="8"/>
  <c r="L2224" i="8"/>
  <c r="M2224" i="8"/>
  <c r="N2224" i="8"/>
  <c r="E2225" i="8"/>
  <c r="F2225" i="8"/>
  <c r="G2225" i="8"/>
  <c r="H2225" i="8"/>
  <c r="I2225" i="8"/>
  <c r="J2225" i="8"/>
  <c r="K2225" i="8"/>
  <c r="L2225" i="8"/>
  <c r="M2225" i="8"/>
  <c r="N2225" i="8"/>
  <c r="E2226" i="8"/>
  <c r="F2226" i="8"/>
  <c r="G2226" i="8"/>
  <c r="H2226" i="8"/>
  <c r="I2226" i="8"/>
  <c r="J2226" i="8"/>
  <c r="K2226" i="8"/>
  <c r="L2226" i="8"/>
  <c r="M2226" i="8"/>
  <c r="N2226" i="8"/>
  <c r="E2227" i="8"/>
  <c r="F2227" i="8"/>
  <c r="G2227" i="8"/>
  <c r="H2227" i="8"/>
  <c r="I2227" i="8"/>
  <c r="J2227" i="8"/>
  <c r="K2227" i="8"/>
  <c r="L2227" i="8"/>
  <c r="M2227" i="8"/>
  <c r="N2227" i="8"/>
  <c r="E2228" i="8"/>
  <c r="F2228" i="8"/>
  <c r="G2228" i="8"/>
  <c r="H2228" i="8"/>
  <c r="I2228" i="8"/>
  <c r="J2228" i="8"/>
  <c r="K2228" i="8"/>
  <c r="L2228" i="8"/>
  <c r="M2228" i="8"/>
  <c r="N2228" i="8"/>
  <c r="E2229" i="8"/>
  <c r="F2229" i="8"/>
  <c r="G2229" i="8"/>
  <c r="H2229" i="8"/>
  <c r="I2229" i="8"/>
  <c r="J2229" i="8"/>
  <c r="K2229" i="8"/>
  <c r="L2229" i="8"/>
  <c r="M2229" i="8"/>
  <c r="N2229" i="8"/>
  <c r="E2230" i="8"/>
  <c r="F2230" i="8"/>
  <c r="G2230" i="8"/>
  <c r="H2230" i="8"/>
  <c r="I2230" i="8"/>
  <c r="J2230" i="8"/>
  <c r="K2230" i="8"/>
  <c r="L2230" i="8"/>
  <c r="M2230" i="8"/>
  <c r="N2230" i="8"/>
  <c r="E2231" i="8"/>
  <c r="F2231" i="8"/>
  <c r="G2231" i="8"/>
  <c r="H2231" i="8"/>
  <c r="I2231" i="8"/>
  <c r="J2231" i="8"/>
  <c r="K2231" i="8"/>
  <c r="L2231" i="8"/>
  <c r="M2231" i="8"/>
  <c r="N2231" i="8"/>
  <c r="E2232" i="8"/>
  <c r="F2232" i="8"/>
  <c r="G2232" i="8"/>
  <c r="H2232" i="8"/>
  <c r="I2232" i="8"/>
  <c r="J2232" i="8"/>
  <c r="K2232" i="8"/>
  <c r="L2232" i="8"/>
  <c r="M2232" i="8"/>
  <c r="N2232" i="8"/>
  <c r="E2233" i="8"/>
  <c r="F2233" i="8"/>
  <c r="G2233" i="8"/>
  <c r="H2233" i="8"/>
  <c r="I2233" i="8"/>
  <c r="J2233" i="8"/>
  <c r="K2233" i="8"/>
  <c r="L2233" i="8"/>
  <c r="M2233" i="8"/>
  <c r="N2233" i="8"/>
  <c r="E2234" i="8"/>
  <c r="F2234" i="8"/>
  <c r="G2234" i="8"/>
  <c r="H2234" i="8"/>
  <c r="I2234" i="8"/>
  <c r="J2234" i="8"/>
  <c r="K2234" i="8"/>
  <c r="L2234" i="8"/>
  <c r="M2234" i="8"/>
  <c r="N2234" i="8"/>
  <c r="E2235" i="8"/>
  <c r="F2235" i="8"/>
  <c r="G2235" i="8"/>
  <c r="H2235" i="8"/>
  <c r="I2235" i="8"/>
  <c r="J2235" i="8"/>
  <c r="K2235" i="8"/>
  <c r="L2235" i="8"/>
  <c r="M2235" i="8"/>
  <c r="N2235" i="8"/>
  <c r="E2236" i="8"/>
  <c r="F2236" i="8"/>
  <c r="G2236" i="8"/>
  <c r="H2236" i="8"/>
  <c r="I2236" i="8"/>
  <c r="J2236" i="8"/>
  <c r="K2236" i="8"/>
  <c r="L2236" i="8"/>
  <c r="M2236" i="8"/>
  <c r="N2236" i="8"/>
  <c r="E2237" i="8"/>
  <c r="F2237" i="8"/>
  <c r="G2237" i="8"/>
  <c r="H2237" i="8"/>
  <c r="I2237" i="8"/>
  <c r="J2237" i="8"/>
  <c r="K2237" i="8"/>
  <c r="L2237" i="8"/>
  <c r="M2237" i="8"/>
  <c r="N2237" i="8"/>
  <c r="E2238" i="8"/>
  <c r="F2238" i="8"/>
  <c r="G2238" i="8"/>
  <c r="H2238" i="8"/>
  <c r="I2238" i="8"/>
  <c r="J2238" i="8"/>
  <c r="K2238" i="8"/>
  <c r="L2238" i="8"/>
  <c r="M2238" i="8"/>
  <c r="N2238" i="8"/>
  <c r="E2239" i="8"/>
  <c r="F2239" i="8"/>
  <c r="G2239" i="8"/>
  <c r="H2239" i="8"/>
  <c r="I2239" i="8"/>
  <c r="J2239" i="8"/>
  <c r="K2239" i="8"/>
  <c r="L2239" i="8"/>
  <c r="M2239" i="8"/>
  <c r="N2239" i="8"/>
  <c r="E2240" i="8"/>
  <c r="F2240" i="8"/>
  <c r="G2240" i="8"/>
  <c r="H2240" i="8"/>
  <c r="I2240" i="8"/>
  <c r="J2240" i="8"/>
  <c r="K2240" i="8"/>
  <c r="L2240" i="8"/>
  <c r="M2240" i="8"/>
  <c r="N2240" i="8"/>
  <c r="E2241" i="8"/>
  <c r="F2241" i="8"/>
  <c r="G2241" i="8"/>
  <c r="H2241" i="8"/>
  <c r="I2241" i="8"/>
  <c r="J2241" i="8"/>
  <c r="K2241" i="8"/>
  <c r="L2241" i="8"/>
  <c r="M2241" i="8"/>
  <c r="N2241" i="8"/>
  <c r="E2242" i="8"/>
  <c r="F2242" i="8"/>
  <c r="G2242" i="8"/>
  <c r="H2242" i="8"/>
  <c r="I2242" i="8"/>
  <c r="J2242" i="8"/>
  <c r="K2242" i="8"/>
  <c r="L2242" i="8"/>
  <c r="M2242" i="8"/>
  <c r="N2242" i="8"/>
  <c r="E2243" i="8"/>
  <c r="F2243" i="8"/>
  <c r="G2243" i="8"/>
  <c r="H2243" i="8"/>
  <c r="I2243" i="8"/>
  <c r="J2243" i="8"/>
  <c r="K2243" i="8"/>
  <c r="L2243" i="8"/>
  <c r="M2243" i="8"/>
  <c r="N2243" i="8"/>
  <c r="E2244" i="8"/>
  <c r="F2244" i="8"/>
  <c r="G2244" i="8"/>
  <c r="H2244" i="8"/>
  <c r="I2244" i="8"/>
  <c r="J2244" i="8"/>
  <c r="K2244" i="8"/>
  <c r="L2244" i="8"/>
  <c r="M2244" i="8"/>
  <c r="N2244" i="8"/>
  <c r="E2245" i="8"/>
  <c r="F2245" i="8"/>
  <c r="G2245" i="8"/>
  <c r="H2245" i="8"/>
  <c r="I2245" i="8"/>
  <c r="J2245" i="8"/>
  <c r="K2245" i="8"/>
  <c r="L2245" i="8"/>
  <c r="M2245" i="8"/>
  <c r="N2245" i="8"/>
  <c r="E2246" i="8"/>
  <c r="F2246" i="8"/>
  <c r="G2246" i="8"/>
  <c r="H2246" i="8"/>
  <c r="I2246" i="8"/>
  <c r="J2246" i="8"/>
  <c r="K2246" i="8"/>
  <c r="L2246" i="8"/>
  <c r="M2246" i="8"/>
  <c r="N2246" i="8"/>
  <c r="E2247" i="8"/>
  <c r="F2247" i="8"/>
  <c r="G2247" i="8"/>
  <c r="H2247" i="8"/>
  <c r="I2247" i="8"/>
  <c r="J2247" i="8"/>
  <c r="K2247" i="8"/>
  <c r="L2247" i="8"/>
  <c r="M2247" i="8"/>
  <c r="N2247" i="8"/>
  <c r="E2248" i="8"/>
  <c r="F2248" i="8"/>
  <c r="G2248" i="8"/>
  <c r="H2248" i="8"/>
  <c r="I2248" i="8"/>
  <c r="J2248" i="8"/>
  <c r="K2248" i="8"/>
  <c r="L2248" i="8"/>
  <c r="M2248" i="8"/>
  <c r="N2248" i="8"/>
  <c r="E2249" i="8"/>
  <c r="F2249" i="8"/>
  <c r="G2249" i="8"/>
  <c r="H2249" i="8"/>
  <c r="I2249" i="8"/>
  <c r="J2249" i="8"/>
  <c r="K2249" i="8"/>
  <c r="L2249" i="8"/>
  <c r="M2249" i="8"/>
  <c r="N2249" i="8"/>
  <c r="E2250" i="8"/>
  <c r="F2250" i="8"/>
  <c r="G2250" i="8"/>
  <c r="H2250" i="8"/>
  <c r="I2250" i="8"/>
  <c r="J2250" i="8"/>
  <c r="K2250" i="8"/>
  <c r="L2250" i="8"/>
  <c r="M2250" i="8"/>
  <c r="N2250" i="8"/>
  <c r="E2251" i="8"/>
  <c r="F2251" i="8"/>
  <c r="G2251" i="8"/>
  <c r="H2251" i="8"/>
  <c r="I2251" i="8"/>
  <c r="J2251" i="8"/>
  <c r="K2251" i="8"/>
  <c r="L2251" i="8"/>
  <c r="M2251" i="8"/>
  <c r="N2251" i="8"/>
  <c r="E2252" i="8"/>
  <c r="F2252" i="8"/>
  <c r="G2252" i="8"/>
  <c r="H2252" i="8"/>
  <c r="I2252" i="8"/>
  <c r="J2252" i="8"/>
  <c r="K2252" i="8"/>
  <c r="L2252" i="8"/>
  <c r="M2252" i="8"/>
  <c r="N2252" i="8"/>
  <c r="E2253" i="8"/>
  <c r="F2253" i="8"/>
  <c r="G2253" i="8"/>
  <c r="H2253" i="8"/>
  <c r="I2253" i="8"/>
  <c r="J2253" i="8"/>
  <c r="K2253" i="8"/>
  <c r="L2253" i="8"/>
  <c r="M2253" i="8"/>
  <c r="N2253" i="8"/>
  <c r="E2254" i="8"/>
  <c r="F2254" i="8"/>
  <c r="G2254" i="8"/>
  <c r="H2254" i="8"/>
  <c r="I2254" i="8"/>
  <c r="J2254" i="8"/>
  <c r="K2254" i="8"/>
  <c r="L2254" i="8"/>
  <c r="M2254" i="8"/>
  <c r="N2254" i="8"/>
  <c r="E2255" i="8"/>
  <c r="F2255" i="8"/>
  <c r="G2255" i="8"/>
  <c r="H2255" i="8"/>
  <c r="I2255" i="8"/>
  <c r="J2255" i="8"/>
  <c r="K2255" i="8"/>
  <c r="L2255" i="8"/>
  <c r="M2255" i="8"/>
  <c r="N2255" i="8"/>
  <c r="E2256" i="8"/>
  <c r="F2256" i="8"/>
  <c r="G2256" i="8"/>
  <c r="H2256" i="8"/>
  <c r="I2256" i="8"/>
  <c r="J2256" i="8"/>
  <c r="K2256" i="8"/>
  <c r="L2256" i="8"/>
  <c r="M2256" i="8"/>
  <c r="N2256" i="8"/>
  <c r="E2257" i="8"/>
  <c r="F2257" i="8"/>
  <c r="G2257" i="8"/>
  <c r="H2257" i="8"/>
  <c r="I2257" i="8"/>
  <c r="J2257" i="8"/>
  <c r="K2257" i="8"/>
  <c r="L2257" i="8"/>
  <c r="M2257" i="8"/>
  <c r="N2257" i="8"/>
  <c r="E2258" i="8"/>
  <c r="F2258" i="8"/>
  <c r="G2258" i="8"/>
  <c r="H2258" i="8"/>
  <c r="I2258" i="8"/>
  <c r="J2258" i="8"/>
  <c r="K2258" i="8"/>
  <c r="L2258" i="8"/>
  <c r="M2258" i="8"/>
  <c r="N2258" i="8"/>
  <c r="E2259" i="8"/>
  <c r="F2259" i="8"/>
  <c r="G2259" i="8"/>
  <c r="H2259" i="8"/>
  <c r="I2259" i="8"/>
  <c r="J2259" i="8"/>
  <c r="K2259" i="8"/>
  <c r="L2259" i="8"/>
  <c r="M2259" i="8"/>
  <c r="N2259" i="8"/>
  <c r="E2260" i="8"/>
  <c r="F2260" i="8"/>
  <c r="G2260" i="8"/>
  <c r="H2260" i="8"/>
  <c r="I2260" i="8"/>
  <c r="J2260" i="8"/>
  <c r="K2260" i="8"/>
  <c r="L2260" i="8"/>
  <c r="M2260" i="8"/>
  <c r="N2260" i="8"/>
  <c r="E2261" i="8"/>
  <c r="F2261" i="8"/>
  <c r="G2261" i="8"/>
  <c r="H2261" i="8"/>
  <c r="I2261" i="8"/>
  <c r="J2261" i="8"/>
  <c r="K2261" i="8"/>
  <c r="L2261" i="8"/>
  <c r="M2261" i="8"/>
  <c r="N2261" i="8"/>
  <c r="E2262" i="8"/>
  <c r="F2262" i="8"/>
  <c r="G2262" i="8"/>
  <c r="H2262" i="8"/>
  <c r="I2262" i="8"/>
  <c r="J2262" i="8"/>
  <c r="K2262" i="8"/>
  <c r="L2262" i="8"/>
  <c r="M2262" i="8"/>
  <c r="N2262" i="8"/>
  <c r="E2263" i="8"/>
  <c r="F2263" i="8"/>
  <c r="G2263" i="8"/>
  <c r="H2263" i="8"/>
  <c r="I2263" i="8"/>
  <c r="J2263" i="8"/>
  <c r="K2263" i="8"/>
  <c r="L2263" i="8"/>
  <c r="M2263" i="8"/>
  <c r="N2263" i="8"/>
  <c r="E2264" i="8"/>
  <c r="F2264" i="8"/>
  <c r="G2264" i="8"/>
  <c r="H2264" i="8"/>
  <c r="I2264" i="8"/>
  <c r="J2264" i="8"/>
  <c r="K2264" i="8"/>
  <c r="L2264" i="8"/>
  <c r="M2264" i="8"/>
  <c r="N2264" i="8"/>
  <c r="E2265" i="8"/>
  <c r="F2265" i="8"/>
  <c r="G2265" i="8"/>
  <c r="H2265" i="8"/>
  <c r="I2265" i="8"/>
  <c r="J2265" i="8"/>
  <c r="K2265" i="8"/>
  <c r="L2265" i="8"/>
  <c r="M2265" i="8"/>
  <c r="N2265" i="8"/>
  <c r="E2266" i="8"/>
  <c r="F2266" i="8"/>
  <c r="G2266" i="8"/>
  <c r="H2266" i="8"/>
  <c r="I2266" i="8"/>
  <c r="J2266" i="8"/>
  <c r="K2266" i="8"/>
  <c r="L2266" i="8"/>
  <c r="M2266" i="8"/>
  <c r="N2266" i="8"/>
  <c r="E2267" i="8"/>
  <c r="F2267" i="8"/>
  <c r="G2267" i="8"/>
  <c r="H2267" i="8"/>
  <c r="I2267" i="8"/>
  <c r="J2267" i="8"/>
  <c r="K2267" i="8"/>
  <c r="L2267" i="8"/>
  <c r="M2267" i="8"/>
  <c r="N2267" i="8"/>
  <c r="E2268" i="8"/>
  <c r="F2268" i="8"/>
  <c r="G2268" i="8"/>
  <c r="H2268" i="8"/>
  <c r="I2268" i="8"/>
  <c r="J2268" i="8"/>
  <c r="K2268" i="8"/>
  <c r="L2268" i="8"/>
  <c r="M2268" i="8"/>
  <c r="N2268" i="8"/>
  <c r="E2269" i="8"/>
  <c r="F2269" i="8"/>
  <c r="G2269" i="8"/>
  <c r="H2269" i="8"/>
  <c r="I2269" i="8"/>
  <c r="J2269" i="8"/>
  <c r="K2269" i="8"/>
  <c r="L2269" i="8"/>
  <c r="M2269" i="8"/>
  <c r="N2269" i="8"/>
  <c r="E2270" i="8"/>
  <c r="F2270" i="8"/>
  <c r="G2270" i="8"/>
  <c r="H2270" i="8"/>
  <c r="I2270" i="8"/>
  <c r="J2270" i="8"/>
  <c r="K2270" i="8"/>
  <c r="L2270" i="8"/>
  <c r="M2270" i="8"/>
  <c r="N2270" i="8"/>
  <c r="E2271" i="8"/>
  <c r="F2271" i="8"/>
  <c r="G2271" i="8"/>
  <c r="H2271" i="8"/>
  <c r="I2271" i="8"/>
  <c r="J2271" i="8"/>
  <c r="K2271" i="8"/>
  <c r="L2271" i="8"/>
  <c r="M2271" i="8"/>
  <c r="N2271" i="8"/>
  <c r="E2272" i="8"/>
  <c r="F2272" i="8"/>
  <c r="G2272" i="8"/>
  <c r="H2272" i="8"/>
  <c r="I2272" i="8"/>
  <c r="J2272" i="8"/>
  <c r="K2272" i="8"/>
  <c r="L2272" i="8"/>
  <c r="M2272" i="8"/>
  <c r="N2272" i="8"/>
  <c r="E2273" i="8"/>
  <c r="F2273" i="8"/>
  <c r="G2273" i="8"/>
  <c r="H2273" i="8"/>
  <c r="I2273" i="8"/>
  <c r="J2273" i="8"/>
  <c r="K2273" i="8"/>
  <c r="L2273" i="8"/>
  <c r="M2273" i="8"/>
  <c r="N2273" i="8"/>
  <c r="E2274" i="8"/>
  <c r="F2274" i="8"/>
  <c r="G2274" i="8"/>
  <c r="H2274" i="8"/>
  <c r="I2274" i="8"/>
  <c r="J2274" i="8"/>
  <c r="K2274" i="8"/>
  <c r="L2274" i="8"/>
  <c r="M2274" i="8"/>
  <c r="N2274" i="8"/>
  <c r="E2275" i="8"/>
  <c r="F2275" i="8"/>
  <c r="G2275" i="8"/>
  <c r="H2275" i="8"/>
  <c r="I2275" i="8"/>
  <c r="J2275" i="8"/>
  <c r="K2275" i="8"/>
  <c r="L2275" i="8"/>
  <c r="M2275" i="8"/>
  <c r="N2275" i="8"/>
  <c r="E2276" i="8"/>
  <c r="F2276" i="8"/>
  <c r="G2276" i="8"/>
  <c r="H2276" i="8"/>
  <c r="I2276" i="8"/>
  <c r="J2276" i="8"/>
  <c r="K2276" i="8"/>
  <c r="L2276" i="8"/>
  <c r="M2276" i="8"/>
  <c r="N2276" i="8"/>
  <c r="E2277" i="8"/>
  <c r="F2277" i="8"/>
  <c r="G2277" i="8"/>
  <c r="H2277" i="8"/>
  <c r="I2277" i="8"/>
  <c r="J2277" i="8"/>
  <c r="K2277" i="8"/>
  <c r="L2277" i="8"/>
  <c r="M2277" i="8"/>
  <c r="N2277" i="8"/>
  <c r="E2278" i="8"/>
  <c r="F2278" i="8"/>
  <c r="G2278" i="8"/>
  <c r="H2278" i="8"/>
  <c r="I2278" i="8"/>
  <c r="J2278" i="8"/>
  <c r="K2278" i="8"/>
  <c r="L2278" i="8"/>
  <c r="M2278" i="8"/>
  <c r="N2278" i="8"/>
  <c r="E2279" i="8"/>
  <c r="F2279" i="8"/>
  <c r="G2279" i="8"/>
  <c r="H2279" i="8"/>
  <c r="I2279" i="8"/>
  <c r="J2279" i="8"/>
  <c r="K2279" i="8"/>
  <c r="L2279" i="8"/>
  <c r="M2279" i="8"/>
  <c r="N2279" i="8"/>
  <c r="E2280" i="8"/>
  <c r="F2280" i="8"/>
  <c r="G2280" i="8"/>
  <c r="H2280" i="8"/>
  <c r="I2280" i="8"/>
  <c r="J2280" i="8"/>
  <c r="K2280" i="8"/>
  <c r="L2280" i="8"/>
  <c r="M2280" i="8"/>
  <c r="N2280" i="8"/>
  <c r="E2281" i="8"/>
  <c r="F2281" i="8"/>
  <c r="G2281" i="8"/>
  <c r="H2281" i="8"/>
  <c r="I2281" i="8"/>
  <c r="J2281" i="8"/>
  <c r="K2281" i="8"/>
  <c r="L2281" i="8"/>
  <c r="M2281" i="8"/>
  <c r="N2281" i="8"/>
  <c r="E2282" i="8"/>
  <c r="F2282" i="8"/>
  <c r="G2282" i="8"/>
  <c r="H2282" i="8"/>
  <c r="I2282" i="8"/>
  <c r="J2282" i="8"/>
  <c r="K2282" i="8"/>
  <c r="L2282" i="8"/>
  <c r="M2282" i="8"/>
  <c r="N2282" i="8"/>
  <c r="E2283" i="8"/>
  <c r="F2283" i="8"/>
  <c r="G2283" i="8"/>
  <c r="H2283" i="8"/>
  <c r="I2283" i="8"/>
  <c r="J2283" i="8"/>
  <c r="K2283" i="8"/>
  <c r="L2283" i="8"/>
  <c r="M2283" i="8"/>
  <c r="N2283" i="8"/>
  <c r="E2284" i="8"/>
  <c r="F2284" i="8"/>
  <c r="G2284" i="8"/>
  <c r="H2284" i="8"/>
  <c r="I2284" i="8"/>
  <c r="J2284" i="8"/>
  <c r="K2284" i="8"/>
  <c r="L2284" i="8"/>
  <c r="M2284" i="8"/>
  <c r="N2284" i="8"/>
  <c r="E2285" i="8"/>
  <c r="F2285" i="8"/>
  <c r="G2285" i="8"/>
  <c r="H2285" i="8"/>
  <c r="I2285" i="8"/>
  <c r="J2285" i="8"/>
  <c r="K2285" i="8"/>
  <c r="L2285" i="8"/>
  <c r="M2285" i="8"/>
  <c r="N2285" i="8"/>
  <c r="E2286" i="8"/>
  <c r="F2286" i="8"/>
  <c r="G2286" i="8"/>
  <c r="H2286" i="8"/>
  <c r="I2286" i="8"/>
  <c r="J2286" i="8"/>
  <c r="K2286" i="8"/>
  <c r="L2286" i="8"/>
  <c r="M2286" i="8"/>
  <c r="N2286" i="8"/>
  <c r="E2287" i="8"/>
  <c r="F2287" i="8"/>
  <c r="G2287" i="8"/>
  <c r="H2287" i="8"/>
  <c r="I2287" i="8"/>
  <c r="J2287" i="8"/>
  <c r="K2287" i="8"/>
  <c r="L2287" i="8"/>
  <c r="M2287" i="8"/>
  <c r="N2287" i="8"/>
  <c r="E2288" i="8"/>
  <c r="F2288" i="8"/>
  <c r="G2288" i="8"/>
  <c r="H2288" i="8"/>
  <c r="I2288" i="8"/>
  <c r="J2288" i="8"/>
  <c r="K2288" i="8"/>
  <c r="L2288" i="8"/>
  <c r="M2288" i="8"/>
  <c r="N2288" i="8"/>
  <c r="E2289" i="8"/>
  <c r="F2289" i="8"/>
  <c r="G2289" i="8"/>
  <c r="H2289" i="8"/>
  <c r="I2289" i="8"/>
  <c r="J2289" i="8"/>
  <c r="K2289" i="8"/>
  <c r="L2289" i="8"/>
  <c r="M2289" i="8"/>
  <c r="N2289" i="8"/>
  <c r="E2290" i="8"/>
  <c r="F2290" i="8"/>
  <c r="G2290" i="8"/>
  <c r="H2290" i="8"/>
  <c r="I2290" i="8"/>
  <c r="J2290" i="8"/>
  <c r="K2290" i="8"/>
  <c r="L2290" i="8"/>
  <c r="M2290" i="8"/>
  <c r="N2290" i="8"/>
  <c r="E2291" i="8"/>
  <c r="F2291" i="8"/>
  <c r="G2291" i="8"/>
  <c r="H2291" i="8"/>
  <c r="I2291" i="8"/>
  <c r="J2291" i="8"/>
  <c r="K2291" i="8"/>
  <c r="L2291" i="8"/>
  <c r="M2291" i="8"/>
  <c r="N2291" i="8"/>
  <c r="E2292" i="8"/>
  <c r="F2292" i="8"/>
  <c r="G2292" i="8"/>
  <c r="H2292" i="8"/>
  <c r="I2292" i="8"/>
  <c r="J2292" i="8"/>
  <c r="K2292" i="8"/>
  <c r="L2292" i="8"/>
  <c r="M2292" i="8"/>
  <c r="N2292" i="8"/>
  <c r="E2293" i="8"/>
  <c r="F2293" i="8"/>
  <c r="G2293" i="8"/>
  <c r="H2293" i="8"/>
  <c r="I2293" i="8"/>
  <c r="J2293" i="8"/>
  <c r="K2293" i="8"/>
  <c r="L2293" i="8"/>
  <c r="M2293" i="8"/>
  <c r="N2293" i="8"/>
  <c r="E2294" i="8"/>
  <c r="F2294" i="8"/>
  <c r="G2294" i="8"/>
  <c r="H2294" i="8"/>
  <c r="I2294" i="8"/>
  <c r="J2294" i="8"/>
  <c r="K2294" i="8"/>
  <c r="L2294" i="8"/>
  <c r="M2294" i="8"/>
  <c r="N2294" i="8"/>
  <c r="E2295" i="8"/>
  <c r="F2295" i="8"/>
  <c r="G2295" i="8"/>
  <c r="H2295" i="8"/>
  <c r="I2295" i="8"/>
  <c r="J2295" i="8"/>
  <c r="K2295" i="8"/>
  <c r="L2295" i="8"/>
  <c r="M2295" i="8"/>
  <c r="N2295" i="8"/>
  <c r="E2296" i="8"/>
  <c r="F2296" i="8"/>
  <c r="G2296" i="8"/>
  <c r="H2296" i="8"/>
  <c r="I2296" i="8"/>
  <c r="J2296" i="8"/>
  <c r="K2296" i="8"/>
  <c r="L2296" i="8"/>
  <c r="M2296" i="8"/>
  <c r="N2296" i="8"/>
  <c r="E2297" i="8"/>
  <c r="F2297" i="8"/>
  <c r="G2297" i="8"/>
  <c r="H2297" i="8"/>
  <c r="I2297" i="8"/>
  <c r="J2297" i="8"/>
  <c r="K2297" i="8"/>
  <c r="L2297" i="8"/>
  <c r="M2297" i="8"/>
  <c r="N2297" i="8"/>
  <c r="E2298" i="8"/>
  <c r="F2298" i="8"/>
  <c r="G2298" i="8"/>
  <c r="H2298" i="8"/>
  <c r="I2298" i="8"/>
  <c r="J2298" i="8"/>
  <c r="K2298" i="8"/>
  <c r="L2298" i="8"/>
  <c r="M2298" i="8"/>
  <c r="N2298" i="8"/>
  <c r="E2299" i="8"/>
  <c r="F2299" i="8"/>
  <c r="G2299" i="8"/>
  <c r="H2299" i="8"/>
  <c r="I2299" i="8"/>
  <c r="J2299" i="8"/>
  <c r="K2299" i="8"/>
  <c r="L2299" i="8"/>
  <c r="M2299" i="8"/>
  <c r="N2299" i="8"/>
  <c r="E2300" i="8"/>
  <c r="F2300" i="8"/>
  <c r="G2300" i="8"/>
  <c r="H2300" i="8"/>
  <c r="I2300" i="8"/>
  <c r="J2300" i="8"/>
  <c r="K2300" i="8"/>
  <c r="L2300" i="8"/>
  <c r="M2300" i="8"/>
  <c r="N2300" i="8"/>
  <c r="E2301" i="8"/>
  <c r="F2301" i="8"/>
  <c r="G2301" i="8"/>
  <c r="H2301" i="8"/>
  <c r="I2301" i="8"/>
  <c r="J2301" i="8"/>
  <c r="K2301" i="8"/>
  <c r="L2301" i="8"/>
  <c r="M2301" i="8"/>
  <c r="N2301" i="8"/>
  <c r="E2302" i="8"/>
  <c r="F2302" i="8"/>
  <c r="G2302" i="8"/>
  <c r="H2302" i="8"/>
  <c r="I2302" i="8"/>
  <c r="J2302" i="8"/>
  <c r="K2302" i="8"/>
  <c r="L2302" i="8"/>
  <c r="M2302" i="8"/>
  <c r="N2302" i="8"/>
  <c r="E2303" i="8"/>
  <c r="F2303" i="8"/>
  <c r="G2303" i="8"/>
  <c r="H2303" i="8"/>
  <c r="I2303" i="8"/>
  <c r="J2303" i="8"/>
  <c r="K2303" i="8"/>
  <c r="L2303" i="8"/>
  <c r="M2303" i="8"/>
  <c r="N2303" i="8"/>
  <c r="E2304" i="8"/>
  <c r="F2304" i="8"/>
  <c r="G2304" i="8"/>
  <c r="H2304" i="8"/>
  <c r="I2304" i="8"/>
  <c r="J2304" i="8"/>
  <c r="K2304" i="8"/>
  <c r="L2304" i="8"/>
  <c r="M2304" i="8"/>
  <c r="N2304" i="8"/>
  <c r="E2305" i="8"/>
  <c r="F2305" i="8"/>
  <c r="G2305" i="8"/>
  <c r="H2305" i="8"/>
  <c r="I2305" i="8"/>
  <c r="J2305" i="8"/>
  <c r="K2305" i="8"/>
  <c r="L2305" i="8"/>
  <c r="M2305" i="8"/>
  <c r="N2305" i="8"/>
  <c r="E2306" i="8"/>
  <c r="F2306" i="8"/>
  <c r="G2306" i="8"/>
  <c r="H2306" i="8"/>
  <c r="I2306" i="8"/>
  <c r="J2306" i="8"/>
  <c r="K2306" i="8"/>
  <c r="L2306" i="8"/>
  <c r="M2306" i="8"/>
  <c r="N2306" i="8"/>
  <c r="E2307" i="8"/>
  <c r="F2307" i="8"/>
  <c r="G2307" i="8"/>
  <c r="H2307" i="8"/>
  <c r="I2307" i="8"/>
  <c r="J2307" i="8"/>
  <c r="K2307" i="8"/>
  <c r="L2307" i="8"/>
  <c r="M2307" i="8"/>
  <c r="N2307" i="8"/>
  <c r="E2308" i="8"/>
  <c r="F2308" i="8"/>
  <c r="G2308" i="8"/>
  <c r="H2308" i="8"/>
  <c r="I2308" i="8"/>
  <c r="J2308" i="8"/>
  <c r="K2308" i="8"/>
  <c r="L2308" i="8"/>
  <c r="M2308" i="8"/>
  <c r="N2308" i="8"/>
  <c r="E2309" i="8"/>
  <c r="F2309" i="8"/>
  <c r="G2309" i="8"/>
  <c r="H2309" i="8"/>
  <c r="I2309" i="8"/>
  <c r="J2309" i="8"/>
  <c r="K2309" i="8"/>
  <c r="L2309" i="8"/>
  <c r="M2309" i="8"/>
  <c r="N2309" i="8"/>
  <c r="E2310" i="8"/>
  <c r="F2310" i="8"/>
  <c r="G2310" i="8"/>
  <c r="H2310" i="8"/>
  <c r="I2310" i="8"/>
  <c r="J2310" i="8"/>
  <c r="K2310" i="8"/>
  <c r="L2310" i="8"/>
  <c r="M2310" i="8"/>
  <c r="N2310" i="8"/>
  <c r="E2311" i="8"/>
  <c r="F2311" i="8"/>
  <c r="G2311" i="8"/>
  <c r="H2311" i="8"/>
  <c r="I2311" i="8"/>
  <c r="J2311" i="8"/>
  <c r="K2311" i="8"/>
  <c r="L2311" i="8"/>
  <c r="M2311" i="8"/>
  <c r="N2311" i="8"/>
  <c r="E2312" i="8"/>
  <c r="F2312" i="8"/>
  <c r="G2312" i="8"/>
  <c r="H2312" i="8"/>
  <c r="I2312" i="8"/>
  <c r="J2312" i="8"/>
  <c r="K2312" i="8"/>
  <c r="L2312" i="8"/>
  <c r="M2312" i="8"/>
  <c r="N2312" i="8"/>
  <c r="E2313" i="8"/>
  <c r="F2313" i="8"/>
  <c r="G2313" i="8"/>
  <c r="H2313" i="8"/>
  <c r="I2313" i="8"/>
  <c r="J2313" i="8"/>
  <c r="K2313" i="8"/>
  <c r="L2313" i="8"/>
  <c r="M2313" i="8"/>
  <c r="N2313" i="8"/>
  <c r="E2314" i="8"/>
  <c r="F2314" i="8"/>
  <c r="G2314" i="8"/>
  <c r="H2314" i="8"/>
  <c r="I2314" i="8"/>
  <c r="J2314" i="8"/>
  <c r="K2314" i="8"/>
  <c r="L2314" i="8"/>
  <c r="M2314" i="8"/>
  <c r="N2314" i="8"/>
  <c r="E2315" i="8"/>
  <c r="F2315" i="8"/>
  <c r="G2315" i="8"/>
  <c r="H2315" i="8"/>
  <c r="I2315" i="8"/>
  <c r="J2315" i="8"/>
  <c r="K2315" i="8"/>
  <c r="L2315" i="8"/>
  <c r="M2315" i="8"/>
  <c r="N2315" i="8"/>
  <c r="E2316" i="8"/>
  <c r="F2316" i="8"/>
  <c r="G2316" i="8"/>
  <c r="H2316" i="8"/>
  <c r="I2316" i="8"/>
  <c r="J2316" i="8"/>
  <c r="K2316" i="8"/>
  <c r="L2316" i="8"/>
  <c r="M2316" i="8"/>
  <c r="N2316" i="8"/>
  <c r="E2317" i="8"/>
  <c r="F2317" i="8"/>
  <c r="G2317" i="8"/>
  <c r="H2317" i="8"/>
  <c r="I2317" i="8"/>
  <c r="J2317" i="8"/>
  <c r="K2317" i="8"/>
  <c r="L2317" i="8"/>
  <c r="M2317" i="8"/>
  <c r="N2317" i="8"/>
  <c r="E2318" i="8"/>
  <c r="F2318" i="8"/>
  <c r="G2318" i="8"/>
  <c r="H2318" i="8"/>
  <c r="I2318" i="8"/>
  <c r="J2318" i="8"/>
  <c r="K2318" i="8"/>
  <c r="L2318" i="8"/>
  <c r="M2318" i="8"/>
  <c r="N2318" i="8"/>
  <c r="E2319" i="8"/>
  <c r="F2319" i="8"/>
  <c r="G2319" i="8"/>
  <c r="H2319" i="8"/>
  <c r="I2319" i="8"/>
  <c r="J2319" i="8"/>
  <c r="K2319" i="8"/>
  <c r="L2319" i="8"/>
  <c r="M2319" i="8"/>
  <c r="N2319" i="8"/>
  <c r="E2320" i="8"/>
  <c r="F2320" i="8"/>
  <c r="G2320" i="8"/>
  <c r="H2320" i="8"/>
  <c r="I2320" i="8"/>
  <c r="J2320" i="8"/>
  <c r="K2320" i="8"/>
  <c r="L2320" i="8"/>
  <c r="M2320" i="8"/>
  <c r="N2320" i="8"/>
  <c r="E2321" i="8"/>
  <c r="F2321" i="8"/>
  <c r="G2321" i="8"/>
  <c r="H2321" i="8"/>
  <c r="I2321" i="8"/>
  <c r="J2321" i="8"/>
  <c r="K2321" i="8"/>
  <c r="L2321" i="8"/>
  <c r="M2321" i="8"/>
  <c r="N2321" i="8"/>
  <c r="E2322" i="8"/>
  <c r="F2322" i="8"/>
  <c r="G2322" i="8"/>
  <c r="H2322" i="8"/>
  <c r="I2322" i="8"/>
  <c r="J2322" i="8"/>
  <c r="K2322" i="8"/>
  <c r="L2322" i="8"/>
  <c r="M2322" i="8"/>
  <c r="N2322" i="8"/>
  <c r="E2323" i="8"/>
  <c r="F2323" i="8"/>
  <c r="G2323" i="8"/>
  <c r="H2323" i="8"/>
  <c r="I2323" i="8"/>
  <c r="J2323" i="8"/>
  <c r="K2323" i="8"/>
  <c r="L2323" i="8"/>
  <c r="M2323" i="8"/>
  <c r="N2323" i="8"/>
  <c r="E2324" i="8"/>
  <c r="F2324" i="8"/>
  <c r="G2324" i="8"/>
  <c r="H2324" i="8"/>
  <c r="I2324" i="8"/>
  <c r="J2324" i="8"/>
  <c r="K2324" i="8"/>
  <c r="L2324" i="8"/>
  <c r="M2324" i="8"/>
  <c r="N2324" i="8"/>
  <c r="E2325" i="8"/>
  <c r="F2325" i="8"/>
  <c r="G2325" i="8"/>
  <c r="H2325" i="8"/>
  <c r="I2325" i="8"/>
  <c r="J2325" i="8"/>
  <c r="K2325" i="8"/>
  <c r="L2325" i="8"/>
  <c r="M2325" i="8"/>
  <c r="N2325" i="8"/>
  <c r="E2326" i="8"/>
  <c r="F2326" i="8"/>
  <c r="G2326" i="8"/>
  <c r="H2326" i="8"/>
  <c r="I2326" i="8"/>
  <c r="J2326" i="8"/>
  <c r="K2326" i="8"/>
  <c r="L2326" i="8"/>
  <c r="M2326" i="8"/>
  <c r="N2326" i="8"/>
  <c r="E2327" i="8"/>
  <c r="F2327" i="8"/>
  <c r="G2327" i="8"/>
  <c r="H2327" i="8"/>
  <c r="I2327" i="8"/>
  <c r="J2327" i="8"/>
  <c r="K2327" i="8"/>
  <c r="L2327" i="8"/>
  <c r="M2327" i="8"/>
  <c r="N2327" i="8"/>
  <c r="E2328" i="8"/>
  <c r="F2328" i="8"/>
  <c r="G2328" i="8"/>
  <c r="H2328" i="8"/>
  <c r="I2328" i="8"/>
  <c r="J2328" i="8"/>
  <c r="K2328" i="8"/>
  <c r="L2328" i="8"/>
  <c r="M2328" i="8"/>
  <c r="N2328" i="8"/>
  <c r="E2329" i="8"/>
  <c r="F2329" i="8"/>
  <c r="G2329" i="8"/>
  <c r="H2329" i="8"/>
  <c r="I2329" i="8"/>
  <c r="J2329" i="8"/>
  <c r="K2329" i="8"/>
  <c r="L2329" i="8"/>
  <c r="M2329" i="8"/>
  <c r="N2329" i="8"/>
  <c r="E2330" i="8"/>
  <c r="F2330" i="8"/>
  <c r="G2330" i="8"/>
  <c r="H2330" i="8"/>
  <c r="I2330" i="8"/>
  <c r="J2330" i="8"/>
  <c r="K2330" i="8"/>
  <c r="L2330" i="8"/>
  <c r="M2330" i="8"/>
  <c r="N2330" i="8"/>
  <c r="E2331" i="8"/>
  <c r="F2331" i="8"/>
  <c r="G2331" i="8"/>
  <c r="H2331" i="8"/>
  <c r="I2331" i="8"/>
  <c r="J2331" i="8"/>
  <c r="K2331" i="8"/>
  <c r="L2331" i="8"/>
  <c r="M2331" i="8"/>
  <c r="N2331" i="8"/>
  <c r="E2332" i="8"/>
  <c r="F2332" i="8"/>
  <c r="G2332" i="8"/>
  <c r="H2332" i="8"/>
  <c r="I2332" i="8"/>
  <c r="J2332" i="8"/>
  <c r="K2332" i="8"/>
  <c r="L2332" i="8"/>
  <c r="M2332" i="8"/>
  <c r="N2332" i="8"/>
  <c r="E2333" i="8"/>
  <c r="F2333" i="8"/>
  <c r="G2333" i="8"/>
  <c r="H2333" i="8"/>
  <c r="I2333" i="8"/>
  <c r="J2333" i="8"/>
  <c r="K2333" i="8"/>
  <c r="L2333" i="8"/>
  <c r="M2333" i="8"/>
  <c r="N2333" i="8"/>
  <c r="E2334" i="8"/>
  <c r="F2334" i="8"/>
  <c r="G2334" i="8"/>
  <c r="H2334" i="8"/>
  <c r="I2334" i="8"/>
  <c r="J2334" i="8"/>
  <c r="K2334" i="8"/>
  <c r="L2334" i="8"/>
  <c r="M2334" i="8"/>
  <c r="N2334" i="8"/>
  <c r="E2335" i="8"/>
  <c r="F2335" i="8"/>
  <c r="G2335" i="8"/>
  <c r="H2335" i="8"/>
  <c r="I2335" i="8"/>
  <c r="J2335" i="8"/>
  <c r="K2335" i="8"/>
  <c r="L2335" i="8"/>
  <c r="M2335" i="8"/>
  <c r="N2335" i="8"/>
  <c r="E2336" i="8"/>
  <c r="F2336" i="8"/>
  <c r="G2336" i="8"/>
  <c r="H2336" i="8"/>
  <c r="I2336" i="8"/>
  <c r="J2336" i="8"/>
  <c r="K2336" i="8"/>
  <c r="L2336" i="8"/>
  <c r="M2336" i="8"/>
  <c r="N2336" i="8"/>
  <c r="E2337" i="8"/>
  <c r="F2337" i="8"/>
  <c r="G2337" i="8"/>
  <c r="H2337" i="8"/>
  <c r="I2337" i="8"/>
  <c r="J2337" i="8"/>
  <c r="K2337" i="8"/>
  <c r="L2337" i="8"/>
  <c r="M2337" i="8"/>
  <c r="N2337" i="8"/>
  <c r="E2338" i="8"/>
  <c r="F2338" i="8"/>
  <c r="G2338" i="8"/>
  <c r="H2338" i="8"/>
  <c r="I2338" i="8"/>
  <c r="J2338" i="8"/>
  <c r="K2338" i="8"/>
  <c r="L2338" i="8"/>
  <c r="M2338" i="8"/>
  <c r="N2338" i="8"/>
  <c r="E2339" i="8"/>
  <c r="F2339" i="8"/>
  <c r="G2339" i="8"/>
  <c r="H2339" i="8"/>
  <c r="I2339" i="8"/>
  <c r="J2339" i="8"/>
  <c r="K2339" i="8"/>
  <c r="L2339" i="8"/>
  <c r="M2339" i="8"/>
  <c r="N2339" i="8"/>
  <c r="E2340" i="8"/>
  <c r="F2340" i="8"/>
  <c r="G2340" i="8"/>
  <c r="H2340" i="8"/>
  <c r="I2340" i="8"/>
  <c r="J2340" i="8"/>
  <c r="K2340" i="8"/>
  <c r="L2340" i="8"/>
  <c r="M2340" i="8"/>
  <c r="N2340" i="8"/>
  <c r="E2341" i="8"/>
  <c r="F2341" i="8"/>
  <c r="G2341" i="8"/>
  <c r="H2341" i="8"/>
  <c r="I2341" i="8"/>
  <c r="J2341" i="8"/>
  <c r="K2341" i="8"/>
  <c r="L2341" i="8"/>
  <c r="M2341" i="8"/>
  <c r="N2341" i="8"/>
  <c r="E2342" i="8"/>
  <c r="F2342" i="8"/>
  <c r="G2342" i="8"/>
  <c r="H2342" i="8"/>
  <c r="I2342" i="8"/>
  <c r="J2342" i="8"/>
  <c r="K2342" i="8"/>
  <c r="L2342" i="8"/>
  <c r="M2342" i="8"/>
  <c r="N2342" i="8"/>
  <c r="E2343" i="8"/>
  <c r="F2343" i="8"/>
  <c r="G2343" i="8"/>
  <c r="H2343" i="8"/>
  <c r="I2343" i="8"/>
  <c r="J2343" i="8"/>
  <c r="K2343" i="8"/>
  <c r="L2343" i="8"/>
  <c r="M2343" i="8"/>
  <c r="N2343" i="8"/>
  <c r="E2344" i="8"/>
  <c r="F2344" i="8"/>
  <c r="G2344" i="8"/>
  <c r="H2344" i="8"/>
  <c r="I2344" i="8"/>
  <c r="J2344" i="8"/>
  <c r="K2344" i="8"/>
  <c r="L2344" i="8"/>
  <c r="M2344" i="8"/>
  <c r="N2344" i="8"/>
  <c r="E2345" i="8"/>
  <c r="F2345" i="8"/>
  <c r="G2345" i="8"/>
  <c r="H2345" i="8"/>
  <c r="I2345" i="8"/>
  <c r="J2345" i="8"/>
  <c r="K2345" i="8"/>
  <c r="L2345" i="8"/>
  <c r="M2345" i="8"/>
  <c r="N2345" i="8"/>
  <c r="E2346" i="8"/>
  <c r="F2346" i="8"/>
  <c r="G2346" i="8"/>
  <c r="H2346" i="8"/>
  <c r="I2346" i="8"/>
  <c r="J2346" i="8"/>
  <c r="K2346" i="8"/>
  <c r="L2346" i="8"/>
  <c r="M2346" i="8"/>
  <c r="N2346" i="8"/>
  <c r="E2347" i="8"/>
  <c r="F2347" i="8"/>
  <c r="G2347" i="8"/>
  <c r="H2347" i="8"/>
  <c r="I2347" i="8"/>
  <c r="J2347" i="8"/>
  <c r="K2347" i="8"/>
  <c r="L2347" i="8"/>
  <c r="M2347" i="8"/>
  <c r="N2347" i="8"/>
  <c r="E2348" i="8"/>
  <c r="F2348" i="8"/>
  <c r="G2348" i="8"/>
  <c r="H2348" i="8"/>
  <c r="I2348" i="8"/>
  <c r="J2348" i="8"/>
  <c r="K2348" i="8"/>
  <c r="L2348" i="8"/>
  <c r="M2348" i="8"/>
  <c r="N2348" i="8"/>
  <c r="E2349" i="8"/>
  <c r="F2349" i="8"/>
  <c r="G2349" i="8"/>
  <c r="H2349" i="8"/>
  <c r="I2349" i="8"/>
  <c r="J2349" i="8"/>
  <c r="K2349" i="8"/>
  <c r="L2349" i="8"/>
  <c r="M2349" i="8"/>
  <c r="N2349" i="8"/>
  <c r="E2350" i="8"/>
  <c r="F2350" i="8"/>
  <c r="G2350" i="8"/>
  <c r="H2350" i="8"/>
  <c r="I2350" i="8"/>
  <c r="J2350" i="8"/>
  <c r="K2350" i="8"/>
  <c r="L2350" i="8"/>
  <c r="M2350" i="8"/>
  <c r="N2350" i="8"/>
  <c r="E2351" i="8"/>
  <c r="F2351" i="8"/>
  <c r="G2351" i="8"/>
  <c r="H2351" i="8"/>
  <c r="I2351" i="8"/>
  <c r="J2351" i="8"/>
  <c r="K2351" i="8"/>
  <c r="L2351" i="8"/>
  <c r="M2351" i="8"/>
  <c r="N2351" i="8"/>
  <c r="E2352" i="8"/>
  <c r="F2352" i="8"/>
  <c r="G2352" i="8"/>
  <c r="H2352" i="8"/>
  <c r="I2352" i="8"/>
  <c r="J2352" i="8"/>
  <c r="K2352" i="8"/>
  <c r="L2352" i="8"/>
  <c r="M2352" i="8"/>
  <c r="N2352" i="8"/>
  <c r="E2353" i="8"/>
  <c r="F2353" i="8"/>
  <c r="G2353" i="8"/>
  <c r="H2353" i="8"/>
  <c r="I2353" i="8"/>
  <c r="J2353" i="8"/>
  <c r="K2353" i="8"/>
  <c r="L2353" i="8"/>
  <c r="M2353" i="8"/>
  <c r="N2353" i="8"/>
  <c r="E2354" i="8"/>
  <c r="F2354" i="8"/>
  <c r="G2354" i="8"/>
  <c r="H2354" i="8"/>
  <c r="I2354" i="8"/>
  <c r="J2354" i="8"/>
  <c r="K2354" i="8"/>
  <c r="L2354" i="8"/>
  <c r="M2354" i="8"/>
  <c r="N2354" i="8"/>
  <c r="E2355" i="8"/>
  <c r="F2355" i="8"/>
  <c r="G2355" i="8"/>
  <c r="H2355" i="8"/>
  <c r="I2355" i="8"/>
  <c r="J2355" i="8"/>
  <c r="K2355" i="8"/>
  <c r="L2355" i="8"/>
  <c r="M2355" i="8"/>
  <c r="N2355" i="8"/>
  <c r="E2356" i="8"/>
  <c r="F2356" i="8"/>
  <c r="G2356" i="8"/>
  <c r="H2356" i="8"/>
  <c r="I2356" i="8"/>
  <c r="J2356" i="8"/>
  <c r="K2356" i="8"/>
  <c r="L2356" i="8"/>
  <c r="M2356" i="8"/>
  <c r="N2356" i="8"/>
  <c r="E2357" i="8"/>
  <c r="F2357" i="8"/>
  <c r="G2357" i="8"/>
  <c r="H2357" i="8"/>
  <c r="I2357" i="8"/>
  <c r="J2357" i="8"/>
  <c r="K2357" i="8"/>
  <c r="L2357" i="8"/>
  <c r="M2357" i="8"/>
  <c r="N2357" i="8"/>
  <c r="E2358" i="8"/>
  <c r="F2358" i="8"/>
  <c r="G2358" i="8"/>
  <c r="H2358" i="8"/>
  <c r="I2358" i="8"/>
  <c r="J2358" i="8"/>
  <c r="K2358" i="8"/>
  <c r="L2358" i="8"/>
  <c r="M2358" i="8"/>
  <c r="N2358" i="8"/>
  <c r="E2359" i="8"/>
  <c r="F2359" i="8"/>
  <c r="G2359" i="8"/>
  <c r="H2359" i="8"/>
  <c r="I2359" i="8"/>
  <c r="J2359" i="8"/>
  <c r="K2359" i="8"/>
  <c r="L2359" i="8"/>
  <c r="M2359" i="8"/>
  <c r="N2359" i="8"/>
  <c r="E2360" i="8"/>
  <c r="F2360" i="8"/>
  <c r="G2360" i="8"/>
  <c r="H2360" i="8"/>
  <c r="I2360" i="8"/>
  <c r="J2360" i="8"/>
  <c r="K2360" i="8"/>
  <c r="L2360" i="8"/>
  <c r="M2360" i="8"/>
  <c r="N2360" i="8"/>
  <c r="E2361" i="8"/>
  <c r="F2361" i="8"/>
  <c r="G2361" i="8"/>
  <c r="H2361" i="8"/>
  <c r="I2361" i="8"/>
  <c r="J2361" i="8"/>
  <c r="K2361" i="8"/>
  <c r="L2361" i="8"/>
  <c r="M2361" i="8"/>
  <c r="N2361" i="8"/>
  <c r="E2362" i="8"/>
  <c r="F2362" i="8"/>
  <c r="G2362" i="8"/>
  <c r="H2362" i="8"/>
  <c r="I2362" i="8"/>
  <c r="J2362" i="8"/>
  <c r="K2362" i="8"/>
  <c r="L2362" i="8"/>
  <c r="M2362" i="8"/>
  <c r="N2362" i="8"/>
  <c r="E2363" i="8"/>
  <c r="F2363" i="8"/>
  <c r="G2363" i="8"/>
  <c r="H2363" i="8"/>
  <c r="I2363" i="8"/>
  <c r="J2363" i="8"/>
  <c r="K2363" i="8"/>
  <c r="L2363" i="8"/>
  <c r="M2363" i="8"/>
  <c r="N2363" i="8"/>
  <c r="E2364" i="8"/>
  <c r="F2364" i="8"/>
  <c r="G2364" i="8"/>
  <c r="H2364" i="8"/>
  <c r="I2364" i="8"/>
  <c r="J2364" i="8"/>
  <c r="K2364" i="8"/>
  <c r="L2364" i="8"/>
  <c r="M2364" i="8"/>
  <c r="N2364" i="8"/>
  <c r="E2365" i="8"/>
  <c r="F2365" i="8"/>
  <c r="G2365" i="8"/>
  <c r="H2365" i="8"/>
  <c r="I2365" i="8"/>
  <c r="J2365" i="8"/>
  <c r="K2365" i="8"/>
  <c r="L2365" i="8"/>
  <c r="M2365" i="8"/>
  <c r="N2365" i="8"/>
  <c r="E2366" i="8"/>
  <c r="F2366" i="8"/>
  <c r="G2366" i="8"/>
  <c r="H2366" i="8"/>
  <c r="I2366" i="8"/>
  <c r="J2366" i="8"/>
  <c r="K2366" i="8"/>
  <c r="L2366" i="8"/>
  <c r="M2366" i="8"/>
  <c r="N2366" i="8"/>
  <c r="E2367" i="8"/>
  <c r="F2367" i="8"/>
  <c r="G2367" i="8"/>
  <c r="H2367" i="8"/>
  <c r="I2367" i="8"/>
  <c r="J2367" i="8"/>
  <c r="K2367" i="8"/>
  <c r="L2367" i="8"/>
  <c r="M2367" i="8"/>
  <c r="N2367" i="8"/>
  <c r="E2368" i="8"/>
  <c r="F2368" i="8"/>
  <c r="G2368" i="8"/>
  <c r="H2368" i="8"/>
  <c r="I2368" i="8"/>
  <c r="J2368" i="8"/>
  <c r="K2368" i="8"/>
  <c r="L2368" i="8"/>
  <c r="M2368" i="8"/>
  <c r="N2368" i="8"/>
  <c r="E2369" i="8"/>
  <c r="F2369" i="8"/>
  <c r="G2369" i="8"/>
  <c r="H2369" i="8"/>
  <c r="I2369" i="8"/>
  <c r="J2369" i="8"/>
  <c r="K2369" i="8"/>
  <c r="L2369" i="8"/>
  <c r="M2369" i="8"/>
  <c r="N2369" i="8"/>
  <c r="E2370" i="8"/>
  <c r="F2370" i="8"/>
  <c r="G2370" i="8"/>
  <c r="H2370" i="8"/>
  <c r="I2370" i="8"/>
  <c r="J2370" i="8"/>
  <c r="K2370" i="8"/>
  <c r="L2370" i="8"/>
  <c r="M2370" i="8"/>
  <c r="N2370" i="8"/>
  <c r="E2371" i="8"/>
  <c r="F2371" i="8"/>
  <c r="G2371" i="8"/>
  <c r="H2371" i="8"/>
  <c r="I2371" i="8"/>
  <c r="J2371" i="8"/>
  <c r="K2371" i="8"/>
  <c r="L2371" i="8"/>
  <c r="M2371" i="8"/>
  <c r="N2371" i="8"/>
  <c r="E2372" i="8"/>
  <c r="F2372" i="8"/>
  <c r="G2372" i="8"/>
  <c r="H2372" i="8"/>
  <c r="I2372" i="8"/>
  <c r="J2372" i="8"/>
  <c r="K2372" i="8"/>
  <c r="L2372" i="8"/>
  <c r="M2372" i="8"/>
  <c r="N2372" i="8"/>
  <c r="E2373" i="8"/>
  <c r="F2373" i="8"/>
  <c r="G2373" i="8"/>
  <c r="H2373" i="8"/>
  <c r="I2373" i="8"/>
  <c r="J2373" i="8"/>
  <c r="K2373" i="8"/>
  <c r="L2373" i="8"/>
  <c r="M2373" i="8"/>
  <c r="N2373" i="8"/>
  <c r="E2374" i="8"/>
  <c r="F2374" i="8"/>
  <c r="G2374" i="8"/>
  <c r="H2374" i="8"/>
  <c r="I2374" i="8"/>
  <c r="J2374" i="8"/>
  <c r="K2374" i="8"/>
  <c r="L2374" i="8"/>
  <c r="M2374" i="8"/>
  <c r="N2374" i="8"/>
  <c r="E2375" i="8"/>
  <c r="F2375" i="8"/>
  <c r="G2375" i="8"/>
  <c r="H2375" i="8"/>
  <c r="I2375" i="8"/>
  <c r="J2375" i="8"/>
  <c r="K2375" i="8"/>
  <c r="L2375" i="8"/>
  <c r="M2375" i="8"/>
  <c r="N2375" i="8"/>
  <c r="E2376" i="8"/>
  <c r="F2376" i="8"/>
  <c r="G2376" i="8"/>
  <c r="H2376" i="8"/>
  <c r="I2376" i="8"/>
  <c r="J2376" i="8"/>
  <c r="K2376" i="8"/>
  <c r="L2376" i="8"/>
  <c r="M2376" i="8"/>
  <c r="N2376" i="8"/>
  <c r="E2377" i="8"/>
  <c r="F2377" i="8"/>
  <c r="G2377" i="8"/>
  <c r="H2377" i="8"/>
  <c r="I2377" i="8"/>
  <c r="J2377" i="8"/>
  <c r="K2377" i="8"/>
  <c r="L2377" i="8"/>
  <c r="M2377" i="8"/>
  <c r="N2377" i="8"/>
  <c r="E2378" i="8"/>
  <c r="F2378" i="8"/>
  <c r="G2378" i="8"/>
  <c r="H2378" i="8"/>
  <c r="I2378" i="8"/>
  <c r="J2378" i="8"/>
  <c r="K2378" i="8"/>
  <c r="L2378" i="8"/>
  <c r="M2378" i="8"/>
  <c r="N2378" i="8"/>
  <c r="E2379" i="8"/>
  <c r="F2379" i="8"/>
  <c r="G2379" i="8"/>
  <c r="H2379" i="8"/>
  <c r="I2379" i="8"/>
  <c r="J2379" i="8"/>
  <c r="K2379" i="8"/>
  <c r="L2379" i="8"/>
  <c r="M2379" i="8"/>
  <c r="N2379" i="8"/>
  <c r="E2380" i="8"/>
  <c r="F2380" i="8"/>
  <c r="G2380" i="8"/>
  <c r="H2380" i="8"/>
  <c r="I2380" i="8"/>
  <c r="J2380" i="8"/>
  <c r="K2380" i="8"/>
  <c r="L2380" i="8"/>
  <c r="M2380" i="8"/>
  <c r="N2380" i="8"/>
  <c r="E2381" i="8"/>
  <c r="F2381" i="8"/>
  <c r="G2381" i="8"/>
  <c r="H2381" i="8"/>
  <c r="I2381" i="8"/>
  <c r="J2381" i="8"/>
  <c r="K2381" i="8"/>
  <c r="L2381" i="8"/>
  <c r="M2381" i="8"/>
  <c r="N2381" i="8"/>
  <c r="E2382" i="8"/>
  <c r="F2382" i="8"/>
  <c r="G2382" i="8"/>
  <c r="H2382" i="8"/>
  <c r="I2382" i="8"/>
  <c r="J2382" i="8"/>
  <c r="K2382" i="8"/>
  <c r="L2382" i="8"/>
  <c r="M2382" i="8"/>
  <c r="N2382" i="8"/>
  <c r="E2383" i="8"/>
  <c r="F2383" i="8"/>
  <c r="G2383" i="8"/>
  <c r="H2383" i="8"/>
  <c r="I2383" i="8"/>
  <c r="J2383" i="8"/>
  <c r="K2383" i="8"/>
  <c r="L2383" i="8"/>
  <c r="M2383" i="8"/>
  <c r="N2383" i="8"/>
  <c r="E2384" i="8"/>
  <c r="F2384" i="8"/>
  <c r="G2384" i="8"/>
  <c r="H2384" i="8"/>
  <c r="I2384" i="8"/>
  <c r="J2384" i="8"/>
  <c r="K2384" i="8"/>
  <c r="L2384" i="8"/>
  <c r="M2384" i="8"/>
  <c r="N2384" i="8"/>
  <c r="E2385" i="8"/>
  <c r="F2385" i="8"/>
  <c r="G2385" i="8"/>
  <c r="H2385" i="8"/>
  <c r="I2385" i="8"/>
  <c r="J2385" i="8"/>
  <c r="K2385" i="8"/>
  <c r="L2385" i="8"/>
  <c r="M2385" i="8"/>
  <c r="N2385" i="8"/>
  <c r="E2386" i="8"/>
  <c r="F2386" i="8"/>
  <c r="G2386" i="8"/>
  <c r="H2386" i="8"/>
  <c r="I2386" i="8"/>
  <c r="J2386" i="8"/>
  <c r="K2386" i="8"/>
  <c r="L2386" i="8"/>
  <c r="M2386" i="8"/>
  <c r="N2386" i="8"/>
  <c r="E2387" i="8"/>
  <c r="F2387" i="8"/>
  <c r="G2387" i="8"/>
  <c r="H2387" i="8"/>
  <c r="I2387" i="8"/>
  <c r="J2387" i="8"/>
  <c r="K2387" i="8"/>
  <c r="L2387" i="8"/>
  <c r="M2387" i="8"/>
  <c r="N2387" i="8"/>
  <c r="E2388" i="8"/>
  <c r="F2388" i="8"/>
  <c r="G2388" i="8"/>
  <c r="H2388" i="8"/>
  <c r="I2388" i="8"/>
  <c r="J2388" i="8"/>
  <c r="K2388" i="8"/>
  <c r="L2388" i="8"/>
  <c r="M2388" i="8"/>
  <c r="N2388" i="8"/>
  <c r="E2389" i="8"/>
  <c r="F2389" i="8"/>
  <c r="G2389" i="8"/>
  <c r="H2389" i="8"/>
  <c r="I2389" i="8"/>
  <c r="J2389" i="8"/>
  <c r="K2389" i="8"/>
  <c r="L2389" i="8"/>
  <c r="M2389" i="8"/>
  <c r="N2389" i="8"/>
  <c r="E2390" i="8"/>
  <c r="F2390" i="8"/>
  <c r="G2390" i="8"/>
  <c r="H2390" i="8"/>
  <c r="I2390" i="8"/>
  <c r="J2390" i="8"/>
  <c r="K2390" i="8"/>
  <c r="L2390" i="8"/>
  <c r="M2390" i="8"/>
  <c r="N2390" i="8"/>
  <c r="E2391" i="8"/>
  <c r="F2391" i="8"/>
  <c r="G2391" i="8"/>
  <c r="H2391" i="8"/>
  <c r="I2391" i="8"/>
  <c r="J2391" i="8"/>
  <c r="K2391" i="8"/>
  <c r="L2391" i="8"/>
  <c r="M2391" i="8"/>
  <c r="N2391" i="8"/>
  <c r="E2392" i="8"/>
  <c r="F2392" i="8"/>
  <c r="G2392" i="8"/>
  <c r="H2392" i="8"/>
  <c r="I2392" i="8"/>
  <c r="J2392" i="8"/>
  <c r="K2392" i="8"/>
  <c r="L2392" i="8"/>
  <c r="M2392" i="8"/>
  <c r="N2392" i="8"/>
  <c r="E2393" i="8"/>
  <c r="F2393" i="8"/>
  <c r="G2393" i="8"/>
  <c r="H2393" i="8"/>
  <c r="I2393" i="8"/>
  <c r="J2393" i="8"/>
  <c r="K2393" i="8"/>
  <c r="L2393" i="8"/>
  <c r="M2393" i="8"/>
  <c r="N2393" i="8"/>
  <c r="E2394" i="8"/>
  <c r="F2394" i="8"/>
  <c r="G2394" i="8"/>
  <c r="H2394" i="8"/>
  <c r="I2394" i="8"/>
  <c r="J2394" i="8"/>
  <c r="K2394" i="8"/>
  <c r="L2394" i="8"/>
  <c r="M2394" i="8"/>
  <c r="N2394" i="8"/>
  <c r="E2395" i="8"/>
  <c r="F2395" i="8"/>
  <c r="G2395" i="8"/>
  <c r="H2395" i="8"/>
  <c r="I2395" i="8"/>
  <c r="J2395" i="8"/>
  <c r="K2395" i="8"/>
  <c r="L2395" i="8"/>
  <c r="M2395" i="8"/>
  <c r="N2395" i="8"/>
  <c r="E2396" i="8"/>
  <c r="F2396" i="8"/>
  <c r="G2396" i="8"/>
  <c r="H2396" i="8"/>
  <c r="I2396" i="8"/>
  <c r="J2396" i="8"/>
  <c r="K2396" i="8"/>
  <c r="L2396" i="8"/>
  <c r="M2396" i="8"/>
  <c r="N2396" i="8"/>
  <c r="E2397" i="8"/>
  <c r="F2397" i="8"/>
  <c r="G2397" i="8"/>
  <c r="H2397" i="8"/>
  <c r="I2397" i="8"/>
  <c r="J2397" i="8"/>
  <c r="K2397" i="8"/>
  <c r="L2397" i="8"/>
  <c r="M2397" i="8"/>
  <c r="N2397" i="8"/>
  <c r="E2398" i="8"/>
  <c r="F2398" i="8"/>
  <c r="G2398" i="8"/>
  <c r="H2398" i="8"/>
  <c r="I2398" i="8"/>
  <c r="J2398" i="8"/>
  <c r="K2398" i="8"/>
  <c r="L2398" i="8"/>
  <c r="M2398" i="8"/>
  <c r="N2398" i="8"/>
  <c r="E2399" i="8"/>
  <c r="F2399" i="8"/>
  <c r="G2399" i="8"/>
  <c r="H2399" i="8"/>
  <c r="I2399" i="8"/>
  <c r="J2399" i="8"/>
  <c r="K2399" i="8"/>
  <c r="L2399" i="8"/>
  <c r="M2399" i="8"/>
  <c r="N2399" i="8"/>
  <c r="E2400" i="8"/>
  <c r="F2400" i="8"/>
  <c r="G2400" i="8"/>
  <c r="H2400" i="8"/>
  <c r="I2400" i="8"/>
  <c r="J2400" i="8"/>
  <c r="K2400" i="8"/>
  <c r="L2400" i="8"/>
  <c r="M2400" i="8"/>
  <c r="N2400" i="8"/>
  <c r="E2401" i="8"/>
  <c r="F2401" i="8"/>
  <c r="G2401" i="8"/>
  <c r="H2401" i="8"/>
  <c r="I2401" i="8"/>
  <c r="J2401" i="8"/>
  <c r="K2401" i="8"/>
  <c r="L2401" i="8"/>
  <c r="M2401" i="8"/>
  <c r="N2401" i="8"/>
  <c r="E2402" i="8"/>
  <c r="F2402" i="8"/>
  <c r="G2402" i="8"/>
  <c r="H2402" i="8"/>
  <c r="I2402" i="8"/>
  <c r="J2402" i="8"/>
  <c r="K2402" i="8"/>
  <c r="L2402" i="8"/>
  <c r="M2402" i="8"/>
  <c r="N2402" i="8"/>
  <c r="E2403" i="8"/>
  <c r="F2403" i="8"/>
  <c r="G2403" i="8"/>
  <c r="H2403" i="8"/>
  <c r="I2403" i="8"/>
  <c r="J2403" i="8"/>
  <c r="K2403" i="8"/>
  <c r="L2403" i="8"/>
  <c r="M2403" i="8"/>
  <c r="N2403" i="8"/>
  <c r="E2404" i="8"/>
  <c r="F2404" i="8"/>
  <c r="G2404" i="8"/>
  <c r="H2404" i="8"/>
  <c r="I2404" i="8"/>
  <c r="J2404" i="8"/>
  <c r="K2404" i="8"/>
  <c r="L2404" i="8"/>
  <c r="M2404" i="8"/>
  <c r="N2404" i="8"/>
  <c r="E2405" i="8"/>
  <c r="F2405" i="8"/>
  <c r="G2405" i="8"/>
  <c r="H2405" i="8"/>
  <c r="I2405" i="8"/>
  <c r="J2405" i="8"/>
  <c r="K2405" i="8"/>
  <c r="L2405" i="8"/>
  <c r="M2405" i="8"/>
  <c r="N2405" i="8"/>
  <c r="E2406" i="8"/>
  <c r="F2406" i="8"/>
  <c r="G2406" i="8"/>
  <c r="H2406" i="8"/>
  <c r="I2406" i="8"/>
  <c r="J2406" i="8"/>
  <c r="K2406" i="8"/>
  <c r="L2406" i="8"/>
  <c r="M2406" i="8"/>
  <c r="N2406" i="8"/>
  <c r="E2407" i="8"/>
  <c r="F2407" i="8"/>
  <c r="G2407" i="8"/>
  <c r="H2407" i="8"/>
  <c r="I2407" i="8"/>
  <c r="J2407" i="8"/>
  <c r="K2407" i="8"/>
  <c r="L2407" i="8"/>
  <c r="M2407" i="8"/>
  <c r="N2407" i="8"/>
  <c r="E2408" i="8"/>
  <c r="F2408" i="8"/>
  <c r="G2408" i="8"/>
  <c r="H2408" i="8"/>
  <c r="I2408" i="8"/>
  <c r="J2408" i="8"/>
  <c r="K2408" i="8"/>
  <c r="L2408" i="8"/>
  <c r="M2408" i="8"/>
  <c r="N2408" i="8"/>
  <c r="E2409" i="8"/>
  <c r="F2409" i="8"/>
  <c r="G2409" i="8"/>
  <c r="H2409" i="8"/>
  <c r="I2409" i="8"/>
  <c r="J2409" i="8"/>
  <c r="K2409" i="8"/>
  <c r="L2409" i="8"/>
  <c r="M2409" i="8"/>
  <c r="N2409" i="8"/>
  <c r="E2410" i="8"/>
  <c r="F2410" i="8"/>
  <c r="G2410" i="8"/>
  <c r="H2410" i="8"/>
  <c r="I2410" i="8"/>
  <c r="J2410" i="8"/>
  <c r="K2410" i="8"/>
  <c r="L2410" i="8"/>
  <c r="M2410" i="8"/>
  <c r="N2410" i="8"/>
  <c r="E2411" i="8"/>
  <c r="F2411" i="8"/>
  <c r="G2411" i="8"/>
  <c r="H2411" i="8"/>
  <c r="I2411" i="8"/>
  <c r="J2411" i="8"/>
  <c r="K2411" i="8"/>
  <c r="L2411" i="8"/>
  <c r="M2411" i="8"/>
  <c r="N2411" i="8"/>
  <c r="E2412" i="8"/>
  <c r="F2412" i="8"/>
  <c r="G2412" i="8"/>
  <c r="H2412" i="8"/>
  <c r="I2412" i="8"/>
  <c r="J2412" i="8"/>
  <c r="K2412" i="8"/>
  <c r="L2412" i="8"/>
  <c r="M2412" i="8"/>
  <c r="N2412" i="8"/>
  <c r="E2413" i="8"/>
  <c r="F2413" i="8"/>
  <c r="G2413" i="8"/>
  <c r="H2413" i="8"/>
  <c r="I2413" i="8"/>
  <c r="J2413" i="8"/>
  <c r="K2413" i="8"/>
  <c r="L2413" i="8"/>
  <c r="M2413" i="8"/>
  <c r="N2413" i="8"/>
  <c r="E2414" i="8"/>
  <c r="F2414" i="8"/>
  <c r="G2414" i="8"/>
  <c r="H2414" i="8"/>
  <c r="I2414" i="8"/>
  <c r="J2414" i="8"/>
  <c r="K2414" i="8"/>
  <c r="L2414" i="8"/>
  <c r="M2414" i="8"/>
  <c r="N2414" i="8"/>
  <c r="E2415" i="8"/>
  <c r="F2415" i="8"/>
  <c r="G2415" i="8"/>
  <c r="H2415" i="8"/>
  <c r="I2415" i="8"/>
  <c r="J2415" i="8"/>
  <c r="K2415" i="8"/>
  <c r="L2415" i="8"/>
  <c r="M2415" i="8"/>
  <c r="N2415" i="8"/>
  <c r="E2416" i="8"/>
  <c r="F2416" i="8"/>
  <c r="G2416" i="8"/>
  <c r="H2416" i="8"/>
  <c r="I2416" i="8"/>
  <c r="J2416" i="8"/>
  <c r="K2416" i="8"/>
  <c r="L2416" i="8"/>
  <c r="M2416" i="8"/>
  <c r="N2416" i="8"/>
  <c r="E2417" i="8"/>
  <c r="F2417" i="8"/>
  <c r="G2417" i="8"/>
  <c r="H2417" i="8"/>
  <c r="I2417" i="8"/>
  <c r="J2417" i="8"/>
  <c r="K2417" i="8"/>
  <c r="L2417" i="8"/>
  <c r="M2417" i="8"/>
  <c r="N2417" i="8"/>
  <c r="E2418" i="8"/>
  <c r="F2418" i="8"/>
  <c r="G2418" i="8"/>
  <c r="H2418" i="8"/>
  <c r="I2418" i="8"/>
  <c r="J2418" i="8"/>
  <c r="K2418" i="8"/>
  <c r="L2418" i="8"/>
  <c r="M2418" i="8"/>
  <c r="N2418" i="8"/>
  <c r="E2419" i="8"/>
  <c r="F2419" i="8"/>
  <c r="G2419" i="8"/>
  <c r="H2419" i="8"/>
  <c r="I2419" i="8"/>
  <c r="J2419" i="8"/>
  <c r="K2419" i="8"/>
  <c r="L2419" i="8"/>
  <c r="M2419" i="8"/>
  <c r="N2419" i="8"/>
  <c r="E2420" i="8"/>
  <c r="F2420" i="8"/>
  <c r="G2420" i="8"/>
  <c r="H2420" i="8"/>
  <c r="I2420" i="8"/>
  <c r="J2420" i="8"/>
  <c r="K2420" i="8"/>
  <c r="L2420" i="8"/>
  <c r="M2420" i="8"/>
  <c r="N2420" i="8"/>
  <c r="E2421" i="8"/>
  <c r="F2421" i="8"/>
  <c r="G2421" i="8"/>
  <c r="H2421" i="8"/>
  <c r="I2421" i="8"/>
  <c r="J2421" i="8"/>
  <c r="K2421" i="8"/>
  <c r="L2421" i="8"/>
  <c r="M2421" i="8"/>
  <c r="N2421" i="8"/>
  <c r="E2422" i="8"/>
  <c r="F2422" i="8"/>
  <c r="G2422" i="8"/>
  <c r="H2422" i="8"/>
  <c r="I2422" i="8"/>
  <c r="J2422" i="8"/>
  <c r="K2422" i="8"/>
  <c r="L2422" i="8"/>
  <c r="M2422" i="8"/>
  <c r="N2422" i="8"/>
  <c r="E2423" i="8"/>
  <c r="F2423" i="8"/>
  <c r="G2423" i="8"/>
  <c r="H2423" i="8"/>
  <c r="I2423" i="8"/>
  <c r="J2423" i="8"/>
  <c r="K2423" i="8"/>
  <c r="L2423" i="8"/>
  <c r="M2423" i="8"/>
  <c r="N2423" i="8"/>
  <c r="E2424" i="8"/>
  <c r="F2424" i="8"/>
  <c r="G2424" i="8"/>
  <c r="H2424" i="8"/>
  <c r="I2424" i="8"/>
  <c r="J2424" i="8"/>
  <c r="K2424" i="8"/>
  <c r="L2424" i="8"/>
  <c r="M2424" i="8"/>
  <c r="N2424" i="8"/>
  <c r="E2425" i="8"/>
  <c r="F2425" i="8"/>
  <c r="G2425" i="8"/>
  <c r="H2425" i="8"/>
  <c r="I2425" i="8"/>
  <c r="J2425" i="8"/>
  <c r="K2425" i="8"/>
  <c r="L2425" i="8"/>
  <c r="M2425" i="8"/>
  <c r="N2425" i="8"/>
  <c r="E2426" i="8"/>
  <c r="F2426" i="8"/>
  <c r="G2426" i="8"/>
  <c r="H2426" i="8"/>
  <c r="I2426" i="8"/>
  <c r="J2426" i="8"/>
  <c r="K2426" i="8"/>
  <c r="L2426" i="8"/>
  <c r="M2426" i="8"/>
  <c r="N2426" i="8"/>
  <c r="E2427" i="8"/>
  <c r="F2427" i="8"/>
  <c r="G2427" i="8"/>
  <c r="H2427" i="8"/>
  <c r="I2427" i="8"/>
  <c r="J2427" i="8"/>
  <c r="K2427" i="8"/>
  <c r="L2427" i="8"/>
  <c r="M2427" i="8"/>
  <c r="N2427" i="8"/>
  <c r="E2428" i="8"/>
  <c r="F2428" i="8"/>
  <c r="G2428" i="8"/>
  <c r="H2428" i="8"/>
  <c r="I2428" i="8"/>
  <c r="J2428" i="8"/>
  <c r="K2428" i="8"/>
  <c r="L2428" i="8"/>
  <c r="M2428" i="8"/>
  <c r="N2428" i="8"/>
  <c r="E2429" i="8"/>
  <c r="F2429" i="8"/>
  <c r="G2429" i="8"/>
  <c r="H2429" i="8"/>
  <c r="I2429" i="8"/>
  <c r="J2429" i="8"/>
  <c r="K2429" i="8"/>
  <c r="L2429" i="8"/>
  <c r="M2429" i="8"/>
  <c r="N2429" i="8"/>
  <c r="E2430" i="8"/>
  <c r="F2430" i="8"/>
  <c r="G2430" i="8"/>
  <c r="H2430" i="8"/>
  <c r="I2430" i="8"/>
  <c r="J2430" i="8"/>
  <c r="K2430" i="8"/>
  <c r="L2430" i="8"/>
  <c r="M2430" i="8"/>
  <c r="N2430" i="8"/>
  <c r="E2431" i="8"/>
  <c r="F2431" i="8"/>
  <c r="G2431" i="8"/>
  <c r="H2431" i="8"/>
  <c r="I2431" i="8"/>
  <c r="J2431" i="8"/>
  <c r="K2431" i="8"/>
  <c r="L2431" i="8"/>
  <c r="M2431" i="8"/>
  <c r="N2431" i="8"/>
  <c r="E2432" i="8"/>
  <c r="F2432" i="8"/>
  <c r="G2432" i="8"/>
  <c r="H2432" i="8"/>
  <c r="I2432" i="8"/>
  <c r="J2432" i="8"/>
  <c r="K2432" i="8"/>
  <c r="L2432" i="8"/>
  <c r="M2432" i="8"/>
  <c r="N2432" i="8"/>
  <c r="E2433" i="8"/>
  <c r="F2433" i="8"/>
  <c r="G2433" i="8"/>
  <c r="H2433" i="8"/>
  <c r="I2433" i="8"/>
  <c r="J2433" i="8"/>
  <c r="K2433" i="8"/>
  <c r="L2433" i="8"/>
  <c r="M2433" i="8"/>
  <c r="N2433" i="8"/>
  <c r="E2434" i="8"/>
  <c r="F2434" i="8"/>
  <c r="G2434" i="8"/>
  <c r="H2434" i="8"/>
  <c r="I2434" i="8"/>
  <c r="J2434" i="8"/>
  <c r="K2434" i="8"/>
  <c r="L2434" i="8"/>
  <c r="M2434" i="8"/>
  <c r="N2434" i="8"/>
  <c r="E2435" i="8"/>
  <c r="F2435" i="8"/>
  <c r="G2435" i="8"/>
  <c r="H2435" i="8"/>
  <c r="I2435" i="8"/>
  <c r="J2435" i="8"/>
  <c r="K2435" i="8"/>
  <c r="L2435" i="8"/>
  <c r="M2435" i="8"/>
  <c r="N2435" i="8"/>
  <c r="E2436" i="8"/>
  <c r="F2436" i="8"/>
  <c r="G2436" i="8"/>
  <c r="H2436" i="8"/>
  <c r="I2436" i="8"/>
  <c r="J2436" i="8"/>
  <c r="K2436" i="8"/>
  <c r="L2436" i="8"/>
  <c r="M2436" i="8"/>
  <c r="N2436" i="8"/>
  <c r="E2437" i="8"/>
  <c r="F2437" i="8"/>
  <c r="G2437" i="8"/>
  <c r="H2437" i="8"/>
  <c r="I2437" i="8"/>
  <c r="J2437" i="8"/>
  <c r="K2437" i="8"/>
  <c r="L2437" i="8"/>
  <c r="M2437" i="8"/>
  <c r="N2437" i="8"/>
  <c r="E2438" i="8"/>
  <c r="F2438" i="8"/>
  <c r="G2438" i="8"/>
  <c r="H2438" i="8"/>
  <c r="I2438" i="8"/>
  <c r="J2438" i="8"/>
  <c r="K2438" i="8"/>
  <c r="L2438" i="8"/>
  <c r="M2438" i="8"/>
  <c r="N2438" i="8"/>
  <c r="E2439" i="8"/>
  <c r="F2439" i="8"/>
  <c r="G2439" i="8"/>
  <c r="H2439" i="8"/>
  <c r="I2439" i="8"/>
  <c r="J2439" i="8"/>
  <c r="K2439" i="8"/>
  <c r="L2439" i="8"/>
  <c r="M2439" i="8"/>
  <c r="N2439" i="8"/>
  <c r="E2440" i="8"/>
  <c r="F2440" i="8"/>
  <c r="G2440" i="8"/>
  <c r="H2440" i="8"/>
  <c r="I2440" i="8"/>
  <c r="J2440" i="8"/>
  <c r="K2440" i="8"/>
  <c r="L2440" i="8"/>
  <c r="M2440" i="8"/>
  <c r="N2440" i="8"/>
  <c r="E2441" i="8"/>
  <c r="F2441" i="8"/>
  <c r="G2441" i="8"/>
  <c r="H2441" i="8"/>
  <c r="I2441" i="8"/>
  <c r="J2441" i="8"/>
  <c r="K2441" i="8"/>
  <c r="L2441" i="8"/>
  <c r="M2441" i="8"/>
  <c r="N2441" i="8"/>
  <c r="E2442" i="8"/>
  <c r="F2442" i="8"/>
  <c r="G2442" i="8"/>
  <c r="H2442" i="8"/>
  <c r="I2442" i="8"/>
  <c r="J2442" i="8"/>
  <c r="K2442" i="8"/>
  <c r="L2442" i="8"/>
  <c r="M2442" i="8"/>
  <c r="N2442" i="8"/>
  <c r="E2443" i="8"/>
  <c r="F2443" i="8"/>
  <c r="G2443" i="8"/>
  <c r="H2443" i="8"/>
  <c r="I2443" i="8"/>
  <c r="J2443" i="8"/>
  <c r="K2443" i="8"/>
  <c r="L2443" i="8"/>
  <c r="M2443" i="8"/>
  <c r="N2443" i="8"/>
  <c r="E2444" i="8"/>
  <c r="F2444" i="8"/>
  <c r="G2444" i="8"/>
  <c r="H2444" i="8"/>
  <c r="I2444" i="8"/>
  <c r="J2444" i="8"/>
  <c r="K2444" i="8"/>
  <c r="L2444" i="8"/>
  <c r="M2444" i="8"/>
  <c r="N2444" i="8"/>
  <c r="E2445" i="8"/>
  <c r="F2445" i="8"/>
  <c r="G2445" i="8"/>
  <c r="H2445" i="8"/>
  <c r="I2445" i="8"/>
  <c r="J2445" i="8"/>
  <c r="K2445" i="8"/>
  <c r="L2445" i="8"/>
  <c r="M2445" i="8"/>
  <c r="N2445" i="8"/>
  <c r="E2446" i="8"/>
  <c r="F2446" i="8"/>
  <c r="G2446" i="8"/>
  <c r="H2446" i="8"/>
  <c r="I2446" i="8"/>
  <c r="J2446" i="8"/>
  <c r="K2446" i="8"/>
  <c r="L2446" i="8"/>
  <c r="M2446" i="8"/>
  <c r="N2446" i="8"/>
  <c r="E2447" i="8"/>
  <c r="F2447" i="8"/>
  <c r="G2447" i="8"/>
  <c r="H2447" i="8"/>
  <c r="I2447" i="8"/>
  <c r="J2447" i="8"/>
  <c r="K2447" i="8"/>
  <c r="L2447" i="8"/>
  <c r="M2447" i="8"/>
  <c r="N2447" i="8"/>
  <c r="E2448" i="8"/>
  <c r="F2448" i="8"/>
  <c r="G2448" i="8"/>
  <c r="H2448" i="8"/>
  <c r="I2448" i="8"/>
  <c r="J2448" i="8"/>
  <c r="K2448" i="8"/>
  <c r="L2448" i="8"/>
  <c r="M2448" i="8"/>
  <c r="N2448" i="8"/>
  <c r="E2449" i="8"/>
  <c r="F2449" i="8"/>
  <c r="G2449" i="8"/>
  <c r="H2449" i="8"/>
  <c r="I2449" i="8"/>
  <c r="J2449" i="8"/>
  <c r="K2449" i="8"/>
  <c r="L2449" i="8"/>
  <c r="M2449" i="8"/>
  <c r="N2449" i="8"/>
  <c r="E2450" i="8"/>
  <c r="F2450" i="8"/>
  <c r="G2450" i="8"/>
  <c r="H2450" i="8"/>
  <c r="I2450" i="8"/>
  <c r="J2450" i="8"/>
  <c r="K2450" i="8"/>
  <c r="L2450" i="8"/>
  <c r="M2450" i="8"/>
  <c r="N2450" i="8"/>
  <c r="E2451" i="8"/>
  <c r="F2451" i="8"/>
  <c r="G2451" i="8"/>
  <c r="H2451" i="8"/>
  <c r="I2451" i="8"/>
  <c r="J2451" i="8"/>
  <c r="K2451" i="8"/>
  <c r="L2451" i="8"/>
  <c r="M2451" i="8"/>
  <c r="N2451" i="8"/>
  <c r="E2452" i="8"/>
  <c r="F2452" i="8"/>
  <c r="G2452" i="8"/>
  <c r="H2452" i="8"/>
  <c r="I2452" i="8"/>
  <c r="J2452" i="8"/>
  <c r="K2452" i="8"/>
  <c r="L2452" i="8"/>
  <c r="M2452" i="8"/>
  <c r="N2452" i="8"/>
  <c r="E2453" i="8"/>
  <c r="F2453" i="8"/>
  <c r="G2453" i="8"/>
  <c r="H2453" i="8"/>
  <c r="I2453" i="8"/>
  <c r="J2453" i="8"/>
  <c r="K2453" i="8"/>
  <c r="L2453" i="8"/>
  <c r="M2453" i="8"/>
  <c r="N2453" i="8"/>
  <c r="E2454" i="8"/>
  <c r="F2454" i="8"/>
  <c r="G2454" i="8"/>
  <c r="H2454" i="8"/>
  <c r="I2454" i="8"/>
  <c r="J2454" i="8"/>
  <c r="K2454" i="8"/>
  <c r="L2454" i="8"/>
  <c r="M2454" i="8"/>
  <c r="N2454" i="8"/>
  <c r="E2455" i="8"/>
  <c r="F2455" i="8"/>
  <c r="G2455" i="8"/>
  <c r="H2455" i="8"/>
  <c r="I2455" i="8"/>
  <c r="J2455" i="8"/>
  <c r="K2455" i="8"/>
  <c r="L2455" i="8"/>
  <c r="M2455" i="8"/>
  <c r="N2455" i="8"/>
  <c r="E2456" i="8"/>
  <c r="F2456" i="8"/>
  <c r="G2456" i="8"/>
  <c r="H2456" i="8"/>
  <c r="I2456" i="8"/>
  <c r="J2456" i="8"/>
  <c r="K2456" i="8"/>
  <c r="L2456" i="8"/>
  <c r="M2456" i="8"/>
  <c r="N2456" i="8"/>
  <c r="E2457" i="8"/>
  <c r="F2457" i="8"/>
  <c r="G2457" i="8"/>
  <c r="H2457" i="8"/>
  <c r="I2457" i="8"/>
  <c r="J2457" i="8"/>
  <c r="K2457" i="8"/>
  <c r="L2457" i="8"/>
  <c r="M2457" i="8"/>
  <c r="N2457" i="8"/>
  <c r="E2458" i="8"/>
  <c r="F2458" i="8"/>
  <c r="G2458" i="8"/>
  <c r="H2458" i="8"/>
  <c r="I2458" i="8"/>
  <c r="J2458" i="8"/>
  <c r="K2458" i="8"/>
  <c r="L2458" i="8"/>
  <c r="M2458" i="8"/>
  <c r="N2458" i="8"/>
  <c r="E2459" i="8"/>
  <c r="F2459" i="8"/>
  <c r="G2459" i="8"/>
  <c r="H2459" i="8"/>
  <c r="I2459" i="8"/>
  <c r="J2459" i="8"/>
  <c r="K2459" i="8"/>
  <c r="L2459" i="8"/>
  <c r="M2459" i="8"/>
  <c r="N2459" i="8"/>
  <c r="E2460" i="8"/>
  <c r="F2460" i="8"/>
  <c r="G2460" i="8"/>
  <c r="H2460" i="8"/>
  <c r="I2460" i="8"/>
  <c r="J2460" i="8"/>
  <c r="K2460" i="8"/>
  <c r="L2460" i="8"/>
  <c r="M2460" i="8"/>
  <c r="N2460" i="8"/>
  <c r="E2461" i="8"/>
  <c r="F2461" i="8"/>
  <c r="G2461" i="8"/>
  <c r="H2461" i="8"/>
  <c r="I2461" i="8"/>
  <c r="J2461" i="8"/>
  <c r="K2461" i="8"/>
  <c r="L2461" i="8"/>
  <c r="M2461" i="8"/>
  <c r="N2461" i="8"/>
  <c r="E2462" i="8"/>
  <c r="F2462" i="8"/>
  <c r="G2462" i="8"/>
  <c r="H2462" i="8"/>
  <c r="I2462" i="8"/>
  <c r="J2462" i="8"/>
  <c r="K2462" i="8"/>
  <c r="L2462" i="8"/>
  <c r="M2462" i="8"/>
  <c r="N2462" i="8"/>
  <c r="E2463" i="8"/>
  <c r="F2463" i="8"/>
  <c r="G2463" i="8"/>
  <c r="H2463" i="8"/>
  <c r="I2463" i="8"/>
  <c r="J2463" i="8"/>
  <c r="K2463" i="8"/>
  <c r="L2463" i="8"/>
  <c r="M2463" i="8"/>
  <c r="N2463" i="8"/>
  <c r="E2464" i="8"/>
  <c r="F2464" i="8"/>
  <c r="G2464" i="8"/>
  <c r="H2464" i="8"/>
  <c r="I2464" i="8"/>
  <c r="J2464" i="8"/>
  <c r="K2464" i="8"/>
  <c r="L2464" i="8"/>
  <c r="M2464" i="8"/>
  <c r="N2464" i="8"/>
  <c r="E2465" i="8"/>
  <c r="F2465" i="8"/>
  <c r="G2465" i="8"/>
  <c r="H2465" i="8"/>
  <c r="I2465" i="8"/>
  <c r="J2465" i="8"/>
  <c r="K2465" i="8"/>
  <c r="L2465" i="8"/>
  <c r="M2465" i="8"/>
  <c r="N2465" i="8"/>
  <c r="E2466" i="8"/>
  <c r="F2466" i="8"/>
  <c r="G2466" i="8"/>
  <c r="H2466" i="8"/>
  <c r="I2466" i="8"/>
  <c r="J2466" i="8"/>
  <c r="K2466" i="8"/>
  <c r="L2466" i="8"/>
  <c r="M2466" i="8"/>
  <c r="N2466" i="8"/>
  <c r="E2467" i="8"/>
  <c r="F2467" i="8"/>
  <c r="G2467" i="8"/>
  <c r="H2467" i="8"/>
  <c r="I2467" i="8"/>
  <c r="J2467" i="8"/>
  <c r="K2467" i="8"/>
  <c r="L2467" i="8"/>
  <c r="M2467" i="8"/>
  <c r="N2467" i="8"/>
  <c r="E2468" i="8"/>
  <c r="F2468" i="8"/>
  <c r="G2468" i="8"/>
  <c r="H2468" i="8"/>
  <c r="I2468" i="8"/>
  <c r="J2468" i="8"/>
  <c r="K2468" i="8"/>
  <c r="L2468" i="8"/>
  <c r="M2468" i="8"/>
  <c r="N2468" i="8"/>
  <c r="E2469" i="8"/>
  <c r="F2469" i="8"/>
  <c r="G2469" i="8"/>
  <c r="H2469" i="8"/>
  <c r="I2469" i="8"/>
  <c r="J2469" i="8"/>
  <c r="K2469" i="8"/>
  <c r="L2469" i="8"/>
  <c r="M2469" i="8"/>
  <c r="N2469" i="8"/>
  <c r="E2470" i="8"/>
  <c r="F2470" i="8"/>
  <c r="G2470" i="8"/>
  <c r="H2470" i="8"/>
  <c r="I2470" i="8"/>
  <c r="J2470" i="8"/>
  <c r="K2470" i="8"/>
  <c r="L2470" i="8"/>
  <c r="M2470" i="8"/>
  <c r="N2470" i="8"/>
  <c r="E2471" i="8"/>
  <c r="F2471" i="8"/>
  <c r="G2471" i="8"/>
  <c r="H2471" i="8"/>
  <c r="I2471" i="8"/>
  <c r="J2471" i="8"/>
  <c r="K2471" i="8"/>
  <c r="L2471" i="8"/>
  <c r="M2471" i="8"/>
  <c r="N2471" i="8"/>
  <c r="E2472" i="8"/>
  <c r="F2472" i="8"/>
  <c r="G2472" i="8"/>
  <c r="H2472" i="8"/>
  <c r="I2472" i="8"/>
  <c r="J2472" i="8"/>
  <c r="K2472" i="8"/>
  <c r="L2472" i="8"/>
  <c r="M2472" i="8"/>
  <c r="N2472" i="8"/>
  <c r="E2473" i="8"/>
  <c r="F2473" i="8"/>
  <c r="G2473" i="8"/>
  <c r="H2473" i="8"/>
  <c r="I2473" i="8"/>
  <c r="J2473" i="8"/>
  <c r="K2473" i="8"/>
  <c r="L2473" i="8"/>
  <c r="M2473" i="8"/>
  <c r="N2473" i="8"/>
  <c r="E2474" i="8"/>
  <c r="F2474" i="8"/>
  <c r="G2474" i="8"/>
  <c r="H2474" i="8"/>
  <c r="I2474" i="8"/>
  <c r="J2474" i="8"/>
  <c r="K2474" i="8"/>
  <c r="L2474" i="8"/>
  <c r="M2474" i="8"/>
  <c r="N2474" i="8"/>
  <c r="E2475" i="8"/>
  <c r="F2475" i="8"/>
  <c r="G2475" i="8"/>
  <c r="H2475" i="8"/>
  <c r="I2475" i="8"/>
  <c r="J2475" i="8"/>
  <c r="K2475" i="8"/>
  <c r="L2475" i="8"/>
  <c r="M2475" i="8"/>
  <c r="N2475" i="8"/>
  <c r="E2476" i="8"/>
  <c r="F2476" i="8"/>
  <c r="G2476" i="8"/>
  <c r="H2476" i="8"/>
  <c r="I2476" i="8"/>
  <c r="J2476" i="8"/>
  <c r="K2476" i="8"/>
  <c r="L2476" i="8"/>
  <c r="M2476" i="8"/>
  <c r="N2476" i="8"/>
  <c r="E2477" i="8"/>
  <c r="F2477" i="8"/>
  <c r="G2477" i="8"/>
  <c r="H2477" i="8"/>
  <c r="I2477" i="8"/>
  <c r="J2477" i="8"/>
  <c r="K2477" i="8"/>
  <c r="L2477" i="8"/>
  <c r="M2477" i="8"/>
  <c r="N2477" i="8"/>
  <c r="E2478" i="8"/>
  <c r="F2478" i="8"/>
  <c r="G2478" i="8"/>
  <c r="H2478" i="8"/>
  <c r="I2478" i="8"/>
  <c r="J2478" i="8"/>
  <c r="K2478" i="8"/>
  <c r="L2478" i="8"/>
  <c r="M2478" i="8"/>
  <c r="N2478" i="8"/>
  <c r="E2479" i="8"/>
  <c r="F2479" i="8"/>
  <c r="G2479" i="8"/>
  <c r="H2479" i="8"/>
  <c r="I2479" i="8"/>
  <c r="J2479" i="8"/>
  <c r="K2479" i="8"/>
  <c r="L2479" i="8"/>
  <c r="M2479" i="8"/>
  <c r="N2479" i="8"/>
  <c r="E2480" i="8"/>
  <c r="F2480" i="8"/>
  <c r="G2480" i="8"/>
  <c r="H2480" i="8"/>
  <c r="I2480" i="8"/>
  <c r="J2480" i="8"/>
  <c r="K2480" i="8"/>
  <c r="L2480" i="8"/>
  <c r="M2480" i="8"/>
  <c r="N2480" i="8"/>
  <c r="E2481" i="8"/>
  <c r="F2481" i="8"/>
  <c r="G2481" i="8"/>
  <c r="H2481" i="8"/>
  <c r="I2481" i="8"/>
  <c r="J2481" i="8"/>
  <c r="K2481" i="8"/>
  <c r="L2481" i="8"/>
  <c r="M2481" i="8"/>
  <c r="N2481" i="8"/>
  <c r="E2482" i="8"/>
  <c r="F2482" i="8"/>
  <c r="G2482" i="8"/>
  <c r="H2482" i="8"/>
  <c r="I2482" i="8"/>
  <c r="J2482" i="8"/>
  <c r="K2482" i="8"/>
  <c r="L2482" i="8"/>
  <c r="M2482" i="8"/>
  <c r="N2482" i="8"/>
  <c r="E2483" i="8"/>
  <c r="F2483" i="8"/>
  <c r="G2483" i="8"/>
  <c r="H2483" i="8"/>
  <c r="I2483" i="8"/>
  <c r="J2483" i="8"/>
  <c r="K2483" i="8"/>
  <c r="L2483" i="8"/>
  <c r="M2483" i="8"/>
  <c r="N2483" i="8"/>
  <c r="E2484" i="8"/>
  <c r="F2484" i="8"/>
  <c r="G2484" i="8"/>
  <c r="H2484" i="8"/>
  <c r="I2484" i="8"/>
  <c r="J2484" i="8"/>
  <c r="K2484" i="8"/>
  <c r="L2484" i="8"/>
  <c r="M2484" i="8"/>
  <c r="N2484" i="8"/>
  <c r="E2485" i="8"/>
  <c r="F2485" i="8"/>
  <c r="G2485" i="8"/>
  <c r="H2485" i="8"/>
  <c r="I2485" i="8"/>
  <c r="J2485" i="8"/>
  <c r="K2485" i="8"/>
  <c r="L2485" i="8"/>
  <c r="M2485" i="8"/>
  <c r="N2485" i="8"/>
  <c r="E2486" i="8"/>
  <c r="F2486" i="8"/>
  <c r="G2486" i="8"/>
  <c r="H2486" i="8"/>
  <c r="I2486" i="8"/>
  <c r="J2486" i="8"/>
  <c r="K2486" i="8"/>
  <c r="L2486" i="8"/>
  <c r="M2486" i="8"/>
  <c r="N2486" i="8"/>
  <c r="E2487" i="8"/>
  <c r="F2487" i="8"/>
  <c r="G2487" i="8"/>
  <c r="H2487" i="8"/>
  <c r="I2487" i="8"/>
  <c r="J2487" i="8"/>
  <c r="K2487" i="8"/>
  <c r="L2487" i="8"/>
  <c r="M2487" i="8"/>
  <c r="N2487" i="8"/>
  <c r="E2488" i="8"/>
  <c r="F2488" i="8"/>
  <c r="G2488" i="8"/>
  <c r="H2488" i="8"/>
  <c r="I2488" i="8"/>
  <c r="J2488" i="8"/>
  <c r="K2488" i="8"/>
  <c r="L2488" i="8"/>
  <c r="M2488" i="8"/>
  <c r="N2488" i="8"/>
  <c r="E2489" i="8"/>
  <c r="F2489" i="8"/>
  <c r="G2489" i="8"/>
  <c r="H2489" i="8"/>
  <c r="I2489" i="8"/>
  <c r="J2489" i="8"/>
  <c r="K2489" i="8"/>
  <c r="L2489" i="8"/>
  <c r="M2489" i="8"/>
  <c r="N2489" i="8"/>
  <c r="E2490" i="8"/>
  <c r="F2490" i="8"/>
  <c r="G2490" i="8"/>
  <c r="H2490" i="8"/>
  <c r="I2490" i="8"/>
  <c r="J2490" i="8"/>
  <c r="K2490" i="8"/>
  <c r="L2490" i="8"/>
  <c r="M2490" i="8"/>
  <c r="N2490" i="8"/>
  <c r="E2491" i="8"/>
  <c r="F2491" i="8"/>
  <c r="G2491" i="8"/>
  <c r="H2491" i="8"/>
  <c r="I2491" i="8"/>
  <c r="J2491" i="8"/>
  <c r="K2491" i="8"/>
  <c r="L2491" i="8"/>
  <c r="M2491" i="8"/>
  <c r="N2491" i="8"/>
  <c r="E2492" i="8"/>
  <c r="F2492" i="8"/>
  <c r="G2492" i="8"/>
  <c r="H2492" i="8"/>
  <c r="I2492" i="8"/>
  <c r="J2492" i="8"/>
  <c r="K2492" i="8"/>
  <c r="L2492" i="8"/>
  <c r="M2492" i="8"/>
  <c r="N2492" i="8"/>
  <c r="E2493" i="8"/>
  <c r="F2493" i="8"/>
  <c r="G2493" i="8"/>
  <c r="H2493" i="8"/>
  <c r="I2493" i="8"/>
  <c r="J2493" i="8"/>
  <c r="K2493" i="8"/>
  <c r="L2493" i="8"/>
  <c r="M2493" i="8"/>
  <c r="N2493" i="8"/>
  <c r="E2494" i="8"/>
  <c r="F2494" i="8"/>
  <c r="G2494" i="8"/>
  <c r="H2494" i="8"/>
  <c r="I2494" i="8"/>
  <c r="J2494" i="8"/>
  <c r="K2494" i="8"/>
  <c r="L2494" i="8"/>
  <c r="M2494" i="8"/>
  <c r="N2494" i="8"/>
  <c r="E2495" i="8"/>
  <c r="F2495" i="8"/>
  <c r="G2495" i="8"/>
  <c r="H2495" i="8"/>
  <c r="I2495" i="8"/>
  <c r="J2495" i="8"/>
  <c r="K2495" i="8"/>
  <c r="L2495" i="8"/>
  <c r="M2495" i="8"/>
  <c r="N2495" i="8"/>
  <c r="E2496" i="8"/>
  <c r="F2496" i="8"/>
  <c r="G2496" i="8"/>
  <c r="H2496" i="8"/>
  <c r="I2496" i="8"/>
  <c r="J2496" i="8"/>
  <c r="K2496" i="8"/>
  <c r="L2496" i="8"/>
  <c r="M2496" i="8"/>
  <c r="N2496" i="8"/>
  <c r="E2497" i="8"/>
  <c r="F2497" i="8"/>
  <c r="G2497" i="8"/>
  <c r="H2497" i="8"/>
  <c r="I2497" i="8"/>
  <c r="J2497" i="8"/>
  <c r="K2497" i="8"/>
  <c r="L2497" i="8"/>
  <c r="M2497" i="8"/>
  <c r="N2497" i="8"/>
  <c r="E2498" i="8"/>
  <c r="F2498" i="8"/>
  <c r="G2498" i="8"/>
  <c r="H2498" i="8"/>
  <c r="I2498" i="8"/>
  <c r="J2498" i="8"/>
  <c r="K2498" i="8"/>
  <c r="L2498" i="8"/>
  <c r="M2498" i="8"/>
  <c r="N2498" i="8"/>
  <c r="E2499" i="8"/>
  <c r="F2499" i="8"/>
  <c r="G2499" i="8"/>
  <c r="H2499" i="8"/>
  <c r="I2499" i="8"/>
  <c r="J2499" i="8"/>
  <c r="K2499" i="8"/>
  <c r="L2499" i="8"/>
  <c r="M2499" i="8"/>
  <c r="N2499" i="8"/>
  <c r="E2500" i="8"/>
  <c r="F2500" i="8"/>
  <c r="G2500" i="8"/>
  <c r="H2500" i="8"/>
  <c r="I2500" i="8"/>
  <c r="J2500" i="8"/>
  <c r="K2500" i="8"/>
  <c r="L2500" i="8"/>
  <c r="M2500" i="8"/>
  <c r="N2500" i="8"/>
  <c r="E2501" i="8"/>
  <c r="F2501" i="8"/>
  <c r="G2501" i="8"/>
  <c r="H2501" i="8"/>
  <c r="I2501" i="8"/>
  <c r="J2501" i="8"/>
  <c r="K2501" i="8"/>
  <c r="L2501" i="8"/>
  <c r="M2501" i="8"/>
  <c r="N2501" i="8"/>
  <c r="E2502" i="8"/>
  <c r="F2502" i="8"/>
  <c r="G2502" i="8"/>
  <c r="H2502" i="8"/>
  <c r="I2502" i="8"/>
  <c r="J2502" i="8"/>
  <c r="K2502" i="8"/>
  <c r="L2502" i="8"/>
  <c r="M2502" i="8"/>
  <c r="N2502" i="8"/>
  <c r="E2503" i="8"/>
  <c r="F2503" i="8"/>
  <c r="G2503" i="8"/>
  <c r="H2503" i="8"/>
  <c r="I2503" i="8"/>
  <c r="J2503" i="8"/>
  <c r="K2503" i="8"/>
  <c r="L2503" i="8"/>
  <c r="M2503" i="8"/>
  <c r="N2503" i="8"/>
  <c r="E2504" i="8"/>
  <c r="F2504" i="8"/>
  <c r="G2504" i="8"/>
  <c r="H2504" i="8"/>
  <c r="I2504" i="8"/>
  <c r="J2504" i="8"/>
  <c r="K2504" i="8"/>
  <c r="L2504" i="8"/>
  <c r="M2504" i="8"/>
  <c r="N2504" i="8"/>
  <c r="E2505" i="8"/>
  <c r="F2505" i="8"/>
  <c r="G2505" i="8"/>
  <c r="H2505" i="8"/>
  <c r="I2505" i="8"/>
  <c r="J2505" i="8"/>
  <c r="K2505" i="8"/>
  <c r="L2505" i="8"/>
  <c r="M2505" i="8"/>
  <c r="N2505" i="8"/>
  <c r="E2506" i="8"/>
  <c r="F2506" i="8"/>
  <c r="G2506" i="8"/>
  <c r="H2506" i="8"/>
  <c r="I2506" i="8"/>
  <c r="J2506" i="8"/>
  <c r="K2506" i="8"/>
  <c r="L2506" i="8"/>
  <c r="M2506" i="8"/>
  <c r="N2506" i="8"/>
  <c r="E2507" i="8"/>
  <c r="F2507" i="8"/>
  <c r="G2507" i="8"/>
  <c r="H2507" i="8"/>
  <c r="I2507" i="8"/>
  <c r="J2507" i="8"/>
  <c r="K2507" i="8"/>
  <c r="L2507" i="8"/>
  <c r="M2507" i="8"/>
  <c r="N2507" i="8"/>
  <c r="E2508" i="8"/>
  <c r="F2508" i="8"/>
  <c r="G2508" i="8"/>
  <c r="H2508" i="8"/>
  <c r="I2508" i="8"/>
  <c r="J2508" i="8"/>
  <c r="K2508" i="8"/>
  <c r="L2508" i="8"/>
  <c r="M2508" i="8"/>
  <c r="N2508" i="8"/>
  <c r="E2509" i="8"/>
  <c r="F2509" i="8"/>
  <c r="G2509" i="8"/>
  <c r="H2509" i="8"/>
  <c r="I2509" i="8"/>
  <c r="J2509" i="8"/>
  <c r="K2509" i="8"/>
  <c r="L2509" i="8"/>
  <c r="M2509" i="8"/>
  <c r="N2509" i="8"/>
  <c r="E2510" i="8"/>
  <c r="F2510" i="8"/>
  <c r="G2510" i="8"/>
  <c r="H2510" i="8"/>
  <c r="I2510" i="8"/>
  <c r="J2510" i="8"/>
  <c r="K2510" i="8"/>
  <c r="L2510" i="8"/>
  <c r="M2510" i="8"/>
  <c r="N2510" i="8"/>
  <c r="E2511" i="8"/>
  <c r="F2511" i="8"/>
  <c r="G2511" i="8"/>
  <c r="H2511" i="8"/>
  <c r="I2511" i="8"/>
  <c r="J2511" i="8"/>
  <c r="K2511" i="8"/>
  <c r="L2511" i="8"/>
  <c r="M2511" i="8"/>
  <c r="N2511" i="8"/>
  <c r="E2512" i="8"/>
  <c r="F2512" i="8"/>
  <c r="G2512" i="8"/>
  <c r="H2512" i="8"/>
  <c r="I2512" i="8"/>
  <c r="J2512" i="8"/>
  <c r="K2512" i="8"/>
  <c r="L2512" i="8"/>
  <c r="M2512" i="8"/>
  <c r="N2512" i="8"/>
  <c r="E2513" i="8"/>
  <c r="F2513" i="8"/>
  <c r="G2513" i="8"/>
  <c r="H2513" i="8"/>
  <c r="I2513" i="8"/>
  <c r="J2513" i="8"/>
  <c r="K2513" i="8"/>
  <c r="L2513" i="8"/>
  <c r="M2513" i="8"/>
  <c r="N2513" i="8"/>
  <c r="E2514" i="8"/>
  <c r="F2514" i="8"/>
  <c r="G2514" i="8"/>
  <c r="H2514" i="8"/>
  <c r="I2514" i="8"/>
  <c r="J2514" i="8"/>
  <c r="K2514" i="8"/>
  <c r="L2514" i="8"/>
  <c r="M2514" i="8"/>
  <c r="N2514" i="8"/>
  <c r="E2515" i="8"/>
  <c r="F2515" i="8"/>
  <c r="G2515" i="8"/>
  <c r="H2515" i="8"/>
  <c r="I2515" i="8"/>
  <c r="J2515" i="8"/>
  <c r="K2515" i="8"/>
  <c r="L2515" i="8"/>
  <c r="M2515" i="8"/>
  <c r="N2515" i="8"/>
  <c r="E2516" i="8"/>
  <c r="F2516" i="8"/>
  <c r="G2516" i="8"/>
  <c r="H2516" i="8"/>
  <c r="I2516" i="8"/>
  <c r="J2516" i="8"/>
  <c r="K2516" i="8"/>
  <c r="L2516" i="8"/>
  <c r="M2516" i="8"/>
  <c r="N2516" i="8"/>
  <c r="E2517" i="8"/>
  <c r="F2517" i="8"/>
  <c r="G2517" i="8"/>
  <c r="H2517" i="8"/>
  <c r="I2517" i="8"/>
  <c r="J2517" i="8"/>
  <c r="K2517" i="8"/>
  <c r="L2517" i="8"/>
  <c r="M2517" i="8"/>
  <c r="N2517" i="8"/>
  <c r="E2518" i="8"/>
  <c r="F2518" i="8"/>
  <c r="G2518" i="8"/>
  <c r="H2518" i="8"/>
  <c r="I2518" i="8"/>
  <c r="J2518" i="8"/>
  <c r="K2518" i="8"/>
  <c r="L2518" i="8"/>
  <c r="M2518" i="8"/>
  <c r="N2518" i="8"/>
  <c r="E2519" i="8"/>
  <c r="F2519" i="8"/>
  <c r="G2519" i="8"/>
  <c r="H2519" i="8"/>
  <c r="I2519" i="8"/>
  <c r="J2519" i="8"/>
  <c r="K2519" i="8"/>
  <c r="L2519" i="8"/>
  <c r="M2519" i="8"/>
  <c r="N2519" i="8"/>
  <c r="E2520" i="8"/>
  <c r="F2520" i="8"/>
  <c r="G2520" i="8"/>
  <c r="H2520" i="8"/>
  <c r="I2520" i="8"/>
  <c r="J2520" i="8"/>
  <c r="K2520" i="8"/>
  <c r="L2520" i="8"/>
  <c r="M2520" i="8"/>
  <c r="N2520" i="8"/>
  <c r="E2521" i="8"/>
  <c r="F2521" i="8"/>
  <c r="G2521" i="8"/>
  <c r="H2521" i="8"/>
  <c r="I2521" i="8"/>
  <c r="J2521" i="8"/>
  <c r="K2521" i="8"/>
  <c r="L2521" i="8"/>
  <c r="M2521" i="8"/>
  <c r="N2521" i="8"/>
  <c r="E2522" i="8"/>
  <c r="F2522" i="8"/>
  <c r="G2522" i="8"/>
  <c r="H2522" i="8"/>
  <c r="I2522" i="8"/>
  <c r="J2522" i="8"/>
  <c r="K2522" i="8"/>
  <c r="L2522" i="8"/>
  <c r="M2522" i="8"/>
  <c r="N2522" i="8"/>
  <c r="E2523" i="8"/>
  <c r="F2523" i="8"/>
  <c r="G2523" i="8"/>
  <c r="H2523" i="8"/>
  <c r="I2523" i="8"/>
  <c r="J2523" i="8"/>
  <c r="K2523" i="8"/>
  <c r="L2523" i="8"/>
  <c r="M2523" i="8"/>
  <c r="N2523" i="8"/>
  <c r="E2524" i="8"/>
  <c r="F2524" i="8"/>
  <c r="G2524" i="8"/>
  <c r="H2524" i="8"/>
  <c r="I2524" i="8"/>
  <c r="J2524" i="8"/>
  <c r="K2524" i="8"/>
  <c r="L2524" i="8"/>
  <c r="M2524" i="8"/>
  <c r="N2524" i="8"/>
  <c r="E2525" i="8"/>
  <c r="F2525" i="8"/>
  <c r="G2525" i="8"/>
  <c r="H2525" i="8"/>
  <c r="I2525" i="8"/>
  <c r="J2525" i="8"/>
  <c r="K2525" i="8"/>
  <c r="L2525" i="8"/>
  <c r="M2525" i="8"/>
  <c r="N2525" i="8"/>
  <c r="E2526" i="8"/>
  <c r="F2526" i="8"/>
  <c r="G2526" i="8"/>
  <c r="H2526" i="8"/>
  <c r="I2526" i="8"/>
  <c r="J2526" i="8"/>
  <c r="K2526" i="8"/>
  <c r="L2526" i="8"/>
  <c r="M2526" i="8"/>
  <c r="N2526" i="8"/>
  <c r="E2527" i="8"/>
  <c r="F2527" i="8"/>
  <c r="G2527" i="8"/>
  <c r="H2527" i="8"/>
  <c r="I2527" i="8"/>
  <c r="J2527" i="8"/>
  <c r="K2527" i="8"/>
  <c r="L2527" i="8"/>
  <c r="M2527" i="8"/>
  <c r="N2527" i="8"/>
  <c r="E2528" i="8"/>
  <c r="F2528" i="8"/>
  <c r="G2528" i="8"/>
  <c r="H2528" i="8"/>
  <c r="I2528" i="8"/>
  <c r="J2528" i="8"/>
  <c r="K2528" i="8"/>
  <c r="L2528" i="8"/>
  <c r="M2528" i="8"/>
  <c r="N2528" i="8"/>
  <c r="E2529" i="8"/>
  <c r="F2529" i="8"/>
  <c r="G2529" i="8"/>
  <c r="H2529" i="8"/>
  <c r="I2529" i="8"/>
  <c r="J2529" i="8"/>
  <c r="K2529" i="8"/>
  <c r="L2529" i="8"/>
  <c r="M2529" i="8"/>
  <c r="N2529" i="8"/>
  <c r="E2530" i="8"/>
  <c r="F2530" i="8"/>
  <c r="G2530" i="8"/>
  <c r="H2530" i="8"/>
  <c r="I2530" i="8"/>
  <c r="J2530" i="8"/>
  <c r="K2530" i="8"/>
  <c r="L2530" i="8"/>
  <c r="M2530" i="8"/>
  <c r="N2530" i="8"/>
  <c r="E2531" i="8"/>
  <c r="F2531" i="8"/>
  <c r="G2531" i="8"/>
  <c r="H2531" i="8"/>
  <c r="I2531" i="8"/>
  <c r="J2531" i="8"/>
  <c r="K2531" i="8"/>
  <c r="L2531" i="8"/>
  <c r="M2531" i="8"/>
  <c r="N2531" i="8"/>
  <c r="E2532" i="8"/>
  <c r="F2532" i="8"/>
  <c r="G2532" i="8"/>
  <c r="H2532" i="8"/>
  <c r="I2532" i="8"/>
  <c r="J2532" i="8"/>
  <c r="K2532" i="8"/>
  <c r="L2532" i="8"/>
  <c r="M2532" i="8"/>
  <c r="N2532" i="8"/>
  <c r="E2533" i="8"/>
  <c r="F2533" i="8"/>
  <c r="G2533" i="8"/>
  <c r="H2533" i="8"/>
  <c r="I2533" i="8"/>
  <c r="J2533" i="8"/>
  <c r="K2533" i="8"/>
  <c r="L2533" i="8"/>
  <c r="M2533" i="8"/>
  <c r="N2533" i="8"/>
  <c r="E2534" i="8"/>
  <c r="F2534" i="8"/>
  <c r="G2534" i="8"/>
  <c r="H2534" i="8"/>
  <c r="I2534" i="8"/>
  <c r="J2534" i="8"/>
  <c r="K2534" i="8"/>
  <c r="L2534" i="8"/>
  <c r="M2534" i="8"/>
  <c r="N2534" i="8"/>
  <c r="E2535" i="8"/>
  <c r="F2535" i="8"/>
  <c r="G2535" i="8"/>
  <c r="H2535" i="8"/>
  <c r="I2535" i="8"/>
  <c r="J2535" i="8"/>
  <c r="K2535" i="8"/>
  <c r="L2535" i="8"/>
  <c r="M2535" i="8"/>
  <c r="N2535" i="8"/>
  <c r="E2536" i="8"/>
  <c r="F2536" i="8"/>
  <c r="G2536" i="8"/>
  <c r="H2536" i="8"/>
  <c r="I2536" i="8"/>
  <c r="J2536" i="8"/>
  <c r="K2536" i="8"/>
  <c r="L2536" i="8"/>
  <c r="M2536" i="8"/>
  <c r="N2536" i="8"/>
  <c r="E2537" i="8"/>
  <c r="F2537" i="8"/>
  <c r="G2537" i="8"/>
  <c r="H2537" i="8"/>
  <c r="I2537" i="8"/>
  <c r="J2537" i="8"/>
  <c r="K2537" i="8"/>
  <c r="L2537" i="8"/>
  <c r="M2537" i="8"/>
  <c r="N2537" i="8"/>
  <c r="E2538" i="8"/>
  <c r="F2538" i="8"/>
  <c r="G2538" i="8"/>
  <c r="H2538" i="8"/>
  <c r="I2538" i="8"/>
  <c r="J2538" i="8"/>
  <c r="K2538" i="8"/>
  <c r="L2538" i="8"/>
  <c r="M2538" i="8"/>
  <c r="N2538" i="8"/>
  <c r="E2539" i="8"/>
  <c r="F2539" i="8"/>
  <c r="G2539" i="8"/>
  <c r="H2539" i="8"/>
  <c r="I2539" i="8"/>
  <c r="J2539" i="8"/>
  <c r="K2539" i="8"/>
  <c r="L2539" i="8"/>
  <c r="M2539" i="8"/>
  <c r="N2539" i="8"/>
  <c r="E2540" i="8"/>
  <c r="F2540" i="8"/>
  <c r="G2540" i="8"/>
  <c r="H2540" i="8"/>
  <c r="I2540" i="8"/>
  <c r="J2540" i="8"/>
  <c r="K2540" i="8"/>
  <c r="L2540" i="8"/>
  <c r="M2540" i="8"/>
  <c r="N2540" i="8"/>
  <c r="E2541" i="8"/>
  <c r="F2541" i="8"/>
  <c r="G2541" i="8"/>
  <c r="H2541" i="8"/>
  <c r="I2541" i="8"/>
  <c r="J2541" i="8"/>
  <c r="K2541" i="8"/>
  <c r="L2541" i="8"/>
  <c r="M2541" i="8"/>
  <c r="N2541" i="8"/>
  <c r="E2542" i="8"/>
  <c r="F2542" i="8"/>
  <c r="G2542" i="8"/>
  <c r="H2542" i="8"/>
  <c r="I2542" i="8"/>
  <c r="J2542" i="8"/>
  <c r="K2542" i="8"/>
  <c r="L2542" i="8"/>
  <c r="M2542" i="8"/>
  <c r="N2542" i="8"/>
  <c r="E2543" i="8"/>
  <c r="F2543" i="8"/>
  <c r="G2543" i="8"/>
  <c r="H2543" i="8"/>
  <c r="I2543" i="8"/>
  <c r="J2543" i="8"/>
  <c r="K2543" i="8"/>
  <c r="L2543" i="8"/>
  <c r="M2543" i="8"/>
  <c r="N2543" i="8"/>
  <c r="E2544" i="8"/>
  <c r="F2544" i="8"/>
  <c r="G2544" i="8"/>
  <c r="H2544" i="8"/>
  <c r="I2544" i="8"/>
  <c r="J2544" i="8"/>
  <c r="K2544" i="8"/>
  <c r="L2544" i="8"/>
  <c r="M2544" i="8"/>
  <c r="N2544" i="8"/>
  <c r="E2545" i="8"/>
  <c r="F2545" i="8"/>
  <c r="G2545" i="8"/>
  <c r="H2545" i="8"/>
  <c r="I2545" i="8"/>
  <c r="J2545" i="8"/>
  <c r="K2545" i="8"/>
  <c r="L2545" i="8"/>
  <c r="M2545" i="8"/>
  <c r="N2545" i="8"/>
  <c r="E2546" i="8"/>
  <c r="F2546" i="8"/>
  <c r="G2546" i="8"/>
  <c r="H2546" i="8"/>
  <c r="I2546" i="8"/>
  <c r="J2546" i="8"/>
  <c r="K2546" i="8"/>
  <c r="L2546" i="8"/>
  <c r="M2546" i="8"/>
  <c r="N2546" i="8"/>
  <c r="E2547" i="8"/>
  <c r="F2547" i="8"/>
  <c r="G2547" i="8"/>
  <c r="H2547" i="8"/>
  <c r="I2547" i="8"/>
  <c r="J2547" i="8"/>
  <c r="K2547" i="8"/>
  <c r="L2547" i="8"/>
  <c r="M2547" i="8"/>
  <c r="N2547" i="8"/>
  <c r="E2548" i="8"/>
  <c r="F2548" i="8"/>
  <c r="G2548" i="8"/>
  <c r="H2548" i="8"/>
  <c r="I2548" i="8"/>
  <c r="J2548" i="8"/>
  <c r="K2548" i="8"/>
  <c r="L2548" i="8"/>
  <c r="M2548" i="8"/>
  <c r="N2548" i="8"/>
  <c r="E2549" i="8"/>
  <c r="F2549" i="8"/>
  <c r="G2549" i="8"/>
  <c r="H2549" i="8"/>
  <c r="I2549" i="8"/>
  <c r="J2549" i="8"/>
  <c r="K2549" i="8"/>
  <c r="L2549" i="8"/>
  <c r="M2549" i="8"/>
  <c r="N2549" i="8"/>
  <c r="E2550" i="8"/>
  <c r="F2550" i="8"/>
  <c r="G2550" i="8"/>
  <c r="H2550" i="8"/>
  <c r="I2550" i="8"/>
  <c r="J2550" i="8"/>
  <c r="K2550" i="8"/>
  <c r="L2550" i="8"/>
  <c r="M2550" i="8"/>
  <c r="N2550" i="8"/>
  <c r="E2551" i="8"/>
  <c r="F2551" i="8"/>
  <c r="G2551" i="8"/>
  <c r="H2551" i="8"/>
  <c r="I2551" i="8"/>
  <c r="J2551" i="8"/>
  <c r="K2551" i="8"/>
  <c r="L2551" i="8"/>
  <c r="M2551" i="8"/>
  <c r="N2551" i="8"/>
  <c r="E2552" i="8"/>
  <c r="F2552" i="8"/>
  <c r="G2552" i="8"/>
  <c r="H2552" i="8"/>
  <c r="I2552" i="8"/>
  <c r="J2552" i="8"/>
  <c r="K2552" i="8"/>
  <c r="L2552" i="8"/>
  <c r="M2552" i="8"/>
  <c r="N2552" i="8"/>
  <c r="E2553" i="8"/>
  <c r="F2553" i="8"/>
  <c r="G2553" i="8"/>
  <c r="H2553" i="8"/>
  <c r="I2553" i="8"/>
  <c r="J2553" i="8"/>
  <c r="K2553" i="8"/>
  <c r="L2553" i="8"/>
  <c r="M2553" i="8"/>
  <c r="N2553" i="8"/>
  <c r="E2554" i="8"/>
  <c r="F2554" i="8"/>
  <c r="G2554" i="8"/>
  <c r="H2554" i="8"/>
  <c r="I2554" i="8"/>
  <c r="J2554" i="8"/>
  <c r="K2554" i="8"/>
  <c r="L2554" i="8"/>
  <c r="M2554" i="8"/>
  <c r="N2554" i="8"/>
  <c r="E2555" i="8"/>
  <c r="F2555" i="8"/>
  <c r="G2555" i="8"/>
  <c r="H2555" i="8"/>
  <c r="I2555" i="8"/>
  <c r="J2555" i="8"/>
  <c r="K2555" i="8"/>
  <c r="L2555" i="8"/>
  <c r="M2555" i="8"/>
  <c r="N2555" i="8"/>
  <c r="E2556" i="8"/>
  <c r="F2556" i="8"/>
  <c r="G2556" i="8"/>
  <c r="H2556" i="8"/>
  <c r="I2556" i="8"/>
  <c r="J2556" i="8"/>
  <c r="K2556" i="8"/>
  <c r="L2556" i="8"/>
  <c r="M2556" i="8"/>
  <c r="N2556" i="8"/>
  <c r="E2557" i="8"/>
  <c r="F2557" i="8"/>
  <c r="G2557" i="8"/>
  <c r="H2557" i="8"/>
  <c r="I2557" i="8"/>
  <c r="J2557" i="8"/>
  <c r="K2557" i="8"/>
  <c r="L2557" i="8"/>
  <c r="M2557" i="8"/>
  <c r="N2557" i="8"/>
  <c r="E2558" i="8"/>
  <c r="F2558" i="8"/>
  <c r="G2558" i="8"/>
  <c r="H2558" i="8"/>
  <c r="I2558" i="8"/>
  <c r="J2558" i="8"/>
  <c r="K2558" i="8"/>
  <c r="L2558" i="8"/>
  <c r="M2558" i="8"/>
  <c r="N2558" i="8"/>
  <c r="E2559" i="8"/>
  <c r="F2559" i="8"/>
  <c r="G2559" i="8"/>
  <c r="H2559" i="8"/>
  <c r="I2559" i="8"/>
  <c r="J2559" i="8"/>
  <c r="K2559" i="8"/>
  <c r="L2559" i="8"/>
  <c r="M2559" i="8"/>
  <c r="N2559" i="8"/>
  <c r="E2560" i="8"/>
  <c r="F2560" i="8"/>
  <c r="G2560" i="8"/>
  <c r="H2560" i="8"/>
  <c r="I2560" i="8"/>
  <c r="J2560" i="8"/>
  <c r="K2560" i="8"/>
  <c r="L2560" i="8"/>
  <c r="M2560" i="8"/>
  <c r="N2560" i="8"/>
  <c r="E2561" i="8"/>
  <c r="F2561" i="8"/>
  <c r="G2561" i="8"/>
  <c r="H2561" i="8"/>
  <c r="I2561" i="8"/>
  <c r="J2561" i="8"/>
  <c r="K2561" i="8"/>
  <c r="L2561" i="8"/>
  <c r="M2561" i="8"/>
  <c r="N2561" i="8"/>
  <c r="E2562" i="8"/>
  <c r="F2562" i="8"/>
  <c r="G2562" i="8"/>
  <c r="H2562" i="8"/>
  <c r="I2562" i="8"/>
  <c r="J2562" i="8"/>
  <c r="K2562" i="8"/>
  <c r="L2562" i="8"/>
  <c r="M2562" i="8"/>
  <c r="N2562" i="8"/>
  <c r="E2563" i="8"/>
  <c r="F2563" i="8"/>
  <c r="G2563" i="8"/>
  <c r="H2563" i="8"/>
  <c r="I2563" i="8"/>
  <c r="J2563" i="8"/>
  <c r="K2563" i="8"/>
  <c r="L2563" i="8"/>
  <c r="M2563" i="8"/>
  <c r="N2563" i="8"/>
  <c r="E2564" i="8"/>
  <c r="F2564" i="8"/>
  <c r="G2564" i="8"/>
  <c r="H2564" i="8"/>
  <c r="I2564" i="8"/>
  <c r="J2564" i="8"/>
  <c r="K2564" i="8"/>
  <c r="L2564" i="8"/>
  <c r="M2564" i="8"/>
  <c r="N2564" i="8"/>
  <c r="E2565" i="8"/>
  <c r="F2565" i="8"/>
  <c r="G2565" i="8"/>
  <c r="H2565" i="8"/>
  <c r="I2565" i="8"/>
  <c r="J2565" i="8"/>
  <c r="K2565" i="8"/>
  <c r="L2565" i="8"/>
  <c r="M2565" i="8"/>
  <c r="N2565" i="8"/>
  <c r="E2566" i="8"/>
  <c r="F2566" i="8"/>
  <c r="G2566" i="8"/>
  <c r="H2566" i="8"/>
  <c r="I2566" i="8"/>
  <c r="J2566" i="8"/>
  <c r="K2566" i="8"/>
  <c r="L2566" i="8"/>
  <c r="M2566" i="8"/>
  <c r="N2566" i="8"/>
  <c r="E2567" i="8"/>
  <c r="F2567" i="8"/>
  <c r="G2567" i="8"/>
  <c r="H2567" i="8"/>
  <c r="I2567" i="8"/>
  <c r="J2567" i="8"/>
  <c r="K2567" i="8"/>
  <c r="L2567" i="8"/>
  <c r="M2567" i="8"/>
  <c r="N2567" i="8"/>
  <c r="E2568" i="8"/>
  <c r="F2568" i="8"/>
  <c r="G2568" i="8"/>
  <c r="H2568" i="8"/>
  <c r="I2568" i="8"/>
  <c r="J2568" i="8"/>
  <c r="K2568" i="8"/>
  <c r="L2568" i="8"/>
  <c r="M2568" i="8"/>
  <c r="N2568" i="8"/>
  <c r="E2569" i="8"/>
  <c r="F2569" i="8"/>
  <c r="G2569" i="8"/>
  <c r="H2569" i="8"/>
  <c r="I2569" i="8"/>
  <c r="J2569" i="8"/>
  <c r="K2569" i="8"/>
  <c r="L2569" i="8"/>
  <c r="M2569" i="8"/>
  <c r="N2569" i="8"/>
  <c r="E2570" i="8"/>
  <c r="F2570" i="8"/>
  <c r="G2570" i="8"/>
  <c r="H2570" i="8"/>
  <c r="I2570" i="8"/>
  <c r="J2570" i="8"/>
  <c r="K2570" i="8"/>
  <c r="L2570" i="8"/>
  <c r="M2570" i="8"/>
  <c r="N2570" i="8"/>
  <c r="E2571" i="8"/>
  <c r="F2571" i="8"/>
  <c r="G2571" i="8"/>
  <c r="H2571" i="8"/>
  <c r="I2571" i="8"/>
  <c r="J2571" i="8"/>
  <c r="K2571" i="8"/>
  <c r="L2571" i="8"/>
  <c r="M2571" i="8"/>
  <c r="N2571" i="8"/>
  <c r="E2572" i="8"/>
  <c r="F2572" i="8"/>
  <c r="G2572" i="8"/>
  <c r="H2572" i="8"/>
  <c r="I2572" i="8"/>
  <c r="J2572" i="8"/>
  <c r="K2572" i="8"/>
  <c r="L2572" i="8"/>
  <c r="M2572" i="8"/>
  <c r="N2572" i="8"/>
  <c r="E2573" i="8"/>
  <c r="F2573" i="8"/>
  <c r="G2573" i="8"/>
  <c r="H2573" i="8"/>
  <c r="I2573" i="8"/>
  <c r="J2573" i="8"/>
  <c r="K2573" i="8"/>
  <c r="L2573" i="8"/>
  <c r="M2573" i="8"/>
  <c r="N2573" i="8"/>
  <c r="E2574" i="8"/>
  <c r="F2574" i="8"/>
  <c r="G2574" i="8"/>
  <c r="H2574" i="8"/>
  <c r="I2574" i="8"/>
  <c r="J2574" i="8"/>
  <c r="K2574" i="8"/>
  <c r="L2574" i="8"/>
  <c r="M2574" i="8"/>
  <c r="N2574" i="8"/>
  <c r="E2575" i="8"/>
  <c r="F2575" i="8"/>
  <c r="G2575" i="8"/>
  <c r="H2575" i="8"/>
  <c r="I2575" i="8"/>
  <c r="J2575" i="8"/>
  <c r="K2575" i="8"/>
  <c r="L2575" i="8"/>
  <c r="M2575" i="8"/>
  <c r="N2575" i="8"/>
  <c r="E2576" i="8"/>
  <c r="F2576" i="8"/>
  <c r="G2576" i="8"/>
  <c r="H2576" i="8"/>
  <c r="I2576" i="8"/>
  <c r="J2576" i="8"/>
  <c r="K2576" i="8"/>
  <c r="L2576" i="8"/>
  <c r="M2576" i="8"/>
  <c r="N2576" i="8"/>
  <c r="E2577" i="8"/>
  <c r="F2577" i="8"/>
  <c r="G2577" i="8"/>
  <c r="H2577" i="8"/>
  <c r="I2577" i="8"/>
  <c r="J2577" i="8"/>
  <c r="K2577" i="8"/>
  <c r="L2577" i="8"/>
  <c r="M2577" i="8"/>
  <c r="N2577" i="8"/>
  <c r="E2578" i="8"/>
  <c r="F2578" i="8"/>
  <c r="G2578" i="8"/>
  <c r="H2578" i="8"/>
  <c r="I2578" i="8"/>
  <c r="J2578" i="8"/>
  <c r="K2578" i="8"/>
  <c r="L2578" i="8"/>
  <c r="M2578" i="8"/>
  <c r="N2578" i="8"/>
  <c r="E2579" i="8"/>
  <c r="F2579" i="8"/>
  <c r="G2579" i="8"/>
  <c r="H2579" i="8"/>
  <c r="I2579" i="8"/>
  <c r="J2579" i="8"/>
  <c r="K2579" i="8"/>
  <c r="L2579" i="8"/>
  <c r="M2579" i="8"/>
  <c r="N2579" i="8"/>
  <c r="E2580" i="8"/>
  <c r="F2580" i="8"/>
  <c r="G2580" i="8"/>
  <c r="H2580" i="8"/>
  <c r="I2580" i="8"/>
  <c r="J2580" i="8"/>
  <c r="K2580" i="8"/>
  <c r="L2580" i="8"/>
  <c r="M2580" i="8"/>
  <c r="N2580" i="8"/>
  <c r="E2581" i="8"/>
  <c r="F2581" i="8"/>
  <c r="G2581" i="8"/>
  <c r="H2581" i="8"/>
  <c r="I2581" i="8"/>
  <c r="J2581" i="8"/>
  <c r="K2581" i="8"/>
  <c r="L2581" i="8"/>
  <c r="M2581" i="8"/>
  <c r="N2581" i="8"/>
  <c r="E2582" i="8"/>
  <c r="F2582" i="8"/>
  <c r="G2582" i="8"/>
  <c r="H2582" i="8"/>
  <c r="I2582" i="8"/>
  <c r="J2582" i="8"/>
  <c r="K2582" i="8"/>
  <c r="L2582" i="8"/>
  <c r="M2582" i="8"/>
  <c r="N2582" i="8"/>
  <c r="E2583" i="8"/>
  <c r="F2583" i="8"/>
  <c r="G2583" i="8"/>
  <c r="H2583" i="8"/>
  <c r="I2583" i="8"/>
  <c r="J2583" i="8"/>
  <c r="K2583" i="8"/>
  <c r="L2583" i="8"/>
  <c r="M2583" i="8"/>
  <c r="N2583" i="8"/>
  <c r="N5" i="8"/>
  <c r="M5" i="8"/>
  <c r="L5" i="8"/>
  <c r="K5" i="8"/>
  <c r="J5" i="8"/>
  <c r="I5" i="8"/>
  <c r="H5" i="8"/>
  <c r="G5" i="8"/>
  <c r="F5" i="8"/>
  <c r="E5" i="8"/>
  <c r="C2578" i="8"/>
  <c r="C2579" i="8"/>
  <c r="C2580" i="8"/>
  <c r="C2572" i="8"/>
  <c r="C2573" i="8"/>
  <c r="C2565" i="8"/>
  <c r="C2566" i="8"/>
  <c r="C2558" i="8"/>
  <c r="C2559" i="8"/>
  <c r="C2551" i="8"/>
  <c r="C2552" i="8"/>
  <c r="C2544" i="8"/>
  <c r="C2545" i="8"/>
  <c r="C2537" i="8"/>
  <c r="C2538" i="8"/>
  <c r="C2530" i="8"/>
  <c r="C2531" i="8"/>
  <c r="C2522" i="8"/>
  <c r="C2523" i="8"/>
  <c r="C2515" i="8"/>
  <c r="C2516" i="8"/>
  <c r="C2517" i="8"/>
  <c r="C2518" i="8"/>
  <c r="C2519" i="8"/>
  <c r="C2520" i="8"/>
  <c r="C2509" i="8"/>
  <c r="C2510" i="8"/>
  <c r="C2502" i="8"/>
  <c r="C2503" i="8"/>
  <c r="C2495" i="8"/>
  <c r="C2496" i="8"/>
  <c r="C2488" i="8"/>
  <c r="C2489" i="8"/>
  <c r="C2481" i="8"/>
  <c r="C2482" i="8"/>
  <c r="C2474" i="8"/>
  <c r="C2475" i="8"/>
  <c r="C2467" i="8"/>
  <c r="C2468" i="8"/>
  <c r="C2460" i="8"/>
  <c r="C2461" i="8"/>
  <c r="C2453" i="8"/>
  <c r="C2454" i="8"/>
  <c r="C2455" i="8"/>
  <c r="C2446" i="8"/>
  <c r="C2447" i="8"/>
  <c r="C2439" i="8"/>
  <c r="C2440" i="8"/>
  <c r="C2432" i="8"/>
  <c r="C2433" i="8"/>
  <c r="C2425" i="8"/>
  <c r="C2426" i="8"/>
  <c r="C2418" i="8"/>
  <c r="C2419" i="8"/>
  <c r="C2411" i="8"/>
  <c r="C2412" i="8"/>
  <c r="C2404" i="8"/>
  <c r="C2405" i="8"/>
  <c r="C2397" i="8"/>
  <c r="C2398" i="8"/>
  <c r="C2399" i="8"/>
  <c r="C2400" i="8"/>
  <c r="C2401" i="8"/>
  <c r="C2390" i="8"/>
  <c r="C2391" i="8"/>
  <c r="C2392" i="8"/>
  <c r="C2393" i="8"/>
  <c r="C2383" i="8"/>
  <c r="C2384" i="8"/>
  <c r="C2376" i="8"/>
  <c r="C2377" i="8"/>
  <c r="C2369" i="8"/>
  <c r="C2370" i="8"/>
  <c r="C2362" i="8"/>
  <c r="C2363" i="8"/>
  <c r="C2359" i="8"/>
  <c r="C2355" i="8"/>
  <c r="C2356" i="8"/>
  <c r="C2348" i="8"/>
  <c r="C2349" i="8"/>
  <c r="C2341" i="8"/>
  <c r="C2342" i="8"/>
  <c r="C2334" i="8"/>
  <c r="C2335" i="8"/>
  <c r="C2327" i="8"/>
  <c r="C2328" i="8"/>
  <c r="C2320" i="8"/>
  <c r="C2321" i="8"/>
  <c r="C2313" i="8"/>
  <c r="C2314" i="8"/>
  <c r="C2306" i="8"/>
  <c r="C2307" i="8"/>
  <c r="C2299" i="8"/>
  <c r="C2300" i="8"/>
  <c r="C2292" i="8"/>
  <c r="C2293" i="8"/>
  <c r="C2285" i="8"/>
  <c r="C2286" i="8"/>
  <c r="C2278" i="8"/>
  <c r="C2279" i="8"/>
  <c r="C2271" i="8"/>
  <c r="C2272" i="8"/>
  <c r="C2264" i="8"/>
  <c r="C2265" i="8"/>
  <c r="C2257" i="8"/>
  <c r="C2258" i="8"/>
  <c r="C2250" i="8"/>
  <c r="C2251" i="8"/>
  <c r="C2243" i="8"/>
  <c r="C2244" i="8"/>
  <c r="C2236" i="8"/>
  <c r="C2237" i="8"/>
  <c r="C2229" i="8"/>
  <c r="C2230" i="8"/>
  <c r="C2222" i="8"/>
  <c r="C2223" i="8"/>
  <c r="C2214" i="8"/>
  <c r="C2215" i="8"/>
  <c r="C2216" i="8"/>
  <c r="C2208" i="8"/>
  <c r="C2209" i="8"/>
  <c r="C2201" i="8"/>
  <c r="C2202" i="8"/>
  <c r="C2194" i="8"/>
  <c r="C2195" i="8"/>
  <c r="C2187" i="8"/>
  <c r="C2188" i="8"/>
  <c r="C2180" i="8"/>
  <c r="C2181" i="8"/>
  <c r="C2173" i="8"/>
  <c r="C2174" i="8"/>
  <c r="C2166" i="8"/>
  <c r="C2167" i="8"/>
  <c r="C2159" i="8"/>
  <c r="C2160" i="8"/>
  <c r="C2149" i="8"/>
  <c r="C2150" i="8"/>
  <c r="C2151" i="8"/>
  <c r="C2152" i="8"/>
  <c r="C2153" i="8"/>
  <c r="C2154" i="8"/>
  <c r="C2155" i="8"/>
  <c r="C2145" i="8"/>
  <c r="C2146" i="8"/>
  <c r="C2138" i="8"/>
  <c r="C2139" i="8"/>
  <c r="C2131" i="8"/>
  <c r="C2132" i="8"/>
  <c r="C2124" i="8"/>
  <c r="C2125" i="8"/>
  <c r="C2117" i="8"/>
  <c r="C2118" i="8"/>
  <c r="C2110" i="8"/>
  <c r="C2111" i="8"/>
  <c r="C2103" i="8"/>
  <c r="C2104" i="8"/>
  <c r="C2096" i="8"/>
  <c r="C2097" i="8"/>
  <c r="C2088" i="8"/>
  <c r="C2089" i="8"/>
  <c r="C2090" i="8"/>
  <c r="C2082" i="8"/>
  <c r="C2083" i="8"/>
  <c r="C2075" i="8"/>
  <c r="C2076" i="8"/>
  <c r="C2068" i="8"/>
  <c r="C2069" i="8"/>
  <c r="C2061" i="8"/>
  <c r="C2062" i="8"/>
  <c r="C2054" i="8"/>
  <c r="C2055" i="8"/>
  <c r="C2047" i="8"/>
  <c r="C2048" i="8"/>
  <c r="C2040" i="8"/>
  <c r="C2041" i="8"/>
  <c r="C2033" i="8"/>
  <c r="C2034" i="8"/>
  <c r="C2035" i="8"/>
  <c r="C2036" i="8"/>
  <c r="C2026" i="8"/>
  <c r="C2027" i="8"/>
  <c r="C2028" i="8"/>
  <c r="C2019" i="8"/>
  <c r="C2020" i="8"/>
  <c r="C2012" i="8"/>
  <c r="C2013" i="8"/>
  <c r="C2005" i="8"/>
  <c r="C2006" i="8"/>
  <c r="C1998" i="8"/>
  <c r="C1999" i="8"/>
  <c r="C1991" i="8"/>
  <c r="C1992" i="8"/>
  <c r="C1993" i="8"/>
  <c r="C1994" i="8"/>
  <c r="C1984" i="8"/>
  <c r="C1985" i="8"/>
  <c r="C1977" i="8"/>
  <c r="C1978" i="8"/>
  <c r="C1970" i="8"/>
  <c r="C1971" i="8"/>
  <c r="C1963" i="8"/>
  <c r="C1964" i="8"/>
  <c r="C1956" i="8"/>
  <c r="C1957" i="8"/>
  <c r="C1949" i="8"/>
  <c r="C1950" i="8"/>
  <c r="C1942" i="8"/>
  <c r="C1943" i="8"/>
  <c r="C1935" i="8"/>
  <c r="C1936" i="8"/>
  <c r="C1928" i="8"/>
  <c r="C1929" i="8"/>
  <c r="C1921" i="8"/>
  <c r="C1922" i="8"/>
  <c r="C1914" i="8"/>
  <c r="C1915" i="8"/>
  <c r="C1907" i="8"/>
  <c r="C1908" i="8"/>
  <c r="C1900" i="8"/>
  <c r="C1901" i="8"/>
  <c r="C1893" i="8"/>
  <c r="C1894" i="8"/>
  <c r="C1886" i="8"/>
  <c r="C1887" i="8"/>
  <c r="C1879" i="8"/>
  <c r="C1880" i="8"/>
  <c r="C1872" i="8"/>
  <c r="C1873" i="8"/>
  <c r="C1865" i="8"/>
  <c r="C1866" i="8"/>
  <c r="C1858" i="8"/>
  <c r="C1859" i="8"/>
  <c r="C1849" i="8"/>
  <c r="C1850" i="8"/>
  <c r="C1851" i="8"/>
  <c r="C1852" i="8"/>
  <c r="C1844" i="8"/>
  <c r="C1845" i="8"/>
  <c r="C1837" i="8"/>
  <c r="C1838" i="8"/>
  <c r="C1830" i="8"/>
  <c r="C1831" i="8"/>
  <c r="C1823" i="8"/>
  <c r="C1824" i="8"/>
  <c r="C1816" i="8"/>
  <c r="C1817" i="8"/>
  <c r="C1809" i="8"/>
  <c r="C1810" i="8"/>
  <c r="C1802" i="8"/>
  <c r="C1803" i="8"/>
  <c r="C1795" i="8"/>
  <c r="C1796" i="8"/>
  <c r="C1781" i="8"/>
  <c r="C1782" i="8"/>
  <c r="C1783" i="8"/>
  <c r="C1784" i="8"/>
  <c r="C1785" i="8"/>
  <c r="C1786" i="8"/>
  <c r="C1787" i="8"/>
  <c r="C1788" i="8"/>
  <c r="C1789" i="8"/>
  <c r="C1790" i="8"/>
  <c r="C1774" i="8"/>
  <c r="C1775" i="8"/>
  <c r="C1767" i="8"/>
  <c r="C1768" i="8"/>
  <c r="C1760" i="8"/>
  <c r="C1761" i="8"/>
  <c r="C1753" i="8"/>
  <c r="C1754" i="8"/>
  <c r="C1746" i="8"/>
  <c r="C1747" i="8"/>
  <c r="C1738" i="8"/>
  <c r="C1739" i="8"/>
  <c r="C1740" i="8"/>
  <c r="C1732" i="8"/>
  <c r="C1733" i="8"/>
  <c r="C1724" i="8"/>
  <c r="C1725" i="8"/>
  <c r="C1726" i="8"/>
  <c r="C1718" i="8"/>
  <c r="C1719" i="8"/>
  <c r="C1711" i="8"/>
  <c r="C1712" i="8"/>
  <c r="C1704" i="8"/>
  <c r="C1705" i="8"/>
  <c r="C1697" i="8"/>
  <c r="C1698" i="8"/>
  <c r="C1690" i="8"/>
  <c r="C1691" i="8"/>
  <c r="C1683" i="8"/>
  <c r="C1684" i="8"/>
  <c r="C1676" i="8"/>
  <c r="C1677" i="8"/>
  <c r="C1668" i="8"/>
  <c r="C1669" i="8"/>
  <c r="C1670" i="8"/>
  <c r="C1671" i="8"/>
  <c r="C1661" i="8"/>
  <c r="C1662" i="8"/>
  <c r="C1663" i="8"/>
  <c r="C1655" i="8"/>
  <c r="C1656" i="8"/>
  <c r="C1648" i="8"/>
  <c r="C1649" i="8"/>
  <c r="C1641" i="8"/>
  <c r="C1642" i="8"/>
  <c r="C1634" i="8"/>
  <c r="C1635" i="8"/>
  <c r="C1627" i="8"/>
  <c r="C1628" i="8"/>
  <c r="C1629" i="8"/>
  <c r="C1620" i="8"/>
  <c r="C1621" i="8"/>
  <c r="C1613" i="8"/>
  <c r="C1614" i="8"/>
  <c r="C1606" i="8"/>
  <c r="C1607" i="8"/>
  <c r="C1599" i="8"/>
  <c r="C1600" i="8"/>
  <c r="C1592" i="8"/>
  <c r="C1593" i="8"/>
  <c r="C1585" i="8"/>
  <c r="C1586" i="8"/>
  <c r="C1578" i="8"/>
  <c r="C1579" i="8"/>
  <c r="C1571" i="8"/>
  <c r="C1572" i="8"/>
  <c r="C1564" i="8"/>
  <c r="C1565" i="8"/>
  <c r="C1557" i="8"/>
  <c r="C1558" i="8"/>
  <c r="C1550" i="8"/>
  <c r="C1551" i="8"/>
  <c r="C1543" i="8"/>
  <c r="C1544" i="8"/>
  <c r="C1536" i="8"/>
  <c r="C1537" i="8"/>
  <c r="C1529" i="8"/>
  <c r="C1530" i="8"/>
  <c r="C1522" i="8"/>
  <c r="C1523" i="8"/>
  <c r="C1515" i="8"/>
  <c r="C1516" i="8"/>
  <c r="C1508" i="8"/>
  <c r="C1509" i="8"/>
  <c r="C1501" i="8"/>
  <c r="C1502" i="8"/>
  <c r="C1494" i="8"/>
  <c r="C1495" i="8"/>
  <c r="C1487" i="8"/>
  <c r="C1488" i="8"/>
  <c r="C1484" i="8"/>
  <c r="C1480" i="8"/>
  <c r="C1481" i="8"/>
  <c r="C1473" i="8"/>
  <c r="C1474" i="8"/>
  <c r="C1466" i="8"/>
  <c r="C1467" i="8"/>
  <c r="C1459" i="8"/>
  <c r="C1460" i="8"/>
  <c r="C1452" i="8"/>
  <c r="C1453" i="8"/>
  <c r="C1445" i="8"/>
  <c r="C1446" i="8"/>
  <c r="C1438" i="8"/>
  <c r="C1439" i="8"/>
  <c r="C1431" i="8"/>
  <c r="C1432" i="8"/>
  <c r="C1417" i="8"/>
  <c r="C1418" i="8"/>
  <c r="C1419" i="8"/>
  <c r="C1420" i="8"/>
  <c r="C1421" i="8"/>
  <c r="C1422" i="8"/>
  <c r="C1423" i="8"/>
  <c r="C1424" i="8"/>
  <c r="C1425" i="8"/>
  <c r="C1410" i="8"/>
  <c r="C1411" i="8"/>
  <c r="C1403" i="8"/>
  <c r="C1404" i="8"/>
  <c r="C1396" i="8"/>
  <c r="C1397" i="8"/>
  <c r="C1389" i="8"/>
  <c r="C1390" i="8"/>
  <c r="C1382" i="8"/>
  <c r="C1383" i="8"/>
  <c r="C1373" i="8"/>
  <c r="C1374" i="8"/>
  <c r="C1375" i="8"/>
  <c r="C1368" i="8"/>
  <c r="C1369" i="8"/>
  <c r="C1359" i="8"/>
  <c r="C1360" i="8"/>
  <c r="C1361" i="8"/>
  <c r="C1362" i="8"/>
  <c r="C1354" i="8"/>
  <c r="C1355" i="8"/>
  <c r="C1347" i="8"/>
  <c r="C1348" i="8"/>
  <c r="C1340" i="8"/>
  <c r="C1341" i="8"/>
  <c r="C1333" i="8"/>
  <c r="C1334" i="8"/>
  <c r="C1326" i="8"/>
  <c r="C1327" i="8"/>
  <c r="C1319" i="8"/>
  <c r="C1320" i="8"/>
  <c r="C1312" i="8"/>
  <c r="C1313" i="8"/>
  <c r="C1303" i="8"/>
  <c r="C1304" i="8"/>
  <c r="C1305" i="8"/>
  <c r="C1306" i="8"/>
  <c r="C1297" i="8"/>
  <c r="C1298" i="8"/>
  <c r="C1299" i="8"/>
  <c r="C1291" i="8"/>
  <c r="C1292" i="8"/>
  <c r="C1284" i="8"/>
  <c r="C1285" i="8"/>
  <c r="C1277" i="8"/>
  <c r="C1278" i="8"/>
  <c r="C1270" i="8"/>
  <c r="C1271" i="8"/>
  <c r="C1262" i="8"/>
  <c r="C1263" i="8"/>
  <c r="C1264" i="8"/>
  <c r="C1256" i="8"/>
  <c r="C1257" i="8"/>
  <c r="C1249" i="8"/>
  <c r="C1250" i="8"/>
  <c r="C1242" i="8"/>
  <c r="C1243" i="8"/>
  <c r="C1235" i="8"/>
  <c r="C1236" i="8"/>
  <c r="C1228" i="8"/>
  <c r="C1229" i="8"/>
  <c r="C1221" i="8"/>
  <c r="C1222" i="8"/>
  <c r="C1214" i="8"/>
  <c r="C1215" i="8"/>
  <c r="C1207" i="8"/>
  <c r="C1208" i="8"/>
  <c r="C1200" i="8"/>
  <c r="C1201" i="8"/>
  <c r="C1193" i="8"/>
  <c r="C1194" i="8"/>
  <c r="C1186" i="8"/>
  <c r="C1187" i="8"/>
  <c r="C1179" i="8"/>
  <c r="C1180" i="8"/>
  <c r="C1172" i="8"/>
  <c r="C1173" i="8"/>
  <c r="C1165" i="8"/>
  <c r="C1166" i="8"/>
  <c r="C1158" i="8"/>
  <c r="C1159" i="8"/>
  <c r="C1151" i="8"/>
  <c r="C1152" i="8"/>
  <c r="C1144" i="8"/>
  <c r="C1145" i="8"/>
  <c r="C1137" i="8"/>
  <c r="C1138" i="8"/>
  <c r="C1130" i="8"/>
  <c r="C1131" i="8"/>
  <c r="C1123" i="8"/>
  <c r="C1124" i="8"/>
  <c r="C1116" i="8"/>
  <c r="C1117" i="8"/>
  <c r="C1118" i="8"/>
  <c r="C1109" i="8"/>
  <c r="C1110" i="8"/>
  <c r="C1102" i="8"/>
  <c r="C1103" i="8"/>
  <c r="C1095" i="8"/>
  <c r="C1096" i="8"/>
  <c r="C1088" i="8"/>
  <c r="C1089" i="8"/>
  <c r="C1081" i="8"/>
  <c r="C1082" i="8"/>
  <c r="C1074" i="8"/>
  <c r="C1075" i="8"/>
  <c r="C1067" i="8"/>
  <c r="C1068" i="8"/>
  <c r="C1061" i="8"/>
  <c r="C1053" i="8"/>
  <c r="C1054" i="8"/>
  <c r="C1055" i="8"/>
  <c r="C1056" i="8"/>
  <c r="C1057" i="8"/>
  <c r="C1058" i="8"/>
  <c r="C1059" i="8"/>
  <c r="C1046" i="8"/>
  <c r="C1047" i="8"/>
  <c r="C1039" i="8"/>
  <c r="C1040" i="8"/>
  <c r="C1032" i="8"/>
  <c r="C1033" i="8"/>
  <c r="C1025" i="8"/>
  <c r="C1026" i="8"/>
  <c r="C1018" i="8"/>
  <c r="C1019" i="8"/>
  <c r="C1011" i="8"/>
  <c r="C1012" i="8"/>
  <c r="C1004" i="8"/>
  <c r="C1005" i="8"/>
  <c r="C1006" i="8"/>
  <c r="C1007" i="8"/>
  <c r="C997" i="8"/>
  <c r="C998" i="8"/>
  <c r="C994" i="8"/>
  <c r="C990" i="8"/>
  <c r="C991" i="8"/>
  <c r="C983" i="8"/>
  <c r="C984" i="8"/>
  <c r="C976" i="8"/>
  <c r="C977" i="8"/>
  <c r="C969" i="8"/>
  <c r="C970" i="8"/>
  <c r="C962" i="8"/>
  <c r="C963" i="8"/>
  <c r="C955" i="8"/>
  <c r="C956" i="8"/>
  <c r="C948" i="8"/>
  <c r="C949" i="8"/>
  <c r="C940" i="8"/>
  <c r="C941" i="8"/>
  <c r="C942" i="8"/>
  <c r="C932" i="8"/>
  <c r="C933" i="8"/>
  <c r="C934" i="8"/>
  <c r="C935" i="8"/>
  <c r="C927" i="8"/>
  <c r="C928" i="8"/>
  <c r="C920" i="8"/>
  <c r="C921" i="8"/>
  <c r="C913" i="8"/>
  <c r="C914" i="8"/>
  <c r="C906" i="8"/>
  <c r="C907" i="8"/>
  <c r="C898" i="8"/>
  <c r="C899" i="8"/>
  <c r="C900" i="8"/>
  <c r="C892" i="8"/>
  <c r="C893" i="8"/>
  <c r="C885" i="8"/>
  <c r="C886" i="8"/>
  <c r="C878" i="8"/>
  <c r="C879" i="8"/>
  <c r="C871" i="8"/>
  <c r="C872" i="8"/>
  <c r="C864" i="8"/>
  <c r="C865" i="8"/>
  <c r="C857" i="8"/>
  <c r="C858" i="8"/>
  <c r="C850" i="8"/>
  <c r="C851" i="8"/>
  <c r="C843" i="8"/>
  <c r="C844" i="8"/>
  <c r="C836" i="8"/>
  <c r="C837" i="8"/>
  <c r="C829" i="8"/>
  <c r="C830" i="8"/>
  <c r="C822" i="8"/>
  <c r="C823" i="8"/>
  <c r="C815" i="8"/>
  <c r="C816" i="8"/>
  <c r="C808" i="8"/>
  <c r="C809" i="8"/>
  <c r="C801" i="8"/>
  <c r="C802" i="8"/>
  <c r="C794" i="8"/>
  <c r="C795" i="8"/>
  <c r="C787" i="8"/>
  <c r="C788" i="8"/>
  <c r="C780" i="8"/>
  <c r="C781" i="8"/>
  <c r="C773" i="8"/>
  <c r="C774" i="8"/>
  <c r="C766" i="8"/>
  <c r="C767" i="8"/>
  <c r="C759" i="8"/>
  <c r="C760" i="8"/>
  <c r="C751" i="8"/>
  <c r="C752" i="8"/>
  <c r="C753" i="8"/>
  <c r="C745" i="8"/>
  <c r="C746" i="8"/>
  <c r="C738" i="8"/>
  <c r="C739" i="8"/>
  <c r="C731" i="8"/>
  <c r="C732" i="8"/>
  <c r="C724" i="8"/>
  <c r="C725" i="8"/>
  <c r="C717" i="8"/>
  <c r="O717" i="8"/>
  <c r="O716" i="8" s="1"/>
  <c r="C718" i="8"/>
  <c r="C710" i="8"/>
  <c r="C711" i="8"/>
  <c r="C703" i="8"/>
  <c r="C704" i="8"/>
  <c r="C696" i="8"/>
  <c r="C697" i="8"/>
  <c r="C688" i="8"/>
  <c r="C689" i="8"/>
  <c r="C690" i="8"/>
  <c r="C691" i="8"/>
  <c r="C692" i="8"/>
  <c r="C693" i="8"/>
  <c r="C694" i="8"/>
  <c r="C682" i="8"/>
  <c r="C683" i="8"/>
  <c r="C675" i="8"/>
  <c r="C676" i="8"/>
  <c r="C668" i="8"/>
  <c r="C669" i="8"/>
  <c r="C661" i="8"/>
  <c r="C662" i="8"/>
  <c r="C654" i="8"/>
  <c r="C655" i="8"/>
  <c r="C647" i="8"/>
  <c r="C648" i="8"/>
  <c r="C640" i="8"/>
  <c r="C641" i="8"/>
  <c r="C642" i="8"/>
  <c r="C633" i="8"/>
  <c r="C634" i="8"/>
  <c r="C626" i="8"/>
  <c r="C627" i="8"/>
  <c r="C628" i="8"/>
  <c r="C629" i="8"/>
  <c r="C619" i="8"/>
  <c r="C620" i="8"/>
  <c r="C612" i="8"/>
  <c r="C613" i="8"/>
  <c r="C605" i="8"/>
  <c r="C606" i="8"/>
  <c r="C598" i="8"/>
  <c r="C599" i="8"/>
  <c r="C591" i="8"/>
  <c r="C592" i="8"/>
  <c r="C584" i="8"/>
  <c r="C585" i="8"/>
  <c r="C574" i="8"/>
  <c r="C575" i="8"/>
  <c r="C576" i="8"/>
  <c r="C577" i="8"/>
  <c r="C570" i="8"/>
  <c r="C571" i="8"/>
  <c r="C567" i="8"/>
  <c r="C563" i="8"/>
  <c r="C564" i="8"/>
  <c r="C556" i="8"/>
  <c r="C557" i="8"/>
  <c r="C549" i="8"/>
  <c r="C550" i="8"/>
  <c r="C542" i="8"/>
  <c r="C543" i="8"/>
  <c r="C533" i="8"/>
  <c r="C534" i="8"/>
  <c r="C535" i="8"/>
  <c r="C528" i="8"/>
  <c r="C529" i="8"/>
  <c r="C521" i="8"/>
  <c r="C522" i="8"/>
  <c r="C514" i="8"/>
  <c r="C515" i="8"/>
  <c r="C507" i="8"/>
  <c r="C508" i="8"/>
  <c r="C500" i="8"/>
  <c r="C501" i="8"/>
  <c r="C493" i="8"/>
  <c r="C494" i="8"/>
  <c r="C486" i="8"/>
  <c r="C487" i="8"/>
  <c r="C479" i="8"/>
  <c r="C480" i="8"/>
  <c r="C472" i="8"/>
  <c r="C473" i="8"/>
  <c r="C465" i="8"/>
  <c r="C466" i="8"/>
  <c r="C458" i="8"/>
  <c r="C459" i="8"/>
  <c r="C451" i="8"/>
  <c r="C452" i="8"/>
  <c r="C444" i="8"/>
  <c r="C445" i="8"/>
  <c r="C437" i="8"/>
  <c r="C438" i="8"/>
  <c r="C430" i="8"/>
  <c r="C431" i="8"/>
  <c r="C423" i="8"/>
  <c r="C424" i="8"/>
  <c r="C416" i="8"/>
  <c r="C417" i="8"/>
  <c r="C409" i="8"/>
  <c r="C410" i="8"/>
  <c r="C402" i="8"/>
  <c r="C403" i="8"/>
  <c r="C395" i="8"/>
  <c r="C396" i="8"/>
  <c r="C387" i="8"/>
  <c r="C388" i="8"/>
  <c r="C389" i="8"/>
  <c r="C381" i="8"/>
  <c r="C382" i="8"/>
  <c r="C374" i="8"/>
  <c r="C375" i="8"/>
  <c r="C367" i="8"/>
  <c r="C368" i="8"/>
  <c r="C360" i="8"/>
  <c r="C361" i="8"/>
  <c r="C353" i="8"/>
  <c r="C354" i="8"/>
  <c r="C346" i="8"/>
  <c r="C347" i="8"/>
  <c r="C339" i="8"/>
  <c r="C340" i="8"/>
  <c r="C331" i="8"/>
  <c r="C332" i="8"/>
  <c r="C323" i="8"/>
  <c r="C324" i="8"/>
  <c r="C325" i="8"/>
  <c r="C326" i="8"/>
  <c r="C327" i="8"/>
  <c r="C328" i="8"/>
  <c r="C329" i="8"/>
  <c r="C318" i="8"/>
  <c r="C319" i="8"/>
  <c r="C311" i="8"/>
  <c r="C312" i="8"/>
  <c r="C304" i="8"/>
  <c r="C305" i="8"/>
  <c r="C297" i="8"/>
  <c r="C298" i="8"/>
  <c r="C290" i="8"/>
  <c r="C291" i="8"/>
  <c r="C283" i="8"/>
  <c r="C284" i="8"/>
  <c r="C276" i="8"/>
  <c r="C277" i="8"/>
  <c r="C269" i="8"/>
  <c r="C270" i="8"/>
  <c r="C262" i="8"/>
  <c r="C263" i="8"/>
  <c r="C264" i="8"/>
  <c r="C255" i="8"/>
  <c r="C256" i="8"/>
  <c r="C248" i="8"/>
  <c r="C249" i="8"/>
  <c r="C241" i="8"/>
  <c r="C242" i="8"/>
  <c r="C234" i="8"/>
  <c r="C235" i="8"/>
  <c r="C227" i="8"/>
  <c r="C228" i="8"/>
  <c r="C220" i="8"/>
  <c r="C221" i="8"/>
  <c r="C213" i="8"/>
  <c r="C214" i="8"/>
  <c r="C206" i="8"/>
  <c r="C207" i="8"/>
  <c r="C208" i="8"/>
  <c r="C209" i="8"/>
  <c r="C210" i="8"/>
  <c r="C199" i="8"/>
  <c r="C200" i="8"/>
  <c r="C201" i="8"/>
  <c r="C202" i="8"/>
  <c r="C192" i="8"/>
  <c r="C193" i="8"/>
  <c r="C185" i="8"/>
  <c r="C186" i="8"/>
  <c r="C178" i="8"/>
  <c r="C179" i="8"/>
  <c r="C171" i="8"/>
  <c r="C172" i="8"/>
  <c r="C168" i="8"/>
  <c r="C164" i="8"/>
  <c r="C165" i="8"/>
  <c r="C157" i="8"/>
  <c r="C158" i="8"/>
  <c r="C150" i="8"/>
  <c r="C151" i="8"/>
  <c r="C143" i="8"/>
  <c r="C144" i="8"/>
  <c r="C136" i="8"/>
  <c r="C137" i="8"/>
  <c r="C129" i="8"/>
  <c r="C130" i="8"/>
  <c r="C122" i="8"/>
  <c r="C123" i="8"/>
  <c r="C115" i="8"/>
  <c r="C116" i="8"/>
  <c r="C108" i="8"/>
  <c r="C109" i="8"/>
  <c r="C101" i="8"/>
  <c r="C102" i="8"/>
  <c r="C94" i="8"/>
  <c r="C95" i="8"/>
  <c r="C87" i="8"/>
  <c r="C88" i="8"/>
  <c r="C80" i="8"/>
  <c r="C81" i="8"/>
  <c r="C73" i="8"/>
  <c r="C74" i="8"/>
  <c r="C66" i="8"/>
  <c r="C67" i="8"/>
  <c r="C59" i="8"/>
  <c r="C60" i="8"/>
  <c r="C52" i="8"/>
  <c r="C53" i="8"/>
  <c r="C45" i="8"/>
  <c r="C46" i="8"/>
  <c r="C38" i="8"/>
  <c r="C39" i="8"/>
  <c r="C31" i="8"/>
  <c r="C32" i="8"/>
  <c r="C23" i="8"/>
  <c r="C24" i="8"/>
  <c r="C25" i="8"/>
  <c r="C17" i="8"/>
  <c r="C18" i="8"/>
  <c r="C10" i="8"/>
  <c r="C11" i="8"/>
  <c r="C29" i="8"/>
  <c r="C30" i="8"/>
  <c r="C33" i="8"/>
  <c r="C34" i="8"/>
  <c r="C35" i="8"/>
  <c r="C36" i="8"/>
  <c r="C37" i="8"/>
  <c r="C40" i="8"/>
  <c r="C41" i="8"/>
  <c r="C42" i="8"/>
  <c r="C43" i="8"/>
  <c r="C44" i="8"/>
  <c r="C47" i="8"/>
  <c r="C48" i="8"/>
  <c r="C49" i="8"/>
  <c r="C50" i="8"/>
  <c r="C51" i="8"/>
  <c r="C54" i="8"/>
  <c r="C55" i="8"/>
  <c r="C56" i="8"/>
  <c r="C57" i="8"/>
  <c r="C58" i="8"/>
  <c r="C61" i="8"/>
  <c r="C62" i="8"/>
  <c r="C63" i="8"/>
  <c r="C64" i="8"/>
  <c r="C65" i="8"/>
  <c r="C68" i="8"/>
  <c r="C69" i="8"/>
  <c r="C70" i="8"/>
  <c r="C71" i="8"/>
  <c r="C72" i="8"/>
  <c r="C75" i="8"/>
  <c r="C76" i="8"/>
  <c r="C77" i="8"/>
  <c r="C78" i="8"/>
  <c r="C79" i="8"/>
  <c r="C82" i="8"/>
  <c r="C83" i="8"/>
  <c r="C84" i="8"/>
  <c r="C85" i="8"/>
  <c r="C86" i="8"/>
  <c r="C89" i="8"/>
  <c r="C90" i="8"/>
  <c r="C91" i="8"/>
  <c r="C92" i="8"/>
  <c r="C93" i="8"/>
  <c r="C96" i="8"/>
  <c r="C97" i="8"/>
  <c r="C98" i="8"/>
  <c r="C99" i="8"/>
  <c r="C100" i="8"/>
  <c r="C103" i="8"/>
  <c r="C104" i="8"/>
  <c r="C105" i="8"/>
  <c r="C106" i="8"/>
  <c r="C107" i="8"/>
  <c r="C110" i="8"/>
  <c r="C111" i="8"/>
  <c r="C112" i="8"/>
  <c r="C113" i="8"/>
  <c r="C114" i="8"/>
  <c r="C117" i="8"/>
  <c r="C118" i="8"/>
  <c r="C119" i="8"/>
  <c r="C120" i="8"/>
  <c r="C121" i="8"/>
  <c r="C124" i="8"/>
  <c r="C125" i="8"/>
  <c r="C126" i="8"/>
  <c r="C127" i="8"/>
  <c r="C128" i="8"/>
  <c r="C131" i="8"/>
  <c r="C132" i="8"/>
  <c r="C133" i="8"/>
  <c r="C134" i="8"/>
  <c r="C135" i="8"/>
  <c r="C138" i="8"/>
  <c r="C139" i="8"/>
  <c r="C140" i="8"/>
  <c r="C141" i="8"/>
  <c r="C142" i="8"/>
  <c r="C145" i="8"/>
  <c r="C146" i="8"/>
  <c r="C147" i="8"/>
  <c r="C148" i="8"/>
  <c r="C149" i="8"/>
  <c r="C152" i="8"/>
  <c r="C153" i="8"/>
  <c r="C154" i="8"/>
  <c r="C155" i="8"/>
  <c r="C156" i="8"/>
  <c r="C159" i="8"/>
  <c r="C160" i="8"/>
  <c r="C161" i="8"/>
  <c r="C162" i="8"/>
  <c r="C163" i="8"/>
  <c r="C166" i="8"/>
  <c r="C167" i="8"/>
  <c r="C169" i="8"/>
  <c r="C170" i="8"/>
  <c r="C173" i="8"/>
  <c r="C174" i="8"/>
  <c r="C175" i="8"/>
  <c r="C176" i="8"/>
  <c r="C177" i="8"/>
  <c r="C180" i="8"/>
  <c r="C181" i="8"/>
  <c r="C182" i="8"/>
  <c r="C183" i="8"/>
  <c r="C184" i="8"/>
  <c r="C187" i="8"/>
  <c r="C188" i="8"/>
  <c r="C189" i="8"/>
  <c r="C190" i="8"/>
  <c r="C191" i="8"/>
  <c r="C194" i="8"/>
  <c r="C195" i="8"/>
  <c r="C196" i="8"/>
  <c r="C197" i="8"/>
  <c r="C198" i="8"/>
  <c r="C203" i="8"/>
  <c r="C204" i="8"/>
  <c r="C205" i="8"/>
  <c r="C211" i="8"/>
  <c r="C212" i="8"/>
  <c r="C215" i="8"/>
  <c r="C216" i="8"/>
  <c r="C217" i="8"/>
  <c r="C218" i="8"/>
  <c r="C219" i="8"/>
  <c r="C222" i="8"/>
  <c r="C223" i="8"/>
  <c r="C224" i="8"/>
  <c r="C225" i="8"/>
  <c r="C226" i="8"/>
  <c r="C229" i="8"/>
  <c r="C230" i="8"/>
  <c r="C231" i="8"/>
  <c r="C232" i="8"/>
  <c r="C233" i="8"/>
  <c r="C236" i="8"/>
  <c r="C237" i="8"/>
  <c r="C238" i="8"/>
  <c r="C239" i="8"/>
  <c r="C240" i="8"/>
  <c r="C243" i="8"/>
  <c r="C244" i="8"/>
  <c r="C245" i="8"/>
  <c r="C246" i="8"/>
  <c r="C247" i="8"/>
  <c r="C250" i="8"/>
  <c r="C251" i="8"/>
  <c r="C252" i="8"/>
  <c r="C253" i="8"/>
  <c r="C254" i="8"/>
  <c r="C257" i="8"/>
  <c r="C258" i="8"/>
  <c r="C259" i="8"/>
  <c r="C260" i="8"/>
  <c r="C261" i="8"/>
  <c r="C265" i="8"/>
  <c r="C266" i="8"/>
  <c r="C267" i="8"/>
  <c r="C268" i="8"/>
  <c r="C271" i="8"/>
  <c r="C272" i="8"/>
  <c r="C273" i="8"/>
  <c r="C274" i="8"/>
  <c r="C275" i="8"/>
  <c r="C278" i="8"/>
  <c r="C279" i="8"/>
  <c r="C280" i="8"/>
  <c r="C281" i="8"/>
  <c r="C282" i="8"/>
  <c r="C285" i="8"/>
  <c r="C286" i="8"/>
  <c r="C287" i="8"/>
  <c r="C288" i="8"/>
  <c r="C289" i="8"/>
  <c r="C292" i="8"/>
  <c r="C293" i="8"/>
  <c r="C294" i="8"/>
  <c r="C295" i="8"/>
  <c r="C296" i="8"/>
  <c r="C299" i="8"/>
  <c r="C300" i="8"/>
  <c r="C301" i="8"/>
  <c r="C302" i="8"/>
  <c r="C303" i="8"/>
  <c r="C306" i="8"/>
  <c r="C307" i="8"/>
  <c r="C308" i="8"/>
  <c r="C309" i="8"/>
  <c r="C310" i="8"/>
  <c r="C313" i="8"/>
  <c r="C314" i="8"/>
  <c r="C315" i="8"/>
  <c r="C316" i="8"/>
  <c r="C317" i="8"/>
  <c r="C320" i="8"/>
  <c r="C321" i="8"/>
  <c r="C322" i="8"/>
  <c r="C330" i="8"/>
  <c r="C333" i="8"/>
  <c r="C334" i="8"/>
  <c r="C335" i="8"/>
  <c r="C336" i="8"/>
  <c r="C337" i="8"/>
  <c r="C338" i="8"/>
  <c r="C341" i="8"/>
  <c r="C342" i="8"/>
  <c r="C343" i="8"/>
  <c r="C344" i="8"/>
  <c r="C345" i="8"/>
  <c r="C348" i="8"/>
  <c r="C349" i="8"/>
  <c r="C350" i="8"/>
  <c r="C351" i="8"/>
  <c r="C352" i="8"/>
  <c r="C355" i="8"/>
  <c r="C356" i="8"/>
  <c r="C357" i="8"/>
  <c r="C358" i="8"/>
  <c r="C359" i="8"/>
  <c r="C362" i="8"/>
  <c r="C363" i="8"/>
  <c r="C364" i="8"/>
  <c r="C365" i="8"/>
  <c r="C366" i="8"/>
  <c r="C369" i="8"/>
  <c r="C370" i="8"/>
  <c r="C371" i="8"/>
  <c r="C372" i="8"/>
  <c r="C373" i="8"/>
  <c r="C376" i="8"/>
  <c r="C377" i="8"/>
  <c r="C378" i="8"/>
  <c r="C379" i="8"/>
  <c r="C380" i="8"/>
  <c r="C383" i="8"/>
  <c r="C384" i="8"/>
  <c r="C385" i="8"/>
  <c r="C386" i="8"/>
  <c r="C390" i="8"/>
  <c r="C391" i="8"/>
  <c r="C392" i="8"/>
  <c r="C393" i="8"/>
  <c r="C394" i="8"/>
  <c r="C397" i="8"/>
  <c r="C398" i="8"/>
  <c r="C399" i="8"/>
  <c r="C400" i="8"/>
  <c r="C401" i="8"/>
  <c r="C404" i="8"/>
  <c r="C405" i="8"/>
  <c r="C406" i="8"/>
  <c r="C407" i="8"/>
  <c r="C408" i="8"/>
  <c r="C411" i="8"/>
  <c r="C412" i="8"/>
  <c r="C413" i="8"/>
  <c r="C414" i="8"/>
  <c r="C415" i="8"/>
  <c r="C418" i="8"/>
  <c r="C419" i="8"/>
  <c r="C420" i="8"/>
  <c r="C421" i="8"/>
  <c r="C422" i="8"/>
  <c r="C425" i="8"/>
  <c r="C426" i="8"/>
  <c r="C427" i="8"/>
  <c r="C428" i="8"/>
  <c r="C429" i="8"/>
  <c r="C432" i="8"/>
  <c r="C433" i="8"/>
  <c r="C434" i="8"/>
  <c r="C435" i="8"/>
  <c r="C436" i="8"/>
  <c r="C439" i="8"/>
  <c r="C440" i="8"/>
  <c r="C441" i="8"/>
  <c r="C442" i="8"/>
  <c r="C443" i="8"/>
  <c r="C446" i="8"/>
  <c r="C447" i="8"/>
  <c r="C448" i="8"/>
  <c r="C449" i="8"/>
  <c r="C450" i="8"/>
  <c r="C453" i="8"/>
  <c r="C454" i="8"/>
  <c r="C455" i="8"/>
  <c r="C456" i="8"/>
  <c r="C457" i="8"/>
  <c r="C460" i="8"/>
  <c r="C461" i="8"/>
  <c r="C462" i="8"/>
  <c r="C463" i="8"/>
  <c r="C464" i="8"/>
  <c r="C467" i="8"/>
  <c r="C468" i="8"/>
  <c r="C469" i="8"/>
  <c r="C470" i="8"/>
  <c r="C471" i="8"/>
  <c r="C474" i="8"/>
  <c r="C475" i="8"/>
  <c r="C476" i="8"/>
  <c r="C477" i="8"/>
  <c r="C478" i="8"/>
  <c r="C481" i="8"/>
  <c r="C482" i="8"/>
  <c r="C483" i="8"/>
  <c r="C484" i="8"/>
  <c r="C485" i="8"/>
  <c r="C488" i="8"/>
  <c r="C489" i="8"/>
  <c r="C490" i="8"/>
  <c r="C491" i="8"/>
  <c r="C492" i="8"/>
  <c r="C495" i="8"/>
  <c r="C496" i="8"/>
  <c r="C497" i="8"/>
  <c r="C498" i="8"/>
  <c r="C499" i="8"/>
  <c r="C502" i="8"/>
  <c r="C503" i="8"/>
  <c r="C504" i="8"/>
  <c r="C505" i="8"/>
  <c r="C506" i="8"/>
  <c r="C509" i="8"/>
  <c r="C510" i="8"/>
  <c r="C511" i="8"/>
  <c r="C512" i="8"/>
  <c r="C513" i="8"/>
  <c r="C516" i="8"/>
  <c r="C517" i="8"/>
  <c r="C518" i="8"/>
  <c r="C519" i="8"/>
  <c r="C520" i="8"/>
  <c r="C523" i="8"/>
  <c r="C524" i="8"/>
  <c r="C525" i="8"/>
  <c r="C526" i="8"/>
  <c r="C527" i="8"/>
  <c r="C530" i="8"/>
  <c r="C531" i="8"/>
  <c r="C532" i="8"/>
  <c r="C536" i="8"/>
  <c r="C537" i="8"/>
  <c r="C538" i="8"/>
  <c r="C539" i="8"/>
  <c r="C540" i="8"/>
  <c r="C541" i="8"/>
  <c r="C544" i="8"/>
  <c r="C545" i="8"/>
  <c r="C546" i="8"/>
  <c r="C547" i="8"/>
  <c r="C548" i="8"/>
  <c r="C551" i="8"/>
  <c r="C552" i="8"/>
  <c r="C553" i="8"/>
  <c r="C554" i="8"/>
  <c r="C555" i="8"/>
  <c r="C558" i="8"/>
  <c r="C559" i="8"/>
  <c r="C560" i="8"/>
  <c r="C561" i="8"/>
  <c r="C562" i="8"/>
  <c r="C565" i="8"/>
  <c r="C566" i="8"/>
  <c r="C568" i="8"/>
  <c r="C569" i="8"/>
  <c r="C572" i="8"/>
  <c r="C573" i="8"/>
  <c r="C578" i="8"/>
  <c r="C579" i="8"/>
  <c r="C580" i="8"/>
  <c r="C581" i="8"/>
  <c r="C582" i="8"/>
  <c r="C583" i="8"/>
  <c r="C586" i="8"/>
  <c r="C587" i="8"/>
  <c r="C588" i="8"/>
  <c r="C589" i="8"/>
  <c r="C590" i="8"/>
  <c r="C593" i="8"/>
  <c r="C594" i="8"/>
  <c r="C595" i="8"/>
  <c r="C596" i="8"/>
  <c r="C597" i="8"/>
  <c r="C600" i="8"/>
  <c r="C601" i="8"/>
  <c r="C602" i="8"/>
  <c r="C603" i="8"/>
  <c r="C604" i="8"/>
  <c r="C607" i="8"/>
  <c r="C608" i="8"/>
  <c r="C609" i="8"/>
  <c r="C610" i="8"/>
  <c r="C611" i="8"/>
  <c r="C614" i="8"/>
  <c r="C615" i="8"/>
  <c r="C616" i="8"/>
  <c r="C617" i="8"/>
  <c r="C618" i="8"/>
  <c r="C621" i="8"/>
  <c r="C622" i="8"/>
  <c r="C623" i="8"/>
  <c r="C624" i="8"/>
  <c r="C625" i="8"/>
  <c r="C630" i="8"/>
  <c r="C631" i="8"/>
  <c r="C632" i="8"/>
  <c r="C635" i="8"/>
  <c r="C636" i="8"/>
  <c r="C637" i="8"/>
  <c r="C638" i="8"/>
  <c r="C639" i="8"/>
  <c r="C643" i="8"/>
  <c r="C644" i="8"/>
  <c r="C645" i="8"/>
  <c r="C646" i="8"/>
  <c r="C649" i="8"/>
  <c r="C650" i="8"/>
  <c r="C651" i="8"/>
  <c r="C652" i="8"/>
  <c r="C653" i="8"/>
  <c r="C656" i="8"/>
  <c r="C657" i="8"/>
  <c r="C658" i="8"/>
  <c r="C659" i="8"/>
  <c r="C660" i="8"/>
  <c r="C663" i="8"/>
  <c r="C664" i="8"/>
  <c r="C665" i="8"/>
  <c r="C666" i="8"/>
  <c r="C667" i="8"/>
  <c r="C670" i="8"/>
  <c r="C671" i="8"/>
  <c r="C672" i="8"/>
  <c r="C673" i="8"/>
  <c r="C674" i="8"/>
  <c r="C677" i="8"/>
  <c r="C678" i="8"/>
  <c r="C679" i="8"/>
  <c r="C680" i="8"/>
  <c r="C681" i="8"/>
  <c r="C684" i="8"/>
  <c r="C685" i="8"/>
  <c r="C686" i="8"/>
  <c r="C687" i="8"/>
  <c r="C695" i="8"/>
  <c r="C698" i="8"/>
  <c r="C699" i="8"/>
  <c r="C700" i="8"/>
  <c r="C701" i="8"/>
  <c r="C702" i="8"/>
  <c r="C705" i="8"/>
  <c r="C706" i="8"/>
  <c r="C707" i="8"/>
  <c r="C708" i="8"/>
  <c r="C709" i="8"/>
  <c r="C712" i="8"/>
  <c r="C713" i="8"/>
  <c r="C714" i="8"/>
  <c r="C715" i="8"/>
  <c r="C716" i="8"/>
  <c r="C719" i="8"/>
  <c r="C720" i="8"/>
  <c r="C721" i="8"/>
  <c r="C722" i="8"/>
  <c r="C723" i="8"/>
  <c r="C726" i="8"/>
  <c r="C727" i="8"/>
  <c r="C728" i="8"/>
  <c r="C729" i="8"/>
  <c r="C730" i="8"/>
  <c r="C733" i="8"/>
  <c r="C734" i="8"/>
  <c r="C735" i="8"/>
  <c r="C736" i="8"/>
  <c r="C737" i="8"/>
  <c r="C740" i="8"/>
  <c r="C741" i="8"/>
  <c r="C742" i="8"/>
  <c r="C743" i="8"/>
  <c r="C744" i="8"/>
  <c r="C747" i="8"/>
  <c r="C748" i="8"/>
  <c r="C749" i="8"/>
  <c r="C750" i="8"/>
  <c r="C754" i="8"/>
  <c r="C755" i="8"/>
  <c r="C756" i="8"/>
  <c r="C757" i="8"/>
  <c r="C758" i="8"/>
  <c r="C761" i="8"/>
  <c r="C762" i="8"/>
  <c r="C763" i="8"/>
  <c r="C764" i="8"/>
  <c r="C765" i="8"/>
  <c r="C768" i="8"/>
  <c r="C769" i="8"/>
  <c r="C770" i="8"/>
  <c r="C771" i="8"/>
  <c r="C772" i="8"/>
  <c r="C775" i="8"/>
  <c r="C776" i="8"/>
  <c r="C777" i="8"/>
  <c r="C778" i="8"/>
  <c r="C779" i="8"/>
  <c r="C782" i="8"/>
  <c r="C783" i="8"/>
  <c r="C784" i="8"/>
  <c r="C785" i="8"/>
  <c r="C786" i="8"/>
  <c r="C789" i="8"/>
  <c r="C790" i="8"/>
  <c r="C791" i="8"/>
  <c r="C792" i="8"/>
  <c r="C793" i="8"/>
  <c r="C796" i="8"/>
  <c r="C797" i="8"/>
  <c r="C798" i="8"/>
  <c r="C799" i="8"/>
  <c r="C800" i="8"/>
  <c r="C803" i="8"/>
  <c r="C804" i="8"/>
  <c r="C805" i="8"/>
  <c r="C806" i="8"/>
  <c r="C807" i="8"/>
  <c r="C810" i="8"/>
  <c r="C811" i="8"/>
  <c r="C812" i="8"/>
  <c r="C813" i="8"/>
  <c r="C814" i="8"/>
  <c r="C817" i="8"/>
  <c r="C818" i="8"/>
  <c r="C819" i="8"/>
  <c r="C820" i="8"/>
  <c r="C821" i="8"/>
  <c r="C824" i="8"/>
  <c r="C825" i="8"/>
  <c r="C826" i="8"/>
  <c r="C827" i="8"/>
  <c r="C828" i="8"/>
  <c r="C831" i="8"/>
  <c r="C832" i="8"/>
  <c r="C833" i="8"/>
  <c r="C834" i="8"/>
  <c r="C835" i="8"/>
  <c r="C838" i="8"/>
  <c r="C839" i="8"/>
  <c r="C840" i="8"/>
  <c r="C841" i="8"/>
  <c r="C842" i="8"/>
  <c r="C845" i="8"/>
  <c r="C846" i="8"/>
  <c r="C847" i="8"/>
  <c r="C848" i="8"/>
  <c r="C849" i="8"/>
  <c r="C852" i="8"/>
  <c r="C853" i="8"/>
  <c r="C854" i="8"/>
  <c r="C855" i="8"/>
  <c r="C856" i="8"/>
  <c r="C859" i="8"/>
  <c r="C860" i="8"/>
  <c r="C861" i="8"/>
  <c r="C862" i="8"/>
  <c r="C863" i="8"/>
  <c r="C866" i="8"/>
  <c r="C867" i="8"/>
  <c r="C868" i="8"/>
  <c r="C869" i="8"/>
  <c r="C870" i="8"/>
  <c r="C873" i="8"/>
  <c r="C874" i="8"/>
  <c r="C875" i="8"/>
  <c r="C876" i="8"/>
  <c r="C877" i="8"/>
  <c r="C880" i="8"/>
  <c r="C881" i="8"/>
  <c r="C882" i="8"/>
  <c r="C883" i="8"/>
  <c r="C884" i="8"/>
  <c r="C887" i="8"/>
  <c r="C888" i="8"/>
  <c r="C889" i="8"/>
  <c r="C890" i="8"/>
  <c r="C891" i="8"/>
  <c r="C894" i="8"/>
  <c r="C895" i="8"/>
  <c r="C896" i="8"/>
  <c r="C897" i="8"/>
  <c r="C901" i="8"/>
  <c r="C902" i="8"/>
  <c r="C903" i="8"/>
  <c r="C904" i="8"/>
  <c r="C905" i="8"/>
  <c r="C908" i="8"/>
  <c r="C909" i="8"/>
  <c r="C910" i="8"/>
  <c r="C911" i="8"/>
  <c r="C912" i="8"/>
  <c r="C915" i="8"/>
  <c r="C916" i="8"/>
  <c r="C917" i="8"/>
  <c r="C918" i="8"/>
  <c r="C919" i="8"/>
  <c r="C922" i="8"/>
  <c r="C923" i="8"/>
  <c r="C924" i="8"/>
  <c r="C925" i="8"/>
  <c r="C926" i="8"/>
  <c r="C929" i="8"/>
  <c r="C930" i="8"/>
  <c r="C931" i="8"/>
  <c r="C936" i="8"/>
  <c r="C937" i="8"/>
  <c r="C938" i="8"/>
  <c r="C939" i="8"/>
  <c r="C943" i="8"/>
  <c r="C944" i="8"/>
  <c r="C945" i="8"/>
  <c r="C946" i="8"/>
  <c r="C947" i="8"/>
  <c r="C950" i="8"/>
  <c r="C951" i="8"/>
  <c r="C952" i="8"/>
  <c r="C953" i="8"/>
  <c r="C954" i="8"/>
  <c r="C957" i="8"/>
  <c r="C958" i="8"/>
  <c r="C959" i="8"/>
  <c r="C960" i="8"/>
  <c r="C961" i="8"/>
  <c r="C964" i="8"/>
  <c r="C965" i="8"/>
  <c r="C966" i="8"/>
  <c r="C967" i="8"/>
  <c r="C968" i="8"/>
  <c r="C971" i="8"/>
  <c r="C972" i="8"/>
  <c r="C973" i="8"/>
  <c r="C974" i="8"/>
  <c r="C975" i="8"/>
  <c r="C978" i="8"/>
  <c r="C979" i="8"/>
  <c r="C980" i="8"/>
  <c r="C981" i="8"/>
  <c r="C982" i="8"/>
  <c r="C985" i="8"/>
  <c r="C986" i="8"/>
  <c r="C987" i="8"/>
  <c r="C988" i="8"/>
  <c r="C989" i="8"/>
  <c r="C992" i="8"/>
  <c r="C993" i="8"/>
  <c r="C995" i="8"/>
  <c r="C996" i="8"/>
  <c r="C999" i="8"/>
  <c r="C1000" i="8"/>
  <c r="C1001" i="8"/>
  <c r="C1002" i="8"/>
  <c r="C1003" i="8"/>
  <c r="C1008" i="8"/>
  <c r="C1009" i="8"/>
  <c r="C1010" i="8"/>
  <c r="C1013" i="8"/>
  <c r="C1014" i="8"/>
  <c r="C1015" i="8"/>
  <c r="C1016" i="8"/>
  <c r="C1017" i="8"/>
  <c r="C1020" i="8"/>
  <c r="C1021" i="8"/>
  <c r="C1022" i="8"/>
  <c r="C1023" i="8"/>
  <c r="C1024" i="8"/>
  <c r="C1027" i="8"/>
  <c r="C1028" i="8"/>
  <c r="C1029" i="8"/>
  <c r="C1030" i="8"/>
  <c r="C1031" i="8"/>
  <c r="C1034" i="8"/>
  <c r="C1035" i="8"/>
  <c r="C1036" i="8"/>
  <c r="C1037" i="8"/>
  <c r="C1038" i="8"/>
  <c r="C1041" i="8"/>
  <c r="C1042" i="8"/>
  <c r="C1043" i="8"/>
  <c r="C1044" i="8"/>
  <c r="C1045" i="8"/>
  <c r="C1048" i="8"/>
  <c r="C1049" i="8"/>
  <c r="C1050" i="8"/>
  <c r="C1051" i="8"/>
  <c r="C1052" i="8"/>
  <c r="C1060" i="8"/>
  <c r="C1062" i="8"/>
  <c r="C1063" i="8"/>
  <c r="C1064" i="8"/>
  <c r="C1065" i="8"/>
  <c r="C1066" i="8"/>
  <c r="C1069" i="8"/>
  <c r="C1070" i="8"/>
  <c r="C1071" i="8"/>
  <c r="C1072" i="8"/>
  <c r="C1073" i="8"/>
  <c r="C1076" i="8"/>
  <c r="C1077" i="8"/>
  <c r="C1078" i="8"/>
  <c r="C1079" i="8"/>
  <c r="C1080" i="8"/>
  <c r="C1083" i="8"/>
  <c r="C1084" i="8"/>
  <c r="C1085" i="8"/>
  <c r="C1086" i="8"/>
  <c r="C1087" i="8"/>
  <c r="C1090" i="8"/>
  <c r="C1091" i="8"/>
  <c r="C1092" i="8"/>
  <c r="C1093" i="8"/>
  <c r="C1094" i="8"/>
  <c r="C1097" i="8"/>
  <c r="C1098" i="8"/>
  <c r="C1099" i="8"/>
  <c r="C1100" i="8"/>
  <c r="C1101" i="8"/>
  <c r="C1104" i="8"/>
  <c r="C1105" i="8"/>
  <c r="C1106" i="8"/>
  <c r="C1107" i="8"/>
  <c r="C1108" i="8"/>
  <c r="C1111" i="8"/>
  <c r="C1112" i="8"/>
  <c r="C1113" i="8"/>
  <c r="C1114" i="8"/>
  <c r="C1115" i="8"/>
  <c r="C1119" i="8"/>
  <c r="C1120" i="8"/>
  <c r="C1121" i="8"/>
  <c r="C1122" i="8"/>
  <c r="C1125" i="8"/>
  <c r="C1126" i="8"/>
  <c r="C1127" i="8"/>
  <c r="C1128" i="8"/>
  <c r="C1129" i="8"/>
  <c r="C1132" i="8"/>
  <c r="C1133" i="8"/>
  <c r="C1134" i="8"/>
  <c r="C1135" i="8"/>
  <c r="C1136" i="8"/>
  <c r="C1139" i="8"/>
  <c r="C1140" i="8"/>
  <c r="C1141" i="8"/>
  <c r="C1142" i="8"/>
  <c r="C1143" i="8"/>
  <c r="C1146" i="8"/>
  <c r="C1147" i="8"/>
  <c r="C1148" i="8"/>
  <c r="C1149" i="8"/>
  <c r="C1150" i="8"/>
  <c r="C1153" i="8"/>
  <c r="C1154" i="8"/>
  <c r="C1155" i="8"/>
  <c r="C1156" i="8"/>
  <c r="C1157" i="8"/>
  <c r="C1160" i="8"/>
  <c r="C1161" i="8"/>
  <c r="C1162" i="8"/>
  <c r="C1163" i="8"/>
  <c r="C1164" i="8"/>
  <c r="C1167" i="8"/>
  <c r="C1168" i="8"/>
  <c r="C1169" i="8"/>
  <c r="C1170" i="8"/>
  <c r="C1171" i="8"/>
  <c r="C1174" i="8"/>
  <c r="C1175" i="8"/>
  <c r="C1176" i="8"/>
  <c r="C1177" i="8"/>
  <c r="C1178" i="8"/>
  <c r="C1181" i="8"/>
  <c r="C1182" i="8"/>
  <c r="C1183" i="8"/>
  <c r="C1184" i="8"/>
  <c r="C1185" i="8"/>
  <c r="C1188" i="8"/>
  <c r="C1189" i="8"/>
  <c r="C1190" i="8"/>
  <c r="C1191" i="8"/>
  <c r="C1192" i="8"/>
  <c r="C1195" i="8"/>
  <c r="C1196" i="8"/>
  <c r="C1197" i="8"/>
  <c r="C1198" i="8"/>
  <c r="C1199" i="8"/>
  <c r="C1202" i="8"/>
  <c r="C1203" i="8"/>
  <c r="C1204" i="8"/>
  <c r="C1205" i="8"/>
  <c r="C1206" i="8"/>
  <c r="C1209" i="8"/>
  <c r="C1210" i="8"/>
  <c r="C1211" i="8"/>
  <c r="C1212" i="8"/>
  <c r="C1213" i="8"/>
  <c r="C1216" i="8"/>
  <c r="C1217" i="8"/>
  <c r="C1218" i="8"/>
  <c r="C1219" i="8"/>
  <c r="C1220" i="8"/>
  <c r="C1223" i="8"/>
  <c r="C1224" i="8"/>
  <c r="C1225" i="8"/>
  <c r="C1226" i="8"/>
  <c r="C1227" i="8"/>
  <c r="C1230" i="8"/>
  <c r="C1231" i="8"/>
  <c r="C1232" i="8"/>
  <c r="C1233" i="8"/>
  <c r="C1234" i="8"/>
  <c r="C1237" i="8"/>
  <c r="C1238" i="8"/>
  <c r="C1239" i="8"/>
  <c r="C1240" i="8"/>
  <c r="C1241" i="8"/>
  <c r="C1244" i="8"/>
  <c r="C1245" i="8"/>
  <c r="C1246" i="8"/>
  <c r="C1247" i="8"/>
  <c r="C1248" i="8"/>
  <c r="C1251" i="8"/>
  <c r="C1252" i="8"/>
  <c r="C1253" i="8"/>
  <c r="C1254" i="8"/>
  <c r="C1255" i="8"/>
  <c r="C1258" i="8"/>
  <c r="C1259" i="8"/>
  <c r="C1260" i="8"/>
  <c r="C1261" i="8"/>
  <c r="C1265" i="8"/>
  <c r="C1266" i="8"/>
  <c r="C1267" i="8"/>
  <c r="C1268" i="8"/>
  <c r="C1269" i="8"/>
  <c r="C1272" i="8"/>
  <c r="C1273" i="8"/>
  <c r="C1274" i="8"/>
  <c r="C1275" i="8"/>
  <c r="C1276" i="8"/>
  <c r="C1279" i="8"/>
  <c r="C1280" i="8"/>
  <c r="C1281" i="8"/>
  <c r="C1282" i="8"/>
  <c r="C1283" i="8"/>
  <c r="C1286" i="8"/>
  <c r="C1287" i="8"/>
  <c r="C1288" i="8"/>
  <c r="C1289" i="8"/>
  <c r="C1290" i="8"/>
  <c r="C1293" i="8"/>
  <c r="C1294" i="8"/>
  <c r="C1295" i="8"/>
  <c r="C1296" i="8"/>
  <c r="C1300" i="8"/>
  <c r="C1301" i="8"/>
  <c r="C1302" i="8"/>
  <c r="C1307" i="8"/>
  <c r="C1308" i="8"/>
  <c r="C1309" i="8"/>
  <c r="C1310" i="8"/>
  <c r="C1311" i="8"/>
  <c r="C1314" i="8"/>
  <c r="C1315" i="8"/>
  <c r="C1316" i="8"/>
  <c r="C1317" i="8"/>
  <c r="C1318" i="8"/>
  <c r="C1321" i="8"/>
  <c r="C1322" i="8"/>
  <c r="C1323" i="8"/>
  <c r="C1324" i="8"/>
  <c r="C1325" i="8"/>
  <c r="C1328" i="8"/>
  <c r="C1329" i="8"/>
  <c r="C1330" i="8"/>
  <c r="C1331" i="8"/>
  <c r="C1332" i="8"/>
  <c r="C1335" i="8"/>
  <c r="C1336" i="8"/>
  <c r="C1337" i="8"/>
  <c r="C1338" i="8"/>
  <c r="C1339" i="8"/>
  <c r="C1342" i="8"/>
  <c r="C1343" i="8"/>
  <c r="C1344" i="8"/>
  <c r="C1345" i="8"/>
  <c r="C1346" i="8"/>
  <c r="C1349" i="8"/>
  <c r="C1350" i="8"/>
  <c r="C1351" i="8"/>
  <c r="C1352" i="8"/>
  <c r="C1353" i="8"/>
  <c r="C1356" i="8"/>
  <c r="C1357" i="8"/>
  <c r="C1358" i="8"/>
  <c r="C1363" i="8"/>
  <c r="C1364" i="8"/>
  <c r="C1365" i="8"/>
  <c r="C1366" i="8"/>
  <c r="C1367" i="8"/>
  <c r="C1370" i="8"/>
  <c r="C1371" i="8"/>
  <c r="C1372" i="8"/>
  <c r="C1376" i="8"/>
  <c r="C1377" i="8"/>
  <c r="C1378" i="8"/>
  <c r="C1379" i="8"/>
  <c r="C1380" i="8"/>
  <c r="C1381" i="8"/>
  <c r="C1384" i="8"/>
  <c r="C1385" i="8"/>
  <c r="C1386" i="8"/>
  <c r="C1387" i="8"/>
  <c r="C1388" i="8"/>
  <c r="C1391" i="8"/>
  <c r="C1392" i="8"/>
  <c r="C1393" i="8"/>
  <c r="C1394" i="8"/>
  <c r="C1395" i="8"/>
  <c r="C1398" i="8"/>
  <c r="C1399" i="8"/>
  <c r="C1400" i="8"/>
  <c r="C1401" i="8"/>
  <c r="C1402" i="8"/>
  <c r="C1405" i="8"/>
  <c r="C1406" i="8"/>
  <c r="C1407" i="8"/>
  <c r="C1408" i="8"/>
  <c r="C1409" i="8"/>
  <c r="C1412" i="8"/>
  <c r="C1413" i="8"/>
  <c r="C1414" i="8"/>
  <c r="C1415" i="8"/>
  <c r="C1416" i="8"/>
  <c r="C1426" i="8"/>
  <c r="C1427" i="8"/>
  <c r="C1428" i="8"/>
  <c r="C1429" i="8"/>
  <c r="C1430" i="8"/>
  <c r="C1433" i="8"/>
  <c r="C1434" i="8"/>
  <c r="C1435" i="8"/>
  <c r="C1436" i="8"/>
  <c r="C1437" i="8"/>
  <c r="C1440" i="8"/>
  <c r="C1441" i="8"/>
  <c r="C1442" i="8"/>
  <c r="C1443" i="8"/>
  <c r="C1444" i="8"/>
  <c r="C1447" i="8"/>
  <c r="C1448" i="8"/>
  <c r="C1449" i="8"/>
  <c r="C1450" i="8"/>
  <c r="C1451" i="8"/>
  <c r="C1454" i="8"/>
  <c r="C1455" i="8"/>
  <c r="C1456" i="8"/>
  <c r="C1457" i="8"/>
  <c r="C1458" i="8"/>
  <c r="C1461" i="8"/>
  <c r="C1462" i="8"/>
  <c r="C1463" i="8"/>
  <c r="C1464" i="8"/>
  <c r="C1465" i="8"/>
  <c r="C1468" i="8"/>
  <c r="C1469" i="8"/>
  <c r="C1470" i="8"/>
  <c r="C1471" i="8"/>
  <c r="C1472" i="8"/>
  <c r="C1475" i="8"/>
  <c r="C1476" i="8"/>
  <c r="C1477" i="8"/>
  <c r="C1478" i="8"/>
  <c r="C1479" i="8"/>
  <c r="C1482" i="8"/>
  <c r="C1483" i="8"/>
  <c r="C1485" i="8"/>
  <c r="C1486" i="8"/>
  <c r="C1489" i="8"/>
  <c r="C1490" i="8"/>
  <c r="C1491" i="8"/>
  <c r="C1492" i="8"/>
  <c r="C1493" i="8"/>
  <c r="C1496" i="8"/>
  <c r="C1497" i="8"/>
  <c r="C1498" i="8"/>
  <c r="C1499" i="8"/>
  <c r="C1500" i="8"/>
  <c r="C1503" i="8"/>
  <c r="C1504" i="8"/>
  <c r="C1505" i="8"/>
  <c r="C1506" i="8"/>
  <c r="C1507" i="8"/>
  <c r="C1510" i="8"/>
  <c r="C1511" i="8"/>
  <c r="C1512" i="8"/>
  <c r="C1513" i="8"/>
  <c r="C1514" i="8"/>
  <c r="C1517" i="8"/>
  <c r="C1518" i="8"/>
  <c r="C1519" i="8"/>
  <c r="C1520" i="8"/>
  <c r="C1521" i="8"/>
  <c r="C1524" i="8"/>
  <c r="C1525" i="8"/>
  <c r="C1526" i="8"/>
  <c r="C1527" i="8"/>
  <c r="C1528" i="8"/>
  <c r="C1531" i="8"/>
  <c r="C1532" i="8"/>
  <c r="C1533" i="8"/>
  <c r="C1534" i="8"/>
  <c r="C1535" i="8"/>
  <c r="C1538" i="8"/>
  <c r="C1539" i="8"/>
  <c r="C1540" i="8"/>
  <c r="C1541" i="8"/>
  <c r="C1542" i="8"/>
  <c r="C1545" i="8"/>
  <c r="C1546" i="8"/>
  <c r="C1547" i="8"/>
  <c r="C1548" i="8"/>
  <c r="C1549" i="8"/>
  <c r="C1552" i="8"/>
  <c r="C1553" i="8"/>
  <c r="C1554" i="8"/>
  <c r="C1555" i="8"/>
  <c r="C1556" i="8"/>
  <c r="C1559" i="8"/>
  <c r="C1560" i="8"/>
  <c r="C1561" i="8"/>
  <c r="C1562" i="8"/>
  <c r="C1563" i="8"/>
  <c r="C1566" i="8"/>
  <c r="C1567" i="8"/>
  <c r="C1568" i="8"/>
  <c r="C1569" i="8"/>
  <c r="C1570" i="8"/>
  <c r="C1573" i="8"/>
  <c r="C1574" i="8"/>
  <c r="C1575" i="8"/>
  <c r="C1576" i="8"/>
  <c r="C1577" i="8"/>
  <c r="C1580" i="8"/>
  <c r="C1581" i="8"/>
  <c r="C1582" i="8"/>
  <c r="C1583" i="8"/>
  <c r="C1584" i="8"/>
  <c r="C1587" i="8"/>
  <c r="C1588" i="8"/>
  <c r="C1589" i="8"/>
  <c r="C1590" i="8"/>
  <c r="C1591" i="8"/>
  <c r="C1594" i="8"/>
  <c r="C1595" i="8"/>
  <c r="C1596" i="8"/>
  <c r="C1597" i="8"/>
  <c r="C1598" i="8"/>
  <c r="C1601" i="8"/>
  <c r="C1602" i="8"/>
  <c r="C1603" i="8"/>
  <c r="C1604" i="8"/>
  <c r="C1605" i="8"/>
  <c r="C1608" i="8"/>
  <c r="C1609" i="8"/>
  <c r="C1610" i="8"/>
  <c r="C1611" i="8"/>
  <c r="C1612" i="8"/>
  <c r="C1615" i="8"/>
  <c r="C1616" i="8"/>
  <c r="C1617" i="8"/>
  <c r="C1618" i="8"/>
  <c r="C1619" i="8"/>
  <c r="C1622" i="8"/>
  <c r="C1623" i="8"/>
  <c r="C1624" i="8"/>
  <c r="C1625" i="8"/>
  <c r="C1626" i="8"/>
  <c r="C1630" i="8"/>
  <c r="C1631" i="8"/>
  <c r="C1632" i="8"/>
  <c r="C1633" i="8"/>
  <c r="C1636" i="8"/>
  <c r="C1637" i="8"/>
  <c r="C1638" i="8"/>
  <c r="C1639" i="8"/>
  <c r="C1640" i="8"/>
  <c r="C1643" i="8"/>
  <c r="C1644" i="8"/>
  <c r="C1645" i="8"/>
  <c r="C1646" i="8"/>
  <c r="C1647" i="8"/>
  <c r="C1650" i="8"/>
  <c r="C1651" i="8"/>
  <c r="C1652" i="8"/>
  <c r="C1653" i="8"/>
  <c r="C1654" i="8"/>
  <c r="C1657" i="8"/>
  <c r="C1658" i="8"/>
  <c r="C1659" i="8"/>
  <c r="C1660" i="8"/>
  <c r="C1664" i="8"/>
  <c r="C1665" i="8"/>
  <c r="C1666" i="8"/>
  <c r="C1667" i="8"/>
  <c r="C1672" i="8"/>
  <c r="C1673" i="8"/>
  <c r="C1674" i="8"/>
  <c r="C1675" i="8"/>
  <c r="C1678" i="8"/>
  <c r="C1679" i="8"/>
  <c r="C1680" i="8"/>
  <c r="C1681" i="8"/>
  <c r="C1682" i="8"/>
  <c r="C1685" i="8"/>
  <c r="C1686" i="8"/>
  <c r="C1687" i="8"/>
  <c r="C1688" i="8"/>
  <c r="C1689" i="8"/>
  <c r="C1692" i="8"/>
  <c r="C1693" i="8"/>
  <c r="C1694" i="8"/>
  <c r="C1695" i="8"/>
  <c r="C1696" i="8"/>
  <c r="C1699" i="8"/>
  <c r="C1700" i="8"/>
  <c r="C1701" i="8"/>
  <c r="C1702" i="8"/>
  <c r="C1703" i="8"/>
  <c r="C1706" i="8"/>
  <c r="C1707" i="8"/>
  <c r="C1708" i="8"/>
  <c r="C1709" i="8"/>
  <c r="C1710" i="8"/>
  <c r="C1713" i="8"/>
  <c r="C1714" i="8"/>
  <c r="C1715" i="8"/>
  <c r="C1716" i="8"/>
  <c r="C1717" i="8"/>
  <c r="C1720" i="8"/>
  <c r="C1721" i="8"/>
  <c r="C1722" i="8"/>
  <c r="C1723" i="8"/>
  <c r="C1727" i="8"/>
  <c r="C1728" i="8"/>
  <c r="C1729" i="8"/>
  <c r="C1730" i="8"/>
  <c r="C1731" i="8"/>
  <c r="C1734" i="8"/>
  <c r="C1735" i="8"/>
  <c r="C1736" i="8"/>
  <c r="C1737" i="8"/>
  <c r="C1741" i="8"/>
  <c r="C1742" i="8"/>
  <c r="C1743" i="8"/>
  <c r="C1744" i="8"/>
  <c r="C1745" i="8"/>
  <c r="C1748" i="8"/>
  <c r="C1749" i="8"/>
  <c r="C1750" i="8"/>
  <c r="C1751" i="8"/>
  <c r="C1752" i="8"/>
  <c r="C1755" i="8"/>
  <c r="C1756" i="8"/>
  <c r="C1757" i="8"/>
  <c r="C1758" i="8"/>
  <c r="C1759" i="8"/>
  <c r="C1762" i="8"/>
  <c r="C1763" i="8"/>
  <c r="C1764" i="8"/>
  <c r="C1765" i="8"/>
  <c r="C1766" i="8"/>
  <c r="C1769" i="8"/>
  <c r="C1770" i="8"/>
  <c r="C1771" i="8"/>
  <c r="C1772" i="8"/>
  <c r="C1773" i="8"/>
  <c r="C1776" i="8"/>
  <c r="C1777" i="8"/>
  <c r="C1778" i="8"/>
  <c r="C1779" i="8"/>
  <c r="C1780" i="8"/>
  <c r="C1791" i="8"/>
  <c r="C1792" i="8"/>
  <c r="C1793" i="8"/>
  <c r="C1794" i="8"/>
  <c r="C1797" i="8"/>
  <c r="C1798" i="8"/>
  <c r="C1799" i="8"/>
  <c r="C1800" i="8"/>
  <c r="C1801" i="8"/>
  <c r="C1804" i="8"/>
  <c r="C1805" i="8"/>
  <c r="C1806" i="8"/>
  <c r="C1807" i="8"/>
  <c r="C1808" i="8"/>
  <c r="C1811" i="8"/>
  <c r="C1812" i="8"/>
  <c r="C1813" i="8"/>
  <c r="C1814" i="8"/>
  <c r="C1815" i="8"/>
  <c r="C1818" i="8"/>
  <c r="C1819" i="8"/>
  <c r="C1820" i="8"/>
  <c r="C1821" i="8"/>
  <c r="C1822" i="8"/>
  <c r="C1825" i="8"/>
  <c r="C1826" i="8"/>
  <c r="C1827" i="8"/>
  <c r="C1828" i="8"/>
  <c r="C1829" i="8"/>
  <c r="C1832" i="8"/>
  <c r="C1833" i="8"/>
  <c r="C1834" i="8"/>
  <c r="C1835" i="8"/>
  <c r="C1836" i="8"/>
  <c r="C1839" i="8"/>
  <c r="C1840" i="8"/>
  <c r="C1841" i="8"/>
  <c r="C1842" i="8"/>
  <c r="C1843" i="8"/>
  <c r="C1846" i="8"/>
  <c r="C1847" i="8"/>
  <c r="C1848" i="8"/>
  <c r="C1853" i="8"/>
  <c r="C1854" i="8"/>
  <c r="C1855" i="8"/>
  <c r="C1856" i="8"/>
  <c r="C1857" i="8"/>
  <c r="C1860" i="8"/>
  <c r="C1861" i="8"/>
  <c r="C1862" i="8"/>
  <c r="C1863" i="8"/>
  <c r="C1864" i="8"/>
  <c r="C1867" i="8"/>
  <c r="C1868" i="8"/>
  <c r="C1869" i="8"/>
  <c r="C1870" i="8"/>
  <c r="C1871" i="8"/>
  <c r="C1874" i="8"/>
  <c r="C1875" i="8"/>
  <c r="C1876" i="8"/>
  <c r="C1877" i="8"/>
  <c r="C1878" i="8"/>
  <c r="C1881" i="8"/>
  <c r="C1882" i="8"/>
  <c r="C1883" i="8"/>
  <c r="C1884" i="8"/>
  <c r="C1885" i="8"/>
  <c r="C1888" i="8"/>
  <c r="C1889" i="8"/>
  <c r="C1890" i="8"/>
  <c r="C1891" i="8"/>
  <c r="C1892" i="8"/>
  <c r="C1895" i="8"/>
  <c r="C1896" i="8"/>
  <c r="C1897" i="8"/>
  <c r="C1898" i="8"/>
  <c r="C1899" i="8"/>
  <c r="C1902" i="8"/>
  <c r="C1903" i="8"/>
  <c r="C1904" i="8"/>
  <c r="C1905" i="8"/>
  <c r="C1906" i="8"/>
  <c r="C1909" i="8"/>
  <c r="C1910" i="8"/>
  <c r="C1911" i="8"/>
  <c r="C1912" i="8"/>
  <c r="C1913" i="8"/>
  <c r="C1916" i="8"/>
  <c r="C1917" i="8"/>
  <c r="C1918" i="8"/>
  <c r="C1919" i="8"/>
  <c r="C1920" i="8"/>
  <c r="C1923" i="8"/>
  <c r="C1924" i="8"/>
  <c r="C1925" i="8"/>
  <c r="C1926" i="8"/>
  <c r="C1927" i="8"/>
  <c r="C1930" i="8"/>
  <c r="C1931" i="8"/>
  <c r="C1932" i="8"/>
  <c r="C1933" i="8"/>
  <c r="C1934" i="8"/>
  <c r="C1937" i="8"/>
  <c r="C1938" i="8"/>
  <c r="C1939" i="8"/>
  <c r="C1940" i="8"/>
  <c r="C1941" i="8"/>
  <c r="C1944" i="8"/>
  <c r="C1945" i="8"/>
  <c r="C1946" i="8"/>
  <c r="C1947" i="8"/>
  <c r="C1948" i="8"/>
  <c r="C1951" i="8"/>
  <c r="C1952" i="8"/>
  <c r="C1953" i="8"/>
  <c r="C1954" i="8"/>
  <c r="C1955" i="8"/>
  <c r="C1958" i="8"/>
  <c r="C1959" i="8"/>
  <c r="C1960" i="8"/>
  <c r="C1961" i="8"/>
  <c r="C1962" i="8"/>
  <c r="C1965" i="8"/>
  <c r="C1966" i="8"/>
  <c r="C1967" i="8"/>
  <c r="C1968" i="8"/>
  <c r="C1969" i="8"/>
  <c r="C1972" i="8"/>
  <c r="C1973" i="8"/>
  <c r="C1974" i="8"/>
  <c r="C1975" i="8"/>
  <c r="C1976" i="8"/>
  <c r="C1979" i="8"/>
  <c r="C1980" i="8"/>
  <c r="C1981" i="8"/>
  <c r="C1982" i="8"/>
  <c r="C1983" i="8"/>
  <c r="C1986" i="8"/>
  <c r="C1987" i="8"/>
  <c r="C1988" i="8"/>
  <c r="C1989" i="8"/>
  <c r="C1990" i="8"/>
  <c r="C1995" i="8"/>
  <c r="C1996" i="8"/>
  <c r="C1997" i="8"/>
  <c r="C2000" i="8"/>
  <c r="C2001" i="8"/>
  <c r="C2002" i="8"/>
  <c r="C2003" i="8"/>
  <c r="C2004" i="8"/>
  <c r="C2007" i="8"/>
  <c r="C2008" i="8"/>
  <c r="C2009" i="8"/>
  <c r="C2010" i="8"/>
  <c r="C2011" i="8"/>
  <c r="C2014" i="8"/>
  <c r="C2015" i="8"/>
  <c r="C2016" i="8"/>
  <c r="C2017" i="8"/>
  <c r="C2018" i="8"/>
  <c r="C2021" i="8"/>
  <c r="C2022" i="8"/>
  <c r="C2023" i="8"/>
  <c r="C2024" i="8"/>
  <c r="C2025" i="8"/>
  <c r="C2029" i="8"/>
  <c r="C2030" i="8"/>
  <c r="C2031" i="8"/>
  <c r="C2032" i="8"/>
  <c r="C2037" i="8"/>
  <c r="C2038" i="8"/>
  <c r="C2039" i="8"/>
  <c r="C2042" i="8"/>
  <c r="C2043" i="8"/>
  <c r="C2044" i="8"/>
  <c r="C2045" i="8"/>
  <c r="C2046" i="8"/>
  <c r="C2049" i="8"/>
  <c r="C2050" i="8"/>
  <c r="C2051" i="8"/>
  <c r="C2052" i="8"/>
  <c r="C2053" i="8"/>
  <c r="C2056" i="8"/>
  <c r="C2057" i="8"/>
  <c r="C2058" i="8"/>
  <c r="C2059" i="8"/>
  <c r="C2060" i="8"/>
  <c r="C2063" i="8"/>
  <c r="C2064" i="8"/>
  <c r="C2065" i="8"/>
  <c r="C2066" i="8"/>
  <c r="C2067" i="8"/>
  <c r="C2070" i="8"/>
  <c r="C2071" i="8"/>
  <c r="C2072" i="8"/>
  <c r="C2073" i="8"/>
  <c r="C2074" i="8"/>
  <c r="C2077" i="8"/>
  <c r="C2078" i="8"/>
  <c r="C2079" i="8"/>
  <c r="C2080" i="8"/>
  <c r="C2081" i="8"/>
  <c r="C2084" i="8"/>
  <c r="C2085" i="8"/>
  <c r="C2086" i="8"/>
  <c r="C2087" i="8"/>
  <c r="C2091" i="8"/>
  <c r="C2092" i="8"/>
  <c r="C2093" i="8"/>
  <c r="C2094" i="8"/>
  <c r="C2095" i="8"/>
  <c r="C2098" i="8"/>
  <c r="C2099" i="8"/>
  <c r="C2100" i="8"/>
  <c r="C2101" i="8"/>
  <c r="C2102" i="8"/>
  <c r="C2105" i="8"/>
  <c r="C2106" i="8"/>
  <c r="C2107" i="8"/>
  <c r="C2108" i="8"/>
  <c r="C2109" i="8"/>
  <c r="C2112" i="8"/>
  <c r="C2113" i="8"/>
  <c r="C2114" i="8"/>
  <c r="C2115" i="8"/>
  <c r="C2116" i="8"/>
  <c r="C2119" i="8"/>
  <c r="C2120" i="8"/>
  <c r="C2121" i="8"/>
  <c r="C2122" i="8"/>
  <c r="C2123" i="8"/>
  <c r="C2126" i="8"/>
  <c r="C2127" i="8"/>
  <c r="C2128" i="8"/>
  <c r="C2129" i="8"/>
  <c r="C2130" i="8"/>
  <c r="C2133" i="8"/>
  <c r="C2134" i="8"/>
  <c r="C2135" i="8"/>
  <c r="C2136" i="8"/>
  <c r="C2137" i="8"/>
  <c r="C2140" i="8"/>
  <c r="C2141" i="8"/>
  <c r="C2142" i="8"/>
  <c r="C2143" i="8"/>
  <c r="C2144" i="8"/>
  <c r="C2147" i="8"/>
  <c r="C2148" i="8"/>
  <c r="C2156" i="8"/>
  <c r="C2157" i="8"/>
  <c r="C2158" i="8"/>
  <c r="C2161" i="8"/>
  <c r="C2162" i="8"/>
  <c r="C2163" i="8"/>
  <c r="C2164" i="8"/>
  <c r="C2165" i="8"/>
  <c r="C2168" i="8"/>
  <c r="C2169" i="8"/>
  <c r="C2170" i="8"/>
  <c r="C2171" i="8"/>
  <c r="C2172" i="8"/>
  <c r="C2175" i="8"/>
  <c r="C2176" i="8"/>
  <c r="C2177" i="8"/>
  <c r="C2178" i="8"/>
  <c r="C2179" i="8"/>
  <c r="C2182" i="8"/>
  <c r="C2183" i="8"/>
  <c r="C2184" i="8"/>
  <c r="C2185" i="8"/>
  <c r="C2186" i="8"/>
  <c r="C2189" i="8"/>
  <c r="C2190" i="8"/>
  <c r="C2191" i="8"/>
  <c r="C2192" i="8"/>
  <c r="C2193" i="8"/>
  <c r="C2196" i="8"/>
  <c r="C2197" i="8"/>
  <c r="C2198" i="8"/>
  <c r="C2199" i="8"/>
  <c r="C2200" i="8"/>
  <c r="C2203" i="8"/>
  <c r="C2204" i="8"/>
  <c r="C2205" i="8"/>
  <c r="C2206" i="8"/>
  <c r="C2207" i="8"/>
  <c r="C2210" i="8"/>
  <c r="C2211" i="8"/>
  <c r="C2212" i="8"/>
  <c r="C2213" i="8"/>
  <c r="C2217" i="8"/>
  <c r="C2218" i="8"/>
  <c r="C2219" i="8"/>
  <c r="C2220" i="8"/>
  <c r="C2221" i="8"/>
  <c r="C2224" i="8"/>
  <c r="C2225" i="8"/>
  <c r="C2226" i="8"/>
  <c r="C2227" i="8"/>
  <c r="C2228" i="8"/>
  <c r="C2231" i="8"/>
  <c r="C2232" i="8"/>
  <c r="C2233" i="8"/>
  <c r="C2234" i="8"/>
  <c r="C2235" i="8"/>
  <c r="C2238" i="8"/>
  <c r="C2239" i="8"/>
  <c r="C2240" i="8"/>
  <c r="C2241" i="8"/>
  <c r="C2242" i="8"/>
  <c r="C2245" i="8"/>
  <c r="C2246" i="8"/>
  <c r="C2247" i="8"/>
  <c r="C2248" i="8"/>
  <c r="C2249" i="8"/>
  <c r="C2252" i="8"/>
  <c r="C2253" i="8"/>
  <c r="C2254" i="8"/>
  <c r="C2255" i="8"/>
  <c r="C2256" i="8"/>
  <c r="C2259" i="8"/>
  <c r="C2260" i="8"/>
  <c r="C2261" i="8"/>
  <c r="C2262" i="8"/>
  <c r="C2263" i="8"/>
  <c r="C2266" i="8"/>
  <c r="C2267" i="8"/>
  <c r="C2268" i="8"/>
  <c r="C2269" i="8"/>
  <c r="C2270" i="8"/>
  <c r="C2273" i="8"/>
  <c r="C2274" i="8"/>
  <c r="C2275" i="8"/>
  <c r="C2276" i="8"/>
  <c r="C2277" i="8"/>
  <c r="C2280" i="8"/>
  <c r="C2281" i="8"/>
  <c r="C2282" i="8"/>
  <c r="C2283" i="8"/>
  <c r="C2284" i="8"/>
  <c r="C2287" i="8"/>
  <c r="C2288" i="8"/>
  <c r="C2289" i="8"/>
  <c r="C2290" i="8"/>
  <c r="C2291" i="8"/>
  <c r="C2294" i="8"/>
  <c r="C2295" i="8"/>
  <c r="C2296" i="8"/>
  <c r="C2297" i="8"/>
  <c r="C2298" i="8"/>
  <c r="C2301" i="8"/>
  <c r="C2302" i="8"/>
  <c r="C2303" i="8"/>
  <c r="C2304" i="8"/>
  <c r="C2305" i="8"/>
  <c r="C2308" i="8"/>
  <c r="C2309" i="8"/>
  <c r="C2310" i="8"/>
  <c r="C2311" i="8"/>
  <c r="C2312" i="8"/>
  <c r="C2315" i="8"/>
  <c r="C2316" i="8"/>
  <c r="C2317" i="8"/>
  <c r="C2318" i="8"/>
  <c r="C2319" i="8"/>
  <c r="C2322" i="8"/>
  <c r="C2323" i="8"/>
  <c r="C2324" i="8"/>
  <c r="C2325" i="8"/>
  <c r="C2326" i="8"/>
  <c r="C2329" i="8"/>
  <c r="C2330" i="8"/>
  <c r="C2331" i="8"/>
  <c r="C2332" i="8"/>
  <c r="C2333" i="8"/>
  <c r="C2336" i="8"/>
  <c r="C2337" i="8"/>
  <c r="C2338" i="8"/>
  <c r="C2339" i="8"/>
  <c r="C2340" i="8"/>
  <c r="C2343" i="8"/>
  <c r="C2344" i="8"/>
  <c r="C2345" i="8"/>
  <c r="C2346" i="8"/>
  <c r="C2347" i="8"/>
  <c r="C2350" i="8"/>
  <c r="C2351" i="8"/>
  <c r="C2352" i="8"/>
  <c r="C2353" i="8"/>
  <c r="C2354" i="8"/>
  <c r="C2357" i="8"/>
  <c r="C2358" i="8"/>
  <c r="C2360" i="8"/>
  <c r="C2361" i="8"/>
  <c r="C2364" i="8"/>
  <c r="C2365" i="8"/>
  <c r="C2366" i="8"/>
  <c r="C2367" i="8"/>
  <c r="C2368" i="8"/>
  <c r="C2371" i="8"/>
  <c r="C2372" i="8"/>
  <c r="C2373" i="8"/>
  <c r="C2374" i="8"/>
  <c r="C2375" i="8"/>
  <c r="C2378" i="8"/>
  <c r="C2379" i="8"/>
  <c r="C2380" i="8"/>
  <c r="C2381" i="8"/>
  <c r="C2382" i="8"/>
  <c r="C2385" i="8"/>
  <c r="C2386" i="8"/>
  <c r="C2387" i="8"/>
  <c r="C2388" i="8"/>
  <c r="C2389" i="8"/>
  <c r="C2394" i="8"/>
  <c r="C2395" i="8"/>
  <c r="C2396" i="8"/>
  <c r="C2402" i="8"/>
  <c r="C2403" i="8"/>
  <c r="C2406" i="8"/>
  <c r="C2407" i="8"/>
  <c r="C2408" i="8"/>
  <c r="C2409" i="8"/>
  <c r="C2410" i="8"/>
  <c r="C2413" i="8"/>
  <c r="C2414" i="8"/>
  <c r="C2415" i="8"/>
  <c r="C2416" i="8"/>
  <c r="C2417" i="8"/>
  <c r="C2420" i="8"/>
  <c r="C2421" i="8"/>
  <c r="C2422" i="8"/>
  <c r="C2423" i="8"/>
  <c r="C2424" i="8"/>
  <c r="C2427" i="8"/>
  <c r="C2428" i="8"/>
  <c r="C2429" i="8"/>
  <c r="C2430" i="8"/>
  <c r="C2431" i="8"/>
  <c r="C2434" i="8"/>
  <c r="C2435" i="8"/>
  <c r="C2436" i="8"/>
  <c r="C2437" i="8"/>
  <c r="C2438" i="8"/>
  <c r="C2441" i="8"/>
  <c r="C2442" i="8"/>
  <c r="C2443" i="8"/>
  <c r="C2444" i="8"/>
  <c r="C2445" i="8"/>
  <c r="C2448" i="8"/>
  <c r="C2449" i="8"/>
  <c r="C2450" i="8"/>
  <c r="C2451" i="8"/>
  <c r="C2452" i="8"/>
  <c r="C2456" i="8"/>
  <c r="C2457" i="8"/>
  <c r="C2458" i="8"/>
  <c r="C2459" i="8"/>
  <c r="C2462" i="8"/>
  <c r="C2463" i="8"/>
  <c r="C2464" i="8"/>
  <c r="C2465" i="8"/>
  <c r="C2466" i="8"/>
  <c r="C2469" i="8"/>
  <c r="C2470" i="8"/>
  <c r="C2471" i="8"/>
  <c r="C2472" i="8"/>
  <c r="C2473" i="8"/>
  <c r="C2476" i="8"/>
  <c r="C2477" i="8"/>
  <c r="C2478" i="8"/>
  <c r="C2479" i="8"/>
  <c r="C2480" i="8"/>
  <c r="C2483" i="8"/>
  <c r="C2484" i="8"/>
  <c r="C2485" i="8"/>
  <c r="C2486" i="8"/>
  <c r="C2487" i="8"/>
  <c r="C2490" i="8"/>
  <c r="C2491" i="8"/>
  <c r="C2492" i="8"/>
  <c r="C2493" i="8"/>
  <c r="C2494" i="8"/>
  <c r="C2497" i="8"/>
  <c r="C2498" i="8"/>
  <c r="C2499" i="8"/>
  <c r="C2500" i="8"/>
  <c r="C2501" i="8"/>
  <c r="C2504" i="8"/>
  <c r="C2505" i="8"/>
  <c r="C2506" i="8"/>
  <c r="C2507" i="8"/>
  <c r="C2508" i="8"/>
  <c r="C2511" i="8"/>
  <c r="C2512" i="8"/>
  <c r="C2513" i="8"/>
  <c r="C2514" i="8"/>
  <c r="C2521" i="8"/>
  <c r="C2524" i="8"/>
  <c r="C2525" i="8"/>
  <c r="C2526" i="8"/>
  <c r="C2527" i="8"/>
  <c r="C2528" i="8"/>
  <c r="C2529" i="8"/>
  <c r="C2532" i="8"/>
  <c r="C2533" i="8"/>
  <c r="C2534" i="8"/>
  <c r="C2535" i="8"/>
  <c r="C2536" i="8"/>
  <c r="C2539" i="8"/>
  <c r="C2540" i="8"/>
  <c r="C2541" i="8"/>
  <c r="C2542" i="8"/>
  <c r="C2543" i="8"/>
  <c r="C2546" i="8"/>
  <c r="C2547" i="8"/>
  <c r="C2548" i="8"/>
  <c r="C2549" i="8"/>
  <c r="C2550" i="8"/>
  <c r="C2553" i="8"/>
  <c r="C2554" i="8"/>
  <c r="C2555" i="8"/>
  <c r="C2556" i="8"/>
  <c r="C2557" i="8"/>
  <c r="C2560" i="8"/>
  <c r="C2561" i="8"/>
  <c r="C2562" i="8"/>
  <c r="C2563" i="8"/>
  <c r="C2564" i="8"/>
  <c r="C2567" i="8"/>
  <c r="C2568" i="8"/>
  <c r="C2569" i="8"/>
  <c r="C2570" i="8"/>
  <c r="C2571" i="8"/>
  <c r="C2574" i="8"/>
  <c r="C2575" i="8"/>
  <c r="C2576" i="8"/>
  <c r="C2577" i="8"/>
  <c r="C2581" i="8"/>
  <c r="C2582" i="8"/>
  <c r="C2583" i="8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4" i="3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3" i="2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3" i="1"/>
  <c r="C6" i="8"/>
  <c r="C7" i="8"/>
  <c r="C8" i="8"/>
  <c r="C9" i="8"/>
  <c r="C12" i="8"/>
  <c r="C13" i="8"/>
  <c r="C14" i="8"/>
  <c r="C15" i="8"/>
  <c r="C16" i="8"/>
  <c r="C19" i="8"/>
  <c r="C20" i="8"/>
  <c r="C21" i="8"/>
  <c r="C22" i="8"/>
  <c r="C26" i="8"/>
  <c r="C27" i="8"/>
  <c r="C28" i="8"/>
  <c r="C5" i="8"/>
  <c r="A832" i="1"/>
  <c r="A833" i="1"/>
  <c r="A834" i="1"/>
  <c r="A835" i="1"/>
  <c r="A836" i="1"/>
  <c r="A837" i="1"/>
  <c r="S37" i="8" l="1"/>
  <c r="O27" i="8"/>
  <c r="P27" i="8" s="1"/>
  <c r="O715" i="8"/>
  <c r="O714" i="8" s="1"/>
  <c r="O713" i="8" s="1"/>
  <c r="O712" i="8" s="1"/>
  <c r="Q712" i="8"/>
  <c r="P147" i="6"/>
  <c r="O147" i="6"/>
  <c r="N147" i="6"/>
  <c r="M147" i="6"/>
  <c r="L147" i="6"/>
  <c r="K147" i="6"/>
  <c r="J147" i="6"/>
  <c r="I147" i="6"/>
  <c r="H147" i="6"/>
  <c r="G147" i="6"/>
  <c r="P146" i="6"/>
  <c r="O146" i="6"/>
  <c r="N146" i="6"/>
  <c r="M146" i="6"/>
  <c r="L146" i="6"/>
  <c r="K146" i="6"/>
  <c r="J146" i="6"/>
  <c r="I146" i="6"/>
  <c r="H146" i="6"/>
  <c r="G146" i="6"/>
  <c r="P145" i="6"/>
  <c r="O145" i="6"/>
  <c r="N145" i="6"/>
  <c r="M145" i="6"/>
  <c r="L145" i="6"/>
  <c r="K145" i="6"/>
  <c r="J145" i="6"/>
  <c r="I145" i="6"/>
  <c r="H145" i="6"/>
  <c r="G145" i="6"/>
  <c r="P144" i="6"/>
  <c r="O144" i="6"/>
  <c r="N144" i="6"/>
  <c r="M144" i="6"/>
  <c r="L144" i="6"/>
  <c r="K144" i="6"/>
  <c r="J144" i="6"/>
  <c r="I144" i="6"/>
  <c r="H144" i="6"/>
  <c r="G144" i="6"/>
  <c r="P143" i="6"/>
  <c r="O143" i="6"/>
  <c r="N143" i="6"/>
  <c r="M143" i="6"/>
  <c r="L143" i="6"/>
  <c r="K143" i="6"/>
  <c r="J143" i="6"/>
  <c r="I143" i="6"/>
  <c r="H143" i="6"/>
  <c r="G143" i="6"/>
  <c r="P142" i="6"/>
  <c r="O142" i="6"/>
  <c r="N142" i="6"/>
  <c r="M142" i="6"/>
  <c r="L142" i="6"/>
  <c r="K142" i="6"/>
  <c r="J142" i="6"/>
  <c r="I142" i="6"/>
  <c r="H142" i="6"/>
  <c r="G142" i="6"/>
  <c r="P141" i="6"/>
  <c r="O141" i="6"/>
  <c r="N141" i="6"/>
  <c r="M141" i="6"/>
  <c r="L141" i="6"/>
  <c r="K141" i="6"/>
  <c r="J141" i="6"/>
  <c r="I141" i="6"/>
  <c r="H141" i="6"/>
  <c r="G141" i="6"/>
  <c r="P140" i="6"/>
  <c r="O140" i="6"/>
  <c r="N140" i="6"/>
  <c r="M140" i="6"/>
  <c r="L140" i="6"/>
  <c r="K140" i="6"/>
  <c r="J140" i="6"/>
  <c r="I140" i="6"/>
  <c r="H140" i="6"/>
  <c r="G140" i="6"/>
  <c r="P139" i="6"/>
  <c r="O139" i="6"/>
  <c r="N139" i="6"/>
  <c r="M139" i="6"/>
  <c r="L139" i="6"/>
  <c r="K139" i="6"/>
  <c r="J139" i="6"/>
  <c r="I139" i="6"/>
  <c r="H139" i="6"/>
  <c r="G139" i="6"/>
  <c r="P138" i="6"/>
  <c r="O138" i="6"/>
  <c r="N138" i="6"/>
  <c r="M138" i="6"/>
  <c r="L138" i="6"/>
  <c r="K138" i="6"/>
  <c r="J138" i="6"/>
  <c r="I138" i="6"/>
  <c r="H138" i="6"/>
  <c r="G138" i="6"/>
  <c r="P137" i="6"/>
  <c r="O137" i="6"/>
  <c r="N137" i="6"/>
  <c r="M137" i="6"/>
  <c r="L137" i="6"/>
  <c r="K137" i="6"/>
  <c r="J137" i="6"/>
  <c r="I137" i="6"/>
  <c r="H137" i="6"/>
  <c r="G137" i="6"/>
  <c r="P136" i="6"/>
  <c r="O136" i="6"/>
  <c r="N136" i="6"/>
  <c r="M136" i="6"/>
  <c r="L136" i="6"/>
  <c r="K136" i="6"/>
  <c r="J136" i="6"/>
  <c r="I136" i="6"/>
  <c r="H136" i="6"/>
  <c r="G136" i="6"/>
  <c r="P135" i="6"/>
  <c r="O135" i="6"/>
  <c r="N135" i="6"/>
  <c r="M135" i="6"/>
  <c r="L135" i="6"/>
  <c r="K135" i="6"/>
  <c r="J135" i="6"/>
  <c r="I135" i="6"/>
  <c r="H135" i="6"/>
  <c r="G135" i="6"/>
  <c r="P134" i="6"/>
  <c r="O134" i="6"/>
  <c r="N134" i="6"/>
  <c r="M134" i="6"/>
  <c r="L134" i="6"/>
  <c r="K134" i="6"/>
  <c r="J134" i="6"/>
  <c r="I134" i="6"/>
  <c r="H134" i="6"/>
  <c r="G134" i="6"/>
  <c r="P133" i="6"/>
  <c r="O133" i="6"/>
  <c r="N133" i="6"/>
  <c r="M133" i="6"/>
  <c r="L133" i="6"/>
  <c r="K133" i="6"/>
  <c r="J133" i="6"/>
  <c r="I133" i="6"/>
  <c r="H133" i="6"/>
  <c r="G133" i="6"/>
  <c r="P132" i="6"/>
  <c r="O132" i="6"/>
  <c r="N132" i="6"/>
  <c r="M132" i="6"/>
  <c r="L132" i="6"/>
  <c r="K132" i="6"/>
  <c r="J132" i="6"/>
  <c r="I132" i="6"/>
  <c r="H132" i="6"/>
  <c r="G132" i="6"/>
  <c r="P131" i="6"/>
  <c r="O131" i="6"/>
  <c r="N131" i="6"/>
  <c r="M131" i="6"/>
  <c r="L131" i="6"/>
  <c r="K131" i="6"/>
  <c r="J131" i="6"/>
  <c r="I131" i="6"/>
  <c r="H131" i="6"/>
  <c r="G131" i="6"/>
  <c r="P130" i="6"/>
  <c r="O130" i="6"/>
  <c r="N130" i="6"/>
  <c r="M130" i="6"/>
  <c r="L130" i="6"/>
  <c r="K130" i="6"/>
  <c r="J130" i="6"/>
  <c r="I130" i="6"/>
  <c r="H130" i="6"/>
  <c r="G130" i="6"/>
  <c r="P129" i="6"/>
  <c r="O129" i="6"/>
  <c r="N129" i="6"/>
  <c r="M129" i="6"/>
  <c r="L129" i="6"/>
  <c r="K129" i="6"/>
  <c r="J129" i="6"/>
  <c r="I129" i="6"/>
  <c r="H129" i="6"/>
  <c r="G129" i="6"/>
  <c r="P128" i="6"/>
  <c r="O128" i="6"/>
  <c r="N128" i="6"/>
  <c r="M128" i="6"/>
  <c r="L128" i="6"/>
  <c r="K128" i="6"/>
  <c r="J128" i="6"/>
  <c r="I128" i="6"/>
  <c r="H128" i="6"/>
  <c r="G128" i="6"/>
  <c r="P127" i="6"/>
  <c r="O127" i="6"/>
  <c r="N127" i="6"/>
  <c r="M127" i="6"/>
  <c r="L127" i="6"/>
  <c r="K127" i="6"/>
  <c r="J127" i="6"/>
  <c r="I127" i="6"/>
  <c r="H127" i="6"/>
  <c r="G127" i="6"/>
  <c r="P126" i="6"/>
  <c r="O126" i="6"/>
  <c r="N126" i="6"/>
  <c r="M126" i="6"/>
  <c r="L126" i="6"/>
  <c r="K126" i="6"/>
  <c r="J126" i="6"/>
  <c r="I126" i="6"/>
  <c r="H126" i="6"/>
  <c r="G126" i="6"/>
  <c r="P125" i="6"/>
  <c r="O125" i="6"/>
  <c r="N125" i="6"/>
  <c r="M125" i="6"/>
  <c r="L125" i="6"/>
  <c r="K125" i="6"/>
  <c r="J125" i="6"/>
  <c r="I125" i="6"/>
  <c r="H125" i="6"/>
  <c r="G125" i="6"/>
  <c r="P124" i="6"/>
  <c r="O124" i="6"/>
  <c r="N124" i="6"/>
  <c r="M124" i="6"/>
  <c r="L124" i="6"/>
  <c r="K124" i="6"/>
  <c r="J124" i="6"/>
  <c r="I124" i="6"/>
  <c r="H124" i="6"/>
  <c r="G124" i="6"/>
  <c r="P123" i="6"/>
  <c r="O123" i="6"/>
  <c r="N123" i="6"/>
  <c r="M123" i="6"/>
  <c r="L123" i="6"/>
  <c r="K123" i="6"/>
  <c r="J123" i="6"/>
  <c r="I123" i="6"/>
  <c r="H123" i="6"/>
  <c r="G123" i="6"/>
  <c r="P122" i="6"/>
  <c r="O122" i="6"/>
  <c r="N122" i="6"/>
  <c r="M122" i="6"/>
  <c r="L122" i="6"/>
  <c r="K122" i="6"/>
  <c r="J122" i="6"/>
  <c r="I122" i="6"/>
  <c r="H122" i="6"/>
  <c r="G122" i="6"/>
  <c r="P121" i="6"/>
  <c r="O121" i="6"/>
  <c r="N121" i="6"/>
  <c r="M121" i="6"/>
  <c r="L121" i="6"/>
  <c r="K121" i="6"/>
  <c r="J121" i="6"/>
  <c r="I121" i="6"/>
  <c r="H121" i="6"/>
  <c r="G121" i="6"/>
  <c r="P120" i="6"/>
  <c r="O120" i="6"/>
  <c r="N120" i="6"/>
  <c r="M120" i="6"/>
  <c r="L120" i="6"/>
  <c r="K120" i="6"/>
  <c r="J120" i="6"/>
  <c r="I120" i="6"/>
  <c r="H120" i="6"/>
  <c r="G120" i="6"/>
  <c r="P119" i="6"/>
  <c r="O119" i="6"/>
  <c r="N119" i="6"/>
  <c r="M119" i="6"/>
  <c r="L119" i="6"/>
  <c r="K119" i="6"/>
  <c r="J119" i="6"/>
  <c r="I119" i="6"/>
  <c r="H119" i="6"/>
  <c r="G119" i="6"/>
  <c r="P118" i="6"/>
  <c r="O118" i="6"/>
  <c r="N118" i="6"/>
  <c r="M118" i="6"/>
  <c r="L118" i="6"/>
  <c r="K118" i="6"/>
  <c r="J118" i="6"/>
  <c r="I118" i="6"/>
  <c r="H118" i="6"/>
  <c r="G118" i="6"/>
  <c r="P117" i="6"/>
  <c r="O117" i="6"/>
  <c r="N117" i="6"/>
  <c r="M117" i="6"/>
  <c r="L117" i="6"/>
  <c r="K117" i="6"/>
  <c r="J117" i="6"/>
  <c r="I117" i="6"/>
  <c r="H117" i="6"/>
  <c r="G117" i="6"/>
  <c r="P116" i="6"/>
  <c r="O116" i="6"/>
  <c r="N116" i="6"/>
  <c r="M116" i="6"/>
  <c r="L116" i="6"/>
  <c r="K116" i="6"/>
  <c r="J116" i="6"/>
  <c r="I116" i="6"/>
  <c r="H116" i="6"/>
  <c r="G116" i="6"/>
  <c r="P115" i="6"/>
  <c r="O115" i="6"/>
  <c r="N115" i="6"/>
  <c r="M115" i="6"/>
  <c r="L115" i="6"/>
  <c r="K115" i="6"/>
  <c r="J115" i="6"/>
  <c r="I115" i="6"/>
  <c r="H115" i="6"/>
  <c r="G115" i="6"/>
  <c r="P114" i="6"/>
  <c r="O114" i="6"/>
  <c r="N114" i="6"/>
  <c r="M114" i="6"/>
  <c r="L114" i="6"/>
  <c r="K114" i="6"/>
  <c r="J114" i="6"/>
  <c r="I114" i="6"/>
  <c r="H114" i="6"/>
  <c r="G114" i="6"/>
  <c r="P113" i="6"/>
  <c r="O113" i="6"/>
  <c r="N113" i="6"/>
  <c r="M113" i="6"/>
  <c r="L113" i="6"/>
  <c r="K113" i="6"/>
  <c r="J113" i="6"/>
  <c r="I113" i="6"/>
  <c r="H113" i="6"/>
  <c r="G113" i="6"/>
  <c r="P112" i="6"/>
  <c r="O112" i="6"/>
  <c r="N112" i="6"/>
  <c r="M112" i="6"/>
  <c r="L112" i="6"/>
  <c r="K112" i="6"/>
  <c r="J112" i="6"/>
  <c r="I112" i="6"/>
  <c r="H112" i="6"/>
  <c r="G112" i="6"/>
  <c r="P111" i="6"/>
  <c r="O111" i="6"/>
  <c r="N111" i="6"/>
  <c r="M111" i="6"/>
  <c r="L111" i="6"/>
  <c r="K111" i="6"/>
  <c r="J111" i="6"/>
  <c r="I111" i="6"/>
  <c r="H111" i="6"/>
  <c r="G111" i="6"/>
  <c r="P110" i="6"/>
  <c r="O110" i="6"/>
  <c r="N110" i="6"/>
  <c r="M110" i="6"/>
  <c r="L110" i="6"/>
  <c r="K110" i="6"/>
  <c r="J110" i="6"/>
  <c r="I110" i="6"/>
  <c r="H110" i="6"/>
  <c r="G110" i="6"/>
  <c r="P109" i="6"/>
  <c r="O109" i="6"/>
  <c r="N109" i="6"/>
  <c r="M109" i="6"/>
  <c r="L109" i="6"/>
  <c r="K109" i="6"/>
  <c r="J109" i="6"/>
  <c r="I109" i="6"/>
  <c r="H109" i="6"/>
  <c r="G109" i="6"/>
  <c r="P108" i="6"/>
  <c r="O108" i="6"/>
  <c r="N108" i="6"/>
  <c r="M108" i="6"/>
  <c r="L108" i="6"/>
  <c r="K108" i="6"/>
  <c r="J108" i="6"/>
  <c r="I108" i="6"/>
  <c r="H108" i="6"/>
  <c r="G108" i="6"/>
  <c r="P107" i="6"/>
  <c r="O107" i="6"/>
  <c r="N107" i="6"/>
  <c r="M107" i="6"/>
  <c r="L107" i="6"/>
  <c r="K107" i="6"/>
  <c r="J107" i="6"/>
  <c r="I107" i="6"/>
  <c r="H107" i="6"/>
  <c r="G107" i="6"/>
  <c r="P106" i="6"/>
  <c r="O106" i="6"/>
  <c r="N106" i="6"/>
  <c r="M106" i="6"/>
  <c r="L106" i="6"/>
  <c r="K106" i="6"/>
  <c r="J106" i="6"/>
  <c r="I106" i="6"/>
  <c r="H106" i="6"/>
  <c r="G106" i="6"/>
  <c r="P105" i="6"/>
  <c r="O105" i="6"/>
  <c r="N105" i="6"/>
  <c r="M105" i="6"/>
  <c r="L105" i="6"/>
  <c r="K105" i="6"/>
  <c r="J105" i="6"/>
  <c r="I105" i="6"/>
  <c r="H105" i="6"/>
  <c r="G105" i="6"/>
  <c r="P104" i="6"/>
  <c r="O104" i="6"/>
  <c r="N104" i="6"/>
  <c r="M104" i="6"/>
  <c r="L104" i="6"/>
  <c r="K104" i="6"/>
  <c r="J104" i="6"/>
  <c r="I104" i="6"/>
  <c r="H104" i="6"/>
  <c r="G104" i="6"/>
  <c r="P103" i="6"/>
  <c r="O103" i="6"/>
  <c r="N103" i="6"/>
  <c r="M103" i="6"/>
  <c r="L103" i="6"/>
  <c r="K103" i="6"/>
  <c r="J103" i="6"/>
  <c r="I103" i="6"/>
  <c r="H103" i="6"/>
  <c r="G103" i="6"/>
  <c r="P102" i="6"/>
  <c r="O102" i="6"/>
  <c r="N102" i="6"/>
  <c r="M102" i="6"/>
  <c r="L102" i="6"/>
  <c r="K102" i="6"/>
  <c r="J102" i="6"/>
  <c r="I102" i="6"/>
  <c r="H102" i="6"/>
  <c r="G102" i="6"/>
  <c r="P101" i="6"/>
  <c r="O101" i="6"/>
  <c r="N101" i="6"/>
  <c r="M101" i="6"/>
  <c r="L101" i="6"/>
  <c r="K101" i="6"/>
  <c r="J101" i="6"/>
  <c r="I101" i="6"/>
  <c r="H101" i="6"/>
  <c r="G101" i="6"/>
  <c r="P100" i="6"/>
  <c r="O100" i="6"/>
  <c r="N100" i="6"/>
  <c r="M100" i="6"/>
  <c r="L100" i="6"/>
  <c r="K100" i="6"/>
  <c r="J100" i="6"/>
  <c r="I100" i="6"/>
  <c r="H100" i="6"/>
  <c r="G100" i="6"/>
  <c r="P99" i="6"/>
  <c r="O99" i="6"/>
  <c r="N99" i="6"/>
  <c r="M99" i="6"/>
  <c r="L99" i="6"/>
  <c r="K99" i="6"/>
  <c r="J99" i="6"/>
  <c r="I99" i="6"/>
  <c r="H99" i="6"/>
  <c r="G99" i="6"/>
  <c r="P98" i="6"/>
  <c r="O98" i="6"/>
  <c r="N98" i="6"/>
  <c r="M98" i="6"/>
  <c r="L98" i="6"/>
  <c r="K98" i="6"/>
  <c r="J98" i="6"/>
  <c r="I98" i="6"/>
  <c r="H98" i="6"/>
  <c r="G98" i="6"/>
  <c r="P97" i="6"/>
  <c r="O97" i="6"/>
  <c r="N97" i="6"/>
  <c r="M97" i="6"/>
  <c r="L97" i="6"/>
  <c r="K97" i="6"/>
  <c r="J97" i="6"/>
  <c r="I97" i="6"/>
  <c r="H97" i="6"/>
  <c r="G97" i="6"/>
  <c r="P96" i="6"/>
  <c r="O96" i="6"/>
  <c r="N96" i="6"/>
  <c r="M96" i="6"/>
  <c r="L96" i="6"/>
  <c r="K96" i="6"/>
  <c r="J96" i="6"/>
  <c r="I96" i="6"/>
  <c r="H96" i="6"/>
  <c r="G96" i="6"/>
  <c r="P95" i="6"/>
  <c r="O95" i="6"/>
  <c r="N95" i="6"/>
  <c r="M95" i="6"/>
  <c r="L95" i="6"/>
  <c r="K95" i="6"/>
  <c r="J95" i="6"/>
  <c r="I95" i="6"/>
  <c r="H95" i="6"/>
  <c r="G95" i="6"/>
  <c r="P94" i="6"/>
  <c r="O94" i="6"/>
  <c r="N94" i="6"/>
  <c r="M94" i="6"/>
  <c r="L94" i="6"/>
  <c r="K94" i="6"/>
  <c r="J94" i="6"/>
  <c r="I94" i="6"/>
  <c r="H94" i="6"/>
  <c r="G94" i="6"/>
  <c r="P93" i="6"/>
  <c r="O93" i="6"/>
  <c r="N93" i="6"/>
  <c r="M93" i="6"/>
  <c r="L93" i="6"/>
  <c r="K93" i="6"/>
  <c r="J93" i="6"/>
  <c r="I93" i="6"/>
  <c r="H93" i="6"/>
  <c r="G93" i="6"/>
  <c r="P92" i="6"/>
  <c r="O92" i="6"/>
  <c r="N92" i="6"/>
  <c r="M92" i="6"/>
  <c r="L92" i="6"/>
  <c r="K92" i="6"/>
  <c r="J92" i="6"/>
  <c r="I92" i="6"/>
  <c r="H92" i="6"/>
  <c r="G92" i="6"/>
  <c r="P91" i="6"/>
  <c r="O91" i="6"/>
  <c r="N91" i="6"/>
  <c r="M91" i="6"/>
  <c r="L91" i="6"/>
  <c r="K91" i="6"/>
  <c r="J91" i="6"/>
  <c r="I91" i="6"/>
  <c r="H91" i="6"/>
  <c r="G91" i="6"/>
  <c r="P90" i="6"/>
  <c r="O90" i="6"/>
  <c r="N90" i="6"/>
  <c r="M90" i="6"/>
  <c r="L90" i="6"/>
  <c r="K90" i="6"/>
  <c r="J90" i="6"/>
  <c r="I90" i="6"/>
  <c r="H90" i="6"/>
  <c r="G90" i="6"/>
  <c r="P89" i="6"/>
  <c r="O89" i="6"/>
  <c r="N89" i="6"/>
  <c r="M89" i="6"/>
  <c r="L89" i="6"/>
  <c r="K89" i="6"/>
  <c r="J89" i="6"/>
  <c r="I89" i="6"/>
  <c r="H89" i="6"/>
  <c r="G89" i="6"/>
  <c r="P88" i="6"/>
  <c r="O88" i="6"/>
  <c r="N88" i="6"/>
  <c r="M88" i="6"/>
  <c r="L88" i="6"/>
  <c r="K88" i="6"/>
  <c r="J88" i="6"/>
  <c r="I88" i="6"/>
  <c r="H88" i="6"/>
  <c r="G88" i="6"/>
  <c r="P87" i="6"/>
  <c r="O87" i="6"/>
  <c r="N87" i="6"/>
  <c r="M87" i="6"/>
  <c r="L87" i="6"/>
  <c r="K87" i="6"/>
  <c r="J87" i="6"/>
  <c r="I87" i="6"/>
  <c r="H87" i="6"/>
  <c r="G87" i="6"/>
  <c r="P86" i="6"/>
  <c r="O86" i="6"/>
  <c r="N86" i="6"/>
  <c r="M86" i="6"/>
  <c r="L86" i="6"/>
  <c r="K86" i="6"/>
  <c r="J86" i="6"/>
  <c r="I86" i="6"/>
  <c r="H86" i="6"/>
  <c r="G86" i="6"/>
  <c r="P85" i="6"/>
  <c r="O85" i="6"/>
  <c r="N85" i="6"/>
  <c r="M85" i="6"/>
  <c r="L85" i="6"/>
  <c r="K85" i="6"/>
  <c r="J85" i="6"/>
  <c r="I85" i="6"/>
  <c r="H85" i="6"/>
  <c r="G85" i="6"/>
  <c r="P84" i="6"/>
  <c r="O84" i="6"/>
  <c r="N84" i="6"/>
  <c r="M84" i="6"/>
  <c r="L84" i="6"/>
  <c r="K84" i="6"/>
  <c r="J84" i="6"/>
  <c r="I84" i="6"/>
  <c r="H84" i="6"/>
  <c r="G84" i="6"/>
  <c r="P83" i="6"/>
  <c r="O83" i="6"/>
  <c r="N83" i="6"/>
  <c r="M83" i="6"/>
  <c r="L83" i="6"/>
  <c r="K83" i="6"/>
  <c r="J83" i="6"/>
  <c r="I83" i="6"/>
  <c r="H83" i="6"/>
  <c r="G83" i="6"/>
  <c r="P82" i="6"/>
  <c r="O82" i="6"/>
  <c r="N82" i="6"/>
  <c r="M82" i="6"/>
  <c r="L82" i="6"/>
  <c r="K82" i="6"/>
  <c r="J82" i="6"/>
  <c r="I82" i="6"/>
  <c r="H82" i="6"/>
  <c r="G82" i="6"/>
  <c r="P81" i="6"/>
  <c r="O81" i="6"/>
  <c r="N81" i="6"/>
  <c r="M81" i="6"/>
  <c r="L81" i="6"/>
  <c r="K81" i="6"/>
  <c r="J81" i="6"/>
  <c r="I81" i="6"/>
  <c r="H81" i="6"/>
  <c r="G81" i="6"/>
  <c r="P80" i="6"/>
  <c r="O80" i="6"/>
  <c r="N80" i="6"/>
  <c r="M80" i="6"/>
  <c r="L80" i="6"/>
  <c r="K80" i="6"/>
  <c r="J80" i="6"/>
  <c r="I80" i="6"/>
  <c r="H80" i="6"/>
  <c r="G80" i="6"/>
  <c r="P79" i="6"/>
  <c r="O79" i="6"/>
  <c r="N79" i="6"/>
  <c r="M79" i="6"/>
  <c r="L79" i="6"/>
  <c r="K79" i="6"/>
  <c r="J79" i="6"/>
  <c r="I79" i="6"/>
  <c r="H79" i="6"/>
  <c r="G79" i="6"/>
  <c r="P78" i="6"/>
  <c r="O78" i="6"/>
  <c r="N78" i="6"/>
  <c r="M78" i="6"/>
  <c r="L78" i="6"/>
  <c r="K78" i="6"/>
  <c r="J78" i="6"/>
  <c r="I78" i="6"/>
  <c r="H78" i="6"/>
  <c r="G78" i="6"/>
  <c r="P77" i="6"/>
  <c r="O77" i="6"/>
  <c r="N77" i="6"/>
  <c r="M77" i="6"/>
  <c r="L77" i="6"/>
  <c r="K77" i="6"/>
  <c r="J77" i="6"/>
  <c r="I77" i="6"/>
  <c r="H77" i="6"/>
  <c r="G77" i="6"/>
  <c r="P76" i="6"/>
  <c r="O76" i="6"/>
  <c r="N76" i="6"/>
  <c r="M76" i="6"/>
  <c r="L76" i="6"/>
  <c r="K76" i="6"/>
  <c r="J76" i="6"/>
  <c r="I76" i="6"/>
  <c r="H76" i="6"/>
  <c r="G76" i="6"/>
  <c r="P75" i="6"/>
  <c r="O75" i="6"/>
  <c r="N75" i="6"/>
  <c r="M75" i="6"/>
  <c r="L75" i="6"/>
  <c r="K75" i="6"/>
  <c r="J75" i="6"/>
  <c r="I75" i="6"/>
  <c r="H75" i="6"/>
  <c r="G75" i="6"/>
  <c r="P74" i="6"/>
  <c r="O74" i="6"/>
  <c r="N74" i="6"/>
  <c r="M74" i="6"/>
  <c r="L74" i="6"/>
  <c r="K74" i="6"/>
  <c r="J74" i="6"/>
  <c r="I74" i="6"/>
  <c r="H74" i="6"/>
  <c r="G74" i="6"/>
  <c r="P73" i="6"/>
  <c r="O73" i="6"/>
  <c r="N73" i="6"/>
  <c r="M73" i="6"/>
  <c r="L73" i="6"/>
  <c r="K73" i="6"/>
  <c r="J73" i="6"/>
  <c r="I73" i="6"/>
  <c r="H73" i="6"/>
  <c r="G73" i="6"/>
  <c r="P72" i="6"/>
  <c r="O72" i="6"/>
  <c r="N72" i="6"/>
  <c r="M72" i="6"/>
  <c r="L72" i="6"/>
  <c r="K72" i="6"/>
  <c r="J72" i="6"/>
  <c r="I72" i="6"/>
  <c r="H72" i="6"/>
  <c r="G72" i="6"/>
  <c r="P71" i="6"/>
  <c r="O71" i="6"/>
  <c r="N71" i="6"/>
  <c r="M71" i="6"/>
  <c r="L71" i="6"/>
  <c r="K71" i="6"/>
  <c r="J71" i="6"/>
  <c r="I71" i="6"/>
  <c r="H71" i="6"/>
  <c r="G71" i="6"/>
  <c r="P70" i="6"/>
  <c r="O70" i="6"/>
  <c r="N70" i="6"/>
  <c r="M70" i="6"/>
  <c r="L70" i="6"/>
  <c r="K70" i="6"/>
  <c r="J70" i="6"/>
  <c r="I70" i="6"/>
  <c r="H70" i="6"/>
  <c r="G70" i="6"/>
  <c r="P69" i="6"/>
  <c r="O69" i="6"/>
  <c r="N69" i="6"/>
  <c r="M69" i="6"/>
  <c r="L69" i="6"/>
  <c r="K69" i="6"/>
  <c r="J69" i="6"/>
  <c r="I69" i="6"/>
  <c r="H69" i="6"/>
  <c r="G69" i="6"/>
  <c r="P68" i="6"/>
  <c r="O68" i="6"/>
  <c r="N68" i="6"/>
  <c r="M68" i="6"/>
  <c r="L68" i="6"/>
  <c r="K68" i="6"/>
  <c r="J68" i="6"/>
  <c r="I68" i="6"/>
  <c r="H68" i="6"/>
  <c r="G68" i="6"/>
  <c r="P67" i="6"/>
  <c r="O67" i="6"/>
  <c r="N67" i="6"/>
  <c r="M67" i="6"/>
  <c r="L67" i="6"/>
  <c r="K67" i="6"/>
  <c r="J67" i="6"/>
  <c r="I67" i="6"/>
  <c r="H67" i="6"/>
  <c r="G67" i="6"/>
  <c r="P66" i="6"/>
  <c r="O66" i="6"/>
  <c r="N66" i="6"/>
  <c r="M66" i="6"/>
  <c r="L66" i="6"/>
  <c r="K66" i="6"/>
  <c r="J66" i="6"/>
  <c r="I66" i="6"/>
  <c r="H66" i="6"/>
  <c r="G66" i="6"/>
  <c r="P65" i="6"/>
  <c r="O65" i="6"/>
  <c r="N65" i="6"/>
  <c r="M65" i="6"/>
  <c r="L65" i="6"/>
  <c r="K65" i="6"/>
  <c r="J65" i="6"/>
  <c r="I65" i="6"/>
  <c r="H65" i="6"/>
  <c r="G65" i="6"/>
  <c r="P64" i="6"/>
  <c r="O64" i="6"/>
  <c r="N64" i="6"/>
  <c r="M64" i="6"/>
  <c r="L64" i="6"/>
  <c r="K64" i="6"/>
  <c r="J64" i="6"/>
  <c r="I64" i="6"/>
  <c r="H64" i="6"/>
  <c r="G64" i="6"/>
  <c r="P63" i="6"/>
  <c r="O63" i="6"/>
  <c r="N63" i="6"/>
  <c r="M63" i="6"/>
  <c r="L63" i="6"/>
  <c r="K63" i="6"/>
  <c r="J63" i="6"/>
  <c r="I63" i="6"/>
  <c r="H63" i="6"/>
  <c r="G63" i="6"/>
  <c r="P62" i="6"/>
  <c r="O62" i="6"/>
  <c r="N62" i="6"/>
  <c r="M62" i="6"/>
  <c r="L62" i="6"/>
  <c r="K62" i="6"/>
  <c r="J62" i="6"/>
  <c r="I62" i="6"/>
  <c r="H62" i="6"/>
  <c r="G62" i="6"/>
  <c r="P61" i="6"/>
  <c r="O61" i="6"/>
  <c r="N61" i="6"/>
  <c r="M61" i="6"/>
  <c r="L61" i="6"/>
  <c r="K61" i="6"/>
  <c r="J61" i="6"/>
  <c r="I61" i="6"/>
  <c r="H61" i="6"/>
  <c r="G61" i="6"/>
  <c r="P60" i="6"/>
  <c r="O60" i="6"/>
  <c r="N60" i="6"/>
  <c r="M60" i="6"/>
  <c r="L60" i="6"/>
  <c r="K60" i="6"/>
  <c r="J60" i="6"/>
  <c r="I60" i="6"/>
  <c r="H60" i="6"/>
  <c r="G60" i="6"/>
  <c r="P59" i="6"/>
  <c r="O59" i="6"/>
  <c r="N59" i="6"/>
  <c r="M59" i="6"/>
  <c r="L59" i="6"/>
  <c r="K59" i="6"/>
  <c r="J59" i="6"/>
  <c r="I59" i="6"/>
  <c r="H59" i="6"/>
  <c r="G59" i="6"/>
  <c r="P58" i="6"/>
  <c r="O58" i="6"/>
  <c r="N58" i="6"/>
  <c r="M58" i="6"/>
  <c r="L58" i="6"/>
  <c r="K58" i="6"/>
  <c r="J58" i="6"/>
  <c r="I58" i="6"/>
  <c r="H58" i="6"/>
  <c r="G58" i="6"/>
  <c r="P57" i="6"/>
  <c r="O57" i="6"/>
  <c r="N57" i="6"/>
  <c r="M57" i="6"/>
  <c r="L57" i="6"/>
  <c r="K57" i="6"/>
  <c r="J57" i="6"/>
  <c r="I57" i="6"/>
  <c r="H57" i="6"/>
  <c r="G57" i="6"/>
  <c r="P56" i="6"/>
  <c r="O56" i="6"/>
  <c r="N56" i="6"/>
  <c r="M56" i="6"/>
  <c r="L56" i="6"/>
  <c r="K56" i="6"/>
  <c r="J56" i="6"/>
  <c r="I56" i="6"/>
  <c r="H56" i="6"/>
  <c r="G56" i="6"/>
  <c r="P55" i="6"/>
  <c r="O55" i="6"/>
  <c r="N55" i="6"/>
  <c r="M55" i="6"/>
  <c r="L55" i="6"/>
  <c r="K55" i="6"/>
  <c r="J55" i="6"/>
  <c r="I55" i="6"/>
  <c r="H55" i="6"/>
  <c r="G55" i="6"/>
  <c r="P54" i="6"/>
  <c r="O54" i="6"/>
  <c r="N54" i="6"/>
  <c r="M54" i="6"/>
  <c r="L54" i="6"/>
  <c r="K54" i="6"/>
  <c r="J54" i="6"/>
  <c r="I54" i="6"/>
  <c r="H54" i="6"/>
  <c r="G54" i="6"/>
  <c r="P53" i="6"/>
  <c r="O53" i="6"/>
  <c r="N53" i="6"/>
  <c r="M53" i="6"/>
  <c r="L53" i="6"/>
  <c r="K53" i="6"/>
  <c r="J53" i="6"/>
  <c r="I53" i="6"/>
  <c r="H53" i="6"/>
  <c r="G53" i="6"/>
  <c r="P52" i="6"/>
  <c r="O52" i="6"/>
  <c r="N52" i="6"/>
  <c r="M52" i="6"/>
  <c r="L52" i="6"/>
  <c r="K52" i="6"/>
  <c r="J52" i="6"/>
  <c r="I52" i="6"/>
  <c r="H52" i="6"/>
  <c r="G52" i="6"/>
  <c r="P51" i="6"/>
  <c r="O51" i="6"/>
  <c r="N51" i="6"/>
  <c r="M51" i="6"/>
  <c r="L51" i="6"/>
  <c r="K51" i="6"/>
  <c r="J51" i="6"/>
  <c r="I51" i="6"/>
  <c r="H51" i="6"/>
  <c r="G51" i="6"/>
  <c r="P50" i="6"/>
  <c r="O50" i="6"/>
  <c r="N50" i="6"/>
  <c r="M50" i="6"/>
  <c r="L50" i="6"/>
  <c r="K50" i="6"/>
  <c r="J50" i="6"/>
  <c r="I50" i="6"/>
  <c r="H50" i="6"/>
  <c r="G50" i="6"/>
  <c r="P49" i="6"/>
  <c r="O49" i="6"/>
  <c r="N49" i="6"/>
  <c r="M49" i="6"/>
  <c r="L49" i="6"/>
  <c r="K49" i="6"/>
  <c r="J49" i="6"/>
  <c r="I49" i="6"/>
  <c r="H49" i="6"/>
  <c r="G49" i="6"/>
  <c r="P48" i="6"/>
  <c r="O48" i="6"/>
  <c r="N48" i="6"/>
  <c r="M48" i="6"/>
  <c r="L48" i="6"/>
  <c r="K48" i="6"/>
  <c r="J48" i="6"/>
  <c r="I48" i="6"/>
  <c r="H48" i="6"/>
  <c r="G48" i="6"/>
  <c r="P47" i="6"/>
  <c r="O47" i="6"/>
  <c r="N47" i="6"/>
  <c r="M47" i="6"/>
  <c r="L47" i="6"/>
  <c r="K47" i="6"/>
  <c r="J47" i="6"/>
  <c r="I47" i="6"/>
  <c r="H47" i="6"/>
  <c r="G47" i="6"/>
  <c r="P46" i="6"/>
  <c r="O46" i="6"/>
  <c r="N46" i="6"/>
  <c r="M46" i="6"/>
  <c r="L46" i="6"/>
  <c r="K46" i="6"/>
  <c r="J46" i="6"/>
  <c r="I46" i="6"/>
  <c r="H46" i="6"/>
  <c r="G46" i="6"/>
  <c r="P45" i="6"/>
  <c r="O45" i="6"/>
  <c r="N45" i="6"/>
  <c r="M45" i="6"/>
  <c r="L45" i="6"/>
  <c r="K45" i="6"/>
  <c r="J45" i="6"/>
  <c r="I45" i="6"/>
  <c r="H45" i="6"/>
  <c r="G45" i="6"/>
  <c r="P44" i="6"/>
  <c r="O44" i="6"/>
  <c r="N44" i="6"/>
  <c r="M44" i="6"/>
  <c r="L44" i="6"/>
  <c r="K44" i="6"/>
  <c r="J44" i="6"/>
  <c r="I44" i="6"/>
  <c r="H44" i="6"/>
  <c r="G44" i="6"/>
  <c r="P43" i="6"/>
  <c r="O43" i="6"/>
  <c r="N43" i="6"/>
  <c r="M43" i="6"/>
  <c r="L43" i="6"/>
  <c r="K43" i="6"/>
  <c r="J43" i="6"/>
  <c r="I43" i="6"/>
  <c r="H43" i="6"/>
  <c r="G43" i="6"/>
  <c r="P42" i="6"/>
  <c r="O42" i="6"/>
  <c r="N42" i="6"/>
  <c r="M42" i="6"/>
  <c r="L42" i="6"/>
  <c r="K42" i="6"/>
  <c r="J42" i="6"/>
  <c r="I42" i="6"/>
  <c r="H42" i="6"/>
  <c r="G42" i="6"/>
  <c r="P41" i="6"/>
  <c r="O41" i="6"/>
  <c r="N41" i="6"/>
  <c r="M41" i="6"/>
  <c r="L41" i="6"/>
  <c r="K41" i="6"/>
  <c r="J41" i="6"/>
  <c r="I41" i="6"/>
  <c r="H41" i="6"/>
  <c r="G41" i="6"/>
  <c r="P40" i="6"/>
  <c r="O40" i="6"/>
  <c r="N40" i="6"/>
  <c r="M40" i="6"/>
  <c r="L40" i="6"/>
  <c r="K40" i="6"/>
  <c r="J40" i="6"/>
  <c r="I40" i="6"/>
  <c r="H40" i="6"/>
  <c r="G40" i="6"/>
  <c r="P39" i="6"/>
  <c r="O39" i="6"/>
  <c r="N39" i="6"/>
  <c r="M39" i="6"/>
  <c r="L39" i="6"/>
  <c r="K39" i="6"/>
  <c r="J39" i="6"/>
  <c r="I39" i="6"/>
  <c r="H39" i="6"/>
  <c r="G39" i="6"/>
  <c r="P38" i="6"/>
  <c r="O38" i="6"/>
  <c r="N38" i="6"/>
  <c r="M38" i="6"/>
  <c r="L38" i="6"/>
  <c r="K38" i="6"/>
  <c r="J38" i="6"/>
  <c r="I38" i="6"/>
  <c r="H38" i="6"/>
  <c r="G38" i="6"/>
  <c r="P37" i="6"/>
  <c r="O37" i="6"/>
  <c r="N37" i="6"/>
  <c r="M37" i="6"/>
  <c r="L37" i="6"/>
  <c r="K37" i="6"/>
  <c r="J37" i="6"/>
  <c r="I37" i="6"/>
  <c r="H37" i="6"/>
  <c r="G37" i="6"/>
  <c r="P36" i="6"/>
  <c r="O36" i="6"/>
  <c r="N36" i="6"/>
  <c r="M36" i="6"/>
  <c r="L36" i="6"/>
  <c r="K36" i="6"/>
  <c r="J36" i="6"/>
  <c r="I36" i="6"/>
  <c r="H36" i="6"/>
  <c r="G36" i="6"/>
  <c r="P35" i="6"/>
  <c r="O35" i="6"/>
  <c r="N35" i="6"/>
  <c r="M35" i="6"/>
  <c r="L35" i="6"/>
  <c r="K35" i="6"/>
  <c r="J35" i="6"/>
  <c r="I35" i="6"/>
  <c r="H35" i="6"/>
  <c r="G35" i="6"/>
  <c r="P34" i="6"/>
  <c r="O34" i="6"/>
  <c r="N34" i="6"/>
  <c r="M34" i="6"/>
  <c r="L34" i="6"/>
  <c r="K34" i="6"/>
  <c r="J34" i="6"/>
  <c r="I34" i="6"/>
  <c r="H34" i="6"/>
  <c r="G34" i="6"/>
  <c r="P33" i="6"/>
  <c r="O33" i="6"/>
  <c r="N33" i="6"/>
  <c r="M33" i="6"/>
  <c r="L33" i="6"/>
  <c r="K33" i="6"/>
  <c r="J33" i="6"/>
  <c r="I33" i="6"/>
  <c r="H33" i="6"/>
  <c r="G33" i="6"/>
  <c r="P32" i="6"/>
  <c r="O32" i="6"/>
  <c r="N32" i="6"/>
  <c r="M32" i="6"/>
  <c r="L32" i="6"/>
  <c r="K32" i="6"/>
  <c r="J32" i="6"/>
  <c r="I32" i="6"/>
  <c r="H32" i="6"/>
  <c r="G32" i="6"/>
  <c r="P31" i="6"/>
  <c r="O31" i="6"/>
  <c r="N31" i="6"/>
  <c r="M31" i="6"/>
  <c r="L31" i="6"/>
  <c r="K31" i="6"/>
  <c r="J31" i="6"/>
  <c r="I31" i="6"/>
  <c r="H31" i="6"/>
  <c r="G31" i="6"/>
  <c r="P30" i="6"/>
  <c r="O30" i="6"/>
  <c r="N30" i="6"/>
  <c r="M30" i="6"/>
  <c r="L30" i="6"/>
  <c r="K30" i="6"/>
  <c r="J30" i="6"/>
  <c r="I30" i="6"/>
  <c r="H30" i="6"/>
  <c r="G30" i="6"/>
  <c r="P29" i="6"/>
  <c r="O29" i="6"/>
  <c r="N29" i="6"/>
  <c r="M29" i="6"/>
  <c r="L29" i="6"/>
  <c r="K29" i="6"/>
  <c r="J29" i="6"/>
  <c r="I29" i="6"/>
  <c r="H29" i="6"/>
  <c r="G29" i="6"/>
  <c r="P28" i="6"/>
  <c r="O28" i="6"/>
  <c r="N28" i="6"/>
  <c r="M28" i="6"/>
  <c r="L28" i="6"/>
  <c r="K28" i="6"/>
  <c r="J28" i="6"/>
  <c r="I28" i="6"/>
  <c r="H28" i="6"/>
  <c r="G28" i="6"/>
  <c r="P27" i="6"/>
  <c r="O27" i="6"/>
  <c r="N27" i="6"/>
  <c r="M27" i="6"/>
  <c r="L27" i="6"/>
  <c r="K27" i="6"/>
  <c r="J27" i="6"/>
  <c r="I27" i="6"/>
  <c r="H27" i="6"/>
  <c r="G27" i="6"/>
  <c r="P26" i="6"/>
  <c r="O26" i="6"/>
  <c r="N26" i="6"/>
  <c r="M26" i="6"/>
  <c r="L26" i="6"/>
  <c r="K26" i="6"/>
  <c r="J26" i="6"/>
  <c r="I26" i="6"/>
  <c r="H26" i="6"/>
  <c r="G26" i="6"/>
  <c r="P25" i="6"/>
  <c r="O25" i="6"/>
  <c r="N25" i="6"/>
  <c r="M25" i="6"/>
  <c r="L25" i="6"/>
  <c r="K25" i="6"/>
  <c r="J25" i="6"/>
  <c r="I25" i="6"/>
  <c r="H25" i="6"/>
  <c r="G25" i="6"/>
  <c r="P24" i="6"/>
  <c r="O24" i="6"/>
  <c r="N24" i="6"/>
  <c r="M24" i="6"/>
  <c r="L24" i="6"/>
  <c r="K24" i="6"/>
  <c r="J24" i="6"/>
  <c r="I24" i="6"/>
  <c r="H24" i="6"/>
  <c r="G24" i="6"/>
  <c r="P23" i="6"/>
  <c r="O23" i="6"/>
  <c r="N23" i="6"/>
  <c r="M23" i="6"/>
  <c r="L23" i="6"/>
  <c r="K23" i="6"/>
  <c r="J23" i="6"/>
  <c r="I23" i="6"/>
  <c r="H23" i="6"/>
  <c r="G23" i="6"/>
  <c r="P22" i="6"/>
  <c r="O22" i="6"/>
  <c r="N22" i="6"/>
  <c r="M22" i="6"/>
  <c r="L22" i="6"/>
  <c r="K22" i="6"/>
  <c r="J22" i="6"/>
  <c r="I22" i="6"/>
  <c r="H22" i="6"/>
  <c r="G22" i="6"/>
  <c r="P21" i="6"/>
  <c r="O21" i="6"/>
  <c r="N21" i="6"/>
  <c r="M21" i="6"/>
  <c r="L21" i="6"/>
  <c r="K21" i="6"/>
  <c r="J21" i="6"/>
  <c r="I21" i="6"/>
  <c r="H21" i="6"/>
  <c r="G21" i="6"/>
  <c r="P20" i="6"/>
  <c r="O20" i="6"/>
  <c r="N20" i="6"/>
  <c r="M20" i="6"/>
  <c r="L20" i="6"/>
  <c r="K20" i="6"/>
  <c r="J20" i="6"/>
  <c r="I20" i="6"/>
  <c r="H20" i="6"/>
  <c r="G20" i="6"/>
  <c r="P19" i="6"/>
  <c r="O19" i="6"/>
  <c r="N19" i="6"/>
  <c r="M19" i="6"/>
  <c r="L19" i="6"/>
  <c r="K19" i="6"/>
  <c r="J19" i="6"/>
  <c r="I19" i="6"/>
  <c r="H19" i="6"/>
  <c r="G19" i="6"/>
  <c r="P18" i="6"/>
  <c r="O18" i="6"/>
  <c r="N18" i="6"/>
  <c r="M18" i="6"/>
  <c r="L18" i="6"/>
  <c r="K18" i="6"/>
  <c r="J18" i="6"/>
  <c r="I18" i="6"/>
  <c r="H18" i="6"/>
  <c r="G18" i="6"/>
  <c r="P17" i="6"/>
  <c r="O17" i="6"/>
  <c r="N17" i="6"/>
  <c r="M17" i="6"/>
  <c r="L17" i="6"/>
  <c r="K17" i="6"/>
  <c r="J17" i="6"/>
  <c r="I17" i="6"/>
  <c r="H17" i="6"/>
  <c r="G17" i="6"/>
  <c r="P16" i="6"/>
  <c r="O16" i="6"/>
  <c r="N16" i="6"/>
  <c r="M16" i="6"/>
  <c r="L16" i="6"/>
  <c r="K16" i="6"/>
  <c r="J16" i="6"/>
  <c r="I16" i="6"/>
  <c r="H16" i="6"/>
  <c r="G16" i="6"/>
  <c r="P15" i="6"/>
  <c r="O15" i="6"/>
  <c r="N15" i="6"/>
  <c r="M15" i="6"/>
  <c r="L15" i="6"/>
  <c r="K15" i="6"/>
  <c r="J15" i="6"/>
  <c r="I15" i="6"/>
  <c r="H15" i="6"/>
  <c r="G15" i="6"/>
  <c r="P14" i="6"/>
  <c r="O14" i="6"/>
  <c r="N14" i="6"/>
  <c r="M14" i="6"/>
  <c r="L14" i="6"/>
  <c r="K14" i="6"/>
  <c r="J14" i="6"/>
  <c r="I14" i="6"/>
  <c r="H14" i="6"/>
  <c r="G14" i="6"/>
  <c r="P13" i="6"/>
  <c r="O13" i="6"/>
  <c r="N13" i="6"/>
  <c r="M13" i="6"/>
  <c r="L13" i="6"/>
  <c r="K13" i="6"/>
  <c r="J13" i="6"/>
  <c r="I13" i="6"/>
  <c r="H13" i="6"/>
  <c r="G13" i="6"/>
  <c r="P12" i="6"/>
  <c r="O12" i="6"/>
  <c r="N12" i="6"/>
  <c r="M12" i="6"/>
  <c r="L12" i="6"/>
  <c r="K12" i="6"/>
  <c r="J12" i="6"/>
  <c r="I12" i="6"/>
  <c r="H12" i="6"/>
  <c r="G12" i="6"/>
  <c r="P11" i="6"/>
  <c r="O11" i="6"/>
  <c r="N11" i="6"/>
  <c r="M11" i="6"/>
  <c r="L11" i="6"/>
  <c r="K11" i="6"/>
  <c r="J11" i="6"/>
  <c r="I11" i="6"/>
  <c r="H11" i="6"/>
  <c r="G11" i="6"/>
  <c r="P10" i="6"/>
  <c r="O10" i="6"/>
  <c r="N10" i="6"/>
  <c r="M10" i="6"/>
  <c r="L10" i="6"/>
  <c r="K10" i="6"/>
  <c r="J10" i="6"/>
  <c r="I10" i="6"/>
  <c r="H10" i="6"/>
  <c r="G10" i="6"/>
  <c r="P9" i="6"/>
  <c r="O9" i="6"/>
  <c r="N9" i="6"/>
  <c r="M9" i="6"/>
  <c r="L9" i="6"/>
  <c r="K9" i="6"/>
  <c r="J9" i="6"/>
  <c r="I9" i="6"/>
  <c r="H9" i="6"/>
  <c r="G9" i="6"/>
  <c r="P8" i="6"/>
  <c r="O8" i="6"/>
  <c r="N8" i="6"/>
  <c r="M8" i="6"/>
  <c r="L8" i="6"/>
  <c r="K8" i="6"/>
  <c r="J8" i="6"/>
  <c r="I8" i="6"/>
  <c r="H8" i="6"/>
  <c r="G8" i="6"/>
  <c r="P7" i="6"/>
  <c r="O7" i="6"/>
  <c r="N7" i="6"/>
  <c r="M7" i="6"/>
  <c r="L7" i="6"/>
  <c r="K7" i="6"/>
  <c r="J7" i="6"/>
  <c r="I7" i="6"/>
  <c r="H7" i="6"/>
  <c r="G7" i="6"/>
  <c r="P6" i="6"/>
  <c r="O6" i="6"/>
  <c r="N6" i="6"/>
  <c r="M6" i="6"/>
  <c r="L6" i="6"/>
  <c r="K6" i="6"/>
  <c r="J6" i="6"/>
  <c r="I6" i="6"/>
  <c r="H6" i="6"/>
  <c r="G6" i="6"/>
  <c r="P5" i="6"/>
  <c r="O5" i="6"/>
  <c r="N5" i="6"/>
  <c r="M5" i="6"/>
  <c r="L5" i="6"/>
  <c r="K5" i="6"/>
  <c r="J5" i="6"/>
  <c r="I5" i="6"/>
  <c r="H5" i="6"/>
  <c r="G5" i="6"/>
  <c r="G149" i="5"/>
  <c r="H149" i="5"/>
  <c r="I149" i="5"/>
  <c r="J149" i="5"/>
  <c r="K149" i="5"/>
  <c r="L149" i="5"/>
  <c r="M149" i="5"/>
  <c r="N149" i="5"/>
  <c r="O149" i="5"/>
  <c r="P149" i="5"/>
  <c r="G150" i="5"/>
  <c r="H150" i="5"/>
  <c r="I150" i="5"/>
  <c r="J150" i="5"/>
  <c r="K150" i="5"/>
  <c r="L150" i="5"/>
  <c r="M150" i="5"/>
  <c r="N150" i="5"/>
  <c r="O150" i="5"/>
  <c r="P150" i="5"/>
  <c r="G151" i="5"/>
  <c r="H151" i="5"/>
  <c r="I151" i="5"/>
  <c r="J151" i="5"/>
  <c r="K151" i="5"/>
  <c r="L151" i="5"/>
  <c r="M151" i="5"/>
  <c r="N151" i="5"/>
  <c r="O151" i="5"/>
  <c r="P151" i="5"/>
  <c r="G152" i="5"/>
  <c r="H152" i="5"/>
  <c r="I152" i="5"/>
  <c r="J152" i="5"/>
  <c r="K152" i="5"/>
  <c r="L152" i="5"/>
  <c r="M152" i="5"/>
  <c r="N152" i="5"/>
  <c r="O152" i="5"/>
  <c r="P152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5" i="5"/>
  <c r="I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5" i="5"/>
  <c r="S7" i="3"/>
  <c r="T7" i="3"/>
  <c r="O7" i="3"/>
  <c r="P7" i="3"/>
  <c r="Q7" i="3"/>
  <c r="R7" i="3"/>
  <c r="N7" i="3"/>
  <c r="O26" i="8" l="1"/>
  <c r="P22" i="8" s="1"/>
  <c r="P712" i="8"/>
  <c r="R712" i="8" s="1"/>
</calcChain>
</file>

<file path=xl/sharedStrings.xml><?xml version="1.0" encoding="utf-8"?>
<sst xmlns="http://schemas.openxmlformats.org/spreadsheetml/2006/main" count="1238" uniqueCount="402">
  <si>
    <t>Дата</t>
  </si>
  <si>
    <t>По России</t>
  </si>
  <si>
    <t>По Московскому региону</t>
  </si>
  <si>
    <t>Сальдо</t>
  </si>
  <si>
    <t>Изменение наличных денег в обращении (вне Банка России)</t>
  </si>
  <si>
    <t>Изменение остатков средств на счетах расширенного правительства в Банке России и прочие операции</t>
  </si>
  <si>
    <t>из них:</t>
  </si>
  <si>
    <t>Регулирование Банком России обязательных резервов кредитных организаций</t>
  </si>
  <si>
    <t>Операции Банка России на внутреннем валютном рынке</t>
  </si>
  <si>
    <t>Нетто-объем операций Банка России по предоставлению и абсорбированию ликвидности (без учета операций на внутреннем валютном рынке)</t>
  </si>
  <si>
    <t>движение средств по государственному внутреннему долгу</t>
  </si>
  <si>
    <t>изменение задолженности банков по депозитам Федерального казначейства</t>
  </si>
  <si>
    <t>изменение задолженности банков по операциям репо Федерального казначейства</t>
  </si>
  <si>
    <t>операции Минфина России по покупке (продаже) иностранной валюты на внутреннем валютном рынке*</t>
  </si>
  <si>
    <t>Изменение объема наличных денег в обращении (вне Банка России)</t>
  </si>
  <si>
    <t>Сальдо операций Банка России по предоставлению/абсорбированию ликвидности со сроками исполнения приходящимися на указанный период</t>
  </si>
  <si>
    <t>109</t>
  </si>
  <si>
    <t>254</t>
  </si>
  <si>
    <t>0</t>
  </si>
  <si>
    <t>521</t>
  </si>
  <si>
    <t>44</t>
  </si>
  <si>
    <t>90</t>
  </si>
  <si>
    <t>630</t>
  </si>
  <si>
    <t>129</t>
  </si>
  <si>
    <t>-125</t>
  </si>
  <si>
    <t>493</t>
  </si>
  <si>
    <t>442</t>
  </si>
  <si>
    <t>363</t>
  </si>
  <si>
    <t>-66</t>
  </si>
  <si>
    <t>369</t>
  </si>
  <si>
    <t>394</t>
  </si>
  <si>
    <t>12</t>
  </si>
  <si>
    <t>318</t>
  </si>
  <si>
    <t>-37</t>
  </si>
  <si>
    <t>688</t>
  </si>
  <si>
    <t>-8</t>
  </si>
  <si>
    <t>-297</t>
  </si>
  <si>
    <t>834</t>
  </si>
  <si>
    <t>39</t>
  </si>
  <si>
    <t>257</t>
  </si>
  <si>
    <t>-30</t>
  </si>
  <si>
    <t>10</t>
  </si>
  <si>
    <t>854</t>
  </si>
  <si>
    <t>-39</t>
  </si>
  <si>
    <t>41</t>
  </si>
  <si>
    <t>768</t>
  </si>
  <si>
    <t>67</t>
  </si>
  <si>
    <t>-240</t>
  </si>
  <si>
    <t>910</t>
  </si>
  <si>
    <t>77</t>
  </si>
  <si>
    <t>-45</t>
  </si>
  <si>
    <t>590</t>
  </si>
  <si>
    <t>-95</t>
  </si>
  <si>
    <t>437</t>
  </si>
  <si>
    <t>288</t>
  </si>
  <si>
    <t>-94</t>
  </si>
  <si>
    <t>133</t>
  </si>
  <si>
    <t>879</t>
  </si>
  <si>
    <t>5</t>
  </si>
  <si>
    <t>302</t>
  </si>
  <si>
    <t>817</t>
  </si>
  <si>
    <t>23</t>
  </si>
  <si>
    <t>-333</t>
  </si>
  <si>
    <t>872</t>
  </si>
  <si>
    <t>34</t>
  </si>
  <si>
    <t>518</t>
  </si>
  <si>
    <t>144</t>
  </si>
  <si>
    <t>-49</t>
  </si>
  <si>
    <t>195</t>
  </si>
  <si>
    <t>191</t>
  </si>
  <si>
    <t>-101</t>
  </si>
  <si>
    <t>372</t>
  </si>
  <si>
    <t>81</t>
  </si>
  <si>
    <t>-291</t>
  </si>
  <si>
    <t>621</t>
  </si>
  <si>
    <t>20</t>
  </si>
  <si>
    <t>366</t>
  </si>
  <si>
    <t>508</t>
  </si>
  <si>
    <t>-116</t>
  </si>
  <si>
    <t>219</t>
  </si>
  <si>
    <t>470</t>
  </si>
  <si>
    <t>-24</t>
  </si>
  <si>
    <t>172</t>
  </si>
  <si>
    <t>665</t>
  </si>
  <si>
    <t>56</t>
  </si>
  <si>
    <t>-115</t>
  </si>
  <si>
    <t>527</t>
  </si>
  <si>
    <t>65</t>
  </si>
  <si>
    <t>194</t>
  </si>
  <si>
    <t>344</t>
  </si>
  <si>
    <t>-72</t>
  </si>
  <si>
    <t>322</t>
  </si>
  <si>
    <t>419</t>
  </si>
  <si>
    <t>-80</t>
  </si>
  <si>
    <t>-48</t>
  </si>
  <si>
    <t>660</t>
  </si>
  <si>
    <t>18</t>
  </si>
  <si>
    <t>33</t>
  </si>
  <si>
    <t>379</t>
  </si>
  <si>
    <t>66</t>
  </si>
  <si>
    <t>-220</t>
  </si>
  <si>
    <t>403</t>
  </si>
  <si>
    <t>480</t>
  </si>
  <si>
    <t>146</t>
  </si>
  <si>
    <t>-88</t>
  </si>
  <si>
    <t>370</t>
  </si>
  <si>
    <t>974</t>
  </si>
  <si>
    <t>-21</t>
  </si>
  <si>
    <t>177</t>
  </si>
  <si>
    <t>674</t>
  </si>
  <si>
    <t>83</t>
  </si>
  <si>
    <t>-270</t>
  </si>
  <si>
    <t>892</t>
  </si>
  <si>
    <t>60</t>
  </si>
  <si>
    <t>400</t>
  </si>
  <si>
    <t>1 027</t>
  </si>
  <si>
    <t>-59</t>
  </si>
  <si>
    <t>-31</t>
  </si>
  <si>
    <t>1 161</t>
  </si>
  <si>
    <t>-16</t>
  </si>
  <si>
    <t>1 139</t>
  </si>
  <si>
    <t>63</t>
  </si>
  <si>
    <t>597</t>
  </si>
  <si>
    <t>42</t>
  </si>
  <si>
    <t>220</t>
  </si>
  <si>
    <t>885</t>
  </si>
  <si>
    <t>-28</t>
  </si>
  <si>
    <t>375</t>
  </si>
  <si>
    <t>889</t>
  </si>
  <si>
    <t>149</t>
  </si>
  <si>
    <t>1 251</t>
  </si>
  <si>
    <t>101</t>
  </si>
  <si>
    <t>1 382</t>
  </si>
  <si>
    <t>87</t>
  </si>
  <si>
    <t>-704</t>
  </si>
  <si>
    <t>1 638</t>
  </si>
  <si>
    <t>-15</t>
  </si>
  <si>
    <t>425</t>
  </si>
  <si>
    <t>1 124</t>
  </si>
  <si>
    <t>157</t>
  </si>
  <si>
    <t>1 223</t>
  </si>
  <si>
    <t>1 368</t>
  </si>
  <si>
    <t>-113</t>
  </si>
  <si>
    <t>1 593</t>
  </si>
  <si>
    <t>26</t>
  </si>
  <si>
    <t>236</t>
  </si>
  <si>
    <t>1 649</t>
  </si>
  <si>
    <t>-129</t>
  </si>
  <si>
    <t>119</t>
  </si>
  <si>
    <t>1 381</t>
  </si>
  <si>
    <t>-124</t>
  </si>
  <si>
    <t>69</t>
  </si>
  <si>
    <t>2 082</t>
  </si>
  <si>
    <t>-54</t>
  </si>
  <si>
    <t>61</t>
  </si>
  <si>
    <t>1 823</t>
  </si>
  <si>
    <t>-92</t>
  </si>
  <si>
    <t>993</t>
  </si>
  <si>
    <t>1 746</t>
  </si>
  <si>
    <t>330</t>
  </si>
  <si>
    <t>-122</t>
  </si>
  <si>
    <t>2 340</t>
  </si>
  <si>
    <t>13</t>
  </si>
  <si>
    <t>99</t>
  </si>
  <si>
    <t>1 836</t>
  </si>
  <si>
    <t>120</t>
  </si>
  <si>
    <t>-743</t>
  </si>
  <si>
    <t>2 517</t>
  </si>
  <si>
    <t>30</t>
  </si>
  <si>
    <t>746</t>
  </si>
  <si>
    <t>2 438</t>
  </si>
  <si>
    <t>-73</t>
  </si>
  <si>
    <t>171</t>
  </si>
  <si>
    <t>3 165</t>
  </si>
  <si>
    <t>-13</t>
  </si>
  <si>
    <t>310</t>
  </si>
  <si>
    <t>2 918</t>
  </si>
  <si>
    <t>64</t>
  </si>
  <si>
    <t>3 082</t>
  </si>
  <si>
    <t>31</t>
  </si>
  <si>
    <t>142</t>
  </si>
  <si>
    <t>2 085</t>
  </si>
  <si>
    <t>-83</t>
  </si>
  <si>
    <t>397</t>
  </si>
  <si>
    <t>2 705</t>
  </si>
  <si>
    <t>668</t>
  </si>
  <si>
    <t>2 809</t>
  </si>
  <si>
    <t>62</t>
  </si>
  <si>
    <t>-237</t>
  </si>
  <si>
    <t>3 073</t>
  </si>
  <si>
    <t>84</t>
  </si>
  <si>
    <t>308</t>
  </si>
  <si>
    <t>2 624</t>
  </si>
  <si>
    <t>-91</t>
  </si>
  <si>
    <t>78</t>
  </si>
  <si>
    <t>2 463</t>
  </si>
  <si>
    <t>14</t>
  </si>
  <si>
    <t>2 999</t>
  </si>
  <si>
    <t>43</t>
  </si>
  <si>
    <t>2 834</t>
  </si>
  <si>
    <t>-669</t>
  </si>
  <si>
    <t>2 848</t>
  </si>
  <si>
    <t>-36</t>
  </si>
  <si>
    <t>290</t>
  </si>
  <si>
    <t>2 521</t>
  </si>
  <si>
    <t>-26</t>
  </si>
  <si>
    <t>298</t>
  </si>
  <si>
    <t>3 302</t>
  </si>
  <si>
    <t>-44</t>
  </si>
  <si>
    <t>126</t>
  </si>
  <si>
    <t>3 145</t>
  </si>
  <si>
    <t>88</t>
  </si>
  <si>
    <t>-341</t>
  </si>
  <si>
    <t>3 172</t>
  </si>
  <si>
    <t>57</t>
  </si>
  <si>
    <t>385</t>
  </si>
  <si>
    <t>2 606</t>
  </si>
  <si>
    <t>-108</t>
  </si>
  <si>
    <t>3 013</t>
  </si>
  <si>
    <t>-52</t>
  </si>
  <si>
    <t>179</t>
  </si>
  <si>
    <t>3 002</t>
  </si>
  <si>
    <t>3 039</t>
  </si>
  <si>
    <t>-175</t>
  </si>
  <si>
    <t>2 877</t>
  </si>
  <si>
    <t>-74</t>
  </si>
  <si>
    <t>297</t>
  </si>
  <si>
    <t>2 355</t>
  </si>
  <si>
    <t>105</t>
  </si>
  <si>
    <t>3 524</t>
  </si>
  <si>
    <t>2 879</t>
  </si>
  <si>
    <t>86</t>
  </si>
  <si>
    <t>-709</t>
  </si>
  <si>
    <t>2 414</t>
  </si>
  <si>
    <t>-23</t>
  </si>
  <si>
    <t>46</t>
  </si>
  <si>
    <t>2 210</t>
  </si>
  <si>
    <t>-84</t>
  </si>
  <si>
    <t>391</t>
  </si>
  <si>
    <t>3 030</t>
  </si>
  <si>
    <t>-33</t>
  </si>
  <si>
    <t>-2</t>
  </si>
  <si>
    <t>3 061</t>
  </si>
  <si>
    <t>70</t>
  </si>
  <si>
    <t>-352</t>
  </si>
  <si>
    <t>2 440</t>
  </si>
  <si>
    <t>155</t>
  </si>
  <si>
    <t>2 361</t>
  </si>
  <si>
    <t>-55</t>
  </si>
  <si>
    <t>-112</t>
  </si>
  <si>
    <t>2 386</t>
  </si>
  <si>
    <t>-43</t>
  </si>
  <si>
    <t>29</t>
  </si>
  <si>
    <t>2 584</t>
  </si>
  <si>
    <t>24</t>
  </si>
  <si>
    <t>-161</t>
  </si>
  <si>
    <t>2 396</t>
  </si>
  <si>
    <t>74</t>
  </si>
  <si>
    <t>-661</t>
  </si>
  <si>
    <t>2 155</t>
  </si>
  <si>
    <t>-65</t>
  </si>
  <si>
    <t>148</t>
  </si>
  <si>
    <t>1 860</t>
  </si>
  <si>
    <t>21</t>
  </si>
  <si>
    <t>2 204</t>
  </si>
  <si>
    <t>16</t>
  </si>
  <si>
    <t>2 038</t>
  </si>
  <si>
    <t>-752</t>
  </si>
  <si>
    <t>1 853</t>
  </si>
  <si>
    <t>324</t>
  </si>
  <si>
    <t>1 135</t>
  </si>
  <si>
    <t>-22</t>
  </si>
  <si>
    <t>226</t>
  </si>
  <si>
    <t>2 585</t>
  </si>
  <si>
    <t>-170</t>
  </si>
  <si>
    <t>1 988</t>
  </si>
  <si>
    <t>-422</t>
  </si>
  <si>
    <t>1 967</t>
  </si>
  <si>
    <t>198</t>
  </si>
  <si>
    <t>-103</t>
  </si>
  <si>
    <t>-47</t>
  </si>
  <si>
    <t>2 028</t>
  </si>
  <si>
    <t>-132</t>
  </si>
  <si>
    <t>53</t>
  </si>
  <si>
    <t>2 035</t>
  </si>
  <si>
    <t>-71</t>
  </si>
  <si>
    <t>1 317</t>
  </si>
  <si>
    <t>-243</t>
  </si>
  <si>
    <t>159</t>
  </si>
  <si>
    <t>1 275</t>
  </si>
  <si>
    <t>349</t>
  </si>
  <si>
    <t>1 536</t>
  </si>
  <si>
    <t>-38</t>
  </si>
  <si>
    <t>-310</t>
  </si>
  <si>
    <t>1 357</t>
  </si>
  <si>
    <t>-796</t>
  </si>
  <si>
    <t>1 215</t>
  </si>
  <si>
    <t>259</t>
  </si>
  <si>
    <t>864</t>
  </si>
  <si>
    <t>-106</t>
  </si>
  <si>
    <t>398</t>
  </si>
  <si>
    <t>2 607</t>
  </si>
  <si>
    <t>-82</t>
  </si>
  <si>
    <t>1 176</t>
  </si>
  <si>
    <t>-438</t>
  </si>
  <si>
    <t>2 199</t>
  </si>
  <si>
    <t>455</t>
  </si>
  <si>
    <t>1 721</t>
  </si>
  <si>
    <t>-109</t>
  </si>
  <si>
    <t>541</t>
  </si>
  <si>
    <t>2 527</t>
  </si>
  <si>
    <t>123</t>
  </si>
  <si>
    <t>1 795</t>
  </si>
  <si>
    <t>72</t>
  </si>
  <si>
    <t>-235</t>
  </si>
  <si>
    <t>1 777</t>
  </si>
  <si>
    <t>1 958</t>
  </si>
  <si>
    <t>404</t>
  </si>
  <si>
    <t>1 664</t>
  </si>
  <si>
    <t>-150</t>
  </si>
  <si>
    <t>130</t>
  </si>
  <si>
    <t>1 759</t>
  </si>
  <si>
    <t>-34</t>
  </si>
  <si>
    <t>1 650</t>
  </si>
  <si>
    <t>-791</t>
  </si>
  <si>
    <t>1 319</t>
  </si>
  <si>
    <t>92</t>
  </si>
  <si>
    <t>-224</t>
  </si>
  <si>
    <t>1 981</t>
  </si>
  <si>
    <t>-4</t>
  </si>
  <si>
    <t>407</t>
  </si>
  <si>
    <t>1 568</t>
  </si>
  <si>
    <t>443</t>
  </si>
  <si>
    <t>1 100</t>
  </si>
  <si>
    <t>32</t>
  </si>
  <si>
    <t>-191</t>
  </si>
  <si>
    <t>896</t>
  </si>
  <si>
    <t>319</t>
  </si>
  <si>
    <t>1 214</t>
  </si>
  <si>
    <t>-96</t>
  </si>
  <si>
    <t>1 137</t>
  </si>
  <si>
    <t>-61</t>
  </si>
  <si>
    <t>216</t>
  </si>
  <si>
    <t>1 216</t>
  </si>
  <si>
    <t>25</t>
  </si>
  <si>
    <t>1 086</t>
  </si>
  <si>
    <t>50</t>
  </si>
  <si>
    <t>-588</t>
  </si>
  <si>
    <t>841</t>
  </si>
  <si>
    <t>-75</t>
  </si>
  <si>
    <t>693</t>
  </si>
  <si>
    <t>1 469</t>
  </si>
  <si>
    <t>-7</t>
  </si>
  <si>
    <t>294</t>
  </si>
  <si>
    <t>1 125</t>
  </si>
  <si>
    <t>-683</t>
  </si>
  <si>
    <t>1 354</t>
  </si>
  <si>
    <t>662</t>
  </si>
  <si>
    <t>1 123</t>
  </si>
  <si>
    <t>174</t>
  </si>
  <si>
    <t>1 483</t>
  </si>
  <si>
    <t>-19</t>
  </si>
  <si>
    <t>1 925</t>
  </si>
  <si>
    <t>71</t>
  </si>
  <si>
    <t>-315</t>
  </si>
  <si>
    <t>2 376</t>
  </si>
  <si>
    <t>409</t>
  </si>
  <si>
    <t>2 274</t>
  </si>
  <si>
    <t>243</t>
  </si>
  <si>
    <t>2 256</t>
  </si>
  <si>
    <t>-67</t>
  </si>
  <si>
    <t>11</t>
  </si>
  <si>
    <t>2 769</t>
  </si>
  <si>
    <t>45</t>
  </si>
  <si>
    <t>-10</t>
  </si>
  <si>
    <t>2 631</t>
  </si>
  <si>
    <t>-825</t>
  </si>
  <si>
    <t>2 664</t>
  </si>
  <si>
    <t>2 166</t>
  </si>
  <si>
    <t>162</t>
  </si>
  <si>
    <t>2 874</t>
  </si>
  <si>
    <t>-6</t>
  </si>
  <si>
    <t>231</t>
  </si>
  <si>
    <t>2 479</t>
  </si>
  <si>
    <t>-604</t>
  </si>
  <si>
    <t>40</t>
  </si>
  <si>
    <t>453</t>
  </si>
  <si>
    <t>2 248</t>
  </si>
  <si>
    <t>406</t>
  </si>
  <si>
    <t>1 315</t>
  </si>
  <si>
    <t>2 004</t>
  </si>
  <si>
    <t>Остатки на корсчетах</t>
  </si>
  <si>
    <t>Всего</t>
  </si>
  <si>
    <t>Прогноз</t>
  </si>
  <si>
    <t>Фактические данные</t>
  </si>
  <si>
    <t>Спрос на ликвидность</t>
  </si>
  <si>
    <t>Факторы формирования ликвидности</t>
  </si>
  <si>
    <t>Предложение ликвидности</t>
  </si>
  <si>
    <t>Прогнозируемый объем операций ЦБ по предоставлению/абсорбированию</t>
  </si>
  <si>
    <t>День</t>
  </si>
  <si>
    <t>Регулирование ЦБР обязательных резервов КО</t>
  </si>
  <si>
    <t>Изменение остатков средств на счетах расширенного правительства в ЦБР и прочие операции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</si>
</sst>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7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ck">
        <color rgb="FFFFFFFF"/>
      </left>
      <right style="thick">
        <color rgb="FFFFFFFF"/>
      </right>
      <top/>
      <bottom style="medium">
        <color rgb="FFBABABA"/>
      </bottom>
      <diagonal/>
    </border>
    <border>
      <left/>
      <right/>
      <top/>
      <bottom style="medium">
        <color rgb="FFEBEBEB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/>
      <top/>
      <bottom style="medium">
        <color rgb="FFBABABA"/>
      </bottom>
      <diagonal/>
    </border>
    <border>
      <left/>
      <right/>
      <top/>
      <bottom style="medium">
        <color rgb="FFBABABA"/>
      </bottom>
      <diagonal/>
    </border>
    <border>
      <left/>
      <right style="thick">
        <color rgb="FFFFFFFF"/>
      </right>
      <top/>
      <bottom style="medium">
        <color rgb="FFBABAB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4" fontId="2" fillId="2" borderId="2" xfId="0" applyNumberFormat="1" applyFont="1" applyFill="1" applyBorder="1" applyAlignment="1">
      <alignment vertical="top" wrapText="1"/>
    </xf>
    <xf numFmtId="4" fontId="2" fillId="2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14" fontId="2" fillId="3" borderId="2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4" borderId="0" xfId="0" applyFill="1"/>
    <xf numFmtId="14" fontId="0" fillId="0" borderId="0" xfId="0" applyNumberFormat="1"/>
    <xf numFmtId="14" fontId="0" fillId="0" borderId="7" xfId="0" applyNumberFormat="1" applyBorder="1"/>
    <xf numFmtId="0" fontId="0" fillId="0" borderId="7" xfId="0" applyBorder="1"/>
    <xf numFmtId="14" fontId="0" fillId="7" borderId="7" xfId="0" applyNumberFormat="1" applyFill="1" applyBorder="1"/>
    <xf numFmtId="0" fontId="0" fillId="7" borderId="7" xfId="0" applyFill="1" applyBorder="1"/>
    <xf numFmtId="0" fontId="0" fillId="9" borderId="7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12" borderId="0" xfId="0" applyFill="1"/>
    <xf numFmtId="14" fontId="0" fillId="12" borderId="0" xfId="0" applyNumberFormat="1" applyFill="1"/>
    <xf numFmtId="0" fontId="0" fillId="0" borderId="0" xfId="0" applyFill="1"/>
    <xf numFmtId="14" fontId="0" fillId="0" borderId="0" xfId="0" applyNumberFormat="1" applyFill="1"/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0" fillId="10" borderId="8" xfId="0" applyFill="1" applyBorder="1" applyAlignment="1">
      <alignment horizontal="center" wrapText="1"/>
    </xf>
    <xf numFmtId="0" fontId="0" fillId="10" borderId="7" xfId="0" applyFill="1" applyBorder="1" applyAlignment="1">
      <alignment horizontal="center" wrapText="1"/>
    </xf>
    <xf numFmtId="0" fontId="0" fillId="11" borderId="8" xfId="0" applyFill="1" applyBorder="1" applyAlignment="1">
      <alignment horizontal="center" wrapText="1"/>
    </xf>
    <xf numFmtId="0" fontId="0" fillId="11" borderId="7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8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0" fillId="8" borderId="7" xfId="0" applyFill="1" applyBorder="1" applyAlignment="1">
      <alignment horizontal="center" wrapText="1"/>
    </xf>
    <xf numFmtId="0" fontId="0" fillId="9" borderId="8" xfId="0" applyFill="1" applyBorder="1" applyAlignment="1">
      <alignment horizontal="center" wrapText="1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8" borderId="8" xfId="0" applyFill="1" applyBorder="1" applyAlignment="1">
      <alignment horizontal="center" vertical="top" wrapText="1"/>
    </xf>
    <xf numFmtId="0" fontId="0" fillId="8" borderId="7" xfId="0" applyFill="1" applyBorder="1" applyAlignment="1">
      <alignment horizontal="center" vertical="top" wrapText="1"/>
    </xf>
    <xf numFmtId="0" fontId="0" fillId="9" borderId="8" xfId="0" applyFill="1" applyBorder="1" applyAlignment="1">
      <alignment horizontal="center" vertical="top" wrapText="1"/>
    </xf>
    <xf numFmtId="0" fontId="0" fillId="9" borderId="7" xfId="0" applyFill="1" applyBorder="1" applyAlignment="1">
      <alignment horizontal="center" vertical="top" wrapText="1"/>
    </xf>
    <xf numFmtId="0" fontId="0" fillId="10" borderId="8" xfId="0" applyFill="1" applyBorder="1" applyAlignment="1">
      <alignment horizontal="center" vertical="top" wrapText="1"/>
    </xf>
    <xf numFmtId="0" fontId="0" fillId="10" borderId="7" xfId="0" applyFill="1" applyBorder="1" applyAlignment="1">
      <alignment horizontal="center" vertical="top" wrapText="1"/>
    </xf>
    <xf numFmtId="0" fontId="0" fillId="11" borderId="8" xfId="0" applyFill="1" applyBorder="1" applyAlignment="1">
      <alignment horizontal="center" vertical="top" wrapText="1"/>
    </xf>
    <xf numFmtId="0" fontId="0" fillId="11" borderId="7" xfId="0" applyFill="1" applyBorder="1" applyAlignment="1">
      <alignment horizontal="center" vertical="top" wrapText="1"/>
    </xf>
    <xf numFmtId="0" fontId="0" fillId="9" borderId="8" xfId="0" applyFill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FA7A-91C0-4DE7-8D94-7D37BAC4035B}">
  <dimension ref="A2:D4956"/>
  <sheetViews>
    <sheetView topLeftCell="A2" workbookViewId="0">
      <selection activeCell="C2" sqref="C2"/>
    </sheetView>
  </sheetViews>
  <sheetFormatPr defaultRowHeight="14.4" x14ac:dyDescent="0.3"/>
  <cols>
    <col min="3" max="3" width="28.6640625" customWidth="1"/>
    <col min="4" max="4" width="35.33203125" customWidth="1"/>
  </cols>
  <sheetData>
    <row r="2" spans="1:4" ht="15" thickBot="1" x14ac:dyDescent="0.35">
      <c r="A2" t="s">
        <v>399</v>
      </c>
      <c r="B2" s="1" t="s">
        <v>0</v>
      </c>
      <c r="C2" s="1" t="s">
        <v>1</v>
      </c>
      <c r="D2" s="1" t="s">
        <v>2</v>
      </c>
    </row>
    <row r="3" spans="1:4" ht="15" thickBot="1" x14ac:dyDescent="0.35">
      <c r="A3">
        <f>WEEKDAY(B3,2)</f>
        <v>5</v>
      </c>
      <c r="B3" s="2">
        <v>43791</v>
      </c>
      <c r="C3" s="3">
        <v>2774.6</v>
      </c>
      <c r="D3" s="3">
        <v>2578.6999999999998</v>
      </c>
    </row>
    <row r="4" spans="1:4" ht="15" thickBot="1" x14ac:dyDescent="0.35">
      <c r="A4">
        <f t="shared" ref="A4:A67" si="0">WEEKDAY(B4,2)</f>
        <v>4</v>
      </c>
      <c r="B4" s="2">
        <v>43790</v>
      </c>
      <c r="C4" s="3">
        <v>2674.3</v>
      </c>
      <c r="D4" s="3">
        <v>2471</v>
      </c>
    </row>
    <row r="5" spans="1:4" ht="15" thickBot="1" x14ac:dyDescent="0.35">
      <c r="A5">
        <f t="shared" si="0"/>
        <v>3</v>
      </c>
      <c r="B5" s="2">
        <v>43789</v>
      </c>
      <c r="C5" s="3">
        <v>2495.5</v>
      </c>
      <c r="D5" s="3">
        <v>2307.5</v>
      </c>
    </row>
    <row r="6" spans="1:4" ht="15" thickBot="1" x14ac:dyDescent="0.35">
      <c r="A6">
        <f t="shared" si="0"/>
        <v>2</v>
      </c>
      <c r="B6" s="2">
        <v>43788</v>
      </c>
      <c r="C6" s="3">
        <v>2424</v>
      </c>
      <c r="D6" s="3">
        <v>2248.8000000000002</v>
      </c>
    </row>
    <row r="7" spans="1:4" ht="15" thickBot="1" x14ac:dyDescent="0.35">
      <c r="A7">
        <f t="shared" si="0"/>
        <v>1</v>
      </c>
      <c r="B7" s="2">
        <v>43787</v>
      </c>
      <c r="C7" s="3">
        <v>2366.6</v>
      </c>
      <c r="D7" s="3">
        <v>2185.8000000000002</v>
      </c>
    </row>
    <row r="8" spans="1:4" ht="15" thickBot="1" x14ac:dyDescent="0.35">
      <c r="A8">
        <f t="shared" si="0"/>
        <v>5</v>
      </c>
      <c r="B8" s="2">
        <v>43784</v>
      </c>
      <c r="C8" s="3">
        <v>2506.1</v>
      </c>
      <c r="D8" s="3">
        <v>2328.4</v>
      </c>
    </row>
    <row r="9" spans="1:4" ht="15" thickBot="1" x14ac:dyDescent="0.35">
      <c r="A9">
        <f t="shared" si="0"/>
        <v>4</v>
      </c>
      <c r="B9" s="2">
        <v>43783</v>
      </c>
      <c r="C9" s="3">
        <v>2500.1</v>
      </c>
      <c r="D9" s="3">
        <v>2311</v>
      </c>
    </row>
    <row r="10" spans="1:4" ht="15" thickBot="1" x14ac:dyDescent="0.35">
      <c r="A10">
        <f t="shared" si="0"/>
        <v>3</v>
      </c>
      <c r="B10" s="2">
        <v>43782</v>
      </c>
      <c r="C10" s="3">
        <v>2661.4</v>
      </c>
      <c r="D10" s="3">
        <v>2451.3000000000002</v>
      </c>
    </row>
    <row r="11" spans="1:4" ht="15" thickBot="1" x14ac:dyDescent="0.35">
      <c r="A11">
        <f t="shared" si="0"/>
        <v>2</v>
      </c>
      <c r="B11" s="2">
        <v>43781</v>
      </c>
      <c r="C11" s="3">
        <v>2598.1</v>
      </c>
      <c r="D11" s="3">
        <v>2399.6999999999998</v>
      </c>
    </row>
    <row r="12" spans="1:4" ht="15" thickBot="1" x14ac:dyDescent="0.35">
      <c r="A12">
        <f t="shared" si="0"/>
        <v>1</v>
      </c>
      <c r="B12" s="2">
        <v>43780</v>
      </c>
      <c r="C12" s="3">
        <v>2494.6999999999998</v>
      </c>
      <c r="D12" s="3">
        <v>2303.8000000000002</v>
      </c>
    </row>
    <row r="13" spans="1:4" ht="15" thickBot="1" x14ac:dyDescent="0.35">
      <c r="A13">
        <f t="shared" si="0"/>
        <v>5</v>
      </c>
      <c r="B13" s="2">
        <v>43777</v>
      </c>
      <c r="C13" s="3">
        <v>2490.5</v>
      </c>
      <c r="D13" s="3">
        <v>2287.1</v>
      </c>
    </row>
    <row r="14" spans="1:4" ht="15" thickBot="1" x14ac:dyDescent="0.35">
      <c r="A14">
        <f t="shared" si="0"/>
        <v>4</v>
      </c>
      <c r="B14" s="2">
        <v>43776</v>
      </c>
      <c r="C14" s="3">
        <v>2249.4</v>
      </c>
      <c r="D14" s="3">
        <v>2096.8000000000002</v>
      </c>
    </row>
    <row r="15" spans="1:4" ht="15" thickBot="1" x14ac:dyDescent="0.35">
      <c r="A15">
        <f t="shared" si="0"/>
        <v>3</v>
      </c>
      <c r="B15" s="2">
        <v>43775</v>
      </c>
      <c r="C15" s="3">
        <v>1629.1</v>
      </c>
      <c r="D15" s="3">
        <v>1426.7</v>
      </c>
    </row>
    <row r="16" spans="1:4" ht="15" thickBot="1" x14ac:dyDescent="0.35">
      <c r="A16">
        <f t="shared" si="0"/>
        <v>2</v>
      </c>
      <c r="B16" s="2">
        <v>43774</v>
      </c>
      <c r="C16" s="3">
        <v>2961.6</v>
      </c>
      <c r="D16" s="3">
        <v>2758.8</v>
      </c>
    </row>
    <row r="17" spans="1:4" ht="15" thickBot="1" x14ac:dyDescent="0.35">
      <c r="A17">
        <f t="shared" si="0"/>
        <v>5</v>
      </c>
      <c r="B17" s="2">
        <v>43770</v>
      </c>
      <c r="C17" s="3">
        <v>3156.3</v>
      </c>
      <c r="D17" s="3">
        <v>2958.5</v>
      </c>
    </row>
    <row r="18" spans="1:4" ht="15" thickBot="1" x14ac:dyDescent="0.35">
      <c r="A18">
        <f t="shared" si="0"/>
        <v>4</v>
      </c>
      <c r="B18" s="2">
        <v>43769</v>
      </c>
      <c r="C18" s="3">
        <v>2957.8</v>
      </c>
      <c r="D18" s="3">
        <v>2741.9</v>
      </c>
    </row>
    <row r="19" spans="1:4" ht="15" thickBot="1" x14ac:dyDescent="0.35">
      <c r="A19">
        <f t="shared" si="0"/>
        <v>3</v>
      </c>
      <c r="B19" s="2">
        <v>43768</v>
      </c>
      <c r="C19" s="3">
        <v>1961.9</v>
      </c>
      <c r="D19" s="3">
        <v>1807.7</v>
      </c>
    </row>
    <row r="20" spans="1:4" ht="15" thickBot="1" x14ac:dyDescent="0.35">
      <c r="A20">
        <f t="shared" si="0"/>
        <v>2</v>
      </c>
      <c r="B20" s="2">
        <v>43767</v>
      </c>
      <c r="C20" s="3">
        <v>1635.5</v>
      </c>
      <c r="D20" s="3">
        <v>1494.5</v>
      </c>
    </row>
    <row r="21" spans="1:4" ht="15" thickBot="1" x14ac:dyDescent="0.35">
      <c r="A21">
        <f t="shared" si="0"/>
        <v>1</v>
      </c>
      <c r="B21" s="2">
        <v>43766</v>
      </c>
      <c r="C21" s="3">
        <v>1672.6</v>
      </c>
      <c r="D21" s="3">
        <v>1534</v>
      </c>
    </row>
    <row r="22" spans="1:4" ht="15" thickBot="1" x14ac:dyDescent="0.35">
      <c r="A22">
        <f t="shared" si="0"/>
        <v>5</v>
      </c>
      <c r="B22" s="2">
        <v>43763</v>
      </c>
      <c r="C22" s="3">
        <v>2690.6</v>
      </c>
      <c r="D22" s="3">
        <v>2523.1999999999998</v>
      </c>
    </row>
    <row r="23" spans="1:4" ht="15" thickBot="1" x14ac:dyDescent="0.35">
      <c r="A23">
        <f t="shared" si="0"/>
        <v>4</v>
      </c>
      <c r="B23" s="2">
        <v>43762</v>
      </c>
      <c r="C23" s="3">
        <v>2883.7</v>
      </c>
      <c r="D23" s="3">
        <v>2728.6</v>
      </c>
    </row>
    <row r="24" spans="1:4" ht="15" thickBot="1" x14ac:dyDescent="0.35">
      <c r="A24">
        <f t="shared" si="0"/>
        <v>3</v>
      </c>
      <c r="B24" s="2">
        <v>43761</v>
      </c>
      <c r="C24" s="3">
        <v>2611.6</v>
      </c>
      <c r="D24" s="3">
        <v>2419.6999999999998</v>
      </c>
    </row>
    <row r="25" spans="1:4" ht="15" thickBot="1" x14ac:dyDescent="0.35">
      <c r="A25">
        <f t="shared" si="0"/>
        <v>2</v>
      </c>
      <c r="B25" s="2">
        <v>43760</v>
      </c>
      <c r="C25" s="3">
        <v>2559.5</v>
      </c>
      <c r="D25" s="3">
        <v>2374.1</v>
      </c>
    </row>
    <row r="26" spans="1:4" ht="15" thickBot="1" x14ac:dyDescent="0.35">
      <c r="A26">
        <f t="shared" si="0"/>
        <v>1</v>
      </c>
      <c r="B26" s="2">
        <v>43759</v>
      </c>
      <c r="C26" s="3">
        <v>2684.4</v>
      </c>
      <c r="D26" s="3">
        <v>2498.6999999999998</v>
      </c>
    </row>
    <row r="27" spans="1:4" ht="15" thickBot="1" x14ac:dyDescent="0.35">
      <c r="A27">
        <f t="shared" si="0"/>
        <v>5</v>
      </c>
      <c r="B27" s="2">
        <v>43756</v>
      </c>
      <c r="C27" s="3">
        <v>2529.1</v>
      </c>
      <c r="D27" s="3">
        <v>2333.6</v>
      </c>
    </row>
    <row r="28" spans="1:4" ht="15" thickBot="1" x14ac:dyDescent="0.35">
      <c r="A28">
        <f t="shared" si="0"/>
        <v>4</v>
      </c>
      <c r="B28" s="2">
        <v>43755</v>
      </c>
      <c r="C28" s="3">
        <v>2498</v>
      </c>
      <c r="D28" s="3">
        <v>2314.6999999999998</v>
      </c>
    </row>
    <row r="29" spans="1:4" ht="15" thickBot="1" x14ac:dyDescent="0.35">
      <c r="A29">
        <f t="shared" si="0"/>
        <v>3</v>
      </c>
      <c r="B29" s="2">
        <v>43754</v>
      </c>
      <c r="C29" s="3">
        <v>2701.8</v>
      </c>
      <c r="D29" s="3">
        <v>2528.9</v>
      </c>
    </row>
    <row r="30" spans="1:4" ht="15" thickBot="1" x14ac:dyDescent="0.35">
      <c r="A30">
        <f t="shared" si="0"/>
        <v>2</v>
      </c>
      <c r="B30" s="2">
        <v>43753</v>
      </c>
      <c r="C30" s="3">
        <v>2415.8000000000002</v>
      </c>
      <c r="D30" s="3">
        <v>2223.5</v>
      </c>
    </row>
    <row r="31" spans="1:4" ht="15" thickBot="1" x14ac:dyDescent="0.35">
      <c r="A31">
        <f t="shared" si="0"/>
        <v>1</v>
      </c>
      <c r="B31" s="2">
        <v>43752</v>
      </c>
      <c r="C31" s="3">
        <v>2537</v>
      </c>
      <c r="D31" s="3">
        <v>2346.1</v>
      </c>
    </row>
    <row r="32" spans="1:4" ht="15" thickBot="1" x14ac:dyDescent="0.35">
      <c r="A32">
        <f t="shared" si="0"/>
        <v>5</v>
      </c>
      <c r="B32" s="2">
        <v>43749</v>
      </c>
      <c r="C32" s="3">
        <v>2497.9</v>
      </c>
      <c r="D32" s="3">
        <v>2306.1</v>
      </c>
    </row>
    <row r="33" spans="1:4" ht="15" thickBot="1" x14ac:dyDescent="0.35">
      <c r="A33">
        <f t="shared" si="0"/>
        <v>4</v>
      </c>
      <c r="B33" s="2">
        <v>43748</v>
      </c>
      <c r="C33" s="3">
        <v>2424.4</v>
      </c>
      <c r="D33" s="3">
        <v>2215.3000000000002</v>
      </c>
    </row>
    <row r="34" spans="1:4" ht="15" thickBot="1" x14ac:dyDescent="0.35">
      <c r="A34">
        <f t="shared" si="0"/>
        <v>3</v>
      </c>
      <c r="B34" s="2">
        <v>43747</v>
      </c>
      <c r="C34" s="3">
        <v>2221.9</v>
      </c>
      <c r="D34" s="3">
        <v>2031.7</v>
      </c>
    </row>
    <row r="35" spans="1:4" ht="15" thickBot="1" x14ac:dyDescent="0.35">
      <c r="A35">
        <f t="shared" si="0"/>
        <v>2</v>
      </c>
      <c r="B35" s="2">
        <v>43746</v>
      </c>
      <c r="C35" s="3">
        <v>2315.3000000000002</v>
      </c>
      <c r="D35" s="3">
        <v>2144.8000000000002</v>
      </c>
    </row>
    <row r="36" spans="1:4" ht="15" thickBot="1" x14ac:dyDescent="0.35">
      <c r="A36">
        <f t="shared" si="0"/>
        <v>1</v>
      </c>
      <c r="B36" s="2">
        <v>43745</v>
      </c>
      <c r="C36" s="3">
        <v>2322.1999999999998</v>
      </c>
      <c r="D36" s="3">
        <v>2121.1</v>
      </c>
    </row>
    <row r="37" spans="1:4" ht="15" thickBot="1" x14ac:dyDescent="0.35">
      <c r="A37">
        <f t="shared" si="0"/>
        <v>5</v>
      </c>
      <c r="B37" s="2">
        <v>43742</v>
      </c>
      <c r="C37" s="3">
        <v>2456.6</v>
      </c>
      <c r="D37" s="3">
        <v>2234.6999999999998</v>
      </c>
    </row>
    <row r="38" spans="1:4" ht="15" thickBot="1" x14ac:dyDescent="0.35">
      <c r="A38">
        <f t="shared" si="0"/>
        <v>4</v>
      </c>
      <c r="B38" s="2">
        <v>43741</v>
      </c>
      <c r="C38" s="3">
        <v>2270</v>
      </c>
      <c r="D38" s="3">
        <v>2051.4</v>
      </c>
    </row>
    <row r="39" spans="1:4" ht="15" thickBot="1" x14ac:dyDescent="0.35">
      <c r="A39">
        <f t="shared" si="0"/>
        <v>3</v>
      </c>
      <c r="B39" s="2">
        <v>43740</v>
      </c>
      <c r="C39" s="3">
        <v>2411.3000000000002</v>
      </c>
      <c r="D39" s="3">
        <v>2180.1</v>
      </c>
    </row>
    <row r="40" spans="1:4" ht="15" thickBot="1" x14ac:dyDescent="0.35">
      <c r="A40">
        <f t="shared" si="0"/>
        <v>2</v>
      </c>
      <c r="B40" s="2">
        <v>43739</v>
      </c>
      <c r="C40" s="3">
        <v>2671.2</v>
      </c>
      <c r="D40" s="3">
        <v>2445.6999999999998</v>
      </c>
    </row>
    <row r="41" spans="1:4" ht="15" thickBot="1" x14ac:dyDescent="0.35">
      <c r="A41">
        <f t="shared" si="0"/>
        <v>1</v>
      </c>
      <c r="B41" s="2">
        <v>43738</v>
      </c>
      <c r="C41" s="3">
        <v>2824</v>
      </c>
      <c r="D41" s="3">
        <v>2587.8000000000002</v>
      </c>
    </row>
    <row r="42" spans="1:4" ht="15" thickBot="1" x14ac:dyDescent="0.35">
      <c r="A42">
        <f t="shared" si="0"/>
        <v>5</v>
      </c>
      <c r="B42" s="2">
        <v>43735</v>
      </c>
      <c r="C42" s="3">
        <v>2449.3000000000002</v>
      </c>
      <c r="D42" s="3">
        <v>2247.9</v>
      </c>
    </row>
    <row r="43" spans="1:4" ht="15" thickBot="1" x14ac:dyDescent="0.35">
      <c r="A43">
        <f t="shared" si="0"/>
        <v>4</v>
      </c>
      <c r="B43" s="2">
        <v>43734</v>
      </c>
      <c r="C43" s="3">
        <v>2270.4</v>
      </c>
      <c r="D43" s="3">
        <v>2050.8000000000002</v>
      </c>
    </row>
    <row r="44" spans="1:4" ht="15" thickBot="1" x14ac:dyDescent="0.35">
      <c r="A44">
        <f t="shared" si="0"/>
        <v>3</v>
      </c>
      <c r="B44" s="2">
        <v>43733</v>
      </c>
      <c r="C44" s="3">
        <v>2584.6</v>
      </c>
      <c r="D44" s="3">
        <v>2352.3000000000002</v>
      </c>
    </row>
    <row r="45" spans="1:4" ht="15" thickBot="1" x14ac:dyDescent="0.35">
      <c r="A45">
        <f t="shared" si="0"/>
        <v>2</v>
      </c>
      <c r="B45" s="2">
        <v>43732</v>
      </c>
      <c r="C45" s="3">
        <v>2730</v>
      </c>
      <c r="D45" s="3">
        <v>2494.1999999999998</v>
      </c>
    </row>
    <row r="46" spans="1:4" ht="15" thickBot="1" x14ac:dyDescent="0.35">
      <c r="A46">
        <f t="shared" si="0"/>
        <v>1</v>
      </c>
      <c r="B46" s="2">
        <v>43731</v>
      </c>
      <c r="C46" s="3">
        <v>2685.9</v>
      </c>
      <c r="D46" s="3">
        <v>2451.4</v>
      </c>
    </row>
    <row r="47" spans="1:4" ht="15" thickBot="1" x14ac:dyDescent="0.35">
      <c r="A47">
        <f t="shared" si="0"/>
        <v>5</v>
      </c>
      <c r="B47" s="2">
        <v>43728</v>
      </c>
      <c r="C47" s="3">
        <v>2633.2</v>
      </c>
      <c r="D47" s="3">
        <v>2419.3000000000002</v>
      </c>
    </row>
    <row r="48" spans="1:4" ht="15" thickBot="1" x14ac:dyDescent="0.35">
      <c r="A48">
        <f t="shared" si="0"/>
        <v>4</v>
      </c>
      <c r="B48" s="2">
        <v>43727</v>
      </c>
      <c r="C48" s="3">
        <v>2612.3000000000002</v>
      </c>
      <c r="D48" s="3">
        <v>2400.3000000000002</v>
      </c>
    </row>
    <row r="49" spans="1:4" ht="15" thickBot="1" x14ac:dyDescent="0.35">
      <c r="A49">
        <f t="shared" si="0"/>
        <v>3</v>
      </c>
      <c r="B49" s="2">
        <v>43726</v>
      </c>
      <c r="C49" s="3">
        <v>2714.2</v>
      </c>
      <c r="D49" s="3">
        <v>2497.6999999999998</v>
      </c>
    </row>
    <row r="50" spans="1:4" ht="15" thickBot="1" x14ac:dyDescent="0.35">
      <c r="A50">
        <f t="shared" si="0"/>
        <v>2</v>
      </c>
      <c r="B50" s="2">
        <v>43725</v>
      </c>
      <c r="C50" s="3">
        <v>2637.7</v>
      </c>
      <c r="D50" s="3">
        <v>2437.1999999999998</v>
      </c>
    </row>
    <row r="51" spans="1:4" ht="15" thickBot="1" x14ac:dyDescent="0.35">
      <c r="A51">
        <f t="shared" si="0"/>
        <v>1</v>
      </c>
      <c r="B51" s="2">
        <v>43724</v>
      </c>
      <c r="C51" s="3">
        <v>2612.3000000000002</v>
      </c>
      <c r="D51" s="3">
        <v>2432.1999999999998</v>
      </c>
    </row>
    <row r="52" spans="1:4" ht="15" thickBot="1" x14ac:dyDescent="0.35">
      <c r="A52">
        <f t="shared" si="0"/>
        <v>5</v>
      </c>
      <c r="B52" s="2">
        <v>43721</v>
      </c>
      <c r="C52" s="3">
        <v>2575.6999999999998</v>
      </c>
      <c r="D52" s="3">
        <v>2363.9</v>
      </c>
    </row>
    <row r="53" spans="1:4" ht="15" thickBot="1" x14ac:dyDescent="0.35">
      <c r="A53">
        <f t="shared" si="0"/>
        <v>4</v>
      </c>
      <c r="B53" s="2">
        <v>43720</v>
      </c>
      <c r="C53" s="3">
        <v>2534.3000000000002</v>
      </c>
      <c r="D53" s="3">
        <v>2332.1</v>
      </c>
    </row>
    <row r="54" spans="1:4" ht="15" thickBot="1" x14ac:dyDescent="0.35">
      <c r="A54">
        <f t="shared" si="0"/>
        <v>3</v>
      </c>
      <c r="B54" s="2">
        <v>43719</v>
      </c>
      <c r="C54" s="3">
        <v>2334.5</v>
      </c>
      <c r="D54" s="3">
        <v>2128.1999999999998</v>
      </c>
    </row>
    <row r="55" spans="1:4" ht="15" thickBot="1" x14ac:dyDescent="0.35">
      <c r="A55">
        <f t="shared" si="0"/>
        <v>2</v>
      </c>
      <c r="B55" s="2">
        <v>43718</v>
      </c>
      <c r="C55" s="3">
        <v>2368.3000000000002</v>
      </c>
      <c r="D55" s="3">
        <v>2158.8000000000002</v>
      </c>
    </row>
    <row r="56" spans="1:4" ht="15" thickBot="1" x14ac:dyDescent="0.35">
      <c r="A56">
        <f t="shared" si="0"/>
        <v>1</v>
      </c>
      <c r="B56" s="2">
        <v>43717</v>
      </c>
      <c r="C56" s="3">
        <v>2252.8000000000002</v>
      </c>
      <c r="D56" s="3">
        <v>2042.3</v>
      </c>
    </row>
    <row r="57" spans="1:4" ht="15" thickBot="1" x14ac:dyDescent="0.35">
      <c r="A57">
        <f t="shared" si="0"/>
        <v>5</v>
      </c>
      <c r="B57" s="2">
        <v>43714</v>
      </c>
      <c r="C57" s="3">
        <v>2189.1</v>
      </c>
      <c r="D57" s="3">
        <v>1987.3</v>
      </c>
    </row>
    <row r="58" spans="1:4" ht="15" thickBot="1" x14ac:dyDescent="0.35">
      <c r="A58">
        <f t="shared" si="0"/>
        <v>4</v>
      </c>
      <c r="B58" s="2">
        <v>43713</v>
      </c>
      <c r="C58" s="3">
        <v>2084.8000000000002</v>
      </c>
      <c r="D58" s="3">
        <v>1885.2</v>
      </c>
    </row>
    <row r="59" spans="1:4" ht="15" thickBot="1" x14ac:dyDescent="0.35">
      <c r="A59">
        <f t="shared" si="0"/>
        <v>3</v>
      </c>
      <c r="B59" s="2">
        <v>43712</v>
      </c>
      <c r="C59" s="3">
        <v>2012</v>
      </c>
      <c r="D59" s="3">
        <v>1834.1</v>
      </c>
    </row>
    <row r="60" spans="1:4" ht="15" thickBot="1" x14ac:dyDescent="0.35">
      <c r="A60">
        <f t="shared" si="0"/>
        <v>2</v>
      </c>
      <c r="B60" s="2">
        <v>43711</v>
      </c>
      <c r="C60" s="3">
        <v>2300.9</v>
      </c>
      <c r="D60" s="3">
        <v>2128.1</v>
      </c>
    </row>
    <row r="61" spans="1:4" ht="15" thickBot="1" x14ac:dyDescent="0.35">
      <c r="A61">
        <f t="shared" si="0"/>
        <v>1</v>
      </c>
      <c r="B61" s="2">
        <v>43710</v>
      </c>
      <c r="C61" s="3">
        <v>2109.9</v>
      </c>
      <c r="D61" s="3">
        <v>1896.8</v>
      </c>
    </row>
    <row r="62" spans="1:4" ht="15" thickBot="1" x14ac:dyDescent="0.35">
      <c r="A62">
        <f t="shared" si="0"/>
        <v>5</v>
      </c>
      <c r="B62" s="2">
        <v>43707</v>
      </c>
      <c r="C62" s="3">
        <v>2384</v>
      </c>
      <c r="D62" s="3">
        <v>2172.6</v>
      </c>
    </row>
    <row r="63" spans="1:4" ht="15" thickBot="1" x14ac:dyDescent="0.35">
      <c r="A63">
        <f t="shared" si="0"/>
        <v>4</v>
      </c>
      <c r="B63" s="2">
        <v>43706</v>
      </c>
      <c r="C63" s="3">
        <v>1852.4</v>
      </c>
      <c r="D63" s="3">
        <v>1658.3</v>
      </c>
    </row>
    <row r="64" spans="1:4" ht="15" thickBot="1" x14ac:dyDescent="0.35">
      <c r="A64">
        <f t="shared" si="0"/>
        <v>3</v>
      </c>
      <c r="B64" s="2">
        <v>43705</v>
      </c>
      <c r="C64" s="3">
        <v>1752.2</v>
      </c>
      <c r="D64" s="3">
        <v>1556.6</v>
      </c>
    </row>
    <row r="65" spans="1:4" ht="15" thickBot="1" x14ac:dyDescent="0.35">
      <c r="A65">
        <f t="shared" si="0"/>
        <v>2</v>
      </c>
      <c r="B65" s="2">
        <v>43704</v>
      </c>
      <c r="C65" s="3">
        <v>1711.7</v>
      </c>
      <c r="D65" s="3">
        <v>1532.6</v>
      </c>
    </row>
    <row r="66" spans="1:4" ht="15" thickBot="1" x14ac:dyDescent="0.35">
      <c r="A66">
        <f t="shared" si="0"/>
        <v>1</v>
      </c>
      <c r="B66" s="2">
        <v>43703</v>
      </c>
      <c r="C66" s="3">
        <v>2434.4</v>
      </c>
      <c r="D66" s="3">
        <v>2223</v>
      </c>
    </row>
    <row r="67" spans="1:4" ht="15" thickBot="1" x14ac:dyDescent="0.35">
      <c r="A67">
        <f t="shared" si="0"/>
        <v>5</v>
      </c>
      <c r="B67" s="2">
        <v>43700</v>
      </c>
      <c r="C67" s="3">
        <v>2623.5</v>
      </c>
      <c r="D67" s="3">
        <v>2408.5</v>
      </c>
    </row>
    <row r="68" spans="1:4" ht="15" thickBot="1" x14ac:dyDescent="0.35">
      <c r="A68">
        <f t="shared" ref="A68:A131" si="1">WEEKDAY(B68,2)</f>
        <v>4</v>
      </c>
      <c r="B68" s="2">
        <v>43699</v>
      </c>
      <c r="C68" s="3">
        <v>2778.1</v>
      </c>
      <c r="D68" s="3">
        <v>2514.1999999999998</v>
      </c>
    </row>
    <row r="69" spans="1:4" ht="15" thickBot="1" x14ac:dyDescent="0.35">
      <c r="A69">
        <f t="shared" si="1"/>
        <v>3</v>
      </c>
      <c r="B69" s="2">
        <v>43698</v>
      </c>
      <c r="C69" s="3">
        <v>2576.4</v>
      </c>
      <c r="D69" s="3">
        <v>2344.8000000000002</v>
      </c>
    </row>
    <row r="70" spans="1:4" ht="15" thickBot="1" x14ac:dyDescent="0.35">
      <c r="A70">
        <f t="shared" si="1"/>
        <v>2</v>
      </c>
      <c r="B70" s="2">
        <v>43697</v>
      </c>
      <c r="C70" s="3">
        <v>2381.9</v>
      </c>
      <c r="D70" s="3">
        <v>2156.8000000000002</v>
      </c>
    </row>
    <row r="71" spans="1:4" ht="15" thickBot="1" x14ac:dyDescent="0.35">
      <c r="A71">
        <f t="shared" si="1"/>
        <v>1</v>
      </c>
      <c r="B71" s="2">
        <v>43696</v>
      </c>
      <c r="C71" s="3">
        <v>2382.3000000000002</v>
      </c>
      <c r="D71" s="3">
        <v>2176.3000000000002</v>
      </c>
    </row>
    <row r="72" spans="1:4" ht="15" thickBot="1" x14ac:dyDescent="0.35">
      <c r="A72">
        <f t="shared" si="1"/>
        <v>5</v>
      </c>
      <c r="B72" s="2">
        <v>43693</v>
      </c>
      <c r="C72" s="3">
        <v>2339.5</v>
      </c>
      <c r="D72" s="3">
        <v>2117.6</v>
      </c>
    </row>
    <row r="73" spans="1:4" ht="15" thickBot="1" x14ac:dyDescent="0.35">
      <c r="A73">
        <f t="shared" si="1"/>
        <v>4</v>
      </c>
      <c r="B73" s="2">
        <v>43692</v>
      </c>
      <c r="C73" s="3">
        <v>2472.6</v>
      </c>
      <c r="D73" s="3">
        <v>2267.3000000000002</v>
      </c>
    </row>
    <row r="74" spans="1:4" ht="15" thickBot="1" x14ac:dyDescent="0.35">
      <c r="A74">
        <f t="shared" si="1"/>
        <v>3</v>
      </c>
      <c r="B74" s="2">
        <v>43691</v>
      </c>
      <c r="C74" s="3">
        <v>2911</v>
      </c>
      <c r="D74" s="3">
        <v>2665.8</v>
      </c>
    </row>
    <row r="75" spans="1:4" ht="15" thickBot="1" x14ac:dyDescent="0.35">
      <c r="A75">
        <f t="shared" si="1"/>
        <v>2</v>
      </c>
      <c r="B75" s="2">
        <v>43690</v>
      </c>
      <c r="C75" s="3">
        <v>2926.3</v>
      </c>
      <c r="D75" s="3">
        <v>2651.8</v>
      </c>
    </row>
    <row r="76" spans="1:4" ht="15" thickBot="1" x14ac:dyDescent="0.35">
      <c r="A76">
        <f t="shared" si="1"/>
        <v>1</v>
      </c>
      <c r="B76" s="2">
        <v>43689</v>
      </c>
      <c r="C76" s="3">
        <v>2890.3</v>
      </c>
      <c r="D76" s="3">
        <v>2663.7</v>
      </c>
    </row>
    <row r="77" spans="1:4" ht="15" thickBot="1" x14ac:dyDescent="0.35">
      <c r="A77">
        <f t="shared" si="1"/>
        <v>5</v>
      </c>
      <c r="B77" s="2">
        <v>43686</v>
      </c>
      <c r="C77" s="3">
        <v>2678.9</v>
      </c>
      <c r="D77" s="3">
        <v>2456.5</v>
      </c>
    </row>
    <row r="78" spans="1:4" ht="15" thickBot="1" x14ac:dyDescent="0.35">
      <c r="A78">
        <f t="shared" si="1"/>
        <v>4</v>
      </c>
      <c r="B78" s="2">
        <v>43685</v>
      </c>
      <c r="C78" s="3">
        <v>2727.8</v>
      </c>
      <c r="D78" s="3">
        <v>2507.9</v>
      </c>
    </row>
    <row r="79" spans="1:4" ht="15" thickBot="1" x14ac:dyDescent="0.35">
      <c r="A79">
        <f t="shared" si="1"/>
        <v>3</v>
      </c>
      <c r="B79" s="2">
        <v>43684</v>
      </c>
      <c r="C79" s="3">
        <v>1658.4</v>
      </c>
      <c r="D79" s="3">
        <v>1447.8</v>
      </c>
    </row>
    <row r="80" spans="1:4" ht="15" thickBot="1" x14ac:dyDescent="0.35">
      <c r="A80">
        <f t="shared" si="1"/>
        <v>2</v>
      </c>
      <c r="B80" s="2">
        <v>43683</v>
      </c>
      <c r="C80" s="3">
        <v>2477.3000000000002</v>
      </c>
      <c r="D80" s="3">
        <v>2245.1</v>
      </c>
    </row>
    <row r="81" spans="1:4" ht="15" thickBot="1" x14ac:dyDescent="0.35">
      <c r="A81">
        <f t="shared" si="1"/>
        <v>1</v>
      </c>
      <c r="B81" s="2">
        <v>43682</v>
      </c>
      <c r="C81" s="3">
        <v>2614.1</v>
      </c>
      <c r="D81" s="3">
        <v>2398.6</v>
      </c>
    </row>
    <row r="82" spans="1:4" ht="15" thickBot="1" x14ac:dyDescent="0.35">
      <c r="A82">
        <f t="shared" si="1"/>
        <v>5</v>
      </c>
      <c r="B82" s="2">
        <v>43679</v>
      </c>
      <c r="C82" s="3">
        <v>2451.8000000000002</v>
      </c>
      <c r="D82" s="3">
        <v>2226.5</v>
      </c>
    </row>
    <row r="83" spans="1:4" ht="15" thickBot="1" x14ac:dyDescent="0.35">
      <c r="A83">
        <f t="shared" si="1"/>
        <v>4</v>
      </c>
      <c r="B83" s="2">
        <v>43678</v>
      </c>
      <c r="C83" s="3">
        <v>2601.3000000000002</v>
      </c>
      <c r="D83" s="3">
        <v>2353.1</v>
      </c>
    </row>
    <row r="84" spans="1:4" ht="15" thickBot="1" x14ac:dyDescent="0.35">
      <c r="A84">
        <f t="shared" si="1"/>
        <v>3</v>
      </c>
      <c r="B84" s="2">
        <v>43677</v>
      </c>
      <c r="C84" s="3">
        <v>2541.6</v>
      </c>
      <c r="D84" s="3">
        <v>2334.6999999999998</v>
      </c>
    </row>
    <row r="85" spans="1:4" ht="15" thickBot="1" x14ac:dyDescent="0.35">
      <c r="A85">
        <f t="shared" si="1"/>
        <v>2</v>
      </c>
      <c r="B85" s="2">
        <v>43676</v>
      </c>
      <c r="C85" s="3">
        <v>1946.7</v>
      </c>
      <c r="D85" s="3">
        <v>1766.7</v>
      </c>
    </row>
    <row r="86" spans="1:4" ht="15" thickBot="1" x14ac:dyDescent="0.35">
      <c r="A86">
        <f t="shared" si="1"/>
        <v>1</v>
      </c>
      <c r="B86" s="2">
        <v>43675</v>
      </c>
      <c r="C86" s="3">
        <v>2105.9</v>
      </c>
      <c r="D86" s="3">
        <v>1914.6</v>
      </c>
    </row>
    <row r="87" spans="1:4" ht="15" thickBot="1" x14ac:dyDescent="0.35">
      <c r="A87">
        <f t="shared" si="1"/>
        <v>5</v>
      </c>
      <c r="B87" s="2">
        <v>43672</v>
      </c>
      <c r="C87" s="3">
        <v>1889.9</v>
      </c>
      <c r="D87" s="3">
        <v>1710.5</v>
      </c>
    </row>
    <row r="88" spans="1:4" ht="15" thickBot="1" x14ac:dyDescent="0.35">
      <c r="A88">
        <f t="shared" si="1"/>
        <v>4</v>
      </c>
      <c r="B88" s="2">
        <v>43671</v>
      </c>
      <c r="C88" s="3">
        <v>2819.7</v>
      </c>
      <c r="D88" s="3">
        <v>2584.4</v>
      </c>
    </row>
    <row r="89" spans="1:4" ht="15" thickBot="1" x14ac:dyDescent="0.35">
      <c r="A89">
        <f t="shared" si="1"/>
        <v>3</v>
      </c>
      <c r="B89" s="2">
        <v>43670</v>
      </c>
      <c r="C89" s="3">
        <v>2568.1999999999998</v>
      </c>
      <c r="D89" s="3">
        <v>2359.8000000000002</v>
      </c>
    </row>
    <row r="90" spans="1:4" ht="15" thickBot="1" x14ac:dyDescent="0.35">
      <c r="A90">
        <f t="shared" si="1"/>
        <v>2</v>
      </c>
      <c r="B90" s="2">
        <v>43669</v>
      </c>
      <c r="C90" s="3">
        <v>2673.5</v>
      </c>
      <c r="D90" s="3">
        <v>2418.5</v>
      </c>
    </row>
    <row r="91" spans="1:4" ht="15" thickBot="1" x14ac:dyDescent="0.35">
      <c r="A91">
        <f t="shared" si="1"/>
        <v>1</v>
      </c>
      <c r="B91" s="2">
        <v>43668</v>
      </c>
      <c r="C91" s="3">
        <v>2496.8000000000002</v>
      </c>
      <c r="D91" s="3">
        <v>2196.6</v>
      </c>
    </row>
    <row r="92" spans="1:4" ht="15" thickBot="1" x14ac:dyDescent="0.35">
      <c r="A92">
        <f t="shared" si="1"/>
        <v>5</v>
      </c>
      <c r="B92" s="2">
        <v>43665</v>
      </c>
      <c r="C92" s="3">
        <v>2286.4</v>
      </c>
      <c r="D92" s="3">
        <v>1990.5</v>
      </c>
    </row>
    <row r="93" spans="1:4" ht="15" thickBot="1" x14ac:dyDescent="0.35">
      <c r="A93">
        <f t="shared" si="1"/>
        <v>4</v>
      </c>
      <c r="B93" s="2">
        <v>43664</v>
      </c>
      <c r="C93" s="3">
        <v>2270.1</v>
      </c>
      <c r="D93" s="3">
        <v>1990.5</v>
      </c>
    </row>
    <row r="94" spans="1:4" ht="15" thickBot="1" x14ac:dyDescent="0.35">
      <c r="A94">
        <f t="shared" si="1"/>
        <v>3</v>
      </c>
      <c r="B94" s="2">
        <v>43663</v>
      </c>
      <c r="C94" s="3">
        <v>2456.6999999999998</v>
      </c>
      <c r="D94" s="3">
        <v>2163.8000000000002</v>
      </c>
    </row>
    <row r="95" spans="1:4" ht="15" thickBot="1" x14ac:dyDescent="0.35">
      <c r="A95">
        <f t="shared" si="1"/>
        <v>2</v>
      </c>
      <c r="B95" s="2">
        <v>43662</v>
      </c>
      <c r="C95" s="3">
        <v>2295.6999999999998</v>
      </c>
      <c r="D95" s="3">
        <v>2033.4</v>
      </c>
    </row>
    <row r="96" spans="1:4" ht="15" thickBot="1" x14ac:dyDescent="0.35">
      <c r="A96">
        <f t="shared" si="1"/>
        <v>1</v>
      </c>
      <c r="B96" s="2">
        <v>43661</v>
      </c>
      <c r="C96" s="3">
        <v>2467.1999999999998</v>
      </c>
      <c r="D96" s="3">
        <v>2176.1</v>
      </c>
    </row>
    <row r="97" spans="1:4" ht="15" thickBot="1" x14ac:dyDescent="0.35">
      <c r="A97">
        <f t="shared" si="1"/>
        <v>5</v>
      </c>
      <c r="B97" s="2">
        <v>43658</v>
      </c>
      <c r="C97" s="3">
        <v>2613.8000000000002</v>
      </c>
      <c r="D97" s="3">
        <v>2341.3000000000002</v>
      </c>
    </row>
    <row r="98" spans="1:4" ht="15" thickBot="1" x14ac:dyDescent="0.35">
      <c r="A98">
        <f t="shared" si="1"/>
        <v>4</v>
      </c>
      <c r="B98" s="2">
        <v>43657</v>
      </c>
      <c r="C98" s="3">
        <v>2704.6</v>
      </c>
      <c r="D98" s="3">
        <v>2410.6999999999998</v>
      </c>
    </row>
    <row r="99" spans="1:4" ht="15" thickBot="1" x14ac:dyDescent="0.35">
      <c r="A99">
        <f t="shared" si="1"/>
        <v>3</v>
      </c>
      <c r="B99" s="2">
        <v>43656</v>
      </c>
      <c r="C99" s="3">
        <v>1663.2</v>
      </c>
      <c r="D99" s="3">
        <v>1414.5</v>
      </c>
    </row>
    <row r="100" spans="1:4" ht="15" thickBot="1" x14ac:dyDescent="0.35">
      <c r="A100">
        <f t="shared" si="1"/>
        <v>2</v>
      </c>
      <c r="B100" s="2">
        <v>43655</v>
      </c>
      <c r="C100" s="3">
        <v>1833.6</v>
      </c>
      <c r="D100" s="3">
        <v>1572.2</v>
      </c>
    </row>
    <row r="101" spans="1:4" ht="15" thickBot="1" x14ac:dyDescent="0.35">
      <c r="A101">
        <f t="shared" si="1"/>
        <v>1</v>
      </c>
      <c r="B101" s="2">
        <v>43654</v>
      </c>
      <c r="C101" s="3">
        <v>2019.5</v>
      </c>
      <c r="D101" s="3">
        <v>1738.8</v>
      </c>
    </row>
    <row r="102" spans="1:4" ht="15" thickBot="1" x14ac:dyDescent="0.35">
      <c r="A102">
        <f t="shared" si="1"/>
        <v>5</v>
      </c>
      <c r="B102" s="2">
        <v>43651</v>
      </c>
      <c r="C102" s="3">
        <v>2346.1</v>
      </c>
      <c r="D102" s="3">
        <v>2037.3</v>
      </c>
    </row>
    <row r="103" spans="1:4" ht="15" thickBot="1" x14ac:dyDescent="0.35">
      <c r="A103">
        <f t="shared" si="1"/>
        <v>4</v>
      </c>
      <c r="B103" s="2">
        <v>43650</v>
      </c>
      <c r="C103" s="3">
        <v>2131.3000000000002</v>
      </c>
      <c r="D103" s="3">
        <v>1829.3</v>
      </c>
    </row>
    <row r="104" spans="1:4" ht="15" thickBot="1" x14ac:dyDescent="0.35">
      <c r="A104">
        <f t="shared" si="1"/>
        <v>3</v>
      </c>
      <c r="B104" s="2">
        <v>43649</v>
      </c>
      <c r="C104" s="3">
        <v>2461.5</v>
      </c>
      <c r="D104" s="3">
        <v>2152.6999999999998</v>
      </c>
    </row>
    <row r="105" spans="1:4" ht="15" thickBot="1" x14ac:dyDescent="0.35">
      <c r="A105">
        <f t="shared" si="1"/>
        <v>2</v>
      </c>
      <c r="B105" s="2">
        <v>43648</v>
      </c>
      <c r="C105" s="3">
        <v>2616.8000000000002</v>
      </c>
      <c r="D105" s="3">
        <v>2288.1999999999998</v>
      </c>
    </row>
    <row r="106" spans="1:4" ht="15" thickBot="1" x14ac:dyDescent="0.35">
      <c r="A106">
        <f t="shared" si="1"/>
        <v>1</v>
      </c>
      <c r="B106" s="2">
        <v>43647</v>
      </c>
      <c r="C106" s="3">
        <v>2391.6999999999998</v>
      </c>
      <c r="D106" s="3">
        <v>2069.6999999999998</v>
      </c>
    </row>
    <row r="107" spans="1:4" ht="15" thickBot="1" x14ac:dyDescent="0.35">
      <c r="A107">
        <f t="shared" si="1"/>
        <v>5</v>
      </c>
      <c r="B107" s="2">
        <v>43644</v>
      </c>
      <c r="C107" s="3">
        <v>2447.8000000000002</v>
      </c>
      <c r="D107" s="3">
        <v>2134.1999999999998</v>
      </c>
    </row>
    <row r="108" spans="1:4" ht="15" thickBot="1" x14ac:dyDescent="0.35">
      <c r="A108">
        <f t="shared" si="1"/>
        <v>4</v>
      </c>
      <c r="B108" s="2">
        <v>43643</v>
      </c>
      <c r="C108" s="3">
        <v>2464.8000000000002</v>
      </c>
      <c r="D108" s="3">
        <v>2177.9</v>
      </c>
    </row>
    <row r="109" spans="1:4" ht="15" thickBot="1" x14ac:dyDescent="0.35">
      <c r="A109">
        <f t="shared" si="1"/>
        <v>3</v>
      </c>
      <c r="B109" s="2">
        <v>43642</v>
      </c>
      <c r="C109" s="3">
        <v>2153.6999999999998</v>
      </c>
      <c r="D109" s="3">
        <v>1903.1</v>
      </c>
    </row>
    <row r="110" spans="1:4" ht="15" thickBot="1" x14ac:dyDescent="0.35">
      <c r="A110">
        <f t="shared" si="1"/>
        <v>2</v>
      </c>
      <c r="B110" s="2">
        <v>43641</v>
      </c>
      <c r="C110" s="3">
        <v>2747.7</v>
      </c>
      <c r="D110" s="3">
        <v>2420.1</v>
      </c>
    </row>
    <row r="111" spans="1:4" ht="15" thickBot="1" x14ac:dyDescent="0.35">
      <c r="A111">
        <f t="shared" si="1"/>
        <v>1</v>
      </c>
      <c r="B111" s="2">
        <v>43640</v>
      </c>
      <c r="C111" s="3">
        <v>3070.8</v>
      </c>
      <c r="D111" s="3">
        <v>2712.3</v>
      </c>
    </row>
    <row r="112" spans="1:4" ht="15" thickBot="1" x14ac:dyDescent="0.35">
      <c r="A112">
        <f t="shared" si="1"/>
        <v>5</v>
      </c>
      <c r="B112" s="2">
        <v>43637</v>
      </c>
      <c r="C112" s="3">
        <v>3010.5</v>
      </c>
      <c r="D112" s="3">
        <v>2700.4</v>
      </c>
    </row>
    <row r="113" spans="1:4" ht="15" thickBot="1" x14ac:dyDescent="0.35">
      <c r="A113">
        <f t="shared" si="1"/>
        <v>4</v>
      </c>
      <c r="B113" s="2">
        <v>43636</v>
      </c>
      <c r="C113" s="3">
        <v>2856.3</v>
      </c>
      <c r="D113" s="3">
        <v>2566.3000000000002</v>
      </c>
    </row>
    <row r="114" spans="1:4" ht="15" thickBot="1" x14ac:dyDescent="0.35">
      <c r="A114">
        <f t="shared" si="1"/>
        <v>3</v>
      </c>
      <c r="B114" s="2">
        <v>43635</v>
      </c>
      <c r="C114" s="3">
        <v>2457.6</v>
      </c>
      <c r="D114" s="3">
        <v>2168.6999999999998</v>
      </c>
    </row>
    <row r="115" spans="1:4" ht="15" thickBot="1" x14ac:dyDescent="0.35">
      <c r="A115">
        <f t="shared" si="1"/>
        <v>2</v>
      </c>
      <c r="B115" s="2">
        <v>43634</v>
      </c>
      <c r="C115" s="3">
        <v>2274.1999999999998</v>
      </c>
      <c r="D115" s="3">
        <v>1983.7</v>
      </c>
    </row>
    <row r="116" spans="1:4" ht="15" thickBot="1" x14ac:dyDescent="0.35">
      <c r="A116">
        <f t="shared" si="1"/>
        <v>1</v>
      </c>
      <c r="B116" s="2">
        <v>43633</v>
      </c>
      <c r="C116" s="3">
        <v>2312.6999999999998</v>
      </c>
      <c r="D116" s="3">
        <v>2025.8</v>
      </c>
    </row>
    <row r="117" spans="1:4" ht="15" thickBot="1" x14ac:dyDescent="0.35">
      <c r="A117">
        <f t="shared" si="1"/>
        <v>5</v>
      </c>
      <c r="B117" s="2">
        <v>43630</v>
      </c>
      <c r="C117" s="3">
        <v>2423.8000000000002</v>
      </c>
      <c r="D117" s="3">
        <v>2131.4</v>
      </c>
    </row>
    <row r="118" spans="1:4" ht="15" thickBot="1" x14ac:dyDescent="0.35">
      <c r="A118">
        <f t="shared" si="1"/>
        <v>4</v>
      </c>
      <c r="B118" s="2">
        <v>43629</v>
      </c>
      <c r="C118" s="3">
        <v>2512.4</v>
      </c>
      <c r="D118" s="3">
        <v>2242.1</v>
      </c>
    </row>
    <row r="119" spans="1:4" ht="15" thickBot="1" x14ac:dyDescent="0.35">
      <c r="A119">
        <f t="shared" si="1"/>
        <v>2</v>
      </c>
      <c r="B119" s="2">
        <v>43627</v>
      </c>
      <c r="C119" s="3">
        <v>2314.6999999999998</v>
      </c>
      <c r="D119" s="3">
        <v>2022.5</v>
      </c>
    </row>
    <row r="120" spans="1:4" ht="15" thickBot="1" x14ac:dyDescent="0.35">
      <c r="A120">
        <f t="shared" si="1"/>
        <v>1</v>
      </c>
      <c r="B120" s="2">
        <v>43626</v>
      </c>
      <c r="C120" s="3">
        <v>2295.6</v>
      </c>
      <c r="D120" s="3">
        <v>2002.5</v>
      </c>
    </row>
    <row r="121" spans="1:4" ht="15" thickBot="1" x14ac:dyDescent="0.35">
      <c r="A121">
        <f t="shared" si="1"/>
        <v>5</v>
      </c>
      <c r="B121" s="2">
        <v>43623</v>
      </c>
      <c r="C121" s="3">
        <v>2159.1</v>
      </c>
      <c r="D121" s="3">
        <v>1876.2</v>
      </c>
    </row>
    <row r="122" spans="1:4" ht="15" thickBot="1" x14ac:dyDescent="0.35">
      <c r="A122">
        <f t="shared" si="1"/>
        <v>4</v>
      </c>
      <c r="B122" s="2">
        <v>43622</v>
      </c>
      <c r="C122" s="3">
        <v>2122.3000000000002</v>
      </c>
      <c r="D122" s="3">
        <v>1851</v>
      </c>
    </row>
    <row r="123" spans="1:4" ht="15" thickBot="1" x14ac:dyDescent="0.35">
      <c r="A123">
        <f t="shared" si="1"/>
        <v>3</v>
      </c>
      <c r="B123" s="2">
        <v>43621</v>
      </c>
      <c r="C123" s="3">
        <v>2293.9</v>
      </c>
      <c r="D123" s="3">
        <v>2026.6</v>
      </c>
    </row>
    <row r="124" spans="1:4" ht="15" thickBot="1" x14ac:dyDescent="0.35">
      <c r="A124">
        <f t="shared" si="1"/>
        <v>2</v>
      </c>
      <c r="B124" s="2">
        <v>43620</v>
      </c>
      <c r="C124" s="3">
        <v>2366.6999999999998</v>
      </c>
      <c r="D124" s="3">
        <v>2091.1</v>
      </c>
    </row>
    <row r="125" spans="1:4" ht="15" thickBot="1" x14ac:dyDescent="0.35">
      <c r="A125">
        <f t="shared" si="1"/>
        <v>1</v>
      </c>
      <c r="B125" s="2">
        <v>43619</v>
      </c>
      <c r="C125" s="3">
        <v>2216.5</v>
      </c>
      <c r="D125" s="3">
        <v>1926.4</v>
      </c>
    </row>
    <row r="126" spans="1:4" ht="15" thickBot="1" x14ac:dyDescent="0.35">
      <c r="A126">
        <f t="shared" si="1"/>
        <v>5</v>
      </c>
      <c r="B126" s="2">
        <v>43616</v>
      </c>
      <c r="C126" s="3">
        <v>2182.3000000000002</v>
      </c>
      <c r="D126" s="3">
        <v>1913.9</v>
      </c>
    </row>
    <row r="127" spans="1:4" ht="15" thickBot="1" x14ac:dyDescent="0.35">
      <c r="A127">
        <f t="shared" si="1"/>
        <v>4</v>
      </c>
      <c r="B127" s="2">
        <v>43615</v>
      </c>
      <c r="C127" s="3">
        <v>1856.8</v>
      </c>
      <c r="D127" s="3">
        <v>1605.8</v>
      </c>
    </row>
    <row r="128" spans="1:4" ht="15" thickBot="1" x14ac:dyDescent="0.35">
      <c r="A128">
        <f t="shared" si="1"/>
        <v>3</v>
      </c>
      <c r="B128" s="2">
        <v>43614</v>
      </c>
      <c r="C128" s="3">
        <v>1632</v>
      </c>
      <c r="D128" s="3">
        <v>1396.6</v>
      </c>
    </row>
    <row r="129" spans="1:4" ht="15" thickBot="1" x14ac:dyDescent="0.35">
      <c r="A129">
        <f t="shared" si="1"/>
        <v>2</v>
      </c>
      <c r="B129" s="2">
        <v>43613</v>
      </c>
      <c r="C129" s="3">
        <v>1560.3</v>
      </c>
      <c r="D129" s="3">
        <v>1333.7</v>
      </c>
    </row>
    <row r="130" spans="1:4" ht="15" thickBot="1" x14ac:dyDescent="0.35">
      <c r="A130">
        <f t="shared" si="1"/>
        <v>1</v>
      </c>
      <c r="B130" s="2">
        <v>43612</v>
      </c>
      <c r="C130" s="3">
        <v>2517.6</v>
      </c>
      <c r="D130" s="3">
        <v>2212.5</v>
      </c>
    </row>
    <row r="131" spans="1:4" ht="15" thickBot="1" x14ac:dyDescent="0.35">
      <c r="A131">
        <f t="shared" si="1"/>
        <v>5</v>
      </c>
      <c r="B131" s="2">
        <v>43609</v>
      </c>
      <c r="C131" s="3">
        <v>2629.3</v>
      </c>
      <c r="D131" s="3">
        <v>2328.6</v>
      </c>
    </row>
    <row r="132" spans="1:4" ht="15" thickBot="1" x14ac:dyDescent="0.35">
      <c r="A132">
        <f t="shared" ref="A132:A195" si="2">WEEKDAY(B132,2)</f>
        <v>4</v>
      </c>
      <c r="B132" s="2">
        <v>43608</v>
      </c>
      <c r="C132" s="3">
        <v>2567</v>
      </c>
      <c r="D132" s="3">
        <v>2247.4</v>
      </c>
    </row>
    <row r="133" spans="1:4" ht="15" thickBot="1" x14ac:dyDescent="0.35">
      <c r="A133">
        <f t="shared" si="2"/>
        <v>3</v>
      </c>
      <c r="B133" s="2">
        <v>43607</v>
      </c>
      <c r="C133" s="3">
        <v>2916.9</v>
      </c>
      <c r="D133" s="3">
        <v>2594.4</v>
      </c>
    </row>
    <row r="134" spans="1:4" ht="15" thickBot="1" x14ac:dyDescent="0.35">
      <c r="A134">
        <f t="shared" si="2"/>
        <v>2</v>
      </c>
      <c r="B134" s="2">
        <v>43606</v>
      </c>
      <c r="C134" s="3">
        <v>2694.1</v>
      </c>
      <c r="D134" s="3">
        <v>2412.6999999999998</v>
      </c>
    </row>
    <row r="135" spans="1:4" ht="15" thickBot="1" x14ac:dyDescent="0.35">
      <c r="A135">
        <f t="shared" si="2"/>
        <v>1</v>
      </c>
      <c r="B135" s="2">
        <v>43605</v>
      </c>
      <c r="C135" s="3">
        <v>2697.2</v>
      </c>
      <c r="D135" s="3">
        <v>2327.9</v>
      </c>
    </row>
    <row r="136" spans="1:4" ht="15" thickBot="1" x14ac:dyDescent="0.35">
      <c r="A136">
        <f t="shared" si="2"/>
        <v>5</v>
      </c>
      <c r="B136" s="2">
        <v>43602</v>
      </c>
      <c r="C136" s="3">
        <v>2699.7</v>
      </c>
      <c r="D136" s="3">
        <v>2351.5</v>
      </c>
    </row>
    <row r="137" spans="1:4" ht="15" thickBot="1" x14ac:dyDescent="0.35">
      <c r="A137">
        <f t="shared" si="2"/>
        <v>4</v>
      </c>
      <c r="B137" s="2">
        <v>43601</v>
      </c>
      <c r="C137" s="3">
        <v>2640.1</v>
      </c>
      <c r="D137" s="3">
        <v>2273.3000000000002</v>
      </c>
    </row>
    <row r="138" spans="1:4" ht="15" thickBot="1" x14ac:dyDescent="0.35">
      <c r="A138">
        <f t="shared" si="2"/>
        <v>3</v>
      </c>
      <c r="B138" s="2">
        <v>43600</v>
      </c>
      <c r="C138" s="3">
        <v>2681.1</v>
      </c>
      <c r="D138" s="3">
        <v>2303.4</v>
      </c>
    </row>
    <row r="139" spans="1:4" ht="15" thickBot="1" x14ac:dyDescent="0.35">
      <c r="A139">
        <f t="shared" si="2"/>
        <v>2</v>
      </c>
      <c r="B139" s="2">
        <v>43599</v>
      </c>
      <c r="C139" s="3">
        <v>2382.9</v>
      </c>
      <c r="D139" s="3">
        <v>2027</v>
      </c>
    </row>
    <row r="140" spans="1:4" ht="15" thickBot="1" x14ac:dyDescent="0.35">
      <c r="A140">
        <f t="shared" si="2"/>
        <v>1</v>
      </c>
      <c r="B140" s="2">
        <v>43598</v>
      </c>
      <c r="C140" s="3">
        <v>2299.3000000000002</v>
      </c>
      <c r="D140" s="3">
        <v>1872.3</v>
      </c>
    </row>
    <row r="141" spans="1:4" ht="15" thickBot="1" x14ac:dyDescent="0.35">
      <c r="A141">
        <f t="shared" si="2"/>
        <v>3</v>
      </c>
      <c r="B141" s="2">
        <v>43593</v>
      </c>
      <c r="C141" s="4">
        <v>927.5</v>
      </c>
      <c r="D141" s="4">
        <v>592.20000000000005</v>
      </c>
    </row>
    <row r="142" spans="1:4" ht="15" thickBot="1" x14ac:dyDescent="0.35">
      <c r="A142">
        <f t="shared" si="2"/>
        <v>2</v>
      </c>
      <c r="B142" s="2">
        <v>43592</v>
      </c>
      <c r="C142" s="3">
        <v>1584.9</v>
      </c>
      <c r="D142" s="3">
        <v>1207.4000000000001</v>
      </c>
    </row>
    <row r="143" spans="1:4" ht="15" thickBot="1" x14ac:dyDescent="0.35">
      <c r="A143">
        <f t="shared" si="2"/>
        <v>1</v>
      </c>
      <c r="B143" s="2">
        <v>43591</v>
      </c>
      <c r="C143" s="3">
        <v>2487.1999999999998</v>
      </c>
      <c r="D143" s="3">
        <v>2032.5</v>
      </c>
    </row>
    <row r="144" spans="1:4" ht="15" thickBot="1" x14ac:dyDescent="0.35">
      <c r="A144">
        <f t="shared" si="2"/>
        <v>2</v>
      </c>
      <c r="B144" s="2">
        <v>43585</v>
      </c>
      <c r="C144" s="3">
        <v>1680.4</v>
      </c>
      <c r="D144" s="3">
        <v>1287</v>
      </c>
    </row>
    <row r="145" spans="1:4" ht="15" thickBot="1" x14ac:dyDescent="0.35">
      <c r="A145">
        <f t="shared" si="2"/>
        <v>1</v>
      </c>
      <c r="B145" s="2">
        <v>43584</v>
      </c>
      <c r="C145" s="3">
        <v>1986.9</v>
      </c>
      <c r="D145" s="3">
        <v>1593.2</v>
      </c>
    </row>
    <row r="146" spans="1:4" ht="15" thickBot="1" x14ac:dyDescent="0.35">
      <c r="A146">
        <f t="shared" si="2"/>
        <v>5</v>
      </c>
      <c r="B146" s="2">
        <v>43581</v>
      </c>
      <c r="C146" s="3">
        <v>1976.3</v>
      </c>
      <c r="D146" s="3">
        <v>1615.4</v>
      </c>
    </row>
    <row r="147" spans="1:4" ht="15" thickBot="1" x14ac:dyDescent="0.35">
      <c r="A147">
        <f t="shared" si="2"/>
        <v>4</v>
      </c>
      <c r="B147" s="2">
        <v>43580</v>
      </c>
      <c r="C147" s="3">
        <v>2748.2</v>
      </c>
      <c r="D147" s="3">
        <v>2357.1</v>
      </c>
    </row>
    <row r="148" spans="1:4" ht="15" thickBot="1" x14ac:dyDescent="0.35">
      <c r="A148">
        <f t="shared" si="2"/>
        <v>3</v>
      </c>
      <c r="B148" s="2">
        <v>43579</v>
      </c>
      <c r="C148" s="3">
        <v>2977.3</v>
      </c>
      <c r="D148" s="3">
        <v>2603.8000000000002</v>
      </c>
    </row>
    <row r="149" spans="1:4" ht="15" thickBot="1" x14ac:dyDescent="0.35">
      <c r="A149">
        <f t="shared" si="2"/>
        <v>2</v>
      </c>
      <c r="B149" s="2">
        <v>43578</v>
      </c>
      <c r="C149" s="3">
        <v>2896.6</v>
      </c>
      <c r="D149" s="3">
        <v>2431.5</v>
      </c>
    </row>
    <row r="150" spans="1:4" ht="15" thickBot="1" x14ac:dyDescent="0.35">
      <c r="A150">
        <f t="shared" si="2"/>
        <v>1</v>
      </c>
      <c r="B150" s="2">
        <v>43577</v>
      </c>
      <c r="C150" s="3">
        <v>2817.8</v>
      </c>
      <c r="D150" s="3">
        <v>2378.1999999999998</v>
      </c>
    </row>
    <row r="151" spans="1:4" ht="15" thickBot="1" x14ac:dyDescent="0.35">
      <c r="A151">
        <f t="shared" si="2"/>
        <v>5</v>
      </c>
      <c r="B151" s="2">
        <v>43574</v>
      </c>
      <c r="C151" s="3">
        <v>2720.4</v>
      </c>
      <c r="D151" s="3">
        <v>2344.6999999999998</v>
      </c>
    </row>
    <row r="152" spans="1:4" ht="15" thickBot="1" x14ac:dyDescent="0.35">
      <c r="A152">
        <f t="shared" si="2"/>
        <v>4</v>
      </c>
      <c r="B152" s="2">
        <v>43573</v>
      </c>
      <c r="C152" s="3">
        <v>2733.3</v>
      </c>
      <c r="D152" s="3">
        <v>2396.6999999999998</v>
      </c>
    </row>
    <row r="153" spans="1:4" ht="15" thickBot="1" x14ac:dyDescent="0.35">
      <c r="A153">
        <f t="shared" si="2"/>
        <v>3</v>
      </c>
      <c r="B153" s="2">
        <v>43572</v>
      </c>
      <c r="C153" s="3">
        <v>2435.9</v>
      </c>
      <c r="D153" s="3">
        <v>2109.6</v>
      </c>
    </row>
    <row r="154" spans="1:4" ht="15" thickBot="1" x14ac:dyDescent="0.35">
      <c r="A154">
        <f t="shared" si="2"/>
        <v>2</v>
      </c>
      <c r="B154" s="2">
        <v>43571</v>
      </c>
      <c r="C154" s="3">
        <v>2355.5</v>
      </c>
      <c r="D154" s="3">
        <v>2021.3</v>
      </c>
    </row>
    <row r="155" spans="1:4" ht="15" thickBot="1" x14ac:dyDescent="0.35">
      <c r="A155">
        <f t="shared" si="2"/>
        <v>1</v>
      </c>
      <c r="B155" s="2">
        <v>43570</v>
      </c>
      <c r="C155" s="3">
        <v>2443.6</v>
      </c>
      <c r="D155" s="3">
        <v>2096.1</v>
      </c>
    </row>
    <row r="156" spans="1:4" ht="15" thickBot="1" x14ac:dyDescent="0.35">
      <c r="A156">
        <f t="shared" si="2"/>
        <v>5</v>
      </c>
      <c r="B156" s="2">
        <v>43567</v>
      </c>
      <c r="C156" s="3">
        <v>2451.3000000000002</v>
      </c>
      <c r="D156" s="3">
        <v>2093.6999999999998</v>
      </c>
    </row>
    <row r="157" spans="1:4" ht="15" thickBot="1" x14ac:dyDescent="0.35">
      <c r="A157">
        <f t="shared" si="2"/>
        <v>4</v>
      </c>
      <c r="B157" s="2">
        <v>43566</v>
      </c>
      <c r="C157" s="3">
        <v>2400.6999999999998</v>
      </c>
      <c r="D157" s="3">
        <v>2052.1999999999998</v>
      </c>
    </row>
    <row r="158" spans="1:4" ht="15" thickBot="1" x14ac:dyDescent="0.35">
      <c r="A158">
        <f t="shared" si="2"/>
        <v>3</v>
      </c>
      <c r="B158" s="2">
        <v>43565</v>
      </c>
      <c r="C158" s="3">
        <v>1730.7</v>
      </c>
      <c r="D158" s="3">
        <v>1422.9</v>
      </c>
    </row>
    <row r="159" spans="1:4" ht="15" thickBot="1" x14ac:dyDescent="0.35">
      <c r="A159">
        <f t="shared" si="2"/>
        <v>2</v>
      </c>
      <c r="B159" s="2">
        <v>43564</v>
      </c>
      <c r="C159" s="3">
        <v>2303</v>
      </c>
      <c r="D159" s="3">
        <v>1951.5</v>
      </c>
    </row>
    <row r="160" spans="1:4" ht="15" thickBot="1" x14ac:dyDescent="0.35">
      <c r="A160">
        <f t="shared" si="2"/>
        <v>1</v>
      </c>
      <c r="B160" s="2">
        <v>43563</v>
      </c>
      <c r="C160" s="3">
        <v>2428.1</v>
      </c>
      <c r="D160" s="3">
        <v>2069.4</v>
      </c>
    </row>
    <row r="161" spans="1:4" ht="15" thickBot="1" x14ac:dyDescent="0.35">
      <c r="A161">
        <f t="shared" si="2"/>
        <v>5</v>
      </c>
      <c r="B161" s="2">
        <v>43560</v>
      </c>
      <c r="C161" s="3">
        <v>2275.6</v>
      </c>
      <c r="D161" s="3">
        <v>1922.2</v>
      </c>
    </row>
    <row r="162" spans="1:4" ht="15" thickBot="1" x14ac:dyDescent="0.35">
      <c r="A162">
        <f t="shared" si="2"/>
        <v>4</v>
      </c>
      <c r="B162" s="2">
        <v>43559</v>
      </c>
      <c r="C162" s="3">
        <v>2265</v>
      </c>
      <c r="D162" s="3">
        <v>1923.9</v>
      </c>
    </row>
    <row r="163" spans="1:4" ht="15" thickBot="1" x14ac:dyDescent="0.35">
      <c r="A163">
        <f t="shared" si="2"/>
        <v>3</v>
      </c>
      <c r="B163" s="2">
        <v>43558</v>
      </c>
      <c r="C163" s="3">
        <v>2494.4</v>
      </c>
      <c r="D163" s="3">
        <v>2155.4</v>
      </c>
    </row>
    <row r="164" spans="1:4" ht="15" thickBot="1" x14ac:dyDescent="0.35">
      <c r="A164">
        <f t="shared" si="2"/>
        <v>2</v>
      </c>
      <c r="B164" s="2">
        <v>43557</v>
      </c>
      <c r="C164" s="3">
        <v>2162</v>
      </c>
      <c r="D164" s="3">
        <v>1823.6</v>
      </c>
    </row>
    <row r="165" spans="1:4" ht="15" thickBot="1" x14ac:dyDescent="0.35">
      <c r="A165">
        <f t="shared" si="2"/>
        <v>1</v>
      </c>
      <c r="B165" s="2">
        <v>43556</v>
      </c>
      <c r="C165" s="3">
        <v>2128.6</v>
      </c>
      <c r="D165" s="3">
        <v>1773</v>
      </c>
    </row>
    <row r="166" spans="1:4" ht="15" thickBot="1" x14ac:dyDescent="0.35">
      <c r="A166">
        <f t="shared" si="2"/>
        <v>5</v>
      </c>
      <c r="B166" s="2">
        <v>43553</v>
      </c>
      <c r="C166" s="3">
        <v>2078.8000000000002</v>
      </c>
      <c r="D166" s="3">
        <v>1728.8</v>
      </c>
    </row>
    <row r="167" spans="1:4" ht="15" thickBot="1" x14ac:dyDescent="0.35">
      <c r="A167">
        <f t="shared" si="2"/>
        <v>4</v>
      </c>
      <c r="B167" s="2">
        <v>43552</v>
      </c>
      <c r="C167" s="3">
        <v>2125.6</v>
      </c>
      <c r="D167" s="3">
        <v>1787.7</v>
      </c>
    </row>
    <row r="168" spans="1:4" ht="15" thickBot="1" x14ac:dyDescent="0.35">
      <c r="A168">
        <f t="shared" si="2"/>
        <v>3</v>
      </c>
      <c r="B168" s="2">
        <v>43551</v>
      </c>
      <c r="C168" s="3">
        <v>1866.4</v>
      </c>
      <c r="D168" s="3">
        <v>1531.4</v>
      </c>
    </row>
    <row r="169" spans="1:4" ht="15" thickBot="1" x14ac:dyDescent="0.35">
      <c r="A169">
        <f t="shared" si="2"/>
        <v>2</v>
      </c>
      <c r="B169" s="2">
        <v>43550</v>
      </c>
      <c r="C169" s="3">
        <v>1774.8</v>
      </c>
      <c r="D169" s="3">
        <v>1452.1</v>
      </c>
    </row>
    <row r="170" spans="1:4" ht="15" thickBot="1" x14ac:dyDescent="0.35">
      <c r="A170">
        <f t="shared" si="2"/>
        <v>1</v>
      </c>
      <c r="B170" s="2">
        <v>43549</v>
      </c>
      <c r="C170" s="3">
        <v>2414</v>
      </c>
      <c r="D170" s="3">
        <v>2033.3</v>
      </c>
    </row>
    <row r="171" spans="1:4" ht="15" thickBot="1" x14ac:dyDescent="0.35">
      <c r="A171">
        <f t="shared" si="2"/>
        <v>5</v>
      </c>
      <c r="B171" s="2">
        <v>43546</v>
      </c>
      <c r="C171" s="3">
        <v>2489.5</v>
      </c>
      <c r="D171" s="3">
        <v>2133.1</v>
      </c>
    </row>
    <row r="172" spans="1:4" ht="15" thickBot="1" x14ac:dyDescent="0.35">
      <c r="A172">
        <f t="shared" si="2"/>
        <v>4</v>
      </c>
      <c r="B172" s="2">
        <v>43545</v>
      </c>
      <c r="C172" s="3">
        <v>2401.1</v>
      </c>
      <c r="D172" s="3">
        <v>2037.1</v>
      </c>
    </row>
    <row r="173" spans="1:4" ht="15" thickBot="1" x14ac:dyDescent="0.35">
      <c r="A173">
        <f t="shared" si="2"/>
        <v>3</v>
      </c>
      <c r="B173" s="2">
        <v>43544</v>
      </c>
      <c r="C173" s="3">
        <v>2551.6999999999998</v>
      </c>
      <c r="D173" s="3">
        <v>2199.1999999999998</v>
      </c>
    </row>
    <row r="174" spans="1:4" ht="15" thickBot="1" x14ac:dyDescent="0.35">
      <c r="A174">
        <f t="shared" si="2"/>
        <v>2</v>
      </c>
      <c r="B174" s="2">
        <v>43543</v>
      </c>
      <c r="C174" s="3">
        <v>2535.9</v>
      </c>
      <c r="D174" s="3">
        <v>2172.3000000000002</v>
      </c>
    </row>
    <row r="175" spans="1:4" ht="15" thickBot="1" x14ac:dyDescent="0.35">
      <c r="A175">
        <f t="shared" si="2"/>
        <v>1</v>
      </c>
      <c r="B175" s="2">
        <v>43542</v>
      </c>
      <c r="C175" s="3">
        <v>2558.8000000000002</v>
      </c>
      <c r="D175" s="3">
        <v>2218.1</v>
      </c>
    </row>
    <row r="176" spans="1:4" ht="15" thickBot="1" x14ac:dyDescent="0.35">
      <c r="A176">
        <f t="shared" si="2"/>
        <v>5</v>
      </c>
      <c r="B176" s="2">
        <v>43539</v>
      </c>
      <c r="C176" s="3">
        <v>2664</v>
      </c>
      <c r="D176" s="3">
        <v>2318</v>
      </c>
    </row>
    <row r="177" spans="1:4" ht="15" thickBot="1" x14ac:dyDescent="0.35">
      <c r="A177">
        <f t="shared" si="2"/>
        <v>4</v>
      </c>
      <c r="B177" s="2">
        <v>43538</v>
      </c>
      <c r="C177" s="3">
        <v>2685.1</v>
      </c>
      <c r="D177" s="3">
        <v>2335.8000000000002</v>
      </c>
    </row>
    <row r="178" spans="1:4" ht="15" thickBot="1" x14ac:dyDescent="0.35">
      <c r="A178">
        <f t="shared" si="2"/>
        <v>3</v>
      </c>
      <c r="B178" s="2">
        <v>43537</v>
      </c>
      <c r="C178" s="3">
        <v>2692.4</v>
      </c>
      <c r="D178" s="3">
        <v>2340.1</v>
      </c>
    </row>
    <row r="179" spans="1:4" ht="15" thickBot="1" x14ac:dyDescent="0.35">
      <c r="A179">
        <f t="shared" si="2"/>
        <v>2</v>
      </c>
      <c r="B179" s="2">
        <v>43536</v>
      </c>
      <c r="C179" s="3">
        <v>2541.1999999999998</v>
      </c>
      <c r="D179" s="3">
        <v>2194</v>
      </c>
    </row>
    <row r="180" spans="1:4" ht="15" thickBot="1" x14ac:dyDescent="0.35">
      <c r="A180">
        <f t="shared" si="2"/>
        <v>1</v>
      </c>
      <c r="B180" s="2">
        <v>43535</v>
      </c>
      <c r="C180" s="3">
        <v>2358.6999999999998</v>
      </c>
      <c r="D180" s="3">
        <v>2002.9</v>
      </c>
    </row>
    <row r="181" spans="1:4" ht="15" thickBot="1" x14ac:dyDescent="0.35">
      <c r="A181">
        <f t="shared" si="2"/>
        <v>4</v>
      </c>
      <c r="B181" s="2">
        <v>43531</v>
      </c>
      <c r="C181" s="3">
        <v>2458.3000000000002</v>
      </c>
      <c r="D181" s="3">
        <v>2133.9</v>
      </c>
    </row>
    <row r="182" spans="1:4" ht="15" thickBot="1" x14ac:dyDescent="0.35">
      <c r="A182">
        <f t="shared" si="2"/>
        <v>3</v>
      </c>
      <c r="B182" s="2">
        <v>43530</v>
      </c>
      <c r="C182" s="3">
        <v>1505.3</v>
      </c>
      <c r="D182" s="3">
        <v>1165.5999999999999</v>
      </c>
    </row>
    <row r="183" spans="1:4" ht="15" thickBot="1" x14ac:dyDescent="0.35">
      <c r="A183">
        <f t="shared" si="2"/>
        <v>2</v>
      </c>
      <c r="B183" s="2">
        <v>43529</v>
      </c>
      <c r="C183" s="3">
        <v>1458.1</v>
      </c>
      <c r="D183" s="3">
        <v>1155.4000000000001</v>
      </c>
    </row>
    <row r="184" spans="1:4" ht="15" thickBot="1" x14ac:dyDescent="0.35">
      <c r="A184">
        <f t="shared" si="2"/>
        <v>1</v>
      </c>
      <c r="B184" s="2">
        <v>43528</v>
      </c>
      <c r="C184" s="3">
        <v>1824.1</v>
      </c>
      <c r="D184" s="3">
        <v>1502.9</v>
      </c>
    </row>
    <row r="185" spans="1:4" ht="15" thickBot="1" x14ac:dyDescent="0.35">
      <c r="A185">
        <f t="shared" si="2"/>
        <v>5</v>
      </c>
      <c r="B185" s="2">
        <v>43525</v>
      </c>
      <c r="C185" s="3">
        <v>1685.3</v>
      </c>
      <c r="D185" s="3">
        <v>1337.4</v>
      </c>
    </row>
    <row r="186" spans="1:4" ht="15" thickBot="1" x14ac:dyDescent="0.35">
      <c r="A186">
        <f t="shared" si="2"/>
        <v>4</v>
      </c>
      <c r="B186" s="2">
        <v>43524</v>
      </c>
      <c r="C186" s="3">
        <v>1625.3</v>
      </c>
      <c r="D186" s="3">
        <v>1289.3</v>
      </c>
    </row>
    <row r="187" spans="1:4" ht="15" thickBot="1" x14ac:dyDescent="0.35">
      <c r="A187">
        <f t="shared" si="2"/>
        <v>3</v>
      </c>
      <c r="B187" s="2">
        <v>43523</v>
      </c>
      <c r="C187" s="3">
        <v>2058.6</v>
      </c>
      <c r="D187" s="3">
        <v>1716.4</v>
      </c>
    </row>
    <row r="188" spans="1:4" ht="15" thickBot="1" x14ac:dyDescent="0.35">
      <c r="A188">
        <f t="shared" si="2"/>
        <v>2</v>
      </c>
      <c r="B188" s="2">
        <v>43522</v>
      </c>
      <c r="C188" s="3">
        <v>1776.6</v>
      </c>
      <c r="D188" s="3">
        <v>1475.8</v>
      </c>
    </row>
    <row r="189" spans="1:4" ht="15" thickBot="1" x14ac:dyDescent="0.35">
      <c r="A189">
        <f t="shared" si="2"/>
        <v>1</v>
      </c>
      <c r="B189" s="2">
        <v>43521</v>
      </c>
      <c r="C189" s="3">
        <v>2496.1999999999998</v>
      </c>
      <c r="D189" s="3">
        <v>2151.3000000000002</v>
      </c>
    </row>
    <row r="190" spans="1:4" ht="15" thickBot="1" x14ac:dyDescent="0.35">
      <c r="A190">
        <f t="shared" si="2"/>
        <v>5</v>
      </c>
      <c r="B190" s="2">
        <v>43518</v>
      </c>
      <c r="C190" s="3">
        <v>2490</v>
      </c>
      <c r="D190" s="3">
        <v>2116</v>
      </c>
    </row>
    <row r="191" spans="1:4" ht="15" thickBot="1" x14ac:dyDescent="0.35">
      <c r="A191">
        <f t="shared" si="2"/>
        <v>4</v>
      </c>
      <c r="B191" s="2">
        <v>43517</v>
      </c>
      <c r="C191" s="3">
        <v>2493</v>
      </c>
      <c r="D191" s="3">
        <v>2125.6999999999998</v>
      </c>
    </row>
    <row r="192" spans="1:4" ht="15" thickBot="1" x14ac:dyDescent="0.35">
      <c r="A192">
        <f t="shared" si="2"/>
        <v>3</v>
      </c>
      <c r="B192" s="2">
        <v>43516</v>
      </c>
      <c r="C192" s="3">
        <v>2020.5</v>
      </c>
      <c r="D192" s="3">
        <v>1678.6</v>
      </c>
    </row>
    <row r="193" spans="1:4" ht="15" thickBot="1" x14ac:dyDescent="0.35">
      <c r="A193">
        <f t="shared" si="2"/>
        <v>2</v>
      </c>
      <c r="B193" s="2">
        <v>43515</v>
      </c>
      <c r="C193" s="3">
        <v>2096.5</v>
      </c>
      <c r="D193" s="3">
        <v>1742.5</v>
      </c>
    </row>
    <row r="194" spans="1:4" ht="15" thickBot="1" x14ac:dyDescent="0.35">
      <c r="A194">
        <f t="shared" si="2"/>
        <v>1</v>
      </c>
      <c r="B194" s="2">
        <v>43514</v>
      </c>
      <c r="C194" s="3">
        <v>2126</v>
      </c>
      <c r="D194" s="3">
        <v>1801</v>
      </c>
    </row>
    <row r="195" spans="1:4" ht="15" thickBot="1" x14ac:dyDescent="0.35">
      <c r="A195">
        <f t="shared" si="2"/>
        <v>5</v>
      </c>
      <c r="B195" s="2">
        <v>43511</v>
      </c>
      <c r="C195" s="3">
        <v>2637.4</v>
      </c>
      <c r="D195" s="3">
        <v>2278.1999999999998</v>
      </c>
    </row>
    <row r="196" spans="1:4" ht="15" thickBot="1" x14ac:dyDescent="0.35">
      <c r="A196">
        <f t="shared" ref="A196:A259" si="3">WEEKDAY(B196,2)</f>
        <v>4</v>
      </c>
      <c r="B196" s="2">
        <v>43510</v>
      </c>
      <c r="C196" s="3">
        <v>2692</v>
      </c>
      <c r="D196" s="3">
        <v>2312.3000000000002</v>
      </c>
    </row>
    <row r="197" spans="1:4" ht="15" thickBot="1" x14ac:dyDescent="0.35">
      <c r="A197">
        <f t="shared" si="3"/>
        <v>3</v>
      </c>
      <c r="B197" s="2">
        <v>43509</v>
      </c>
      <c r="C197" s="3">
        <v>3300.7</v>
      </c>
      <c r="D197" s="3">
        <v>2935.2</v>
      </c>
    </row>
    <row r="198" spans="1:4" ht="15" thickBot="1" x14ac:dyDescent="0.35">
      <c r="A198">
        <f t="shared" si="3"/>
        <v>2</v>
      </c>
      <c r="B198" s="2">
        <v>43508</v>
      </c>
      <c r="C198" s="3">
        <v>3287.4</v>
      </c>
      <c r="D198" s="3">
        <v>2911.2</v>
      </c>
    </row>
    <row r="199" spans="1:4" ht="15" thickBot="1" x14ac:dyDescent="0.35">
      <c r="A199">
        <f t="shared" si="3"/>
        <v>1</v>
      </c>
      <c r="B199" s="2">
        <v>43507</v>
      </c>
      <c r="C199" s="3">
        <v>3083.4</v>
      </c>
      <c r="D199" s="3">
        <v>2678.1</v>
      </c>
    </row>
    <row r="200" spans="1:4" ht="15" thickBot="1" x14ac:dyDescent="0.35">
      <c r="A200">
        <f t="shared" si="3"/>
        <v>5</v>
      </c>
      <c r="B200" s="2">
        <v>43504</v>
      </c>
      <c r="C200" s="3">
        <v>2941.9</v>
      </c>
      <c r="D200" s="3">
        <v>2567.4</v>
      </c>
    </row>
    <row r="201" spans="1:4" ht="15" thickBot="1" x14ac:dyDescent="0.35">
      <c r="A201">
        <f t="shared" si="3"/>
        <v>4</v>
      </c>
      <c r="B201" s="2">
        <v>43503</v>
      </c>
      <c r="C201" s="3">
        <v>2792.8</v>
      </c>
      <c r="D201" s="3">
        <v>2438.6</v>
      </c>
    </row>
    <row r="202" spans="1:4" ht="15" thickBot="1" x14ac:dyDescent="0.35">
      <c r="A202">
        <f t="shared" si="3"/>
        <v>3</v>
      </c>
      <c r="B202" s="2">
        <v>43502</v>
      </c>
      <c r="C202" s="4">
        <v>972.9</v>
      </c>
      <c r="D202" s="4">
        <v>636.6</v>
      </c>
    </row>
    <row r="203" spans="1:4" ht="15" thickBot="1" x14ac:dyDescent="0.35">
      <c r="A203">
        <f t="shared" si="3"/>
        <v>2</v>
      </c>
      <c r="B203" s="2">
        <v>43501</v>
      </c>
      <c r="C203" s="3">
        <v>1031.8</v>
      </c>
      <c r="D203" s="4">
        <v>711.8</v>
      </c>
    </row>
    <row r="204" spans="1:4" ht="15" thickBot="1" x14ac:dyDescent="0.35">
      <c r="A204">
        <f t="shared" si="3"/>
        <v>1</v>
      </c>
      <c r="B204" s="2">
        <v>43500</v>
      </c>
      <c r="C204" s="3">
        <v>1868.7</v>
      </c>
      <c r="D204" s="3">
        <v>1504.3</v>
      </c>
    </row>
    <row r="205" spans="1:4" ht="15" thickBot="1" x14ac:dyDescent="0.35">
      <c r="A205">
        <f t="shared" si="3"/>
        <v>5</v>
      </c>
      <c r="B205" s="2">
        <v>43497</v>
      </c>
      <c r="C205" s="3">
        <v>2215.1999999999998</v>
      </c>
      <c r="D205" s="3">
        <v>1835.1</v>
      </c>
    </row>
    <row r="206" spans="1:4" ht="15" thickBot="1" x14ac:dyDescent="0.35">
      <c r="A206">
        <f t="shared" si="3"/>
        <v>4</v>
      </c>
      <c r="B206" s="2">
        <v>43496</v>
      </c>
      <c r="C206" s="3">
        <v>2130</v>
      </c>
      <c r="D206" s="3">
        <v>1752.1</v>
      </c>
    </row>
    <row r="207" spans="1:4" ht="15" thickBot="1" x14ac:dyDescent="0.35">
      <c r="A207">
        <f t="shared" si="3"/>
        <v>3</v>
      </c>
      <c r="B207" s="2">
        <v>43495</v>
      </c>
      <c r="C207" s="3">
        <v>2368.4</v>
      </c>
      <c r="D207" s="3">
        <v>1991.5</v>
      </c>
    </row>
    <row r="208" spans="1:4" ht="15" thickBot="1" x14ac:dyDescent="0.35">
      <c r="A208">
        <f t="shared" si="3"/>
        <v>2</v>
      </c>
      <c r="B208" s="2">
        <v>43494</v>
      </c>
      <c r="C208" s="3">
        <v>2166.4</v>
      </c>
      <c r="D208" s="3">
        <v>1814.3</v>
      </c>
    </row>
    <row r="209" spans="1:4" ht="15" thickBot="1" x14ac:dyDescent="0.35">
      <c r="A209">
        <f t="shared" si="3"/>
        <v>1</v>
      </c>
      <c r="B209" s="2">
        <v>43493</v>
      </c>
      <c r="C209" s="3">
        <v>2010.6</v>
      </c>
      <c r="D209" s="3">
        <v>1669.1</v>
      </c>
    </row>
    <row r="210" spans="1:4" ht="15" thickBot="1" x14ac:dyDescent="0.35">
      <c r="A210">
        <f t="shared" si="3"/>
        <v>5</v>
      </c>
      <c r="B210" s="2">
        <v>43490</v>
      </c>
      <c r="C210" s="3">
        <v>2824.7</v>
      </c>
      <c r="D210" s="3">
        <v>2451.3000000000002</v>
      </c>
    </row>
    <row r="211" spans="1:4" ht="15" thickBot="1" x14ac:dyDescent="0.35">
      <c r="A211">
        <f t="shared" si="3"/>
        <v>4</v>
      </c>
      <c r="B211" s="2">
        <v>43489</v>
      </c>
      <c r="C211" s="3">
        <v>2973.8</v>
      </c>
      <c r="D211" s="3">
        <v>2593.6999999999998</v>
      </c>
    </row>
    <row r="212" spans="1:4" ht="15" thickBot="1" x14ac:dyDescent="0.35">
      <c r="A212">
        <f t="shared" si="3"/>
        <v>3</v>
      </c>
      <c r="B212" s="2">
        <v>43488</v>
      </c>
      <c r="C212" s="3">
        <v>2788.6</v>
      </c>
      <c r="D212" s="3">
        <v>2414.5</v>
      </c>
    </row>
    <row r="213" spans="1:4" ht="15" thickBot="1" x14ac:dyDescent="0.35">
      <c r="A213">
        <f t="shared" si="3"/>
        <v>2</v>
      </c>
      <c r="B213" s="2">
        <v>43487</v>
      </c>
      <c r="C213" s="3">
        <v>2549.5</v>
      </c>
      <c r="D213" s="3">
        <v>2174.8000000000002</v>
      </c>
    </row>
    <row r="214" spans="1:4" ht="15" thickBot="1" x14ac:dyDescent="0.35">
      <c r="A214">
        <f t="shared" si="3"/>
        <v>1</v>
      </c>
      <c r="B214" s="2">
        <v>43486</v>
      </c>
      <c r="C214" s="3">
        <v>2490.1</v>
      </c>
      <c r="D214" s="3">
        <v>2134.1999999999998</v>
      </c>
    </row>
    <row r="215" spans="1:4" ht="15" thickBot="1" x14ac:dyDescent="0.35">
      <c r="A215">
        <f t="shared" si="3"/>
        <v>5</v>
      </c>
      <c r="B215" s="2">
        <v>43483</v>
      </c>
      <c r="C215" s="3">
        <v>2595.1</v>
      </c>
      <c r="D215" s="3">
        <v>2231</v>
      </c>
    </row>
    <row r="216" spans="1:4" ht="15" thickBot="1" x14ac:dyDescent="0.35">
      <c r="A216">
        <f t="shared" si="3"/>
        <v>4</v>
      </c>
      <c r="B216" s="2">
        <v>43482</v>
      </c>
      <c r="C216" s="3">
        <v>2638.8</v>
      </c>
      <c r="D216" s="3">
        <v>2303</v>
      </c>
    </row>
    <row r="217" spans="1:4" ht="15" thickBot="1" x14ac:dyDescent="0.35">
      <c r="A217">
        <f t="shared" si="3"/>
        <v>3</v>
      </c>
      <c r="B217" s="2">
        <v>43481</v>
      </c>
      <c r="C217" s="3">
        <v>2798.2</v>
      </c>
      <c r="D217" s="3">
        <v>2454.4</v>
      </c>
    </row>
    <row r="218" spans="1:4" ht="15" thickBot="1" x14ac:dyDescent="0.35">
      <c r="A218">
        <f t="shared" si="3"/>
        <v>2</v>
      </c>
      <c r="B218" s="2">
        <v>43480</v>
      </c>
      <c r="C218" s="3">
        <v>2685.3</v>
      </c>
      <c r="D218" s="3">
        <v>2287.1</v>
      </c>
    </row>
    <row r="219" spans="1:4" ht="15" thickBot="1" x14ac:dyDescent="0.35">
      <c r="A219">
        <f t="shared" si="3"/>
        <v>1</v>
      </c>
      <c r="B219" s="2">
        <v>43479</v>
      </c>
      <c r="C219" s="3">
        <v>2766.3</v>
      </c>
      <c r="D219" s="3">
        <v>2340</v>
      </c>
    </row>
    <row r="220" spans="1:4" ht="15" thickBot="1" x14ac:dyDescent="0.35">
      <c r="A220">
        <f t="shared" si="3"/>
        <v>5</v>
      </c>
      <c r="B220" s="2">
        <v>43476</v>
      </c>
      <c r="C220" s="3">
        <v>2690.6</v>
      </c>
      <c r="D220" s="3">
        <v>2211.8000000000002</v>
      </c>
    </row>
    <row r="221" spans="1:4" ht="15" thickBot="1" x14ac:dyDescent="0.35">
      <c r="A221">
        <f t="shared" si="3"/>
        <v>4</v>
      </c>
      <c r="B221" s="2">
        <v>43475</v>
      </c>
      <c r="C221" s="3">
        <v>2442.5</v>
      </c>
      <c r="D221" s="3">
        <v>1885.2</v>
      </c>
    </row>
    <row r="222" spans="1:4" ht="15" thickBot="1" x14ac:dyDescent="0.35">
      <c r="A222">
        <f t="shared" si="3"/>
        <v>3</v>
      </c>
      <c r="B222" s="2">
        <v>43474</v>
      </c>
      <c r="C222" s="3">
        <v>2250.9</v>
      </c>
      <c r="D222" s="3">
        <v>1620.7</v>
      </c>
    </row>
    <row r="223" spans="1:4" ht="15" thickBot="1" x14ac:dyDescent="0.35">
      <c r="A223">
        <f t="shared" si="3"/>
        <v>2</v>
      </c>
      <c r="B223" s="2">
        <v>43466</v>
      </c>
      <c r="C223" s="3">
        <v>1898.3</v>
      </c>
      <c r="D223" s="3">
        <v>1295.5</v>
      </c>
    </row>
    <row r="224" spans="1:4" ht="15" thickBot="1" x14ac:dyDescent="0.35">
      <c r="A224">
        <f t="shared" si="3"/>
        <v>6</v>
      </c>
      <c r="B224" s="2">
        <v>43463</v>
      </c>
      <c r="C224" s="3">
        <v>2111.3000000000002</v>
      </c>
      <c r="D224" s="3">
        <v>1529.5</v>
      </c>
    </row>
    <row r="225" spans="1:4" ht="15" thickBot="1" x14ac:dyDescent="0.35">
      <c r="A225">
        <f t="shared" si="3"/>
        <v>5</v>
      </c>
      <c r="B225" s="2">
        <v>43462</v>
      </c>
      <c r="C225" s="3">
        <v>2081</v>
      </c>
      <c r="D225" s="3">
        <v>1541.5</v>
      </c>
    </row>
    <row r="226" spans="1:4" ht="15" thickBot="1" x14ac:dyDescent="0.35">
      <c r="A226">
        <f t="shared" si="3"/>
        <v>4</v>
      </c>
      <c r="B226" s="2">
        <v>43461</v>
      </c>
      <c r="C226" s="3">
        <v>2216.6</v>
      </c>
      <c r="D226" s="3">
        <v>1700</v>
      </c>
    </row>
    <row r="227" spans="1:4" ht="15" thickBot="1" x14ac:dyDescent="0.35">
      <c r="A227">
        <f t="shared" si="3"/>
        <v>3</v>
      </c>
      <c r="B227" s="2">
        <v>43460</v>
      </c>
      <c r="C227" s="3">
        <v>2097.4</v>
      </c>
      <c r="D227" s="3">
        <v>1680.9</v>
      </c>
    </row>
    <row r="228" spans="1:4" ht="15" thickBot="1" x14ac:dyDescent="0.35">
      <c r="A228">
        <f t="shared" si="3"/>
        <v>2</v>
      </c>
      <c r="B228" s="2">
        <v>43459</v>
      </c>
      <c r="C228" s="3">
        <v>2266.4</v>
      </c>
      <c r="D228" s="3">
        <v>1832.7</v>
      </c>
    </row>
    <row r="229" spans="1:4" ht="15" thickBot="1" x14ac:dyDescent="0.35">
      <c r="A229">
        <f t="shared" si="3"/>
        <v>1</v>
      </c>
      <c r="B229" s="2">
        <v>43458</v>
      </c>
      <c r="C229" s="3">
        <v>2529.3000000000002</v>
      </c>
      <c r="D229" s="3">
        <v>2091.1999999999998</v>
      </c>
    </row>
    <row r="230" spans="1:4" ht="15" thickBot="1" x14ac:dyDescent="0.35">
      <c r="A230">
        <f t="shared" si="3"/>
        <v>5</v>
      </c>
      <c r="B230" s="2">
        <v>43455</v>
      </c>
      <c r="C230" s="3">
        <v>2555.6</v>
      </c>
      <c r="D230" s="3">
        <v>2131.1</v>
      </c>
    </row>
    <row r="231" spans="1:4" ht="15" thickBot="1" x14ac:dyDescent="0.35">
      <c r="A231">
        <f t="shared" si="3"/>
        <v>4</v>
      </c>
      <c r="B231" s="2">
        <v>43454</v>
      </c>
      <c r="C231" s="3">
        <v>2419.9</v>
      </c>
      <c r="D231" s="3">
        <v>2004.8</v>
      </c>
    </row>
    <row r="232" spans="1:4" ht="15" thickBot="1" x14ac:dyDescent="0.35">
      <c r="A232">
        <f t="shared" si="3"/>
        <v>3</v>
      </c>
      <c r="B232" s="2">
        <v>43453</v>
      </c>
      <c r="C232" s="3">
        <v>2564.6999999999998</v>
      </c>
      <c r="D232" s="3">
        <v>2207.9</v>
      </c>
    </row>
    <row r="233" spans="1:4" ht="15" thickBot="1" x14ac:dyDescent="0.35">
      <c r="A233">
        <f t="shared" si="3"/>
        <v>2</v>
      </c>
      <c r="B233" s="2">
        <v>43452</v>
      </c>
      <c r="C233" s="3">
        <v>2441.6999999999998</v>
      </c>
      <c r="D233" s="3">
        <v>2075.1</v>
      </c>
    </row>
    <row r="234" spans="1:4" ht="15" thickBot="1" x14ac:dyDescent="0.35">
      <c r="A234">
        <f t="shared" si="3"/>
        <v>1</v>
      </c>
      <c r="B234" s="2">
        <v>43451</v>
      </c>
      <c r="C234" s="3">
        <v>2926.3</v>
      </c>
      <c r="D234" s="3">
        <v>2546.3000000000002</v>
      </c>
    </row>
    <row r="235" spans="1:4" ht="15" thickBot="1" x14ac:dyDescent="0.35">
      <c r="A235">
        <f t="shared" si="3"/>
        <v>5</v>
      </c>
      <c r="B235" s="2">
        <v>43448</v>
      </c>
      <c r="C235" s="3">
        <v>2815.5</v>
      </c>
      <c r="D235" s="3">
        <v>2433.8000000000002</v>
      </c>
    </row>
    <row r="236" spans="1:4" ht="15" thickBot="1" x14ac:dyDescent="0.35">
      <c r="A236">
        <f t="shared" si="3"/>
        <v>4</v>
      </c>
      <c r="B236" s="2">
        <v>43447</v>
      </c>
      <c r="C236" s="3">
        <v>2858.1</v>
      </c>
      <c r="D236" s="3">
        <v>2485.5</v>
      </c>
    </row>
    <row r="237" spans="1:4" ht="15" thickBot="1" x14ac:dyDescent="0.35">
      <c r="A237">
        <f t="shared" si="3"/>
        <v>3</v>
      </c>
      <c r="B237" s="2">
        <v>43446</v>
      </c>
      <c r="C237" s="3">
        <v>2360.1999999999998</v>
      </c>
      <c r="D237" s="3">
        <v>1986.2</v>
      </c>
    </row>
    <row r="238" spans="1:4" ht="15" thickBot="1" x14ac:dyDescent="0.35">
      <c r="A238">
        <f t="shared" si="3"/>
        <v>2</v>
      </c>
      <c r="B238" s="2">
        <v>43445</v>
      </c>
      <c r="C238" s="3">
        <v>2347.5</v>
      </c>
      <c r="D238" s="3">
        <v>1974.4</v>
      </c>
    </row>
    <row r="239" spans="1:4" ht="15" thickBot="1" x14ac:dyDescent="0.35">
      <c r="A239">
        <f t="shared" si="3"/>
        <v>1</v>
      </c>
      <c r="B239" s="2">
        <v>43444</v>
      </c>
      <c r="C239" s="3">
        <v>2516.4</v>
      </c>
      <c r="D239" s="3">
        <v>2124.6</v>
      </c>
    </row>
    <row r="240" spans="1:4" ht="15" thickBot="1" x14ac:dyDescent="0.35">
      <c r="A240">
        <f t="shared" si="3"/>
        <v>5</v>
      </c>
      <c r="B240" s="2">
        <v>43441</v>
      </c>
      <c r="C240" s="3">
        <v>2530.3000000000002</v>
      </c>
      <c r="D240" s="3">
        <v>2167.8000000000002</v>
      </c>
    </row>
    <row r="241" spans="1:4" ht="15" thickBot="1" x14ac:dyDescent="0.35">
      <c r="A241">
        <f t="shared" si="3"/>
        <v>4</v>
      </c>
      <c r="B241" s="2">
        <v>43440</v>
      </c>
      <c r="C241" s="3">
        <v>2526.5</v>
      </c>
      <c r="D241" s="3">
        <v>2168.5</v>
      </c>
    </row>
    <row r="242" spans="1:4" ht="15" thickBot="1" x14ac:dyDescent="0.35">
      <c r="A242">
        <f t="shared" si="3"/>
        <v>3</v>
      </c>
      <c r="B242" s="2">
        <v>43439</v>
      </c>
      <c r="C242" s="3">
        <v>1648.8</v>
      </c>
      <c r="D242" s="3">
        <v>1332.1</v>
      </c>
    </row>
    <row r="243" spans="1:4" ht="15" thickBot="1" x14ac:dyDescent="0.35">
      <c r="A243">
        <f t="shared" si="3"/>
        <v>2</v>
      </c>
      <c r="B243" s="2">
        <v>43438</v>
      </c>
      <c r="C243" s="3">
        <v>1677.9</v>
      </c>
      <c r="D243" s="3">
        <v>1373.5</v>
      </c>
    </row>
    <row r="244" spans="1:4" ht="15" thickBot="1" x14ac:dyDescent="0.35">
      <c r="A244">
        <f t="shared" si="3"/>
        <v>1</v>
      </c>
      <c r="B244" s="2">
        <v>43437</v>
      </c>
      <c r="C244" s="3">
        <v>2020.6</v>
      </c>
      <c r="D244" s="3">
        <v>1636.1</v>
      </c>
    </row>
    <row r="245" spans="1:4" ht="15" thickBot="1" x14ac:dyDescent="0.35">
      <c r="A245">
        <f t="shared" si="3"/>
        <v>5</v>
      </c>
      <c r="B245" s="2">
        <v>43434</v>
      </c>
      <c r="C245" s="3">
        <v>2171.6</v>
      </c>
      <c r="D245" s="3">
        <v>1766.9</v>
      </c>
    </row>
    <row r="246" spans="1:4" ht="15" thickBot="1" x14ac:dyDescent="0.35">
      <c r="A246">
        <f t="shared" si="3"/>
        <v>4</v>
      </c>
      <c r="B246" s="2">
        <v>43433</v>
      </c>
      <c r="C246" s="3">
        <v>2214.4</v>
      </c>
      <c r="D246" s="3">
        <v>1872.5</v>
      </c>
    </row>
    <row r="247" spans="1:4" ht="15" thickBot="1" x14ac:dyDescent="0.35">
      <c r="A247">
        <f t="shared" si="3"/>
        <v>3</v>
      </c>
      <c r="B247" s="2">
        <v>43432</v>
      </c>
      <c r="C247" s="3">
        <v>1957.5</v>
      </c>
      <c r="D247" s="3">
        <v>1636.1</v>
      </c>
    </row>
    <row r="248" spans="1:4" ht="15" thickBot="1" x14ac:dyDescent="0.35">
      <c r="A248">
        <f t="shared" si="3"/>
        <v>2</v>
      </c>
      <c r="B248" s="2">
        <v>43431</v>
      </c>
      <c r="C248" s="3">
        <v>1664.1</v>
      </c>
      <c r="D248" s="3">
        <v>1365.7</v>
      </c>
    </row>
    <row r="249" spans="1:4" ht="15" thickBot="1" x14ac:dyDescent="0.35">
      <c r="A249">
        <f t="shared" si="3"/>
        <v>1</v>
      </c>
      <c r="B249" s="2">
        <v>43430</v>
      </c>
      <c r="C249" s="3">
        <v>2288.8000000000002</v>
      </c>
      <c r="D249" s="3">
        <v>1931</v>
      </c>
    </row>
    <row r="250" spans="1:4" ht="15" thickBot="1" x14ac:dyDescent="0.35">
      <c r="A250">
        <f t="shared" si="3"/>
        <v>5</v>
      </c>
      <c r="B250" s="2">
        <v>43427</v>
      </c>
      <c r="C250" s="3">
        <v>2251.5</v>
      </c>
      <c r="D250" s="3">
        <v>1874.5</v>
      </c>
    </row>
    <row r="251" spans="1:4" ht="15" thickBot="1" x14ac:dyDescent="0.35">
      <c r="A251">
        <f t="shared" si="3"/>
        <v>4</v>
      </c>
      <c r="B251" s="2">
        <v>43426</v>
      </c>
      <c r="C251" s="3">
        <v>2216.8000000000002</v>
      </c>
      <c r="D251" s="3">
        <v>1843.7</v>
      </c>
    </row>
    <row r="252" spans="1:4" ht="15" thickBot="1" x14ac:dyDescent="0.35">
      <c r="A252">
        <f t="shared" si="3"/>
        <v>3</v>
      </c>
      <c r="B252" s="2">
        <v>43425</v>
      </c>
      <c r="C252" s="3">
        <v>2299.1999999999998</v>
      </c>
      <c r="D252" s="3">
        <v>1939.5</v>
      </c>
    </row>
    <row r="253" spans="1:4" ht="15" thickBot="1" x14ac:dyDescent="0.35">
      <c r="A253">
        <f t="shared" si="3"/>
        <v>2</v>
      </c>
      <c r="B253" s="2">
        <v>43424</v>
      </c>
      <c r="C253" s="3">
        <v>2245.6</v>
      </c>
      <c r="D253" s="3">
        <v>1891.7</v>
      </c>
    </row>
    <row r="254" spans="1:4" ht="15" thickBot="1" x14ac:dyDescent="0.35">
      <c r="A254">
        <f t="shared" si="3"/>
        <v>1</v>
      </c>
      <c r="B254" s="2">
        <v>43423</v>
      </c>
      <c r="C254" s="3">
        <v>2593.1999999999998</v>
      </c>
      <c r="D254" s="3">
        <v>2235.1999999999998</v>
      </c>
    </row>
    <row r="255" spans="1:4" ht="15" thickBot="1" x14ac:dyDescent="0.35">
      <c r="A255">
        <f t="shared" si="3"/>
        <v>5</v>
      </c>
      <c r="B255" s="2">
        <v>43420</v>
      </c>
      <c r="C255" s="3">
        <v>2534.1</v>
      </c>
      <c r="D255" s="3">
        <v>2170.5</v>
      </c>
    </row>
    <row r="256" spans="1:4" ht="15" thickBot="1" x14ac:dyDescent="0.35">
      <c r="A256">
        <f t="shared" si="3"/>
        <v>4</v>
      </c>
      <c r="B256" s="2">
        <v>43419</v>
      </c>
      <c r="C256" s="3">
        <v>2707.6</v>
      </c>
      <c r="D256" s="3">
        <v>2341.3000000000002</v>
      </c>
    </row>
    <row r="257" spans="1:4" ht="15" thickBot="1" x14ac:dyDescent="0.35">
      <c r="A257">
        <f t="shared" si="3"/>
        <v>3</v>
      </c>
      <c r="B257" s="2">
        <v>43418</v>
      </c>
      <c r="C257" s="3">
        <v>2598.1</v>
      </c>
      <c r="D257" s="3">
        <v>2236.3000000000002</v>
      </c>
    </row>
    <row r="258" spans="1:4" ht="15" thickBot="1" x14ac:dyDescent="0.35">
      <c r="A258">
        <f t="shared" si="3"/>
        <v>2</v>
      </c>
      <c r="B258" s="2">
        <v>43417</v>
      </c>
      <c r="C258" s="3">
        <v>2501.9</v>
      </c>
      <c r="D258" s="3">
        <v>2119.4</v>
      </c>
    </row>
    <row r="259" spans="1:4" ht="15" thickBot="1" x14ac:dyDescent="0.35">
      <c r="A259">
        <f t="shared" si="3"/>
        <v>1</v>
      </c>
      <c r="B259" s="2">
        <v>43416</v>
      </c>
      <c r="C259" s="3">
        <v>2462.1</v>
      </c>
      <c r="D259" s="3">
        <v>2115.1999999999998</v>
      </c>
    </row>
    <row r="260" spans="1:4" ht="15" thickBot="1" x14ac:dyDescent="0.35">
      <c r="A260">
        <f t="shared" ref="A260:A323" si="4">WEEKDAY(B260,2)</f>
        <v>5</v>
      </c>
      <c r="B260" s="2">
        <v>43413</v>
      </c>
      <c r="C260" s="3">
        <v>2489.1999999999998</v>
      </c>
      <c r="D260" s="3">
        <v>2113.6999999999998</v>
      </c>
    </row>
    <row r="261" spans="1:4" ht="15" thickBot="1" x14ac:dyDescent="0.35">
      <c r="A261">
        <f t="shared" si="4"/>
        <v>4</v>
      </c>
      <c r="B261" s="2">
        <v>43412</v>
      </c>
      <c r="C261" s="3">
        <v>2395.6</v>
      </c>
      <c r="D261" s="3">
        <v>2058.1</v>
      </c>
    </row>
    <row r="262" spans="1:4" ht="15" thickBot="1" x14ac:dyDescent="0.35">
      <c r="A262">
        <f t="shared" si="4"/>
        <v>3</v>
      </c>
      <c r="B262" s="2">
        <v>43411</v>
      </c>
      <c r="C262" s="3">
        <v>1571.2</v>
      </c>
      <c r="D262" s="3">
        <v>1192</v>
      </c>
    </row>
    <row r="263" spans="1:4" ht="15" thickBot="1" x14ac:dyDescent="0.35">
      <c r="A263">
        <f t="shared" si="4"/>
        <v>2</v>
      </c>
      <c r="B263" s="2">
        <v>43410</v>
      </c>
      <c r="C263" s="3">
        <v>1376.1</v>
      </c>
      <c r="D263" s="3">
        <v>1083.5</v>
      </c>
    </row>
    <row r="264" spans="1:4" ht="15" thickBot="1" x14ac:dyDescent="0.35">
      <c r="A264">
        <f t="shared" si="4"/>
        <v>5</v>
      </c>
      <c r="B264" s="2">
        <v>43406</v>
      </c>
      <c r="C264" s="3">
        <v>1968.5</v>
      </c>
      <c r="D264" s="3">
        <v>1650.1</v>
      </c>
    </row>
    <row r="265" spans="1:4" ht="15" thickBot="1" x14ac:dyDescent="0.35">
      <c r="A265">
        <f t="shared" si="4"/>
        <v>4</v>
      </c>
      <c r="B265" s="2">
        <v>43405</v>
      </c>
      <c r="C265" s="3">
        <v>2077.5</v>
      </c>
      <c r="D265" s="3">
        <v>1708.8</v>
      </c>
    </row>
    <row r="266" spans="1:4" ht="15" thickBot="1" x14ac:dyDescent="0.35">
      <c r="A266">
        <f t="shared" si="4"/>
        <v>3</v>
      </c>
      <c r="B266" s="2">
        <v>43404</v>
      </c>
      <c r="C266" s="3">
        <v>2277.1</v>
      </c>
      <c r="D266" s="3">
        <v>1938.5</v>
      </c>
    </row>
    <row r="267" spans="1:4" ht="15" thickBot="1" x14ac:dyDescent="0.35">
      <c r="A267">
        <f t="shared" si="4"/>
        <v>2</v>
      </c>
      <c r="B267" s="2">
        <v>43403</v>
      </c>
      <c r="C267" s="3">
        <v>2168</v>
      </c>
      <c r="D267" s="3">
        <v>1826.7</v>
      </c>
    </row>
    <row r="268" spans="1:4" ht="15" thickBot="1" x14ac:dyDescent="0.35">
      <c r="A268">
        <f t="shared" si="4"/>
        <v>1</v>
      </c>
      <c r="B268" s="2">
        <v>43402</v>
      </c>
      <c r="C268" s="3">
        <v>2311.9</v>
      </c>
      <c r="D268" s="3">
        <v>1991.8</v>
      </c>
    </row>
    <row r="269" spans="1:4" ht="15" thickBot="1" x14ac:dyDescent="0.35">
      <c r="A269">
        <f t="shared" si="4"/>
        <v>5</v>
      </c>
      <c r="B269" s="2">
        <v>43399</v>
      </c>
      <c r="C269" s="3">
        <v>2161.6</v>
      </c>
      <c r="D269" s="3">
        <v>1813.8</v>
      </c>
    </row>
    <row r="270" spans="1:4" ht="15" thickBot="1" x14ac:dyDescent="0.35">
      <c r="A270">
        <f t="shared" si="4"/>
        <v>4</v>
      </c>
      <c r="B270" s="2">
        <v>43398</v>
      </c>
      <c r="C270" s="3">
        <v>2888.9</v>
      </c>
      <c r="D270" s="3">
        <v>2525</v>
      </c>
    </row>
    <row r="271" spans="1:4" ht="15" thickBot="1" x14ac:dyDescent="0.35">
      <c r="A271">
        <f t="shared" si="4"/>
        <v>3</v>
      </c>
      <c r="B271" s="2">
        <v>43397</v>
      </c>
      <c r="C271" s="3">
        <v>2666.7</v>
      </c>
      <c r="D271" s="3">
        <v>2342.3000000000002</v>
      </c>
    </row>
    <row r="272" spans="1:4" ht="15" thickBot="1" x14ac:dyDescent="0.35">
      <c r="A272">
        <f t="shared" si="4"/>
        <v>2</v>
      </c>
      <c r="B272" s="2">
        <v>43396</v>
      </c>
      <c r="C272" s="3">
        <v>2622.2</v>
      </c>
      <c r="D272" s="3">
        <v>2263</v>
      </c>
    </row>
    <row r="273" spans="1:4" ht="15" thickBot="1" x14ac:dyDescent="0.35">
      <c r="A273">
        <f t="shared" si="4"/>
        <v>1</v>
      </c>
      <c r="B273" s="2">
        <v>43395</v>
      </c>
      <c r="C273" s="3">
        <v>2696.9</v>
      </c>
      <c r="D273" s="3">
        <v>2341.6999999999998</v>
      </c>
    </row>
    <row r="274" spans="1:4" ht="15" thickBot="1" x14ac:dyDescent="0.35">
      <c r="A274">
        <f t="shared" si="4"/>
        <v>5</v>
      </c>
      <c r="B274" s="2">
        <v>43392</v>
      </c>
      <c r="C274" s="3">
        <v>2558.3000000000002</v>
      </c>
      <c r="D274" s="3">
        <v>2230.4</v>
      </c>
    </row>
    <row r="275" spans="1:4" ht="15" thickBot="1" x14ac:dyDescent="0.35">
      <c r="A275">
        <f t="shared" si="4"/>
        <v>4</v>
      </c>
      <c r="B275" s="2">
        <v>43391</v>
      </c>
      <c r="C275" s="3">
        <v>2623.1</v>
      </c>
      <c r="D275" s="3">
        <v>2296.6</v>
      </c>
    </row>
    <row r="276" spans="1:4" ht="15" thickBot="1" x14ac:dyDescent="0.35">
      <c r="A276">
        <f t="shared" si="4"/>
        <v>3</v>
      </c>
      <c r="B276" s="2">
        <v>43390</v>
      </c>
      <c r="C276" s="3">
        <v>2496.3000000000002</v>
      </c>
      <c r="D276" s="3">
        <v>2130.6</v>
      </c>
    </row>
    <row r="277" spans="1:4" ht="15" thickBot="1" x14ac:dyDescent="0.35">
      <c r="A277">
        <f t="shared" si="4"/>
        <v>2</v>
      </c>
      <c r="B277" s="2">
        <v>43389</v>
      </c>
      <c r="C277" s="3">
        <v>2496.1999999999998</v>
      </c>
      <c r="D277" s="3">
        <v>2166.8000000000002</v>
      </c>
    </row>
    <row r="278" spans="1:4" ht="15" thickBot="1" x14ac:dyDescent="0.35">
      <c r="A278">
        <f t="shared" si="4"/>
        <v>1</v>
      </c>
      <c r="B278" s="2">
        <v>43388</v>
      </c>
      <c r="C278" s="3">
        <v>2570.6999999999998</v>
      </c>
      <c r="D278" s="3">
        <v>2229.6</v>
      </c>
    </row>
    <row r="279" spans="1:4" ht="15" thickBot="1" x14ac:dyDescent="0.35">
      <c r="A279">
        <f t="shared" si="4"/>
        <v>5</v>
      </c>
      <c r="B279" s="2">
        <v>43385</v>
      </c>
      <c r="C279" s="3">
        <v>2461.3000000000002</v>
      </c>
      <c r="D279" s="3">
        <v>2141.5</v>
      </c>
    </row>
    <row r="280" spans="1:4" ht="15" thickBot="1" x14ac:dyDescent="0.35">
      <c r="A280">
        <f t="shared" si="4"/>
        <v>4</v>
      </c>
      <c r="B280" s="2">
        <v>43384</v>
      </c>
      <c r="C280" s="3">
        <v>2516.9</v>
      </c>
      <c r="D280" s="3">
        <v>2179.5</v>
      </c>
    </row>
    <row r="281" spans="1:4" ht="15" thickBot="1" x14ac:dyDescent="0.35">
      <c r="A281">
        <f t="shared" si="4"/>
        <v>3</v>
      </c>
      <c r="B281" s="2">
        <v>43383</v>
      </c>
      <c r="C281" s="4">
        <v>970.8</v>
      </c>
      <c r="D281" s="4">
        <v>672.2</v>
      </c>
    </row>
    <row r="282" spans="1:4" ht="15" thickBot="1" x14ac:dyDescent="0.35">
      <c r="A282">
        <f t="shared" si="4"/>
        <v>2</v>
      </c>
      <c r="B282" s="2">
        <v>43382</v>
      </c>
      <c r="C282" s="3">
        <v>1678.5</v>
      </c>
      <c r="D282" s="3">
        <v>1365.4</v>
      </c>
    </row>
    <row r="283" spans="1:4" ht="15" thickBot="1" x14ac:dyDescent="0.35">
      <c r="A283">
        <f t="shared" si="4"/>
        <v>1</v>
      </c>
      <c r="B283" s="2">
        <v>43381</v>
      </c>
      <c r="C283" s="3">
        <v>1762.2</v>
      </c>
      <c r="D283" s="3">
        <v>1449.2</v>
      </c>
    </row>
    <row r="284" spans="1:4" ht="15" thickBot="1" x14ac:dyDescent="0.35">
      <c r="A284">
        <f t="shared" si="4"/>
        <v>5</v>
      </c>
      <c r="B284" s="2">
        <v>43378</v>
      </c>
      <c r="C284" s="3">
        <v>1632</v>
      </c>
      <c r="D284" s="3">
        <v>1329.4</v>
      </c>
    </row>
    <row r="285" spans="1:4" ht="15" thickBot="1" x14ac:dyDescent="0.35">
      <c r="A285">
        <f t="shared" si="4"/>
        <v>4</v>
      </c>
      <c r="B285" s="2">
        <v>43377</v>
      </c>
      <c r="C285" s="3">
        <v>1611.4</v>
      </c>
      <c r="D285" s="3">
        <v>1288.2</v>
      </c>
    </row>
    <row r="286" spans="1:4" ht="15" thickBot="1" x14ac:dyDescent="0.35">
      <c r="A286">
        <f t="shared" si="4"/>
        <v>3</v>
      </c>
      <c r="B286" s="2">
        <v>43376</v>
      </c>
      <c r="C286" s="3">
        <v>2187.3000000000002</v>
      </c>
      <c r="D286" s="3">
        <v>1880.2</v>
      </c>
    </row>
    <row r="287" spans="1:4" ht="15" thickBot="1" x14ac:dyDescent="0.35">
      <c r="A287">
        <f t="shared" si="4"/>
        <v>2</v>
      </c>
      <c r="B287" s="2">
        <v>43375</v>
      </c>
      <c r="C287" s="3">
        <v>2005.9</v>
      </c>
      <c r="D287" s="3">
        <v>1712.5</v>
      </c>
    </row>
    <row r="288" spans="1:4" ht="15" thickBot="1" x14ac:dyDescent="0.35">
      <c r="A288">
        <f t="shared" si="4"/>
        <v>1</v>
      </c>
      <c r="B288" s="2">
        <v>43374</v>
      </c>
      <c r="C288" s="3">
        <v>2079.5</v>
      </c>
      <c r="D288" s="3">
        <v>1751.8</v>
      </c>
    </row>
    <row r="289" spans="1:4" ht="15" thickBot="1" x14ac:dyDescent="0.35">
      <c r="A289">
        <f t="shared" si="4"/>
        <v>5</v>
      </c>
      <c r="B289" s="2">
        <v>43371</v>
      </c>
      <c r="C289" s="3">
        <v>2128.1</v>
      </c>
      <c r="D289" s="3">
        <v>1820.8</v>
      </c>
    </row>
    <row r="290" spans="1:4" ht="15" thickBot="1" x14ac:dyDescent="0.35">
      <c r="A290">
        <f t="shared" si="4"/>
        <v>4</v>
      </c>
      <c r="B290" s="2">
        <v>43370</v>
      </c>
      <c r="C290" s="3">
        <v>2208.5</v>
      </c>
      <c r="D290" s="3">
        <v>1883.5</v>
      </c>
    </row>
    <row r="291" spans="1:4" ht="15" thickBot="1" x14ac:dyDescent="0.35">
      <c r="A291">
        <f t="shared" si="4"/>
        <v>3</v>
      </c>
      <c r="B291" s="2">
        <v>43369</v>
      </c>
      <c r="C291" s="3">
        <v>2015.1</v>
      </c>
      <c r="D291" s="3">
        <v>1736.7</v>
      </c>
    </row>
    <row r="292" spans="1:4" ht="15" thickBot="1" x14ac:dyDescent="0.35">
      <c r="A292">
        <f t="shared" si="4"/>
        <v>2</v>
      </c>
      <c r="B292" s="2">
        <v>43368</v>
      </c>
      <c r="C292" s="3">
        <v>2542.5</v>
      </c>
      <c r="D292" s="3">
        <v>2202.1</v>
      </c>
    </row>
    <row r="293" spans="1:4" ht="15" thickBot="1" x14ac:dyDescent="0.35">
      <c r="A293">
        <f t="shared" si="4"/>
        <v>1</v>
      </c>
      <c r="B293" s="2">
        <v>43367</v>
      </c>
      <c r="C293" s="3">
        <v>2459.5</v>
      </c>
      <c r="D293" s="3">
        <v>2119.1999999999998</v>
      </c>
    </row>
    <row r="294" spans="1:4" ht="15" thickBot="1" x14ac:dyDescent="0.35">
      <c r="A294">
        <f t="shared" si="4"/>
        <v>5</v>
      </c>
      <c r="B294" s="2">
        <v>43364</v>
      </c>
      <c r="C294" s="3">
        <v>2444.9</v>
      </c>
      <c r="D294" s="3">
        <v>2108.5</v>
      </c>
    </row>
    <row r="295" spans="1:4" ht="15" thickBot="1" x14ac:dyDescent="0.35">
      <c r="A295">
        <f t="shared" si="4"/>
        <v>4</v>
      </c>
      <c r="B295" s="2">
        <v>43363</v>
      </c>
      <c r="C295" s="3">
        <v>2586.9</v>
      </c>
      <c r="D295" s="3">
        <v>2261.5</v>
      </c>
    </row>
    <row r="296" spans="1:4" ht="15" thickBot="1" x14ac:dyDescent="0.35">
      <c r="A296">
        <f t="shared" si="4"/>
        <v>3</v>
      </c>
      <c r="B296" s="2">
        <v>43362</v>
      </c>
      <c r="C296" s="3">
        <v>2536.1999999999998</v>
      </c>
      <c r="D296" s="3">
        <v>2213.3000000000002</v>
      </c>
    </row>
    <row r="297" spans="1:4" ht="15" thickBot="1" x14ac:dyDescent="0.35">
      <c r="A297">
        <f t="shared" si="4"/>
        <v>2</v>
      </c>
      <c r="B297" s="2">
        <v>43361</v>
      </c>
      <c r="C297" s="3">
        <v>2546.1</v>
      </c>
      <c r="D297" s="3">
        <v>2224.6</v>
      </c>
    </row>
    <row r="298" spans="1:4" ht="15" thickBot="1" x14ac:dyDescent="0.35">
      <c r="A298">
        <f t="shared" si="4"/>
        <v>1</v>
      </c>
      <c r="B298" s="2">
        <v>43360</v>
      </c>
      <c r="C298" s="3">
        <v>2575.3000000000002</v>
      </c>
      <c r="D298" s="3">
        <v>2239.9</v>
      </c>
    </row>
    <row r="299" spans="1:4" ht="15" thickBot="1" x14ac:dyDescent="0.35">
      <c r="A299">
        <f t="shared" si="4"/>
        <v>5</v>
      </c>
      <c r="B299" s="2">
        <v>43357</v>
      </c>
      <c r="C299" s="3">
        <v>2600.1999999999998</v>
      </c>
      <c r="D299" s="3">
        <v>2254.1999999999998</v>
      </c>
    </row>
    <row r="300" spans="1:4" ht="15" thickBot="1" x14ac:dyDescent="0.35">
      <c r="A300">
        <f t="shared" si="4"/>
        <v>4</v>
      </c>
      <c r="B300" s="2">
        <v>43356</v>
      </c>
      <c r="C300" s="3">
        <v>2737.3</v>
      </c>
      <c r="D300" s="3">
        <v>2393.8000000000002</v>
      </c>
    </row>
    <row r="301" spans="1:4" ht="15" thickBot="1" x14ac:dyDescent="0.35">
      <c r="A301">
        <f t="shared" si="4"/>
        <v>3</v>
      </c>
      <c r="B301" s="2">
        <v>43355</v>
      </c>
      <c r="C301" s="3">
        <v>2439</v>
      </c>
      <c r="D301" s="3">
        <v>2111.9</v>
      </c>
    </row>
    <row r="302" spans="1:4" ht="15" thickBot="1" x14ac:dyDescent="0.35">
      <c r="A302">
        <f t="shared" si="4"/>
        <v>2</v>
      </c>
      <c r="B302" s="2">
        <v>43354</v>
      </c>
      <c r="C302" s="3">
        <v>2445.1999999999998</v>
      </c>
      <c r="D302" s="3">
        <v>2116.1999999999998</v>
      </c>
    </row>
    <row r="303" spans="1:4" ht="15" thickBot="1" x14ac:dyDescent="0.35">
      <c r="A303">
        <f t="shared" si="4"/>
        <v>1</v>
      </c>
      <c r="B303" s="2">
        <v>43353</v>
      </c>
      <c r="C303" s="3">
        <v>2419.1999999999998</v>
      </c>
      <c r="D303" s="3">
        <v>2093.4</v>
      </c>
    </row>
    <row r="304" spans="1:4" ht="15" thickBot="1" x14ac:dyDescent="0.35">
      <c r="A304">
        <f t="shared" si="4"/>
        <v>5</v>
      </c>
      <c r="B304" s="2">
        <v>43350</v>
      </c>
      <c r="C304" s="3">
        <v>2432.4</v>
      </c>
      <c r="D304" s="3">
        <v>2107.4</v>
      </c>
    </row>
    <row r="305" spans="1:4" ht="15" thickBot="1" x14ac:dyDescent="0.35">
      <c r="A305">
        <f t="shared" si="4"/>
        <v>4</v>
      </c>
      <c r="B305" s="2">
        <v>43349</v>
      </c>
      <c r="C305" s="3">
        <v>2626.8</v>
      </c>
      <c r="D305" s="3">
        <v>2299.9</v>
      </c>
    </row>
    <row r="306" spans="1:4" ht="15" thickBot="1" x14ac:dyDescent="0.35">
      <c r="A306">
        <f t="shared" si="4"/>
        <v>3</v>
      </c>
      <c r="B306" s="2">
        <v>43348</v>
      </c>
      <c r="C306" s="3">
        <v>1570.5</v>
      </c>
      <c r="D306" s="3">
        <v>1258</v>
      </c>
    </row>
    <row r="307" spans="1:4" ht="15" thickBot="1" x14ac:dyDescent="0.35">
      <c r="A307">
        <f t="shared" si="4"/>
        <v>2</v>
      </c>
      <c r="B307" s="2">
        <v>43347</v>
      </c>
      <c r="C307" s="3">
        <v>2002.1</v>
      </c>
      <c r="D307" s="3">
        <v>1721.4</v>
      </c>
    </row>
    <row r="308" spans="1:4" ht="15" thickBot="1" x14ac:dyDescent="0.35">
      <c r="A308">
        <f t="shared" si="4"/>
        <v>1</v>
      </c>
      <c r="B308" s="2">
        <v>43346</v>
      </c>
      <c r="C308" s="3">
        <v>1894.7</v>
      </c>
      <c r="D308" s="3">
        <v>1588.6</v>
      </c>
    </row>
    <row r="309" spans="1:4" ht="15" thickBot="1" x14ac:dyDescent="0.35">
      <c r="A309">
        <f t="shared" si="4"/>
        <v>5</v>
      </c>
      <c r="B309" s="2">
        <v>43343</v>
      </c>
      <c r="C309" s="3">
        <v>2324.6999999999998</v>
      </c>
      <c r="D309" s="3">
        <v>2006.8</v>
      </c>
    </row>
    <row r="310" spans="1:4" ht="15" thickBot="1" x14ac:dyDescent="0.35">
      <c r="A310">
        <f t="shared" si="4"/>
        <v>4</v>
      </c>
      <c r="B310" s="2">
        <v>43342</v>
      </c>
      <c r="C310" s="3">
        <v>2022.8</v>
      </c>
      <c r="D310" s="3">
        <v>1716.9</v>
      </c>
    </row>
    <row r="311" spans="1:4" ht="15" thickBot="1" x14ac:dyDescent="0.35">
      <c r="A311">
        <f t="shared" si="4"/>
        <v>3</v>
      </c>
      <c r="B311" s="2">
        <v>43341</v>
      </c>
      <c r="C311" s="3">
        <v>1607.5</v>
      </c>
      <c r="D311" s="3">
        <v>1352.1</v>
      </c>
    </row>
    <row r="312" spans="1:4" ht="15" thickBot="1" x14ac:dyDescent="0.35">
      <c r="A312">
        <f t="shared" si="4"/>
        <v>2</v>
      </c>
      <c r="B312" s="2">
        <v>43340</v>
      </c>
      <c r="C312" s="3">
        <v>1534.1</v>
      </c>
      <c r="D312" s="3">
        <v>1262.7</v>
      </c>
    </row>
    <row r="313" spans="1:4" ht="15" thickBot="1" x14ac:dyDescent="0.35">
      <c r="A313">
        <f t="shared" si="4"/>
        <v>1</v>
      </c>
      <c r="B313" s="2">
        <v>43339</v>
      </c>
      <c r="C313" s="3">
        <v>1961.3</v>
      </c>
      <c r="D313" s="3">
        <v>1661.3</v>
      </c>
    </row>
    <row r="314" spans="1:4" ht="15" thickBot="1" x14ac:dyDescent="0.35">
      <c r="A314">
        <f t="shared" si="4"/>
        <v>5</v>
      </c>
      <c r="B314" s="2">
        <v>43336</v>
      </c>
      <c r="C314" s="3">
        <v>2231.9</v>
      </c>
      <c r="D314" s="3">
        <v>1917.1</v>
      </c>
    </row>
    <row r="315" spans="1:4" ht="15" thickBot="1" x14ac:dyDescent="0.35">
      <c r="A315">
        <f t="shared" si="4"/>
        <v>4</v>
      </c>
      <c r="B315" s="2">
        <v>43335</v>
      </c>
      <c r="C315" s="3">
        <v>2320.8000000000002</v>
      </c>
      <c r="D315" s="3">
        <v>2020</v>
      </c>
    </row>
    <row r="316" spans="1:4" ht="15" thickBot="1" x14ac:dyDescent="0.35">
      <c r="A316">
        <f t="shared" si="4"/>
        <v>3</v>
      </c>
      <c r="B316" s="2">
        <v>43334</v>
      </c>
      <c r="C316" s="3">
        <v>2526.4</v>
      </c>
      <c r="D316" s="3">
        <v>2214.9</v>
      </c>
    </row>
    <row r="317" spans="1:4" ht="15" thickBot="1" x14ac:dyDescent="0.35">
      <c r="A317">
        <f t="shared" si="4"/>
        <v>2</v>
      </c>
      <c r="B317" s="2">
        <v>43333</v>
      </c>
      <c r="C317" s="3">
        <v>2438.1999999999998</v>
      </c>
      <c r="D317" s="3">
        <v>2121.3000000000002</v>
      </c>
    </row>
    <row r="318" spans="1:4" ht="15" thickBot="1" x14ac:dyDescent="0.35">
      <c r="A318">
        <f t="shared" si="4"/>
        <v>1</v>
      </c>
      <c r="B318" s="2">
        <v>43332</v>
      </c>
      <c r="C318" s="3">
        <v>2400.4</v>
      </c>
      <c r="D318" s="3">
        <v>2056.1999999999998</v>
      </c>
    </row>
    <row r="319" spans="1:4" ht="15" thickBot="1" x14ac:dyDescent="0.35">
      <c r="A319">
        <f t="shared" si="4"/>
        <v>5</v>
      </c>
      <c r="B319" s="2">
        <v>43329</v>
      </c>
      <c r="C319" s="3">
        <v>2339.3000000000002</v>
      </c>
      <c r="D319" s="3">
        <v>2029.1</v>
      </c>
    </row>
    <row r="320" spans="1:4" ht="15" thickBot="1" x14ac:dyDescent="0.35">
      <c r="A320">
        <f t="shared" si="4"/>
        <v>4</v>
      </c>
      <c r="B320" s="2">
        <v>43328</v>
      </c>
      <c r="C320" s="3">
        <v>2394.6</v>
      </c>
      <c r="D320" s="3">
        <v>2093.6999999999998</v>
      </c>
    </row>
    <row r="321" spans="1:4" ht="15" thickBot="1" x14ac:dyDescent="0.35">
      <c r="A321">
        <f t="shared" si="4"/>
        <v>3</v>
      </c>
      <c r="B321" s="2">
        <v>43327</v>
      </c>
      <c r="C321" s="3">
        <v>2071</v>
      </c>
      <c r="D321" s="3">
        <v>1775.8</v>
      </c>
    </row>
    <row r="322" spans="1:4" ht="15" thickBot="1" x14ac:dyDescent="0.35">
      <c r="A322">
        <f t="shared" si="4"/>
        <v>2</v>
      </c>
      <c r="B322" s="2">
        <v>43326</v>
      </c>
      <c r="C322" s="3">
        <v>2129.6999999999998</v>
      </c>
      <c r="D322" s="3">
        <v>1818.3</v>
      </c>
    </row>
    <row r="323" spans="1:4" ht="15" thickBot="1" x14ac:dyDescent="0.35">
      <c r="A323">
        <f t="shared" si="4"/>
        <v>1</v>
      </c>
      <c r="B323" s="2">
        <v>43325</v>
      </c>
      <c r="C323" s="3">
        <v>2127.6</v>
      </c>
      <c r="D323" s="3">
        <v>1804.4</v>
      </c>
    </row>
    <row r="324" spans="1:4" ht="15" thickBot="1" x14ac:dyDescent="0.35">
      <c r="A324">
        <f t="shared" ref="A324:A387" si="5">WEEKDAY(B324,2)</f>
        <v>5</v>
      </c>
      <c r="B324" s="2">
        <v>43322</v>
      </c>
      <c r="C324" s="3">
        <v>2107.1</v>
      </c>
      <c r="D324" s="3">
        <v>1781.6</v>
      </c>
    </row>
    <row r="325" spans="1:4" ht="15" thickBot="1" x14ac:dyDescent="0.35">
      <c r="A325">
        <f t="shared" si="5"/>
        <v>4</v>
      </c>
      <c r="B325" s="2">
        <v>43321</v>
      </c>
      <c r="C325" s="3">
        <v>2036.6</v>
      </c>
      <c r="D325" s="3">
        <v>1735.8</v>
      </c>
    </row>
    <row r="326" spans="1:4" ht="15" thickBot="1" x14ac:dyDescent="0.35">
      <c r="A326">
        <f t="shared" si="5"/>
        <v>3</v>
      </c>
      <c r="B326" s="2">
        <v>43320</v>
      </c>
      <c r="C326" s="3">
        <v>1453.5</v>
      </c>
      <c r="D326" s="3">
        <v>1179.3</v>
      </c>
    </row>
    <row r="327" spans="1:4" ht="15" thickBot="1" x14ac:dyDescent="0.35">
      <c r="A327">
        <f t="shared" si="5"/>
        <v>2</v>
      </c>
      <c r="B327" s="2">
        <v>43319</v>
      </c>
      <c r="C327" s="3">
        <v>1411</v>
      </c>
      <c r="D327" s="3">
        <v>1087.4000000000001</v>
      </c>
    </row>
    <row r="328" spans="1:4" ht="15" thickBot="1" x14ac:dyDescent="0.35">
      <c r="A328">
        <f t="shared" si="5"/>
        <v>1</v>
      </c>
      <c r="B328" s="2">
        <v>43318</v>
      </c>
      <c r="C328" s="3">
        <v>2265.5</v>
      </c>
      <c r="D328" s="3">
        <v>1896.4</v>
      </c>
    </row>
    <row r="329" spans="1:4" ht="15" thickBot="1" x14ac:dyDescent="0.35">
      <c r="A329">
        <f t="shared" si="5"/>
        <v>5</v>
      </c>
      <c r="B329" s="2">
        <v>43315</v>
      </c>
      <c r="C329" s="3">
        <v>2114.6999999999998</v>
      </c>
      <c r="D329" s="3">
        <v>1745.8</v>
      </c>
    </row>
    <row r="330" spans="1:4" ht="15" thickBot="1" x14ac:dyDescent="0.35">
      <c r="A330">
        <f t="shared" si="5"/>
        <v>4</v>
      </c>
      <c r="B330" s="2">
        <v>43314</v>
      </c>
      <c r="C330" s="3">
        <v>2601</v>
      </c>
      <c r="D330" s="3">
        <v>2202.1999999999998</v>
      </c>
    </row>
    <row r="331" spans="1:4" ht="15" thickBot="1" x14ac:dyDescent="0.35">
      <c r="A331">
        <f t="shared" si="5"/>
        <v>3</v>
      </c>
      <c r="B331" s="2">
        <v>43313</v>
      </c>
      <c r="C331" s="3">
        <v>1886.1</v>
      </c>
      <c r="D331" s="3">
        <v>1517.1</v>
      </c>
    </row>
    <row r="332" spans="1:4" ht="15" thickBot="1" x14ac:dyDescent="0.35">
      <c r="A332">
        <f t="shared" si="5"/>
        <v>2</v>
      </c>
      <c r="B332" s="2">
        <v>43312</v>
      </c>
      <c r="C332" s="3">
        <v>1889.6</v>
      </c>
      <c r="D332" s="3">
        <v>1525.2</v>
      </c>
    </row>
    <row r="333" spans="1:4" ht="15" thickBot="1" x14ac:dyDescent="0.35">
      <c r="A333">
        <f t="shared" si="5"/>
        <v>1</v>
      </c>
      <c r="B333" s="2">
        <v>43311</v>
      </c>
      <c r="C333" s="3">
        <v>1729.7</v>
      </c>
      <c r="D333" s="3">
        <v>1360.8</v>
      </c>
    </row>
    <row r="334" spans="1:4" ht="15" thickBot="1" x14ac:dyDescent="0.35">
      <c r="A334">
        <f t="shared" si="5"/>
        <v>5</v>
      </c>
      <c r="B334" s="2">
        <v>43308</v>
      </c>
      <c r="C334" s="3">
        <v>1504.4</v>
      </c>
      <c r="D334" s="3">
        <v>1143.3</v>
      </c>
    </row>
    <row r="335" spans="1:4" ht="15" thickBot="1" x14ac:dyDescent="0.35">
      <c r="A335">
        <f t="shared" si="5"/>
        <v>4</v>
      </c>
      <c r="B335" s="2">
        <v>43307</v>
      </c>
      <c r="C335" s="3">
        <v>1571.2</v>
      </c>
      <c r="D335" s="3">
        <v>1229</v>
      </c>
    </row>
    <row r="336" spans="1:4" ht="15" thickBot="1" x14ac:dyDescent="0.35">
      <c r="A336">
        <f t="shared" si="5"/>
        <v>3</v>
      </c>
      <c r="B336" s="2">
        <v>43306</v>
      </c>
      <c r="C336" s="3">
        <v>2272.1</v>
      </c>
      <c r="D336" s="3">
        <v>1902.9</v>
      </c>
    </row>
    <row r="337" spans="1:4" ht="15" thickBot="1" x14ac:dyDescent="0.35">
      <c r="A337">
        <f t="shared" si="5"/>
        <v>2</v>
      </c>
      <c r="B337" s="2">
        <v>43305</v>
      </c>
      <c r="C337" s="3">
        <v>2430.6999999999998</v>
      </c>
      <c r="D337" s="3">
        <v>2064.5</v>
      </c>
    </row>
    <row r="338" spans="1:4" ht="15" thickBot="1" x14ac:dyDescent="0.35">
      <c r="A338">
        <f t="shared" si="5"/>
        <v>1</v>
      </c>
      <c r="B338" s="2">
        <v>43304</v>
      </c>
      <c r="C338" s="3">
        <v>2431.8000000000002</v>
      </c>
      <c r="D338" s="3">
        <v>2082</v>
      </c>
    </row>
    <row r="339" spans="1:4" ht="15" thickBot="1" x14ac:dyDescent="0.35">
      <c r="A339">
        <f t="shared" si="5"/>
        <v>5</v>
      </c>
      <c r="B339" s="2">
        <v>43301</v>
      </c>
      <c r="C339" s="3">
        <v>2429.6</v>
      </c>
      <c r="D339" s="3">
        <v>2094.1</v>
      </c>
    </row>
    <row r="340" spans="1:4" ht="15" thickBot="1" x14ac:dyDescent="0.35">
      <c r="A340">
        <f t="shared" si="5"/>
        <v>4</v>
      </c>
      <c r="B340" s="2">
        <v>43300</v>
      </c>
      <c r="C340" s="3">
        <v>2567.8000000000002</v>
      </c>
      <c r="D340" s="3">
        <v>2216.1</v>
      </c>
    </row>
    <row r="341" spans="1:4" ht="15" thickBot="1" x14ac:dyDescent="0.35">
      <c r="A341">
        <f t="shared" si="5"/>
        <v>3</v>
      </c>
      <c r="B341" s="2">
        <v>43299</v>
      </c>
      <c r="C341" s="3">
        <v>2193.6</v>
      </c>
      <c r="D341" s="3">
        <v>1864.8</v>
      </c>
    </row>
    <row r="342" spans="1:4" ht="15" thickBot="1" x14ac:dyDescent="0.35">
      <c r="A342">
        <f t="shared" si="5"/>
        <v>2</v>
      </c>
      <c r="B342" s="2">
        <v>43298</v>
      </c>
      <c r="C342" s="3">
        <v>2226.4</v>
      </c>
      <c r="D342" s="3">
        <v>1887.6</v>
      </c>
    </row>
    <row r="343" spans="1:4" ht="15" thickBot="1" x14ac:dyDescent="0.35">
      <c r="A343">
        <f t="shared" si="5"/>
        <v>1</v>
      </c>
      <c r="B343" s="2">
        <v>43297</v>
      </c>
      <c r="C343" s="3">
        <v>2215.6</v>
      </c>
      <c r="D343" s="3">
        <v>1845.2</v>
      </c>
    </row>
    <row r="344" spans="1:4" ht="15" thickBot="1" x14ac:dyDescent="0.35">
      <c r="A344">
        <f t="shared" si="5"/>
        <v>5</v>
      </c>
      <c r="B344" s="2">
        <v>43294</v>
      </c>
      <c r="C344" s="3">
        <v>2237.6999999999998</v>
      </c>
      <c r="D344" s="3">
        <v>1863.6</v>
      </c>
    </row>
    <row r="345" spans="1:4" ht="15" thickBot="1" x14ac:dyDescent="0.35">
      <c r="A345">
        <f t="shared" si="5"/>
        <v>4</v>
      </c>
      <c r="B345" s="2">
        <v>43293</v>
      </c>
      <c r="C345" s="3">
        <v>2244.6999999999998</v>
      </c>
      <c r="D345" s="3">
        <v>1865.5</v>
      </c>
    </row>
    <row r="346" spans="1:4" ht="15" thickBot="1" x14ac:dyDescent="0.35">
      <c r="A346">
        <f t="shared" si="5"/>
        <v>3</v>
      </c>
      <c r="B346" s="2">
        <v>43292</v>
      </c>
      <c r="C346" s="3">
        <v>1082.4000000000001</v>
      </c>
      <c r="D346" s="4">
        <v>727.6</v>
      </c>
    </row>
    <row r="347" spans="1:4" ht="15" thickBot="1" x14ac:dyDescent="0.35">
      <c r="A347">
        <f t="shared" si="5"/>
        <v>2</v>
      </c>
      <c r="B347" s="2">
        <v>43291</v>
      </c>
      <c r="C347" s="3">
        <v>1389.2</v>
      </c>
      <c r="D347" s="3">
        <v>1016.1</v>
      </c>
    </row>
    <row r="348" spans="1:4" ht="15" thickBot="1" x14ac:dyDescent="0.35">
      <c r="A348">
        <f t="shared" si="5"/>
        <v>1</v>
      </c>
      <c r="B348" s="2">
        <v>43290</v>
      </c>
      <c r="C348" s="3">
        <v>1735.7</v>
      </c>
      <c r="D348" s="3">
        <v>1352.7</v>
      </c>
    </row>
    <row r="349" spans="1:4" ht="15" thickBot="1" x14ac:dyDescent="0.35">
      <c r="A349">
        <f t="shared" si="5"/>
        <v>5</v>
      </c>
      <c r="B349" s="2">
        <v>43287</v>
      </c>
      <c r="C349" s="3">
        <v>1692.6</v>
      </c>
      <c r="D349" s="3">
        <v>1299.7</v>
      </c>
    </row>
    <row r="350" spans="1:4" ht="15" thickBot="1" x14ac:dyDescent="0.35">
      <c r="A350">
        <f t="shared" si="5"/>
        <v>4</v>
      </c>
      <c r="B350" s="2">
        <v>43286</v>
      </c>
      <c r="C350" s="3">
        <v>1660</v>
      </c>
      <c r="D350" s="3">
        <v>1308.5</v>
      </c>
    </row>
    <row r="351" spans="1:4" ht="15" thickBot="1" x14ac:dyDescent="0.35">
      <c r="A351">
        <f t="shared" si="5"/>
        <v>3</v>
      </c>
      <c r="B351" s="2">
        <v>43285</v>
      </c>
      <c r="C351" s="3">
        <v>2357.9</v>
      </c>
      <c r="D351" s="3">
        <v>1990.4</v>
      </c>
    </row>
    <row r="352" spans="1:4" ht="15" thickBot="1" x14ac:dyDescent="0.35">
      <c r="A352">
        <f t="shared" si="5"/>
        <v>2</v>
      </c>
      <c r="B352" s="2">
        <v>43284</v>
      </c>
      <c r="C352" s="3">
        <v>2390.3000000000002</v>
      </c>
      <c r="D352" s="3">
        <v>2025.3</v>
      </c>
    </row>
    <row r="353" spans="1:4" ht="15" thickBot="1" x14ac:dyDescent="0.35">
      <c r="A353">
        <f t="shared" si="5"/>
        <v>1</v>
      </c>
      <c r="B353" s="2">
        <v>43283</v>
      </c>
      <c r="C353" s="3">
        <v>2345.6</v>
      </c>
      <c r="D353" s="3">
        <v>1907.4</v>
      </c>
    </row>
    <row r="354" spans="1:4" ht="15" thickBot="1" x14ac:dyDescent="0.35">
      <c r="A354">
        <f t="shared" si="5"/>
        <v>5</v>
      </c>
      <c r="B354" s="2">
        <v>43280</v>
      </c>
      <c r="C354" s="3">
        <v>2474.3000000000002</v>
      </c>
      <c r="D354" s="3">
        <v>2113</v>
      </c>
    </row>
    <row r="355" spans="1:4" ht="15" thickBot="1" x14ac:dyDescent="0.35">
      <c r="A355">
        <f t="shared" si="5"/>
        <v>4</v>
      </c>
      <c r="B355" s="2">
        <v>43279</v>
      </c>
      <c r="C355" s="3">
        <v>2461.6999999999998</v>
      </c>
      <c r="D355" s="3">
        <v>2124</v>
      </c>
    </row>
    <row r="356" spans="1:4" ht="15" thickBot="1" x14ac:dyDescent="0.35">
      <c r="A356">
        <f t="shared" si="5"/>
        <v>3</v>
      </c>
      <c r="B356" s="2">
        <v>43278</v>
      </c>
      <c r="C356" s="3">
        <v>1884.8</v>
      </c>
      <c r="D356" s="3">
        <v>1576.1</v>
      </c>
    </row>
    <row r="357" spans="1:4" ht="15" thickBot="1" x14ac:dyDescent="0.35">
      <c r="A357">
        <f t="shared" si="5"/>
        <v>2</v>
      </c>
      <c r="B357" s="2">
        <v>43277</v>
      </c>
      <c r="C357" s="3">
        <v>1774.6</v>
      </c>
      <c r="D357" s="3">
        <v>1485.3</v>
      </c>
    </row>
    <row r="358" spans="1:4" ht="15" thickBot="1" x14ac:dyDescent="0.35">
      <c r="A358">
        <f t="shared" si="5"/>
        <v>1</v>
      </c>
      <c r="B358" s="2">
        <v>43276</v>
      </c>
      <c r="C358" s="3">
        <v>2536.9</v>
      </c>
      <c r="D358" s="3">
        <v>2206.6999999999998</v>
      </c>
    </row>
    <row r="359" spans="1:4" ht="15" thickBot="1" x14ac:dyDescent="0.35">
      <c r="A359">
        <f t="shared" si="5"/>
        <v>5</v>
      </c>
      <c r="B359" s="2">
        <v>43273</v>
      </c>
      <c r="C359" s="3">
        <v>2336.3000000000002</v>
      </c>
      <c r="D359" s="3">
        <v>2006.4</v>
      </c>
    </row>
    <row r="360" spans="1:4" ht="15" thickBot="1" x14ac:dyDescent="0.35">
      <c r="A360">
        <f t="shared" si="5"/>
        <v>4</v>
      </c>
      <c r="B360" s="2">
        <v>43272</v>
      </c>
      <c r="C360" s="3">
        <v>2256.1999999999998</v>
      </c>
      <c r="D360" s="3">
        <v>1916.6</v>
      </c>
    </row>
    <row r="361" spans="1:4" ht="15" thickBot="1" x14ac:dyDescent="0.35">
      <c r="A361">
        <f t="shared" si="5"/>
        <v>3</v>
      </c>
      <c r="B361" s="2">
        <v>43271</v>
      </c>
      <c r="C361" s="3">
        <v>2043.4</v>
      </c>
      <c r="D361" s="3">
        <v>1737.5</v>
      </c>
    </row>
    <row r="362" spans="1:4" ht="15" thickBot="1" x14ac:dyDescent="0.35">
      <c r="A362">
        <f t="shared" si="5"/>
        <v>2</v>
      </c>
      <c r="B362" s="2">
        <v>43270</v>
      </c>
      <c r="C362" s="3">
        <v>1957.4</v>
      </c>
      <c r="D362" s="3">
        <v>1659.3</v>
      </c>
    </row>
    <row r="363" spans="1:4" ht="15" thickBot="1" x14ac:dyDescent="0.35">
      <c r="A363">
        <f t="shared" si="5"/>
        <v>1</v>
      </c>
      <c r="B363" s="2">
        <v>43269</v>
      </c>
      <c r="C363" s="3">
        <v>2050.5</v>
      </c>
      <c r="D363" s="3">
        <v>1739.7</v>
      </c>
    </row>
    <row r="364" spans="1:4" ht="15" thickBot="1" x14ac:dyDescent="0.35">
      <c r="A364">
        <f t="shared" si="5"/>
        <v>5</v>
      </c>
      <c r="B364" s="2">
        <v>43266</v>
      </c>
      <c r="C364" s="3">
        <v>2132.4</v>
      </c>
      <c r="D364" s="3">
        <v>1803.5</v>
      </c>
    </row>
    <row r="365" spans="1:4" ht="15" thickBot="1" x14ac:dyDescent="0.35">
      <c r="A365">
        <f t="shared" si="5"/>
        <v>4</v>
      </c>
      <c r="B365" s="2">
        <v>43265</v>
      </c>
      <c r="C365" s="3">
        <v>2230.1999999999998</v>
      </c>
      <c r="D365" s="3">
        <v>1870.3</v>
      </c>
    </row>
    <row r="366" spans="1:4" ht="15" thickBot="1" x14ac:dyDescent="0.35">
      <c r="A366">
        <f t="shared" si="5"/>
        <v>3</v>
      </c>
      <c r="B366" s="2">
        <v>43264</v>
      </c>
      <c r="C366" s="3">
        <v>2261</v>
      </c>
      <c r="D366" s="3">
        <v>1927.9</v>
      </c>
    </row>
    <row r="367" spans="1:4" ht="15" thickBot="1" x14ac:dyDescent="0.35">
      <c r="A367">
        <f t="shared" si="5"/>
        <v>6</v>
      </c>
      <c r="B367" s="2">
        <v>43260</v>
      </c>
      <c r="C367" s="3">
        <v>2166.4</v>
      </c>
      <c r="D367" s="3">
        <v>1842.9</v>
      </c>
    </row>
    <row r="368" spans="1:4" ht="15" thickBot="1" x14ac:dyDescent="0.35">
      <c r="A368">
        <f t="shared" si="5"/>
        <v>5</v>
      </c>
      <c r="B368" s="2">
        <v>43259</v>
      </c>
      <c r="C368" s="3">
        <v>2192.9</v>
      </c>
      <c r="D368" s="3">
        <v>1846.3</v>
      </c>
    </row>
    <row r="369" spans="1:4" ht="15" thickBot="1" x14ac:dyDescent="0.35">
      <c r="A369">
        <f t="shared" si="5"/>
        <v>4</v>
      </c>
      <c r="B369" s="2">
        <v>43258</v>
      </c>
      <c r="C369" s="3">
        <v>2139.6</v>
      </c>
      <c r="D369" s="3">
        <v>1814.1</v>
      </c>
    </row>
    <row r="370" spans="1:4" ht="15" thickBot="1" x14ac:dyDescent="0.35">
      <c r="A370">
        <f t="shared" si="5"/>
        <v>3</v>
      </c>
      <c r="B370" s="2">
        <v>43257</v>
      </c>
      <c r="C370" s="3">
        <v>1477.7</v>
      </c>
      <c r="D370" s="3">
        <v>1173</v>
      </c>
    </row>
    <row r="371" spans="1:4" ht="15" thickBot="1" x14ac:dyDescent="0.35">
      <c r="A371">
        <f t="shared" si="5"/>
        <v>2</v>
      </c>
      <c r="B371" s="2">
        <v>43256</v>
      </c>
      <c r="C371" s="3">
        <v>1644.7</v>
      </c>
      <c r="D371" s="3">
        <v>1336.2</v>
      </c>
    </row>
    <row r="372" spans="1:4" ht="15" thickBot="1" x14ac:dyDescent="0.35">
      <c r="A372">
        <f t="shared" si="5"/>
        <v>1</v>
      </c>
      <c r="B372" s="2">
        <v>43255</v>
      </c>
      <c r="C372" s="3">
        <v>2337.4</v>
      </c>
      <c r="D372" s="3">
        <v>2048.1999999999998</v>
      </c>
    </row>
    <row r="373" spans="1:4" ht="15" thickBot="1" x14ac:dyDescent="0.35">
      <c r="A373">
        <f t="shared" si="5"/>
        <v>5</v>
      </c>
      <c r="B373" s="2">
        <v>43252</v>
      </c>
      <c r="C373" s="3">
        <v>2102.6</v>
      </c>
      <c r="D373" s="3">
        <v>1786.6</v>
      </c>
    </row>
    <row r="374" spans="1:4" ht="15" thickBot="1" x14ac:dyDescent="0.35">
      <c r="A374">
        <f t="shared" si="5"/>
        <v>4</v>
      </c>
      <c r="B374" s="2">
        <v>43251</v>
      </c>
      <c r="C374" s="3">
        <v>2075.1</v>
      </c>
      <c r="D374" s="3">
        <v>1765.3</v>
      </c>
    </row>
    <row r="375" spans="1:4" ht="15" thickBot="1" x14ac:dyDescent="0.35">
      <c r="A375">
        <f t="shared" si="5"/>
        <v>3</v>
      </c>
      <c r="B375" s="2">
        <v>43250</v>
      </c>
      <c r="C375" s="3">
        <v>2018.7</v>
      </c>
      <c r="D375" s="3">
        <v>1691</v>
      </c>
    </row>
    <row r="376" spans="1:4" ht="15" thickBot="1" x14ac:dyDescent="0.35">
      <c r="A376">
        <f t="shared" si="5"/>
        <v>2</v>
      </c>
      <c r="B376" s="2">
        <v>43249</v>
      </c>
      <c r="C376" s="3">
        <v>1844.7</v>
      </c>
      <c r="D376" s="3">
        <v>1530.4</v>
      </c>
    </row>
    <row r="377" spans="1:4" ht="15" thickBot="1" x14ac:dyDescent="0.35">
      <c r="A377">
        <f t="shared" si="5"/>
        <v>1</v>
      </c>
      <c r="B377" s="2">
        <v>43248</v>
      </c>
      <c r="C377" s="3">
        <v>2075.1999999999998</v>
      </c>
      <c r="D377" s="3">
        <v>1757.9</v>
      </c>
    </row>
    <row r="378" spans="1:4" ht="15" thickBot="1" x14ac:dyDescent="0.35">
      <c r="A378">
        <f t="shared" si="5"/>
        <v>5</v>
      </c>
      <c r="B378" s="2">
        <v>43245</v>
      </c>
      <c r="C378" s="3">
        <v>2215.1</v>
      </c>
      <c r="D378" s="3">
        <v>1877.5</v>
      </c>
    </row>
    <row r="379" spans="1:4" ht="15" thickBot="1" x14ac:dyDescent="0.35">
      <c r="A379">
        <f t="shared" si="5"/>
        <v>4</v>
      </c>
      <c r="B379" s="2">
        <v>43244</v>
      </c>
      <c r="C379" s="3">
        <v>2279.1</v>
      </c>
      <c r="D379" s="3">
        <v>1951.4</v>
      </c>
    </row>
    <row r="380" spans="1:4" ht="15" thickBot="1" x14ac:dyDescent="0.35">
      <c r="A380">
        <f t="shared" si="5"/>
        <v>3</v>
      </c>
      <c r="B380" s="2">
        <v>43243</v>
      </c>
      <c r="C380" s="3">
        <v>2203.6999999999998</v>
      </c>
      <c r="D380" s="3">
        <v>1899.7</v>
      </c>
    </row>
    <row r="381" spans="1:4" ht="15" thickBot="1" x14ac:dyDescent="0.35">
      <c r="A381">
        <f t="shared" si="5"/>
        <v>2</v>
      </c>
      <c r="B381" s="2">
        <v>43242</v>
      </c>
      <c r="C381" s="3">
        <v>2125.1</v>
      </c>
      <c r="D381" s="3">
        <v>1811.2</v>
      </c>
    </row>
    <row r="382" spans="1:4" ht="15" thickBot="1" x14ac:dyDescent="0.35">
      <c r="A382">
        <f t="shared" si="5"/>
        <v>1</v>
      </c>
      <c r="B382" s="2">
        <v>43241</v>
      </c>
      <c r="C382" s="3">
        <v>2061.5</v>
      </c>
      <c r="D382" s="3">
        <v>1743.3</v>
      </c>
    </row>
    <row r="383" spans="1:4" ht="15" thickBot="1" x14ac:dyDescent="0.35">
      <c r="A383">
        <f t="shared" si="5"/>
        <v>5</v>
      </c>
      <c r="B383" s="2">
        <v>43238</v>
      </c>
      <c r="C383" s="3">
        <v>1982</v>
      </c>
      <c r="D383" s="3">
        <v>1659.9</v>
      </c>
    </row>
    <row r="384" spans="1:4" ht="15" thickBot="1" x14ac:dyDescent="0.35">
      <c r="A384">
        <f t="shared" si="5"/>
        <v>4</v>
      </c>
      <c r="B384" s="2">
        <v>43237</v>
      </c>
      <c r="C384" s="3">
        <v>2030</v>
      </c>
      <c r="D384" s="3">
        <v>1702.4</v>
      </c>
    </row>
    <row r="385" spans="1:4" ht="15" thickBot="1" x14ac:dyDescent="0.35">
      <c r="A385">
        <f t="shared" si="5"/>
        <v>3</v>
      </c>
      <c r="B385" s="2">
        <v>43236</v>
      </c>
      <c r="C385" s="3">
        <v>1965.8</v>
      </c>
      <c r="D385" s="3">
        <v>1646</v>
      </c>
    </row>
    <row r="386" spans="1:4" ht="15" thickBot="1" x14ac:dyDescent="0.35">
      <c r="A386">
        <f t="shared" si="5"/>
        <v>2</v>
      </c>
      <c r="B386" s="2">
        <v>43235</v>
      </c>
      <c r="C386" s="3">
        <v>1949.5</v>
      </c>
      <c r="D386" s="3">
        <v>1627.4</v>
      </c>
    </row>
    <row r="387" spans="1:4" ht="15" thickBot="1" x14ac:dyDescent="0.35">
      <c r="A387">
        <f t="shared" si="5"/>
        <v>1</v>
      </c>
      <c r="B387" s="2">
        <v>43234</v>
      </c>
      <c r="C387" s="3">
        <v>2320.1999999999998</v>
      </c>
      <c r="D387" s="3">
        <v>1991.9</v>
      </c>
    </row>
    <row r="388" spans="1:4" ht="15" thickBot="1" x14ac:dyDescent="0.35">
      <c r="A388">
        <f t="shared" ref="A388:A451" si="6">WEEKDAY(B388,2)</f>
        <v>5</v>
      </c>
      <c r="B388" s="2">
        <v>43231</v>
      </c>
      <c r="C388" s="3">
        <v>2295.9</v>
      </c>
      <c r="D388" s="3">
        <v>1957.5</v>
      </c>
    </row>
    <row r="389" spans="1:4" ht="15" thickBot="1" x14ac:dyDescent="0.35">
      <c r="A389">
        <f t="shared" si="6"/>
        <v>4</v>
      </c>
      <c r="B389" s="2">
        <v>43230</v>
      </c>
      <c r="C389" s="3">
        <v>1404</v>
      </c>
      <c r="D389" s="3">
        <v>1113.4000000000001</v>
      </c>
    </row>
    <row r="390" spans="1:4" ht="15" thickBot="1" x14ac:dyDescent="0.35">
      <c r="A390">
        <f t="shared" si="6"/>
        <v>2</v>
      </c>
      <c r="B390" s="2">
        <v>43228</v>
      </c>
      <c r="C390" s="3">
        <v>1505.8</v>
      </c>
      <c r="D390" s="3">
        <v>1201.9000000000001</v>
      </c>
    </row>
    <row r="391" spans="1:4" ht="15" thickBot="1" x14ac:dyDescent="0.35">
      <c r="A391">
        <f t="shared" si="6"/>
        <v>1</v>
      </c>
      <c r="B391" s="2">
        <v>43227</v>
      </c>
      <c r="C391" s="3">
        <v>2210.4</v>
      </c>
      <c r="D391" s="3">
        <v>1827.6</v>
      </c>
    </row>
    <row r="392" spans="1:4" ht="15" thickBot="1" x14ac:dyDescent="0.35">
      <c r="A392">
        <f t="shared" si="6"/>
        <v>5</v>
      </c>
      <c r="B392" s="2">
        <v>43224</v>
      </c>
      <c r="C392" s="3">
        <v>2111.9</v>
      </c>
      <c r="D392" s="3">
        <v>1753.7</v>
      </c>
    </row>
    <row r="393" spans="1:4" ht="15" thickBot="1" x14ac:dyDescent="0.35">
      <c r="A393">
        <f t="shared" si="6"/>
        <v>4</v>
      </c>
      <c r="B393" s="2">
        <v>43223</v>
      </c>
      <c r="C393" s="3">
        <v>1862.6</v>
      </c>
      <c r="D393" s="3">
        <v>1549.6</v>
      </c>
    </row>
    <row r="394" spans="1:4" ht="15" thickBot="1" x14ac:dyDescent="0.35">
      <c r="A394">
        <f t="shared" si="6"/>
        <v>6</v>
      </c>
      <c r="B394" s="2">
        <v>43218</v>
      </c>
      <c r="C394" s="3">
        <v>1805</v>
      </c>
      <c r="D394" s="3">
        <v>1471.2</v>
      </c>
    </row>
    <row r="395" spans="1:4" ht="15" thickBot="1" x14ac:dyDescent="0.35">
      <c r="A395">
        <f t="shared" si="6"/>
        <v>5</v>
      </c>
      <c r="B395" s="2">
        <v>43217</v>
      </c>
      <c r="C395" s="3">
        <v>1876</v>
      </c>
      <c r="D395" s="3">
        <v>1535.4</v>
      </c>
    </row>
    <row r="396" spans="1:4" ht="15" thickBot="1" x14ac:dyDescent="0.35">
      <c r="A396">
        <f t="shared" si="6"/>
        <v>4</v>
      </c>
      <c r="B396" s="2">
        <v>43216</v>
      </c>
      <c r="C396" s="3">
        <v>1772.4</v>
      </c>
      <c r="D396" s="3">
        <v>1480</v>
      </c>
    </row>
    <row r="397" spans="1:4" ht="15" thickBot="1" x14ac:dyDescent="0.35">
      <c r="A397">
        <f t="shared" si="6"/>
        <v>3</v>
      </c>
      <c r="B397" s="2">
        <v>43215</v>
      </c>
      <c r="C397" s="3">
        <v>2082.6</v>
      </c>
      <c r="D397" s="3">
        <v>1765.7</v>
      </c>
    </row>
    <row r="398" spans="1:4" ht="15" thickBot="1" x14ac:dyDescent="0.35">
      <c r="A398">
        <f t="shared" si="6"/>
        <v>2</v>
      </c>
      <c r="B398" s="2">
        <v>43214</v>
      </c>
      <c r="C398" s="3">
        <v>2196.6</v>
      </c>
      <c r="D398" s="3">
        <v>1880.4</v>
      </c>
    </row>
    <row r="399" spans="1:4" ht="15" thickBot="1" x14ac:dyDescent="0.35">
      <c r="A399">
        <f t="shared" si="6"/>
        <v>1</v>
      </c>
      <c r="B399" s="2">
        <v>43213</v>
      </c>
      <c r="C399" s="3">
        <v>2370.6999999999998</v>
      </c>
      <c r="D399" s="3">
        <v>2043</v>
      </c>
    </row>
    <row r="400" spans="1:4" ht="15" thickBot="1" x14ac:dyDescent="0.35">
      <c r="A400">
        <f t="shared" si="6"/>
        <v>5</v>
      </c>
      <c r="B400" s="2">
        <v>43210</v>
      </c>
      <c r="C400" s="3">
        <v>2292.9</v>
      </c>
      <c r="D400" s="3">
        <v>1944.9</v>
      </c>
    </row>
    <row r="401" spans="1:4" ht="15" thickBot="1" x14ac:dyDescent="0.35">
      <c r="A401">
        <f t="shared" si="6"/>
        <v>4</v>
      </c>
      <c r="B401" s="2">
        <v>43209</v>
      </c>
      <c r="C401" s="3">
        <v>2232.9</v>
      </c>
      <c r="D401" s="3">
        <v>1898.3</v>
      </c>
    </row>
    <row r="402" spans="1:4" ht="15" thickBot="1" x14ac:dyDescent="0.35">
      <c r="A402">
        <f t="shared" si="6"/>
        <v>3</v>
      </c>
      <c r="B402" s="2">
        <v>43208</v>
      </c>
      <c r="C402" s="3">
        <v>2068</v>
      </c>
      <c r="D402" s="3">
        <v>1724.2</v>
      </c>
    </row>
    <row r="403" spans="1:4" ht="15" thickBot="1" x14ac:dyDescent="0.35">
      <c r="A403">
        <f t="shared" si="6"/>
        <v>2</v>
      </c>
      <c r="B403" s="2">
        <v>43207</v>
      </c>
      <c r="C403" s="3">
        <v>1979.8</v>
      </c>
      <c r="D403" s="3">
        <v>1624.2</v>
      </c>
    </row>
    <row r="404" spans="1:4" ht="15" thickBot="1" x14ac:dyDescent="0.35">
      <c r="A404">
        <f t="shared" si="6"/>
        <v>1</v>
      </c>
      <c r="B404" s="2">
        <v>43206</v>
      </c>
      <c r="C404" s="3">
        <v>2134.3000000000002</v>
      </c>
      <c r="D404" s="3">
        <v>1720.6</v>
      </c>
    </row>
    <row r="405" spans="1:4" ht="15" thickBot="1" x14ac:dyDescent="0.35">
      <c r="A405">
        <f t="shared" si="6"/>
        <v>5</v>
      </c>
      <c r="B405" s="2">
        <v>43203</v>
      </c>
      <c r="C405" s="3">
        <v>2200.5</v>
      </c>
      <c r="D405" s="3">
        <v>1787</v>
      </c>
    </row>
    <row r="406" spans="1:4" ht="15" thickBot="1" x14ac:dyDescent="0.35">
      <c r="A406">
        <f t="shared" si="6"/>
        <v>4</v>
      </c>
      <c r="B406" s="2">
        <v>43202</v>
      </c>
      <c r="C406" s="3">
        <v>2165.5</v>
      </c>
      <c r="D406" s="3">
        <v>1750.9</v>
      </c>
    </row>
    <row r="407" spans="1:4" ht="15" thickBot="1" x14ac:dyDescent="0.35">
      <c r="A407">
        <f t="shared" si="6"/>
        <v>3</v>
      </c>
      <c r="B407" s="2">
        <v>43201</v>
      </c>
      <c r="C407" s="3">
        <v>1862</v>
      </c>
      <c r="D407" s="3">
        <v>1475.9</v>
      </c>
    </row>
    <row r="408" spans="1:4" ht="15" thickBot="1" x14ac:dyDescent="0.35">
      <c r="A408">
        <f t="shared" si="6"/>
        <v>2</v>
      </c>
      <c r="B408" s="2">
        <v>43200</v>
      </c>
      <c r="C408" s="3">
        <v>1758.8</v>
      </c>
      <c r="D408" s="3">
        <v>1364.3</v>
      </c>
    </row>
    <row r="409" spans="1:4" ht="15" thickBot="1" x14ac:dyDescent="0.35">
      <c r="A409">
        <f t="shared" si="6"/>
        <v>1</v>
      </c>
      <c r="B409" s="2">
        <v>43199</v>
      </c>
      <c r="C409" s="3">
        <v>1923.2</v>
      </c>
      <c r="D409" s="3">
        <v>1545.1</v>
      </c>
    </row>
    <row r="410" spans="1:4" ht="15" thickBot="1" x14ac:dyDescent="0.35">
      <c r="A410">
        <f t="shared" si="6"/>
        <v>5</v>
      </c>
      <c r="B410" s="2">
        <v>43196</v>
      </c>
      <c r="C410" s="3">
        <v>1758.8</v>
      </c>
      <c r="D410" s="3">
        <v>1377</v>
      </c>
    </row>
    <row r="411" spans="1:4" ht="15" thickBot="1" x14ac:dyDescent="0.35">
      <c r="A411">
        <f t="shared" si="6"/>
        <v>4</v>
      </c>
      <c r="B411" s="2">
        <v>43195</v>
      </c>
      <c r="C411" s="3">
        <v>1960.6</v>
      </c>
      <c r="D411" s="3">
        <v>1579.6</v>
      </c>
    </row>
    <row r="412" spans="1:4" ht="15" thickBot="1" x14ac:dyDescent="0.35">
      <c r="A412">
        <f t="shared" si="6"/>
        <v>3</v>
      </c>
      <c r="B412" s="2">
        <v>43194</v>
      </c>
      <c r="C412" s="3">
        <v>2188</v>
      </c>
      <c r="D412" s="3">
        <v>1818.6</v>
      </c>
    </row>
    <row r="413" spans="1:4" ht="15" thickBot="1" x14ac:dyDescent="0.35">
      <c r="A413">
        <f t="shared" si="6"/>
        <v>2</v>
      </c>
      <c r="B413" s="2">
        <v>43193</v>
      </c>
      <c r="C413" s="3">
        <v>2181.4</v>
      </c>
      <c r="D413" s="3">
        <v>1777</v>
      </c>
    </row>
    <row r="414" spans="1:4" ht="15" thickBot="1" x14ac:dyDescent="0.35">
      <c r="A414">
        <f t="shared" si="6"/>
        <v>1</v>
      </c>
      <c r="B414" s="2">
        <v>43192</v>
      </c>
      <c r="C414" s="3">
        <v>1824.1</v>
      </c>
      <c r="D414" s="3">
        <v>1445.5</v>
      </c>
    </row>
    <row r="415" spans="1:4" ht="15" thickBot="1" x14ac:dyDescent="0.35">
      <c r="A415">
        <f t="shared" si="6"/>
        <v>5</v>
      </c>
      <c r="B415" s="2">
        <v>43189</v>
      </c>
      <c r="C415" s="3">
        <v>2136.1999999999998</v>
      </c>
      <c r="D415" s="3">
        <v>1762.6</v>
      </c>
    </row>
    <row r="416" spans="1:4" ht="15" thickBot="1" x14ac:dyDescent="0.35">
      <c r="A416">
        <f t="shared" si="6"/>
        <v>4</v>
      </c>
      <c r="B416" s="2">
        <v>43188</v>
      </c>
      <c r="C416" s="3">
        <v>1952.2</v>
      </c>
      <c r="D416" s="3">
        <v>1576.8</v>
      </c>
    </row>
    <row r="417" spans="1:4" ht="15" thickBot="1" x14ac:dyDescent="0.35">
      <c r="A417">
        <f t="shared" si="6"/>
        <v>3</v>
      </c>
      <c r="B417" s="2">
        <v>43187</v>
      </c>
      <c r="C417" s="3">
        <v>1778.9</v>
      </c>
      <c r="D417" s="3">
        <v>1404.1</v>
      </c>
    </row>
    <row r="418" spans="1:4" ht="15" thickBot="1" x14ac:dyDescent="0.35">
      <c r="A418">
        <f t="shared" si="6"/>
        <v>2</v>
      </c>
      <c r="B418" s="2">
        <v>43186</v>
      </c>
      <c r="C418" s="3">
        <v>1653.6</v>
      </c>
      <c r="D418" s="3">
        <v>1308.2</v>
      </c>
    </row>
    <row r="419" spans="1:4" ht="15" thickBot="1" x14ac:dyDescent="0.35">
      <c r="A419">
        <f t="shared" si="6"/>
        <v>1</v>
      </c>
      <c r="B419" s="2">
        <v>43185</v>
      </c>
      <c r="C419" s="3">
        <v>2246</v>
      </c>
      <c r="D419" s="3">
        <v>1880.8</v>
      </c>
    </row>
    <row r="420" spans="1:4" ht="15" thickBot="1" x14ac:dyDescent="0.35">
      <c r="A420">
        <f t="shared" si="6"/>
        <v>5</v>
      </c>
      <c r="B420" s="2">
        <v>43182</v>
      </c>
      <c r="C420" s="3">
        <v>1777.4</v>
      </c>
      <c r="D420" s="3">
        <v>1414.5</v>
      </c>
    </row>
    <row r="421" spans="1:4" ht="15" thickBot="1" x14ac:dyDescent="0.35">
      <c r="A421">
        <f t="shared" si="6"/>
        <v>4</v>
      </c>
      <c r="B421" s="2">
        <v>43181</v>
      </c>
      <c r="C421" s="3">
        <v>1955.5</v>
      </c>
      <c r="D421" s="3">
        <v>1606.7</v>
      </c>
    </row>
    <row r="422" spans="1:4" ht="15" thickBot="1" x14ac:dyDescent="0.35">
      <c r="A422">
        <f t="shared" si="6"/>
        <v>3</v>
      </c>
      <c r="B422" s="2">
        <v>43180</v>
      </c>
      <c r="C422" s="3">
        <v>2004.1</v>
      </c>
      <c r="D422" s="3">
        <v>1664.2</v>
      </c>
    </row>
    <row r="423" spans="1:4" ht="15" thickBot="1" x14ac:dyDescent="0.35">
      <c r="A423">
        <f t="shared" si="6"/>
        <v>2</v>
      </c>
      <c r="B423" s="2">
        <v>43179</v>
      </c>
      <c r="C423" s="3">
        <v>1933.5</v>
      </c>
      <c r="D423" s="3">
        <v>1593.5</v>
      </c>
    </row>
    <row r="424" spans="1:4" ht="15" thickBot="1" x14ac:dyDescent="0.35">
      <c r="A424">
        <f t="shared" si="6"/>
        <v>1</v>
      </c>
      <c r="B424" s="2">
        <v>43178</v>
      </c>
      <c r="C424" s="3">
        <v>1927.5</v>
      </c>
      <c r="D424" s="3">
        <v>1591.2</v>
      </c>
    </row>
    <row r="425" spans="1:4" ht="15" thickBot="1" x14ac:dyDescent="0.35">
      <c r="A425">
        <f t="shared" si="6"/>
        <v>5</v>
      </c>
      <c r="B425" s="2">
        <v>43175</v>
      </c>
      <c r="C425" s="3">
        <v>2502.8000000000002</v>
      </c>
      <c r="D425" s="3">
        <v>2151.1</v>
      </c>
    </row>
    <row r="426" spans="1:4" ht="15" thickBot="1" x14ac:dyDescent="0.35">
      <c r="A426">
        <f t="shared" si="6"/>
        <v>4</v>
      </c>
      <c r="B426" s="2">
        <v>43174</v>
      </c>
      <c r="C426" s="3">
        <v>2042.2</v>
      </c>
      <c r="D426" s="3">
        <v>1702.3</v>
      </c>
    </row>
    <row r="427" spans="1:4" ht="15" thickBot="1" x14ac:dyDescent="0.35">
      <c r="A427">
        <f t="shared" si="6"/>
        <v>3</v>
      </c>
      <c r="B427" s="2">
        <v>43173</v>
      </c>
      <c r="C427" s="3">
        <v>1916.3</v>
      </c>
      <c r="D427" s="3">
        <v>1588.3</v>
      </c>
    </row>
    <row r="428" spans="1:4" ht="15" thickBot="1" x14ac:dyDescent="0.35">
      <c r="A428">
        <f t="shared" si="6"/>
        <v>2</v>
      </c>
      <c r="B428" s="2">
        <v>43172</v>
      </c>
      <c r="C428" s="3">
        <v>2094.8000000000002</v>
      </c>
      <c r="D428" s="3">
        <v>1749.4</v>
      </c>
    </row>
    <row r="429" spans="1:4" ht="15" thickBot="1" x14ac:dyDescent="0.35">
      <c r="A429">
        <f t="shared" si="6"/>
        <v>1</v>
      </c>
      <c r="B429" s="2">
        <v>43171</v>
      </c>
      <c r="C429" s="3">
        <v>2328.1</v>
      </c>
      <c r="D429" s="3">
        <v>1992.9</v>
      </c>
    </row>
    <row r="430" spans="1:4" ht="15" thickBot="1" x14ac:dyDescent="0.35">
      <c r="A430">
        <f t="shared" si="6"/>
        <v>3</v>
      </c>
      <c r="B430" s="2">
        <v>43166</v>
      </c>
      <c r="C430" s="3">
        <v>1520.1</v>
      </c>
      <c r="D430" s="3">
        <v>1142.5999999999999</v>
      </c>
    </row>
    <row r="431" spans="1:4" ht="15" thickBot="1" x14ac:dyDescent="0.35">
      <c r="A431">
        <f t="shared" si="6"/>
        <v>2</v>
      </c>
      <c r="B431" s="2">
        <v>43165</v>
      </c>
      <c r="C431" s="3">
        <v>1753</v>
      </c>
      <c r="D431" s="3">
        <v>1401.5</v>
      </c>
    </row>
    <row r="432" spans="1:4" ht="15" thickBot="1" x14ac:dyDescent="0.35">
      <c r="A432">
        <f t="shared" si="6"/>
        <v>1</v>
      </c>
      <c r="B432" s="2">
        <v>43164</v>
      </c>
      <c r="C432" s="3">
        <v>2154.4</v>
      </c>
      <c r="D432" s="3">
        <v>1770.9</v>
      </c>
    </row>
    <row r="433" spans="1:4" ht="15" thickBot="1" x14ac:dyDescent="0.35">
      <c r="A433">
        <f t="shared" si="6"/>
        <v>5</v>
      </c>
      <c r="B433" s="2">
        <v>43161</v>
      </c>
      <c r="C433" s="3">
        <v>2016.4</v>
      </c>
      <c r="D433" s="3">
        <v>1636</v>
      </c>
    </row>
    <row r="434" spans="1:4" ht="15" thickBot="1" x14ac:dyDescent="0.35">
      <c r="A434">
        <f t="shared" si="6"/>
        <v>4</v>
      </c>
      <c r="B434" s="2">
        <v>43160</v>
      </c>
      <c r="C434" s="3">
        <v>1813.2</v>
      </c>
      <c r="D434" s="3">
        <v>1433.1</v>
      </c>
    </row>
    <row r="435" spans="1:4" ht="15" thickBot="1" x14ac:dyDescent="0.35">
      <c r="A435">
        <f t="shared" si="6"/>
        <v>3</v>
      </c>
      <c r="B435" s="2">
        <v>43159</v>
      </c>
      <c r="C435" s="3">
        <v>2265</v>
      </c>
      <c r="D435" s="3">
        <v>1882.6</v>
      </c>
    </row>
    <row r="436" spans="1:4" ht="15" thickBot="1" x14ac:dyDescent="0.35">
      <c r="A436">
        <f t="shared" si="6"/>
        <v>2</v>
      </c>
      <c r="B436" s="2">
        <v>43158</v>
      </c>
      <c r="C436" s="3">
        <v>2113.6999999999998</v>
      </c>
      <c r="D436" s="3">
        <v>1758.3</v>
      </c>
    </row>
    <row r="437" spans="1:4" ht="15" thickBot="1" x14ac:dyDescent="0.35">
      <c r="A437">
        <f t="shared" si="6"/>
        <v>1</v>
      </c>
      <c r="B437" s="2">
        <v>43157</v>
      </c>
      <c r="C437" s="3">
        <v>2511.6</v>
      </c>
      <c r="D437" s="3">
        <v>2133.9</v>
      </c>
    </row>
    <row r="438" spans="1:4" ht="15" thickBot="1" x14ac:dyDescent="0.35">
      <c r="A438">
        <f t="shared" si="6"/>
        <v>4</v>
      </c>
      <c r="B438" s="2">
        <v>43153</v>
      </c>
      <c r="C438" s="3">
        <v>2477.3000000000002</v>
      </c>
      <c r="D438" s="3">
        <v>2106.4</v>
      </c>
    </row>
    <row r="439" spans="1:4" ht="15" thickBot="1" x14ac:dyDescent="0.35">
      <c r="A439">
        <f t="shared" si="6"/>
        <v>3</v>
      </c>
      <c r="B439" s="2">
        <v>43152</v>
      </c>
      <c r="C439" s="3">
        <v>1804.7</v>
      </c>
      <c r="D439" s="3">
        <v>1451.9</v>
      </c>
    </row>
    <row r="440" spans="1:4" ht="15" thickBot="1" x14ac:dyDescent="0.35">
      <c r="A440">
        <f t="shared" si="6"/>
        <v>2</v>
      </c>
      <c r="B440" s="2">
        <v>43151</v>
      </c>
      <c r="C440" s="3">
        <v>1688.9</v>
      </c>
      <c r="D440" s="3">
        <v>1333.6</v>
      </c>
    </row>
    <row r="441" spans="1:4" ht="15" thickBot="1" x14ac:dyDescent="0.35">
      <c r="A441">
        <f t="shared" si="6"/>
        <v>1</v>
      </c>
      <c r="B441" s="2">
        <v>43150</v>
      </c>
      <c r="C441" s="3">
        <v>1610.5</v>
      </c>
      <c r="D441" s="3">
        <v>1286.0999999999999</v>
      </c>
    </row>
    <row r="442" spans="1:4" ht="15" thickBot="1" x14ac:dyDescent="0.35">
      <c r="A442">
        <f t="shared" si="6"/>
        <v>5</v>
      </c>
      <c r="B442" s="2">
        <v>43147</v>
      </c>
      <c r="C442" s="3">
        <v>1549.9</v>
      </c>
      <c r="D442" s="3">
        <v>1200.7</v>
      </c>
    </row>
    <row r="443" spans="1:4" ht="15" thickBot="1" x14ac:dyDescent="0.35">
      <c r="A443">
        <f t="shared" si="6"/>
        <v>4</v>
      </c>
      <c r="B443" s="2">
        <v>43146</v>
      </c>
      <c r="C443" s="3">
        <v>1634.3</v>
      </c>
      <c r="D443" s="3">
        <v>1292.5</v>
      </c>
    </row>
    <row r="444" spans="1:4" ht="15" thickBot="1" x14ac:dyDescent="0.35">
      <c r="A444">
        <f t="shared" si="6"/>
        <v>3</v>
      </c>
      <c r="B444" s="2">
        <v>43145</v>
      </c>
      <c r="C444" s="3">
        <v>2117.5</v>
      </c>
      <c r="D444" s="3">
        <v>1740.9</v>
      </c>
    </row>
    <row r="445" spans="1:4" ht="15" thickBot="1" x14ac:dyDescent="0.35">
      <c r="A445">
        <f t="shared" si="6"/>
        <v>2</v>
      </c>
      <c r="B445" s="2">
        <v>43144</v>
      </c>
      <c r="C445" s="3">
        <v>2106.3000000000002</v>
      </c>
      <c r="D445" s="3">
        <v>1704.5</v>
      </c>
    </row>
    <row r="446" spans="1:4" ht="15" thickBot="1" x14ac:dyDescent="0.35">
      <c r="A446">
        <f t="shared" si="6"/>
        <v>1</v>
      </c>
      <c r="B446" s="2">
        <v>43143</v>
      </c>
      <c r="C446" s="3">
        <v>2008.1</v>
      </c>
      <c r="D446" s="3">
        <v>1622.8</v>
      </c>
    </row>
    <row r="447" spans="1:4" ht="15" thickBot="1" x14ac:dyDescent="0.35">
      <c r="A447">
        <f t="shared" si="6"/>
        <v>5</v>
      </c>
      <c r="B447" s="2">
        <v>43140</v>
      </c>
      <c r="C447" s="3">
        <v>1932.8</v>
      </c>
      <c r="D447" s="3">
        <v>1569.7</v>
      </c>
    </row>
    <row r="448" spans="1:4" ht="15" thickBot="1" x14ac:dyDescent="0.35">
      <c r="A448">
        <f t="shared" si="6"/>
        <v>4</v>
      </c>
      <c r="B448" s="2">
        <v>43139</v>
      </c>
      <c r="C448" s="3">
        <v>1873.6</v>
      </c>
      <c r="D448" s="3">
        <v>1511.1</v>
      </c>
    </row>
    <row r="449" spans="1:4" ht="15" thickBot="1" x14ac:dyDescent="0.35">
      <c r="A449">
        <f t="shared" si="6"/>
        <v>3</v>
      </c>
      <c r="B449" s="2">
        <v>43138</v>
      </c>
      <c r="C449" s="3">
        <v>1466.7</v>
      </c>
      <c r="D449" s="3">
        <v>1107.9000000000001</v>
      </c>
    </row>
    <row r="450" spans="1:4" ht="15" thickBot="1" x14ac:dyDescent="0.35">
      <c r="A450">
        <f t="shared" si="6"/>
        <v>2</v>
      </c>
      <c r="B450" s="2">
        <v>43137</v>
      </c>
      <c r="C450" s="3">
        <v>1483.2</v>
      </c>
      <c r="D450" s="3">
        <v>1122.9000000000001</v>
      </c>
    </row>
    <row r="451" spans="1:4" ht="15" thickBot="1" x14ac:dyDescent="0.35">
      <c r="A451">
        <f t="shared" si="6"/>
        <v>1</v>
      </c>
      <c r="B451" s="2">
        <v>43136</v>
      </c>
      <c r="C451" s="3">
        <v>1559.1</v>
      </c>
      <c r="D451" s="3">
        <v>1177.9000000000001</v>
      </c>
    </row>
    <row r="452" spans="1:4" ht="15" thickBot="1" x14ac:dyDescent="0.35">
      <c r="A452">
        <f t="shared" ref="A452:A515" si="7">WEEKDAY(B452,2)</f>
        <v>5</v>
      </c>
      <c r="B452" s="2">
        <v>43133</v>
      </c>
      <c r="C452" s="3">
        <v>1427.9</v>
      </c>
      <c r="D452" s="3">
        <v>1055</v>
      </c>
    </row>
    <row r="453" spans="1:4" ht="15" thickBot="1" x14ac:dyDescent="0.35">
      <c r="A453">
        <f t="shared" si="7"/>
        <v>4</v>
      </c>
      <c r="B453" s="2">
        <v>43132</v>
      </c>
      <c r="C453" s="3">
        <v>1906.2</v>
      </c>
      <c r="D453" s="3">
        <v>1540.6</v>
      </c>
    </row>
    <row r="454" spans="1:4" ht="15" thickBot="1" x14ac:dyDescent="0.35">
      <c r="A454">
        <f t="shared" si="7"/>
        <v>3</v>
      </c>
      <c r="B454" s="2">
        <v>43131</v>
      </c>
      <c r="C454" s="3">
        <v>1846.5</v>
      </c>
      <c r="D454" s="3">
        <v>1508.3</v>
      </c>
    </row>
    <row r="455" spans="1:4" ht="15" thickBot="1" x14ac:dyDescent="0.35">
      <c r="A455">
        <f t="shared" si="7"/>
        <v>2</v>
      </c>
      <c r="B455" s="2">
        <v>43130</v>
      </c>
      <c r="C455" s="3">
        <v>1354.4</v>
      </c>
      <c r="D455" s="3">
        <v>1015.2</v>
      </c>
    </row>
    <row r="456" spans="1:4" ht="15" thickBot="1" x14ac:dyDescent="0.35">
      <c r="A456">
        <f t="shared" si="7"/>
        <v>1</v>
      </c>
      <c r="B456" s="2">
        <v>43129</v>
      </c>
      <c r="C456" s="3">
        <v>1466.7</v>
      </c>
      <c r="D456" s="3">
        <v>1142.2</v>
      </c>
    </row>
    <row r="457" spans="1:4" ht="15" thickBot="1" x14ac:dyDescent="0.35">
      <c r="A457">
        <f t="shared" si="7"/>
        <v>5</v>
      </c>
      <c r="B457" s="2">
        <v>43126</v>
      </c>
      <c r="C457" s="3">
        <v>1256.8</v>
      </c>
      <c r="D457" s="4">
        <v>947.2</v>
      </c>
    </row>
    <row r="458" spans="1:4" ht="15" thickBot="1" x14ac:dyDescent="0.35">
      <c r="A458">
        <f t="shared" si="7"/>
        <v>4</v>
      </c>
      <c r="B458" s="2">
        <v>43125</v>
      </c>
      <c r="C458" s="3">
        <v>1856.9</v>
      </c>
      <c r="D458" s="3">
        <v>1524.2</v>
      </c>
    </row>
    <row r="459" spans="1:4" ht="15" thickBot="1" x14ac:dyDescent="0.35">
      <c r="A459">
        <f t="shared" si="7"/>
        <v>3</v>
      </c>
      <c r="B459" s="2">
        <v>43124</v>
      </c>
      <c r="C459" s="3">
        <v>2282</v>
      </c>
      <c r="D459" s="3">
        <v>1929.1</v>
      </c>
    </row>
    <row r="460" spans="1:4" ht="15" thickBot="1" x14ac:dyDescent="0.35">
      <c r="A460">
        <f t="shared" si="7"/>
        <v>2</v>
      </c>
      <c r="B460" s="2">
        <v>43123</v>
      </c>
      <c r="C460" s="3">
        <v>2235.6</v>
      </c>
      <c r="D460" s="3">
        <v>1889</v>
      </c>
    </row>
    <row r="461" spans="1:4" ht="15" thickBot="1" x14ac:dyDescent="0.35">
      <c r="A461">
        <f t="shared" si="7"/>
        <v>1</v>
      </c>
      <c r="B461" s="2">
        <v>43122</v>
      </c>
      <c r="C461" s="3">
        <v>2181.4</v>
      </c>
      <c r="D461" s="3">
        <v>1839.6</v>
      </c>
    </row>
    <row r="462" spans="1:4" ht="15" thickBot="1" x14ac:dyDescent="0.35">
      <c r="A462">
        <f t="shared" si="7"/>
        <v>5</v>
      </c>
      <c r="B462" s="2">
        <v>43119</v>
      </c>
      <c r="C462" s="3">
        <v>2078.6999999999998</v>
      </c>
      <c r="D462" s="3">
        <v>1740.5</v>
      </c>
    </row>
    <row r="463" spans="1:4" ht="15" thickBot="1" x14ac:dyDescent="0.35">
      <c r="A463">
        <f t="shared" si="7"/>
        <v>4</v>
      </c>
      <c r="B463" s="2">
        <v>43118</v>
      </c>
      <c r="C463" s="3">
        <v>2053.1</v>
      </c>
      <c r="D463" s="3">
        <v>1734.1</v>
      </c>
    </row>
    <row r="464" spans="1:4" ht="15" thickBot="1" x14ac:dyDescent="0.35">
      <c r="A464">
        <f t="shared" si="7"/>
        <v>3</v>
      </c>
      <c r="B464" s="2">
        <v>43117</v>
      </c>
      <c r="C464" s="3">
        <v>2878.4</v>
      </c>
      <c r="D464" s="3">
        <v>2544.4</v>
      </c>
    </row>
    <row r="465" spans="1:4" ht="15" thickBot="1" x14ac:dyDescent="0.35">
      <c r="A465">
        <f t="shared" si="7"/>
        <v>2</v>
      </c>
      <c r="B465" s="2">
        <v>43116</v>
      </c>
      <c r="C465" s="3">
        <v>2656.8</v>
      </c>
      <c r="D465" s="3">
        <v>2309</v>
      </c>
    </row>
    <row r="466" spans="1:4" ht="15" thickBot="1" x14ac:dyDescent="0.35">
      <c r="A466">
        <f t="shared" si="7"/>
        <v>1</v>
      </c>
      <c r="B466" s="2">
        <v>43115</v>
      </c>
      <c r="C466" s="3">
        <v>2756.7</v>
      </c>
      <c r="D466" s="3">
        <v>2411.1999999999998</v>
      </c>
    </row>
    <row r="467" spans="1:4" ht="15" thickBot="1" x14ac:dyDescent="0.35">
      <c r="A467">
        <f t="shared" si="7"/>
        <v>5</v>
      </c>
      <c r="B467" s="2">
        <v>43112</v>
      </c>
      <c r="C467" s="3">
        <v>2814.7</v>
      </c>
      <c r="D467" s="3">
        <v>2428.9</v>
      </c>
    </row>
    <row r="468" spans="1:4" ht="15" thickBot="1" x14ac:dyDescent="0.35">
      <c r="A468">
        <f t="shared" si="7"/>
        <v>4</v>
      </c>
      <c r="B468" s="2">
        <v>43111</v>
      </c>
      <c r="C468" s="3">
        <v>2821.3</v>
      </c>
      <c r="D468" s="3">
        <v>2442.6999999999998</v>
      </c>
    </row>
    <row r="469" spans="1:4" ht="15" thickBot="1" x14ac:dyDescent="0.35">
      <c r="A469">
        <f t="shared" si="7"/>
        <v>3</v>
      </c>
      <c r="B469" s="2">
        <v>43110</v>
      </c>
      <c r="C469" s="3">
        <v>1413.6</v>
      </c>
      <c r="D469" s="3">
        <v>1005</v>
      </c>
    </row>
    <row r="470" spans="1:4" ht="15" thickBot="1" x14ac:dyDescent="0.35">
      <c r="A470">
        <f t="shared" si="7"/>
        <v>2</v>
      </c>
      <c r="B470" s="2">
        <v>43109</v>
      </c>
      <c r="C470" s="3">
        <v>2180.9</v>
      </c>
      <c r="D470" s="3">
        <v>1544.5</v>
      </c>
    </row>
    <row r="471" spans="1:4" ht="15" thickBot="1" x14ac:dyDescent="0.35">
      <c r="A471">
        <f t="shared" si="7"/>
        <v>1</v>
      </c>
      <c r="B471" s="2">
        <v>43101</v>
      </c>
      <c r="C471" s="3">
        <v>1930.7</v>
      </c>
      <c r="D471" s="3">
        <v>1451.5</v>
      </c>
    </row>
    <row r="472" spans="1:4" ht="15" thickBot="1" x14ac:dyDescent="0.35">
      <c r="A472">
        <f t="shared" si="7"/>
        <v>5</v>
      </c>
      <c r="B472" s="2">
        <v>43098</v>
      </c>
      <c r="C472" s="3">
        <v>2224</v>
      </c>
      <c r="D472" s="3">
        <v>1642.6</v>
      </c>
    </row>
    <row r="473" spans="1:4" ht="15" thickBot="1" x14ac:dyDescent="0.35">
      <c r="A473">
        <f t="shared" si="7"/>
        <v>4</v>
      </c>
      <c r="B473" s="2">
        <v>43097</v>
      </c>
      <c r="C473" s="3">
        <v>2427.3000000000002</v>
      </c>
      <c r="D473" s="3">
        <v>1848.6</v>
      </c>
    </row>
    <row r="474" spans="1:4" ht="15" thickBot="1" x14ac:dyDescent="0.35">
      <c r="A474">
        <f t="shared" si="7"/>
        <v>3</v>
      </c>
      <c r="B474" s="2">
        <v>43096</v>
      </c>
      <c r="C474" s="3">
        <v>2396.1999999999998</v>
      </c>
      <c r="D474" s="3">
        <v>1919.1</v>
      </c>
    </row>
    <row r="475" spans="1:4" ht="15" thickBot="1" x14ac:dyDescent="0.35">
      <c r="A475">
        <f t="shared" si="7"/>
        <v>2</v>
      </c>
      <c r="B475" s="2">
        <v>43095</v>
      </c>
      <c r="C475" s="3">
        <v>1752</v>
      </c>
      <c r="D475" s="3">
        <v>1270.9000000000001</v>
      </c>
    </row>
    <row r="476" spans="1:4" ht="15" thickBot="1" x14ac:dyDescent="0.35">
      <c r="A476">
        <f t="shared" si="7"/>
        <v>1</v>
      </c>
      <c r="B476" s="2">
        <v>43094</v>
      </c>
      <c r="C476" s="3">
        <v>2205.1999999999998</v>
      </c>
      <c r="D476" s="3">
        <v>1774.3</v>
      </c>
    </row>
    <row r="477" spans="1:4" ht="15" thickBot="1" x14ac:dyDescent="0.35">
      <c r="A477">
        <f t="shared" si="7"/>
        <v>5</v>
      </c>
      <c r="B477" s="2">
        <v>43091</v>
      </c>
      <c r="C477" s="3">
        <v>2413.6999999999998</v>
      </c>
      <c r="D477" s="3">
        <v>1993.1</v>
      </c>
    </row>
    <row r="478" spans="1:4" ht="15" thickBot="1" x14ac:dyDescent="0.35">
      <c r="A478">
        <f t="shared" si="7"/>
        <v>4</v>
      </c>
      <c r="B478" s="2">
        <v>43090</v>
      </c>
      <c r="C478" s="3">
        <v>2242</v>
      </c>
      <c r="D478" s="3">
        <v>1838.5</v>
      </c>
    </row>
    <row r="479" spans="1:4" ht="15" thickBot="1" x14ac:dyDescent="0.35">
      <c r="A479">
        <f t="shared" si="7"/>
        <v>3</v>
      </c>
      <c r="B479" s="2">
        <v>43089</v>
      </c>
      <c r="C479" s="3">
        <v>2401.6</v>
      </c>
      <c r="D479" s="3">
        <v>2007.1</v>
      </c>
    </row>
    <row r="480" spans="1:4" ht="15" thickBot="1" x14ac:dyDescent="0.35">
      <c r="A480">
        <f t="shared" si="7"/>
        <v>2</v>
      </c>
      <c r="B480" s="2">
        <v>43088</v>
      </c>
      <c r="C480" s="3">
        <v>2340.8000000000002</v>
      </c>
      <c r="D480" s="3">
        <v>1965</v>
      </c>
    </row>
    <row r="481" spans="1:4" ht="15" thickBot="1" x14ac:dyDescent="0.35">
      <c r="A481">
        <f t="shared" si="7"/>
        <v>1</v>
      </c>
      <c r="B481" s="2">
        <v>43087</v>
      </c>
      <c r="C481" s="3">
        <v>2016.1</v>
      </c>
      <c r="D481" s="3">
        <v>1663.2</v>
      </c>
    </row>
    <row r="482" spans="1:4" ht="15" thickBot="1" x14ac:dyDescent="0.35">
      <c r="A482">
        <f t="shared" si="7"/>
        <v>5</v>
      </c>
      <c r="B482" s="2">
        <v>43084</v>
      </c>
      <c r="C482" s="3">
        <v>2000</v>
      </c>
      <c r="D482" s="3">
        <v>1655.7</v>
      </c>
    </row>
    <row r="483" spans="1:4" ht="15" thickBot="1" x14ac:dyDescent="0.35">
      <c r="A483">
        <f t="shared" si="7"/>
        <v>4</v>
      </c>
      <c r="B483" s="2">
        <v>43083</v>
      </c>
      <c r="C483" s="3">
        <v>1933.2</v>
      </c>
      <c r="D483" s="3">
        <v>1596.1</v>
      </c>
    </row>
    <row r="484" spans="1:4" ht="15" thickBot="1" x14ac:dyDescent="0.35">
      <c r="A484">
        <f t="shared" si="7"/>
        <v>3</v>
      </c>
      <c r="B484" s="2">
        <v>43082</v>
      </c>
      <c r="C484" s="3">
        <v>2240.5</v>
      </c>
      <c r="D484" s="3">
        <v>1931.8</v>
      </c>
    </row>
    <row r="485" spans="1:4" ht="15" thickBot="1" x14ac:dyDescent="0.35">
      <c r="A485">
        <f t="shared" si="7"/>
        <v>2</v>
      </c>
      <c r="B485" s="2">
        <v>43081</v>
      </c>
      <c r="C485" s="3">
        <v>2161.8000000000002</v>
      </c>
      <c r="D485" s="3">
        <v>1834.4</v>
      </c>
    </row>
    <row r="486" spans="1:4" ht="15" thickBot="1" x14ac:dyDescent="0.35">
      <c r="A486">
        <f t="shared" si="7"/>
        <v>1</v>
      </c>
      <c r="B486" s="2">
        <v>43080</v>
      </c>
      <c r="C486" s="3">
        <v>2672.2</v>
      </c>
      <c r="D486" s="3">
        <v>2362.6999999999998</v>
      </c>
    </row>
    <row r="487" spans="1:4" ht="15" thickBot="1" x14ac:dyDescent="0.35">
      <c r="A487">
        <f t="shared" si="7"/>
        <v>5</v>
      </c>
      <c r="B487" s="2">
        <v>43077</v>
      </c>
      <c r="C487" s="3">
        <v>2107.5</v>
      </c>
      <c r="D487" s="3">
        <v>1785.2</v>
      </c>
    </row>
    <row r="488" spans="1:4" ht="15" thickBot="1" x14ac:dyDescent="0.35">
      <c r="A488">
        <f t="shared" si="7"/>
        <v>4</v>
      </c>
      <c r="B488" s="2">
        <v>43076</v>
      </c>
      <c r="C488" s="3">
        <v>2077.4</v>
      </c>
      <c r="D488" s="3">
        <v>1748.5</v>
      </c>
    </row>
    <row r="489" spans="1:4" ht="15" thickBot="1" x14ac:dyDescent="0.35">
      <c r="A489">
        <f t="shared" si="7"/>
        <v>3</v>
      </c>
      <c r="B489" s="2">
        <v>43075</v>
      </c>
      <c r="C489" s="3">
        <v>1694.6</v>
      </c>
      <c r="D489" s="3">
        <v>1345</v>
      </c>
    </row>
    <row r="490" spans="1:4" ht="15" thickBot="1" x14ac:dyDescent="0.35">
      <c r="A490">
        <f t="shared" si="7"/>
        <v>2</v>
      </c>
      <c r="B490" s="2">
        <v>43074</v>
      </c>
      <c r="C490" s="3">
        <v>2088.6</v>
      </c>
      <c r="D490" s="3">
        <v>1754.5</v>
      </c>
    </row>
    <row r="491" spans="1:4" ht="15" thickBot="1" x14ac:dyDescent="0.35">
      <c r="A491">
        <f t="shared" si="7"/>
        <v>1</v>
      </c>
      <c r="B491" s="2">
        <v>43073</v>
      </c>
      <c r="C491" s="3">
        <v>2162.6</v>
      </c>
      <c r="D491" s="3">
        <v>1841.6</v>
      </c>
    </row>
    <row r="492" spans="1:4" ht="15" thickBot="1" x14ac:dyDescent="0.35">
      <c r="A492">
        <f t="shared" si="7"/>
        <v>5</v>
      </c>
      <c r="B492" s="2">
        <v>43070</v>
      </c>
      <c r="C492" s="3">
        <v>1854.1</v>
      </c>
      <c r="D492" s="3">
        <v>1522.4</v>
      </c>
    </row>
    <row r="493" spans="1:4" ht="15" thickBot="1" x14ac:dyDescent="0.35">
      <c r="A493">
        <f t="shared" si="7"/>
        <v>4</v>
      </c>
      <c r="B493" s="2">
        <v>43069</v>
      </c>
      <c r="C493" s="3">
        <v>2015.1</v>
      </c>
      <c r="D493" s="3">
        <v>1690.8</v>
      </c>
    </row>
    <row r="494" spans="1:4" ht="15" thickBot="1" x14ac:dyDescent="0.35">
      <c r="A494">
        <f t="shared" si="7"/>
        <v>3</v>
      </c>
      <c r="B494" s="2">
        <v>43068</v>
      </c>
      <c r="C494" s="3">
        <v>1500</v>
      </c>
      <c r="D494" s="3">
        <v>1209</v>
      </c>
    </row>
    <row r="495" spans="1:4" ht="15" thickBot="1" x14ac:dyDescent="0.35">
      <c r="A495">
        <f t="shared" si="7"/>
        <v>2</v>
      </c>
      <c r="B495" s="2">
        <v>43067</v>
      </c>
      <c r="C495" s="3">
        <v>1414.8</v>
      </c>
      <c r="D495" s="3">
        <v>1107</v>
      </c>
    </row>
    <row r="496" spans="1:4" ht="15" thickBot="1" x14ac:dyDescent="0.35">
      <c r="A496">
        <f t="shared" si="7"/>
        <v>1</v>
      </c>
      <c r="B496" s="2">
        <v>43066</v>
      </c>
      <c r="C496" s="3">
        <v>1850</v>
      </c>
      <c r="D496" s="3">
        <v>1540.6</v>
      </c>
    </row>
    <row r="497" spans="1:4" ht="15" thickBot="1" x14ac:dyDescent="0.35">
      <c r="A497">
        <f t="shared" si="7"/>
        <v>5</v>
      </c>
      <c r="B497" s="2">
        <v>43063</v>
      </c>
      <c r="C497" s="3">
        <v>2003.8</v>
      </c>
      <c r="D497" s="3">
        <v>1677.8</v>
      </c>
    </row>
    <row r="498" spans="1:4" ht="15" thickBot="1" x14ac:dyDescent="0.35">
      <c r="A498">
        <f t="shared" si="7"/>
        <v>4</v>
      </c>
      <c r="B498" s="2">
        <v>43062</v>
      </c>
      <c r="C498" s="3">
        <v>2082.6999999999998</v>
      </c>
      <c r="D498" s="3">
        <v>1760.9</v>
      </c>
    </row>
    <row r="499" spans="1:4" ht="15" thickBot="1" x14ac:dyDescent="0.35">
      <c r="A499">
        <f t="shared" si="7"/>
        <v>3</v>
      </c>
      <c r="B499" s="2">
        <v>43061</v>
      </c>
      <c r="C499" s="3">
        <v>2172.6999999999998</v>
      </c>
      <c r="D499" s="3">
        <v>1859</v>
      </c>
    </row>
    <row r="500" spans="1:4" ht="15" thickBot="1" x14ac:dyDescent="0.35">
      <c r="A500">
        <f t="shared" si="7"/>
        <v>2</v>
      </c>
      <c r="B500" s="2">
        <v>43060</v>
      </c>
      <c r="C500" s="3">
        <v>2138.6999999999998</v>
      </c>
      <c r="D500" s="3">
        <v>1821.5</v>
      </c>
    </row>
    <row r="501" spans="1:4" ht="15" thickBot="1" x14ac:dyDescent="0.35">
      <c r="A501">
        <f t="shared" si="7"/>
        <v>1</v>
      </c>
      <c r="B501" s="2">
        <v>43059</v>
      </c>
      <c r="C501" s="3">
        <v>2022.6</v>
      </c>
      <c r="D501" s="3">
        <v>1702.7</v>
      </c>
    </row>
    <row r="502" spans="1:4" ht="15" thickBot="1" x14ac:dyDescent="0.35">
      <c r="A502">
        <f t="shared" si="7"/>
        <v>5</v>
      </c>
      <c r="B502" s="2">
        <v>43056</v>
      </c>
      <c r="C502" s="3">
        <v>1843.1</v>
      </c>
      <c r="D502" s="3">
        <v>1543</v>
      </c>
    </row>
    <row r="503" spans="1:4" ht="15" thickBot="1" x14ac:dyDescent="0.35">
      <c r="A503">
        <f t="shared" si="7"/>
        <v>4</v>
      </c>
      <c r="B503" s="2">
        <v>43055</v>
      </c>
      <c r="C503" s="3">
        <v>1724.6</v>
      </c>
      <c r="D503" s="3">
        <v>1413.4</v>
      </c>
    </row>
    <row r="504" spans="1:4" ht="15" thickBot="1" x14ac:dyDescent="0.35">
      <c r="A504">
        <f t="shared" si="7"/>
        <v>3</v>
      </c>
      <c r="B504" s="2">
        <v>43054</v>
      </c>
      <c r="C504" s="3">
        <v>2076.6</v>
      </c>
      <c r="D504" s="3">
        <v>1760.4</v>
      </c>
    </row>
    <row r="505" spans="1:4" ht="15" thickBot="1" x14ac:dyDescent="0.35">
      <c r="A505">
        <f t="shared" si="7"/>
        <v>2</v>
      </c>
      <c r="B505" s="2">
        <v>43053</v>
      </c>
      <c r="C505" s="3">
        <v>2046.7</v>
      </c>
      <c r="D505" s="3">
        <v>1704.3</v>
      </c>
    </row>
    <row r="506" spans="1:4" ht="15" thickBot="1" x14ac:dyDescent="0.35">
      <c r="A506">
        <f t="shared" si="7"/>
        <v>1</v>
      </c>
      <c r="B506" s="2">
        <v>43052</v>
      </c>
      <c r="C506" s="3">
        <v>2031.1</v>
      </c>
      <c r="D506" s="3">
        <v>1707.8</v>
      </c>
    </row>
    <row r="507" spans="1:4" ht="15" thickBot="1" x14ac:dyDescent="0.35">
      <c r="A507">
        <f t="shared" si="7"/>
        <v>5</v>
      </c>
      <c r="B507" s="2">
        <v>43049</v>
      </c>
      <c r="C507" s="3">
        <v>2165.1</v>
      </c>
      <c r="D507" s="3">
        <v>1831.1</v>
      </c>
    </row>
    <row r="508" spans="1:4" ht="15" thickBot="1" x14ac:dyDescent="0.35">
      <c r="A508">
        <f t="shared" si="7"/>
        <v>4</v>
      </c>
      <c r="B508" s="2">
        <v>43048</v>
      </c>
      <c r="C508" s="3">
        <v>2076.5</v>
      </c>
      <c r="D508" s="3">
        <v>1763.8</v>
      </c>
    </row>
    <row r="509" spans="1:4" ht="15" thickBot="1" x14ac:dyDescent="0.35">
      <c r="A509">
        <f t="shared" si="7"/>
        <v>3</v>
      </c>
      <c r="B509" s="2">
        <v>43047</v>
      </c>
      <c r="C509" s="3">
        <v>1382.7</v>
      </c>
      <c r="D509" s="3">
        <v>1012.2</v>
      </c>
    </row>
    <row r="510" spans="1:4" ht="15" thickBot="1" x14ac:dyDescent="0.35">
      <c r="A510">
        <f t="shared" si="7"/>
        <v>2</v>
      </c>
      <c r="B510" s="2">
        <v>43046</v>
      </c>
      <c r="C510" s="3">
        <v>2219.9</v>
      </c>
      <c r="D510" s="3">
        <v>1853.2</v>
      </c>
    </row>
    <row r="511" spans="1:4" ht="15" thickBot="1" x14ac:dyDescent="0.35">
      <c r="A511">
        <f t="shared" si="7"/>
        <v>5</v>
      </c>
      <c r="B511" s="2">
        <v>43042</v>
      </c>
      <c r="C511" s="3">
        <v>2248.3000000000002</v>
      </c>
      <c r="D511" s="3">
        <v>1904.8</v>
      </c>
    </row>
    <row r="512" spans="1:4" ht="15" thickBot="1" x14ac:dyDescent="0.35">
      <c r="A512">
        <f t="shared" si="7"/>
        <v>4</v>
      </c>
      <c r="B512" s="2">
        <v>43041</v>
      </c>
      <c r="C512" s="3">
        <v>1830.6</v>
      </c>
      <c r="D512" s="3">
        <v>1507.3</v>
      </c>
    </row>
    <row r="513" spans="1:4" ht="15" thickBot="1" x14ac:dyDescent="0.35">
      <c r="A513">
        <f t="shared" si="7"/>
        <v>3</v>
      </c>
      <c r="B513" s="2">
        <v>43040</v>
      </c>
      <c r="C513" s="3">
        <v>1807.2</v>
      </c>
      <c r="D513" s="3">
        <v>1483.7</v>
      </c>
    </row>
    <row r="514" spans="1:4" ht="15" thickBot="1" x14ac:dyDescent="0.35">
      <c r="A514">
        <f t="shared" si="7"/>
        <v>2</v>
      </c>
      <c r="B514" s="2">
        <v>43039</v>
      </c>
      <c r="C514" s="3">
        <v>1606.2</v>
      </c>
      <c r="D514" s="3">
        <v>1326.5</v>
      </c>
    </row>
    <row r="515" spans="1:4" ht="15" thickBot="1" x14ac:dyDescent="0.35">
      <c r="A515">
        <f t="shared" si="7"/>
        <v>1</v>
      </c>
      <c r="B515" s="2">
        <v>43038</v>
      </c>
      <c r="C515" s="3">
        <v>1692.1</v>
      </c>
      <c r="D515" s="3">
        <v>1421.6</v>
      </c>
    </row>
    <row r="516" spans="1:4" ht="15" thickBot="1" x14ac:dyDescent="0.35">
      <c r="A516">
        <f t="shared" ref="A516:A579" si="8">WEEKDAY(B516,2)</f>
        <v>5</v>
      </c>
      <c r="B516" s="2">
        <v>43035</v>
      </c>
      <c r="C516" s="3">
        <v>1660.8</v>
      </c>
      <c r="D516" s="3">
        <v>1383.6</v>
      </c>
    </row>
    <row r="517" spans="1:4" ht="15" thickBot="1" x14ac:dyDescent="0.35">
      <c r="A517">
        <f t="shared" si="8"/>
        <v>4</v>
      </c>
      <c r="B517" s="2">
        <v>43034</v>
      </c>
      <c r="C517" s="3">
        <v>1679.2</v>
      </c>
      <c r="D517" s="3">
        <v>1430</v>
      </c>
    </row>
    <row r="518" spans="1:4" ht="15" thickBot="1" x14ac:dyDescent="0.35">
      <c r="A518">
        <f t="shared" si="8"/>
        <v>3</v>
      </c>
      <c r="B518" s="2">
        <v>43033</v>
      </c>
      <c r="C518" s="3">
        <v>1807.3</v>
      </c>
      <c r="D518" s="3">
        <v>1543.3</v>
      </c>
    </row>
    <row r="519" spans="1:4" ht="15" thickBot="1" x14ac:dyDescent="0.35">
      <c r="A519">
        <f t="shared" si="8"/>
        <v>2</v>
      </c>
      <c r="B519" s="2">
        <v>43032</v>
      </c>
      <c r="C519" s="3">
        <v>1940.7</v>
      </c>
      <c r="D519" s="3">
        <v>1677.6</v>
      </c>
    </row>
    <row r="520" spans="1:4" ht="15" thickBot="1" x14ac:dyDescent="0.35">
      <c r="A520">
        <f t="shared" si="8"/>
        <v>1</v>
      </c>
      <c r="B520" s="2">
        <v>43031</v>
      </c>
      <c r="C520" s="3">
        <v>2278.5</v>
      </c>
      <c r="D520" s="3">
        <v>1999.8</v>
      </c>
    </row>
    <row r="521" spans="1:4" ht="15" thickBot="1" x14ac:dyDescent="0.35">
      <c r="A521">
        <f t="shared" si="8"/>
        <v>5</v>
      </c>
      <c r="B521" s="2">
        <v>43028</v>
      </c>
      <c r="C521" s="3">
        <v>2152.4</v>
      </c>
      <c r="D521" s="3">
        <v>1856.9</v>
      </c>
    </row>
    <row r="522" spans="1:4" ht="15" thickBot="1" x14ac:dyDescent="0.35">
      <c r="A522">
        <f t="shared" si="8"/>
        <v>4</v>
      </c>
      <c r="B522" s="2">
        <v>43027</v>
      </c>
      <c r="C522" s="3">
        <v>2135.6999999999998</v>
      </c>
      <c r="D522" s="3">
        <v>1847.6</v>
      </c>
    </row>
    <row r="523" spans="1:4" ht="15" thickBot="1" x14ac:dyDescent="0.35">
      <c r="A523">
        <f t="shared" si="8"/>
        <v>3</v>
      </c>
      <c r="B523" s="2">
        <v>43026</v>
      </c>
      <c r="C523" s="3">
        <v>2103</v>
      </c>
      <c r="D523" s="3">
        <v>1807.7</v>
      </c>
    </row>
    <row r="524" spans="1:4" ht="15" thickBot="1" x14ac:dyDescent="0.35">
      <c r="A524">
        <f t="shared" si="8"/>
        <v>2</v>
      </c>
      <c r="B524" s="2">
        <v>43025</v>
      </c>
      <c r="C524" s="3">
        <v>2073.4</v>
      </c>
      <c r="D524" s="3">
        <v>1781.3</v>
      </c>
    </row>
    <row r="525" spans="1:4" ht="15" thickBot="1" x14ac:dyDescent="0.35">
      <c r="A525">
        <f t="shared" si="8"/>
        <v>1</v>
      </c>
      <c r="B525" s="2">
        <v>43024</v>
      </c>
      <c r="C525" s="3">
        <v>1940.5</v>
      </c>
      <c r="D525" s="3">
        <v>1681.8</v>
      </c>
    </row>
    <row r="526" spans="1:4" ht="15" thickBot="1" x14ac:dyDescent="0.35">
      <c r="A526">
        <f t="shared" si="8"/>
        <v>5</v>
      </c>
      <c r="B526" s="2">
        <v>43021</v>
      </c>
      <c r="C526" s="3">
        <v>1867.7</v>
      </c>
      <c r="D526" s="3">
        <v>1590.3</v>
      </c>
    </row>
    <row r="527" spans="1:4" ht="15" thickBot="1" x14ac:dyDescent="0.35">
      <c r="A527">
        <f t="shared" si="8"/>
        <v>4</v>
      </c>
      <c r="B527" s="2">
        <v>43020</v>
      </c>
      <c r="C527" s="3">
        <v>2365.3000000000002</v>
      </c>
      <c r="D527" s="3">
        <v>2087.1</v>
      </c>
    </row>
    <row r="528" spans="1:4" ht="15" thickBot="1" x14ac:dyDescent="0.35">
      <c r="A528">
        <f t="shared" si="8"/>
        <v>3</v>
      </c>
      <c r="B528" s="2">
        <v>43019</v>
      </c>
      <c r="C528" s="3">
        <v>2019.6</v>
      </c>
      <c r="D528" s="3">
        <v>1716.6</v>
      </c>
    </row>
    <row r="529" spans="1:4" ht="15" thickBot="1" x14ac:dyDescent="0.35">
      <c r="A529">
        <f t="shared" si="8"/>
        <v>2</v>
      </c>
      <c r="B529" s="2">
        <v>43018</v>
      </c>
      <c r="C529" s="3">
        <v>2225.1</v>
      </c>
      <c r="D529" s="3">
        <v>1951.8</v>
      </c>
    </row>
    <row r="530" spans="1:4" ht="15" thickBot="1" x14ac:dyDescent="0.35">
      <c r="A530">
        <f t="shared" si="8"/>
        <v>1</v>
      </c>
      <c r="B530" s="2">
        <v>43017</v>
      </c>
      <c r="C530" s="3">
        <v>2092.6</v>
      </c>
      <c r="D530" s="3">
        <v>1802.6</v>
      </c>
    </row>
    <row r="531" spans="1:4" ht="15" thickBot="1" x14ac:dyDescent="0.35">
      <c r="A531">
        <f t="shared" si="8"/>
        <v>5</v>
      </c>
      <c r="B531" s="2">
        <v>43014</v>
      </c>
      <c r="C531" s="3">
        <v>2320</v>
      </c>
      <c r="D531" s="3">
        <v>2016.2</v>
      </c>
    </row>
    <row r="532" spans="1:4" ht="15" thickBot="1" x14ac:dyDescent="0.35">
      <c r="A532">
        <f t="shared" si="8"/>
        <v>4</v>
      </c>
      <c r="B532" s="2">
        <v>43013</v>
      </c>
      <c r="C532" s="3">
        <v>2258.1999999999998</v>
      </c>
      <c r="D532" s="3">
        <v>1986.5</v>
      </c>
    </row>
    <row r="533" spans="1:4" ht="15" thickBot="1" x14ac:dyDescent="0.35">
      <c r="A533">
        <f t="shared" si="8"/>
        <v>3</v>
      </c>
      <c r="B533" s="2">
        <v>43012</v>
      </c>
      <c r="C533" s="3">
        <v>2335.9</v>
      </c>
      <c r="D533" s="3">
        <v>2063.4</v>
      </c>
    </row>
    <row r="534" spans="1:4" ht="15" thickBot="1" x14ac:dyDescent="0.35">
      <c r="A534">
        <f t="shared" si="8"/>
        <v>2</v>
      </c>
      <c r="B534" s="2">
        <v>43011</v>
      </c>
      <c r="C534" s="3">
        <v>2253.4</v>
      </c>
      <c r="D534" s="3">
        <v>1956.5</v>
      </c>
    </row>
    <row r="535" spans="1:4" ht="15" thickBot="1" x14ac:dyDescent="0.35">
      <c r="A535">
        <f t="shared" si="8"/>
        <v>1</v>
      </c>
      <c r="B535" s="2">
        <v>43010</v>
      </c>
      <c r="C535" s="3">
        <v>2225.1</v>
      </c>
      <c r="D535" s="3">
        <v>1857.7</v>
      </c>
    </row>
    <row r="536" spans="1:4" ht="15" thickBot="1" x14ac:dyDescent="0.35">
      <c r="A536">
        <f t="shared" si="8"/>
        <v>5</v>
      </c>
      <c r="B536" s="2">
        <v>43007</v>
      </c>
      <c r="C536" s="3">
        <v>1919.3</v>
      </c>
      <c r="D536" s="3">
        <v>1608.2</v>
      </c>
    </row>
    <row r="537" spans="1:4" ht="15" thickBot="1" x14ac:dyDescent="0.35">
      <c r="A537">
        <f t="shared" si="8"/>
        <v>4</v>
      </c>
      <c r="B537" s="2">
        <v>43006</v>
      </c>
      <c r="C537" s="3">
        <v>1889.1</v>
      </c>
      <c r="D537" s="3">
        <v>1615.7</v>
      </c>
    </row>
    <row r="538" spans="1:4" ht="15" thickBot="1" x14ac:dyDescent="0.35">
      <c r="A538">
        <f t="shared" si="8"/>
        <v>3</v>
      </c>
      <c r="B538" s="2">
        <v>43005</v>
      </c>
      <c r="C538" s="3">
        <v>1853.6</v>
      </c>
      <c r="D538" s="3">
        <v>1585.4</v>
      </c>
    </row>
    <row r="539" spans="1:4" ht="15" thickBot="1" x14ac:dyDescent="0.35">
      <c r="A539">
        <f t="shared" si="8"/>
        <v>2</v>
      </c>
      <c r="B539" s="2">
        <v>43004</v>
      </c>
      <c r="C539" s="3">
        <v>1965.8</v>
      </c>
      <c r="D539" s="3">
        <v>1697.9</v>
      </c>
    </row>
    <row r="540" spans="1:4" ht="15" thickBot="1" x14ac:dyDescent="0.35">
      <c r="A540">
        <f t="shared" si="8"/>
        <v>1</v>
      </c>
      <c r="B540" s="2">
        <v>43003</v>
      </c>
      <c r="C540" s="3">
        <v>2394.4</v>
      </c>
      <c r="D540" s="3">
        <v>2118.6999999999998</v>
      </c>
    </row>
    <row r="541" spans="1:4" ht="15" thickBot="1" x14ac:dyDescent="0.35">
      <c r="A541">
        <f t="shared" si="8"/>
        <v>5</v>
      </c>
      <c r="B541" s="2">
        <v>43000</v>
      </c>
      <c r="C541" s="3">
        <v>2396.3000000000002</v>
      </c>
      <c r="D541" s="3">
        <v>2099.4</v>
      </c>
    </row>
    <row r="542" spans="1:4" ht="15" thickBot="1" x14ac:dyDescent="0.35">
      <c r="A542">
        <f t="shared" si="8"/>
        <v>4</v>
      </c>
      <c r="B542" s="2">
        <v>42999</v>
      </c>
      <c r="C542" s="3">
        <v>2389.6</v>
      </c>
      <c r="D542" s="3">
        <v>2117.1999999999998</v>
      </c>
    </row>
    <row r="543" spans="1:4" ht="15" thickBot="1" x14ac:dyDescent="0.35">
      <c r="A543">
        <f t="shared" si="8"/>
        <v>3</v>
      </c>
      <c r="B543" s="2">
        <v>42998</v>
      </c>
      <c r="C543" s="3">
        <v>1771.3</v>
      </c>
      <c r="D543" s="3">
        <v>1505.3</v>
      </c>
    </row>
    <row r="544" spans="1:4" ht="15" thickBot="1" x14ac:dyDescent="0.35">
      <c r="A544">
        <f t="shared" si="8"/>
        <v>2</v>
      </c>
      <c r="B544" s="2">
        <v>42997</v>
      </c>
      <c r="C544" s="3">
        <v>2184.8000000000002</v>
      </c>
      <c r="D544" s="3">
        <v>1917.4</v>
      </c>
    </row>
    <row r="545" spans="1:4" ht="15" thickBot="1" x14ac:dyDescent="0.35">
      <c r="A545">
        <f t="shared" si="8"/>
        <v>1</v>
      </c>
      <c r="B545" s="2">
        <v>42996</v>
      </c>
      <c r="C545" s="3">
        <v>1342.1</v>
      </c>
      <c r="D545" s="3">
        <v>1097.3</v>
      </c>
    </row>
    <row r="546" spans="1:4" ht="15" thickBot="1" x14ac:dyDescent="0.35">
      <c r="A546">
        <f t="shared" si="8"/>
        <v>5</v>
      </c>
      <c r="B546" s="2">
        <v>42993</v>
      </c>
      <c r="C546" s="3">
        <v>1230.5</v>
      </c>
      <c r="D546" s="4">
        <v>979.4</v>
      </c>
    </row>
    <row r="547" spans="1:4" ht="15" thickBot="1" x14ac:dyDescent="0.35">
      <c r="A547">
        <f t="shared" si="8"/>
        <v>4</v>
      </c>
      <c r="B547" s="2">
        <v>42992</v>
      </c>
      <c r="C547" s="3">
        <v>1592.2</v>
      </c>
      <c r="D547" s="3">
        <v>1320.6</v>
      </c>
    </row>
    <row r="548" spans="1:4" ht="15" thickBot="1" x14ac:dyDescent="0.35">
      <c r="A548">
        <f t="shared" si="8"/>
        <v>3</v>
      </c>
      <c r="B548" s="2">
        <v>42991</v>
      </c>
      <c r="C548" s="3">
        <v>1697.6</v>
      </c>
      <c r="D548" s="3">
        <v>1435.4</v>
      </c>
    </row>
    <row r="549" spans="1:4" ht="15" thickBot="1" x14ac:dyDescent="0.35">
      <c r="A549">
        <f t="shared" si="8"/>
        <v>2</v>
      </c>
      <c r="B549" s="2">
        <v>42990</v>
      </c>
      <c r="C549" s="3">
        <v>1765.5</v>
      </c>
      <c r="D549" s="3">
        <v>1468.4</v>
      </c>
    </row>
    <row r="550" spans="1:4" ht="15" thickBot="1" x14ac:dyDescent="0.35">
      <c r="A550">
        <f t="shared" si="8"/>
        <v>1</v>
      </c>
      <c r="B550" s="2">
        <v>42989</v>
      </c>
      <c r="C550" s="3">
        <v>1819.6</v>
      </c>
      <c r="D550" s="3">
        <v>1517.8</v>
      </c>
    </row>
    <row r="551" spans="1:4" ht="15" thickBot="1" x14ac:dyDescent="0.35">
      <c r="A551">
        <f t="shared" si="8"/>
        <v>5</v>
      </c>
      <c r="B551" s="2">
        <v>42986</v>
      </c>
      <c r="C551" s="3">
        <v>1783.1</v>
      </c>
      <c r="D551" s="3">
        <v>1502.9</v>
      </c>
    </row>
    <row r="552" spans="1:4" ht="15" thickBot="1" x14ac:dyDescent="0.35">
      <c r="A552">
        <f t="shared" si="8"/>
        <v>4</v>
      </c>
      <c r="B552" s="2">
        <v>42985</v>
      </c>
      <c r="C552" s="3">
        <v>1824.9</v>
      </c>
      <c r="D552" s="3">
        <v>1542.9</v>
      </c>
    </row>
    <row r="553" spans="1:4" ht="15" thickBot="1" x14ac:dyDescent="0.35">
      <c r="A553">
        <f t="shared" si="8"/>
        <v>3</v>
      </c>
      <c r="B553" s="2">
        <v>42984</v>
      </c>
      <c r="C553" s="3">
        <v>1757.4</v>
      </c>
      <c r="D553" s="3">
        <v>1456</v>
      </c>
    </row>
    <row r="554" spans="1:4" ht="15" thickBot="1" x14ac:dyDescent="0.35">
      <c r="A554">
        <f t="shared" si="8"/>
        <v>2</v>
      </c>
      <c r="B554" s="2">
        <v>42983</v>
      </c>
      <c r="C554" s="3">
        <v>1950.9</v>
      </c>
      <c r="D554" s="3">
        <v>1640.4</v>
      </c>
    </row>
    <row r="555" spans="1:4" ht="15" thickBot="1" x14ac:dyDescent="0.35">
      <c r="A555">
        <f t="shared" si="8"/>
        <v>1</v>
      </c>
      <c r="B555" s="2">
        <v>42982</v>
      </c>
      <c r="C555" s="3">
        <v>1948.6</v>
      </c>
      <c r="D555" s="3">
        <v>1683.6</v>
      </c>
    </row>
    <row r="556" spans="1:4" ht="15" thickBot="1" x14ac:dyDescent="0.35">
      <c r="A556">
        <f t="shared" si="8"/>
        <v>5</v>
      </c>
      <c r="B556" s="2">
        <v>42979</v>
      </c>
      <c r="C556" s="3">
        <v>1928.9</v>
      </c>
      <c r="D556" s="3">
        <v>1615.1</v>
      </c>
    </row>
    <row r="557" spans="1:4" ht="15" thickBot="1" x14ac:dyDescent="0.35">
      <c r="A557">
        <f t="shared" si="8"/>
        <v>4</v>
      </c>
      <c r="B557" s="2">
        <v>42978</v>
      </c>
      <c r="C557" s="3">
        <v>2038.4</v>
      </c>
      <c r="D557" s="3">
        <v>1743.7</v>
      </c>
    </row>
    <row r="558" spans="1:4" ht="15" thickBot="1" x14ac:dyDescent="0.35">
      <c r="A558">
        <f t="shared" si="8"/>
        <v>3</v>
      </c>
      <c r="B558" s="2">
        <v>42977</v>
      </c>
      <c r="C558" s="3">
        <v>1842.6</v>
      </c>
      <c r="D558" s="3">
        <v>1567.3</v>
      </c>
    </row>
    <row r="559" spans="1:4" ht="15" thickBot="1" x14ac:dyDescent="0.35">
      <c r="A559">
        <f t="shared" si="8"/>
        <v>2</v>
      </c>
      <c r="B559" s="2">
        <v>42976</v>
      </c>
      <c r="C559" s="3">
        <v>1595.8</v>
      </c>
      <c r="D559" s="3">
        <v>1328.9</v>
      </c>
    </row>
    <row r="560" spans="1:4" ht="15" thickBot="1" x14ac:dyDescent="0.35">
      <c r="A560">
        <f t="shared" si="8"/>
        <v>1</v>
      </c>
      <c r="B560" s="2">
        <v>42975</v>
      </c>
      <c r="C560" s="3">
        <v>1490.2</v>
      </c>
      <c r="D560" s="3">
        <v>1240.5</v>
      </c>
    </row>
    <row r="561" spans="1:4" ht="15" thickBot="1" x14ac:dyDescent="0.35">
      <c r="A561">
        <f t="shared" si="8"/>
        <v>5</v>
      </c>
      <c r="B561" s="2">
        <v>42972</v>
      </c>
      <c r="C561" s="3">
        <v>1928.7</v>
      </c>
      <c r="D561" s="3">
        <v>1655.5</v>
      </c>
    </row>
    <row r="562" spans="1:4" ht="15" thickBot="1" x14ac:dyDescent="0.35">
      <c r="A562">
        <f t="shared" si="8"/>
        <v>4</v>
      </c>
      <c r="B562" s="2">
        <v>42971</v>
      </c>
      <c r="C562" s="3">
        <v>1992.3</v>
      </c>
      <c r="D562" s="3">
        <v>1723.2</v>
      </c>
    </row>
    <row r="563" spans="1:4" ht="15" thickBot="1" x14ac:dyDescent="0.35">
      <c r="A563">
        <f t="shared" si="8"/>
        <v>3</v>
      </c>
      <c r="B563" s="2">
        <v>42970</v>
      </c>
      <c r="C563" s="3">
        <v>2251.9</v>
      </c>
      <c r="D563" s="3">
        <v>1988</v>
      </c>
    </row>
    <row r="564" spans="1:4" ht="15" thickBot="1" x14ac:dyDescent="0.35">
      <c r="A564">
        <f t="shared" si="8"/>
        <v>2</v>
      </c>
      <c r="B564" s="2">
        <v>42969</v>
      </c>
      <c r="C564" s="3">
        <v>2097</v>
      </c>
      <c r="D564" s="3">
        <v>1826.2</v>
      </c>
    </row>
    <row r="565" spans="1:4" ht="15" thickBot="1" x14ac:dyDescent="0.35">
      <c r="A565">
        <f t="shared" si="8"/>
        <v>1</v>
      </c>
      <c r="B565" s="2">
        <v>42968</v>
      </c>
      <c r="C565" s="3">
        <v>2043.1</v>
      </c>
      <c r="D565" s="3">
        <v>1771</v>
      </c>
    </row>
    <row r="566" spans="1:4" ht="15" thickBot="1" x14ac:dyDescent="0.35">
      <c r="A566">
        <f t="shared" si="8"/>
        <v>5</v>
      </c>
      <c r="B566" s="2">
        <v>42965</v>
      </c>
      <c r="C566" s="3">
        <v>2282.1999999999998</v>
      </c>
      <c r="D566" s="3">
        <v>2001.1</v>
      </c>
    </row>
    <row r="567" spans="1:4" ht="15" thickBot="1" x14ac:dyDescent="0.35">
      <c r="A567">
        <f t="shared" si="8"/>
        <v>4</v>
      </c>
      <c r="B567" s="2">
        <v>42964</v>
      </c>
      <c r="C567" s="3">
        <v>2026</v>
      </c>
      <c r="D567" s="3">
        <v>1747.5</v>
      </c>
    </row>
    <row r="568" spans="1:4" ht="15" thickBot="1" x14ac:dyDescent="0.35">
      <c r="A568">
        <f t="shared" si="8"/>
        <v>3</v>
      </c>
      <c r="B568" s="2">
        <v>42963</v>
      </c>
      <c r="C568" s="3">
        <v>2125.9</v>
      </c>
      <c r="D568" s="3">
        <v>1856.4</v>
      </c>
    </row>
    <row r="569" spans="1:4" ht="15" thickBot="1" x14ac:dyDescent="0.35">
      <c r="A569">
        <f t="shared" si="8"/>
        <v>2</v>
      </c>
      <c r="B569" s="2">
        <v>42962</v>
      </c>
      <c r="C569" s="3">
        <v>2190.4</v>
      </c>
      <c r="D569" s="3">
        <v>1913.2</v>
      </c>
    </row>
    <row r="570" spans="1:4" ht="15" thickBot="1" x14ac:dyDescent="0.35">
      <c r="A570">
        <f t="shared" si="8"/>
        <v>1</v>
      </c>
      <c r="B570" s="2">
        <v>42961</v>
      </c>
      <c r="C570" s="3">
        <v>2229.4</v>
      </c>
      <c r="D570" s="3">
        <v>1948.7</v>
      </c>
    </row>
    <row r="571" spans="1:4" ht="15" thickBot="1" x14ac:dyDescent="0.35">
      <c r="A571">
        <f t="shared" si="8"/>
        <v>5</v>
      </c>
      <c r="B571" s="2">
        <v>42958</v>
      </c>
      <c r="C571" s="3">
        <v>2162.1</v>
      </c>
      <c r="D571" s="3">
        <v>1863.3</v>
      </c>
    </row>
    <row r="572" spans="1:4" ht="15" thickBot="1" x14ac:dyDescent="0.35">
      <c r="A572">
        <f t="shared" si="8"/>
        <v>4</v>
      </c>
      <c r="B572" s="2">
        <v>42957</v>
      </c>
      <c r="C572" s="3">
        <v>2220.3000000000002</v>
      </c>
      <c r="D572" s="3">
        <v>1924.3</v>
      </c>
    </row>
    <row r="573" spans="1:4" ht="15" thickBot="1" x14ac:dyDescent="0.35">
      <c r="A573">
        <f t="shared" si="8"/>
        <v>3</v>
      </c>
      <c r="B573" s="2">
        <v>42956</v>
      </c>
      <c r="C573" s="3">
        <v>1326.1</v>
      </c>
      <c r="D573" s="3">
        <v>1053.9000000000001</v>
      </c>
    </row>
    <row r="574" spans="1:4" ht="15" thickBot="1" x14ac:dyDescent="0.35">
      <c r="A574">
        <f t="shared" si="8"/>
        <v>2</v>
      </c>
      <c r="B574" s="2">
        <v>42955</v>
      </c>
      <c r="C574" s="3">
        <v>1533.2</v>
      </c>
      <c r="D574" s="3">
        <v>1242.0999999999999</v>
      </c>
    </row>
    <row r="575" spans="1:4" ht="15" thickBot="1" x14ac:dyDescent="0.35">
      <c r="A575">
        <f t="shared" si="8"/>
        <v>1</v>
      </c>
      <c r="B575" s="2">
        <v>42954</v>
      </c>
      <c r="C575" s="3">
        <v>1749.1</v>
      </c>
      <c r="D575" s="3">
        <v>1469</v>
      </c>
    </row>
    <row r="576" spans="1:4" ht="15" thickBot="1" x14ac:dyDescent="0.35">
      <c r="A576">
        <f t="shared" si="8"/>
        <v>5</v>
      </c>
      <c r="B576" s="2">
        <v>42951</v>
      </c>
      <c r="C576" s="3">
        <v>1981.8</v>
      </c>
      <c r="D576" s="3">
        <v>1680.4</v>
      </c>
    </row>
    <row r="577" spans="1:4" ht="15" thickBot="1" x14ac:dyDescent="0.35">
      <c r="A577">
        <f t="shared" si="8"/>
        <v>4</v>
      </c>
      <c r="B577" s="2">
        <v>42950</v>
      </c>
      <c r="C577" s="3">
        <v>1787.1</v>
      </c>
      <c r="D577" s="3">
        <v>1478.7</v>
      </c>
    </row>
    <row r="578" spans="1:4" ht="15" thickBot="1" x14ac:dyDescent="0.35">
      <c r="A578">
        <f t="shared" si="8"/>
        <v>3</v>
      </c>
      <c r="B578" s="2">
        <v>42949</v>
      </c>
      <c r="C578" s="3">
        <v>1927.4</v>
      </c>
      <c r="D578" s="3">
        <v>1645</v>
      </c>
    </row>
    <row r="579" spans="1:4" ht="15" thickBot="1" x14ac:dyDescent="0.35">
      <c r="A579">
        <f t="shared" si="8"/>
        <v>2</v>
      </c>
      <c r="B579" s="2">
        <v>42948</v>
      </c>
      <c r="C579" s="3">
        <v>1835</v>
      </c>
      <c r="D579" s="3">
        <v>1528.9</v>
      </c>
    </row>
    <row r="580" spans="1:4" ht="15" thickBot="1" x14ac:dyDescent="0.35">
      <c r="A580">
        <f t="shared" ref="A580:A643" si="9">WEEKDAY(B580,2)</f>
        <v>1</v>
      </c>
      <c r="B580" s="2">
        <v>42947</v>
      </c>
      <c r="C580" s="3">
        <v>1859.4</v>
      </c>
      <c r="D580" s="3">
        <v>1576.2</v>
      </c>
    </row>
    <row r="581" spans="1:4" ht="15" thickBot="1" x14ac:dyDescent="0.35">
      <c r="A581">
        <f t="shared" si="9"/>
        <v>5</v>
      </c>
      <c r="B581" s="2">
        <v>42944</v>
      </c>
      <c r="C581" s="3">
        <v>1852.1</v>
      </c>
      <c r="D581" s="3">
        <v>1580.9</v>
      </c>
    </row>
    <row r="582" spans="1:4" ht="15" thickBot="1" x14ac:dyDescent="0.35">
      <c r="A582">
        <f t="shared" si="9"/>
        <v>4</v>
      </c>
      <c r="B582" s="2">
        <v>42943</v>
      </c>
      <c r="C582" s="3">
        <v>1883.5</v>
      </c>
      <c r="D582" s="3">
        <v>1631.1</v>
      </c>
    </row>
    <row r="583" spans="1:4" ht="15" thickBot="1" x14ac:dyDescent="0.35">
      <c r="A583">
        <f t="shared" si="9"/>
        <v>3</v>
      </c>
      <c r="B583" s="2">
        <v>42942</v>
      </c>
      <c r="C583" s="3">
        <v>1711.3</v>
      </c>
      <c r="D583" s="3">
        <v>1465</v>
      </c>
    </row>
    <row r="584" spans="1:4" ht="15" thickBot="1" x14ac:dyDescent="0.35">
      <c r="A584">
        <f t="shared" si="9"/>
        <v>2</v>
      </c>
      <c r="B584" s="2">
        <v>42941</v>
      </c>
      <c r="C584" s="3">
        <v>2109.6</v>
      </c>
      <c r="D584" s="3">
        <v>1836.3</v>
      </c>
    </row>
    <row r="585" spans="1:4" ht="15" thickBot="1" x14ac:dyDescent="0.35">
      <c r="A585">
        <f t="shared" si="9"/>
        <v>1</v>
      </c>
      <c r="B585" s="2">
        <v>42940</v>
      </c>
      <c r="C585" s="3">
        <v>2244.8000000000002</v>
      </c>
      <c r="D585" s="3">
        <v>1993.2</v>
      </c>
    </row>
    <row r="586" spans="1:4" ht="15" thickBot="1" x14ac:dyDescent="0.35">
      <c r="A586">
        <f t="shared" si="9"/>
        <v>5</v>
      </c>
      <c r="B586" s="2">
        <v>42937</v>
      </c>
      <c r="C586" s="3">
        <v>2248.9</v>
      </c>
      <c r="D586" s="3">
        <v>1964.1</v>
      </c>
    </row>
    <row r="587" spans="1:4" ht="15" thickBot="1" x14ac:dyDescent="0.35">
      <c r="A587">
        <f t="shared" si="9"/>
        <v>4</v>
      </c>
      <c r="B587" s="2">
        <v>42936</v>
      </c>
      <c r="C587" s="3">
        <v>2178</v>
      </c>
      <c r="D587" s="3">
        <v>1901.5</v>
      </c>
    </row>
    <row r="588" spans="1:4" ht="15" thickBot="1" x14ac:dyDescent="0.35">
      <c r="A588">
        <f t="shared" si="9"/>
        <v>3</v>
      </c>
      <c r="B588" s="2">
        <v>42935</v>
      </c>
      <c r="C588" s="3">
        <v>2275.3000000000002</v>
      </c>
      <c r="D588" s="3">
        <v>2004.3</v>
      </c>
    </row>
    <row r="589" spans="1:4" ht="15" thickBot="1" x14ac:dyDescent="0.35">
      <c r="A589">
        <f t="shared" si="9"/>
        <v>2</v>
      </c>
      <c r="B589" s="2">
        <v>42934</v>
      </c>
      <c r="C589" s="3">
        <v>2138</v>
      </c>
      <c r="D589" s="3">
        <v>1858.5</v>
      </c>
    </row>
    <row r="590" spans="1:4" ht="15" thickBot="1" x14ac:dyDescent="0.35">
      <c r="A590">
        <f t="shared" si="9"/>
        <v>1</v>
      </c>
      <c r="B590" s="2">
        <v>42933</v>
      </c>
      <c r="C590" s="3">
        <v>2209.6</v>
      </c>
      <c r="D590" s="3">
        <v>1944.2</v>
      </c>
    </row>
    <row r="591" spans="1:4" ht="15" thickBot="1" x14ac:dyDescent="0.35">
      <c r="A591">
        <f t="shared" si="9"/>
        <v>5</v>
      </c>
      <c r="B591" s="2">
        <v>42930</v>
      </c>
      <c r="C591" s="3">
        <v>2034.3</v>
      </c>
      <c r="D591" s="3">
        <v>1739.2</v>
      </c>
    </row>
    <row r="592" spans="1:4" ht="15" thickBot="1" x14ac:dyDescent="0.35">
      <c r="A592">
        <f t="shared" si="9"/>
        <v>4</v>
      </c>
      <c r="B592" s="2">
        <v>42929</v>
      </c>
      <c r="C592" s="3">
        <v>2068.1</v>
      </c>
      <c r="D592" s="3">
        <v>1811</v>
      </c>
    </row>
    <row r="593" spans="1:4" ht="15" thickBot="1" x14ac:dyDescent="0.35">
      <c r="A593">
        <f t="shared" si="9"/>
        <v>3</v>
      </c>
      <c r="B593" s="2">
        <v>42928</v>
      </c>
      <c r="C593" s="3">
        <v>1558.5</v>
      </c>
      <c r="D593" s="3">
        <v>1295.0999999999999</v>
      </c>
    </row>
    <row r="594" spans="1:4" ht="15" thickBot="1" x14ac:dyDescent="0.35">
      <c r="A594">
        <f t="shared" si="9"/>
        <v>2</v>
      </c>
      <c r="B594" s="2">
        <v>42927</v>
      </c>
      <c r="C594" s="3">
        <v>1925.2</v>
      </c>
      <c r="D594" s="3">
        <v>1661</v>
      </c>
    </row>
    <row r="595" spans="1:4" ht="15" thickBot="1" x14ac:dyDescent="0.35">
      <c r="A595">
        <f t="shared" si="9"/>
        <v>1</v>
      </c>
      <c r="B595" s="2">
        <v>42926</v>
      </c>
      <c r="C595" s="3">
        <v>2326.4</v>
      </c>
      <c r="D595" s="3">
        <v>2067.3000000000002</v>
      </c>
    </row>
    <row r="596" spans="1:4" ht="15" thickBot="1" x14ac:dyDescent="0.35">
      <c r="A596">
        <f t="shared" si="9"/>
        <v>5</v>
      </c>
      <c r="B596" s="2">
        <v>42923</v>
      </c>
      <c r="C596" s="3">
        <v>2148.4</v>
      </c>
      <c r="D596" s="3">
        <v>1868.6</v>
      </c>
    </row>
    <row r="597" spans="1:4" ht="15" thickBot="1" x14ac:dyDescent="0.35">
      <c r="A597">
        <f t="shared" si="9"/>
        <v>4</v>
      </c>
      <c r="B597" s="2">
        <v>42922</v>
      </c>
      <c r="C597" s="3">
        <v>2057.5</v>
      </c>
      <c r="D597" s="3">
        <v>1791.8</v>
      </c>
    </row>
    <row r="598" spans="1:4" ht="15" thickBot="1" x14ac:dyDescent="0.35">
      <c r="A598">
        <f t="shared" si="9"/>
        <v>3</v>
      </c>
      <c r="B598" s="2">
        <v>42921</v>
      </c>
      <c r="C598" s="3">
        <v>1960.9</v>
      </c>
      <c r="D598" s="3">
        <v>1690.1</v>
      </c>
    </row>
    <row r="599" spans="1:4" ht="15" thickBot="1" x14ac:dyDescent="0.35">
      <c r="A599">
        <f t="shared" si="9"/>
        <v>2</v>
      </c>
      <c r="B599" s="2">
        <v>42920</v>
      </c>
      <c r="C599" s="3">
        <v>1917.3</v>
      </c>
      <c r="D599" s="3">
        <v>1644.4</v>
      </c>
    </row>
    <row r="600" spans="1:4" ht="15" thickBot="1" x14ac:dyDescent="0.35">
      <c r="A600">
        <f t="shared" si="9"/>
        <v>1</v>
      </c>
      <c r="B600" s="2">
        <v>42919</v>
      </c>
      <c r="C600" s="3">
        <v>1675.4</v>
      </c>
      <c r="D600" s="3">
        <v>1388.4</v>
      </c>
    </row>
    <row r="601" spans="1:4" ht="15" thickBot="1" x14ac:dyDescent="0.35">
      <c r="A601">
        <f t="shared" si="9"/>
        <v>5</v>
      </c>
      <c r="B601" s="2">
        <v>42916</v>
      </c>
      <c r="C601" s="3">
        <v>1809.1</v>
      </c>
      <c r="D601" s="3">
        <v>1490.1</v>
      </c>
    </row>
    <row r="602" spans="1:4" ht="15" thickBot="1" x14ac:dyDescent="0.35">
      <c r="A602">
        <f t="shared" si="9"/>
        <v>4</v>
      </c>
      <c r="B602" s="2">
        <v>42915</v>
      </c>
      <c r="C602" s="3">
        <v>1749.7</v>
      </c>
      <c r="D602" s="3">
        <v>1480</v>
      </c>
    </row>
    <row r="603" spans="1:4" ht="15" thickBot="1" x14ac:dyDescent="0.35">
      <c r="A603">
        <f t="shared" si="9"/>
        <v>3</v>
      </c>
      <c r="B603" s="2">
        <v>42914</v>
      </c>
      <c r="C603" s="3">
        <v>1952</v>
      </c>
      <c r="D603" s="3">
        <v>1703.2</v>
      </c>
    </row>
    <row r="604" spans="1:4" ht="15" thickBot="1" x14ac:dyDescent="0.35">
      <c r="A604">
        <f t="shared" si="9"/>
        <v>2</v>
      </c>
      <c r="B604" s="2">
        <v>42913</v>
      </c>
      <c r="C604" s="3">
        <v>1775.9</v>
      </c>
      <c r="D604" s="3">
        <v>1519</v>
      </c>
    </row>
    <row r="605" spans="1:4" ht="15" thickBot="1" x14ac:dyDescent="0.35">
      <c r="A605">
        <f t="shared" si="9"/>
        <v>1</v>
      </c>
      <c r="B605" s="2">
        <v>42912</v>
      </c>
      <c r="C605" s="3">
        <v>2255.1</v>
      </c>
      <c r="D605" s="3">
        <v>1983.5</v>
      </c>
    </row>
    <row r="606" spans="1:4" ht="15" thickBot="1" x14ac:dyDescent="0.35">
      <c r="A606">
        <f t="shared" si="9"/>
        <v>5</v>
      </c>
      <c r="B606" s="2">
        <v>42909</v>
      </c>
      <c r="C606" s="3">
        <v>2407.6</v>
      </c>
      <c r="D606" s="3">
        <v>2097.1999999999998</v>
      </c>
    </row>
    <row r="607" spans="1:4" ht="15" thickBot="1" x14ac:dyDescent="0.35">
      <c r="A607">
        <f t="shared" si="9"/>
        <v>4</v>
      </c>
      <c r="B607" s="2">
        <v>42908</v>
      </c>
      <c r="C607" s="3">
        <v>2371.6999999999998</v>
      </c>
      <c r="D607" s="3">
        <v>2082.4</v>
      </c>
    </row>
    <row r="608" spans="1:4" ht="15" thickBot="1" x14ac:dyDescent="0.35">
      <c r="A608">
        <f t="shared" si="9"/>
        <v>3</v>
      </c>
      <c r="B608" s="2">
        <v>42907</v>
      </c>
      <c r="C608" s="3">
        <v>2213.8000000000002</v>
      </c>
      <c r="D608" s="3">
        <v>1926.8</v>
      </c>
    </row>
    <row r="609" spans="1:4" ht="15" thickBot="1" x14ac:dyDescent="0.35">
      <c r="A609">
        <f t="shared" si="9"/>
        <v>2</v>
      </c>
      <c r="B609" s="2">
        <v>42906</v>
      </c>
      <c r="C609" s="3">
        <v>1939.2</v>
      </c>
      <c r="D609" s="3">
        <v>1648.6</v>
      </c>
    </row>
    <row r="610" spans="1:4" ht="15" thickBot="1" x14ac:dyDescent="0.35">
      <c r="A610">
        <f t="shared" si="9"/>
        <v>1</v>
      </c>
      <c r="B610" s="2">
        <v>42905</v>
      </c>
      <c r="C610" s="3">
        <v>1859</v>
      </c>
      <c r="D610" s="3">
        <v>1598.4</v>
      </c>
    </row>
    <row r="611" spans="1:4" ht="15" thickBot="1" x14ac:dyDescent="0.35">
      <c r="A611">
        <f t="shared" si="9"/>
        <v>5</v>
      </c>
      <c r="B611" s="2">
        <v>42902</v>
      </c>
      <c r="C611" s="3">
        <v>1806.3</v>
      </c>
      <c r="D611" s="3">
        <v>1542</v>
      </c>
    </row>
    <row r="612" spans="1:4" ht="15" thickBot="1" x14ac:dyDescent="0.35">
      <c r="A612">
        <f t="shared" si="9"/>
        <v>4</v>
      </c>
      <c r="B612" s="2">
        <v>42901</v>
      </c>
      <c r="C612" s="3">
        <v>1956.3</v>
      </c>
      <c r="D612" s="3">
        <v>1673</v>
      </c>
    </row>
    <row r="613" spans="1:4" ht="15" thickBot="1" x14ac:dyDescent="0.35">
      <c r="A613">
        <f t="shared" si="9"/>
        <v>3</v>
      </c>
      <c r="B613" s="2">
        <v>42900</v>
      </c>
      <c r="C613" s="3">
        <v>1986.1</v>
      </c>
      <c r="D613" s="3">
        <v>1557.9</v>
      </c>
    </row>
    <row r="614" spans="1:4" ht="15" thickBot="1" x14ac:dyDescent="0.35">
      <c r="A614">
        <f t="shared" si="9"/>
        <v>2</v>
      </c>
      <c r="B614" s="2">
        <v>42899</v>
      </c>
      <c r="C614" s="3">
        <v>1746.2</v>
      </c>
      <c r="D614" s="3">
        <v>1463</v>
      </c>
    </row>
    <row r="615" spans="1:4" ht="15" thickBot="1" x14ac:dyDescent="0.35">
      <c r="A615">
        <f t="shared" si="9"/>
        <v>5</v>
      </c>
      <c r="B615" s="2">
        <v>42895</v>
      </c>
      <c r="C615" s="3">
        <v>1621.2</v>
      </c>
      <c r="D615" s="3">
        <v>1332.5</v>
      </c>
    </row>
    <row r="616" spans="1:4" ht="15" thickBot="1" x14ac:dyDescent="0.35">
      <c r="A616">
        <f t="shared" si="9"/>
        <v>4</v>
      </c>
      <c r="B616" s="2">
        <v>42894</v>
      </c>
      <c r="C616" s="3">
        <v>1618.7</v>
      </c>
      <c r="D616" s="3">
        <v>1354.5</v>
      </c>
    </row>
    <row r="617" spans="1:4" ht="15" thickBot="1" x14ac:dyDescent="0.35">
      <c r="A617">
        <f t="shared" si="9"/>
        <v>3</v>
      </c>
      <c r="B617" s="2">
        <v>42893</v>
      </c>
      <c r="C617" s="3">
        <v>2380.8000000000002</v>
      </c>
      <c r="D617" s="3">
        <v>2087.6999999999998</v>
      </c>
    </row>
    <row r="618" spans="1:4" ht="15" thickBot="1" x14ac:dyDescent="0.35">
      <c r="A618">
        <f t="shared" si="9"/>
        <v>2</v>
      </c>
      <c r="B618" s="2">
        <v>42892</v>
      </c>
      <c r="C618" s="3">
        <v>2006.2</v>
      </c>
      <c r="D618" s="3">
        <v>1730.2</v>
      </c>
    </row>
    <row r="619" spans="1:4" ht="15" thickBot="1" x14ac:dyDescent="0.35">
      <c r="A619">
        <f t="shared" si="9"/>
        <v>1</v>
      </c>
      <c r="B619" s="2">
        <v>42891</v>
      </c>
      <c r="C619" s="3">
        <v>1754</v>
      </c>
      <c r="D619" s="3">
        <v>1488.6</v>
      </c>
    </row>
    <row r="620" spans="1:4" ht="15" thickBot="1" x14ac:dyDescent="0.35">
      <c r="A620">
        <f t="shared" si="9"/>
        <v>5</v>
      </c>
      <c r="B620" s="2">
        <v>42888</v>
      </c>
      <c r="C620" s="3">
        <v>1671.4</v>
      </c>
      <c r="D620" s="3">
        <v>1382.8</v>
      </c>
    </row>
    <row r="621" spans="1:4" ht="15" thickBot="1" x14ac:dyDescent="0.35">
      <c r="A621">
        <f t="shared" si="9"/>
        <v>4</v>
      </c>
      <c r="B621" s="2">
        <v>42887</v>
      </c>
      <c r="C621" s="3">
        <v>1507.1</v>
      </c>
      <c r="D621" s="3">
        <v>1213.8</v>
      </c>
    </row>
    <row r="622" spans="1:4" ht="15" thickBot="1" x14ac:dyDescent="0.35">
      <c r="A622">
        <f t="shared" si="9"/>
        <v>3</v>
      </c>
      <c r="B622" s="2">
        <v>42886</v>
      </c>
      <c r="C622" s="3">
        <v>1644</v>
      </c>
      <c r="D622" s="3">
        <v>1364</v>
      </c>
    </row>
    <row r="623" spans="1:4" ht="15" thickBot="1" x14ac:dyDescent="0.35">
      <c r="A623">
        <f t="shared" si="9"/>
        <v>2</v>
      </c>
      <c r="B623" s="2">
        <v>42885</v>
      </c>
      <c r="C623" s="3">
        <v>1489.1</v>
      </c>
      <c r="D623" s="3">
        <v>1193.5999999999999</v>
      </c>
    </row>
    <row r="624" spans="1:4" ht="15" thickBot="1" x14ac:dyDescent="0.35">
      <c r="A624">
        <f t="shared" si="9"/>
        <v>1</v>
      </c>
      <c r="B624" s="2">
        <v>42884</v>
      </c>
      <c r="C624" s="3">
        <v>1567.6</v>
      </c>
      <c r="D624" s="3">
        <v>1294.0999999999999</v>
      </c>
    </row>
    <row r="625" spans="1:4" ht="15" thickBot="1" x14ac:dyDescent="0.35">
      <c r="A625">
        <f t="shared" si="9"/>
        <v>5</v>
      </c>
      <c r="B625" s="2">
        <v>42881</v>
      </c>
      <c r="C625" s="3">
        <v>1630.3</v>
      </c>
      <c r="D625" s="3">
        <v>1350.8</v>
      </c>
    </row>
    <row r="626" spans="1:4" ht="15" thickBot="1" x14ac:dyDescent="0.35">
      <c r="A626">
        <f t="shared" si="9"/>
        <v>4</v>
      </c>
      <c r="B626" s="2">
        <v>42880</v>
      </c>
      <c r="C626" s="3">
        <v>2162.4</v>
      </c>
      <c r="D626" s="3">
        <v>1897.7</v>
      </c>
    </row>
    <row r="627" spans="1:4" ht="15" thickBot="1" x14ac:dyDescent="0.35">
      <c r="A627">
        <f t="shared" si="9"/>
        <v>3</v>
      </c>
      <c r="B627" s="2">
        <v>42879</v>
      </c>
      <c r="C627" s="3">
        <v>2006.7</v>
      </c>
      <c r="D627" s="3">
        <v>1739.2</v>
      </c>
    </row>
    <row r="628" spans="1:4" ht="15" thickBot="1" x14ac:dyDescent="0.35">
      <c r="A628">
        <f t="shared" si="9"/>
        <v>2</v>
      </c>
      <c r="B628" s="2">
        <v>42878</v>
      </c>
      <c r="C628" s="3">
        <v>1874.1</v>
      </c>
      <c r="D628" s="3">
        <v>1613.3</v>
      </c>
    </row>
    <row r="629" spans="1:4" ht="15" thickBot="1" x14ac:dyDescent="0.35">
      <c r="A629">
        <f t="shared" si="9"/>
        <v>1</v>
      </c>
      <c r="B629" s="2">
        <v>42877</v>
      </c>
      <c r="C629" s="3">
        <v>1821.5</v>
      </c>
      <c r="D629" s="3">
        <v>1561.5</v>
      </c>
    </row>
    <row r="630" spans="1:4" ht="15" thickBot="1" x14ac:dyDescent="0.35">
      <c r="A630">
        <f t="shared" si="9"/>
        <v>5</v>
      </c>
      <c r="B630" s="2">
        <v>42874</v>
      </c>
      <c r="C630" s="3">
        <v>1930.9</v>
      </c>
      <c r="D630" s="3">
        <v>1669.6</v>
      </c>
    </row>
    <row r="631" spans="1:4" ht="15" thickBot="1" x14ac:dyDescent="0.35">
      <c r="A631">
        <f t="shared" si="9"/>
        <v>4</v>
      </c>
      <c r="B631" s="2">
        <v>42873</v>
      </c>
      <c r="C631" s="3">
        <v>1916.7</v>
      </c>
      <c r="D631" s="3">
        <v>1661</v>
      </c>
    </row>
    <row r="632" spans="1:4" ht="15" thickBot="1" x14ac:dyDescent="0.35">
      <c r="A632">
        <f t="shared" si="9"/>
        <v>3</v>
      </c>
      <c r="B632" s="2">
        <v>42872</v>
      </c>
      <c r="C632" s="3">
        <v>2293.4</v>
      </c>
      <c r="D632" s="3">
        <v>2029</v>
      </c>
    </row>
    <row r="633" spans="1:4" ht="15" thickBot="1" x14ac:dyDescent="0.35">
      <c r="A633">
        <f t="shared" si="9"/>
        <v>2</v>
      </c>
      <c r="B633" s="2">
        <v>42871</v>
      </c>
      <c r="C633" s="3">
        <v>2232.4</v>
      </c>
      <c r="D633" s="3">
        <v>1970.8</v>
      </c>
    </row>
    <row r="634" spans="1:4" ht="15" thickBot="1" x14ac:dyDescent="0.35">
      <c r="A634">
        <f t="shared" si="9"/>
        <v>1</v>
      </c>
      <c r="B634" s="2">
        <v>42870</v>
      </c>
      <c r="C634" s="3">
        <v>2351.6</v>
      </c>
      <c r="D634" s="3">
        <v>2074.8000000000002</v>
      </c>
    </row>
    <row r="635" spans="1:4" ht="15" thickBot="1" x14ac:dyDescent="0.35">
      <c r="A635">
        <f t="shared" si="9"/>
        <v>5</v>
      </c>
      <c r="B635" s="2">
        <v>42867</v>
      </c>
      <c r="C635" s="3">
        <v>2488.5</v>
      </c>
      <c r="D635" s="3">
        <v>2182.1999999999998</v>
      </c>
    </row>
    <row r="636" spans="1:4" ht="15" thickBot="1" x14ac:dyDescent="0.35">
      <c r="A636">
        <f t="shared" si="9"/>
        <v>4</v>
      </c>
      <c r="B636" s="2">
        <v>42866</v>
      </c>
      <c r="C636" s="3">
        <v>2360.3000000000002</v>
      </c>
      <c r="D636" s="3">
        <v>2061.4</v>
      </c>
    </row>
    <row r="637" spans="1:4" ht="15" thickBot="1" x14ac:dyDescent="0.35">
      <c r="A637">
        <f t="shared" si="9"/>
        <v>3</v>
      </c>
      <c r="B637" s="2">
        <v>42865</v>
      </c>
      <c r="C637" s="3">
        <v>2698.5</v>
      </c>
      <c r="D637" s="3">
        <v>2349.6</v>
      </c>
    </row>
    <row r="638" spans="1:4" ht="15" thickBot="1" x14ac:dyDescent="0.35">
      <c r="A638">
        <f t="shared" si="9"/>
        <v>5</v>
      </c>
      <c r="B638" s="2">
        <v>42860</v>
      </c>
      <c r="C638" s="3">
        <v>2300.6999999999998</v>
      </c>
      <c r="D638" s="3">
        <v>1982.4</v>
      </c>
    </row>
    <row r="639" spans="1:4" ht="15" thickBot="1" x14ac:dyDescent="0.35">
      <c r="A639">
        <f t="shared" si="9"/>
        <v>4</v>
      </c>
      <c r="B639" s="2">
        <v>42859</v>
      </c>
      <c r="C639" s="3">
        <v>2100.9</v>
      </c>
      <c r="D639" s="3">
        <v>1824.8</v>
      </c>
    </row>
    <row r="640" spans="1:4" ht="15" thickBot="1" x14ac:dyDescent="0.35">
      <c r="A640">
        <f t="shared" si="9"/>
        <v>3</v>
      </c>
      <c r="B640" s="2">
        <v>42858</v>
      </c>
      <c r="C640" s="3">
        <v>1813.6</v>
      </c>
      <c r="D640" s="3">
        <v>1537.4</v>
      </c>
    </row>
    <row r="641" spans="1:4" ht="15" thickBot="1" x14ac:dyDescent="0.35">
      <c r="A641">
        <f t="shared" si="9"/>
        <v>2</v>
      </c>
      <c r="B641" s="2">
        <v>42857</v>
      </c>
      <c r="C641" s="3">
        <v>1785.2</v>
      </c>
      <c r="D641" s="3">
        <v>1511.2</v>
      </c>
    </row>
    <row r="642" spans="1:4" ht="15" thickBot="1" x14ac:dyDescent="0.35">
      <c r="A642">
        <f t="shared" si="9"/>
        <v>5</v>
      </c>
      <c r="B642" s="2">
        <v>42853</v>
      </c>
      <c r="C642" s="3">
        <v>1779.4</v>
      </c>
      <c r="D642" s="3">
        <v>1449.5</v>
      </c>
    </row>
    <row r="643" spans="1:4" ht="15" thickBot="1" x14ac:dyDescent="0.35">
      <c r="A643">
        <f t="shared" si="9"/>
        <v>4</v>
      </c>
      <c r="B643" s="2">
        <v>42852</v>
      </c>
      <c r="C643" s="3">
        <v>1832.5</v>
      </c>
      <c r="D643" s="3">
        <v>1538.5</v>
      </c>
    </row>
    <row r="644" spans="1:4" ht="15" thickBot="1" x14ac:dyDescent="0.35">
      <c r="A644">
        <f t="shared" ref="A644:A707" si="10">WEEKDAY(B644,2)</f>
        <v>3</v>
      </c>
      <c r="B644" s="2">
        <v>42851</v>
      </c>
      <c r="C644" s="3">
        <v>1229.9000000000001</v>
      </c>
      <c r="D644" s="4">
        <v>957.1</v>
      </c>
    </row>
    <row r="645" spans="1:4" ht="15" thickBot="1" x14ac:dyDescent="0.35">
      <c r="A645">
        <f t="shared" si="10"/>
        <v>2</v>
      </c>
      <c r="B645" s="2">
        <v>42850</v>
      </c>
      <c r="C645" s="3">
        <v>1801.4</v>
      </c>
      <c r="D645" s="3">
        <v>1506.8</v>
      </c>
    </row>
    <row r="646" spans="1:4" ht="15" thickBot="1" x14ac:dyDescent="0.35">
      <c r="A646">
        <f t="shared" si="10"/>
        <v>1</v>
      </c>
      <c r="B646" s="2">
        <v>42849</v>
      </c>
      <c r="C646" s="3">
        <v>1895.3</v>
      </c>
      <c r="D646" s="3">
        <v>1609.9</v>
      </c>
    </row>
    <row r="647" spans="1:4" ht="15" thickBot="1" x14ac:dyDescent="0.35">
      <c r="A647">
        <f t="shared" si="10"/>
        <v>5</v>
      </c>
      <c r="B647" s="2">
        <v>42846</v>
      </c>
      <c r="C647" s="3">
        <v>1868.7</v>
      </c>
      <c r="D647" s="3">
        <v>1587.5</v>
      </c>
    </row>
    <row r="648" spans="1:4" ht="15" thickBot="1" x14ac:dyDescent="0.35">
      <c r="A648">
        <f t="shared" si="10"/>
        <v>4</v>
      </c>
      <c r="B648" s="2">
        <v>42845</v>
      </c>
      <c r="C648" s="3">
        <v>1816.3</v>
      </c>
      <c r="D648" s="3">
        <v>1531</v>
      </c>
    </row>
    <row r="649" spans="1:4" ht="15" thickBot="1" x14ac:dyDescent="0.35">
      <c r="A649">
        <f t="shared" si="10"/>
        <v>3</v>
      </c>
      <c r="B649" s="2">
        <v>42844</v>
      </c>
      <c r="C649" s="3">
        <v>1937.8</v>
      </c>
      <c r="D649" s="3">
        <v>1683.4</v>
      </c>
    </row>
    <row r="650" spans="1:4" ht="15" thickBot="1" x14ac:dyDescent="0.35">
      <c r="A650">
        <f t="shared" si="10"/>
        <v>2</v>
      </c>
      <c r="B650" s="2">
        <v>42843</v>
      </c>
      <c r="C650" s="3">
        <v>1714.6</v>
      </c>
      <c r="D650" s="3">
        <v>1448</v>
      </c>
    </row>
    <row r="651" spans="1:4" ht="15" thickBot="1" x14ac:dyDescent="0.35">
      <c r="A651">
        <f t="shared" si="10"/>
        <v>1</v>
      </c>
      <c r="B651" s="2">
        <v>42842</v>
      </c>
      <c r="C651" s="3">
        <v>1730.6</v>
      </c>
      <c r="D651" s="3">
        <v>1468.6</v>
      </c>
    </row>
    <row r="652" spans="1:4" ht="15" thickBot="1" x14ac:dyDescent="0.35">
      <c r="A652">
        <f t="shared" si="10"/>
        <v>5</v>
      </c>
      <c r="B652" s="2">
        <v>42839</v>
      </c>
      <c r="C652" s="3">
        <v>1781.4</v>
      </c>
      <c r="D652" s="3">
        <v>1494.8</v>
      </c>
    </row>
    <row r="653" spans="1:4" ht="15" thickBot="1" x14ac:dyDescent="0.35">
      <c r="A653">
        <f t="shared" si="10"/>
        <v>4</v>
      </c>
      <c r="B653" s="2">
        <v>42838</v>
      </c>
      <c r="C653" s="3">
        <v>1980.1</v>
      </c>
      <c r="D653" s="3">
        <v>1652.3</v>
      </c>
    </row>
    <row r="654" spans="1:4" ht="15" thickBot="1" x14ac:dyDescent="0.35">
      <c r="A654">
        <f t="shared" si="10"/>
        <v>3</v>
      </c>
      <c r="B654" s="2">
        <v>42837</v>
      </c>
      <c r="C654" s="3">
        <v>1891.9</v>
      </c>
      <c r="D654" s="3">
        <v>1618</v>
      </c>
    </row>
    <row r="655" spans="1:4" ht="15" thickBot="1" x14ac:dyDescent="0.35">
      <c r="A655">
        <f t="shared" si="10"/>
        <v>2</v>
      </c>
      <c r="B655" s="2">
        <v>42836</v>
      </c>
      <c r="C655" s="3">
        <v>1823.9</v>
      </c>
      <c r="D655" s="3">
        <v>1566.6</v>
      </c>
    </row>
    <row r="656" spans="1:4" ht="15" thickBot="1" x14ac:dyDescent="0.35">
      <c r="A656">
        <f t="shared" si="10"/>
        <v>1</v>
      </c>
      <c r="B656" s="2">
        <v>42835</v>
      </c>
      <c r="C656" s="3">
        <v>2014.1</v>
      </c>
      <c r="D656" s="3">
        <v>1754.6</v>
      </c>
    </row>
    <row r="657" spans="1:4" ht="15" thickBot="1" x14ac:dyDescent="0.35">
      <c r="A657">
        <f t="shared" si="10"/>
        <v>5</v>
      </c>
      <c r="B657" s="2">
        <v>42832</v>
      </c>
      <c r="C657" s="3">
        <v>2283.8000000000002</v>
      </c>
      <c r="D657" s="3">
        <v>2007.3</v>
      </c>
    </row>
    <row r="658" spans="1:4" ht="15" thickBot="1" x14ac:dyDescent="0.35">
      <c r="A658">
        <f t="shared" si="10"/>
        <v>4</v>
      </c>
      <c r="B658" s="2">
        <v>42831</v>
      </c>
      <c r="C658" s="3">
        <v>2229.8000000000002</v>
      </c>
      <c r="D658" s="3">
        <v>1956.6</v>
      </c>
    </row>
    <row r="659" spans="1:4" ht="15" thickBot="1" x14ac:dyDescent="0.35">
      <c r="A659">
        <f t="shared" si="10"/>
        <v>3</v>
      </c>
      <c r="B659" s="2">
        <v>42830</v>
      </c>
      <c r="C659" s="3">
        <v>2210.8000000000002</v>
      </c>
      <c r="D659" s="3">
        <v>1922.8</v>
      </c>
    </row>
    <row r="660" spans="1:4" ht="15" thickBot="1" x14ac:dyDescent="0.35">
      <c r="A660">
        <f t="shared" si="10"/>
        <v>2</v>
      </c>
      <c r="B660" s="2">
        <v>42829</v>
      </c>
      <c r="C660" s="3">
        <v>2172.9</v>
      </c>
      <c r="D660" s="3">
        <v>1911.7</v>
      </c>
    </row>
    <row r="661" spans="1:4" ht="15" thickBot="1" x14ac:dyDescent="0.35">
      <c r="A661">
        <f t="shared" si="10"/>
        <v>1</v>
      </c>
      <c r="B661" s="2">
        <v>42828</v>
      </c>
      <c r="C661" s="3">
        <v>2144</v>
      </c>
      <c r="D661" s="3">
        <v>1849.8</v>
      </c>
    </row>
    <row r="662" spans="1:4" ht="15" thickBot="1" x14ac:dyDescent="0.35">
      <c r="A662">
        <f t="shared" si="10"/>
        <v>5</v>
      </c>
      <c r="B662" s="2">
        <v>42825</v>
      </c>
      <c r="C662" s="3">
        <v>2008.7</v>
      </c>
      <c r="D662" s="3">
        <v>1732.5</v>
      </c>
    </row>
    <row r="663" spans="1:4" ht="15" thickBot="1" x14ac:dyDescent="0.35">
      <c r="A663">
        <f t="shared" si="10"/>
        <v>4</v>
      </c>
      <c r="B663" s="2">
        <v>42824</v>
      </c>
      <c r="C663" s="3">
        <v>1870.2</v>
      </c>
      <c r="D663" s="3">
        <v>1625.4</v>
      </c>
    </row>
    <row r="664" spans="1:4" ht="15" thickBot="1" x14ac:dyDescent="0.35">
      <c r="A664">
        <f t="shared" si="10"/>
        <v>3</v>
      </c>
      <c r="B664" s="2">
        <v>42823</v>
      </c>
      <c r="C664" s="3">
        <v>1558.7</v>
      </c>
      <c r="D664" s="3">
        <v>1338.1</v>
      </c>
    </row>
    <row r="665" spans="1:4" ht="15" thickBot="1" x14ac:dyDescent="0.35">
      <c r="A665">
        <f t="shared" si="10"/>
        <v>2</v>
      </c>
      <c r="B665" s="2">
        <v>42822</v>
      </c>
      <c r="C665" s="3">
        <v>1678</v>
      </c>
      <c r="D665" s="3">
        <v>1454.8</v>
      </c>
    </row>
    <row r="666" spans="1:4" ht="15" thickBot="1" x14ac:dyDescent="0.35">
      <c r="A666">
        <f t="shared" si="10"/>
        <v>1</v>
      </c>
      <c r="B666" s="2">
        <v>42821</v>
      </c>
      <c r="C666" s="3">
        <v>1990.3</v>
      </c>
      <c r="D666" s="3">
        <v>1762.7</v>
      </c>
    </row>
    <row r="667" spans="1:4" ht="15" thickBot="1" x14ac:dyDescent="0.35">
      <c r="A667">
        <f t="shared" si="10"/>
        <v>5</v>
      </c>
      <c r="B667" s="2">
        <v>42818</v>
      </c>
      <c r="C667" s="3">
        <v>2029.5</v>
      </c>
      <c r="D667" s="3">
        <v>1803.5</v>
      </c>
    </row>
    <row r="668" spans="1:4" ht="15" thickBot="1" x14ac:dyDescent="0.35">
      <c r="A668">
        <f t="shared" si="10"/>
        <v>4</v>
      </c>
      <c r="B668" s="2">
        <v>42817</v>
      </c>
      <c r="C668" s="3">
        <v>2047.6</v>
      </c>
      <c r="D668" s="3">
        <v>1834.2</v>
      </c>
    </row>
    <row r="669" spans="1:4" ht="15" thickBot="1" x14ac:dyDescent="0.35">
      <c r="A669">
        <f t="shared" si="10"/>
        <v>3</v>
      </c>
      <c r="B669" s="2">
        <v>42816</v>
      </c>
      <c r="C669" s="3">
        <v>2004.7</v>
      </c>
      <c r="D669" s="3">
        <v>1764</v>
      </c>
    </row>
    <row r="670" spans="1:4" ht="15" thickBot="1" x14ac:dyDescent="0.35">
      <c r="A670">
        <f t="shared" si="10"/>
        <v>2</v>
      </c>
      <c r="B670" s="2">
        <v>42815</v>
      </c>
      <c r="C670" s="3">
        <v>1786.5</v>
      </c>
      <c r="D670" s="3">
        <v>1558</v>
      </c>
    </row>
    <row r="671" spans="1:4" ht="15" thickBot="1" x14ac:dyDescent="0.35">
      <c r="A671">
        <f t="shared" si="10"/>
        <v>1</v>
      </c>
      <c r="B671" s="2">
        <v>42814</v>
      </c>
      <c r="C671" s="3">
        <v>1854.7</v>
      </c>
      <c r="D671" s="3">
        <v>1625.1</v>
      </c>
    </row>
    <row r="672" spans="1:4" ht="15" thickBot="1" x14ac:dyDescent="0.35">
      <c r="A672">
        <f t="shared" si="10"/>
        <v>5</v>
      </c>
      <c r="B672" s="2">
        <v>42811</v>
      </c>
      <c r="C672" s="3">
        <v>1757.7</v>
      </c>
      <c r="D672" s="3">
        <v>1528.5</v>
      </c>
    </row>
    <row r="673" spans="1:4" ht="15" thickBot="1" x14ac:dyDescent="0.35">
      <c r="A673">
        <f t="shared" si="10"/>
        <v>4</v>
      </c>
      <c r="B673" s="2">
        <v>42810</v>
      </c>
      <c r="C673" s="3">
        <v>1733.6</v>
      </c>
      <c r="D673" s="3">
        <v>1499.7</v>
      </c>
    </row>
    <row r="674" spans="1:4" ht="15" thickBot="1" x14ac:dyDescent="0.35">
      <c r="A674">
        <f t="shared" si="10"/>
        <v>3</v>
      </c>
      <c r="B674" s="2">
        <v>42809</v>
      </c>
      <c r="C674" s="3">
        <v>1825.4</v>
      </c>
      <c r="D674" s="3">
        <v>1585.1</v>
      </c>
    </row>
    <row r="675" spans="1:4" ht="15" thickBot="1" x14ac:dyDescent="0.35">
      <c r="A675">
        <f t="shared" si="10"/>
        <v>2</v>
      </c>
      <c r="B675" s="2">
        <v>42808</v>
      </c>
      <c r="C675" s="3">
        <v>2033.4</v>
      </c>
      <c r="D675" s="3">
        <v>1814.8</v>
      </c>
    </row>
    <row r="676" spans="1:4" ht="15" thickBot="1" x14ac:dyDescent="0.35">
      <c r="A676">
        <f t="shared" si="10"/>
        <v>1</v>
      </c>
      <c r="B676" s="2">
        <v>42807</v>
      </c>
      <c r="C676" s="3">
        <v>2049.4</v>
      </c>
      <c r="D676" s="3">
        <v>1822.9</v>
      </c>
    </row>
    <row r="677" spans="1:4" ht="15" thickBot="1" x14ac:dyDescent="0.35">
      <c r="A677">
        <f t="shared" si="10"/>
        <v>5</v>
      </c>
      <c r="B677" s="2">
        <v>42804</v>
      </c>
      <c r="C677" s="3">
        <v>1910.7</v>
      </c>
      <c r="D677" s="3">
        <v>1677.4</v>
      </c>
    </row>
    <row r="678" spans="1:4" ht="15" thickBot="1" x14ac:dyDescent="0.35">
      <c r="A678">
        <f t="shared" si="10"/>
        <v>4</v>
      </c>
      <c r="B678" s="2">
        <v>42803</v>
      </c>
      <c r="C678" s="3">
        <v>1970.4</v>
      </c>
      <c r="D678" s="3">
        <v>1727.3</v>
      </c>
    </row>
    <row r="679" spans="1:4" ht="15" thickBot="1" x14ac:dyDescent="0.35">
      <c r="A679">
        <f t="shared" si="10"/>
        <v>2</v>
      </c>
      <c r="B679" s="2">
        <v>42801</v>
      </c>
      <c r="C679" s="3">
        <v>1881.6</v>
      </c>
      <c r="D679" s="3">
        <v>1654</v>
      </c>
    </row>
    <row r="680" spans="1:4" ht="15" thickBot="1" x14ac:dyDescent="0.35">
      <c r="A680">
        <f t="shared" si="10"/>
        <v>1</v>
      </c>
      <c r="B680" s="2">
        <v>42800</v>
      </c>
      <c r="C680" s="3">
        <v>2016.2</v>
      </c>
      <c r="D680" s="3">
        <v>1793.4</v>
      </c>
    </row>
    <row r="681" spans="1:4" ht="15" thickBot="1" x14ac:dyDescent="0.35">
      <c r="A681">
        <f t="shared" si="10"/>
        <v>5</v>
      </c>
      <c r="B681" s="2">
        <v>42797</v>
      </c>
      <c r="C681" s="3">
        <v>1657.5</v>
      </c>
      <c r="D681" s="3">
        <v>1424.9</v>
      </c>
    </row>
    <row r="682" spans="1:4" ht="15" thickBot="1" x14ac:dyDescent="0.35">
      <c r="A682">
        <f t="shared" si="10"/>
        <v>4</v>
      </c>
      <c r="B682" s="2">
        <v>42796</v>
      </c>
      <c r="C682" s="3">
        <v>1603</v>
      </c>
      <c r="D682" s="3">
        <v>1365.5</v>
      </c>
    </row>
    <row r="683" spans="1:4" ht="15" thickBot="1" x14ac:dyDescent="0.35">
      <c r="A683">
        <f t="shared" si="10"/>
        <v>3</v>
      </c>
      <c r="B683" s="2">
        <v>42795</v>
      </c>
      <c r="C683" s="3">
        <v>2030.4</v>
      </c>
      <c r="D683" s="3">
        <v>1785.5</v>
      </c>
    </row>
    <row r="684" spans="1:4" ht="15" thickBot="1" x14ac:dyDescent="0.35">
      <c r="A684">
        <f t="shared" si="10"/>
        <v>2</v>
      </c>
      <c r="B684" s="2">
        <v>42794</v>
      </c>
      <c r="C684" s="3">
        <v>1989.7</v>
      </c>
      <c r="D684" s="3">
        <v>1749.5</v>
      </c>
    </row>
    <row r="685" spans="1:4" ht="15" thickBot="1" x14ac:dyDescent="0.35">
      <c r="A685">
        <f t="shared" si="10"/>
        <v>1</v>
      </c>
      <c r="B685" s="2">
        <v>42793</v>
      </c>
      <c r="C685" s="3">
        <v>2426.3000000000002</v>
      </c>
      <c r="D685" s="3">
        <v>2201</v>
      </c>
    </row>
    <row r="686" spans="1:4" ht="15" thickBot="1" x14ac:dyDescent="0.35">
      <c r="A686">
        <f t="shared" si="10"/>
        <v>3</v>
      </c>
      <c r="B686" s="2">
        <v>42788</v>
      </c>
      <c r="C686" s="3">
        <v>2066.4</v>
      </c>
      <c r="D686" s="3">
        <v>1833.9</v>
      </c>
    </row>
    <row r="687" spans="1:4" ht="15" thickBot="1" x14ac:dyDescent="0.35">
      <c r="A687">
        <f t="shared" si="10"/>
        <v>2</v>
      </c>
      <c r="B687" s="2">
        <v>42787</v>
      </c>
      <c r="C687" s="3">
        <v>2014</v>
      </c>
      <c r="D687" s="3">
        <v>1786.7</v>
      </c>
    </row>
    <row r="688" spans="1:4" ht="15" thickBot="1" x14ac:dyDescent="0.35">
      <c r="A688">
        <f t="shared" si="10"/>
        <v>1</v>
      </c>
      <c r="B688" s="2">
        <v>42786</v>
      </c>
      <c r="C688" s="3">
        <v>1927</v>
      </c>
      <c r="D688" s="3">
        <v>1709.8</v>
      </c>
    </row>
    <row r="689" spans="1:4" ht="15" thickBot="1" x14ac:dyDescent="0.35">
      <c r="A689">
        <f t="shared" si="10"/>
        <v>5</v>
      </c>
      <c r="B689" s="2">
        <v>42783</v>
      </c>
      <c r="C689" s="3">
        <v>1902</v>
      </c>
      <c r="D689" s="3">
        <v>1685.2</v>
      </c>
    </row>
    <row r="690" spans="1:4" ht="15" thickBot="1" x14ac:dyDescent="0.35">
      <c r="A690">
        <f t="shared" si="10"/>
        <v>4</v>
      </c>
      <c r="B690" s="2">
        <v>42782</v>
      </c>
      <c r="C690" s="3">
        <v>1784.7</v>
      </c>
      <c r="D690" s="3">
        <v>1567.6</v>
      </c>
    </row>
    <row r="691" spans="1:4" ht="15" thickBot="1" x14ac:dyDescent="0.35">
      <c r="A691">
        <f t="shared" si="10"/>
        <v>3</v>
      </c>
      <c r="B691" s="2">
        <v>42781</v>
      </c>
      <c r="C691" s="3">
        <v>1893.7</v>
      </c>
      <c r="D691" s="3">
        <v>1659.3</v>
      </c>
    </row>
    <row r="692" spans="1:4" ht="15" thickBot="1" x14ac:dyDescent="0.35">
      <c r="A692">
        <f t="shared" si="10"/>
        <v>2</v>
      </c>
      <c r="B692" s="2">
        <v>42780</v>
      </c>
      <c r="C692" s="3">
        <v>1923.8</v>
      </c>
      <c r="D692" s="3">
        <v>1726</v>
      </c>
    </row>
    <row r="693" spans="1:4" ht="15" thickBot="1" x14ac:dyDescent="0.35">
      <c r="A693">
        <f t="shared" si="10"/>
        <v>1</v>
      </c>
      <c r="B693" s="2">
        <v>42779</v>
      </c>
      <c r="C693" s="3">
        <v>1836</v>
      </c>
      <c r="D693" s="3">
        <v>1634.9</v>
      </c>
    </row>
    <row r="694" spans="1:4" ht="15" thickBot="1" x14ac:dyDescent="0.35">
      <c r="A694">
        <f t="shared" si="10"/>
        <v>5</v>
      </c>
      <c r="B694" s="2">
        <v>42776</v>
      </c>
      <c r="C694" s="3">
        <v>1786.1</v>
      </c>
      <c r="D694" s="3">
        <v>1573.2</v>
      </c>
    </row>
    <row r="695" spans="1:4" ht="15" thickBot="1" x14ac:dyDescent="0.35">
      <c r="A695">
        <f t="shared" si="10"/>
        <v>4</v>
      </c>
      <c r="B695" s="2">
        <v>42775</v>
      </c>
      <c r="C695" s="3">
        <v>1730.5</v>
      </c>
      <c r="D695" s="3">
        <v>1515.1</v>
      </c>
    </row>
    <row r="696" spans="1:4" ht="15" thickBot="1" x14ac:dyDescent="0.35">
      <c r="A696">
        <f t="shared" si="10"/>
        <v>3</v>
      </c>
      <c r="B696" s="2">
        <v>42774</v>
      </c>
      <c r="C696" s="3">
        <v>1914.9</v>
      </c>
      <c r="D696" s="3">
        <v>1708.2</v>
      </c>
    </row>
    <row r="697" spans="1:4" ht="15" thickBot="1" x14ac:dyDescent="0.35">
      <c r="A697">
        <f t="shared" si="10"/>
        <v>2</v>
      </c>
      <c r="B697" s="2">
        <v>42773</v>
      </c>
      <c r="C697" s="3">
        <v>2013.4</v>
      </c>
      <c r="D697" s="3">
        <v>1790.8</v>
      </c>
    </row>
    <row r="698" spans="1:4" ht="15" thickBot="1" x14ac:dyDescent="0.35">
      <c r="A698">
        <f t="shared" si="10"/>
        <v>1</v>
      </c>
      <c r="B698" s="2">
        <v>42772</v>
      </c>
      <c r="C698" s="3">
        <v>1891.1</v>
      </c>
      <c r="D698" s="3">
        <v>1692.3</v>
      </c>
    </row>
    <row r="699" spans="1:4" ht="15" thickBot="1" x14ac:dyDescent="0.35">
      <c r="A699">
        <f t="shared" si="10"/>
        <v>5</v>
      </c>
      <c r="B699" s="2">
        <v>42769</v>
      </c>
      <c r="C699" s="3">
        <v>1674.5</v>
      </c>
      <c r="D699" s="3">
        <v>1466.8</v>
      </c>
    </row>
    <row r="700" spans="1:4" ht="15" thickBot="1" x14ac:dyDescent="0.35">
      <c r="A700">
        <f t="shared" si="10"/>
        <v>4</v>
      </c>
      <c r="B700" s="2">
        <v>42768</v>
      </c>
      <c r="C700" s="3">
        <v>1628.9</v>
      </c>
      <c r="D700" s="3">
        <v>1420.7</v>
      </c>
    </row>
    <row r="701" spans="1:4" ht="15" thickBot="1" x14ac:dyDescent="0.35">
      <c r="A701">
        <f t="shared" si="10"/>
        <v>3</v>
      </c>
      <c r="B701" s="2">
        <v>42767</v>
      </c>
      <c r="C701" s="3">
        <v>1628.1</v>
      </c>
      <c r="D701" s="3">
        <v>1402.5</v>
      </c>
    </row>
    <row r="702" spans="1:4" ht="15" thickBot="1" x14ac:dyDescent="0.35">
      <c r="A702">
        <f t="shared" si="10"/>
        <v>2</v>
      </c>
      <c r="B702" s="2">
        <v>42766</v>
      </c>
      <c r="C702" s="3">
        <v>1481.7</v>
      </c>
      <c r="D702" s="3">
        <v>1285.7</v>
      </c>
    </row>
    <row r="703" spans="1:4" ht="15" thickBot="1" x14ac:dyDescent="0.35">
      <c r="A703">
        <f t="shared" si="10"/>
        <v>1</v>
      </c>
      <c r="B703" s="2">
        <v>42765</v>
      </c>
      <c r="C703" s="3">
        <v>1199.8</v>
      </c>
      <c r="D703" s="3">
        <v>1004.5</v>
      </c>
    </row>
    <row r="704" spans="1:4" ht="15" thickBot="1" x14ac:dyDescent="0.35">
      <c r="A704">
        <f t="shared" si="10"/>
        <v>5</v>
      </c>
      <c r="B704" s="2">
        <v>42762</v>
      </c>
      <c r="C704" s="3">
        <v>1163</v>
      </c>
      <c r="D704" s="4">
        <v>980.3</v>
      </c>
    </row>
    <row r="705" spans="1:4" ht="15" thickBot="1" x14ac:dyDescent="0.35">
      <c r="A705">
        <f t="shared" si="10"/>
        <v>4</v>
      </c>
      <c r="B705" s="2">
        <v>42761</v>
      </c>
      <c r="C705" s="4">
        <v>996.3</v>
      </c>
      <c r="D705" s="4">
        <v>834</v>
      </c>
    </row>
    <row r="706" spans="1:4" ht="15" thickBot="1" x14ac:dyDescent="0.35">
      <c r="A706">
        <f t="shared" si="10"/>
        <v>3</v>
      </c>
      <c r="B706" s="2">
        <v>42760</v>
      </c>
      <c r="C706" s="3">
        <v>1818.9</v>
      </c>
      <c r="D706" s="3">
        <v>1626.9</v>
      </c>
    </row>
    <row r="707" spans="1:4" ht="15" thickBot="1" x14ac:dyDescent="0.35">
      <c r="A707">
        <f t="shared" si="10"/>
        <v>2</v>
      </c>
      <c r="B707" s="2">
        <v>42759</v>
      </c>
      <c r="C707" s="3">
        <v>1940.2</v>
      </c>
      <c r="D707" s="3">
        <v>1749.4</v>
      </c>
    </row>
    <row r="708" spans="1:4" ht="15" thickBot="1" x14ac:dyDescent="0.35">
      <c r="A708">
        <f t="shared" ref="A708:A771" si="11">WEEKDAY(B708,2)</f>
        <v>1</v>
      </c>
      <c r="B708" s="2">
        <v>42758</v>
      </c>
      <c r="C708" s="3">
        <v>2117.1999999999998</v>
      </c>
      <c r="D708" s="3">
        <v>1929.7</v>
      </c>
    </row>
    <row r="709" spans="1:4" ht="15" thickBot="1" x14ac:dyDescent="0.35">
      <c r="A709">
        <f t="shared" si="11"/>
        <v>5</v>
      </c>
      <c r="B709" s="2">
        <v>42755</v>
      </c>
      <c r="C709" s="3">
        <v>1948.4</v>
      </c>
      <c r="D709" s="3">
        <v>1755.8</v>
      </c>
    </row>
    <row r="710" spans="1:4" ht="15" thickBot="1" x14ac:dyDescent="0.35">
      <c r="A710">
        <f t="shared" si="11"/>
        <v>4</v>
      </c>
      <c r="B710" s="2">
        <v>42754</v>
      </c>
      <c r="C710" s="3">
        <v>1945.5</v>
      </c>
      <c r="D710" s="3">
        <v>1722.3</v>
      </c>
    </row>
    <row r="711" spans="1:4" ht="15" thickBot="1" x14ac:dyDescent="0.35">
      <c r="A711">
        <f t="shared" si="11"/>
        <v>3</v>
      </c>
      <c r="B711" s="2">
        <v>42753</v>
      </c>
      <c r="C711" s="3">
        <v>2218.6999999999998</v>
      </c>
      <c r="D711" s="3">
        <v>2032</v>
      </c>
    </row>
    <row r="712" spans="1:4" ht="15" thickBot="1" x14ac:dyDescent="0.35">
      <c r="A712">
        <f t="shared" si="11"/>
        <v>2</v>
      </c>
      <c r="B712" s="2">
        <v>42752</v>
      </c>
      <c r="C712" s="3">
        <v>2217.1</v>
      </c>
      <c r="D712" s="3">
        <v>2002.7</v>
      </c>
    </row>
    <row r="713" spans="1:4" ht="15" thickBot="1" x14ac:dyDescent="0.35">
      <c r="A713">
        <f t="shared" si="11"/>
        <v>1</v>
      </c>
      <c r="B713" s="2">
        <v>42751</v>
      </c>
      <c r="C713" s="3">
        <v>2300.5</v>
      </c>
      <c r="D713" s="3">
        <v>2119.1</v>
      </c>
    </row>
    <row r="714" spans="1:4" ht="15" thickBot="1" x14ac:dyDescent="0.35">
      <c r="A714">
        <f t="shared" si="11"/>
        <v>5</v>
      </c>
      <c r="B714" s="2">
        <v>42748</v>
      </c>
      <c r="C714" s="3">
        <v>2440.5</v>
      </c>
      <c r="D714" s="3">
        <v>2219</v>
      </c>
    </row>
    <row r="715" spans="1:4" ht="15" thickBot="1" x14ac:dyDescent="0.35">
      <c r="A715">
        <f t="shared" si="11"/>
        <v>4</v>
      </c>
      <c r="B715" s="2">
        <v>42747</v>
      </c>
      <c r="C715" s="3">
        <v>2472.6999999999998</v>
      </c>
      <c r="D715" s="3">
        <v>2280.6</v>
      </c>
    </row>
    <row r="716" spans="1:4" ht="15" thickBot="1" x14ac:dyDescent="0.35">
      <c r="A716">
        <f t="shared" si="11"/>
        <v>3</v>
      </c>
      <c r="B716" s="2">
        <v>42746</v>
      </c>
      <c r="C716" s="3">
        <v>1526.8</v>
      </c>
      <c r="D716" s="3">
        <v>1313.3</v>
      </c>
    </row>
    <row r="717" spans="1:4" ht="15" thickBot="1" x14ac:dyDescent="0.35">
      <c r="A717">
        <f t="shared" si="11"/>
        <v>2</v>
      </c>
      <c r="B717" s="2">
        <v>42745</v>
      </c>
      <c r="C717" s="3">
        <v>1567.9</v>
      </c>
      <c r="D717" s="3">
        <v>1350.4</v>
      </c>
    </row>
    <row r="718" spans="1:4" ht="15" thickBot="1" x14ac:dyDescent="0.35">
      <c r="A718">
        <f t="shared" si="11"/>
        <v>1</v>
      </c>
      <c r="B718" s="2">
        <v>42744</v>
      </c>
      <c r="C718" s="3">
        <v>2041.3</v>
      </c>
      <c r="D718" s="3">
        <v>1704.7</v>
      </c>
    </row>
    <row r="719" spans="1:4" ht="15" thickBot="1" x14ac:dyDescent="0.35">
      <c r="A719">
        <f t="shared" si="11"/>
        <v>7</v>
      </c>
      <c r="B719" s="2">
        <v>42736</v>
      </c>
      <c r="C719" s="3">
        <v>1822.7</v>
      </c>
      <c r="D719" s="3">
        <v>1596.8</v>
      </c>
    </row>
    <row r="720" spans="1:4" ht="15" thickBot="1" x14ac:dyDescent="0.35">
      <c r="A720">
        <f t="shared" si="11"/>
        <v>5</v>
      </c>
      <c r="B720" s="2">
        <v>42734</v>
      </c>
      <c r="C720" s="3">
        <v>2191.8000000000002</v>
      </c>
      <c r="D720" s="3">
        <v>1900.2</v>
      </c>
    </row>
    <row r="721" spans="1:4" ht="15" thickBot="1" x14ac:dyDescent="0.35">
      <c r="A721">
        <f t="shared" si="11"/>
        <v>4</v>
      </c>
      <c r="B721" s="2">
        <v>42733</v>
      </c>
      <c r="C721" s="3">
        <v>2372.1</v>
      </c>
      <c r="D721" s="3">
        <v>2064.4</v>
      </c>
    </row>
    <row r="722" spans="1:4" ht="15" thickBot="1" x14ac:dyDescent="0.35">
      <c r="A722">
        <f t="shared" si="11"/>
        <v>3</v>
      </c>
      <c r="B722" s="2">
        <v>42732</v>
      </c>
      <c r="C722" s="3">
        <v>1906.8</v>
      </c>
      <c r="D722" s="3">
        <v>1655.4</v>
      </c>
    </row>
    <row r="723" spans="1:4" ht="15" thickBot="1" x14ac:dyDescent="0.35">
      <c r="A723">
        <f t="shared" si="11"/>
        <v>2</v>
      </c>
      <c r="B723" s="2">
        <v>42731</v>
      </c>
      <c r="C723" s="3">
        <v>2041.8</v>
      </c>
      <c r="D723" s="3">
        <v>1804.7</v>
      </c>
    </row>
    <row r="724" spans="1:4" ht="15" thickBot="1" x14ac:dyDescent="0.35">
      <c r="A724">
        <f t="shared" si="11"/>
        <v>1</v>
      </c>
      <c r="B724" s="2">
        <v>42730</v>
      </c>
      <c r="C724" s="3">
        <v>1726.3</v>
      </c>
      <c r="D724" s="3">
        <v>1482.5</v>
      </c>
    </row>
    <row r="725" spans="1:4" ht="15" thickBot="1" x14ac:dyDescent="0.35">
      <c r="A725">
        <f t="shared" si="11"/>
        <v>5</v>
      </c>
      <c r="B725" s="2">
        <v>42727</v>
      </c>
      <c r="C725" s="3">
        <v>1951.4</v>
      </c>
      <c r="D725" s="3">
        <v>1720.5</v>
      </c>
    </row>
    <row r="726" spans="1:4" ht="15" thickBot="1" x14ac:dyDescent="0.35">
      <c r="A726">
        <f t="shared" si="11"/>
        <v>4</v>
      </c>
      <c r="B726" s="2">
        <v>42726</v>
      </c>
      <c r="C726" s="3">
        <v>2197.1999999999998</v>
      </c>
      <c r="D726" s="3">
        <v>1995.2</v>
      </c>
    </row>
    <row r="727" spans="1:4" ht="15" thickBot="1" x14ac:dyDescent="0.35">
      <c r="A727">
        <f t="shared" si="11"/>
        <v>3</v>
      </c>
      <c r="B727" s="2">
        <v>42725</v>
      </c>
      <c r="C727" s="3">
        <v>2527.1</v>
      </c>
      <c r="D727" s="3">
        <v>2317.1999999999998</v>
      </c>
    </row>
    <row r="728" spans="1:4" ht="15" thickBot="1" x14ac:dyDescent="0.35">
      <c r="A728">
        <f t="shared" si="11"/>
        <v>2</v>
      </c>
      <c r="B728" s="2">
        <v>42724</v>
      </c>
      <c r="C728" s="3">
        <v>2371.6</v>
      </c>
      <c r="D728" s="3">
        <v>2167.6999999999998</v>
      </c>
    </row>
    <row r="729" spans="1:4" ht="15" thickBot="1" x14ac:dyDescent="0.35">
      <c r="A729">
        <f t="shared" si="11"/>
        <v>1</v>
      </c>
      <c r="B729" s="2">
        <v>42723</v>
      </c>
      <c r="C729" s="3">
        <v>2175.6</v>
      </c>
      <c r="D729" s="3">
        <v>1979.7</v>
      </c>
    </row>
    <row r="730" spans="1:4" ht="15" thickBot="1" x14ac:dyDescent="0.35">
      <c r="A730">
        <f t="shared" si="11"/>
        <v>5</v>
      </c>
      <c r="B730" s="2">
        <v>42720</v>
      </c>
      <c r="C730" s="3">
        <v>2634.3</v>
      </c>
      <c r="D730" s="3">
        <v>2428.5</v>
      </c>
    </row>
    <row r="731" spans="1:4" ht="15" thickBot="1" x14ac:dyDescent="0.35">
      <c r="A731">
        <f t="shared" si="11"/>
        <v>4</v>
      </c>
      <c r="B731" s="2">
        <v>42719</v>
      </c>
      <c r="C731" s="3">
        <v>2372.6</v>
      </c>
      <c r="D731" s="3">
        <v>2183.1999999999998</v>
      </c>
    </row>
    <row r="732" spans="1:4" ht="15" thickBot="1" x14ac:dyDescent="0.35">
      <c r="A732">
        <f t="shared" si="11"/>
        <v>3</v>
      </c>
      <c r="B732" s="2">
        <v>42718</v>
      </c>
      <c r="C732" s="3">
        <v>2149.6</v>
      </c>
      <c r="D732" s="3">
        <v>1970.2</v>
      </c>
    </row>
    <row r="733" spans="1:4" ht="15" thickBot="1" x14ac:dyDescent="0.35">
      <c r="A733">
        <f t="shared" si="11"/>
        <v>2</v>
      </c>
      <c r="B733" s="2">
        <v>42717</v>
      </c>
      <c r="C733" s="3">
        <v>1926.9</v>
      </c>
      <c r="D733" s="3">
        <v>1721.6</v>
      </c>
    </row>
    <row r="734" spans="1:4" ht="15" thickBot="1" x14ac:dyDescent="0.35">
      <c r="A734">
        <f t="shared" si="11"/>
        <v>1</v>
      </c>
      <c r="B734" s="2">
        <v>42716</v>
      </c>
      <c r="C734" s="3">
        <v>1563.8</v>
      </c>
      <c r="D734" s="3">
        <v>1381.5</v>
      </c>
    </row>
    <row r="735" spans="1:4" ht="15" thickBot="1" x14ac:dyDescent="0.35">
      <c r="A735">
        <f t="shared" si="11"/>
        <v>5</v>
      </c>
      <c r="B735" s="2">
        <v>42713</v>
      </c>
      <c r="C735" s="3">
        <v>1552.8</v>
      </c>
      <c r="D735" s="3">
        <v>1350</v>
      </c>
    </row>
    <row r="736" spans="1:4" ht="15" thickBot="1" x14ac:dyDescent="0.35">
      <c r="A736">
        <f t="shared" si="11"/>
        <v>4</v>
      </c>
      <c r="B736" s="2">
        <v>42712</v>
      </c>
      <c r="C736" s="3">
        <v>1593.7</v>
      </c>
      <c r="D736" s="3">
        <v>1390.2</v>
      </c>
    </row>
    <row r="737" spans="1:4" ht="15" thickBot="1" x14ac:dyDescent="0.35">
      <c r="A737">
        <f t="shared" si="11"/>
        <v>3</v>
      </c>
      <c r="B737" s="2">
        <v>42711</v>
      </c>
      <c r="C737" s="3">
        <v>1932.7</v>
      </c>
      <c r="D737" s="3">
        <v>1745.7</v>
      </c>
    </row>
    <row r="738" spans="1:4" ht="15" thickBot="1" x14ac:dyDescent="0.35">
      <c r="A738">
        <f t="shared" si="11"/>
        <v>2</v>
      </c>
      <c r="B738" s="2">
        <v>42710</v>
      </c>
      <c r="C738" s="3">
        <v>2099.1</v>
      </c>
      <c r="D738" s="3">
        <v>1911.4</v>
      </c>
    </row>
    <row r="739" spans="1:4" ht="15" thickBot="1" x14ac:dyDescent="0.35">
      <c r="A739">
        <f t="shared" si="11"/>
        <v>1</v>
      </c>
      <c r="B739" s="2">
        <v>42709</v>
      </c>
      <c r="C739" s="3">
        <v>1924.7</v>
      </c>
      <c r="D739" s="3">
        <v>1748.6</v>
      </c>
    </row>
    <row r="740" spans="1:4" ht="15" thickBot="1" x14ac:dyDescent="0.35">
      <c r="A740">
        <f t="shared" si="11"/>
        <v>5</v>
      </c>
      <c r="B740" s="2">
        <v>42706</v>
      </c>
      <c r="C740" s="3">
        <v>1831.7</v>
      </c>
      <c r="D740" s="3">
        <v>1625.9</v>
      </c>
    </row>
    <row r="741" spans="1:4" ht="15" thickBot="1" x14ac:dyDescent="0.35">
      <c r="A741">
        <f t="shared" si="11"/>
        <v>4</v>
      </c>
      <c r="B741" s="2">
        <v>42705</v>
      </c>
      <c r="C741" s="3">
        <v>2036.5</v>
      </c>
      <c r="D741" s="3">
        <v>1812.7</v>
      </c>
    </row>
    <row r="742" spans="1:4" ht="15" thickBot="1" x14ac:dyDescent="0.35">
      <c r="A742">
        <f t="shared" si="11"/>
        <v>3</v>
      </c>
      <c r="B742" s="2">
        <v>42704</v>
      </c>
      <c r="C742" s="3">
        <v>1898.3</v>
      </c>
      <c r="D742" s="3">
        <v>1694.9</v>
      </c>
    </row>
    <row r="743" spans="1:4" ht="15" thickBot="1" x14ac:dyDescent="0.35">
      <c r="A743">
        <f t="shared" si="11"/>
        <v>2</v>
      </c>
      <c r="B743" s="2">
        <v>42703</v>
      </c>
      <c r="C743" s="3">
        <v>1805.9</v>
      </c>
      <c r="D743" s="3">
        <v>1608.9</v>
      </c>
    </row>
    <row r="744" spans="1:4" ht="15" thickBot="1" x14ac:dyDescent="0.35">
      <c r="A744">
        <f t="shared" si="11"/>
        <v>1</v>
      </c>
      <c r="B744" s="2">
        <v>42702</v>
      </c>
      <c r="C744" s="3">
        <v>1468.2</v>
      </c>
      <c r="D744" s="3">
        <v>1277.5999999999999</v>
      </c>
    </row>
    <row r="745" spans="1:4" ht="15" thickBot="1" x14ac:dyDescent="0.35">
      <c r="A745">
        <f t="shared" si="11"/>
        <v>5</v>
      </c>
      <c r="B745" s="2">
        <v>42699</v>
      </c>
      <c r="C745" s="3">
        <v>1851.7</v>
      </c>
      <c r="D745" s="3">
        <v>1647.3</v>
      </c>
    </row>
    <row r="746" spans="1:4" ht="15" thickBot="1" x14ac:dyDescent="0.35">
      <c r="A746">
        <f t="shared" si="11"/>
        <v>4</v>
      </c>
      <c r="B746" s="2">
        <v>42698</v>
      </c>
      <c r="C746" s="3">
        <v>2002.8</v>
      </c>
      <c r="D746" s="3">
        <v>1812.4</v>
      </c>
    </row>
    <row r="747" spans="1:4" ht="15" thickBot="1" x14ac:dyDescent="0.35">
      <c r="A747">
        <f t="shared" si="11"/>
        <v>3</v>
      </c>
      <c r="B747" s="2">
        <v>42697</v>
      </c>
      <c r="C747" s="3">
        <v>2017.7</v>
      </c>
      <c r="D747" s="3">
        <v>1836.1</v>
      </c>
    </row>
    <row r="748" spans="1:4" ht="15" thickBot="1" x14ac:dyDescent="0.35">
      <c r="A748">
        <f t="shared" si="11"/>
        <v>2</v>
      </c>
      <c r="B748" s="2">
        <v>42696</v>
      </c>
      <c r="C748" s="3">
        <v>2000.4</v>
      </c>
      <c r="D748" s="3">
        <v>1814.9</v>
      </c>
    </row>
    <row r="749" spans="1:4" ht="15" thickBot="1" x14ac:dyDescent="0.35">
      <c r="A749">
        <f t="shared" si="11"/>
        <v>1</v>
      </c>
      <c r="B749" s="2">
        <v>42695</v>
      </c>
      <c r="C749" s="3">
        <v>1970</v>
      </c>
      <c r="D749" s="3">
        <v>1787.3</v>
      </c>
    </row>
    <row r="750" spans="1:4" ht="15" thickBot="1" x14ac:dyDescent="0.35">
      <c r="A750">
        <f t="shared" si="11"/>
        <v>5</v>
      </c>
      <c r="B750" s="2">
        <v>42692</v>
      </c>
      <c r="C750" s="3">
        <v>1873.5</v>
      </c>
      <c r="D750" s="3">
        <v>1672</v>
      </c>
    </row>
    <row r="751" spans="1:4" ht="15" thickBot="1" x14ac:dyDescent="0.35">
      <c r="A751">
        <f t="shared" si="11"/>
        <v>4</v>
      </c>
      <c r="B751" s="2">
        <v>42691</v>
      </c>
      <c r="C751" s="3">
        <v>1840</v>
      </c>
      <c r="D751" s="3">
        <v>1653</v>
      </c>
    </row>
    <row r="752" spans="1:4" ht="15" thickBot="1" x14ac:dyDescent="0.35">
      <c r="A752">
        <f t="shared" si="11"/>
        <v>3</v>
      </c>
      <c r="B752" s="2">
        <v>42690</v>
      </c>
      <c r="C752" s="3">
        <v>1774.8</v>
      </c>
      <c r="D752" s="3">
        <v>1574.3</v>
      </c>
    </row>
    <row r="753" spans="1:4" ht="15" thickBot="1" x14ac:dyDescent="0.35">
      <c r="A753">
        <f t="shared" si="11"/>
        <v>2</v>
      </c>
      <c r="B753" s="2">
        <v>42689</v>
      </c>
      <c r="C753" s="3">
        <v>1813.3</v>
      </c>
      <c r="D753" s="3">
        <v>1612.9</v>
      </c>
    </row>
    <row r="754" spans="1:4" ht="15" thickBot="1" x14ac:dyDescent="0.35">
      <c r="A754">
        <f t="shared" si="11"/>
        <v>1</v>
      </c>
      <c r="B754" s="2">
        <v>42688</v>
      </c>
      <c r="C754" s="3">
        <v>1842</v>
      </c>
      <c r="D754" s="3">
        <v>1645</v>
      </c>
    </row>
    <row r="755" spans="1:4" ht="15" thickBot="1" x14ac:dyDescent="0.35">
      <c r="A755">
        <f t="shared" si="11"/>
        <v>5</v>
      </c>
      <c r="B755" s="2">
        <v>42685</v>
      </c>
      <c r="C755" s="3">
        <v>1758.6</v>
      </c>
      <c r="D755" s="3">
        <v>1555.3</v>
      </c>
    </row>
    <row r="756" spans="1:4" ht="15" thickBot="1" x14ac:dyDescent="0.35">
      <c r="A756">
        <f t="shared" si="11"/>
        <v>4</v>
      </c>
      <c r="B756" s="2">
        <v>42684</v>
      </c>
      <c r="C756" s="3">
        <v>1710</v>
      </c>
      <c r="D756" s="3">
        <v>1527</v>
      </c>
    </row>
    <row r="757" spans="1:4" ht="15" thickBot="1" x14ac:dyDescent="0.35">
      <c r="A757">
        <f t="shared" si="11"/>
        <v>3</v>
      </c>
      <c r="B757" s="2">
        <v>42683</v>
      </c>
      <c r="C757" s="3">
        <v>1077.8</v>
      </c>
      <c r="D757" s="4">
        <v>894.7</v>
      </c>
    </row>
    <row r="758" spans="1:4" ht="15" thickBot="1" x14ac:dyDescent="0.35">
      <c r="A758">
        <f t="shared" si="11"/>
        <v>2</v>
      </c>
      <c r="B758" s="2">
        <v>42682</v>
      </c>
      <c r="C758" s="3">
        <v>1215.0999999999999</v>
      </c>
      <c r="D758" s="3">
        <v>1032.5999999999999</v>
      </c>
    </row>
    <row r="759" spans="1:4" ht="15" thickBot="1" x14ac:dyDescent="0.35">
      <c r="A759">
        <f t="shared" si="11"/>
        <v>1</v>
      </c>
      <c r="B759" s="2">
        <v>42681</v>
      </c>
      <c r="C759" s="3">
        <v>1746.5</v>
      </c>
      <c r="D759" s="3">
        <v>1555.1</v>
      </c>
    </row>
    <row r="760" spans="1:4" ht="15" thickBot="1" x14ac:dyDescent="0.35">
      <c r="A760">
        <f t="shared" si="11"/>
        <v>4</v>
      </c>
      <c r="B760" s="2">
        <v>42677</v>
      </c>
      <c r="C760" s="3">
        <v>1716.8</v>
      </c>
      <c r="D760" s="3">
        <v>1517.8</v>
      </c>
    </row>
    <row r="761" spans="1:4" ht="15" thickBot="1" x14ac:dyDescent="0.35">
      <c r="A761">
        <f t="shared" si="11"/>
        <v>3</v>
      </c>
      <c r="B761" s="2">
        <v>42676</v>
      </c>
      <c r="C761" s="3">
        <v>1877</v>
      </c>
      <c r="D761" s="3">
        <v>1675</v>
      </c>
    </row>
    <row r="762" spans="1:4" ht="15" thickBot="1" x14ac:dyDescent="0.35">
      <c r="A762">
        <f t="shared" si="11"/>
        <v>2</v>
      </c>
      <c r="B762" s="2">
        <v>42675</v>
      </c>
      <c r="C762" s="3">
        <v>1924.7</v>
      </c>
      <c r="D762" s="3">
        <v>1710.2</v>
      </c>
    </row>
    <row r="763" spans="1:4" ht="15" thickBot="1" x14ac:dyDescent="0.35">
      <c r="A763">
        <f t="shared" si="11"/>
        <v>1</v>
      </c>
      <c r="B763" s="2">
        <v>42674</v>
      </c>
      <c r="C763" s="3">
        <v>1600.1</v>
      </c>
      <c r="D763" s="3">
        <v>1394.4</v>
      </c>
    </row>
    <row r="764" spans="1:4" ht="15" thickBot="1" x14ac:dyDescent="0.35">
      <c r="A764">
        <f t="shared" si="11"/>
        <v>5</v>
      </c>
      <c r="B764" s="2">
        <v>42671</v>
      </c>
      <c r="C764" s="3">
        <v>1679.9</v>
      </c>
      <c r="D764" s="3">
        <v>1488.2</v>
      </c>
    </row>
    <row r="765" spans="1:4" ht="15" thickBot="1" x14ac:dyDescent="0.35">
      <c r="A765">
        <f t="shared" si="11"/>
        <v>4</v>
      </c>
      <c r="B765" s="2">
        <v>42670</v>
      </c>
      <c r="C765" s="3">
        <v>1741.4</v>
      </c>
      <c r="D765" s="3">
        <v>1543.1</v>
      </c>
    </row>
    <row r="766" spans="1:4" ht="15" thickBot="1" x14ac:dyDescent="0.35">
      <c r="A766">
        <f t="shared" si="11"/>
        <v>3</v>
      </c>
      <c r="B766" s="2">
        <v>42669</v>
      </c>
      <c r="C766" s="3">
        <v>1522.1</v>
      </c>
      <c r="D766" s="3">
        <v>1322.4</v>
      </c>
    </row>
    <row r="767" spans="1:4" ht="15" thickBot="1" x14ac:dyDescent="0.35">
      <c r="A767">
        <f t="shared" si="11"/>
        <v>2</v>
      </c>
      <c r="B767" s="2">
        <v>42668</v>
      </c>
      <c r="C767" s="3">
        <v>2016.1</v>
      </c>
      <c r="D767" s="3">
        <v>1825.2</v>
      </c>
    </row>
    <row r="768" spans="1:4" ht="15" thickBot="1" x14ac:dyDescent="0.35">
      <c r="A768">
        <f t="shared" si="11"/>
        <v>1</v>
      </c>
      <c r="B768" s="2">
        <v>42667</v>
      </c>
      <c r="C768" s="3">
        <v>2164.6999999999998</v>
      </c>
      <c r="D768" s="3">
        <v>1985.1</v>
      </c>
    </row>
    <row r="769" spans="1:4" ht="15" thickBot="1" x14ac:dyDescent="0.35">
      <c r="A769">
        <f t="shared" si="11"/>
        <v>5</v>
      </c>
      <c r="B769" s="2">
        <v>42664</v>
      </c>
      <c r="C769" s="3">
        <v>1901.8</v>
      </c>
      <c r="D769" s="3">
        <v>1705.6</v>
      </c>
    </row>
    <row r="770" spans="1:4" ht="15" thickBot="1" x14ac:dyDescent="0.35">
      <c r="A770">
        <f t="shared" si="11"/>
        <v>4</v>
      </c>
      <c r="B770" s="2">
        <v>42663</v>
      </c>
      <c r="C770" s="3">
        <v>1985.3</v>
      </c>
      <c r="D770" s="3">
        <v>1792.4</v>
      </c>
    </row>
    <row r="771" spans="1:4" ht="15" thickBot="1" x14ac:dyDescent="0.35">
      <c r="A771">
        <f t="shared" si="11"/>
        <v>3</v>
      </c>
      <c r="B771" s="2">
        <v>42662</v>
      </c>
      <c r="C771" s="3">
        <v>2059</v>
      </c>
      <c r="D771" s="3">
        <v>1863.6</v>
      </c>
    </row>
    <row r="772" spans="1:4" ht="15" thickBot="1" x14ac:dyDescent="0.35">
      <c r="A772">
        <f t="shared" ref="A772:A831" si="12">WEEKDAY(B772,2)</f>
        <v>2</v>
      </c>
      <c r="B772" s="2">
        <v>42661</v>
      </c>
      <c r="C772" s="3">
        <v>2053.4</v>
      </c>
      <c r="D772" s="3">
        <v>1859.2</v>
      </c>
    </row>
    <row r="773" spans="1:4" ht="15" thickBot="1" x14ac:dyDescent="0.35">
      <c r="A773">
        <f t="shared" si="12"/>
        <v>1</v>
      </c>
      <c r="B773" s="2">
        <v>42660</v>
      </c>
      <c r="C773" s="3">
        <v>2080.9</v>
      </c>
      <c r="D773" s="3">
        <v>1885.9</v>
      </c>
    </row>
    <row r="774" spans="1:4" ht="15" thickBot="1" x14ac:dyDescent="0.35">
      <c r="A774">
        <f t="shared" si="12"/>
        <v>5</v>
      </c>
      <c r="B774" s="2">
        <v>42657</v>
      </c>
      <c r="C774" s="3">
        <v>1862</v>
      </c>
      <c r="D774" s="3">
        <v>1668.8</v>
      </c>
    </row>
    <row r="775" spans="1:4" ht="15" thickBot="1" x14ac:dyDescent="0.35">
      <c r="A775">
        <f t="shared" si="12"/>
        <v>4</v>
      </c>
      <c r="B775" s="2">
        <v>42656</v>
      </c>
      <c r="C775" s="3">
        <v>1852.2</v>
      </c>
      <c r="D775" s="3">
        <v>1663.9</v>
      </c>
    </row>
    <row r="776" spans="1:4" ht="15" thickBot="1" x14ac:dyDescent="0.35">
      <c r="A776">
        <f t="shared" si="12"/>
        <v>3</v>
      </c>
      <c r="B776" s="2">
        <v>42655</v>
      </c>
      <c r="C776" s="3">
        <v>2168.3000000000002</v>
      </c>
      <c r="D776" s="3">
        <v>1986.7</v>
      </c>
    </row>
    <row r="777" spans="1:4" ht="15" thickBot="1" x14ac:dyDescent="0.35">
      <c r="A777">
        <f t="shared" si="12"/>
        <v>2</v>
      </c>
      <c r="B777" s="2">
        <v>42654</v>
      </c>
      <c r="C777" s="3">
        <v>2137.9</v>
      </c>
      <c r="D777" s="3">
        <v>1943.2</v>
      </c>
    </row>
    <row r="778" spans="1:4" ht="15" thickBot="1" x14ac:dyDescent="0.35">
      <c r="A778">
        <f t="shared" si="12"/>
        <v>1</v>
      </c>
      <c r="B778" s="2">
        <v>42653</v>
      </c>
      <c r="C778" s="3">
        <v>2102.9</v>
      </c>
      <c r="D778" s="3">
        <v>1915.8</v>
      </c>
    </row>
    <row r="779" spans="1:4" ht="15" thickBot="1" x14ac:dyDescent="0.35">
      <c r="A779">
        <f t="shared" si="12"/>
        <v>5</v>
      </c>
      <c r="B779" s="2">
        <v>42650</v>
      </c>
      <c r="C779" s="3">
        <v>1897.7</v>
      </c>
      <c r="D779" s="3">
        <v>1708.6</v>
      </c>
    </row>
    <row r="780" spans="1:4" ht="15" thickBot="1" x14ac:dyDescent="0.35">
      <c r="A780">
        <f t="shared" si="12"/>
        <v>4</v>
      </c>
      <c r="B780" s="2">
        <v>42649</v>
      </c>
      <c r="C780" s="3">
        <v>1857.1</v>
      </c>
      <c r="D780" s="3">
        <v>1646.8</v>
      </c>
    </row>
    <row r="781" spans="1:4" ht="15" thickBot="1" x14ac:dyDescent="0.35">
      <c r="A781">
        <f t="shared" si="12"/>
        <v>3</v>
      </c>
      <c r="B781" s="2">
        <v>42648</v>
      </c>
      <c r="C781" s="3">
        <v>1722.2</v>
      </c>
      <c r="D781" s="3">
        <v>1507.4</v>
      </c>
    </row>
    <row r="782" spans="1:4" ht="15" thickBot="1" x14ac:dyDescent="0.35">
      <c r="A782">
        <f t="shared" si="12"/>
        <v>2</v>
      </c>
      <c r="B782" s="2">
        <v>42647</v>
      </c>
      <c r="C782" s="3">
        <v>1934</v>
      </c>
      <c r="D782" s="3">
        <v>1743.4</v>
      </c>
    </row>
    <row r="783" spans="1:4" ht="15" thickBot="1" x14ac:dyDescent="0.35">
      <c r="A783">
        <f t="shared" si="12"/>
        <v>1</v>
      </c>
      <c r="B783" s="2">
        <v>42646</v>
      </c>
      <c r="C783" s="3">
        <v>2224.8000000000002</v>
      </c>
      <c r="D783" s="3">
        <v>2008.4</v>
      </c>
    </row>
    <row r="784" spans="1:4" ht="15" thickBot="1" x14ac:dyDescent="0.35">
      <c r="A784">
        <f t="shared" si="12"/>
        <v>5</v>
      </c>
      <c r="B784" s="2">
        <v>42643</v>
      </c>
      <c r="C784" s="3">
        <v>2089.9</v>
      </c>
      <c r="D784" s="3">
        <v>1880.8</v>
      </c>
    </row>
    <row r="785" spans="1:4" ht="15" thickBot="1" x14ac:dyDescent="0.35">
      <c r="A785">
        <f t="shared" si="12"/>
        <v>4</v>
      </c>
      <c r="B785" s="2">
        <v>42642</v>
      </c>
      <c r="C785" s="3">
        <v>1919.6</v>
      </c>
      <c r="D785" s="3">
        <v>1716.1</v>
      </c>
    </row>
    <row r="786" spans="1:4" ht="15" thickBot="1" x14ac:dyDescent="0.35">
      <c r="A786">
        <f t="shared" si="12"/>
        <v>3</v>
      </c>
      <c r="B786" s="2">
        <v>42641</v>
      </c>
      <c r="C786" s="3">
        <v>2154</v>
      </c>
      <c r="D786" s="3">
        <v>1947.5</v>
      </c>
    </row>
    <row r="787" spans="1:4" ht="15" thickBot="1" x14ac:dyDescent="0.35">
      <c r="A787">
        <f t="shared" si="12"/>
        <v>2</v>
      </c>
      <c r="B787" s="2">
        <v>42640</v>
      </c>
      <c r="C787" s="3">
        <v>2316.6999999999998</v>
      </c>
      <c r="D787" s="3">
        <v>2130.1999999999998</v>
      </c>
    </row>
    <row r="788" spans="1:4" ht="15" thickBot="1" x14ac:dyDescent="0.35">
      <c r="A788">
        <f t="shared" si="12"/>
        <v>1</v>
      </c>
      <c r="B788" s="2">
        <v>42639</v>
      </c>
      <c r="C788" s="3">
        <v>2261.6999999999998</v>
      </c>
      <c r="D788" s="3">
        <v>2073.4</v>
      </c>
    </row>
    <row r="789" spans="1:4" ht="15" thickBot="1" x14ac:dyDescent="0.35">
      <c r="A789">
        <f t="shared" si="12"/>
        <v>5</v>
      </c>
      <c r="B789" s="2">
        <v>42636</v>
      </c>
      <c r="C789" s="3">
        <v>2518</v>
      </c>
      <c r="D789" s="3">
        <v>2321.4</v>
      </c>
    </row>
    <row r="790" spans="1:4" ht="15" thickBot="1" x14ac:dyDescent="0.35">
      <c r="A790">
        <f t="shared" si="12"/>
        <v>4</v>
      </c>
      <c r="B790" s="2">
        <v>42635</v>
      </c>
      <c r="C790" s="3">
        <v>2559</v>
      </c>
      <c r="D790" s="3">
        <v>2371.3000000000002</v>
      </c>
    </row>
    <row r="791" spans="1:4" ht="15" thickBot="1" x14ac:dyDescent="0.35">
      <c r="A791">
        <f t="shared" si="12"/>
        <v>3</v>
      </c>
      <c r="B791" s="2">
        <v>42634</v>
      </c>
      <c r="C791" s="3">
        <v>2082.5</v>
      </c>
      <c r="D791" s="3">
        <v>1854.2</v>
      </c>
    </row>
    <row r="792" spans="1:4" ht="15" thickBot="1" x14ac:dyDescent="0.35">
      <c r="A792">
        <f t="shared" si="12"/>
        <v>2</v>
      </c>
      <c r="B792" s="2">
        <v>42633</v>
      </c>
      <c r="C792" s="3">
        <v>2015.3</v>
      </c>
      <c r="D792" s="3">
        <v>1783.8</v>
      </c>
    </row>
    <row r="793" spans="1:4" ht="15" thickBot="1" x14ac:dyDescent="0.35">
      <c r="A793">
        <f t="shared" si="12"/>
        <v>1</v>
      </c>
      <c r="B793" s="2">
        <v>42632</v>
      </c>
      <c r="C793" s="3">
        <v>1361.9</v>
      </c>
      <c r="D793" s="3">
        <v>1147.4000000000001</v>
      </c>
    </row>
    <row r="794" spans="1:4" ht="15" thickBot="1" x14ac:dyDescent="0.35">
      <c r="A794">
        <f t="shared" si="12"/>
        <v>5</v>
      </c>
      <c r="B794" s="2">
        <v>42629</v>
      </c>
      <c r="C794" s="3">
        <v>1452.2</v>
      </c>
      <c r="D794" s="3">
        <v>1231.5</v>
      </c>
    </row>
    <row r="795" spans="1:4" ht="15" thickBot="1" x14ac:dyDescent="0.35">
      <c r="A795">
        <f t="shared" si="12"/>
        <v>4</v>
      </c>
      <c r="B795" s="2">
        <v>42628</v>
      </c>
      <c r="C795" s="3">
        <v>1432.1</v>
      </c>
      <c r="D795" s="3">
        <v>1215.2</v>
      </c>
    </row>
    <row r="796" spans="1:4" ht="15" thickBot="1" x14ac:dyDescent="0.35">
      <c r="A796">
        <f t="shared" si="12"/>
        <v>3</v>
      </c>
      <c r="B796" s="2">
        <v>42627</v>
      </c>
      <c r="C796" s="3">
        <v>1602.1</v>
      </c>
      <c r="D796" s="3">
        <v>1379.9</v>
      </c>
    </row>
    <row r="797" spans="1:4" ht="15" thickBot="1" x14ac:dyDescent="0.35">
      <c r="A797">
        <f t="shared" si="12"/>
        <v>2</v>
      </c>
      <c r="B797" s="2">
        <v>42626</v>
      </c>
      <c r="C797" s="3">
        <v>1630.7</v>
      </c>
      <c r="D797" s="3">
        <v>1400.4</v>
      </c>
    </row>
    <row r="798" spans="1:4" ht="15" thickBot="1" x14ac:dyDescent="0.35">
      <c r="A798">
        <f t="shared" si="12"/>
        <v>1</v>
      </c>
      <c r="B798" s="2">
        <v>42625</v>
      </c>
      <c r="C798" s="3">
        <v>1529.2</v>
      </c>
      <c r="D798" s="3">
        <v>1330</v>
      </c>
    </row>
    <row r="799" spans="1:4" ht="15" thickBot="1" x14ac:dyDescent="0.35">
      <c r="A799">
        <f t="shared" si="12"/>
        <v>5</v>
      </c>
      <c r="B799" s="2">
        <v>42622</v>
      </c>
      <c r="C799" s="3">
        <v>1654.6</v>
      </c>
      <c r="D799" s="3">
        <v>1435.6</v>
      </c>
    </row>
    <row r="800" spans="1:4" ht="15" thickBot="1" x14ac:dyDescent="0.35">
      <c r="A800">
        <f t="shared" si="12"/>
        <v>4</v>
      </c>
      <c r="B800" s="2">
        <v>42621</v>
      </c>
      <c r="C800" s="3">
        <v>1549.4</v>
      </c>
      <c r="D800" s="3">
        <v>1335.2</v>
      </c>
    </row>
    <row r="801" spans="1:4" ht="15" thickBot="1" x14ac:dyDescent="0.35">
      <c r="A801">
        <f t="shared" si="12"/>
        <v>3</v>
      </c>
      <c r="B801" s="2">
        <v>42620</v>
      </c>
      <c r="C801" s="3">
        <v>1613.1</v>
      </c>
      <c r="D801" s="3">
        <v>1347.2</v>
      </c>
    </row>
    <row r="802" spans="1:4" ht="15" thickBot="1" x14ac:dyDescent="0.35">
      <c r="A802">
        <f t="shared" si="12"/>
        <v>2</v>
      </c>
      <c r="B802" s="2">
        <v>42619</v>
      </c>
      <c r="C802" s="3">
        <v>1531.5</v>
      </c>
      <c r="D802" s="3">
        <v>1316.4</v>
      </c>
    </row>
    <row r="803" spans="1:4" ht="15" thickBot="1" x14ac:dyDescent="0.35">
      <c r="A803">
        <f t="shared" si="12"/>
        <v>1</v>
      </c>
      <c r="B803" s="2">
        <v>42618</v>
      </c>
      <c r="C803" s="3">
        <v>1513.5</v>
      </c>
      <c r="D803" s="3">
        <v>1296.0999999999999</v>
      </c>
    </row>
    <row r="804" spans="1:4" ht="15" thickBot="1" x14ac:dyDescent="0.35">
      <c r="A804">
        <f t="shared" si="12"/>
        <v>5</v>
      </c>
      <c r="B804" s="2">
        <v>42615</v>
      </c>
      <c r="C804" s="3">
        <v>1322.4</v>
      </c>
      <c r="D804" s="3">
        <v>1103.2</v>
      </c>
    </row>
    <row r="805" spans="1:4" ht="15" thickBot="1" x14ac:dyDescent="0.35">
      <c r="A805">
        <f t="shared" si="12"/>
        <v>4</v>
      </c>
      <c r="B805" s="2">
        <v>42614</v>
      </c>
      <c r="C805" s="3">
        <v>1652.8</v>
      </c>
      <c r="D805" s="3">
        <v>1424.2</v>
      </c>
    </row>
    <row r="806" spans="1:4" ht="15" thickBot="1" x14ac:dyDescent="0.35">
      <c r="A806">
        <f t="shared" si="12"/>
        <v>3</v>
      </c>
      <c r="B806" s="2">
        <v>42613</v>
      </c>
      <c r="C806" s="3">
        <v>1615.9</v>
      </c>
      <c r="D806" s="3">
        <v>1377.7</v>
      </c>
    </row>
    <row r="807" spans="1:4" ht="15" thickBot="1" x14ac:dyDescent="0.35">
      <c r="A807">
        <f t="shared" si="12"/>
        <v>2</v>
      </c>
      <c r="B807" s="2">
        <v>42612</v>
      </c>
      <c r="C807" s="3">
        <v>1586.5</v>
      </c>
      <c r="D807" s="3">
        <v>1369.6</v>
      </c>
    </row>
    <row r="808" spans="1:4" ht="15" thickBot="1" x14ac:dyDescent="0.35">
      <c r="A808">
        <f t="shared" si="12"/>
        <v>1</v>
      </c>
      <c r="B808" s="2">
        <v>42611</v>
      </c>
      <c r="C808" s="3">
        <v>1610.5</v>
      </c>
      <c r="D808" s="3">
        <v>1397</v>
      </c>
    </row>
    <row r="809" spans="1:4" ht="15" thickBot="1" x14ac:dyDescent="0.35">
      <c r="A809">
        <f t="shared" si="12"/>
        <v>5</v>
      </c>
      <c r="B809" s="2">
        <v>42608</v>
      </c>
      <c r="C809" s="3">
        <v>1469.8</v>
      </c>
      <c r="D809" s="3">
        <v>1244.2</v>
      </c>
    </row>
    <row r="810" spans="1:4" ht="15" thickBot="1" x14ac:dyDescent="0.35">
      <c r="A810">
        <f t="shared" si="12"/>
        <v>4</v>
      </c>
      <c r="B810" s="2">
        <v>42607</v>
      </c>
      <c r="C810" s="3">
        <v>1816.5</v>
      </c>
      <c r="D810" s="3">
        <v>1607.6</v>
      </c>
    </row>
    <row r="811" spans="1:4" ht="15" thickBot="1" x14ac:dyDescent="0.35">
      <c r="A811">
        <f t="shared" si="12"/>
        <v>3</v>
      </c>
      <c r="B811" s="2">
        <v>42606</v>
      </c>
      <c r="C811" s="3">
        <v>1858.1</v>
      </c>
      <c r="D811" s="3">
        <v>1647.2</v>
      </c>
    </row>
    <row r="812" spans="1:4" ht="15" thickBot="1" x14ac:dyDescent="0.35">
      <c r="A812">
        <f t="shared" si="12"/>
        <v>2</v>
      </c>
      <c r="B812" s="2">
        <v>42605</v>
      </c>
      <c r="C812" s="3">
        <v>1814.7</v>
      </c>
      <c r="D812" s="3">
        <v>1594.5</v>
      </c>
    </row>
    <row r="813" spans="1:4" ht="15" thickBot="1" x14ac:dyDescent="0.35">
      <c r="A813">
        <f t="shared" si="12"/>
        <v>1</v>
      </c>
      <c r="B813" s="2">
        <v>42604</v>
      </c>
      <c r="C813" s="3">
        <v>1826.8</v>
      </c>
      <c r="D813" s="3">
        <v>1586.3</v>
      </c>
    </row>
    <row r="814" spans="1:4" ht="15" thickBot="1" x14ac:dyDescent="0.35">
      <c r="A814">
        <f t="shared" si="12"/>
        <v>5</v>
      </c>
      <c r="B814" s="2">
        <v>42601</v>
      </c>
      <c r="C814" s="3">
        <v>1664.8</v>
      </c>
      <c r="D814" s="3">
        <v>1488.7</v>
      </c>
    </row>
    <row r="815" spans="1:4" ht="15" thickBot="1" x14ac:dyDescent="0.35">
      <c r="A815">
        <f t="shared" si="12"/>
        <v>4</v>
      </c>
      <c r="B815" s="2">
        <v>42600</v>
      </c>
      <c r="C815" s="3">
        <v>1659.4</v>
      </c>
      <c r="D815" s="3">
        <v>1500.9</v>
      </c>
    </row>
    <row r="816" spans="1:4" ht="15" thickBot="1" x14ac:dyDescent="0.35">
      <c r="A816">
        <f t="shared" si="12"/>
        <v>3</v>
      </c>
      <c r="B816" s="2">
        <v>42599</v>
      </c>
      <c r="C816" s="3">
        <v>1586.6</v>
      </c>
      <c r="D816" s="3">
        <v>1421.3</v>
      </c>
    </row>
    <row r="817" spans="1:4" ht="15" thickBot="1" x14ac:dyDescent="0.35">
      <c r="A817">
        <f t="shared" si="12"/>
        <v>2</v>
      </c>
      <c r="B817" s="2">
        <v>42598</v>
      </c>
      <c r="C817" s="3">
        <v>1595.4</v>
      </c>
      <c r="D817" s="3">
        <v>1436.4</v>
      </c>
    </row>
    <row r="818" spans="1:4" ht="15" thickBot="1" x14ac:dyDescent="0.35">
      <c r="A818">
        <f t="shared" si="12"/>
        <v>1</v>
      </c>
      <c r="B818" s="2">
        <v>42597</v>
      </c>
      <c r="C818" s="3">
        <v>1566.9</v>
      </c>
      <c r="D818" s="3">
        <v>1410.3</v>
      </c>
    </row>
    <row r="819" spans="1:4" ht="15" thickBot="1" x14ac:dyDescent="0.35">
      <c r="A819">
        <f t="shared" si="12"/>
        <v>5</v>
      </c>
      <c r="B819" s="2">
        <v>42594</v>
      </c>
      <c r="C819" s="3">
        <v>1538.5</v>
      </c>
      <c r="D819" s="3">
        <v>1369.7</v>
      </c>
    </row>
    <row r="820" spans="1:4" ht="15" thickBot="1" x14ac:dyDescent="0.35">
      <c r="A820">
        <f t="shared" si="12"/>
        <v>4</v>
      </c>
      <c r="B820" s="2">
        <v>42593</v>
      </c>
      <c r="C820" s="3">
        <v>1531.6</v>
      </c>
      <c r="D820" s="3">
        <v>1369</v>
      </c>
    </row>
    <row r="821" spans="1:4" ht="15" thickBot="1" x14ac:dyDescent="0.35">
      <c r="A821">
        <f t="shared" si="12"/>
        <v>3</v>
      </c>
      <c r="B821" s="2">
        <v>42592</v>
      </c>
      <c r="C821" s="3">
        <v>1670.1</v>
      </c>
      <c r="D821" s="3">
        <v>1507.5</v>
      </c>
    </row>
    <row r="822" spans="1:4" ht="15" thickBot="1" x14ac:dyDescent="0.35">
      <c r="A822">
        <f t="shared" si="12"/>
        <v>2</v>
      </c>
      <c r="B822" s="2">
        <v>42591</v>
      </c>
      <c r="C822" s="3">
        <v>1655.1</v>
      </c>
      <c r="D822" s="3">
        <v>1496.2</v>
      </c>
    </row>
    <row r="823" spans="1:4" ht="15" thickBot="1" x14ac:dyDescent="0.35">
      <c r="A823">
        <f t="shared" si="12"/>
        <v>1</v>
      </c>
      <c r="B823" s="2">
        <v>42590</v>
      </c>
      <c r="C823" s="3">
        <v>1655.2</v>
      </c>
      <c r="D823" s="3">
        <v>1499.9</v>
      </c>
    </row>
    <row r="824" spans="1:4" ht="15" thickBot="1" x14ac:dyDescent="0.35">
      <c r="A824">
        <f t="shared" si="12"/>
        <v>5</v>
      </c>
      <c r="B824" s="2">
        <v>42587</v>
      </c>
      <c r="C824" s="3">
        <v>1687.4</v>
      </c>
      <c r="D824" s="3">
        <v>1519.4</v>
      </c>
    </row>
    <row r="825" spans="1:4" ht="15" thickBot="1" x14ac:dyDescent="0.35">
      <c r="A825">
        <f t="shared" si="12"/>
        <v>4</v>
      </c>
      <c r="B825" s="2">
        <v>42586</v>
      </c>
      <c r="C825" s="3">
        <v>1594.2</v>
      </c>
      <c r="D825" s="3">
        <v>1423.1</v>
      </c>
    </row>
    <row r="826" spans="1:4" ht="15" thickBot="1" x14ac:dyDescent="0.35">
      <c r="A826">
        <f t="shared" si="12"/>
        <v>3</v>
      </c>
      <c r="B826" s="2">
        <v>42585</v>
      </c>
      <c r="C826" s="3">
        <v>1563.4</v>
      </c>
      <c r="D826" s="3">
        <v>1385.1</v>
      </c>
    </row>
    <row r="827" spans="1:4" ht="15" thickBot="1" x14ac:dyDescent="0.35">
      <c r="A827">
        <f t="shared" si="12"/>
        <v>2</v>
      </c>
      <c r="B827" s="2">
        <v>42584</v>
      </c>
      <c r="C827" s="3">
        <v>1404.4</v>
      </c>
      <c r="D827" s="3">
        <v>1228.7</v>
      </c>
    </row>
    <row r="828" spans="1:4" ht="15" thickBot="1" x14ac:dyDescent="0.35">
      <c r="A828">
        <f t="shared" si="12"/>
        <v>1</v>
      </c>
      <c r="B828" s="2">
        <v>42583</v>
      </c>
      <c r="C828" s="3">
        <v>1491.3</v>
      </c>
      <c r="D828" s="3">
        <v>1303.8</v>
      </c>
    </row>
    <row r="829" spans="1:4" ht="15" thickBot="1" x14ac:dyDescent="0.35">
      <c r="A829">
        <f t="shared" si="12"/>
        <v>5</v>
      </c>
      <c r="B829" s="2">
        <v>42580</v>
      </c>
      <c r="C829" s="3">
        <v>1360.7</v>
      </c>
      <c r="D829" s="3">
        <v>1148.3</v>
      </c>
    </row>
    <row r="830" spans="1:4" ht="15" thickBot="1" x14ac:dyDescent="0.35">
      <c r="A830">
        <f t="shared" si="12"/>
        <v>4</v>
      </c>
      <c r="B830" s="2">
        <v>42579</v>
      </c>
      <c r="C830" s="3">
        <v>1377.3</v>
      </c>
      <c r="D830" s="3">
        <v>1217.5999999999999</v>
      </c>
    </row>
    <row r="831" spans="1:4" ht="15" thickBot="1" x14ac:dyDescent="0.35">
      <c r="A831">
        <f t="shared" si="12"/>
        <v>3</v>
      </c>
      <c r="B831" s="2">
        <v>42578</v>
      </c>
      <c r="C831" s="3">
        <v>1498.9</v>
      </c>
      <c r="D831" s="3">
        <v>1328.6</v>
      </c>
    </row>
    <row r="832" spans="1:4" ht="15" thickBot="1" x14ac:dyDescent="0.35">
      <c r="A832">
        <f t="shared" ref="A832:A836" si="13">WEEKDAY(B832)</f>
        <v>3</v>
      </c>
      <c r="B832" s="2">
        <v>42577</v>
      </c>
      <c r="C832" s="3">
        <v>1405.9</v>
      </c>
      <c r="D832" s="3">
        <v>1252.7</v>
      </c>
    </row>
    <row r="833" spans="1:4" ht="15" thickBot="1" x14ac:dyDescent="0.35">
      <c r="A833">
        <f t="shared" si="13"/>
        <v>2</v>
      </c>
      <c r="B833" s="2">
        <v>42576</v>
      </c>
      <c r="C833" s="3">
        <v>1666.5</v>
      </c>
      <c r="D833" s="3">
        <v>1500.4</v>
      </c>
    </row>
    <row r="834" spans="1:4" ht="15" thickBot="1" x14ac:dyDescent="0.35">
      <c r="A834">
        <f t="shared" si="13"/>
        <v>6</v>
      </c>
      <c r="B834" s="2">
        <v>42573</v>
      </c>
      <c r="C834" s="3">
        <v>1703.9</v>
      </c>
      <c r="D834" s="3">
        <v>1537.5</v>
      </c>
    </row>
    <row r="835" spans="1:4" ht="15" thickBot="1" x14ac:dyDescent="0.35">
      <c r="A835">
        <f t="shared" si="13"/>
        <v>5</v>
      </c>
      <c r="B835" s="2">
        <v>42572</v>
      </c>
      <c r="C835" s="3">
        <v>1728.5</v>
      </c>
      <c r="D835" s="3">
        <v>1575.6</v>
      </c>
    </row>
    <row r="836" spans="1:4" ht="15" thickBot="1" x14ac:dyDescent="0.35">
      <c r="A836">
        <f t="shared" si="13"/>
        <v>4</v>
      </c>
      <c r="B836" s="2">
        <v>42571</v>
      </c>
      <c r="C836" s="3">
        <v>1491.1</v>
      </c>
      <c r="D836" s="3">
        <v>1336.9</v>
      </c>
    </row>
    <row r="837" spans="1:4" ht="15" thickBot="1" x14ac:dyDescent="0.35">
      <c r="A837">
        <f>WEEKDAY(B837)</f>
        <v>3</v>
      </c>
      <c r="B837" s="2">
        <v>42570</v>
      </c>
      <c r="C837" s="3">
        <v>1431.3</v>
      </c>
      <c r="D837" s="3">
        <v>1275.2</v>
      </c>
    </row>
    <row r="838" spans="1:4" ht="15" thickBot="1" x14ac:dyDescent="0.35">
      <c r="B838" s="2">
        <v>42569</v>
      </c>
      <c r="C838" s="3">
        <v>1476.4</v>
      </c>
      <c r="D838" s="3">
        <v>1316.6</v>
      </c>
    </row>
    <row r="839" spans="1:4" ht="15" thickBot="1" x14ac:dyDescent="0.35">
      <c r="B839" s="2">
        <v>42566</v>
      </c>
      <c r="C839" s="3">
        <v>1539.9</v>
      </c>
      <c r="D839" s="3">
        <v>1368.8</v>
      </c>
    </row>
    <row r="840" spans="1:4" ht="15" thickBot="1" x14ac:dyDescent="0.35">
      <c r="B840" s="2">
        <v>42565</v>
      </c>
      <c r="C840" s="3">
        <v>1683.7</v>
      </c>
      <c r="D840" s="3">
        <v>1523.1</v>
      </c>
    </row>
    <row r="841" spans="1:4" ht="15" thickBot="1" x14ac:dyDescent="0.35">
      <c r="B841" s="2">
        <v>42564</v>
      </c>
      <c r="C841" s="3">
        <v>1747.8</v>
      </c>
      <c r="D841" s="3">
        <v>1582</v>
      </c>
    </row>
    <row r="842" spans="1:4" ht="15" thickBot="1" x14ac:dyDescent="0.35">
      <c r="B842" s="2">
        <v>42563</v>
      </c>
      <c r="C842" s="3">
        <v>1719.1</v>
      </c>
      <c r="D842" s="3">
        <v>1560.5</v>
      </c>
    </row>
    <row r="843" spans="1:4" ht="15" thickBot="1" x14ac:dyDescent="0.35">
      <c r="B843" s="2">
        <v>42562</v>
      </c>
      <c r="C843" s="3">
        <v>1722.2</v>
      </c>
      <c r="D843" s="3">
        <v>1565.2</v>
      </c>
    </row>
    <row r="844" spans="1:4" ht="15" thickBot="1" x14ac:dyDescent="0.35">
      <c r="B844" s="2">
        <v>42559</v>
      </c>
      <c r="C844" s="3">
        <v>1696.8</v>
      </c>
      <c r="D844" s="3">
        <v>1535.2</v>
      </c>
    </row>
    <row r="845" spans="1:4" ht="15" thickBot="1" x14ac:dyDescent="0.35">
      <c r="B845" s="2">
        <v>42558</v>
      </c>
      <c r="C845" s="3">
        <v>1724</v>
      </c>
      <c r="D845" s="3">
        <v>1569.3</v>
      </c>
    </row>
    <row r="846" spans="1:4" ht="15" thickBot="1" x14ac:dyDescent="0.35">
      <c r="B846" s="2">
        <v>42557</v>
      </c>
      <c r="C846" s="3">
        <v>1685.4</v>
      </c>
      <c r="D846" s="3">
        <v>1499.9</v>
      </c>
    </row>
    <row r="847" spans="1:4" ht="15" thickBot="1" x14ac:dyDescent="0.35">
      <c r="B847" s="2">
        <v>42556</v>
      </c>
      <c r="C847" s="3">
        <v>1687.6</v>
      </c>
      <c r="D847" s="3">
        <v>1526.8</v>
      </c>
    </row>
    <row r="848" spans="1:4" ht="15" thickBot="1" x14ac:dyDescent="0.35">
      <c r="B848" s="2">
        <v>42555</v>
      </c>
      <c r="C848" s="3">
        <v>1694.8</v>
      </c>
      <c r="D848" s="3">
        <v>1531.2</v>
      </c>
    </row>
    <row r="849" spans="2:4" ht="15" thickBot="1" x14ac:dyDescent="0.35">
      <c r="B849" s="2">
        <v>42552</v>
      </c>
      <c r="C849" s="3">
        <v>1712.4</v>
      </c>
      <c r="D849" s="3">
        <v>1511.2</v>
      </c>
    </row>
    <row r="850" spans="2:4" ht="15" thickBot="1" x14ac:dyDescent="0.35">
      <c r="B850" s="2">
        <v>42551</v>
      </c>
      <c r="C850" s="3">
        <v>1572.6</v>
      </c>
      <c r="D850" s="3">
        <v>1394.8</v>
      </c>
    </row>
    <row r="851" spans="2:4" ht="15" thickBot="1" x14ac:dyDescent="0.35">
      <c r="B851" s="2">
        <v>42550</v>
      </c>
      <c r="C851" s="3">
        <v>1428.2</v>
      </c>
      <c r="D851" s="3">
        <v>1252.8</v>
      </c>
    </row>
    <row r="852" spans="2:4" ht="15" thickBot="1" x14ac:dyDescent="0.35">
      <c r="B852" s="2">
        <v>42549</v>
      </c>
      <c r="C852" s="3">
        <v>1428.9</v>
      </c>
      <c r="D852" s="3">
        <v>1269.7</v>
      </c>
    </row>
    <row r="853" spans="2:4" ht="15" thickBot="1" x14ac:dyDescent="0.35">
      <c r="B853" s="2">
        <v>42548</v>
      </c>
      <c r="C853" s="3">
        <v>1645.1</v>
      </c>
      <c r="D853" s="3">
        <v>1482.9</v>
      </c>
    </row>
    <row r="854" spans="2:4" ht="15" thickBot="1" x14ac:dyDescent="0.35">
      <c r="B854" s="2">
        <v>42545</v>
      </c>
      <c r="C854" s="3">
        <v>1749.4</v>
      </c>
      <c r="D854" s="3">
        <v>1564.6</v>
      </c>
    </row>
    <row r="855" spans="2:4" ht="15" thickBot="1" x14ac:dyDescent="0.35">
      <c r="B855" s="2">
        <v>42544</v>
      </c>
      <c r="C855" s="3">
        <v>1710.6</v>
      </c>
      <c r="D855" s="3">
        <v>1543</v>
      </c>
    </row>
    <row r="856" spans="2:4" ht="15" thickBot="1" x14ac:dyDescent="0.35">
      <c r="B856" s="2">
        <v>42543</v>
      </c>
      <c r="C856" s="3">
        <v>1577.9</v>
      </c>
      <c r="D856" s="3">
        <v>1418.4</v>
      </c>
    </row>
    <row r="857" spans="2:4" ht="15" thickBot="1" x14ac:dyDescent="0.35">
      <c r="B857" s="2">
        <v>42542</v>
      </c>
      <c r="C857" s="3">
        <v>1565.5</v>
      </c>
      <c r="D857" s="3">
        <v>1410.9</v>
      </c>
    </row>
    <row r="858" spans="2:4" ht="15" thickBot="1" x14ac:dyDescent="0.35">
      <c r="B858" s="2">
        <v>42541</v>
      </c>
      <c r="C858" s="3">
        <v>1533.7</v>
      </c>
      <c r="D858" s="3">
        <v>1376.9</v>
      </c>
    </row>
    <row r="859" spans="2:4" ht="15" thickBot="1" x14ac:dyDescent="0.35">
      <c r="B859" s="2">
        <v>42538</v>
      </c>
      <c r="C859" s="3">
        <v>1440.1</v>
      </c>
      <c r="D859" s="3">
        <v>1276.2</v>
      </c>
    </row>
    <row r="860" spans="2:4" ht="15" thickBot="1" x14ac:dyDescent="0.35">
      <c r="B860" s="2">
        <v>42537</v>
      </c>
      <c r="C860" s="3">
        <v>1415.5</v>
      </c>
      <c r="D860" s="3">
        <v>1255.9000000000001</v>
      </c>
    </row>
    <row r="861" spans="2:4" ht="15" thickBot="1" x14ac:dyDescent="0.35">
      <c r="B861" s="2">
        <v>42536</v>
      </c>
      <c r="C861" s="3">
        <v>1476.5</v>
      </c>
      <c r="D861" s="3">
        <v>1313.1</v>
      </c>
    </row>
    <row r="862" spans="2:4" ht="15" thickBot="1" x14ac:dyDescent="0.35">
      <c r="B862" s="2">
        <v>42535</v>
      </c>
      <c r="C862" s="3">
        <v>1460.1</v>
      </c>
      <c r="D862" s="3">
        <v>1310.8</v>
      </c>
    </row>
    <row r="863" spans="2:4" ht="15" thickBot="1" x14ac:dyDescent="0.35">
      <c r="B863" s="2">
        <v>42531</v>
      </c>
      <c r="C863" s="3">
        <v>1494.7</v>
      </c>
      <c r="D863" s="3">
        <v>1328.3</v>
      </c>
    </row>
    <row r="864" spans="2:4" ht="15" thickBot="1" x14ac:dyDescent="0.35">
      <c r="B864" s="2">
        <v>42530</v>
      </c>
      <c r="C864" s="3">
        <v>1547.1</v>
      </c>
      <c r="D864" s="3">
        <v>1395.7</v>
      </c>
    </row>
    <row r="865" spans="2:4" ht="15" thickBot="1" x14ac:dyDescent="0.35">
      <c r="B865" s="2">
        <v>42529</v>
      </c>
      <c r="C865" s="3">
        <v>1640</v>
      </c>
      <c r="D865" s="3">
        <v>1448.5</v>
      </c>
    </row>
    <row r="866" spans="2:4" ht="15" thickBot="1" x14ac:dyDescent="0.35">
      <c r="B866" s="2">
        <v>42528</v>
      </c>
      <c r="C866" s="3">
        <v>1616.1</v>
      </c>
      <c r="D866" s="3">
        <v>1454.6</v>
      </c>
    </row>
    <row r="867" spans="2:4" ht="15" thickBot="1" x14ac:dyDescent="0.35">
      <c r="B867" s="2">
        <v>42527</v>
      </c>
      <c r="C867" s="3">
        <v>1554.2</v>
      </c>
      <c r="D867" s="3">
        <v>1398.7</v>
      </c>
    </row>
    <row r="868" spans="2:4" ht="15" thickBot="1" x14ac:dyDescent="0.35">
      <c r="B868" s="2">
        <v>42524</v>
      </c>
      <c r="C868" s="3">
        <v>1335</v>
      </c>
      <c r="D868" s="3">
        <v>1169.9000000000001</v>
      </c>
    </row>
    <row r="869" spans="2:4" ht="15" thickBot="1" x14ac:dyDescent="0.35">
      <c r="B869" s="2">
        <v>42523</v>
      </c>
      <c r="C869" s="3">
        <v>1428.7</v>
      </c>
      <c r="D869" s="3">
        <v>1265</v>
      </c>
    </row>
    <row r="870" spans="2:4" ht="15" thickBot="1" x14ac:dyDescent="0.35">
      <c r="B870" s="2">
        <v>42522</v>
      </c>
      <c r="C870" s="3">
        <v>1825.9</v>
      </c>
      <c r="D870" s="3">
        <v>1640.8</v>
      </c>
    </row>
    <row r="871" spans="2:4" ht="15" thickBot="1" x14ac:dyDescent="0.35">
      <c r="B871" s="2">
        <v>42521</v>
      </c>
      <c r="C871" s="3">
        <v>1759.6</v>
      </c>
      <c r="D871" s="3">
        <v>1582.1</v>
      </c>
    </row>
    <row r="872" spans="2:4" ht="15" thickBot="1" x14ac:dyDescent="0.35">
      <c r="B872" s="2">
        <v>42520</v>
      </c>
      <c r="C872" s="3">
        <v>1620.1</v>
      </c>
      <c r="D872" s="3">
        <v>1461.3</v>
      </c>
    </row>
    <row r="873" spans="2:4" ht="15" thickBot="1" x14ac:dyDescent="0.35">
      <c r="B873" s="2">
        <v>42517</v>
      </c>
      <c r="C873" s="3">
        <v>1532.2</v>
      </c>
      <c r="D873" s="3">
        <v>1376.3</v>
      </c>
    </row>
    <row r="874" spans="2:4" ht="15" thickBot="1" x14ac:dyDescent="0.35">
      <c r="B874" s="2">
        <v>42516</v>
      </c>
      <c r="C874" s="3">
        <v>1463</v>
      </c>
      <c r="D874" s="3">
        <v>1315.7</v>
      </c>
    </row>
    <row r="875" spans="2:4" ht="15" thickBot="1" x14ac:dyDescent="0.35">
      <c r="B875" s="2">
        <v>42515</v>
      </c>
      <c r="C875" s="3">
        <v>1593</v>
      </c>
      <c r="D875" s="3">
        <v>1424.3</v>
      </c>
    </row>
    <row r="876" spans="2:4" ht="15" thickBot="1" x14ac:dyDescent="0.35">
      <c r="B876" s="2">
        <v>42514</v>
      </c>
      <c r="C876" s="3">
        <v>1554.6</v>
      </c>
      <c r="D876" s="3">
        <v>1386.5</v>
      </c>
    </row>
    <row r="877" spans="2:4" ht="15" thickBot="1" x14ac:dyDescent="0.35">
      <c r="B877" s="2">
        <v>42513</v>
      </c>
      <c r="C877" s="3">
        <v>1679.8</v>
      </c>
      <c r="D877" s="3">
        <v>1523</v>
      </c>
    </row>
    <row r="878" spans="2:4" ht="15" thickBot="1" x14ac:dyDescent="0.35">
      <c r="B878" s="2">
        <v>42510</v>
      </c>
      <c r="C878" s="3">
        <v>1649.7</v>
      </c>
      <c r="D878" s="3">
        <v>1482.5</v>
      </c>
    </row>
    <row r="879" spans="2:4" ht="15" thickBot="1" x14ac:dyDescent="0.35">
      <c r="B879" s="2">
        <v>42509</v>
      </c>
      <c r="C879" s="3">
        <v>1610.8</v>
      </c>
      <c r="D879" s="3">
        <v>1457.5</v>
      </c>
    </row>
    <row r="880" spans="2:4" ht="15" thickBot="1" x14ac:dyDescent="0.35">
      <c r="B880" s="2">
        <v>42508</v>
      </c>
      <c r="C880" s="3">
        <v>1701.7</v>
      </c>
      <c r="D880" s="3">
        <v>1541.8</v>
      </c>
    </row>
    <row r="881" spans="2:4" ht="15" thickBot="1" x14ac:dyDescent="0.35">
      <c r="B881" s="2">
        <v>42507</v>
      </c>
      <c r="C881" s="3">
        <v>1479.4</v>
      </c>
      <c r="D881" s="3">
        <v>1320.8</v>
      </c>
    </row>
    <row r="882" spans="2:4" ht="15" thickBot="1" x14ac:dyDescent="0.35">
      <c r="B882" s="2">
        <v>42506</v>
      </c>
      <c r="C882" s="3">
        <v>1390.8</v>
      </c>
      <c r="D882" s="3">
        <v>1226.8</v>
      </c>
    </row>
    <row r="883" spans="2:4" ht="15" thickBot="1" x14ac:dyDescent="0.35">
      <c r="B883" s="2">
        <v>42503</v>
      </c>
      <c r="C883" s="3">
        <v>1414</v>
      </c>
      <c r="D883" s="3">
        <v>1234.5999999999999</v>
      </c>
    </row>
    <row r="884" spans="2:4" ht="15" thickBot="1" x14ac:dyDescent="0.35">
      <c r="B884" s="2">
        <v>42502</v>
      </c>
      <c r="C884" s="3">
        <v>1414.6</v>
      </c>
      <c r="D884" s="3">
        <v>1251.0999999999999</v>
      </c>
    </row>
    <row r="885" spans="2:4" ht="15" thickBot="1" x14ac:dyDescent="0.35">
      <c r="B885" s="2">
        <v>42501</v>
      </c>
      <c r="C885" s="3">
        <v>1215.5999999999999</v>
      </c>
      <c r="D885" s="3">
        <v>1019.6</v>
      </c>
    </row>
    <row r="886" spans="2:4" ht="15" thickBot="1" x14ac:dyDescent="0.35">
      <c r="B886" s="2">
        <v>42500</v>
      </c>
      <c r="C886" s="3">
        <v>1611</v>
      </c>
      <c r="D886" s="3">
        <v>1419</v>
      </c>
    </row>
    <row r="887" spans="2:4" ht="15" thickBot="1" x14ac:dyDescent="0.35">
      <c r="B887" s="2">
        <v>42496</v>
      </c>
      <c r="C887" s="3">
        <v>1389.3</v>
      </c>
      <c r="D887" s="3">
        <v>1200.4000000000001</v>
      </c>
    </row>
    <row r="888" spans="2:4" ht="15" thickBot="1" x14ac:dyDescent="0.35">
      <c r="B888" s="2">
        <v>42495</v>
      </c>
      <c r="C888" s="3">
        <v>1281.3</v>
      </c>
      <c r="D888" s="3">
        <v>1076.2</v>
      </c>
    </row>
    <row r="889" spans="2:4" ht="15" thickBot="1" x14ac:dyDescent="0.35">
      <c r="B889" s="2">
        <v>42494</v>
      </c>
      <c r="C889" s="3">
        <v>1565.9</v>
      </c>
      <c r="D889" s="3">
        <v>1390.2</v>
      </c>
    </row>
    <row r="890" spans="2:4" ht="15" thickBot="1" x14ac:dyDescent="0.35">
      <c r="B890" s="2">
        <v>42489</v>
      </c>
      <c r="C890" s="3">
        <v>1291.9000000000001</v>
      </c>
      <c r="D890" s="3">
        <v>1102</v>
      </c>
    </row>
    <row r="891" spans="2:4" ht="15" thickBot="1" x14ac:dyDescent="0.35">
      <c r="B891" s="2">
        <v>42488</v>
      </c>
      <c r="C891" s="3">
        <v>1421.2</v>
      </c>
      <c r="D891" s="3">
        <v>1248.7</v>
      </c>
    </row>
    <row r="892" spans="2:4" ht="15" thickBot="1" x14ac:dyDescent="0.35">
      <c r="B892" s="2">
        <v>42487</v>
      </c>
      <c r="C892" s="3">
        <v>1382.8</v>
      </c>
      <c r="D892" s="3">
        <v>1206.9000000000001</v>
      </c>
    </row>
    <row r="893" spans="2:4" ht="15" thickBot="1" x14ac:dyDescent="0.35">
      <c r="B893" s="2">
        <v>42486</v>
      </c>
      <c r="C893" s="3">
        <v>1258.0999999999999</v>
      </c>
      <c r="D893" s="3">
        <v>1074.3</v>
      </c>
    </row>
    <row r="894" spans="2:4" ht="15" thickBot="1" x14ac:dyDescent="0.35">
      <c r="B894" s="2">
        <v>42485</v>
      </c>
      <c r="C894" s="3">
        <v>1673.4</v>
      </c>
      <c r="D894" s="3">
        <v>1510.9</v>
      </c>
    </row>
    <row r="895" spans="2:4" ht="15" thickBot="1" x14ac:dyDescent="0.35">
      <c r="B895" s="2">
        <v>42482</v>
      </c>
      <c r="C895" s="3">
        <v>1741.9</v>
      </c>
      <c r="D895" s="3">
        <v>1572.1</v>
      </c>
    </row>
    <row r="896" spans="2:4" ht="15" thickBot="1" x14ac:dyDescent="0.35">
      <c r="B896" s="2">
        <v>42481</v>
      </c>
      <c r="C896" s="3">
        <v>1770</v>
      </c>
      <c r="D896" s="3">
        <v>1596.7</v>
      </c>
    </row>
    <row r="897" spans="2:4" ht="15" thickBot="1" x14ac:dyDescent="0.35">
      <c r="B897" s="2">
        <v>42480</v>
      </c>
      <c r="C897" s="3">
        <v>1544.3</v>
      </c>
      <c r="D897" s="3">
        <v>1366.1</v>
      </c>
    </row>
    <row r="898" spans="2:4" ht="15" thickBot="1" x14ac:dyDescent="0.35">
      <c r="B898" s="2">
        <v>42479</v>
      </c>
      <c r="C898" s="3">
        <v>1431.3</v>
      </c>
      <c r="D898" s="3">
        <v>1262.7</v>
      </c>
    </row>
    <row r="899" spans="2:4" ht="15" thickBot="1" x14ac:dyDescent="0.35">
      <c r="B899" s="2">
        <v>42478</v>
      </c>
      <c r="C899" s="3">
        <v>1457.2</v>
      </c>
      <c r="D899" s="3">
        <v>1304.9000000000001</v>
      </c>
    </row>
    <row r="900" spans="2:4" ht="15" thickBot="1" x14ac:dyDescent="0.35">
      <c r="B900" s="2">
        <v>42475</v>
      </c>
      <c r="C900" s="3">
        <v>1527.4</v>
      </c>
      <c r="D900" s="3">
        <v>1328.8</v>
      </c>
    </row>
    <row r="901" spans="2:4" ht="15" thickBot="1" x14ac:dyDescent="0.35">
      <c r="B901" s="2">
        <v>42474</v>
      </c>
      <c r="C901" s="3">
        <v>1573</v>
      </c>
      <c r="D901" s="3">
        <v>1400.6</v>
      </c>
    </row>
    <row r="902" spans="2:4" ht="15" thickBot="1" x14ac:dyDescent="0.35">
      <c r="B902" s="2">
        <v>42473</v>
      </c>
      <c r="C902" s="3">
        <v>1540</v>
      </c>
      <c r="D902" s="3">
        <v>1352.8</v>
      </c>
    </row>
    <row r="903" spans="2:4" ht="15" thickBot="1" x14ac:dyDescent="0.35">
      <c r="B903" s="2">
        <v>42472</v>
      </c>
      <c r="C903" s="3">
        <v>1499.6</v>
      </c>
      <c r="D903" s="3">
        <v>1319.4</v>
      </c>
    </row>
    <row r="904" spans="2:4" ht="15" thickBot="1" x14ac:dyDescent="0.35">
      <c r="B904" s="2">
        <v>42471</v>
      </c>
      <c r="C904" s="3">
        <v>1466.3</v>
      </c>
      <c r="D904" s="3">
        <v>1301.2</v>
      </c>
    </row>
    <row r="905" spans="2:4" ht="15" thickBot="1" x14ac:dyDescent="0.35">
      <c r="B905" s="2">
        <v>42468</v>
      </c>
      <c r="C905" s="3">
        <v>1565.2</v>
      </c>
      <c r="D905" s="3">
        <v>1390.8</v>
      </c>
    </row>
    <row r="906" spans="2:4" ht="15" thickBot="1" x14ac:dyDescent="0.35">
      <c r="B906" s="2">
        <v>42467</v>
      </c>
      <c r="C906" s="3">
        <v>1521.3</v>
      </c>
      <c r="D906" s="3">
        <v>1358.5</v>
      </c>
    </row>
    <row r="907" spans="2:4" ht="15" thickBot="1" x14ac:dyDescent="0.35">
      <c r="B907" s="2">
        <v>42466</v>
      </c>
      <c r="C907" s="3">
        <v>1225.7</v>
      </c>
      <c r="D907" s="3">
        <v>1058.2</v>
      </c>
    </row>
    <row r="908" spans="2:4" ht="15" thickBot="1" x14ac:dyDescent="0.35">
      <c r="B908" s="2">
        <v>42465</v>
      </c>
      <c r="C908" s="3">
        <v>1531.9</v>
      </c>
      <c r="D908" s="3">
        <v>1374</v>
      </c>
    </row>
    <row r="909" spans="2:4" ht="15" thickBot="1" x14ac:dyDescent="0.35">
      <c r="B909" s="2">
        <v>42464</v>
      </c>
      <c r="C909" s="3">
        <v>1742.2</v>
      </c>
      <c r="D909" s="3">
        <v>1579.7</v>
      </c>
    </row>
    <row r="910" spans="2:4" ht="15" thickBot="1" x14ac:dyDescent="0.35">
      <c r="B910" s="2">
        <v>42461</v>
      </c>
      <c r="C910" s="3">
        <v>2177.4</v>
      </c>
      <c r="D910" s="3">
        <v>1988.1</v>
      </c>
    </row>
    <row r="911" spans="2:4" ht="15" thickBot="1" x14ac:dyDescent="0.35">
      <c r="B911" s="2">
        <v>42460</v>
      </c>
      <c r="C911" s="3">
        <v>1524.5</v>
      </c>
      <c r="D911" s="3">
        <v>1332.8</v>
      </c>
    </row>
    <row r="912" spans="2:4" ht="15" thickBot="1" x14ac:dyDescent="0.35">
      <c r="B912" s="2">
        <v>42459</v>
      </c>
      <c r="C912" s="3">
        <v>1565.5</v>
      </c>
      <c r="D912" s="3">
        <v>1394.8</v>
      </c>
    </row>
    <row r="913" spans="2:4" ht="15" thickBot="1" x14ac:dyDescent="0.35">
      <c r="B913" s="2">
        <v>42458</v>
      </c>
      <c r="C913" s="3">
        <v>1511.5</v>
      </c>
      <c r="D913" s="3">
        <v>1349.1</v>
      </c>
    </row>
    <row r="914" spans="2:4" ht="15" thickBot="1" x14ac:dyDescent="0.35">
      <c r="B914" s="2">
        <v>42457</v>
      </c>
      <c r="C914" s="3">
        <v>1254</v>
      </c>
      <c r="D914" s="3">
        <v>1095.0999999999999</v>
      </c>
    </row>
    <row r="915" spans="2:4" ht="15" thickBot="1" x14ac:dyDescent="0.35">
      <c r="B915" s="2">
        <v>42454</v>
      </c>
      <c r="C915" s="3">
        <v>1644.1</v>
      </c>
      <c r="D915" s="3">
        <v>1468.6</v>
      </c>
    </row>
    <row r="916" spans="2:4" ht="15" thickBot="1" x14ac:dyDescent="0.35">
      <c r="B916" s="2">
        <v>42453</v>
      </c>
      <c r="C916" s="3">
        <v>1726.7</v>
      </c>
      <c r="D916" s="3">
        <v>1554.8</v>
      </c>
    </row>
    <row r="917" spans="2:4" ht="15" thickBot="1" x14ac:dyDescent="0.35">
      <c r="B917" s="2">
        <v>42452</v>
      </c>
      <c r="C917" s="3">
        <v>1626.6</v>
      </c>
      <c r="D917" s="3">
        <v>1448.3</v>
      </c>
    </row>
    <row r="918" spans="2:4" ht="15" thickBot="1" x14ac:dyDescent="0.35">
      <c r="B918" s="2">
        <v>42451</v>
      </c>
      <c r="C918" s="3">
        <v>1636.7</v>
      </c>
      <c r="D918" s="3">
        <v>1459.5</v>
      </c>
    </row>
    <row r="919" spans="2:4" ht="15" thickBot="1" x14ac:dyDescent="0.35">
      <c r="B919" s="2">
        <v>42450</v>
      </c>
      <c r="C919" s="3">
        <v>1739.8</v>
      </c>
      <c r="D919" s="3">
        <v>1568.7</v>
      </c>
    </row>
    <row r="920" spans="2:4" ht="15" thickBot="1" x14ac:dyDescent="0.35">
      <c r="B920" s="2">
        <v>42447</v>
      </c>
      <c r="C920" s="3">
        <v>1614.8</v>
      </c>
      <c r="D920" s="3">
        <v>1429</v>
      </c>
    </row>
    <row r="921" spans="2:4" ht="15" thickBot="1" x14ac:dyDescent="0.35">
      <c r="B921" s="2">
        <v>42446</v>
      </c>
      <c r="C921" s="3">
        <v>1654</v>
      </c>
      <c r="D921" s="3">
        <v>1478.7</v>
      </c>
    </row>
    <row r="922" spans="2:4" ht="15" thickBot="1" x14ac:dyDescent="0.35">
      <c r="B922" s="2">
        <v>42445</v>
      </c>
      <c r="C922" s="3">
        <v>1366.6</v>
      </c>
      <c r="D922" s="3">
        <v>1197.8</v>
      </c>
    </row>
    <row r="923" spans="2:4" ht="15" thickBot="1" x14ac:dyDescent="0.35">
      <c r="B923" s="2">
        <v>42444</v>
      </c>
      <c r="C923" s="3">
        <v>1409.1</v>
      </c>
      <c r="D923" s="3">
        <v>1237.8</v>
      </c>
    </row>
    <row r="924" spans="2:4" ht="15" thickBot="1" x14ac:dyDescent="0.35">
      <c r="B924" s="2">
        <v>42443</v>
      </c>
      <c r="C924" s="3">
        <v>1467.6</v>
      </c>
      <c r="D924" s="3">
        <v>1293.8</v>
      </c>
    </row>
    <row r="925" spans="2:4" ht="15" thickBot="1" x14ac:dyDescent="0.35">
      <c r="B925" s="2">
        <v>42440</v>
      </c>
      <c r="C925" s="3">
        <v>1447.7</v>
      </c>
      <c r="D925" s="3">
        <v>1261.9000000000001</v>
      </c>
    </row>
    <row r="926" spans="2:4" ht="15" thickBot="1" x14ac:dyDescent="0.35">
      <c r="B926" s="2">
        <v>42439</v>
      </c>
      <c r="C926" s="3">
        <v>1586.6</v>
      </c>
      <c r="D926" s="3">
        <v>1387.9</v>
      </c>
    </row>
    <row r="927" spans="2:4" ht="15" thickBot="1" x14ac:dyDescent="0.35">
      <c r="B927" s="2">
        <v>42438</v>
      </c>
      <c r="C927" s="3">
        <v>1591.7</v>
      </c>
      <c r="D927" s="3">
        <v>1391.5</v>
      </c>
    </row>
    <row r="928" spans="2:4" ht="15" thickBot="1" x14ac:dyDescent="0.35">
      <c r="B928" s="2">
        <v>42433</v>
      </c>
      <c r="C928" s="3">
        <v>1525.4</v>
      </c>
      <c r="D928" s="3">
        <v>1331.4</v>
      </c>
    </row>
    <row r="929" spans="2:4" ht="15" thickBot="1" x14ac:dyDescent="0.35">
      <c r="B929" s="2">
        <v>42432</v>
      </c>
      <c r="C929" s="3">
        <v>1471.9</v>
      </c>
      <c r="D929" s="3">
        <v>1293</v>
      </c>
    </row>
    <row r="930" spans="2:4" ht="15" thickBot="1" x14ac:dyDescent="0.35">
      <c r="B930" s="2">
        <v>42431</v>
      </c>
      <c r="C930" s="3">
        <v>1557.3</v>
      </c>
      <c r="D930" s="3">
        <v>1383.5</v>
      </c>
    </row>
    <row r="931" spans="2:4" ht="15" thickBot="1" x14ac:dyDescent="0.35">
      <c r="B931" s="2">
        <v>42430</v>
      </c>
      <c r="C931" s="3">
        <v>1773.5</v>
      </c>
      <c r="D931" s="3">
        <v>1561.1</v>
      </c>
    </row>
    <row r="932" spans="2:4" ht="15" thickBot="1" x14ac:dyDescent="0.35">
      <c r="B932" s="2">
        <v>42429</v>
      </c>
      <c r="C932" s="3">
        <v>1331.9</v>
      </c>
      <c r="D932" s="3">
        <v>1140.4000000000001</v>
      </c>
    </row>
    <row r="933" spans="2:4" ht="15" thickBot="1" x14ac:dyDescent="0.35">
      <c r="B933" s="2">
        <v>42426</v>
      </c>
      <c r="C933" s="3">
        <v>1315.2</v>
      </c>
      <c r="D933" s="3">
        <v>1128.8</v>
      </c>
    </row>
    <row r="934" spans="2:4" ht="15" thickBot="1" x14ac:dyDescent="0.35">
      <c r="B934" s="2">
        <v>42425</v>
      </c>
      <c r="C934" s="3">
        <v>1629.7</v>
      </c>
      <c r="D934" s="3">
        <v>1446.4</v>
      </c>
    </row>
    <row r="935" spans="2:4" ht="15" thickBot="1" x14ac:dyDescent="0.35">
      <c r="B935" s="2">
        <v>42424</v>
      </c>
      <c r="C935" s="3">
        <v>1665.6</v>
      </c>
      <c r="D935" s="3">
        <v>1501.8</v>
      </c>
    </row>
    <row r="936" spans="2:4" ht="15" thickBot="1" x14ac:dyDescent="0.35">
      <c r="B936" s="2">
        <v>42420</v>
      </c>
      <c r="C936" s="3">
        <v>1590.8</v>
      </c>
      <c r="D936" s="3">
        <v>1409.5</v>
      </c>
    </row>
    <row r="937" spans="2:4" ht="15" thickBot="1" x14ac:dyDescent="0.35">
      <c r="B937" s="2">
        <v>42419</v>
      </c>
      <c r="C937" s="3">
        <v>1635.2</v>
      </c>
      <c r="D937" s="3">
        <v>1462.8</v>
      </c>
    </row>
    <row r="938" spans="2:4" ht="15" thickBot="1" x14ac:dyDescent="0.35">
      <c r="B938" s="2">
        <v>42418</v>
      </c>
      <c r="C938" s="3">
        <v>1474.5</v>
      </c>
      <c r="D938" s="3">
        <v>1298.0999999999999</v>
      </c>
    </row>
    <row r="939" spans="2:4" ht="15" thickBot="1" x14ac:dyDescent="0.35">
      <c r="B939" s="2">
        <v>42417</v>
      </c>
      <c r="C939" s="3">
        <v>1606.5</v>
      </c>
      <c r="D939" s="3">
        <v>1437.9</v>
      </c>
    </row>
    <row r="940" spans="2:4" ht="15" thickBot="1" x14ac:dyDescent="0.35">
      <c r="B940" s="2">
        <v>42416</v>
      </c>
      <c r="C940" s="3">
        <v>1492.1</v>
      </c>
      <c r="D940" s="3">
        <v>1316.7</v>
      </c>
    </row>
    <row r="941" spans="2:4" ht="15" thickBot="1" x14ac:dyDescent="0.35">
      <c r="B941" s="2">
        <v>42415</v>
      </c>
      <c r="C941" s="3">
        <v>1713.5</v>
      </c>
      <c r="D941" s="3">
        <v>1547.5</v>
      </c>
    </row>
    <row r="942" spans="2:4" ht="15" thickBot="1" x14ac:dyDescent="0.35">
      <c r="B942" s="2">
        <v>42412</v>
      </c>
      <c r="C942" s="3">
        <v>1738.2</v>
      </c>
      <c r="D942" s="3">
        <v>1549.3</v>
      </c>
    </row>
    <row r="943" spans="2:4" ht="15" thickBot="1" x14ac:dyDescent="0.35">
      <c r="B943" s="2">
        <v>42411</v>
      </c>
      <c r="C943" s="3">
        <v>1701</v>
      </c>
      <c r="D943" s="3">
        <v>1534.8</v>
      </c>
    </row>
    <row r="944" spans="2:4" ht="15" thickBot="1" x14ac:dyDescent="0.35">
      <c r="B944" s="2">
        <v>42410</v>
      </c>
      <c r="C944" s="4">
        <v>840.2</v>
      </c>
      <c r="D944" s="4">
        <v>658.9</v>
      </c>
    </row>
    <row r="945" spans="2:4" ht="15" thickBot="1" x14ac:dyDescent="0.35">
      <c r="B945" s="2">
        <v>42409</v>
      </c>
      <c r="C945" s="4">
        <v>957.9</v>
      </c>
      <c r="D945" s="4">
        <v>796.3</v>
      </c>
    </row>
    <row r="946" spans="2:4" ht="15" thickBot="1" x14ac:dyDescent="0.35">
      <c r="B946" s="2">
        <v>42408</v>
      </c>
      <c r="C946" s="3">
        <v>1276.7</v>
      </c>
      <c r="D946" s="3">
        <v>1121.5</v>
      </c>
    </row>
    <row r="947" spans="2:4" ht="15" thickBot="1" x14ac:dyDescent="0.35">
      <c r="B947" s="2">
        <v>42405</v>
      </c>
      <c r="C947" s="3">
        <v>1314.3</v>
      </c>
      <c r="D947" s="3">
        <v>1148.7</v>
      </c>
    </row>
    <row r="948" spans="2:4" ht="15" thickBot="1" x14ac:dyDescent="0.35">
      <c r="B948" s="2">
        <v>42404</v>
      </c>
      <c r="C948" s="3">
        <v>1387.9</v>
      </c>
      <c r="D948" s="3">
        <v>1220.2</v>
      </c>
    </row>
    <row r="949" spans="2:4" ht="15" thickBot="1" x14ac:dyDescent="0.35">
      <c r="B949" s="2">
        <v>42403</v>
      </c>
      <c r="C949" s="3">
        <v>1666.7</v>
      </c>
      <c r="D949" s="3">
        <v>1487.5</v>
      </c>
    </row>
    <row r="950" spans="2:4" ht="15" thickBot="1" x14ac:dyDescent="0.35">
      <c r="B950" s="2">
        <v>42402</v>
      </c>
      <c r="C950" s="3">
        <v>1505.6</v>
      </c>
      <c r="D950" s="3">
        <v>1280.7</v>
      </c>
    </row>
    <row r="951" spans="2:4" ht="15" thickBot="1" x14ac:dyDescent="0.35">
      <c r="B951" s="2">
        <v>42401</v>
      </c>
      <c r="C951" s="3">
        <v>1747</v>
      </c>
      <c r="D951" s="3">
        <v>1558.4</v>
      </c>
    </row>
    <row r="952" spans="2:4" ht="15" thickBot="1" x14ac:dyDescent="0.35">
      <c r="B952" s="2">
        <v>42398</v>
      </c>
      <c r="C952" s="3">
        <v>1359.3</v>
      </c>
      <c r="D952" s="3">
        <v>1098</v>
      </c>
    </row>
    <row r="953" spans="2:4" ht="15" thickBot="1" x14ac:dyDescent="0.35">
      <c r="B953" s="2">
        <v>42397</v>
      </c>
      <c r="C953" s="3">
        <v>1186.8</v>
      </c>
      <c r="D953" s="3">
        <v>1017.9</v>
      </c>
    </row>
    <row r="954" spans="2:4" ht="15" thickBot="1" x14ac:dyDescent="0.35">
      <c r="B954" s="2">
        <v>42396</v>
      </c>
      <c r="C954" s="3">
        <v>1327</v>
      </c>
      <c r="D954" s="3">
        <v>1163.5</v>
      </c>
    </row>
    <row r="955" spans="2:4" ht="15" thickBot="1" x14ac:dyDescent="0.35">
      <c r="B955" s="2">
        <v>42395</v>
      </c>
      <c r="C955" s="3">
        <v>1287.4000000000001</v>
      </c>
      <c r="D955" s="3">
        <v>1114</v>
      </c>
    </row>
    <row r="956" spans="2:4" ht="15" thickBot="1" x14ac:dyDescent="0.35">
      <c r="B956" s="2">
        <v>42394</v>
      </c>
      <c r="C956" s="3">
        <v>1534.8</v>
      </c>
      <c r="D956" s="3">
        <v>1372.5</v>
      </c>
    </row>
    <row r="957" spans="2:4" ht="15" thickBot="1" x14ac:dyDescent="0.35">
      <c r="B957" s="2">
        <v>42391</v>
      </c>
      <c r="C957" s="3">
        <v>1707.5</v>
      </c>
      <c r="D957" s="3">
        <v>1532.5</v>
      </c>
    </row>
    <row r="958" spans="2:4" ht="15" thickBot="1" x14ac:dyDescent="0.35">
      <c r="B958" s="2">
        <v>42390</v>
      </c>
      <c r="C958" s="3">
        <v>1636.1</v>
      </c>
      <c r="D958" s="3">
        <v>1450.5</v>
      </c>
    </row>
    <row r="959" spans="2:4" ht="15" thickBot="1" x14ac:dyDescent="0.35">
      <c r="B959" s="2">
        <v>42389</v>
      </c>
      <c r="C959" s="3">
        <v>1745.5</v>
      </c>
      <c r="D959" s="3">
        <v>1579.4</v>
      </c>
    </row>
    <row r="960" spans="2:4" ht="15" thickBot="1" x14ac:dyDescent="0.35">
      <c r="B960" s="2">
        <v>42388</v>
      </c>
      <c r="C960" s="3">
        <v>1691.1</v>
      </c>
      <c r="D960" s="3">
        <v>1521.4</v>
      </c>
    </row>
    <row r="961" spans="2:4" ht="15" thickBot="1" x14ac:dyDescent="0.35">
      <c r="B961" s="2">
        <v>42387</v>
      </c>
      <c r="C961" s="3">
        <v>1642.7</v>
      </c>
      <c r="D961" s="3">
        <v>1462.2</v>
      </c>
    </row>
    <row r="962" spans="2:4" ht="15" thickBot="1" x14ac:dyDescent="0.35">
      <c r="B962" s="2">
        <v>42384</v>
      </c>
      <c r="C962" s="3">
        <v>1720.9</v>
      </c>
      <c r="D962" s="3">
        <v>1535.7</v>
      </c>
    </row>
    <row r="963" spans="2:4" ht="15" thickBot="1" x14ac:dyDescent="0.35">
      <c r="B963" s="2">
        <v>42383</v>
      </c>
      <c r="C963" s="3">
        <v>1617.1</v>
      </c>
      <c r="D963" s="3">
        <v>1445</v>
      </c>
    </row>
    <row r="964" spans="2:4" ht="15" thickBot="1" x14ac:dyDescent="0.35">
      <c r="B964" s="2">
        <v>42382</v>
      </c>
      <c r="C964" s="3">
        <v>1986.5</v>
      </c>
      <c r="D964" s="3">
        <v>1772.6</v>
      </c>
    </row>
    <row r="965" spans="2:4" ht="15" thickBot="1" x14ac:dyDescent="0.35">
      <c r="B965" s="2">
        <v>42381</v>
      </c>
      <c r="C965" s="3">
        <v>2018.4</v>
      </c>
      <c r="D965" s="3">
        <v>1778.5</v>
      </c>
    </row>
    <row r="966" spans="2:4" ht="15" thickBot="1" x14ac:dyDescent="0.35">
      <c r="B966" s="2">
        <v>42380</v>
      </c>
      <c r="C966" s="3">
        <v>1691</v>
      </c>
      <c r="D966" s="3">
        <v>1413.1</v>
      </c>
    </row>
    <row r="967" spans="2:4" ht="15" thickBot="1" x14ac:dyDescent="0.35">
      <c r="B967" s="2">
        <v>42370</v>
      </c>
      <c r="C967" s="3">
        <v>1594</v>
      </c>
      <c r="D967" s="3">
        <v>1356.4</v>
      </c>
    </row>
    <row r="968" spans="2:4" ht="15" thickBot="1" x14ac:dyDescent="0.35">
      <c r="B968" s="2">
        <v>42369</v>
      </c>
      <c r="C968" s="3">
        <v>1363.5</v>
      </c>
      <c r="D968" s="3">
        <v>1059.4000000000001</v>
      </c>
    </row>
    <row r="969" spans="2:4" ht="15" thickBot="1" x14ac:dyDescent="0.35">
      <c r="B969" s="2">
        <v>42368</v>
      </c>
      <c r="C969" s="3">
        <v>1891.6</v>
      </c>
      <c r="D969" s="3">
        <v>1603.9</v>
      </c>
    </row>
    <row r="970" spans="2:4" ht="15" thickBot="1" x14ac:dyDescent="0.35">
      <c r="B970" s="2">
        <v>42367</v>
      </c>
      <c r="C970" s="3">
        <v>1502.7</v>
      </c>
      <c r="D970" s="3">
        <v>1205.0999999999999</v>
      </c>
    </row>
    <row r="971" spans="2:4" ht="15" thickBot="1" x14ac:dyDescent="0.35">
      <c r="B971" s="2">
        <v>42366</v>
      </c>
      <c r="C971" s="3">
        <v>1389.7</v>
      </c>
      <c r="D971" s="3">
        <v>1144.8</v>
      </c>
    </row>
    <row r="972" spans="2:4" ht="15" thickBot="1" x14ac:dyDescent="0.35">
      <c r="B972" s="2">
        <v>42363</v>
      </c>
      <c r="C972" s="3">
        <v>1507.3</v>
      </c>
      <c r="D972" s="3">
        <v>1258.2</v>
      </c>
    </row>
    <row r="973" spans="2:4" ht="15" thickBot="1" x14ac:dyDescent="0.35">
      <c r="B973" s="2">
        <v>42362</v>
      </c>
      <c r="C973" s="3">
        <v>1593.3</v>
      </c>
      <c r="D973" s="3">
        <v>1375.2</v>
      </c>
    </row>
    <row r="974" spans="2:4" ht="15" thickBot="1" x14ac:dyDescent="0.35">
      <c r="B974" s="2">
        <v>42361</v>
      </c>
      <c r="C974" s="3">
        <v>1910.1</v>
      </c>
      <c r="D974" s="3">
        <v>1718.5</v>
      </c>
    </row>
    <row r="975" spans="2:4" ht="15" thickBot="1" x14ac:dyDescent="0.35">
      <c r="B975" s="2">
        <v>42360</v>
      </c>
      <c r="C975" s="3">
        <v>1917.6</v>
      </c>
      <c r="D975" s="3">
        <v>1690.9</v>
      </c>
    </row>
    <row r="976" spans="2:4" ht="15" thickBot="1" x14ac:dyDescent="0.35">
      <c r="B976" s="2">
        <v>42359</v>
      </c>
      <c r="C976" s="3">
        <v>1804.7</v>
      </c>
      <c r="D976" s="3">
        <v>1591.9</v>
      </c>
    </row>
    <row r="977" spans="2:4" ht="15" thickBot="1" x14ac:dyDescent="0.35">
      <c r="B977" s="2">
        <v>42356</v>
      </c>
      <c r="C977" s="3">
        <v>1864.1</v>
      </c>
      <c r="D977" s="3">
        <v>1669.1</v>
      </c>
    </row>
    <row r="978" spans="2:4" ht="15" thickBot="1" x14ac:dyDescent="0.35">
      <c r="B978" s="2">
        <v>42355</v>
      </c>
      <c r="C978" s="3">
        <v>1781.9</v>
      </c>
      <c r="D978" s="3">
        <v>1582.2</v>
      </c>
    </row>
    <row r="979" spans="2:4" ht="15" thickBot="1" x14ac:dyDescent="0.35">
      <c r="B979" s="2">
        <v>42354</v>
      </c>
      <c r="C979" s="3">
        <v>1868.7</v>
      </c>
      <c r="D979" s="3">
        <v>1665.1</v>
      </c>
    </row>
    <row r="980" spans="2:4" ht="15" thickBot="1" x14ac:dyDescent="0.35">
      <c r="B980" s="2">
        <v>42353</v>
      </c>
      <c r="C980" s="3">
        <v>1757.4</v>
      </c>
      <c r="D980" s="3">
        <v>1563</v>
      </c>
    </row>
    <row r="981" spans="2:4" ht="15" thickBot="1" x14ac:dyDescent="0.35">
      <c r="B981" s="2">
        <v>42352</v>
      </c>
      <c r="C981" s="3">
        <v>1628.8</v>
      </c>
      <c r="D981" s="3">
        <v>1451.5</v>
      </c>
    </row>
    <row r="982" spans="2:4" ht="15" thickBot="1" x14ac:dyDescent="0.35">
      <c r="B982" s="2">
        <v>42349</v>
      </c>
      <c r="C982" s="3">
        <v>1578.4</v>
      </c>
      <c r="D982" s="3">
        <v>1390</v>
      </c>
    </row>
    <row r="983" spans="2:4" ht="15" thickBot="1" x14ac:dyDescent="0.35">
      <c r="B983" s="2">
        <v>42348</v>
      </c>
      <c r="C983" s="3">
        <v>1300</v>
      </c>
      <c r="D983" s="3">
        <v>1083.0999999999999</v>
      </c>
    </row>
    <row r="984" spans="2:4" ht="15" thickBot="1" x14ac:dyDescent="0.35">
      <c r="B984" s="2">
        <v>42347</v>
      </c>
      <c r="C984" s="3">
        <v>1571</v>
      </c>
      <c r="D984" s="3">
        <v>1399.3</v>
      </c>
    </row>
    <row r="985" spans="2:4" ht="15" thickBot="1" x14ac:dyDescent="0.35">
      <c r="B985" s="2">
        <v>42346</v>
      </c>
      <c r="C985" s="3">
        <v>1188.5999999999999</v>
      </c>
      <c r="D985" s="3">
        <v>1019.4</v>
      </c>
    </row>
    <row r="986" spans="2:4" ht="15" thickBot="1" x14ac:dyDescent="0.35">
      <c r="B986" s="2">
        <v>42345</v>
      </c>
      <c r="C986" s="3">
        <v>1109.5999999999999</v>
      </c>
      <c r="D986" s="4">
        <v>935</v>
      </c>
    </row>
    <row r="987" spans="2:4" ht="15" thickBot="1" x14ac:dyDescent="0.35">
      <c r="B987" s="2">
        <v>42342</v>
      </c>
      <c r="C987" s="3">
        <v>1310.0999999999999</v>
      </c>
      <c r="D987" s="3">
        <v>1090</v>
      </c>
    </row>
    <row r="988" spans="2:4" ht="15" thickBot="1" x14ac:dyDescent="0.35">
      <c r="B988" s="2">
        <v>42341</v>
      </c>
      <c r="C988" s="3">
        <v>1197.5999999999999</v>
      </c>
      <c r="D988" s="3">
        <v>1019.3</v>
      </c>
    </row>
    <row r="989" spans="2:4" ht="15" thickBot="1" x14ac:dyDescent="0.35">
      <c r="B989" s="2">
        <v>42340</v>
      </c>
      <c r="C989" s="3">
        <v>1495</v>
      </c>
      <c r="D989" s="3">
        <v>1295.7</v>
      </c>
    </row>
    <row r="990" spans="2:4" ht="15" thickBot="1" x14ac:dyDescent="0.35">
      <c r="B990" s="2">
        <v>42339</v>
      </c>
      <c r="C990" s="3">
        <v>1383.6</v>
      </c>
      <c r="D990" s="3">
        <v>1175.0999999999999</v>
      </c>
    </row>
    <row r="991" spans="2:4" ht="15" thickBot="1" x14ac:dyDescent="0.35">
      <c r="B991" s="2">
        <v>42338</v>
      </c>
      <c r="C991" s="3">
        <v>1413.1</v>
      </c>
      <c r="D991" s="3">
        <v>1232</v>
      </c>
    </row>
    <row r="992" spans="2:4" ht="15" thickBot="1" x14ac:dyDescent="0.35">
      <c r="B992" s="2">
        <v>42335</v>
      </c>
      <c r="C992" s="3">
        <v>1422</v>
      </c>
      <c r="D992" s="3">
        <v>1212.2</v>
      </c>
    </row>
    <row r="993" spans="2:4" ht="15" thickBot="1" x14ac:dyDescent="0.35">
      <c r="B993" s="2">
        <v>42334</v>
      </c>
      <c r="C993" s="3">
        <v>1376.8</v>
      </c>
      <c r="D993" s="3">
        <v>1207.7</v>
      </c>
    </row>
    <row r="994" spans="2:4" ht="15" thickBot="1" x14ac:dyDescent="0.35">
      <c r="B994" s="2">
        <v>42333</v>
      </c>
      <c r="C994" s="3">
        <v>1833.2</v>
      </c>
      <c r="D994" s="3">
        <v>1652.9</v>
      </c>
    </row>
    <row r="995" spans="2:4" ht="15" thickBot="1" x14ac:dyDescent="0.35">
      <c r="B995" s="2">
        <v>42332</v>
      </c>
      <c r="C995" s="3">
        <v>1733.8</v>
      </c>
      <c r="D995" s="3">
        <v>1562.2</v>
      </c>
    </row>
    <row r="996" spans="2:4" ht="15" thickBot="1" x14ac:dyDescent="0.35">
      <c r="B996" s="2">
        <v>42331</v>
      </c>
      <c r="C996" s="3">
        <v>1645.8</v>
      </c>
      <c r="D996" s="3">
        <v>1470.2</v>
      </c>
    </row>
    <row r="997" spans="2:4" ht="15" thickBot="1" x14ac:dyDescent="0.35">
      <c r="B997" s="2">
        <v>42328</v>
      </c>
      <c r="C997" s="3">
        <v>1622</v>
      </c>
      <c r="D997" s="3">
        <v>1436.6</v>
      </c>
    </row>
    <row r="998" spans="2:4" ht="15" thickBot="1" x14ac:dyDescent="0.35">
      <c r="B998" s="2">
        <v>42327</v>
      </c>
      <c r="C998" s="3">
        <v>1548.2</v>
      </c>
      <c r="D998" s="3">
        <v>1378.9</v>
      </c>
    </row>
    <row r="999" spans="2:4" ht="15" thickBot="1" x14ac:dyDescent="0.35">
      <c r="B999" s="2">
        <v>42326</v>
      </c>
      <c r="C999" s="3">
        <v>1338.4</v>
      </c>
      <c r="D999" s="3">
        <v>1164.2</v>
      </c>
    </row>
    <row r="1000" spans="2:4" ht="15" thickBot="1" x14ac:dyDescent="0.35">
      <c r="B1000" s="2">
        <v>42325</v>
      </c>
      <c r="C1000" s="3">
        <v>1302</v>
      </c>
      <c r="D1000" s="3">
        <v>1119.7</v>
      </c>
    </row>
    <row r="1001" spans="2:4" ht="15" thickBot="1" x14ac:dyDescent="0.35">
      <c r="B1001" s="2">
        <v>42324</v>
      </c>
      <c r="C1001" s="3">
        <v>1329.8</v>
      </c>
      <c r="D1001" s="3">
        <v>1139.5</v>
      </c>
    </row>
    <row r="1002" spans="2:4" ht="15" thickBot="1" x14ac:dyDescent="0.35">
      <c r="B1002" s="2">
        <v>42321</v>
      </c>
      <c r="C1002" s="3">
        <v>1407.9</v>
      </c>
      <c r="D1002" s="3">
        <v>1207.8</v>
      </c>
    </row>
    <row r="1003" spans="2:4" ht="15" thickBot="1" x14ac:dyDescent="0.35">
      <c r="B1003" s="2">
        <v>42320</v>
      </c>
      <c r="C1003" s="3">
        <v>1495.4</v>
      </c>
      <c r="D1003" s="3">
        <v>1310.3</v>
      </c>
    </row>
    <row r="1004" spans="2:4" ht="15" thickBot="1" x14ac:dyDescent="0.35">
      <c r="B1004" s="2">
        <v>42319</v>
      </c>
      <c r="C1004" s="3">
        <v>1664.1</v>
      </c>
      <c r="D1004" s="3">
        <v>1239.3</v>
      </c>
    </row>
    <row r="1005" spans="2:4" ht="15" thickBot="1" x14ac:dyDescent="0.35">
      <c r="B1005" s="2">
        <v>42318</v>
      </c>
      <c r="C1005" s="3">
        <v>1327.7</v>
      </c>
      <c r="D1005" s="3">
        <v>1121.9000000000001</v>
      </c>
    </row>
    <row r="1006" spans="2:4" ht="15" thickBot="1" x14ac:dyDescent="0.35">
      <c r="B1006" s="2">
        <v>42317</v>
      </c>
      <c r="C1006" s="3">
        <v>1469.3</v>
      </c>
      <c r="D1006" s="3">
        <v>1306.5</v>
      </c>
    </row>
    <row r="1007" spans="2:4" ht="15" thickBot="1" x14ac:dyDescent="0.35">
      <c r="B1007" s="2">
        <v>42314</v>
      </c>
      <c r="C1007" s="3">
        <v>1449</v>
      </c>
      <c r="D1007" s="3">
        <v>1268.2</v>
      </c>
    </row>
    <row r="1008" spans="2:4" ht="15" thickBot="1" x14ac:dyDescent="0.35">
      <c r="B1008" s="2">
        <v>42313</v>
      </c>
      <c r="C1008" s="3">
        <v>1759.7</v>
      </c>
      <c r="D1008" s="3">
        <v>1560.6</v>
      </c>
    </row>
    <row r="1009" spans="2:4" ht="15" thickBot="1" x14ac:dyDescent="0.35">
      <c r="B1009" s="2">
        <v>42311</v>
      </c>
      <c r="C1009" s="3">
        <v>1477</v>
      </c>
      <c r="D1009" s="3">
        <v>1280.5999999999999</v>
      </c>
    </row>
    <row r="1010" spans="2:4" ht="15" thickBot="1" x14ac:dyDescent="0.35">
      <c r="B1010" s="2">
        <v>42310</v>
      </c>
      <c r="C1010" s="3">
        <v>1420.9</v>
      </c>
      <c r="D1010" s="3">
        <v>1217.0999999999999</v>
      </c>
    </row>
    <row r="1011" spans="2:4" ht="15" thickBot="1" x14ac:dyDescent="0.35">
      <c r="B1011" s="2">
        <v>42307</v>
      </c>
      <c r="C1011" s="3">
        <v>1442.5</v>
      </c>
      <c r="D1011" s="3">
        <v>1230.8</v>
      </c>
    </row>
    <row r="1012" spans="2:4" ht="15" thickBot="1" x14ac:dyDescent="0.35">
      <c r="B1012" s="2">
        <v>42306</v>
      </c>
      <c r="C1012" s="3">
        <v>1370.8</v>
      </c>
      <c r="D1012" s="3">
        <v>1189.4000000000001</v>
      </c>
    </row>
    <row r="1013" spans="2:4" ht="15" thickBot="1" x14ac:dyDescent="0.35">
      <c r="B1013" s="2">
        <v>42305</v>
      </c>
      <c r="C1013" s="3">
        <v>1499.7</v>
      </c>
      <c r="D1013" s="3">
        <v>1323.5</v>
      </c>
    </row>
    <row r="1014" spans="2:4" ht="15" thickBot="1" x14ac:dyDescent="0.35">
      <c r="B1014" s="2">
        <v>42304</v>
      </c>
      <c r="C1014" s="3">
        <v>1211.5</v>
      </c>
      <c r="D1014" s="3">
        <v>1048.2</v>
      </c>
    </row>
    <row r="1015" spans="2:4" ht="15" thickBot="1" x14ac:dyDescent="0.35">
      <c r="B1015" s="2">
        <v>42303</v>
      </c>
      <c r="C1015" s="3">
        <v>1556.5</v>
      </c>
      <c r="D1015" s="3">
        <v>1370.1</v>
      </c>
    </row>
    <row r="1016" spans="2:4" ht="15" thickBot="1" x14ac:dyDescent="0.35">
      <c r="B1016" s="2">
        <v>42300</v>
      </c>
      <c r="C1016" s="3">
        <v>1676.6</v>
      </c>
      <c r="D1016" s="3">
        <v>1480.2</v>
      </c>
    </row>
    <row r="1017" spans="2:4" ht="15" thickBot="1" x14ac:dyDescent="0.35">
      <c r="B1017" s="2">
        <v>42299</v>
      </c>
      <c r="C1017" s="3">
        <v>1710</v>
      </c>
      <c r="D1017" s="3">
        <v>1511.3</v>
      </c>
    </row>
    <row r="1018" spans="2:4" ht="15" thickBot="1" x14ac:dyDescent="0.35">
      <c r="B1018" s="2">
        <v>42298</v>
      </c>
      <c r="C1018" s="3">
        <v>1636.3</v>
      </c>
      <c r="D1018" s="3">
        <v>1448.1</v>
      </c>
    </row>
    <row r="1019" spans="2:4" ht="15" thickBot="1" x14ac:dyDescent="0.35">
      <c r="B1019" s="2">
        <v>42297</v>
      </c>
      <c r="C1019" s="3">
        <v>1555.2</v>
      </c>
      <c r="D1019" s="3">
        <v>1378.9</v>
      </c>
    </row>
    <row r="1020" spans="2:4" ht="15" thickBot="1" x14ac:dyDescent="0.35">
      <c r="B1020" s="2">
        <v>42296</v>
      </c>
      <c r="C1020" s="3">
        <v>1527.4</v>
      </c>
      <c r="D1020" s="3">
        <v>1340.2</v>
      </c>
    </row>
    <row r="1021" spans="2:4" ht="15" thickBot="1" x14ac:dyDescent="0.35">
      <c r="B1021" s="2">
        <v>42293</v>
      </c>
      <c r="C1021" s="3">
        <v>1425.5</v>
      </c>
      <c r="D1021" s="3">
        <v>1233.0999999999999</v>
      </c>
    </row>
    <row r="1022" spans="2:4" ht="15" thickBot="1" x14ac:dyDescent="0.35">
      <c r="B1022" s="2">
        <v>42292</v>
      </c>
      <c r="C1022" s="3">
        <v>1465</v>
      </c>
      <c r="D1022" s="3">
        <v>1285.9000000000001</v>
      </c>
    </row>
    <row r="1023" spans="2:4" ht="15" thickBot="1" x14ac:dyDescent="0.35">
      <c r="B1023" s="2">
        <v>42291</v>
      </c>
      <c r="C1023" s="3">
        <v>1379.5</v>
      </c>
      <c r="D1023" s="3">
        <v>1128.3</v>
      </c>
    </row>
    <row r="1024" spans="2:4" ht="15" thickBot="1" x14ac:dyDescent="0.35">
      <c r="B1024" s="2">
        <v>42290</v>
      </c>
      <c r="C1024" s="3">
        <v>1356.1</v>
      </c>
      <c r="D1024" s="3">
        <v>1176.4000000000001</v>
      </c>
    </row>
    <row r="1025" spans="2:4" ht="15" thickBot="1" x14ac:dyDescent="0.35">
      <c r="B1025" s="2">
        <v>42289</v>
      </c>
      <c r="C1025" s="3">
        <v>1068.5</v>
      </c>
      <c r="D1025" s="4">
        <v>871.3</v>
      </c>
    </row>
    <row r="1026" spans="2:4" ht="15" thickBot="1" x14ac:dyDescent="0.35">
      <c r="B1026" s="2">
        <v>42286</v>
      </c>
      <c r="C1026" s="3">
        <v>1081.3</v>
      </c>
      <c r="D1026" s="4">
        <v>916.1</v>
      </c>
    </row>
    <row r="1027" spans="2:4" ht="15" thickBot="1" x14ac:dyDescent="0.35">
      <c r="B1027" s="2">
        <v>42285</v>
      </c>
      <c r="C1027" s="4">
        <v>967.8</v>
      </c>
      <c r="D1027" s="4">
        <v>797.9</v>
      </c>
    </row>
    <row r="1028" spans="2:4" ht="15" thickBot="1" x14ac:dyDescent="0.35">
      <c r="B1028" s="2">
        <v>42284</v>
      </c>
      <c r="C1028" s="3">
        <v>1210.4000000000001</v>
      </c>
      <c r="D1028" s="3">
        <v>1029.9000000000001</v>
      </c>
    </row>
    <row r="1029" spans="2:4" ht="15" thickBot="1" x14ac:dyDescent="0.35">
      <c r="B1029" s="2">
        <v>42283</v>
      </c>
      <c r="C1029" s="3">
        <v>1414.1</v>
      </c>
      <c r="D1029" s="3">
        <v>1230.5</v>
      </c>
    </row>
    <row r="1030" spans="2:4" ht="15" thickBot="1" x14ac:dyDescent="0.35">
      <c r="B1030" s="2">
        <v>42282</v>
      </c>
      <c r="C1030" s="3">
        <v>1434.2</v>
      </c>
      <c r="D1030" s="3">
        <v>1241.0999999999999</v>
      </c>
    </row>
    <row r="1031" spans="2:4" ht="15" thickBot="1" x14ac:dyDescent="0.35">
      <c r="B1031" s="2">
        <v>42279</v>
      </c>
      <c r="C1031" s="3">
        <v>1337.1</v>
      </c>
      <c r="D1031" s="3">
        <v>1120.8</v>
      </c>
    </row>
    <row r="1032" spans="2:4" ht="15" thickBot="1" x14ac:dyDescent="0.35">
      <c r="B1032" s="2">
        <v>42278</v>
      </c>
      <c r="C1032" s="3">
        <v>1453.8</v>
      </c>
      <c r="D1032" s="3">
        <v>1241.5</v>
      </c>
    </row>
    <row r="1033" spans="2:4" ht="15" thickBot="1" x14ac:dyDescent="0.35">
      <c r="B1033" s="2">
        <v>42277</v>
      </c>
      <c r="C1033" s="3">
        <v>1572.2</v>
      </c>
      <c r="D1033" s="3">
        <v>1357.9</v>
      </c>
    </row>
    <row r="1034" spans="2:4" ht="15" thickBot="1" x14ac:dyDescent="0.35">
      <c r="B1034" s="2">
        <v>42276</v>
      </c>
      <c r="C1034" s="3">
        <v>1234</v>
      </c>
      <c r="D1034" s="3">
        <v>1030.5</v>
      </c>
    </row>
    <row r="1035" spans="2:4" ht="15" thickBot="1" x14ac:dyDescent="0.35">
      <c r="B1035" s="2">
        <v>42275</v>
      </c>
      <c r="C1035" s="3">
        <v>1401.3</v>
      </c>
      <c r="D1035" s="3">
        <v>1215.2</v>
      </c>
    </row>
    <row r="1036" spans="2:4" ht="15" thickBot="1" x14ac:dyDescent="0.35">
      <c r="B1036" s="2">
        <v>42272</v>
      </c>
      <c r="C1036" s="3">
        <v>1771.5</v>
      </c>
      <c r="D1036" s="3">
        <v>1564.2</v>
      </c>
    </row>
    <row r="1037" spans="2:4" ht="15" thickBot="1" x14ac:dyDescent="0.35">
      <c r="B1037" s="2">
        <v>42271</v>
      </c>
      <c r="C1037" s="3">
        <v>1901.8</v>
      </c>
      <c r="D1037" s="3">
        <v>1651.9</v>
      </c>
    </row>
    <row r="1038" spans="2:4" ht="15" thickBot="1" x14ac:dyDescent="0.35">
      <c r="B1038" s="2">
        <v>42270</v>
      </c>
      <c r="C1038" s="3">
        <v>1633.4</v>
      </c>
      <c r="D1038" s="3">
        <v>1449.7</v>
      </c>
    </row>
    <row r="1039" spans="2:4" ht="15" thickBot="1" x14ac:dyDescent="0.35">
      <c r="B1039" s="2">
        <v>42269</v>
      </c>
      <c r="C1039" s="3">
        <v>1561.8</v>
      </c>
      <c r="D1039" s="3">
        <v>1375.2</v>
      </c>
    </row>
    <row r="1040" spans="2:4" ht="15" thickBot="1" x14ac:dyDescent="0.35">
      <c r="B1040" s="2">
        <v>42268</v>
      </c>
      <c r="C1040" s="3">
        <v>1604.1</v>
      </c>
      <c r="D1040" s="3">
        <v>1415.8</v>
      </c>
    </row>
    <row r="1041" spans="2:4" ht="15" thickBot="1" x14ac:dyDescent="0.35">
      <c r="B1041" s="2">
        <v>42265</v>
      </c>
      <c r="C1041" s="3">
        <v>1415.2</v>
      </c>
      <c r="D1041" s="3">
        <v>1218.3</v>
      </c>
    </row>
    <row r="1042" spans="2:4" ht="15" thickBot="1" x14ac:dyDescent="0.35">
      <c r="B1042" s="2">
        <v>42264</v>
      </c>
      <c r="C1042" s="3">
        <v>1487.8</v>
      </c>
      <c r="D1042" s="3">
        <v>1296.2</v>
      </c>
    </row>
    <row r="1043" spans="2:4" ht="15" thickBot="1" x14ac:dyDescent="0.35">
      <c r="B1043" s="2">
        <v>42263</v>
      </c>
      <c r="C1043" s="3">
        <v>1326.1</v>
      </c>
      <c r="D1043" s="3">
        <v>1144.5</v>
      </c>
    </row>
    <row r="1044" spans="2:4" ht="15" thickBot="1" x14ac:dyDescent="0.35">
      <c r="B1044" s="2">
        <v>42262</v>
      </c>
      <c r="C1044" s="3">
        <v>1224</v>
      </c>
      <c r="D1044" s="3">
        <v>1046.3</v>
      </c>
    </row>
    <row r="1045" spans="2:4" ht="15" thickBot="1" x14ac:dyDescent="0.35">
      <c r="B1045" s="2">
        <v>42261</v>
      </c>
      <c r="C1045" s="3">
        <v>1238.7</v>
      </c>
      <c r="D1045" s="3">
        <v>1078</v>
      </c>
    </row>
    <row r="1046" spans="2:4" ht="15" thickBot="1" x14ac:dyDescent="0.35">
      <c r="B1046" s="2">
        <v>42258</v>
      </c>
      <c r="C1046" s="3">
        <v>1366.1</v>
      </c>
      <c r="D1046" s="3">
        <v>1180.7</v>
      </c>
    </row>
    <row r="1047" spans="2:4" ht="15" thickBot="1" x14ac:dyDescent="0.35">
      <c r="B1047" s="2">
        <v>42257</v>
      </c>
      <c r="C1047" s="4">
        <v>829.6</v>
      </c>
      <c r="D1047" s="4">
        <v>676.4</v>
      </c>
    </row>
    <row r="1048" spans="2:4" ht="15" thickBot="1" x14ac:dyDescent="0.35">
      <c r="B1048" s="2">
        <v>42256</v>
      </c>
      <c r="C1048" s="3">
        <v>1206.4000000000001</v>
      </c>
      <c r="D1048" s="4">
        <v>866.3</v>
      </c>
    </row>
    <row r="1049" spans="2:4" ht="15" thickBot="1" x14ac:dyDescent="0.35">
      <c r="B1049" s="2">
        <v>42255</v>
      </c>
      <c r="C1049" s="3">
        <v>1100.3</v>
      </c>
      <c r="D1049" s="4">
        <v>952.2</v>
      </c>
    </row>
    <row r="1050" spans="2:4" ht="15" thickBot="1" x14ac:dyDescent="0.35">
      <c r="B1050" s="2">
        <v>42254</v>
      </c>
      <c r="C1050" s="3">
        <v>1081.5999999999999</v>
      </c>
      <c r="D1050" s="4">
        <v>926.6</v>
      </c>
    </row>
    <row r="1051" spans="2:4" ht="15" thickBot="1" x14ac:dyDescent="0.35">
      <c r="B1051" s="2">
        <v>42251</v>
      </c>
      <c r="C1051" s="3">
        <v>1117</v>
      </c>
      <c r="D1051" s="4">
        <v>940</v>
      </c>
    </row>
    <row r="1052" spans="2:4" ht="15" thickBot="1" x14ac:dyDescent="0.35">
      <c r="B1052" s="2">
        <v>42250</v>
      </c>
      <c r="C1052" s="3">
        <v>1033</v>
      </c>
      <c r="D1052" s="4">
        <v>866.3</v>
      </c>
    </row>
    <row r="1053" spans="2:4" ht="15" thickBot="1" x14ac:dyDescent="0.35">
      <c r="B1053" s="2">
        <v>42249</v>
      </c>
      <c r="C1053" s="3">
        <v>1387.1</v>
      </c>
      <c r="D1053" s="3">
        <v>1217.9000000000001</v>
      </c>
    </row>
    <row r="1054" spans="2:4" ht="15" thickBot="1" x14ac:dyDescent="0.35">
      <c r="B1054" s="2">
        <v>42248</v>
      </c>
      <c r="C1054" s="3">
        <v>1297.0999999999999</v>
      </c>
      <c r="D1054" s="3">
        <v>1104.8</v>
      </c>
    </row>
    <row r="1055" spans="2:4" ht="15" thickBot="1" x14ac:dyDescent="0.35">
      <c r="B1055" s="2">
        <v>42247</v>
      </c>
      <c r="C1055" s="3">
        <v>1256.9000000000001</v>
      </c>
      <c r="D1055" s="3">
        <v>1094.8</v>
      </c>
    </row>
    <row r="1056" spans="2:4" ht="15" thickBot="1" x14ac:dyDescent="0.35">
      <c r="B1056" s="2">
        <v>42244</v>
      </c>
      <c r="C1056" s="3">
        <v>1219.3</v>
      </c>
      <c r="D1056" s="3">
        <v>1028.2</v>
      </c>
    </row>
    <row r="1057" spans="2:4" ht="15" thickBot="1" x14ac:dyDescent="0.35">
      <c r="B1057" s="2">
        <v>42243</v>
      </c>
      <c r="C1057" s="3">
        <v>1083.5</v>
      </c>
      <c r="D1057" s="4">
        <v>909.8</v>
      </c>
    </row>
    <row r="1058" spans="2:4" ht="15" thickBot="1" x14ac:dyDescent="0.35">
      <c r="B1058" s="2">
        <v>42242</v>
      </c>
      <c r="C1058" s="4">
        <v>984.9</v>
      </c>
      <c r="D1058" s="4">
        <v>824.8</v>
      </c>
    </row>
    <row r="1059" spans="2:4" ht="15" thickBot="1" x14ac:dyDescent="0.35">
      <c r="B1059" s="2">
        <v>42241</v>
      </c>
      <c r="C1059" s="3">
        <v>1338.2</v>
      </c>
      <c r="D1059" s="3">
        <v>1168.0999999999999</v>
      </c>
    </row>
    <row r="1060" spans="2:4" ht="15" thickBot="1" x14ac:dyDescent="0.35">
      <c r="B1060" s="2">
        <v>42240</v>
      </c>
      <c r="C1060" s="3">
        <v>1365.1</v>
      </c>
      <c r="D1060" s="3">
        <v>1189.5</v>
      </c>
    </row>
    <row r="1061" spans="2:4" ht="15" thickBot="1" x14ac:dyDescent="0.35">
      <c r="B1061" s="2">
        <v>42237</v>
      </c>
      <c r="C1061" s="3">
        <v>1242.3</v>
      </c>
      <c r="D1061" s="3">
        <v>1072.9000000000001</v>
      </c>
    </row>
    <row r="1062" spans="2:4" ht="15" thickBot="1" x14ac:dyDescent="0.35">
      <c r="B1062" s="2">
        <v>42236</v>
      </c>
      <c r="C1062" s="3">
        <v>1412</v>
      </c>
      <c r="D1062" s="3">
        <v>1241.7</v>
      </c>
    </row>
    <row r="1063" spans="2:4" ht="15" thickBot="1" x14ac:dyDescent="0.35">
      <c r="B1063" s="2">
        <v>42235</v>
      </c>
      <c r="C1063" s="3">
        <v>1249</v>
      </c>
      <c r="D1063" s="3">
        <v>1082.5999999999999</v>
      </c>
    </row>
    <row r="1064" spans="2:4" ht="15" thickBot="1" x14ac:dyDescent="0.35">
      <c r="B1064" s="2">
        <v>42234</v>
      </c>
      <c r="C1064" s="3">
        <v>1255.0999999999999</v>
      </c>
      <c r="D1064" s="3">
        <v>1089.5</v>
      </c>
    </row>
    <row r="1065" spans="2:4" ht="15" thickBot="1" x14ac:dyDescent="0.35">
      <c r="B1065" s="2">
        <v>42233</v>
      </c>
      <c r="C1065" s="3">
        <v>1171.8</v>
      </c>
      <c r="D1065" s="4">
        <v>991.8</v>
      </c>
    </row>
    <row r="1066" spans="2:4" ht="15" thickBot="1" x14ac:dyDescent="0.35">
      <c r="B1066" s="2">
        <v>42230</v>
      </c>
      <c r="C1066" s="3">
        <v>1138.5</v>
      </c>
      <c r="D1066" s="4">
        <v>958.1</v>
      </c>
    </row>
    <row r="1067" spans="2:4" ht="15" thickBot="1" x14ac:dyDescent="0.35">
      <c r="B1067" s="2">
        <v>42229</v>
      </c>
      <c r="C1067" s="3">
        <v>1171.4000000000001</v>
      </c>
      <c r="D1067" s="4">
        <v>996</v>
      </c>
    </row>
    <row r="1068" spans="2:4" ht="15" thickBot="1" x14ac:dyDescent="0.35">
      <c r="B1068" s="2">
        <v>42228</v>
      </c>
      <c r="C1068" s="3">
        <v>1338.4</v>
      </c>
      <c r="D1068" s="3">
        <v>1152.5</v>
      </c>
    </row>
    <row r="1069" spans="2:4" ht="15" thickBot="1" x14ac:dyDescent="0.35">
      <c r="B1069" s="2">
        <v>42227</v>
      </c>
      <c r="C1069" s="3">
        <v>1269.7</v>
      </c>
      <c r="D1069" s="3">
        <v>1095.5999999999999</v>
      </c>
    </row>
    <row r="1070" spans="2:4" ht="15" thickBot="1" x14ac:dyDescent="0.35">
      <c r="B1070" s="2">
        <v>42226</v>
      </c>
      <c r="C1070" s="4">
        <v>941.7</v>
      </c>
      <c r="D1070" s="4">
        <v>764.4</v>
      </c>
    </row>
    <row r="1071" spans="2:4" ht="15" thickBot="1" x14ac:dyDescent="0.35">
      <c r="B1071" s="2">
        <v>42223</v>
      </c>
      <c r="C1071" s="4">
        <v>988.6</v>
      </c>
      <c r="D1071" s="4">
        <v>801.4</v>
      </c>
    </row>
    <row r="1072" spans="2:4" ht="15" thickBot="1" x14ac:dyDescent="0.35">
      <c r="B1072" s="2">
        <v>42222</v>
      </c>
      <c r="C1072" s="3">
        <v>1003.8</v>
      </c>
      <c r="D1072" s="4">
        <v>813.9</v>
      </c>
    </row>
    <row r="1073" spans="2:4" ht="15" thickBot="1" x14ac:dyDescent="0.35">
      <c r="B1073" s="2">
        <v>42221</v>
      </c>
      <c r="C1073" s="3">
        <v>1348.4</v>
      </c>
      <c r="D1073" s="3">
        <v>1164.3</v>
      </c>
    </row>
    <row r="1074" spans="2:4" ht="15" thickBot="1" x14ac:dyDescent="0.35">
      <c r="B1074" s="2">
        <v>42220</v>
      </c>
      <c r="C1074" s="3">
        <v>1351.1</v>
      </c>
      <c r="D1074" s="3">
        <v>1174.4000000000001</v>
      </c>
    </row>
    <row r="1075" spans="2:4" ht="15" thickBot="1" x14ac:dyDescent="0.35">
      <c r="B1075" s="2">
        <v>42219</v>
      </c>
      <c r="C1075" s="3">
        <v>1288.5999999999999</v>
      </c>
      <c r="D1075" s="3">
        <v>1094.9000000000001</v>
      </c>
    </row>
    <row r="1076" spans="2:4" ht="15" thickBot="1" x14ac:dyDescent="0.35">
      <c r="B1076" s="2">
        <v>42216</v>
      </c>
      <c r="C1076" s="3">
        <v>1091.5999999999999</v>
      </c>
      <c r="D1076" s="4">
        <v>898.6</v>
      </c>
    </row>
    <row r="1077" spans="2:4" ht="15" thickBot="1" x14ac:dyDescent="0.35">
      <c r="B1077" s="2">
        <v>42215</v>
      </c>
      <c r="C1077" s="3">
        <v>1180.0999999999999</v>
      </c>
      <c r="D1077" s="3">
        <v>1007</v>
      </c>
    </row>
    <row r="1078" spans="2:4" ht="15" thickBot="1" x14ac:dyDescent="0.35">
      <c r="B1078" s="2">
        <v>42214</v>
      </c>
      <c r="C1078" s="3">
        <v>1154.7</v>
      </c>
      <c r="D1078" s="4">
        <v>941.1</v>
      </c>
    </row>
    <row r="1079" spans="2:4" ht="15" thickBot="1" x14ac:dyDescent="0.35">
      <c r="B1079" s="2">
        <v>42213</v>
      </c>
      <c r="C1079" s="4">
        <v>994.8</v>
      </c>
      <c r="D1079" s="4">
        <v>832.4</v>
      </c>
    </row>
    <row r="1080" spans="2:4" ht="15" thickBot="1" x14ac:dyDescent="0.35">
      <c r="B1080" s="2">
        <v>42212</v>
      </c>
      <c r="C1080" s="3">
        <v>1270.5</v>
      </c>
      <c r="D1080" s="3">
        <v>1100.5</v>
      </c>
    </row>
    <row r="1081" spans="2:4" ht="15" thickBot="1" x14ac:dyDescent="0.35">
      <c r="B1081" s="2">
        <v>42209</v>
      </c>
      <c r="C1081" s="3">
        <v>1462.8</v>
      </c>
      <c r="D1081" s="3">
        <v>1284.0999999999999</v>
      </c>
    </row>
    <row r="1082" spans="2:4" ht="15" thickBot="1" x14ac:dyDescent="0.35">
      <c r="B1082" s="2">
        <v>42208</v>
      </c>
      <c r="C1082" s="3">
        <v>1592.2</v>
      </c>
      <c r="D1082" s="3">
        <v>1412.6</v>
      </c>
    </row>
    <row r="1083" spans="2:4" ht="15" thickBot="1" x14ac:dyDescent="0.35">
      <c r="B1083" s="2">
        <v>42207</v>
      </c>
      <c r="C1083" s="3">
        <v>1277.0999999999999</v>
      </c>
      <c r="D1083" s="3">
        <v>1100.3</v>
      </c>
    </row>
    <row r="1084" spans="2:4" ht="15" thickBot="1" x14ac:dyDescent="0.35">
      <c r="B1084" s="2">
        <v>42206</v>
      </c>
      <c r="C1084" s="3">
        <v>1235.0999999999999</v>
      </c>
      <c r="D1084" s="3">
        <v>1064</v>
      </c>
    </row>
    <row r="1085" spans="2:4" ht="15" thickBot="1" x14ac:dyDescent="0.35">
      <c r="B1085" s="2">
        <v>42205</v>
      </c>
      <c r="C1085" s="3">
        <v>1191.5</v>
      </c>
      <c r="D1085" s="3">
        <v>1030.9000000000001</v>
      </c>
    </row>
    <row r="1086" spans="2:4" ht="15" thickBot="1" x14ac:dyDescent="0.35">
      <c r="B1086" s="2">
        <v>42202</v>
      </c>
      <c r="C1086" s="3">
        <v>1296.0999999999999</v>
      </c>
      <c r="D1086" s="3">
        <v>1126.9000000000001</v>
      </c>
    </row>
    <row r="1087" spans="2:4" ht="15" thickBot="1" x14ac:dyDescent="0.35">
      <c r="B1087" s="2">
        <v>42201</v>
      </c>
      <c r="C1087" s="3">
        <v>1136.3</v>
      </c>
      <c r="D1087" s="4">
        <v>968.5</v>
      </c>
    </row>
    <row r="1088" spans="2:4" ht="15" thickBot="1" x14ac:dyDescent="0.35">
      <c r="B1088" s="2">
        <v>42200</v>
      </c>
      <c r="C1088" s="3">
        <v>1340.7</v>
      </c>
      <c r="D1088" s="3">
        <v>1057.7</v>
      </c>
    </row>
    <row r="1089" spans="2:4" ht="15" thickBot="1" x14ac:dyDescent="0.35">
      <c r="B1089" s="2">
        <v>42199</v>
      </c>
      <c r="C1089" s="3">
        <v>1226.5999999999999</v>
      </c>
      <c r="D1089" s="3">
        <v>1057.9000000000001</v>
      </c>
    </row>
    <row r="1090" spans="2:4" ht="15" thickBot="1" x14ac:dyDescent="0.35">
      <c r="B1090" s="2">
        <v>42198</v>
      </c>
      <c r="C1090" s="3">
        <v>1171.8</v>
      </c>
      <c r="D1090" s="3">
        <v>1011.8</v>
      </c>
    </row>
    <row r="1091" spans="2:4" ht="15" thickBot="1" x14ac:dyDescent="0.35">
      <c r="B1091" s="2">
        <v>42195</v>
      </c>
      <c r="C1091" s="4">
        <v>916</v>
      </c>
      <c r="D1091" s="4">
        <v>747.8</v>
      </c>
    </row>
    <row r="1092" spans="2:4" ht="15" thickBot="1" x14ac:dyDescent="0.35">
      <c r="B1092" s="2">
        <v>42194</v>
      </c>
      <c r="C1092" s="4">
        <v>928.4</v>
      </c>
      <c r="D1092" s="4">
        <v>776.2</v>
      </c>
    </row>
    <row r="1093" spans="2:4" ht="15" thickBot="1" x14ac:dyDescent="0.35">
      <c r="B1093" s="2">
        <v>42193</v>
      </c>
      <c r="C1093" s="4">
        <v>895.2</v>
      </c>
      <c r="D1093" s="4">
        <v>736.7</v>
      </c>
    </row>
    <row r="1094" spans="2:4" ht="15" thickBot="1" x14ac:dyDescent="0.35">
      <c r="B1094" s="2">
        <v>42192</v>
      </c>
      <c r="C1094" s="3">
        <v>1065.9000000000001</v>
      </c>
      <c r="D1094" s="4">
        <v>910.3</v>
      </c>
    </row>
    <row r="1095" spans="2:4" ht="15" thickBot="1" x14ac:dyDescent="0.35">
      <c r="B1095" s="2">
        <v>42191</v>
      </c>
      <c r="C1095" s="3">
        <v>1061</v>
      </c>
      <c r="D1095" s="4">
        <v>890.3</v>
      </c>
    </row>
    <row r="1096" spans="2:4" ht="15" thickBot="1" x14ac:dyDescent="0.35">
      <c r="B1096" s="2">
        <v>42188</v>
      </c>
      <c r="C1096" s="3">
        <v>1168.9000000000001</v>
      </c>
      <c r="D1096" s="4">
        <v>985.1</v>
      </c>
    </row>
    <row r="1097" spans="2:4" ht="15" thickBot="1" x14ac:dyDescent="0.35">
      <c r="B1097" s="2">
        <v>42187</v>
      </c>
      <c r="C1097" s="3">
        <v>1148</v>
      </c>
      <c r="D1097" s="4">
        <v>948.5</v>
      </c>
    </row>
    <row r="1098" spans="2:4" ht="15" thickBot="1" x14ac:dyDescent="0.35">
      <c r="B1098" s="2">
        <v>42186</v>
      </c>
      <c r="C1098" s="3">
        <v>1308.0999999999999</v>
      </c>
      <c r="D1098" s="3">
        <v>1086.8</v>
      </c>
    </row>
    <row r="1099" spans="2:4" ht="15" thickBot="1" x14ac:dyDescent="0.35">
      <c r="B1099" s="2">
        <v>42185</v>
      </c>
      <c r="C1099" s="3">
        <v>1108.4000000000001</v>
      </c>
      <c r="D1099" s="4">
        <v>904.4</v>
      </c>
    </row>
    <row r="1100" spans="2:4" ht="15" thickBot="1" x14ac:dyDescent="0.35">
      <c r="B1100" s="2">
        <v>42184</v>
      </c>
      <c r="C1100" s="3">
        <v>1009.6</v>
      </c>
      <c r="D1100" s="4">
        <v>831.3</v>
      </c>
    </row>
    <row r="1101" spans="2:4" ht="15" thickBot="1" x14ac:dyDescent="0.35">
      <c r="B1101" s="2">
        <v>42181</v>
      </c>
      <c r="C1101" s="3">
        <v>1155</v>
      </c>
      <c r="D1101" s="4">
        <v>988.4</v>
      </c>
    </row>
    <row r="1102" spans="2:4" ht="15" thickBot="1" x14ac:dyDescent="0.35">
      <c r="B1102" s="2">
        <v>42180</v>
      </c>
      <c r="C1102" s="3">
        <v>1447.1</v>
      </c>
      <c r="D1102" s="3">
        <v>1268.9000000000001</v>
      </c>
    </row>
    <row r="1103" spans="2:4" ht="15" thickBot="1" x14ac:dyDescent="0.35">
      <c r="B1103" s="2">
        <v>42179</v>
      </c>
      <c r="C1103" s="3">
        <v>1597.2</v>
      </c>
      <c r="D1103" s="3">
        <v>1415.5</v>
      </c>
    </row>
    <row r="1104" spans="2:4" ht="15" thickBot="1" x14ac:dyDescent="0.35">
      <c r="B1104" s="2">
        <v>42178</v>
      </c>
      <c r="C1104" s="3">
        <v>1471.8</v>
      </c>
      <c r="D1104" s="3">
        <v>1283.4000000000001</v>
      </c>
    </row>
    <row r="1105" spans="2:4" ht="15" thickBot="1" x14ac:dyDescent="0.35">
      <c r="B1105" s="2">
        <v>42177</v>
      </c>
      <c r="C1105" s="3">
        <v>1532.8</v>
      </c>
      <c r="D1105" s="3">
        <v>1360.7</v>
      </c>
    </row>
    <row r="1106" spans="2:4" ht="15" thickBot="1" x14ac:dyDescent="0.35">
      <c r="B1106" s="2">
        <v>42174</v>
      </c>
      <c r="C1106" s="3">
        <v>1489.5</v>
      </c>
      <c r="D1106" s="3">
        <v>1301.5999999999999</v>
      </c>
    </row>
    <row r="1107" spans="2:4" ht="15" thickBot="1" x14ac:dyDescent="0.35">
      <c r="B1107" s="2">
        <v>42173</v>
      </c>
      <c r="C1107" s="3">
        <v>1427.1</v>
      </c>
      <c r="D1107" s="3">
        <v>1224.5</v>
      </c>
    </row>
    <row r="1108" spans="2:4" ht="15" thickBot="1" x14ac:dyDescent="0.35">
      <c r="B1108" s="2">
        <v>42172</v>
      </c>
      <c r="C1108" s="3">
        <v>1142.0999999999999</v>
      </c>
      <c r="D1108" s="4">
        <v>957.3</v>
      </c>
    </row>
    <row r="1109" spans="2:4" ht="15" thickBot="1" x14ac:dyDescent="0.35">
      <c r="B1109" s="2">
        <v>42171</v>
      </c>
      <c r="C1109" s="4">
        <v>917.9</v>
      </c>
      <c r="D1109" s="4">
        <v>744.6</v>
      </c>
    </row>
    <row r="1110" spans="2:4" ht="15" thickBot="1" x14ac:dyDescent="0.35">
      <c r="B1110" s="2">
        <v>42170</v>
      </c>
      <c r="C1110" s="4">
        <v>944.3</v>
      </c>
      <c r="D1110" s="4">
        <v>783.8</v>
      </c>
    </row>
    <row r="1111" spans="2:4" ht="15" thickBot="1" x14ac:dyDescent="0.35">
      <c r="B1111" s="2">
        <v>42166</v>
      </c>
      <c r="C1111" s="4">
        <v>999.9</v>
      </c>
      <c r="D1111" s="4">
        <v>816.3</v>
      </c>
    </row>
    <row r="1112" spans="2:4" ht="15" thickBot="1" x14ac:dyDescent="0.35">
      <c r="B1112" s="2">
        <v>42165</v>
      </c>
      <c r="C1112" s="3">
        <v>1151.0999999999999</v>
      </c>
      <c r="D1112" s="4">
        <v>985.6</v>
      </c>
    </row>
    <row r="1113" spans="2:4" ht="15" thickBot="1" x14ac:dyDescent="0.35">
      <c r="B1113" s="2">
        <v>42164</v>
      </c>
      <c r="C1113" s="3">
        <v>1123.8</v>
      </c>
      <c r="D1113" s="4">
        <v>968.4</v>
      </c>
    </row>
    <row r="1114" spans="2:4" ht="15" thickBot="1" x14ac:dyDescent="0.35">
      <c r="B1114" s="2">
        <v>42163</v>
      </c>
      <c r="C1114" s="3">
        <v>1015.2</v>
      </c>
      <c r="D1114" s="4">
        <v>862.2</v>
      </c>
    </row>
    <row r="1115" spans="2:4" ht="15" thickBot="1" x14ac:dyDescent="0.35">
      <c r="B1115" s="2">
        <v>42160</v>
      </c>
      <c r="C1115" s="3">
        <v>1022.7</v>
      </c>
      <c r="D1115" s="4">
        <v>863.3</v>
      </c>
    </row>
    <row r="1116" spans="2:4" ht="15" thickBot="1" x14ac:dyDescent="0.35">
      <c r="B1116" s="2">
        <v>42159</v>
      </c>
      <c r="C1116" s="4">
        <v>966.7</v>
      </c>
      <c r="D1116" s="4">
        <v>803.4</v>
      </c>
    </row>
    <row r="1117" spans="2:4" ht="15" thickBot="1" x14ac:dyDescent="0.35">
      <c r="B1117" s="2">
        <v>42158</v>
      </c>
      <c r="C1117" s="3">
        <v>1241.9000000000001</v>
      </c>
      <c r="D1117" s="3">
        <v>1081.9000000000001</v>
      </c>
    </row>
    <row r="1118" spans="2:4" ht="15" thickBot="1" x14ac:dyDescent="0.35">
      <c r="B1118" s="2">
        <v>42157</v>
      </c>
      <c r="C1118" s="3">
        <v>1139.8</v>
      </c>
      <c r="D1118" s="4">
        <v>973.7</v>
      </c>
    </row>
    <row r="1119" spans="2:4" ht="15" thickBot="1" x14ac:dyDescent="0.35">
      <c r="B1119" s="2">
        <v>42156</v>
      </c>
      <c r="C1119" s="4">
        <v>954.8</v>
      </c>
      <c r="D1119" s="4">
        <v>778.4</v>
      </c>
    </row>
    <row r="1120" spans="2:4" ht="15" thickBot="1" x14ac:dyDescent="0.35">
      <c r="B1120" s="2">
        <v>42153</v>
      </c>
      <c r="C1120" s="4">
        <v>937</v>
      </c>
      <c r="D1120" s="4">
        <v>741.1</v>
      </c>
    </row>
    <row r="1121" spans="2:4" ht="15" thickBot="1" x14ac:dyDescent="0.35">
      <c r="B1121" s="2">
        <v>42152</v>
      </c>
      <c r="C1121" s="4">
        <v>895.8</v>
      </c>
      <c r="D1121" s="4">
        <v>730.6</v>
      </c>
    </row>
    <row r="1122" spans="2:4" ht="15" thickBot="1" x14ac:dyDescent="0.35">
      <c r="B1122" s="2">
        <v>42151</v>
      </c>
      <c r="C1122" s="3">
        <v>1162.2</v>
      </c>
      <c r="D1122" s="4">
        <v>991.6</v>
      </c>
    </row>
    <row r="1123" spans="2:4" ht="15" thickBot="1" x14ac:dyDescent="0.35">
      <c r="B1123" s="2">
        <v>42150</v>
      </c>
      <c r="C1123" s="3">
        <v>1114.2</v>
      </c>
      <c r="D1123" s="4">
        <v>953.9</v>
      </c>
    </row>
    <row r="1124" spans="2:4" ht="15" thickBot="1" x14ac:dyDescent="0.35">
      <c r="B1124" s="2">
        <v>42149</v>
      </c>
      <c r="C1124" s="3">
        <v>1485.9</v>
      </c>
      <c r="D1124" s="3">
        <v>1327.7</v>
      </c>
    </row>
    <row r="1125" spans="2:4" ht="15" thickBot="1" x14ac:dyDescent="0.35">
      <c r="B1125" s="2">
        <v>42146</v>
      </c>
      <c r="C1125" s="3">
        <v>1493.3</v>
      </c>
      <c r="D1125" s="3">
        <v>1320.7</v>
      </c>
    </row>
    <row r="1126" spans="2:4" ht="15" thickBot="1" x14ac:dyDescent="0.35">
      <c r="B1126" s="2">
        <v>42145</v>
      </c>
      <c r="C1126" s="3">
        <v>1506.1</v>
      </c>
      <c r="D1126" s="3">
        <v>1320.5</v>
      </c>
    </row>
    <row r="1127" spans="2:4" ht="15" thickBot="1" x14ac:dyDescent="0.35">
      <c r="B1127" s="2">
        <v>42144</v>
      </c>
      <c r="C1127" s="3">
        <v>1117.0999999999999</v>
      </c>
      <c r="D1127" s="4">
        <v>939.6</v>
      </c>
    </row>
    <row r="1128" spans="2:4" ht="15" thickBot="1" x14ac:dyDescent="0.35">
      <c r="B1128" s="2">
        <v>42143</v>
      </c>
      <c r="C1128" s="3">
        <v>1096.3</v>
      </c>
      <c r="D1128" s="4">
        <v>916.2</v>
      </c>
    </row>
    <row r="1129" spans="2:4" ht="15" thickBot="1" x14ac:dyDescent="0.35">
      <c r="B1129" s="2">
        <v>42142</v>
      </c>
      <c r="C1129" s="4">
        <v>977.5</v>
      </c>
      <c r="D1129" s="4">
        <v>809.6</v>
      </c>
    </row>
    <row r="1130" spans="2:4" ht="15" thickBot="1" x14ac:dyDescent="0.35">
      <c r="B1130" s="2">
        <v>42139</v>
      </c>
      <c r="C1130" s="3">
        <v>1112.9000000000001</v>
      </c>
      <c r="D1130" s="4">
        <v>931.8</v>
      </c>
    </row>
    <row r="1131" spans="2:4" ht="15" thickBot="1" x14ac:dyDescent="0.35">
      <c r="B1131" s="2">
        <v>42138</v>
      </c>
      <c r="C1131" s="3">
        <v>1050.8</v>
      </c>
      <c r="D1131" s="4">
        <v>860.8</v>
      </c>
    </row>
    <row r="1132" spans="2:4" ht="15" thickBot="1" x14ac:dyDescent="0.35">
      <c r="B1132" s="2">
        <v>42137</v>
      </c>
      <c r="C1132" s="3">
        <v>1509.5</v>
      </c>
      <c r="D1132" s="3">
        <v>1320.2</v>
      </c>
    </row>
    <row r="1133" spans="2:4" ht="15" thickBot="1" x14ac:dyDescent="0.35">
      <c r="B1133" s="2">
        <v>42136</v>
      </c>
      <c r="C1133" s="3">
        <v>1176.5999999999999</v>
      </c>
      <c r="D1133" s="3">
        <v>1026.3</v>
      </c>
    </row>
    <row r="1134" spans="2:4" ht="15" thickBot="1" x14ac:dyDescent="0.35">
      <c r="B1134" s="2">
        <v>42132</v>
      </c>
      <c r="C1134" s="3">
        <v>1181.5999999999999</v>
      </c>
      <c r="D1134" s="3">
        <v>1000.3</v>
      </c>
    </row>
    <row r="1135" spans="2:4" ht="15" thickBot="1" x14ac:dyDescent="0.35">
      <c r="B1135" s="2">
        <v>42131</v>
      </c>
      <c r="C1135" s="3">
        <v>1216.9000000000001</v>
      </c>
      <c r="D1135" s="3">
        <v>1020.8</v>
      </c>
    </row>
    <row r="1136" spans="2:4" ht="15" thickBot="1" x14ac:dyDescent="0.35">
      <c r="B1136" s="2">
        <v>42130</v>
      </c>
      <c r="C1136" s="3">
        <v>1259.0999999999999</v>
      </c>
      <c r="D1136" s="3">
        <v>1026.3</v>
      </c>
    </row>
    <row r="1137" spans="2:4" ht="15" thickBot="1" x14ac:dyDescent="0.35">
      <c r="B1137" s="2">
        <v>42129</v>
      </c>
      <c r="C1137" s="3">
        <v>1021.1</v>
      </c>
      <c r="D1137" s="4">
        <v>844.6</v>
      </c>
    </row>
    <row r="1138" spans="2:4" ht="15" thickBot="1" x14ac:dyDescent="0.35">
      <c r="B1138" s="2">
        <v>42124</v>
      </c>
      <c r="C1138" s="3">
        <v>1181.9000000000001</v>
      </c>
      <c r="D1138" s="4">
        <v>975.7</v>
      </c>
    </row>
    <row r="1139" spans="2:4" ht="15" thickBot="1" x14ac:dyDescent="0.35">
      <c r="B1139" s="2">
        <v>42123</v>
      </c>
      <c r="C1139" s="3">
        <v>1293</v>
      </c>
      <c r="D1139" s="3">
        <v>1109.9000000000001</v>
      </c>
    </row>
    <row r="1140" spans="2:4" ht="15" thickBot="1" x14ac:dyDescent="0.35">
      <c r="B1140" s="2">
        <v>42122</v>
      </c>
      <c r="C1140" s="3">
        <v>1426.8</v>
      </c>
      <c r="D1140" s="3">
        <v>1246.3</v>
      </c>
    </row>
    <row r="1141" spans="2:4" ht="15" thickBot="1" x14ac:dyDescent="0.35">
      <c r="B1141" s="2">
        <v>42121</v>
      </c>
      <c r="C1141" s="3">
        <v>1241.0999999999999</v>
      </c>
      <c r="D1141" s="3">
        <v>1066.0999999999999</v>
      </c>
    </row>
    <row r="1142" spans="2:4" ht="15" thickBot="1" x14ac:dyDescent="0.35">
      <c r="B1142" s="2">
        <v>42118</v>
      </c>
      <c r="C1142" s="3">
        <v>1276.9000000000001</v>
      </c>
      <c r="D1142" s="3">
        <v>1096.0999999999999</v>
      </c>
    </row>
    <row r="1143" spans="2:4" ht="15" thickBot="1" x14ac:dyDescent="0.35">
      <c r="B1143" s="2">
        <v>42117</v>
      </c>
      <c r="C1143" s="3">
        <v>1361.2</v>
      </c>
      <c r="D1143" s="3">
        <v>1163.5999999999999</v>
      </c>
    </row>
    <row r="1144" spans="2:4" ht="15" thickBot="1" x14ac:dyDescent="0.35">
      <c r="B1144" s="2">
        <v>42116</v>
      </c>
      <c r="C1144" s="3">
        <v>1281.5999999999999</v>
      </c>
      <c r="D1144" s="3">
        <v>1114.9000000000001</v>
      </c>
    </row>
    <row r="1145" spans="2:4" ht="15" thickBot="1" x14ac:dyDescent="0.35">
      <c r="B1145" s="2">
        <v>42115</v>
      </c>
      <c r="C1145" s="3">
        <v>1334.3</v>
      </c>
      <c r="D1145" s="3">
        <v>1154.5999999999999</v>
      </c>
    </row>
    <row r="1146" spans="2:4" ht="15" thickBot="1" x14ac:dyDescent="0.35">
      <c r="B1146" s="2">
        <v>42114</v>
      </c>
      <c r="C1146" s="3">
        <v>1307</v>
      </c>
      <c r="D1146" s="3">
        <v>1143.5</v>
      </c>
    </row>
    <row r="1147" spans="2:4" ht="15" thickBot="1" x14ac:dyDescent="0.35">
      <c r="B1147" s="2">
        <v>42111</v>
      </c>
      <c r="C1147" s="3">
        <v>1287.8</v>
      </c>
      <c r="D1147" s="3">
        <v>1111.5999999999999</v>
      </c>
    </row>
    <row r="1148" spans="2:4" ht="15" thickBot="1" x14ac:dyDescent="0.35">
      <c r="B1148" s="2">
        <v>42110</v>
      </c>
      <c r="C1148" s="3">
        <v>1264.2</v>
      </c>
      <c r="D1148" s="3">
        <v>1090.4000000000001</v>
      </c>
    </row>
    <row r="1149" spans="2:4" ht="15" thickBot="1" x14ac:dyDescent="0.35">
      <c r="B1149" s="2">
        <v>42109</v>
      </c>
      <c r="C1149" s="3">
        <v>1114.9000000000001</v>
      </c>
      <c r="D1149" s="4">
        <v>941.1</v>
      </c>
    </row>
    <row r="1150" spans="2:4" ht="15" thickBot="1" x14ac:dyDescent="0.35">
      <c r="B1150" s="2">
        <v>42108</v>
      </c>
      <c r="C1150" s="3">
        <v>1061.5999999999999</v>
      </c>
      <c r="D1150" s="4">
        <v>887.6</v>
      </c>
    </row>
    <row r="1151" spans="2:4" ht="15" thickBot="1" x14ac:dyDescent="0.35">
      <c r="B1151" s="2">
        <v>42107</v>
      </c>
      <c r="C1151" s="3">
        <v>1065</v>
      </c>
      <c r="D1151" s="4">
        <v>898.1</v>
      </c>
    </row>
    <row r="1152" spans="2:4" ht="15" thickBot="1" x14ac:dyDescent="0.35">
      <c r="B1152" s="2">
        <v>42104</v>
      </c>
      <c r="C1152" s="4">
        <v>834.4</v>
      </c>
      <c r="D1152" s="4">
        <v>666.9</v>
      </c>
    </row>
    <row r="1153" spans="2:4" ht="15" thickBot="1" x14ac:dyDescent="0.35">
      <c r="B1153" s="2">
        <v>42103</v>
      </c>
      <c r="C1153" s="4">
        <v>949.4</v>
      </c>
      <c r="D1153" s="4">
        <v>791.3</v>
      </c>
    </row>
    <row r="1154" spans="2:4" ht="15" thickBot="1" x14ac:dyDescent="0.35">
      <c r="B1154" s="2">
        <v>42102</v>
      </c>
      <c r="C1154" s="3">
        <v>1154.7</v>
      </c>
      <c r="D1154" s="4">
        <v>978.3</v>
      </c>
    </row>
    <row r="1155" spans="2:4" ht="15" thickBot="1" x14ac:dyDescent="0.35">
      <c r="B1155" s="2">
        <v>42101</v>
      </c>
      <c r="C1155" s="3">
        <v>1126</v>
      </c>
      <c r="D1155" s="4">
        <v>956.3</v>
      </c>
    </row>
    <row r="1156" spans="2:4" ht="15" thickBot="1" x14ac:dyDescent="0.35">
      <c r="B1156" s="2">
        <v>42100</v>
      </c>
      <c r="C1156" s="3">
        <v>1078</v>
      </c>
      <c r="D1156" s="4">
        <v>910.9</v>
      </c>
    </row>
    <row r="1157" spans="2:4" ht="15" thickBot="1" x14ac:dyDescent="0.35">
      <c r="B1157" s="2">
        <v>42097</v>
      </c>
      <c r="C1157" s="3">
        <v>1177.9000000000001</v>
      </c>
      <c r="D1157" s="4">
        <v>998.3</v>
      </c>
    </row>
    <row r="1158" spans="2:4" ht="15" thickBot="1" x14ac:dyDescent="0.35">
      <c r="B1158" s="2">
        <v>42096</v>
      </c>
      <c r="C1158" s="3">
        <v>1238.8</v>
      </c>
      <c r="D1158" s="3">
        <v>1058.2</v>
      </c>
    </row>
    <row r="1159" spans="2:4" ht="15" thickBot="1" x14ac:dyDescent="0.35">
      <c r="B1159" s="2">
        <v>42095</v>
      </c>
      <c r="C1159" s="3">
        <v>1342.3</v>
      </c>
      <c r="D1159" s="3">
        <v>1140.0999999999999</v>
      </c>
    </row>
    <row r="1160" spans="2:4" ht="15" thickBot="1" x14ac:dyDescent="0.35">
      <c r="B1160" s="2">
        <v>42094</v>
      </c>
      <c r="C1160" s="3">
        <v>1216.2</v>
      </c>
      <c r="D1160" s="3">
        <v>1026</v>
      </c>
    </row>
    <row r="1161" spans="2:4" ht="15" thickBot="1" x14ac:dyDescent="0.35">
      <c r="B1161" s="2">
        <v>42093</v>
      </c>
      <c r="C1161" s="3">
        <v>1177.9000000000001</v>
      </c>
      <c r="D1161" s="3">
        <v>1004.5</v>
      </c>
    </row>
    <row r="1162" spans="2:4" ht="15" thickBot="1" x14ac:dyDescent="0.35">
      <c r="B1162" s="2">
        <v>42090</v>
      </c>
      <c r="C1162" s="3">
        <v>1216.4000000000001</v>
      </c>
      <c r="D1162" s="3">
        <v>1024.4000000000001</v>
      </c>
    </row>
    <row r="1163" spans="2:4" ht="15" thickBot="1" x14ac:dyDescent="0.35">
      <c r="B1163" s="2">
        <v>42089</v>
      </c>
      <c r="C1163" s="3">
        <v>1251.2</v>
      </c>
      <c r="D1163" s="3">
        <v>1074.3</v>
      </c>
    </row>
    <row r="1164" spans="2:4" ht="15" thickBot="1" x14ac:dyDescent="0.35">
      <c r="B1164" s="2">
        <v>42088</v>
      </c>
      <c r="C1164" s="3">
        <v>1412.4</v>
      </c>
      <c r="D1164" s="3">
        <v>1208.0999999999999</v>
      </c>
    </row>
    <row r="1165" spans="2:4" ht="15" thickBot="1" x14ac:dyDescent="0.35">
      <c r="B1165" s="2">
        <v>42087</v>
      </c>
      <c r="C1165" s="3">
        <v>1377.6</v>
      </c>
      <c r="D1165" s="3">
        <v>1164.4000000000001</v>
      </c>
    </row>
    <row r="1166" spans="2:4" ht="15" thickBot="1" x14ac:dyDescent="0.35">
      <c r="B1166" s="2">
        <v>42086</v>
      </c>
      <c r="C1166" s="3">
        <v>1328.3</v>
      </c>
      <c r="D1166" s="3">
        <v>1157.3</v>
      </c>
    </row>
    <row r="1167" spans="2:4" ht="15" thickBot="1" x14ac:dyDescent="0.35">
      <c r="B1167" s="2">
        <v>42083</v>
      </c>
      <c r="C1167" s="3">
        <v>1278.8</v>
      </c>
      <c r="D1167" s="3">
        <v>1092.9000000000001</v>
      </c>
    </row>
    <row r="1168" spans="2:4" ht="15" thickBot="1" x14ac:dyDescent="0.35">
      <c r="B1168" s="2">
        <v>42082</v>
      </c>
      <c r="C1168" s="3">
        <v>1379.1</v>
      </c>
      <c r="D1168" s="3">
        <v>1202</v>
      </c>
    </row>
    <row r="1169" spans="2:4" ht="15" thickBot="1" x14ac:dyDescent="0.35">
      <c r="B1169" s="2">
        <v>42081</v>
      </c>
      <c r="C1169" s="3">
        <v>1315.9</v>
      </c>
      <c r="D1169" s="3">
        <v>1137.8</v>
      </c>
    </row>
    <row r="1170" spans="2:4" ht="15" thickBot="1" x14ac:dyDescent="0.35">
      <c r="B1170" s="2">
        <v>42080</v>
      </c>
      <c r="C1170" s="3">
        <v>1228.4000000000001</v>
      </c>
      <c r="D1170" s="3">
        <v>1045.3</v>
      </c>
    </row>
    <row r="1171" spans="2:4" ht="15" thickBot="1" x14ac:dyDescent="0.35">
      <c r="B1171" s="2">
        <v>42079</v>
      </c>
      <c r="C1171" s="3">
        <v>1047.7</v>
      </c>
      <c r="D1171" s="4">
        <v>882.8</v>
      </c>
    </row>
    <row r="1172" spans="2:4" ht="15" thickBot="1" x14ac:dyDescent="0.35">
      <c r="B1172" s="2">
        <v>42076</v>
      </c>
      <c r="C1172" s="3">
        <v>1265.2</v>
      </c>
      <c r="D1172" s="3">
        <v>1082.7</v>
      </c>
    </row>
    <row r="1173" spans="2:4" ht="15" thickBot="1" x14ac:dyDescent="0.35">
      <c r="B1173" s="2">
        <v>42075</v>
      </c>
      <c r="C1173" s="3">
        <v>1402.9</v>
      </c>
      <c r="D1173" s="3">
        <v>1203.8</v>
      </c>
    </row>
    <row r="1174" spans="2:4" ht="15" thickBot="1" x14ac:dyDescent="0.35">
      <c r="B1174" s="2">
        <v>42074</v>
      </c>
      <c r="C1174" s="3">
        <v>1443</v>
      </c>
      <c r="D1174" s="3">
        <v>1257.0999999999999</v>
      </c>
    </row>
    <row r="1175" spans="2:4" ht="15" thickBot="1" x14ac:dyDescent="0.35">
      <c r="B1175" s="2">
        <v>42073</v>
      </c>
      <c r="C1175" s="3">
        <v>1206.2</v>
      </c>
      <c r="D1175" s="3">
        <v>1027.9000000000001</v>
      </c>
    </row>
    <row r="1176" spans="2:4" ht="15" thickBot="1" x14ac:dyDescent="0.35">
      <c r="B1176" s="2">
        <v>42069</v>
      </c>
      <c r="C1176" s="3">
        <v>1041.3</v>
      </c>
      <c r="D1176" s="4">
        <v>846.4</v>
      </c>
    </row>
    <row r="1177" spans="2:4" ht="15" thickBot="1" x14ac:dyDescent="0.35">
      <c r="B1177" s="2">
        <v>42068</v>
      </c>
      <c r="C1177" s="4">
        <v>962.6</v>
      </c>
      <c r="D1177" s="4">
        <v>773.7</v>
      </c>
    </row>
    <row r="1178" spans="2:4" ht="15" thickBot="1" x14ac:dyDescent="0.35">
      <c r="B1178" s="2">
        <v>42067</v>
      </c>
      <c r="C1178" s="3">
        <v>1149.2</v>
      </c>
      <c r="D1178" s="4">
        <v>961.2</v>
      </c>
    </row>
    <row r="1179" spans="2:4" ht="15" thickBot="1" x14ac:dyDescent="0.35">
      <c r="B1179" s="2">
        <v>42066</v>
      </c>
      <c r="C1179" s="3">
        <v>1067.9000000000001</v>
      </c>
      <c r="D1179" s="4">
        <v>868.2</v>
      </c>
    </row>
    <row r="1180" spans="2:4" ht="15" thickBot="1" x14ac:dyDescent="0.35">
      <c r="B1180" s="2">
        <v>42065</v>
      </c>
      <c r="C1180" s="3">
        <v>1146.7</v>
      </c>
      <c r="D1180" s="4">
        <v>943</v>
      </c>
    </row>
    <row r="1181" spans="2:4" ht="15" thickBot="1" x14ac:dyDescent="0.35">
      <c r="B1181" s="2">
        <v>42062</v>
      </c>
      <c r="C1181" s="3">
        <v>1149.9000000000001</v>
      </c>
      <c r="D1181" s="4">
        <v>945.6</v>
      </c>
    </row>
    <row r="1182" spans="2:4" ht="15" thickBot="1" x14ac:dyDescent="0.35">
      <c r="B1182" s="2">
        <v>42061</v>
      </c>
      <c r="C1182" s="3">
        <v>1195.2</v>
      </c>
      <c r="D1182" s="4">
        <v>994.1</v>
      </c>
    </row>
    <row r="1183" spans="2:4" ht="15" thickBot="1" x14ac:dyDescent="0.35">
      <c r="B1183" s="2">
        <v>42060</v>
      </c>
      <c r="C1183" s="3">
        <v>1364</v>
      </c>
      <c r="D1183" s="3">
        <v>1140.5999999999999</v>
      </c>
    </row>
    <row r="1184" spans="2:4" ht="15" thickBot="1" x14ac:dyDescent="0.35">
      <c r="B1184" s="2">
        <v>42059</v>
      </c>
      <c r="C1184" s="3">
        <v>1274.3</v>
      </c>
      <c r="D1184" s="3">
        <v>1111.5999999999999</v>
      </c>
    </row>
    <row r="1185" spans="2:4" ht="15" thickBot="1" x14ac:dyDescent="0.35">
      <c r="B1185" s="2">
        <v>42055</v>
      </c>
      <c r="C1185" s="3">
        <v>1364.5</v>
      </c>
      <c r="D1185" s="3">
        <v>1178.4000000000001</v>
      </c>
    </row>
    <row r="1186" spans="2:4" ht="15" thickBot="1" x14ac:dyDescent="0.35">
      <c r="B1186" s="2">
        <v>42054</v>
      </c>
      <c r="C1186" s="3">
        <v>1361.1</v>
      </c>
      <c r="D1186" s="3">
        <v>1175.9000000000001</v>
      </c>
    </row>
    <row r="1187" spans="2:4" ht="15" thickBot="1" x14ac:dyDescent="0.35">
      <c r="B1187" s="2">
        <v>42053</v>
      </c>
      <c r="C1187" s="3">
        <v>1357.2</v>
      </c>
      <c r="D1187" s="3">
        <v>1181.0999999999999</v>
      </c>
    </row>
    <row r="1188" spans="2:4" ht="15" thickBot="1" x14ac:dyDescent="0.35">
      <c r="B1188" s="2">
        <v>42052</v>
      </c>
      <c r="C1188" s="3">
        <v>1211.5</v>
      </c>
      <c r="D1188" s="3">
        <v>1026.5999999999999</v>
      </c>
    </row>
    <row r="1189" spans="2:4" ht="15" thickBot="1" x14ac:dyDescent="0.35">
      <c r="B1189" s="2">
        <v>42051</v>
      </c>
      <c r="C1189" s="3">
        <v>1263.2</v>
      </c>
      <c r="D1189" s="3">
        <v>1086.7</v>
      </c>
    </row>
    <row r="1190" spans="2:4" ht="15" thickBot="1" x14ac:dyDescent="0.35">
      <c r="B1190" s="2">
        <v>42048</v>
      </c>
      <c r="C1190" s="3">
        <v>1159.8</v>
      </c>
      <c r="D1190" s="4">
        <v>979</v>
      </c>
    </row>
    <row r="1191" spans="2:4" ht="15" thickBot="1" x14ac:dyDescent="0.35">
      <c r="B1191" s="2">
        <v>42047</v>
      </c>
      <c r="C1191" s="3">
        <v>1157.0999999999999</v>
      </c>
      <c r="D1191" s="4">
        <v>970.6</v>
      </c>
    </row>
    <row r="1192" spans="2:4" ht="15" thickBot="1" x14ac:dyDescent="0.35">
      <c r="B1192" s="2">
        <v>42046</v>
      </c>
      <c r="C1192" s="3">
        <v>1277</v>
      </c>
      <c r="D1192" s="3">
        <v>1096.3</v>
      </c>
    </row>
    <row r="1193" spans="2:4" ht="15" thickBot="1" x14ac:dyDescent="0.35">
      <c r="B1193" s="2">
        <v>42045</v>
      </c>
      <c r="C1193" s="3">
        <v>1282.7</v>
      </c>
      <c r="D1193" s="3">
        <v>1121.5</v>
      </c>
    </row>
    <row r="1194" spans="2:4" ht="15" thickBot="1" x14ac:dyDescent="0.35">
      <c r="B1194" s="2">
        <v>42044</v>
      </c>
      <c r="C1194" s="4">
        <v>789.3</v>
      </c>
      <c r="D1194" s="4">
        <v>630.29999999999995</v>
      </c>
    </row>
    <row r="1195" spans="2:4" ht="15" thickBot="1" x14ac:dyDescent="0.35">
      <c r="B1195" s="2">
        <v>42041</v>
      </c>
      <c r="C1195" s="4">
        <v>933.6</v>
      </c>
      <c r="D1195" s="4">
        <v>759.9</v>
      </c>
    </row>
    <row r="1196" spans="2:4" ht="15" thickBot="1" x14ac:dyDescent="0.35">
      <c r="B1196" s="2">
        <v>42040</v>
      </c>
      <c r="C1196" s="3">
        <v>1047.7</v>
      </c>
      <c r="D1196" s="4">
        <v>868.8</v>
      </c>
    </row>
    <row r="1197" spans="2:4" ht="15" thickBot="1" x14ac:dyDescent="0.35">
      <c r="B1197" s="2">
        <v>42039</v>
      </c>
      <c r="C1197" s="4">
        <v>959.9</v>
      </c>
      <c r="D1197" s="4">
        <v>784.6</v>
      </c>
    </row>
    <row r="1198" spans="2:4" ht="15" thickBot="1" x14ac:dyDescent="0.35">
      <c r="B1198" s="2">
        <v>42038</v>
      </c>
      <c r="C1198" s="4">
        <v>956.4</v>
      </c>
      <c r="D1198" s="4">
        <v>762.2</v>
      </c>
    </row>
    <row r="1199" spans="2:4" ht="15" thickBot="1" x14ac:dyDescent="0.35">
      <c r="B1199" s="2">
        <v>42037</v>
      </c>
      <c r="C1199" s="4">
        <v>880.7</v>
      </c>
      <c r="D1199" s="4">
        <v>691.1</v>
      </c>
    </row>
    <row r="1200" spans="2:4" ht="15" thickBot="1" x14ac:dyDescent="0.35">
      <c r="B1200" s="2">
        <v>42034</v>
      </c>
      <c r="C1200" s="3">
        <v>1049.9000000000001</v>
      </c>
      <c r="D1200" s="4">
        <v>851.3</v>
      </c>
    </row>
    <row r="1201" spans="2:4" ht="15" thickBot="1" x14ac:dyDescent="0.35">
      <c r="B1201" s="2">
        <v>42033</v>
      </c>
      <c r="C1201" s="3">
        <v>1254.0999999999999</v>
      </c>
      <c r="D1201" s="3">
        <v>1057</v>
      </c>
    </row>
    <row r="1202" spans="2:4" ht="15" thickBot="1" x14ac:dyDescent="0.35">
      <c r="B1202" s="2">
        <v>42032</v>
      </c>
      <c r="C1202" s="3">
        <v>1377.7</v>
      </c>
      <c r="D1202" s="3">
        <v>1185.5</v>
      </c>
    </row>
    <row r="1203" spans="2:4" ht="15" thickBot="1" x14ac:dyDescent="0.35">
      <c r="B1203" s="2">
        <v>42031</v>
      </c>
      <c r="C1203" s="3">
        <v>1211.8</v>
      </c>
      <c r="D1203" s="3">
        <v>1028.0999999999999</v>
      </c>
    </row>
    <row r="1204" spans="2:4" ht="15" thickBot="1" x14ac:dyDescent="0.35">
      <c r="B1204" s="2">
        <v>42030</v>
      </c>
      <c r="C1204" s="3">
        <v>1401.2</v>
      </c>
      <c r="D1204" s="3">
        <v>1218.3</v>
      </c>
    </row>
    <row r="1205" spans="2:4" ht="15" thickBot="1" x14ac:dyDescent="0.35">
      <c r="B1205" s="2">
        <v>42027</v>
      </c>
      <c r="C1205" s="3">
        <v>1448</v>
      </c>
      <c r="D1205" s="3">
        <v>1261.5999999999999</v>
      </c>
    </row>
    <row r="1206" spans="2:4" ht="15" thickBot="1" x14ac:dyDescent="0.35">
      <c r="B1206" s="2">
        <v>42026</v>
      </c>
      <c r="C1206" s="3">
        <v>1378</v>
      </c>
      <c r="D1206" s="3">
        <v>1201.4000000000001</v>
      </c>
    </row>
    <row r="1207" spans="2:4" ht="15" thickBot="1" x14ac:dyDescent="0.35">
      <c r="B1207" s="2">
        <v>42025</v>
      </c>
      <c r="C1207" s="3">
        <v>1256.4000000000001</v>
      </c>
      <c r="D1207" s="3">
        <v>1061.0999999999999</v>
      </c>
    </row>
    <row r="1208" spans="2:4" ht="15" thickBot="1" x14ac:dyDescent="0.35">
      <c r="B1208" s="2">
        <v>42024</v>
      </c>
      <c r="C1208" s="3">
        <v>1339.8</v>
      </c>
      <c r="D1208" s="3">
        <v>1136.7</v>
      </c>
    </row>
    <row r="1209" spans="2:4" ht="15" thickBot="1" x14ac:dyDescent="0.35">
      <c r="B1209" s="2">
        <v>42023</v>
      </c>
      <c r="C1209" s="3">
        <v>1245.5</v>
      </c>
      <c r="D1209" s="3">
        <v>1048.9000000000001</v>
      </c>
    </row>
    <row r="1210" spans="2:4" ht="15" thickBot="1" x14ac:dyDescent="0.35">
      <c r="B1210" s="2">
        <v>42020</v>
      </c>
      <c r="C1210" s="3">
        <v>1251.8</v>
      </c>
      <c r="D1210" s="3">
        <v>1037.0999999999999</v>
      </c>
    </row>
    <row r="1211" spans="2:4" ht="15" thickBot="1" x14ac:dyDescent="0.35">
      <c r="B1211" s="2">
        <v>42019</v>
      </c>
      <c r="C1211" s="3">
        <v>1399.7</v>
      </c>
      <c r="D1211" s="3">
        <v>1169.5999999999999</v>
      </c>
    </row>
    <row r="1212" spans="2:4" ht="15" thickBot="1" x14ac:dyDescent="0.35">
      <c r="B1212" s="2">
        <v>42018</v>
      </c>
      <c r="C1212" s="3">
        <v>1857.5</v>
      </c>
      <c r="D1212" s="3">
        <v>1567.8</v>
      </c>
    </row>
    <row r="1213" spans="2:4" ht="15" thickBot="1" x14ac:dyDescent="0.35">
      <c r="B1213" s="2">
        <v>42017</v>
      </c>
      <c r="C1213" s="3">
        <v>1803.1</v>
      </c>
      <c r="D1213" s="3">
        <v>1491.6</v>
      </c>
    </row>
    <row r="1214" spans="2:4" ht="15" thickBot="1" x14ac:dyDescent="0.35">
      <c r="B1214" s="2">
        <v>42016</v>
      </c>
      <c r="C1214" s="3">
        <v>1542.1</v>
      </c>
      <c r="D1214" s="3">
        <v>1167.3</v>
      </c>
    </row>
    <row r="1215" spans="2:4" ht="15" thickBot="1" x14ac:dyDescent="0.35">
      <c r="B1215" s="2">
        <v>42005</v>
      </c>
      <c r="C1215" s="3">
        <v>1215.5</v>
      </c>
      <c r="D1215" s="4">
        <v>921.6</v>
      </c>
    </row>
    <row r="1216" spans="2:4" ht="15" thickBot="1" x14ac:dyDescent="0.35">
      <c r="B1216" s="2">
        <v>42004</v>
      </c>
      <c r="C1216" s="3">
        <v>1347</v>
      </c>
      <c r="D1216" s="4">
        <v>967.6</v>
      </c>
    </row>
    <row r="1217" spans="2:4" ht="15" thickBot="1" x14ac:dyDescent="0.35">
      <c r="B1217" s="2">
        <v>42003</v>
      </c>
      <c r="C1217" s="3">
        <v>1311.9</v>
      </c>
      <c r="D1217" s="4">
        <v>970</v>
      </c>
    </row>
    <row r="1218" spans="2:4" ht="15" thickBot="1" x14ac:dyDescent="0.35">
      <c r="B1218" s="2">
        <v>42002</v>
      </c>
      <c r="C1218" s="3">
        <v>1313.7</v>
      </c>
      <c r="D1218" s="4">
        <v>989</v>
      </c>
    </row>
    <row r="1219" spans="2:4" ht="15" thickBot="1" x14ac:dyDescent="0.35">
      <c r="B1219" s="2">
        <v>41999</v>
      </c>
      <c r="C1219" s="3">
        <v>1221.3</v>
      </c>
      <c r="D1219" s="4">
        <v>921</v>
      </c>
    </row>
    <row r="1220" spans="2:4" ht="15" thickBot="1" x14ac:dyDescent="0.35">
      <c r="B1220" s="2">
        <v>41998</v>
      </c>
      <c r="C1220" s="3">
        <v>1258.0999999999999</v>
      </c>
      <c r="D1220" s="4">
        <v>989.5</v>
      </c>
    </row>
    <row r="1221" spans="2:4" ht="15" thickBot="1" x14ac:dyDescent="0.35">
      <c r="B1221" s="2">
        <v>41997</v>
      </c>
      <c r="C1221" s="3">
        <v>1633</v>
      </c>
      <c r="D1221" s="3">
        <v>1395.2</v>
      </c>
    </row>
    <row r="1222" spans="2:4" ht="15" thickBot="1" x14ac:dyDescent="0.35">
      <c r="B1222" s="2">
        <v>41996</v>
      </c>
      <c r="C1222" s="3">
        <v>1443.9</v>
      </c>
      <c r="D1222" s="3">
        <v>1203.4000000000001</v>
      </c>
    </row>
    <row r="1223" spans="2:4" ht="15" thickBot="1" x14ac:dyDescent="0.35">
      <c r="B1223" s="2">
        <v>41995</v>
      </c>
      <c r="C1223" s="3">
        <v>1861.7</v>
      </c>
      <c r="D1223" s="3">
        <v>1599.4</v>
      </c>
    </row>
    <row r="1224" spans="2:4" ht="15" thickBot="1" x14ac:dyDescent="0.35">
      <c r="B1224" s="2">
        <v>41992</v>
      </c>
      <c r="C1224" s="3">
        <v>1884.3</v>
      </c>
      <c r="D1224" s="3">
        <v>1628.4</v>
      </c>
    </row>
    <row r="1225" spans="2:4" ht="15" thickBot="1" x14ac:dyDescent="0.35">
      <c r="B1225" s="2">
        <v>41991</v>
      </c>
      <c r="C1225" s="3">
        <v>1456.9</v>
      </c>
      <c r="D1225" s="3">
        <v>1247.5999999999999</v>
      </c>
    </row>
    <row r="1226" spans="2:4" ht="15" thickBot="1" x14ac:dyDescent="0.35">
      <c r="B1226" s="2">
        <v>41990</v>
      </c>
      <c r="C1226" s="3">
        <v>1686.9</v>
      </c>
      <c r="D1226" s="3">
        <v>1482.5</v>
      </c>
    </row>
    <row r="1227" spans="2:4" ht="15" thickBot="1" x14ac:dyDescent="0.35">
      <c r="B1227" s="2">
        <v>41989</v>
      </c>
      <c r="C1227" s="3">
        <v>1397.4</v>
      </c>
      <c r="D1227" s="3">
        <v>1185.8</v>
      </c>
    </row>
    <row r="1228" spans="2:4" ht="15" thickBot="1" x14ac:dyDescent="0.35">
      <c r="B1228" s="2">
        <v>41988</v>
      </c>
      <c r="C1228" s="3">
        <v>1501.4</v>
      </c>
      <c r="D1228" s="3">
        <v>1301.5</v>
      </c>
    </row>
    <row r="1229" spans="2:4" ht="15" thickBot="1" x14ac:dyDescent="0.35">
      <c r="B1229" s="2">
        <v>41985</v>
      </c>
      <c r="C1229" s="3">
        <v>2101.5</v>
      </c>
      <c r="D1229" s="3">
        <v>1881.2</v>
      </c>
    </row>
    <row r="1230" spans="2:4" ht="15" thickBot="1" x14ac:dyDescent="0.35">
      <c r="B1230" s="2">
        <v>41984</v>
      </c>
      <c r="C1230" s="3">
        <v>1570.2</v>
      </c>
      <c r="D1230" s="3">
        <v>1369.2</v>
      </c>
    </row>
    <row r="1231" spans="2:4" ht="15" thickBot="1" x14ac:dyDescent="0.35">
      <c r="B1231" s="2">
        <v>41983</v>
      </c>
      <c r="C1231" s="4">
        <v>826.8</v>
      </c>
      <c r="D1231" s="4">
        <v>636.1</v>
      </c>
    </row>
    <row r="1232" spans="2:4" ht="15" thickBot="1" x14ac:dyDescent="0.35">
      <c r="B1232" s="2">
        <v>41982</v>
      </c>
      <c r="C1232" s="4">
        <v>708.2</v>
      </c>
      <c r="D1232" s="4">
        <v>519.1</v>
      </c>
    </row>
    <row r="1233" spans="2:4" ht="15" thickBot="1" x14ac:dyDescent="0.35">
      <c r="B1233" s="2">
        <v>41981</v>
      </c>
      <c r="C1233" s="4">
        <v>825.8</v>
      </c>
      <c r="D1233" s="4">
        <v>657</v>
      </c>
    </row>
    <row r="1234" spans="2:4" ht="15" thickBot="1" x14ac:dyDescent="0.35">
      <c r="B1234" s="2">
        <v>41978</v>
      </c>
      <c r="C1234" s="4">
        <v>747.1</v>
      </c>
      <c r="D1234" s="4">
        <v>569.29999999999995</v>
      </c>
    </row>
    <row r="1235" spans="2:4" ht="15" thickBot="1" x14ac:dyDescent="0.35">
      <c r="B1235" s="2">
        <v>41977</v>
      </c>
      <c r="C1235" s="4">
        <v>793.5</v>
      </c>
      <c r="D1235" s="4">
        <v>623.29999999999995</v>
      </c>
    </row>
    <row r="1236" spans="2:4" ht="15" thickBot="1" x14ac:dyDescent="0.35">
      <c r="B1236" s="2">
        <v>41976</v>
      </c>
      <c r="C1236" s="3">
        <v>1338.3</v>
      </c>
      <c r="D1236" s="3">
        <v>1160.3</v>
      </c>
    </row>
    <row r="1237" spans="2:4" ht="15" thickBot="1" x14ac:dyDescent="0.35">
      <c r="B1237" s="2">
        <v>41975</v>
      </c>
      <c r="C1237" s="3">
        <v>1264.4000000000001</v>
      </c>
      <c r="D1237" s="3">
        <v>1081.5</v>
      </c>
    </row>
    <row r="1238" spans="2:4" ht="15" thickBot="1" x14ac:dyDescent="0.35">
      <c r="B1238" s="2">
        <v>41974</v>
      </c>
      <c r="C1238" s="3">
        <v>1381.4</v>
      </c>
      <c r="D1238" s="3">
        <v>1171.8</v>
      </c>
    </row>
    <row r="1239" spans="2:4" ht="15" thickBot="1" x14ac:dyDescent="0.35">
      <c r="B1239" s="2">
        <v>41971</v>
      </c>
      <c r="C1239" s="3">
        <v>1296.3</v>
      </c>
      <c r="D1239" s="3">
        <v>1092.5</v>
      </c>
    </row>
    <row r="1240" spans="2:4" ht="15" thickBot="1" x14ac:dyDescent="0.35">
      <c r="B1240" s="2">
        <v>41970</v>
      </c>
      <c r="C1240" s="3">
        <v>1256.5</v>
      </c>
      <c r="D1240" s="3">
        <v>1066.5999999999999</v>
      </c>
    </row>
    <row r="1241" spans="2:4" ht="15" thickBot="1" x14ac:dyDescent="0.35">
      <c r="B1241" s="2">
        <v>41969</v>
      </c>
      <c r="C1241" s="3">
        <v>1129.4000000000001</v>
      </c>
      <c r="D1241" s="4">
        <v>942.8</v>
      </c>
    </row>
    <row r="1242" spans="2:4" ht="15" thickBot="1" x14ac:dyDescent="0.35">
      <c r="B1242" s="2">
        <v>41968</v>
      </c>
      <c r="C1242" s="3">
        <v>1070.5</v>
      </c>
      <c r="D1242" s="4">
        <v>888.5</v>
      </c>
    </row>
    <row r="1243" spans="2:4" ht="15" thickBot="1" x14ac:dyDescent="0.35">
      <c r="B1243" s="2">
        <v>41967</v>
      </c>
      <c r="C1243" s="3">
        <v>1025.3</v>
      </c>
      <c r="D1243" s="4">
        <v>855.4</v>
      </c>
    </row>
    <row r="1244" spans="2:4" ht="15" thickBot="1" x14ac:dyDescent="0.35">
      <c r="B1244" s="2">
        <v>41964</v>
      </c>
      <c r="C1244" s="4">
        <v>966.8</v>
      </c>
      <c r="D1244" s="4">
        <v>767.7</v>
      </c>
    </row>
    <row r="1245" spans="2:4" ht="15" thickBot="1" x14ac:dyDescent="0.35">
      <c r="B1245" s="2">
        <v>41963</v>
      </c>
      <c r="C1245" s="3">
        <v>1135.0999999999999</v>
      </c>
      <c r="D1245" s="4">
        <v>949.8</v>
      </c>
    </row>
    <row r="1246" spans="2:4" ht="15" thickBot="1" x14ac:dyDescent="0.35">
      <c r="B1246" s="2">
        <v>41962</v>
      </c>
      <c r="C1246" s="3">
        <v>1093.7</v>
      </c>
      <c r="D1246" s="4">
        <v>905.5</v>
      </c>
    </row>
    <row r="1247" spans="2:4" ht="15" thickBot="1" x14ac:dyDescent="0.35">
      <c r="B1247" s="2">
        <v>41961</v>
      </c>
      <c r="C1247" s="3">
        <v>1104.5</v>
      </c>
      <c r="D1247" s="4">
        <v>908.2</v>
      </c>
    </row>
    <row r="1248" spans="2:4" ht="15" thickBot="1" x14ac:dyDescent="0.35">
      <c r="B1248" s="2">
        <v>41960</v>
      </c>
      <c r="C1248" s="3">
        <v>1099.0999999999999</v>
      </c>
      <c r="D1248" s="4">
        <v>915.7</v>
      </c>
    </row>
    <row r="1249" spans="2:4" ht="15" thickBot="1" x14ac:dyDescent="0.35">
      <c r="B1249" s="2">
        <v>41957</v>
      </c>
      <c r="C1249" s="3">
        <v>1111</v>
      </c>
      <c r="D1249" s="4">
        <v>903.1</v>
      </c>
    </row>
    <row r="1250" spans="2:4" ht="15" thickBot="1" x14ac:dyDescent="0.35">
      <c r="B1250" s="2">
        <v>41956</v>
      </c>
      <c r="C1250" s="3">
        <v>1155.2</v>
      </c>
      <c r="D1250" s="4">
        <v>944.8</v>
      </c>
    </row>
    <row r="1251" spans="2:4" ht="15" thickBot="1" x14ac:dyDescent="0.35">
      <c r="B1251" s="2">
        <v>41955</v>
      </c>
      <c r="C1251" s="3">
        <v>1396</v>
      </c>
      <c r="D1251" s="3">
        <v>1188.5999999999999</v>
      </c>
    </row>
    <row r="1252" spans="2:4" ht="15" thickBot="1" x14ac:dyDescent="0.35">
      <c r="B1252" s="2">
        <v>41954</v>
      </c>
      <c r="C1252" s="3">
        <v>1305.8</v>
      </c>
      <c r="D1252" s="3">
        <v>1106.0999999999999</v>
      </c>
    </row>
    <row r="1253" spans="2:4" ht="15" thickBot="1" x14ac:dyDescent="0.35">
      <c r="B1253" s="2">
        <v>41953</v>
      </c>
      <c r="C1253" s="3">
        <v>1084.3</v>
      </c>
      <c r="D1253" s="4">
        <v>883.6</v>
      </c>
    </row>
    <row r="1254" spans="2:4" ht="15" thickBot="1" x14ac:dyDescent="0.35">
      <c r="B1254" s="2">
        <v>41950</v>
      </c>
      <c r="C1254" s="3">
        <v>1152.5</v>
      </c>
      <c r="D1254" s="4">
        <v>961.5</v>
      </c>
    </row>
    <row r="1255" spans="2:4" ht="15" thickBot="1" x14ac:dyDescent="0.35">
      <c r="B1255" s="2">
        <v>41949</v>
      </c>
      <c r="C1255" s="3">
        <v>1291.0999999999999</v>
      </c>
      <c r="D1255" s="3">
        <v>1082.4000000000001</v>
      </c>
    </row>
    <row r="1256" spans="2:4" ht="15" thickBot="1" x14ac:dyDescent="0.35">
      <c r="B1256" s="2">
        <v>41948</v>
      </c>
      <c r="C1256" s="3">
        <v>1070.9000000000001</v>
      </c>
      <c r="D1256" s="4">
        <v>870.9</v>
      </c>
    </row>
    <row r="1257" spans="2:4" ht="15" thickBot="1" x14ac:dyDescent="0.35">
      <c r="B1257" s="2">
        <v>41943</v>
      </c>
      <c r="C1257" s="4">
        <v>999.2</v>
      </c>
      <c r="D1257" s="4">
        <v>771.4</v>
      </c>
    </row>
    <row r="1258" spans="2:4" ht="15" thickBot="1" x14ac:dyDescent="0.35">
      <c r="B1258" s="2">
        <v>41942</v>
      </c>
      <c r="C1258" s="3">
        <v>1012.6</v>
      </c>
      <c r="D1258" s="4">
        <v>823.6</v>
      </c>
    </row>
    <row r="1259" spans="2:4" ht="15" thickBot="1" x14ac:dyDescent="0.35">
      <c r="B1259" s="2">
        <v>41941</v>
      </c>
      <c r="C1259" s="4">
        <v>907.1</v>
      </c>
      <c r="D1259" s="4">
        <v>712.4</v>
      </c>
    </row>
    <row r="1260" spans="2:4" ht="15" thickBot="1" x14ac:dyDescent="0.35">
      <c r="B1260" s="2">
        <v>41940</v>
      </c>
      <c r="C1260" s="3">
        <v>1015.6</v>
      </c>
      <c r="D1260" s="4">
        <v>821.9</v>
      </c>
    </row>
    <row r="1261" spans="2:4" ht="15" thickBot="1" x14ac:dyDescent="0.35">
      <c r="B1261" s="2">
        <v>41939</v>
      </c>
      <c r="C1261" s="3">
        <v>1113.9000000000001</v>
      </c>
      <c r="D1261" s="4">
        <v>932.3</v>
      </c>
    </row>
    <row r="1262" spans="2:4" ht="15" thickBot="1" x14ac:dyDescent="0.35">
      <c r="B1262" s="2">
        <v>41936</v>
      </c>
      <c r="C1262" s="3">
        <v>1248.7</v>
      </c>
      <c r="D1262" s="3">
        <v>1063.9000000000001</v>
      </c>
    </row>
    <row r="1263" spans="2:4" ht="15" thickBot="1" x14ac:dyDescent="0.35">
      <c r="B1263" s="2">
        <v>41935</v>
      </c>
      <c r="C1263" s="3">
        <v>1230.3</v>
      </c>
      <c r="D1263" s="3">
        <v>1048.4000000000001</v>
      </c>
    </row>
    <row r="1264" spans="2:4" ht="15" thickBot="1" x14ac:dyDescent="0.35">
      <c r="B1264" s="2">
        <v>41934</v>
      </c>
      <c r="C1264" s="3">
        <v>1061.2</v>
      </c>
      <c r="D1264" s="4">
        <v>873</v>
      </c>
    </row>
    <row r="1265" spans="2:4" ht="15" thickBot="1" x14ac:dyDescent="0.35">
      <c r="B1265" s="2">
        <v>41933</v>
      </c>
      <c r="C1265" s="3">
        <v>1076.7</v>
      </c>
      <c r="D1265" s="4">
        <v>892.1</v>
      </c>
    </row>
    <row r="1266" spans="2:4" ht="15" thickBot="1" x14ac:dyDescent="0.35">
      <c r="B1266" s="2">
        <v>41932</v>
      </c>
      <c r="C1266" s="3">
        <v>1196.4000000000001</v>
      </c>
      <c r="D1266" s="3">
        <v>1014.7</v>
      </c>
    </row>
    <row r="1267" spans="2:4" ht="15" thickBot="1" x14ac:dyDescent="0.35">
      <c r="B1267" s="2">
        <v>41929</v>
      </c>
      <c r="C1267" s="4">
        <v>984.1</v>
      </c>
      <c r="D1267" s="4">
        <v>788</v>
      </c>
    </row>
    <row r="1268" spans="2:4" ht="15" thickBot="1" x14ac:dyDescent="0.35">
      <c r="B1268" s="2">
        <v>41928</v>
      </c>
      <c r="C1268" s="3">
        <v>1067.9000000000001</v>
      </c>
      <c r="D1268" s="4">
        <v>875.9</v>
      </c>
    </row>
    <row r="1269" spans="2:4" ht="15" thickBot="1" x14ac:dyDescent="0.35">
      <c r="B1269" s="2">
        <v>41927</v>
      </c>
      <c r="C1269" s="4">
        <v>905</v>
      </c>
      <c r="D1269" s="4">
        <v>712.9</v>
      </c>
    </row>
    <row r="1270" spans="2:4" ht="15" thickBot="1" x14ac:dyDescent="0.35">
      <c r="B1270" s="2">
        <v>41926</v>
      </c>
      <c r="C1270" s="3">
        <v>1003.6</v>
      </c>
      <c r="D1270" s="4">
        <v>811.7</v>
      </c>
    </row>
    <row r="1271" spans="2:4" ht="15" thickBot="1" x14ac:dyDescent="0.35">
      <c r="B1271" s="2">
        <v>41925</v>
      </c>
      <c r="C1271" s="4">
        <v>764.8</v>
      </c>
      <c r="D1271" s="4">
        <v>592.1</v>
      </c>
    </row>
    <row r="1272" spans="2:4" ht="15" thickBot="1" x14ac:dyDescent="0.35">
      <c r="B1272" s="2">
        <v>41922</v>
      </c>
      <c r="C1272" s="4">
        <v>734.6</v>
      </c>
      <c r="D1272" s="4">
        <v>557.1</v>
      </c>
    </row>
    <row r="1273" spans="2:4" ht="15" thickBot="1" x14ac:dyDescent="0.35">
      <c r="B1273" s="2">
        <v>41921</v>
      </c>
      <c r="C1273" s="4">
        <v>647.1</v>
      </c>
      <c r="D1273" s="4">
        <v>475.3</v>
      </c>
    </row>
    <row r="1274" spans="2:4" ht="15" thickBot="1" x14ac:dyDescent="0.35">
      <c r="B1274" s="2">
        <v>41920</v>
      </c>
      <c r="C1274" s="4">
        <v>696.9</v>
      </c>
      <c r="D1274" s="4">
        <v>513</v>
      </c>
    </row>
    <row r="1275" spans="2:4" ht="15" thickBot="1" x14ac:dyDescent="0.35">
      <c r="B1275" s="2">
        <v>41919</v>
      </c>
      <c r="C1275" s="4">
        <v>620.70000000000005</v>
      </c>
      <c r="D1275" s="4">
        <v>457.8</v>
      </c>
    </row>
    <row r="1276" spans="2:4" ht="15" thickBot="1" x14ac:dyDescent="0.35">
      <c r="B1276" s="2">
        <v>41918</v>
      </c>
      <c r="C1276" s="4">
        <v>574.79999999999995</v>
      </c>
      <c r="D1276" s="4">
        <v>411.5</v>
      </c>
    </row>
    <row r="1277" spans="2:4" ht="15" thickBot="1" x14ac:dyDescent="0.35">
      <c r="B1277" s="2">
        <v>41915</v>
      </c>
      <c r="C1277" s="4">
        <v>685.5</v>
      </c>
      <c r="D1277" s="4">
        <v>494.7</v>
      </c>
    </row>
    <row r="1278" spans="2:4" ht="15" thickBot="1" x14ac:dyDescent="0.35">
      <c r="B1278" s="2">
        <v>41914</v>
      </c>
      <c r="C1278" s="4">
        <v>796.3</v>
      </c>
      <c r="D1278" s="4">
        <v>594.4</v>
      </c>
    </row>
    <row r="1279" spans="2:4" ht="15" thickBot="1" x14ac:dyDescent="0.35">
      <c r="B1279" s="2">
        <v>41913</v>
      </c>
      <c r="C1279" s="3">
        <v>1358.6</v>
      </c>
      <c r="D1279" s="3">
        <v>1126.5999999999999</v>
      </c>
    </row>
    <row r="1280" spans="2:4" ht="15" thickBot="1" x14ac:dyDescent="0.35">
      <c r="B1280" s="2">
        <v>41912</v>
      </c>
      <c r="C1280" s="3">
        <v>1438</v>
      </c>
      <c r="D1280" s="3">
        <v>1204.5</v>
      </c>
    </row>
    <row r="1281" spans="2:4" ht="15" thickBot="1" x14ac:dyDescent="0.35">
      <c r="B1281" s="2">
        <v>41911</v>
      </c>
      <c r="C1281" s="3">
        <v>1292.9000000000001</v>
      </c>
      <c r="D1281" s="3">
        <v>1104.7</v>
      </c>
    </row>
    <row r="1282" spans="2:4" ht="15" thickBot="1" x14ac:dyDescent="0.35">
      <c r="B1282" s="2">
        <v>41908</v>
      </c>
      <c r="C1282" s="3">
        <v>1175.2</v>
      </c>
      <c r="D1282" s="4">
        <v>983.6</v>
      </c>
    </row>
    <row r="1283" spans="2:4" ht="15" thickBot="1" x14ac:dyDescent="0.35">
      <c r="B1283" s="2">
        <v>41907</v>
      </c>
      <c r="C1283" s="3">
        <v>1362.7</v>
      </c>
      <c r="D1283" s="3">
        <v>1179.9000000000001</v>
      </c>
    </row>
    <row r="1284" spans="2:4" ht="15" thickBot="1" x14ac:dyDescent="0.35">
      <c r="B1284" s="2">
        <v>41906</v>
      </c>
      <c r="C1284" s="3">
        <v>1304.4000000000001</v>
      </c>
      <c r="D1284" s="3">
        <v>1107.8</v>
      </c>
    </row>
    <row r="1285" spans="2:4" ht="15" thickBot="1" x14ac:dyDescent="0.35">
      <c r="B1285" s="2">
        <v>41905</v>
      </c>
      <c r="C1285" s="3">
        <v>1091.9000000000001</v>
      </c>
      <c r="D1285" s="4">
        <v>898.6</v>
      </c>
    </row>
    <row r="1286" spans="2:4" ht="15" thickBot="1" x14ac:dyDescent="0.35">
      <c r="B1286" s="2">
        <v>41904</v>
      </c>
      <c r="C1286" s="3">
        <v>1257</v>
      </c>
      <c r="D1286" s="3">
        <v>1061.2</v>
      </c>
    </row>
    <row r="1287" spans="2:4" ht="15" thickBot="1" x14ac:dyDescent="0.35">
      <c r="B1287" s="2">
        <v>41901</v>
      </c>
      <c r="C1287" s="3">
        <v>1254.8</v>
      </c>
      <c r="D1287" s="3">
        <v>1056.5999999999999</v>
      </c>
    </row>
    <row r="1288" spans="2:4" ht="15" thickBot="1" x14ac:dyDescent="0.35">
      <c r="B1288" s="2">
        <v>41900</v>
      </c>
      <c r="C1288" s="3">
        <v>1122.9000000000001</v>
      </c>
      <c r="D1288" s="4">
        <v>944</v>
      </c>
    </row>
    <row r="1289" spans="2:4" ht="15" thickBot="1" x14ac:dyDescent="0.35">
      <c r="B1289" s="2">
        <v>41899</v>
      </c>
      <c r="C1289" s="4">
        <v>959.2</v>
      </c>
      <c r="D1289" s="4">
        <v>776.4</v>
      </c>
    </row>
    <row r="1290" spans="2:4" ht="15" thickBot="1" x14ac:dyDescent="0.35">
      <c r="B1290" s="2">
        <v>41898</v>
      </c>
      <c r="C1290" s="4">
        <v>947.6</v>
      </c>
      <c r="D1290" s="4">
        <v>764.6</v>
      </c>
    </row>
    <row r="1291" spans="2:4" ht="15" thickBot="1" x14ac:dyDescent="0.35">
      <c r="B1291" s="2">
        <v>41897</v>
      </c>
      <c r="C1291" s="3">
        <v>1003.3</v>
      </c>
      <c r="D1291" s="4">
        <v>821.1</v>
      </c>
    </row>
    <row r="1292" spans="2:4" ht="15" thickBot="1" x14ac:dyDescent="0.35">
      <c r="B1292" s="2">
        <v>41894</v>
      </c>
      <c r="C1292" s="3">
        <v>1022.2</v>
      </c>
      <c r="D1292" s="4">
        <v>834.4</v>
      </c>
    </row>
    <row r="1293" spans="2:4" ht="15" thickBot="1" x14ac:dyDescent="0.35">
      <c r="B1293" s="2">
        <v>41893</v>
      </c>
      <c r="C1293" s="3">
        <v>1003.8</v>
      </c>
      <c r="D1293" s="4">
        <v>815.6</v>
      </c>
    </row>
    <row r="1294" spans="2:4" ht="15" thickBot="1" x14ac:dyDescent="0.35">
      <c r="B1294" s="2">
        <v>41892</v>
      </c>
      <c r="C1294" s="4">
        <v>709.5</v>
      </c>
      <c r="D1294" s="4">
        <v>539.9</v>
      </c>
    </row>
    <row r="1295" spans="2:4" ht="15" thickBot="1" x14ac:dyDescent="0.35">
      <c r="B1295" s="2">
        <v>41891</v>
      </c>
      <c r="C1295" s="4">
        <v>826.5</v>
      </c>
      <c r="D1295" s="4">
        <v>661.1</v>
      </c>
    </row>
    <row r="1296" spans="2:4" ht="15" thickBot="1" x14ac:dyDescent="0.35">
      <c r="B1296" s="2">
        <v>41890</v>
      </c>
      <c r="C1296" s="4">
        <v>704.2</v>
      </c>
      <c r="D1296" s="4">
        <v>540.6</v>
      </c>
    </row>
    <row r="1297" spans="2:4" ht="15" thickBot="1" x14ac:dyDescent="0.35">
      <c r="B1297" s="2">
        <v>41887</v>
      </c>
      <c r="C1297" s="4">
        <v>808.5</v>
      </c>
      <c r="D1297" s="4">
        <v>626.79999999999995</v>
      </c>
    </row>
    <row r="1298" spans="2:4" ht="15" thickBot="1" x14ac:dyDescent="0.35">
      <c r="B1298" s="2">
        <v>41886</v>
      </c>
      <c r="C1298" s="4">
        <v>860.7</v>
      </c>
      <c r="D1298" s="4">
        <v>691.8</v>
      </c>
    </row>
    <row r="1299" spans="2:4" ht="15" thickBot="1" x14ac:dyDescent="0.35">
      <c r="B1299" s="2">
        <v>41885</v>
      </c>
      <c r="C1299" s="3">
        <v>1091.2</v>
      </c>
      <c r="D1299" s="4">
        <v>914.8</v>
      </c>
    </row>
    <row r="1300" spans="2:4" ht="15" thickBot="1" x14ac:dyDescent="0.35">
      <c r="B1300" s="2">
        <v>41884</v>
      </c>
      <c r="C1300" s="3">
        <v>1048.2</v>
      </c>
      <c r="D1300" s="4">
        <v>869.3</v>
      </c>
    </row>
    <row r="1301" spans="2:4" ht="15" thickBot="1" x14ac:dyDescent="0.35">
      <c r="B1301" s="2">
        <v>41883</v>
      </c>
      <c r="C1301" s="4">
        <v>989</v>
      </c>
      <c r="D1301" s="4">
        <v>800.5</v>
      </c>
    </row>
    <row r="1302" spans="2:4" ht="15" thickBot="1" x14ac:dyDescent="0.35">
      <c r="B1302" s="2">
        <v>41880</v>
      </c>
      <c r="C1302" s="4">
        <v>963.3</v>
      </c>
      <c r="D1302" s="4">
        <v>758.9</v>
      </c>
    </row>
    <row r="1303" spans="2:4" ht="15" thickBot="1" x14ac:dyDescent="0.35">
      <c r="B1303" s="2">
        <v>41879</v>
      </c>
      <c r="C1303" s="4">
        <v>991.6</v>
      </c>
      <c r="D1303" s="4">
        <v>794.8</v>
      </c>
    </row>
    <row r="1304" spans="2:4" ht="15" thickBot="1" x14ac:dyDescent="0.35">
      <c r="B1304" s="2">
        <v>41878</v>
      </c>
      <c r="C1304" s="3">
        <v>1115</v>
      </c>
      <c r="D1304" s="4">
        <v>924.2</v>
      </c>
    </row>
    <row r="1305" spans="2:4" ht="15" thickBot="1" x14ac:dyDescent="0.35">
      <c r="B1305" s="2">
        <v>41877</v>
      </c>
      <c r="C1305" s="3">
        <v>1004.8</v>
      </c>
      <c r="D1305" s="4">
        <v>831.3</v>
      </c>
    </row>
    <row r="1306" spans="2:4" ht="15" thickBot="1" x14ac:dyDescent="0.35">
      <c r="B1306" s="2">
        <v>41876</v>
      </c>
      <c r="C1306" s="3">
        <v>1212.5999999999999</v>
      </c>
      <c r="D1306" s="3">
        <v>1044.4000000000001</v>
      </c>
    </row>
    <row r="1307" spans="2:4" ht="15" thickBot="1" x14ac:dyDescent="0.35">
      <c r="B1307" s="2">
        <v>41873</v>
      </c>
      <c r="C1307" s="3">
        <v>1060.0999999999999</v>
      </c>
      <c r="D1307" s="4">
        <v>888.6</v>
      </c>
    </row>
    <row r="1308" spans="2:4" ht="15" thickBot="1" x14ac:dyDescent="0.35">
      <c r="B1308" s="2">
        <v>41872</v>
      </c>
      <c r="C1308" s="3">
        <v>1122.4000000000001</v>
      </c>
      <c r="D1308" s="4">
        <v>941.8</v>
      </c>
    </row>
    <row r="1309" spans="2:4" ht="15" thickBot="1" x14ac:dyDescent="0.35">
      <c r="B1309" s="2">
        <v>41871</v>
      </c>
      <c r="C1309" s="3">
        <v>1074.5999999999999</v>
      </c>
      <c r="D1309" s="4">
        <v>897.6</v>
      </c>
    </row>
    <row r="1310" spans="2:4" ht="15" thickBot="1" x14ac:dyDescent="0.35">
      <c r="B1310" s="2">
        <v>41870</v>
      </c>
      <c r="C1310" s="3">
        <v>1001.5</v>
      </c>
      <c r="D1310" s="4">
        <v>825.8</v>
      </c>
    </row>
    <row r="1311" spans="2:4" ht="15" thickBot="1" x14ac:dyDescent="0.35">
      <c r="B1311" s="2">
        <v>41869</v>
      </c>
      <c r="C1311" s="3">
        <v>1143.0999999999999</v>
      </c>
      <c r="D1311" s="4">
        <v>969</v>
      </c>
    </row>
    <row r="1312" spans="2:4" ht="15" thickBot="1" x14ac:dyDescent="0.35">
      <c r="B1312" s="2">
        <v>41866</v>
      </c>
      <c r="C1312" s="3">
        <v>1149.7</v>
      </c>
      <c r="D1312" s="4">
        <v>948.4</v>
      </c>
    </row>
    <row r="1313" spans="2:4" ht="15" thickBot="1" x14ac:dyDescent="0.35">
      <c r="B1313" s="2">
        <v>41865</v>
      </c>
      <c r="C1313" s="3">
        <v>1289.8</v>
      </c>
      <c r="D1313" s="3">
        <v>1104.9000000000001</v>
      </c>
    </row>
    <row r="1314" spans="2:4" ht="15" thickBot="1" x14ac:dyDescent="0.35">
      <c r="B1314" s="2">
        <v>41864</v>
      </c>
      <c r="C1314" s="3">
        <v>1035.8</v>
      </c>
      <c r="D1314" s="4">
        <v>831.3</v>
      </c>
    </row>
    <row r="1315" spans="2:4" ht="15" thickBot="1" x14ac:dyDescent="0.35">
      <c r="B1315" s="2">
        <v>41863</v>
      </c>
      <c r="C1315" s="4">
        <v>990.5</v>
      </c>
      <c r="D1315" s="4">
        <v>785.3</v>
      </c>
    </row>
    <row r="1316" spans="2:4" ht="15" thickBot="1" x14ac:dyDescent="0.35">
      <c r="B1316" s="2">
        <v>41862</v>
      </c>
      <c r="C1316" s="4">
        <v>783.9</v>
      </c>
      <c r="D1316" s="4">
        <v>607.29999999999995</v>
      </c>
    </row>
    <row r="1317" spans="2:4" ht="15" thickBot="1" x14ac:dyDescent="0.35">
      <c r="B1317" s="2">
        <v>41859</v>
      </c>
      <c r="C1317" s="4">
        <v>756.3</v>
      </c>
      <c r="D1317" s="4">
        <v>581.79999999999995</v>
      </c>
    </row>
    <row r="1318" spans="2:4" ht="15" thickBot="1" x14ac:dyDescent="0.35">
      <c r="B1318" s="2">
        <v>41858</v>
      </c>
      <c r="C1318" s="4">
        <v>953.8</v>
      </c>
      <c r="D1318" s="4">
        <v>769.1</v>
      </c>
    </row>
    <row r="1319" spans="2:4" ht="15" thickBot="1" x14ac:dyDescent="0.35">
      <c r="B1319" s="2">
        <v>41857</v>
      </c>
      <c r="C1319" s="3">
        <v>1069.3</v>
      </c>
      <c r="D1319" s="4">
        <v>889.8</v>
      </c>
    </row>
    <row r="1320" spans="2:4" ht="15" thickBot="1" x14ac:dyDescent="0.35">
      <c r="B1320" s="2">
        <v>41856</v>
      </c>
      <c r="C1320" s="4">
        <v>921.1</v>
      </c>
      <c r="D1320" s="4">
        <v>736.8</v>
      </c>
    </row>
    <row r="1321" spans="2:4" ht="15" thickBot="1" x14ac:dyDescent="0.35">
      <c r="B1321" s="2">
        <v>41855</v>
      </c>
      <c r="C1321" s="3">
        <v>1179</v>
      </c>
      <c r="D1321" s="4">
        <v>994.7</v>
      </c>
    </row>
    <row r="1322" spans="2:4" ht="15" thickBot="1" x14ac:dyDescent="0.35">
      <c r="B1322" s="2">
        <v>41852</v>
      </c>
      <c r="C1322" s="3">
        <v>1218.3</v>
      </c>
      <c r="D1322" s="3">
        <v>1000.3</v>
      </c>
    </row>
    <row r="1323" spans="2:4" ht="15" thickBot="1" x14ac:dyDescent="0.35">
      <c r="B1323" s="2">
        <v>41851</v>
      </c>
      <c r="C1323" s="3">
        <v>1173.3</v>
      </c>
      <c r="D1323" s="4">
        <v>975.6</v>
      </c>
    </row>
    <row r="1324" spans="2:4" ht="15" thickBot="1" x14ac:dyDescent="0.35">
      <c r="B1324" s="2">
        <v>41850</v>
      </c>
      <c r="C1324" s="3">
        <v>1128.5999999999999</v>
      </c>
      <c r="D1324" s="4">
        <v>931.5</v>
      </c>
    </row>
    <row r="1325" spans="2:4" ht="15" thickBot="1" x14ac:dyDescent="0.35">
      <c r="B1325" s="2">
        <v>41849</v>
      </c>
      <c r="C1325" s="4">
        <v>908.3</v>
      </c>
      <c r="D1325" s="4">
        <v>730.5</v>
      </c>
    </row>
    <row r="1326" spans="2:4" ht="15" thickBot="1" x14ac:dyDescent="0.35">
      <c r="B1326" s="2">
        <v>41848</v>
      </c>
      <c r="C1326" s="4">
        <v>937.2</v>
      </c>
      <c r="D1326" s="4">
        <v>762.1</v>
      </c>
    </row>
    <row r="1327" spans="2:4" ht="15" thickBot="1" x14ac:dyDescent="0.35">
      <c r="B1327" s="2">
        <v>41845</v>
      </c>
      <c r="C1327" s="3">
        <v>1072.8</v>
      </c>
      <c r="D1327" s="4">
        <v>888.4</v>
      </c>
    </row>
    <row r="1328" spans="2:4" ht="15" thickBot="1" x14ac:dyDescent="0.35">
      <c r="B1328" s="2">
        <v>41844</v>
      </c>
      <c r="C1328" s="3">
        <v>1159.7</v>
      </c>
      <c r="D1328" s="4">
        <v>971.5</v>
      </c>
    </row>
    <row r="1329" spans="2:4" ht="15" thickBot="1" x14ac:dyDescent="0.35">
      <c r="B1329" s="2">
        <v>41843</v>
      </c>
      <c r="C1329" s="3">
        <v>1204.4000000000001</v>
      </c>
      <c r="D1329" s="3">
        <v>1013</v>
      </c>
    </row>
    <row r="1330" spans="2:4" ht="15" thickBot="1" x14ac:dyDescent="0.35">
      <c r="B1330" s="2">
        <v>41842</v>
      </c>
      <c r="C1330" s="3">
        <v>1077.5999999999999</v>
      </c>
      <c r="D1330" s="4">
        <v>896.9</v>
      </c>
    </row>
    <row r="1331" spans="2:4" ht="15" thickBot="1" x14ac:dyDescent="0.35">
      <c r="B1331" s="2">
        <v>41841</v>
      </c>
      <c r="C1331" s="3">
        <v>1123.0999999999999</v>
      </c>
      <c r="D1331" s="4">
        <v>948.2</v>
      </c>
    </row>
    <row r="1332" spans="2:4" ht="15" thickBot="1" x14ac:dyDescent="0.35">
      <c r="B1332" s="2">
        <v>41838</v>
      </c>
      <c r="C1332" s="3">
        <v>1089.0999999999999</v>
      </c>
      <c r="D1332" s="4">
        <v>888.8</v>
      </c>
    </row>
    <row r="1333" spans="2:4" ht="15" thickBot="1" x14ac:dyDescent="0.35">
      <c r="B1333" s="2">
        <v>41837</v>
      </c>
      <c r="C1333" s="3">
        <v>1261.0999999999999</v>
      </c>
      <c r="D1333" s="3">
        <v>1046.5999999999999</v>
      </c>
    </row>
    <row r="1334" spans="2:4" ht="15" thickBot="1" x14ac:dyDescent="0.35">
      <c r="B1334" s="2">
        <v>41836</v>
      </c>
      <c r="C1334" s="3">
        <v>1113.9000000000001</v>
      </c>
      <c r="D1334" s="4">
        <v>919.5</v>
      </c>
    </row>
    <row r="1335" spans="2:4" ht="15" thickBot="1" x14ac:dyDescent="0.35">
      <c r="B1335" s="2">
        <v>41835</v>
      </c>
      <c r="C1335" s="3">
        <v>1013.2</v>
      </c>
      <c r="D1335" s="4">
        <v>829.4</v>
      </c>
    </row>
    <row r="1336" spans="2:4" ht="15" thickBot="1" x14ac:dyDescent="0.35">
      <c r="B1336" s="2">
        <v>41834</v>
      </c>
      <c r="C1336" s="4">
        <v>973.9</v>
      </c>
      <c r="D1336" s="4">
        <v>797.3</v>
      </c>
    </row>
    <row r="1337" spans="2:4" ht="15" thickBot="1" x14ac:dyDescent="0.35">
      <c r="B1337" s="2">
        <v>41831</v>
      </c>
      <c r="C1337" s="4">
        <v>997.8</v>
      </c>
      <c r="D1337" s="4">
        <v>798.8</v>
      </c>
    </row>
    <row r="1338" spans="2:4" ht="15" thickBot="1" x14ac:dyDescent="0.35">
      <c r="B1338" s="2">
        <v>41830</v>
      </c>
      <c r="C1338" s="4">
        <v>800.1</v>
      </c>
      <c r="D1338" s="4">
        <v>626.1</v>
      </c>
    </row>
    <row r="1339" spans="2:4" ht="15" thickBot="1" x14ac:dyDescent="0.35">
      <c r="B1339" s="2">
        <v>41829</v>
      </c>
      <c r="C1339" s="4">
        <v>910.4</v>
      </c>
      <c r="D1339" s="4">
        <v>734.5</v>
      </c>
    </row>
    <row r="1340" spans="2:4" ht="15" thickBot="1" x14ac:dyDescent="0.35">
      <c r="B1340" s="2">
        <v>41828</v>
      </c>
      <c r="C1340" s="4">
        <v>910</v>
      </c>
      <c r="D1340" s="4">
        <v>732.9</v>
      </c>
    </row>
    <row r="1341" spans="2:4" ht="15" thickBot="1" x14ac:dyDescent="0.35">
      <c r="B1341" s="2">
        <v>41827</v>
      </c>
      <c r="C1341" s="4">
        <v>879.7</v>
      </c>
      <c r="D1341" s="4">
        <v>702.3</v>
      </c>
    </row>
    <row r="1342" spans="2:4" ht="15" thickBot="1" x14ac:dyDescent="0.35">
      <c r="B1342" s="2">
        <v>41824</v>
      </c>
      <c r="C1342" s="3">
        <v>1138.5</v>
      </c>
      <c r="D1342" s="4">
        <v>934.3</v>
      </c>
    </row>
    <row r="1343" spans="2:4" ht="15" thickBot="1" x14ac:dyDescent="0.35">
      <c r="B1343" s="2">
        <v>41823</v>
      </c>
      <c r="C1343" s="3">
        <v>1122.0999999999999</v>
      </c>
      <c r="D1343" s="4">
        <v>922.1</v>
      </c>
    </row>
    <row r="1344" spans="2:4" ht="15" thickBot="1" x14ac:dyDescent="0.35">
      <c r="B1344" s="2">
        <v>41822</v>
      </c>
      <c r="C1344" s="3">
        <v>1395</v>
      </c>
      <c r="D1344" s="3">
        <v>1177.4000000000001</v>
      </c>
    </row>
    <row r="1345" spans="2:4" ht="15" thickBot="1" x14ac:dyDescent="0.35">
      <c r="B1345" s="2">
        <v>41821</v>
      </c>
      <c r="C1345" s="3">
        <v>1371.5</v>
      </c>
      <c r="D1345" s="3">
        <v>1139.5</v>
      </c>
    </row>
    <row r="1346" spans="2:4" ht="15" thickBot="1" x14ac:dyDescent="0.35">
      <c r="B1346" s="2">
        <v>41820</v>
      </c>
      <c r="C1346" s="3">
        <v>1179.4000000000001</v>
      </c>
      <c r="D1346" s="4">
        <v>969.6</v>
      </c>
    </row>
    <row r="1347" spans="2:4" ht="15" thickBot="1" x14ac:dyDescent="0.35">
      <c r="B1347" s="2">
        <v>41817</v>
      </c>
      <c r="C1347" s="3">
        <v>1138.3</v>
      </c>
      <c r="D1347" s="4">
        <v>933.3</v>
      </c>
    </row>
    <row r="1348" spans="2:4" ht="15" thickBot="1" x14ac:dyDescent="0.35">
      <c r="B1348" s="2">
        <v>41816</v>
      </c>
      <c r="C1348" s="3">
        <v>1204</v>
      </c>
      <c r="D1348" s="3">
        <v>1000.7</v>
      </c>
    </row>
    <row r="1349" spans="2:4" ht="15" thickBot="1" x14ac:dyDescent="0.35">
      <c r="B1349" s="2">
        <v>41815</v>
      </c>
      <c r="C1349" s="3">
        <v>1201.9000000000001</v>
      </c>
      <c r="D1349" s="3">
        <v>1012.5</v>
      </c>
    </row>
    <row r="1350" spans="2:4" ht="15" thickBot="1" x14ac:dyDescent="0.35">
      <c r="B1350" s="2">
        <v>41814</v>
      </c>
      <c r="C1350" s="3">
        <v>1087.5</v>
      </c>
      <c r="D1350" s="4">
        <v>878.4</v>
      </c>
    </row>
    <row r="1351" spans="2:4" ht="15" thickBot="1" x14ac:dyDescent="0.35">
      <c r="B1351" s="2">
        <v>41813</v>
      </c>
      <c r="C1351" s="3">
        <v>1028.8</v>
      </c>
      <c r="D1351" s="4">
        <v>843.3</v>
      </c>
    </row>
    <row r="1352" spans="2:4" ht="15" thickBot="1" x14ac:dyDescent="0.35">
      <c r="B1352" s="2">
        <v>41810</v>
      </c>
      <c r="C1352" s="3">
        <v>1015.7</v>
      </c>
      <c r="D1352" s="4">
        <v>808.9</v>
      </c>
    </row>
    <row r="1353" spans="2:4" ht="15" thickBot="1" x14ac:dyDescent="0.35">
      <c r="B1353" s="2">
        <v>41809</v>
      </c>
      <c r="C1353" s="3">
        <v>1103</v>
      </c>
      <c r="D1353" s="4">
        <v>884.3</v>
      </c>
    </row>
    <row r="1354" spans="2:4" ht="15" thickBot="1" x14ac:dyDescent="0.35">
      <c r="B1354" s="2">
        <v>41808</v>
      </c>
      <c r="C1354" s="3">
        <v>1081.0999999999999</v>
      </c>
      <c r="D1354" s="4">
        <v>876.2</v>
      </c>
    </row>
    <row r="1355" spans="2:4" ht="15" thickBot="1" x14ac:dyDescent="0.35">
      <c r="B1355" s="2">
        <v>41807</v>
      </c>
      <c r="C1355" s="3">
        <v>1076.3</v>
      </c>
      <c r="D1355" s="4">
        <v>857.8</v>
      </c>
    </row>
    <row r="1356" spans="2:4" ht="15" thickBot="1" x14ac:dyDescent="0.35">
      <c r="B1356" s="2">
        <v>41806</v>
      </c>
      <c r="C1356" s="3">
        <v>1097</v>
      </c>
      <c r="D1356" s="4">
        <v>896.5</v>
      </c>
    </row>
    <row r="1357" spans="2:4" ht="15" thickBot="1" x14ac:dyDescent="0.35">
      <c r="B1357" s="2">
        <v>41801</v>
      </c>
      <c r="C1357" s="4">
        <v>909.5</v>
      </c>
      <c r="D1357" s="4">
        <v>686.1</v>
      </c>
    </row>
    <row r="1358" spans="2:4" ht="15" thickBot="1" x14ac:dyDescent="0.35">
      <c r="B1358" s="2">
        <v>41800</v>
      </c>
      <c r="C1358" s="3">
        <v>1077.2</v>
      </c>
      <c r="D1358" s="4">
        <v>874.7</v>
      </c>
    </row>
    <row r="1359" spans="2:4" ht="15" thickBot="1" x14ac:dyDescent="0.35">
      <c r="B1359" s="2">
        <v>41799</v>
      </c>
      <c r="C1359" s="4">
        <v>854.8</v>
      </c>
      <c r="D1359" s="4">
        <v>668.4</v>
      </c>
    </row>
    <row r="1360" spans="2:4" ht="15" thickBot="1" x14ac:dyDescent="0.35">
      <c r="B1360" s="2">
        <v>41796</v>
      </c>
      <c r="C1360" s="4">
        <v>819.6</v>
      </c>
      <c r="D1360" s="4">
        <v>625.9</v>
      </c>
    </row>
    <row r="1361" spans="2:4" ht="15" thickBot="1" x14ac:dyDescent="0.35">
      <c r="B1361" s="2">
        <v>41795</v>
      </c>
      <c r="C1361" s="4">
        <v>779.7</v>
      </c>
      <c r="D1361" s="4">
        <v>595.9</v>
      </c>
    </row>
    <row r="1362" spans="2:4" ht="15" thickBot="1" x14ac:dyDescent="0.35">
      <c r="B1362" s="2">
        <v>41794</v>
      </c>
      <c r="C1362" s="3">
        <v>1206</v>
      </c>
      <c r="D1362" s="3">
        <v>1019.9</v>
      </c>
    </row>
    <row r="1363" spans="2:4" ht="15" thickBot="1" x14ac:dyDescent="0.35">
      <c r="B1363" s="2">
        <v>41793</v>
      </c>
      <c r="C1363" s="3">
        <v>1118.5</v>
      </c>
      <c r="D1363" s="4">
        <v>929.5</v>
      </c>
    </row>
    <row r="1364" spans="2:4" ht="15" thickBot="1" x14ac:dyDescent="0.35">
      <c r="B1364" s="2">
        <v>41792</v>
      </c>
      <c r="C1364" s="3">
        <v>1050.2</v>
      </c>
      <c r="D1364" s="4">
        <v>857.2</v>
      </c>
    </row>
    <row r="1365" spans="2:4" ht="15" thickBot="1" x14ac:dyDescent="0.35">
      <c r="B1365" s="2">
        <v>41789</v>
      </c>
      <c r="C1365" s="3">
        <v>1020.8</v>
      </c>
      <c r="D1365" s="4">
        <v>823.6</v>
      </c>
    </row>
    <row r="1366" spans="2:4" ht="15" thickBot="1" x14ac:dyDescent="0.35">
      <c r="B1366" s="2">
        <v>41788</v>
      </c>
      <c r="C1366" s="4">
        <v>982.8</v>
      </c>
      <c r="D1366" s="4">
        <v>788.7</v>
      </c>
    </row>
    <row r="1367" spans="2:4" ht="15" thickBot="1" x14ac:dyDescent="0.35">
      <c r="B1367" s="2">
        <v>41787</v>
      </c>
      <c r="C1367" s="3">
        <v>1174.8</v>
      </c>
      <c r="D1367" s="4">
        <v>977.9</v>
      </c>
    </row>
    <row r="1368" spans="2:4" ht="15" thickBot="1" x14ac:dyDescent="0.35">
      <c r="B1368" s="2">
        <v>41786</v>
      </c>
      <c r="C1368" s="3">
        <v>1078.9000000000001</v>
      </c>
      <c r="D1368" s="4">
        <v>895.2</v>
      </c>
    </row>
    <row r="1369" spans="2:4" ht="15" thickBot="1" x14ac:dyDescent="0.35">
      <c r="B1369" s="2">
        <v>41785</v>
      </c>
      <c r="C1369" s="3">
        <v>1258.2</v>
      </c>
      <c r="D1369" s="3">
        <v>1082.5</v>
      </c>
    </row>
    <row r="1370" spans="2:4" ht="15" thickBot="1" x14ac:dyDescent="0.35">
      <c r="B1370" s="2">
        <v>41782</v>
      </c>
      <c r="C1370" s="3">
        <v>1255.0999999999999</v>
      </c>
      <c r="D1370" s="3">
        <v>1070</v>
      </c>
    </row>
    <row r="1371" spans="2:4" ht="15" thickBot="1" x14ac:dyDescent="0.35">
      <c r="B1371" s="2">
        <v>41781</v>
      </c>
      <c r="C1371" s="3">
        <v>1215.4000000000001</v>
      </c>
      <c r="D1371" s="3">
        <v>1025.9000000000001</v>
      </c>
    </row>
    <row r="1372" spans="2:4" ht="15" thickBot="1" x14ac:dyDescent="0.35">
      <c r="B1372" s="2">
        <v>41780</v>
      </c>
      <c r="C1372" s="3">
        <v>1175.3</v>
      </c>
      <c r="D1372" s="4">
        <v>991.8</v>
      </c>
    </row>
    <row r="1373" spans="2:4" ht="15" thickBot="1" x14ac:dyDescent="0.35">
      <c r="B1373" s="2">
        <v>41779</v>
      </c>
      <c r="C1373" s="3">
        <v>1110.8</v>
      </c>
      <c r="D1373" s="4">
        <v>915.6</v>
      </c>
    </row>
    <row r="1374" spans="2:4" ht="15" thickBot="1" x14ac:dyDescent="0.35">
      <c r="B1374" s="2">
        <v>41778</v>
      </c>
      <c r="C1374" s="3">
        <v>1021</v>
      </c>
      <c r="D1374" s="4">
        <v>844.2</v>
      </c>
    </row>
    <row r="1375" spans="2:4" ht="15" thickBot="1" x14ac:dyDescent="0.35">
      <c r="B1375" s="2">
        <v>41775</v>
      </c>
      <c r="C1375" s="3">
        <v>1080.8</v>
      </c>
      <c r="D1375" s="4">
        <v>889</v>
      </c>
    </row>
    <row r="1376" spans="2:4" ht="15" thickBot="1" x14ac:dyDescent="0.35">
      <c r="B1376" s="2">
        <v>41774</v>
      </c>
      <c r="C1376" s="3">
        <v>1123</v>
      </c>
      <c r="D1376" s="4">
        <v>918.5</v>
      </c>
    </row>
    <row r="1377" spans="2:4" ht="15" thickBot="1" x14ac:dyDescent="0.35">
      <c r="B1377" s="2">
        <v>41773</v>
      </c>
      <c r="C1377" s="3">
        <v>1165.3</v>
      </c>
      <c r="D1377" s="4">
        <v>955.3</v>
      </c>
    </row>
    <row r="1378" spans="2:4" ht="15" thickBot="1" x14ac:dyDescent="0.35">
      <c r="B1378" s="2">
        <v>41772</v>
      </c>
      <c r="C1378" s="3">
        <v>1145.8</v>
      </c>
      <c r="D1378" s="4">
        <v>922.1</v>
      </c>
    </row>
    <row r="1379" spans="2:4" ht="15" thickBot="1" x14ac:dyDescent="0.35">
      <c r="B1379" s="2">
        <v>41771</v>
      </c>
      <c r="C1379" s="4">
        <v>932.6</v>
      </c>
      <c r="D1379" s="4">
        <v>770.8</v>
      </c>
    </row>
    <row r="1380" spans="2:4" ht="15" thickBot="1" x14ac:dyDescent="0.35">
      <c r="B1380" s="2">
        <v>41767</v>
      </c>
      <c r="C1380" s="3">
        <v>1098.5999999999999</v>
      </c>
      <c r="D1380" s="4">
        <v>896.8</v>
      </c>
    </row>
    <row r="1381" spans="2:4" ht="15" thickBot="1" x14ac:dyDescent="0.35">
      <c r="B1381" s="2">
        <v>41766</v>
      </c>
      <c r="C1381" s="3">
        <v>1169.7</v>
      </c>
      <c r="D1381" s="4">
        <v>973.9</v>
      </c>
    </row>
    <row r="1382" spans="2:4" ht="15" thickBot="1" x14ac:dyDescent="0.35">
      <c r="B1382" s="2">
        <v>41765</v>
      </c>
      <c r="C1382" s="3">
        <v>1110.3</v>
      </c>
      <c r="D1382" s="4">
        <v>890.3</v>
      </c>
    </row>
    <row r="1383" spans="2:4" ht="15" thickBot="1" x14ac:dyDescent="0.35">
      <c r="B1383" s="2">
        <v>41764</v>
      </c>
      <c r="C1383" s="3">
        <v>1016.5</v>
      </c>
      <c r="D1383" s="4">
        <v>817.3</v>
      </c>
    </row>
    <row r="1384" spans="2:4" ht="15" thickBot="1" x14ac:dyDescent="0.35">
      <c r="B1384" s="2">
        <v>41759</v>
      </c>
      <c r="C1384" s="3">
        <v>1132.0999999999999</v>
      </c>
      <c r="D1384" s="4">
        <v>897.7</v>
      </c>
    </row>
    <row r="1385" spans="2:4" ht="15" thickBot="1" x14ac:dyDescent="0.35">
      <c r="B1385" s="2">
        <v>41758</v>
      </c>
      <c r="C1385" s="3">
        <v>1080.8</v>
      </c>
      <c r="D1385" s="4">
        <v>855.1</v>
      </c>
    </row>
    <row r="1386" spans="2:4" ht="15" thickBot="1" x14ac:dyDescent="0.35">
      <c r="B1386" s="2">
        <v>41757</v>
      </c>
      <c r="C1386" s="3">
        <v>1159.9000000000001</v>
      </c>
      <c r="D1386" s="4">
        <v>957.8</v>
      </c>
    </row>
    <row r="1387" spans="2:4" ht="15" thickBot="1" x14ac:dyDescent="0.35">
      <c r="B1387" s="2">
        <v>41754</v>
      </c>
      <c r="C1387" s="3">
        <v>1087.0999999999999</v>
      </c>
      <c r="D1387" s="4">
        <v>884.6</v>
      </c>
    </row>
    <row r="1388" spans="2:4" ht="15" thickBot="1" x14ac:dyDescent="0.35">
      <c r="B1388" s="2">
        <v>41753</v>
      </c>
      <c r="C1388" s="3">
        <v>1134.0999999999999</v>
      </c>
      <c r="D1388" s="4">
        <v>953.8</v>
      </c>
    </row>
    <row r="1389" spans="2:4" ht="15" thickBot="1" x14ac:dyDescent="0.35">
      <c r="B1389" s="2">
        <v>41752</v>
      </c>
      <c r="C1389" s="3">
        <v>1099.7</v>
      </c>
      <c r="D1389" s="4">
        <v>911.1</v>
      </c>
    </row>
    <row r="1390" spans="2:4" ht="15" thickBot="1" x14ac:dyDescent="0.35">
      <c r="B1390" s="2">
        <v>41751</v>
      </c>
      <c r="C1390" s="3">
        <v>1102.5</v>
      </c>
      <c r="D1390" s="4">
        <v>920.4</v>
      </c>
    </row>
    <row r="1391" spans="2:4" ht="15" thickBot="1" x14ac:dyDescent="0.35">
      <c r="B1391" s="2">
        <v>41750</v>
      </c>
      <c r="C1391" s="4">
        <v>952</v>
      </c>
      <c r="D1391" s="4">
        <v>779.3</v>
      </c>
    </row>
    <row r="1392" spans="2:4" ht="15" thickBot="1" x14ac:dyDescent="0.35">
      <c r="B1392" s="2">
        <v>41747</v>
      </c>
      <c r="C1392" s="3">
        <v>1030.4000000000001</v>
      </c>
      <c r="D1392" s="4">
        <v>833.1</v>
      </c>
    </row>
    <row r="1393" spans="2:4" ht="15" thickBot="1" x14ac:dyDescent="0.35">
      <c r="B1393" s="2">
        <v>41746</v>
      </c>
      <c r="C1393" s="3">
        <v>1109.5</v>
      </c>
      <c r="D1393" s="4">
        <v>916.5</v>
      </c>
    </row>
    <row r="1394" spans="2:4" ht="15" thickBot="1" x14ac:dyDescent="0.35">
      <c r="B1394" s="2">
        <v>41745</v>
      </c>
      <c r="C1394" s="3">
        <v>1086.0999999999999</v>
      </c>
      <c r="D1394" s="4">
        <v>902.3</v>
      </c>
    </row>
    <row r="1395" spans="2:4" ht="15" thickBot="1" x14ac:dyDescent="0.35">
      <c r="B1395" s="2">
        <v>41744</v>
      </c>
      <c r="C1395" s="3">
        <v>1033.5999999999999</v>
      </c>
      <c r="D1395" s="4">
        <v>854.5</v>
      </c>
    </row>
    <row r="1396" spans="2:4" ht="15" thickBot="1" x14ac:dyDescent="0.35">
      <c r="B1396" s="2">
        <v>41743</v>
      </c>
      <c r="C1396" s="3">
        <v>1055.7</v>
      </c>
      <c r="D1396" s="4">
        <v>874.3</v>
      </c>
    </row>
    <row r="1397" spans="2:4" ht="15" thickBot="1" x14ac:dyDescent="0.35">
      <c r="B1397" s="2">
        <v>41740</v>
      </c>
      <c r="C1397" s="3">
        <v>1146</v>
      </c>
      <c r="D1397" s="4">
        <v>953.5</v>
      </c>
    </row>
    <row r="1398" spans="2:4" ht="15" thickBot="1" x14ac:dyDescent="0.35">
      <c r="B1398" s="2">
        <v>41739</v>
      </c>
      <c r="C1398" s="4">
        <v>824.1</v>
      </c>
      <c r="D1398" s="4">
        <v>646.9</v>
      </c>
    </row>
    <row r="1399" spans="2:4" ht="15" thickBot="1" x14ac:dyDescent="0.35">
      <c r="B1399" s="2">
        <v>41738</v>
      </c>
      <c r="C1399" s="4">
        <v>986.3</v>
      </c>
      <c r="D1399" s="4">
        <v>789.8</v>
      </c>
    </row>
    <row r="1400" spans="2:4" ht="15" thickBot="1" x14ac:dyDescent="0.35">
      <c r="B1400" s="2">
        <v>41737</v>
      </c>
      <c r="C1400" s="4">
        <v>946.8</v>
      </c>
      <c r="D1400" s="4">
        <v>761.8</v>
      </c>
    </row>
    <row r="1401" spans="2:4" ht="15" thickBot="1" x14ac:dyDescent="0.35">
      <c r="B1401" s="2">
        <v>41736</v>
      </c>
      <c r="C1401" s="4">
        <v>923.8</v>
      </c>
      <c r="D1401" s="4">
        <v>750.3</v>
      </c>
    </row>
    <row r="1402" spans="2:4" ht="15" thickBot="1" x14ac:dyDescent="0.35">
      <c r="B1402" s="2">
        <v>41733</v>
      </c>
      <c r="C1402" s="4">
        <v>946.5</v>
      </c>
      <c r="D1402" s="4">
        <v>751.7</v>
      </c>
    </row>
    <row r="1403" spans="2:4" ht="15" thickBot="1" x14ac:dyDescent="0.35">
      <c r="B1403" s="2">
        <v>41732</v>
      </c>
      <c r="C1403" s="3">
        <v>1007.3</v>
      </c>
      <c r="D1403" s="4">
        <v>817.5</v>
      </c>
    </row>
    <row r="1404" spans="2:4" ht="15" thickBot="1" x14ac:dyDescent="0.35">
      <c r="B1404" s="2">
        <v>41731</v>
      </c>
      <c r="C1404" s="3">
        <v>1091.5</v>
      </c>
      <c r="D1404" s="4">
        <v>885.2</v>
      </c>
    </row>
    <row r="1405" spans="2:4" ht="15" thickBot="1" x14ac:dyDescent="0.35">
      <c r="B1405" s="2">
        <v>41730</v>
      </c>
      <c r="C1405" s="3">
        <v>1162.5999999999999</v>
      </c>
      <c r="D1405" s="4">
        <v>943.7</v>
      </c>
    </row>
    <row r="1406" spans="2:4" ht="15" thickBot="1" x14ac:dyDescent="0.35">
      <c r="B1406" s="2">
        <v>41729</v>
      </c>
      <c r="C1406" s="3">
        <v>1021.5</v>
      </c>
      <c r="D1406" s="4">
        <v>823.5</v>
      </c>
    </row>
    <row r="1407" spans="2:4" ht="15" thickBot="1" x14ac:dyDescent="0.35">
      <c r="B1407" s="2">
        <v>41726</v>
      </c>
      <c r="C1407" s="4">
        <v>997.2</v>
      </c>
      <c r="D1407" s="4">
        <v>789.7</v>
      </c>
    </row>
    <row r="1408" spans="2:4" ht="15" thickBot="1" x14ac:dyDescent="0.35">
      <c r="B1408" s="2">
        <v>41725</v>
      </c>
      <c r="C1408" s="3">
        <v>1116.4000000000001</v>
      </c>
      <c r="D1408" s="4">
        <v>916</v>
      </c>
    </row>
    <row r="1409" spans="2:4" ht="15" thickBot="1" x14ac:dyDescent="0.35">
      <c r="B1409" s="2">
        <v>41724</v>
      </c>
      <c r="C1409" s="3">
        <v>1053.8</v>
      </c>
      <c r="D1409" s="4">
        <v>858.4</v>
      </c>
    </row>
    <row r="1410" spans="2:4" ht="15" thickBot="1" x14ac:dyDescent="0.35">
      <c r="B1410" s="2">
        <v>41723</v>
      </c>
      <c r="C1410" s="3">
        <v>1104.3</v>
      </c>
      <c r="D1410" s="4">
        <v>903.7</v>
      </c>
    </row>
    <row r="1411" spans="2:4" ht="15" thickBot="1" x14ac:dyDescent="0.35">
      <c r="B1411" s="2">
        <v>41722</v>
      </c>
      <c r="C1411" s="3">
        <v>1079.5999999999999</v>
      </c>
      <c r="D1411" s="4">
        <v>886.2</v>
      </c>
    </row>
    <row r="1412" spans="2:4" ht="15" thickBot="1" x14ac:dyDescent="0.35">
      <c r="B1412" s="2">
        <v>41719</v>
      </c>
      <c r="C1412" s="3">
        <v>1026.2</v>
      </c>
      <c r="D1412" s="4">
        <v>833.6</v>
      </c>
    </row>
    <row r="1413" spans="2:4" ht="15" thickBot="1" x14ac:dyDescent="0.35">
      <c r="B1413" s="2">
        <v>41718</v>
      </c>
      <c r="C1413" s="3">
        <v>1053.5</v>
      </c>
      <c r="D1413" s="4">
        <v>860.6</v>
      </c>
    </row>
    <row r="1414" spans="2:4" ht="15" thickBot="1" x14ac:dyDescent="0.35">
      <c r="B1414" s="2">
        <v>41717</v>
      </c>
      <c r="C1414" s="3">
        <v>1052.5999999999999</v>
      </c>
      <c r="D1414" s="4">
        <v>843.6</v>
      </c>
    </row>
    <row r="1415" spans="2:4" ht="15" thickBot="1" x14ac:dyDescent="0.35">
      <c r="B1415" s="2">
        <v>41716</v>
      </c>
      <c r="C1415" s="3">
        <v>1106.5</v>
      </c>
      <c r="D1415" s="4">
        <v>906.8</v>
      </c>
    </row>
    <row r="1416" spans="2:4" ht="15" thickBot="1" x14ac:dyDescent="0.35">
      <c r="B1416" s="2">
        <v>41715</v>
      </c>
      <c r="C1416" s="3">
        <v>1186</v>
      </c>
      <c r="D1416" s="4">
        <v>976.7</v>
      </c>
    </row>
    <row r="1417" spans="2:4" ht="15" thickBot="1" x14ac:dyDescent="0.35">
      <c r="B1417" s="2">
        <v>41712</v>
      </c>
      <c r="C1417" s="3">
        <v>1112.9000000000001</v>
      </c>
      <c r="D1417" s="4">
        <v>896.9</v>
      </c>
    </row>
    <row r="1418" spans="2:4" ht="15" thickBot="1" x14ac:dyDescent="0.35">
      <c r="B1418" s="2">
        <v>41711</v>
      </c>
      <c r="C1418" s="3">
        <v>1317.8</v>
      </c>
      <c r="D1418" s="3">
        <v>1118.4000000000001</v>
      </c>
    </row>
    <row r="1419" spans="2:4" ht="15" thickBot="1" x14ac:dyDescent="0.35">
      <c r="B1419" s="2">
        <v>41710</v>
      </c>
      <c r="C1419" s="3">
        <v>1019.9</v>
      </c>
      <c r="D1419" s="4">
        <v>812.7</v>
      </c>
    </row>
    <row r="1420" spans="2:4" ht="15" thickBot="1" x14ac:dyDescent="0.35">
      <c r="B1420" s="2">
        <v>41709</v>
      </c>
      <c r="C1420" s="4">
        <v>936</v>
      </c>
      <c r="D1420" s="4">
        <v>744.6</v>
      </c>
    </row>
    <row r="1421" spans="2:4" ht="15" thickBot="1" x14ac:dyDescent="0.35">
      <c r="B1421" s="2">
        <v>41705</v>
      </c>
      <c r="C1421" s="4">
        <v>945.2</v>
      </c>
      <c r="D1421" s="4">
        <v>741.2</v>
      </c>
    </row>
    <row r="1422" spans="2:4" ht="15" thickBot="1" x14ac:dyDescent="0.35">
      <c r="B1422" s="2">
        <v>41704</v>
      </c>
      <c r="C1422" s="4">
        <v>968.5</v>
      </c>
      <c r="D1422" s="4">
        <v>765.9</v>
      </c>
    </row>
    <row r="1423" spans="2:4" ht="15" thickBot="1" x14ac:dyDescent="0.35">
      <c r="B1423" s="2">
        <v>41703</v>
      </c>
      <c r="C1423" s="3">
        <v>1121</v>
      </c>
      <c r="D1423" s="4">
        <v>915</v>
      </c>
    </row>
    <row r="1424" spans="2:4" ht="15" thickBot="1" x14ac:dyDescent="0.35">
      <c r="B1424" s="2">
        <v>41702</v>
      </c>
      <c r="C1424" s="3">
        <v>1261.3</v>
      </c>
      <c r="D1424" s="3">
        <v>1061</v>
      </c>
    </row>
    <row r="1425" spans="2:4" ht="15" thickBot="1" x14ac:dyDescent="0.35">
      <c r="B1425" s="2">
        <v>41701</v>
      </c>
      <c r="C1425" s="3">
        <v>1001.1</v>
      </c>
      <c r="D1425" s="4">
        <v>800.5</v>
      </c>
    </row>
    <row r="1426" spans="2:4" ht="15" thickBot="1" x14ac:dyDescent="0.35">
      <c r="B1426" s="2">
        <v>41698</v>
      </c>
      <c r="C1426" s="4">
        <v>909.4</v>
      </c>
      <c r="D1426" s="4">
        <v>701.6</v>
      </c>
    </row>
    <row r="1427" spans="2:4" ht="15" thickBot="1" x14ac:dyDescent="0.35">
      <c r="B1427" s="2">
        <v>41697</v>
      </c>
      <c r="C1427" s="3">
        <v>1164.3</v>
      </c>
      <c r="D1427" s="4">
        <v>937.8</v>
      </c>
    </row>
    <row r="1428" spans="2:4" ht="15" thickBot="1" x14ac:dyDescent="0.35">
      <c r="B1428" s="2">
        <v>41696</v>
      </c>
      <c r="C1428" s="4">
        <v>914.5</v>
      </c>
      <c r="D1428" s="4">
        <v>703.5</v>
      </c>
    </row>
    <row r="1429" spans="2:4" ht="15" thickBot="1" x14ac:dyDescent="0.35">
      <c r="B1429" s="2">
        <v>41695</v>
      </c>
      <c r="C1429" s="3">
        <v>1043.0999999999999</v>
      </c>
      <c r="D1429" s="4">
        <v>842.8</v>
      </c>
    </row>
    <row r="1430" spans="2:4" ht="15" thickBot="1" x14ac:dyDescent="0.35">
      <c r="B1430" s="2">
        <v>41694</v>
      </c>
      <c r="C1430" s="3">
        <v>1051.9000000000001</v>
      </c>
      <c r="D1430" s="4">
        <v>867.4</v>
      </c>
    </row>
    <row r="1431" spans="2:4" ht="15" thickBot="1" x14ac:dyDescent="0.35">
      <c r="B1431" s="2">
        <v>41691</v>
      </c>
      <c r="C1431" s="4">
        <v>978.6</v>
      </c>
      <c r="D1431" s="4">
        <v>789.4</v>
      </c>
    </row>
    <row r="1432" spans="2:4" ht="15" thickBot="1" x14ac:dyDescent="0.35">
      <c r="B1432" s="2">
        <v>41690</v>
      </c>
      <c r="C1432" s="3">
        <v>1056.5999999999999</v>
      </c>
      <c r="D1432" s="4">
        <v>863.3</v>
      </c>
    </row>
    <row r="1433" spans="2:4" ht="15" thickBot="1" x14ac:dyDescent="0.35">
      <c r="B1433" s="2">
        <v>41689</v>
      </c>
      <c r="C1433" s="4">
        <v>990.6</v>
      </c>
      <c r="D1433" s="4">
        <v>792.7</v>
      </c>
    </row>
    <row r="1434" spans="2:4" ht="15" thickBot="1" x14ac:dyDescent="0.35">
      <c r="B1434" s="2">
        <v>41688</v>
      </c>
      <c r="C1434" s="4">
        <v>991.5</v>
      </c>
      <c r="D1434" s="4">
        <v>802</v>
      </c>
    </row>
    <row r="1435" spans="2:4" ht="15" thickBot="1" x14ac:dyDescent="0.35">
      <c r="B1435" s="2">
        <v>41687</v>
      </c>
      <c r="C1435" s="3">
        <v>1037.5</v>
      </c>
      <c r="D1435" s="4">
        <v>849.6</v>
      </c>
    </row>
    <row r="1436" spans="2:4" ht="15" thickBot="1" x14ac:dyDescent="0.35">
      <c r="B1436" s="2">
        <v>41684</v>
      </c>
      <c r="C1436" s="3">
        <v>1097.2</v>
      </c>
      <c r="D1436" s="4">
        <v>891.7</v>
      </c>
    </row>
    <row r="1437" spans="2:4" ht="15" thickBot="1" x14ac:dyDescent="0.35">
      <c r="B1437" s="2">
        <v>41683</v>
      </c>
      <c r="C1437" s="3">
        <v>1169.4000000000001</v>
      </c>
      <c r="D1437" s="4">
        <v>968</v>
      </c>
    </row>
    <row r="1438" spans="2:4" ht="15" thickBot="1" x14ac:dyDescent="0.35">
      <c r="B1438" s="2">
        <v>41682</v>
      </c>
      <c r="C1438" s="3">
        <v>1030.7</v>
      </c>
      <c r="D1438" s="4">
        <v>824.9</v>
      </c>
    </row>
    <row r="1439" spans="2:4" ht="15" thickBot="1" x14ac:dyDescent="0.35">
      <c r="B1439" s="2">
        <v>41681</v>
      </c>
      <c r="C1439" s="3">
        <v>1052.2</v>
      </c>
      <c r="D1439" s="4">
        <v>845.8</v>
      </c>
    </row>
    <row r="1440" spans="2:4" ht="15" thickBot="1" x14ac:dyDescent="0.35">
      <c r="B1440" s="2">
        <v>41680</v>
      </c>
      <c r="C1440" s="4">
        <v>920.7</v>
      </c>
      <c r="D1440" s="4">
        <v>720</v>
      </c>
    </row>
    <row r="1441" spans="2:4" ht="15" thickBot="1" x14ac:dyDescent="0.35">
      <c r="B1441" s="2">
        <v>41677</v>
      </c>
      <c r="C1441" s="4">
        <v>929.2</v>
      </c>
      <c r="D1441" s="4">
        <v>734.2</v>
      </c>
    </row>
    <row r="1442" spans="2:4" ht="15" thickBot="1" x14ac:dyDescent="0.35">
      <c r="B1442" s="2">
        <v>41676</v>
      </c>
      <c r="C1442" s="4">
        <v>893.9</v>
      </c>
      <c r="D1442" s="4">
        <v>703.5</v>
      </c>
    </row>
    <row r="1443" spans="2:4" ht="15" thickBot="1" x14ac:dyDescent="0.35">
      <c r="B1443" s="2">
        <v>41675</v>
      </c>
      <c r="C1443" s="3">
        <v>1215.3</v>
      </c>
      <c r="D1443" s="3">
        <v>1004.8</v>
      </c>
    </row>
    <row r="1444" spans="2:4" ht="15" thickBot="1" x14ac:dyDescent="0.35">
      <c r="B1444" s="2">
        <v>41674</v>
      </c>
      <c r="C1444" s="3">
        <v>1143.8</v>
      </c>
      <c r="D1444" s="4">
        <v>935.9</v>
      </c>
    </row>
    <row r="1445" spans="2:4" ht="15" thickBot="1" x14ac:dyDescent="0.35">
      <c r="B1445" s="2">
        <v>41673</v>
      </c>
      <c r="C1445" s="3">
        <v>1142.0999999999999</v>
      </c>
      <c r="D1445" s="4">
        <v>938.1</v>
      </c>
    </row>
    <row r="1446" spans="2:4" ht="15" thickBot="1" x14ac:dyDescent="0.35">
      <c r="B1446" s="2">
        <v>41670</v>
      </c>
      <c r="C1446" s="3">
        <v>1074.9000000000001</v>
      </c>
      <c r="D1446" s="4">
        <v>863</v>
      </c>
    </row>
    <row r="1447" spans="2:4" ht="15" thickBot="1" x14ac:dyDescent="0.35">
      <c r="B1447" s="2">
        <v>41669</v>
      </c>
      <c r="C1447" s="3">
        <v>1096.5</v>
      </c>
      <c r="D1447" s="4">
        <v>888.2</v>
      </c>
    </row>
    <row r="1448" spans="2:4" ht="15" thickBot="1" x14ac:dyDescent="0.35">
      <c r="B1448" s="2">
        <v>41668</v>
      </c>
      <c r="C1448" s="3">
        <v>1149.8</v>
      </c>
      <c r="D1448" s="4">
        <v>934.1</v>
      </c>
    </row>
    <row r="1449" spans="2:4" ht="15" thickBot="1" x14ac:dyDescent="0.35">
      <c r="B1449" s="2">
        <v>41667</v>
      </c>
      <c r="C1449" s="3">
        <v>1100.5999999999999</v>
      </c>
      <c r="D1449" s="4">
        <v>883.5</v>
      </c>
    </row>
    <row r="1450" spans="2:4" ht="15" thickBot="1" x14ac:dyDescent="0.35">
      <c r="B1450" s="2">
        <v>41666</v>
      </c>
      <c r="C1450" s="3">
        <v>1149.2</v>
      </c>
      <c r="D1450" s="4">
        <v>944.3</v>
      </c>
    </row>
    <row r="1451" spans="2:4" ht="15" thickBot="1" x14ac:dyDescent="0.35">
      <c r="B1451" s="2">
        <v>41663</v>
      </c>
      <c r="C1451" s="3">
        <v>1146.7</v>
      </c>
      <c r="D1451" s="4">
        <v>936.5</v>
      </c>
    </row>
    <row r="1452" spans="2:4" ht="15" thickBot="1" x14ac:dyDescent="0.35">
      <c r="B1452" s="2">
        <v>41662</v>
      </c>
      <c r="C1452" s="3">
        <v>1174</v>
      </c>
      <c r="D1452" s="4">
        <v>963.4</v>
      </c>
    </row>
    <row r="1453" spans="2:4" ht="15" thickBot="1" x14ac:dyDescent="0.35">
      <c r="B1453" s="2">
        <v>41661</v>
      </c>
      <c r="C1453" s="3">
        <v>1041.3</v>
      </c>
      <c r="D1453" s="4">
        <v>831.2</v>
      </c>
    </row>
    <row r="1454" spans="2:4" ht="15" thickBot="1" x14ac:dyDescent="0.35">
      <c r="B1454" s="2">
        <v>41660</v>
      </c>
      <c r="C1454" s="4">
        <v>908</v>
      </c>
      <c r="D1454" s="4">
        <v>706.6</v>
      </c>
    </row>
    <row r="1455" spans="2:4" ht="15" thickBot="1" x14ac:dyDescent="0.35">
      <c r="B1455" s="2">
        <v>41659</v>
      </c>
      <c r="C1455" s="4">
        <v>972.5</v>
      </c>
      <c r="D1455" s="4">
        <v>766.8</v>
      </c>
    </row>
    <row r="1456" spans="2:4" ht="15" thickBot="1" x14ac:dyDescent="0.35">
      <c r="B1456" s="2">
        <v>41656</v>
      </c>
      <c r="C1456" s="4">
        <v>979.7</v>
      </c>
      <c r="D1456" s="4">
        <v>753.9</v>
      </c>
    </row>
    <row r="1457" spans="2:4" ht="15" thickBot="1" x14ac:dyDescent="0.35">
      <c r="B1457" s="2">
        <v>41655</v>
      </c>
      <c r="C1457" s="3">
        <v>1130.7</v>
      </c>
      <c r="D1457" s="4">
        <v>898.8</v>
      </c>
    </row>
    <row r="1458" spans="2:4" ht="15" thickBot="1" x14ac:dyDescent="0.35">
      <c r="B1458" s="2">
        <v>41654</v>
      </c>
      <c r="C1458" s="3">
        <v>1190.2</v>
      </c>
      <c r="D1458" s="4">
        <v>943.1</v>
      </c>
    </row>
    <row r="1459" spans="2:4" ht="15" thickBot="1" x14ac:dyDescent="0.35">
      <c r="B1459" s="2">
        <v>41653</v>
      </c>
      <c r="C1459" s="4">
        <v>965.1</v>
      </c>
      <c r="D1459" s="4">
        <v>705.9</v>
      </c>
    </row>
    <row r="1460" spans="2:4" ht="15" thickBot="1" x14ac:dyDescent="0.35">
      <c r="B1460" s="2">
        <v>41652</v>
      </c>
      <c r="C1460" s="3">
        <v>1094.5999999999999</v>
      </c>
      <c r="D1460" s="4">
        <v>843.8</v>
      </c>
    </row>
    <row r="1461" spans="2:4" ht="15" thickBot="1" x14ac:dyDescent="0.35">
      <c r="B1461" s="2">
        <v>41649</v>
      </c>
      <c r="C1461" s="3">
        <v>1125.5</v>
      </c>
      <c r="D1461" s="4">
        <v>838.8</v>
      </c>
    </row>
    <row r="1462" spans="2:4" ht="15" thickBot="1" x14ac:dyDescent="0.35">
      <c r="B1462" s="2">
        <v>41648</v>
      </c>
      <c r="C1462" s="3">
        <v>1329.4</v>
      </c>
      <c r="D1462" s="3">
        <v>1011.7</v>
      </c>
    </row>
    <row r="1463" spans="2:4" ht="15" thickBot="1" x14ac:dyDescent="0.35">
      <c r="B1463" s="2">
        <v>41640</v>
      </c>
      <c r="C1463" s="3">
        <v>1270</v>
      </c>
      <c r="D1463" s="4">
        <v>979.4</v>
      </c>
    </row>
    <row r="1464" spans="2:4" ht="15" thickBot="1" x14ac:dyDescent="0.35">
      <c r="B1464" s="2">
        <v>41639</v>
      </c>
      <c r="C1464" s="3">
        <v>1464</v>
      </c>
      <c r="D1464" s="3">
        <v>1047.9000000000001</v>
      </c>
    </row>
    <row r="1465" spans="2:4" ht="15" thickBot="1" x14ac:dyDescent="0.35">
      <c r="B1465" s="2">
        <v>41638</v>
      </c>
      <c r="C1465" s="3">
        <v>1568.3</v>
      </c>
      <c r="D1465" s="3">
        <v>1157.5</v>
      </c>
    </row>
    <row r="1466" spans="2:4" ht="15" thickBot="1" x14ac:dyDescent="0.35">
      <c r="B1466" s="2">
        <v>41635</v>
      </c>
      <c r="C1466" s="3">
        <v>1342.6</v>
      </c>
      <c r="D1466" s="4">
        <v>993</v>
      </c>
    </row>
    <row r="1467" spans="2:4" ht="15" thickBot="1" x14ac:dyDescent="0.35">
      <c r="B1467" s="2">
        <v>41634</v>
      </c>
      <c r="C1467" s="3">
        <v>1191.2</v>
      </c>
      <c r="D1467" s="4">
        <v>880.7</v>
      </c>
    </row>
    <row r="1468" spans="2:4" ht="15" thickBot="1" x14ac:dyDescent="0.35">
      <c r="B1468" s="2">
        <v>41633</v>
      </c>
      <c r="C1468" s="3">
        <v>1373.4</v>
      </c>
      <c r="D1468" s="3">
        <v>1065.7</v>
      </c>
    </row>
    <row r="1469" spans="2:4" ht="15" thickBot="1" x14ac:dyDescent="0.35">
      <c r="B1469" s="2">
        <v>41632</v>
      </c>
      <c r="C1469" s="3">
        <v>1131.0999999999999</v>
      </c>
      <c r="D1469" s="4">
        <v>865.4</v>
      </c>
    </row>
    <row r="1470" spans="2:4" ht="15" thickBot="1" x14ac:dyDescent="0.35">
      <c r="B1470" s="2">
        <v>41631</v>
      </c>
      <c r="C1470" s="3">
        <v>1005.3</v>
      </c>
      <c r="D1470" s="4">
        <v>778.2</v>
      </c>
    </row>
    <row r="1471" spans="2:4" ht="15" thickBot="1" x14ac:dyDescent="0.35">
      <c r="B1471" s="2">
        <v>41628</v>
      </c>
      <c r="C1471" s="3">
        <v>1130.4000000000001</v>
      </c>
      <c r="D1471" s="4">
        <v>886.5</v>
      </c>
    </row>
    <row r="1472" spans="2:4" ht="15" thickBot="1" x14ac:dyDescent="0.35">
      <c r="B1472" s="2">
        <v>41627</v>
      </c>
      <c r="C1472" s="3">
        <v>1122.5</v>
      </c>
      <c r="D1472" s="4">
        <v>887.5</v>
      </c>
    </row>
    <row r="1473" spans="2:4" ht="15" thickBot="1" x14ac:dyDescent="0.35">
      <c r="B1473" s="2">
        <v>41626</v>
      </c>
      <c r="C1473" s="3">
        <v>1305.4000000000001</v>
      </c>
      <c r="D1473" s="3">
        <v>1071.2</v>
      </c>
    </row>
    <row r="1474" spans="2:4" ht="15" thickBot="1" x14ac:dyDescent="0.35">
      <c r="B1474" s="2">
        <v>41625</v>
      </c>
      <c r="C1474" s="3">
        <v>1222.8</v>
      </c>
      <c r="D1474" s="4">
        <v>981.8</v>
      </c>
    </row>
    <row r="1475" spans="2:4" ht="15" thickBot="1" x14ac:dyDescent="0.35">
      <c r="B1475" s="2">
        <v>41624</v>
      </c>
      <c r="C1475" s="3">
        <v>1132.0999999999999</v>
      </c>
      <c r="D1475" s="4">
        <v>906.1</v>
      </c>
    </row>
    <row r="1476" spans="2:4" ht="15" thickBot="1" x14ac:dyDescent="0.35">
      <c r="B1476" s="2">
        <v>41621</v>
      </c>
      <c r="C1476" s="3">
        <v>1142.2</v>
      </c>
      <c r="D1476" s="4">
        <v>910.7</v>
      </c>
    </row>
    <row r="1477" spans="2:4" ht="15" thickBot="1" x14ac:dyDescent="0.35">
      <c r="B1477" s="2">
        <v>41620</v>
      </c>
      <c r="C1477" s="3">
        <v>1068</v>
      </c>
      <c r="D1477" s="4">
        <v>842.9</v>
      </c>
    </row>
    <row r="1478" spans="2:4" ht="15" thickBot="1" x14ac:dyDescent="0.35">
      <c r="B1478" s="2">
        <v>41619</v>
      </c>
      <c r="C1478" s="3">
        <v>1043.8</v>
      </c>
      <c r="D1478" s="4">
        <v>829.8</v>
      </c>
    </row>
    <row r="1479" spans="2:4" ht="15" thickBot="1" x14ac:dyDescent="0.35">
      <c r="B1479" s="2">
        <v>41618</v>
      </c>
      <c r="C1479" s="4">
        <v>762.8</v>
      </c>
      <c r="D1479" s="4">
        <v>551.1</v>
      </c>
    </row>
    <row r="1480" spans="2:4" ht="15" thickBot="1" x14ac:dyDescent="0.35">
      <c r="B1480" s="2">
        <v>41617</v>
      </c>
      <c r="C1480" s="4">
        <v>655.4</v>
      </c>
      <c r="D1480" s="4">
        <v>457.1</v>
      </c>
    </row>
    <row r="1481" spans="2:4" ht="15" thickBot="1" x14ac:dyDescent="0.35">
      <c r="B1481" s="2">
        <v>41614</v>
      </c>
      <c r="C1481" s="4">
        <v>649.70000000000005</v>
      </c>
      <c r="D1481" s="4">
        <v>438.4</v>
      </c>
    </row>
    <row r="1482" spans="2:4" ht="15" thickBot="1" x14ac:dyDescent="0.35">
      <c r="B1482" s="2">
        <v>41613</v>
      </c>
      <c r="C1482" s="4">
        <v>781.8</v>
      </c>
      <c r="D1482" s="4">
        <v>568</v>
      </c>
    </row>
    <row r="1483" spans="2:4" ht="15" thickBot="1" x14ac:dyDescent="0.35">
      <c r="B1483" s="2">
        <v>41612</v>
      </c>
      <c r="C1483" s="4">
        <v>929.3</v>
      </c>
      <c r="D1483" s="4">
        <v>714</v>
      </c>
    </row>
    <row r="1484" spans="2:4" ht="15" thickBot="1" x14ac:dyDescent="0.35">
      <c r="B1484" s="2">
        <v>41611</v>
      </c>
      <c r="C1484" s="3">
        <v>1005.3</v>
      </c>
      <c r="D1484" s="4">
        <v>787.3</v>
      </c>
    </row>
    <row r="1485" spans="2:4" ht="15" thickBot="1" x14ac:dyDescent="0.35">
      <c r="B1485" s="2">
        <v>41610</v>
      </c>
      <c r="C1485" s="3">
        <v>1004.7</v>
      </c>
      <c r="D1485" s="4">
        <v>777.6</v>
      </c>
    </row>
    <row r="1486" spans="2:4" ht="15" thickBot="1" x14ac:dyDescent="0.35">
      <c r="B1486" s="2">
        <v>41607</v>
      </c>
      <c r="C1486" s="4">
        <v>919.7</v>
      </c>
      <c r="D1486" s="4">
        <v>702.5</v>
      </c>
    </row>
    <row r="1487" spans="2:4" ht="15" thickBot="1" x14ac:dyDescent="0.35">
      <c r="B1487" s="2">
        <v>41606</v>
      </c>
      <c r="C1487" s="4">
        <v>913</v>
      </c>
      <c r="D1487" s="4">
        <v>691.9</v>
      </c>
    </row>
    <row r="1488" spans="2:4" ht="15" thickBot="1" x14ac:dyDescent="0.35">
      <c r="B1488" s="2">
        <v>41605</v>
      </c>
      <c r="C1488" s="4">
        <v>894.1</v>
      </c>
      <c r="D1488" s="4">
        <v>677.9</v>
      </c>
    </row>
    <row r="1489" spans="2:4" ht="15" thickBot="1" x14ac:dyDescent="0.35">
      <c r="B1489" s="2">
        <v>41604</v>
      </c>
      <c r="C1489" s="4">
        <v>897.8</v>
      </c>
      <c r="D1489" s="4">
        <v>698.4</v>
      </c>
    </row>
    <row r="1490" spans="2:4" ht="15" thickBot="1" x14ac:dyDescent="0.35">
      <c r="B1490" s="2">
        <v>41603</v>
      </c>
      <c r="C1490" s="4">
        <v>911.4</v>
      </c>
      <c r="D1490" s="4">
        <v>723.7</v>
      </c>
    </row>
    <row r="1491" spans="2:4" ht="15" thickBot="1" x14ac:dyDescent="0.35">
      <c r="B1491" s="2">
        <v>41600</v>
      </c>
      <c r="C1491" s="4">
        <v>948.5</v>
      </c>
      <c r="D1491" s="4">
        <v>749.5</v>
      </c>
    </row>
    <row r="1492" spans="2:4" ht="15" thickBot="1" x14ac:dyDescent="0.35">
      <c r="B1492" s="2">
        <v>41599</v>
      </c>
      <c r="C1492" s="4">
        <v>881.1</v>
      </c>
      <c r="D1492" s="4">
        <v>683</v>
      </c>
    </row>
    <row r="1493" spans="2:4" ht="15" thickBot="1" x14ac:dyDescent="0.35">
      <c r="B1493" s="2">
        <v>41598</v>
      </c>
      <c r="C1493" s="4">
        <v>950.7</v>
      </c>
      <c r="D1493" s="4">
        <v>742.8</v>
      </c>
    </row>
    <row r="1494" spans="2:4" ht="15" thickBot="1" x14ac:dyDescent="0.35">
      <c r="B1494" s="2">
        <v>41597</v>
      </c>
      <c r="C1494" s="4">
        <v>973</v>
      </c>
      <c r="D1494" s="4">
        <v>757.6</v>
      </c>
    </row>
    <row r="1495" spans="2:4" ht="15" thickBot="1" x14ac:dyDescent="0.35">
      <c r="B1495" s="2">
        <v>41596</v>
      </c>
      <c r="C1495" s="4">
        <v>974.9</v>
      </c>
      <c r="D1495" s="4">
        <v>775.4</v>
      </c>
    </row>
    <row r="1496" spans="2:4" ht="15" thickBot="1" x14ac:dyDescent="0.35">
      <c r="B1496" s="2">
        <v>41593</v>
      </c>
      <c r="C1496" s="4">
        <v>991.9</v>
      </c>
      <c r="D1496" s="4">
        <v>784.9</v>
      </c>
    </row>
    <row r="1497" spans="2:4" ht="15" thickBot="1" x14ac:dyDescent="0.35">
      <c r="B1497" s="2">
        <v>41592</v>
      </c>
      <c r="C1497" s="4">
        <v>999.5</v>
      </c>
      <c r="D1497" s="4">
        <v>796.9</v>
      </c>
    </row>
    <row r="1498" spans="2:4" ht="15" thickBot="1" x14ac:dyDescent="0.35">
      <c r="B1498" s="2">
        <v>41591</v>
      </c>
      <c r="C1498" s="3">
        <v>1000</v>
      </c>
      <c r="D1498" s="4">
        <v>790.3</v>
      </c>
    </row>
    <row r="1499" spans="2:4" ht="15" thickBot="1" x14ac:dyDescent="0.35">
      <c r="B1499" s="2">
        <v>41590</v>
      </c>
      <c r="C1499" s="4">
        <v>922.7</v>
      </c>
      <c r="D1499" s="4">
        <v>707.2</v>
      </c>
    </row>
    <row r="1500" spans="2:4" ht="15" thickBot="1" x14ac:dyDescent="0.35">
      <c r="B1500" s="2">
        <v>41589</v>
      </c>
      <c r="C1500" s="4">
        <v>643.20000000000005</v>
      </c>
      <c r="D1500" s="4">
        <v>450.5</v>
      </c>
    </row>
    <row r="1501" spans="2:4" ht="15" thickBot="1" x14ac:dyDescent="0.35">
      <c r="B1501" s="2">
        <v>41586</v>
      </c>
      <c r="C1501" s="4">
        <v>878.3</v>
      </c>
      <c r="D1501" s="4">
        <v>668.6</v>
      </c>
    </row>
    <row r="1502" spans="2:4" ht="15" thickBot="1" x14ac:dyDescent="0.35">
      <c r="B1502" s="2">
        <v>41585</v>
      </c>
      <c r="C1502" s="4">
        <v>784.1</v>
      </c>
      <c r="D1502" s="4">
        <v>582.79999999999995</v>
      </c>
    </row>
    <row r="1503" spans="2:4" ht="15" thickBot="1" x14ac:dyDescent="0.35">
      <c r="B1503" s="2">
        <v>41584</v>
      </c>
      <c r="C1503" s="4">
        <v>923.4</v>
      </c>
      <c r="D1503" s="4">
        <v>717</v>
      </c>
    </row>
    <row r="1504" spans="2:4" ht="15" thickBot="1" x14ac:dyDescent="0.35">
      <c r="B1504" s="2">
        <v>41583</v>
      </c>
      <c r="C1504" s="4">
        <v>873.4</v>
      </c>
      <c r="D1504" s="4">
        <v>674.9</v>
      </c>
    </row>
    <row r="1505" spans="2:4" ht="15" thickBot="1" x14ac:dyDescent="0.35">
      <c r="B1505" s="2">
        <v>41579</v>
      </c>
      <c r="C1505" s="4">
        <v>960.1</v>
      </c>
      <c r="D1505" s="4">
        <v>749.9</v>
      </c>
    </row>
    <row r="1506" spans="2:4" ht="15" thickBot="1" x14ac:dyDescent="0.35">
      <c r="B1506" s="2">
        <v>41578</v>
      </c>
      <c r="C1506" s="4">
        <v>805.9</v>
      </c>
      <c r="D1506" s="4">
        <v>584.5</v>
      </c>
    </row>
    <row r="1507" spans="2:4" ht="15" thickBot="1" x14ac:dyDescent="0.35">
      <c r="B1507" s="2">
        <v>41577</v>
      </c>
      <c r="C1507" s="4">
        <v>977.3</v>
      </c>
      <c r="D1507" s="4">
        <v>762.6</v>
      </c>
    </row>
    <row r="1508" spans="2:4" ht="15" thickBot="1" x14ac:dyDescent="0.35">
      <c r="B1508" s="2">
        <v>41576</v>
      </c>
      <c r="C1508" s="4">
        <v>850.4</v>
      </c>
      <c r="D1508" s="4">
        <v>654</v>
      </c>
    </row>
    <row r="1509" spans="2:4" ht="15" thickBot="1" x14ac:dyDescent="0.35">
      <c r="B1509" s="2">
        <v>41575</v>
      </c>
      <c r="C1509" s="4">
        <v>878.6</v>
      </c>
      <c r="D1509" s="4">
        <v>699.1</v>
      </c>
    </row>
    <row r="1510" spans="2:4" ht="15" thickBot="1" x14ac:dyDescent="0.35">
      <c r="B1510" s="2">
        <v>41572</v>
      </c>
      <c r="C1510" s="4">
        <v>935.7</v>
      </c>
      <c r="D1510" s="4">
        <v>739.2</v>
      </c>
    </row>
    <row r="1511" spans="2:4" ht="15" thickBot="1" x14ac:dyDescent="0.35">
      <c r="B1511" s="2">
        <v>41571</v>
      </c>
      <c r="C1511" s="4">
        <v>921.4</v>
      </c>
      <c r="D1511" s="4">
        <v>733.4</v>
      </c>
    </row>
    <row r="1512" spans="2:4" ht="15" thickBot="1" x14ac:dyDescent="0.35">
      <c r="B1512" s="2">
        <v>41570</v>
      </c>
      <c r="C1512" s="4">
        <v>900.9</v>
      </c>
      <c r="D1512" s="4">
        <v>708</v>
      </c>
    </row>
    <row r="1513" spans="2:4" ht="15" thickBot="1" x14ac:dyDescent="0.35">
      <c r="B1513" s="2">
        <v>41569</v>
      </c>
      <c r="C1513" s="4">
        <v>827.6</v>
      </c>
      <c r="D1513" s="4">
        <v>647.9</v>
      </c>
    </row>
    <row r="1514" spans="2:4" ht="15" thickBot="1" x14ac:dyDescent="0.35">
      <c r="B1514" s="2">
        <v>41568</v>
      </c>
      <c r="C1514" s="4">
        <v>885.6</v>
      </c>
      <c r="D1514" s="4">
        <v>703.5</v>
      </c>
    </row>
    <row r="1515" spans="2:4" ht="15" thickBot="1" x14ac:dyDescent="0.35">
      <c r="B1515" s="2">
        <v>41565</v>
      </c>
      <c r="C1515" s="4">
        <v>866.9</v>
      </c>
      <c r="D1515" s="4">
        <v>672.6</v>
      </c>
    </row>
    <row r="1516" spans="2:4" ht="15" thickBot="1" x14ac:dyDescent="0.35">
      <c r="B1516" s="2">
        <v>41564</v>
      </c>
      <c r="C1516" s="4">
        <v>921.1</v>
      </c>
      <c r="D1516" s="4">
        <v>732.1</v>
      </c>
    </row>
    <row r="1517" spans="2:4" ht="15" thickBot="1" x14ac:dyDescent="0.35">
      <c r="B1517" s="2">
        <v>41563</v>
      </c>
      <c r="C1517" s="4">
        <v>977.2</v>
      </c>
      <c r="D1517" s="4">
        <v>783.1</v>
      </c>
    </row>
    <row r="1518" spans="2:4" ht="15" thickBot="1" x14ac:dyDescent="0.35">
      <c r="B1518" s="2">
        <v>41562</v>
      </c>
      <c r="C1518" s="4">
        <v>807.2</v>
      </c>
      <c r="D1518" s="4">
        <v>611.1</v>
      </c>
    </row>
    <row r="1519" spans="2:4" ht="15" thickBot="1" x14ac:dyDescent="0.35">
      <c r="B1519" s="2">
        <v>41561</v>
      </c>
      <c r="C1519" s="4">
        <v>818.1</v>
      </c>
      <c r="D1519" s="4">
        <v>627.4</v>
      </c>
    </row>
    <row r="1520" spans="2:4" ht="15" thickBot="1" x14ac:dyDescent="0.35">
      <c r="B1520" s="2">
        <v>41558</v>
      </c>
      <c r="C1520" s="4">
        <v>857.9</v>
      </c>
      <c r="D1520" s="4">
        <v>656.5</v>
      </c>
    </row>
    <row r="1521" spans="2:4" ht="15" thickBot="1" x14ac:dyDescent="0.35">
      <c r="B1521" s="2">
        <v>41557</v>
      </c>
      <c r="C1521" s="4">
        <v>656</v>
      </c>
      <c r="D1521" s="4">
        <v>462.9</v>
      </c>
    </row>
    <row r="1522" spans="2:4" ht="15" thickBot="1" x14ac:dyDescent="0.35">
      <c r="B1522" s="2">
        <v>41556</v>
      </c>
      <c r="C1522" s="4">
        <v>721.3</v>
      </c>
      <c r="D1522" s="4">
        <v>526.20000000000005</v>
      </c>
    </row>
    <row r="1523" spans="2:4" ht="15" thickBot="1" x14ac:dyDescent="0.35">
      <c r="B1523" s="2">
        <v>41555</v>
      </c>
      <c r="C1523" s="4">
        <v>736.2</v>
      </c>
      <c r="D1523" s="4">
        <v>534.29999999999995</v>
      </c>
    </row>
    <row r="1524" spans="2:4" ht="15" thickBot="1" x14ac:dyDescent="0.35">
      <c r="B1524" s="2">
        <v>41554</v>
      </c>
      <c r="C1524" s="4">
        <v>857.1</v>
      </c>
      <c r="D1524" s="4">
        <v>659.9</v>
      </c>
    </row>
    <row r="1525" spans="2:4" ht="15" thickBot="1" x14ac:dyDescent="0.35">
      <c r="B1525" s="2">
        <v>41551</v>
      </c>
      <c r="C1525" s="4">
        <v>886.9</v>
      </c>
      <c r="D1525" s="4">
        <v>689.6</v>
      </c>
    </row>
    <row r="1526" spans="2:4" ht="15" thickBot="1" x14ac:dyDescent="0.35">
      <c r="B1526" s="2">
        <v>41550</v>
      </c>
      <c r="C1526" s="4">
        <v>910.6</v>
      </c>
      <c r="D1526" s="4">
        <v>714</v>
      </c>
    </row>
    <row r="1527" spans="2:4" ht="15" thickBot="1" x14ac:dyDescent="0.35">
      <c r="B1527" s="2">
        <v>41549</v>
      </c>
      <c r="C1527" s="3">
        <v>1014.2</v>
      </c>
      <c r="D1527" s="4">
        <v>792.6</v>
      </c>
    </row>
    <row r="1528" spans="2:4" ht="15" thickBot="1" x14ac:dyDescent="0.35">
      <c r="B1528" s="2">
        <v>41548</v>
      </c>
      <c r="C1528" s="3">
        <v>1097.8</v>
      </c>
      <c r="D1528" s="4">
        <v>854.9</v>
      </c>
    </row>
    <row r="1529" spans="2:4" ht="15" thickBot="1" x14ac:dyDescent="0.35">
      <c r="B1529" s="2">
        <v>41547</v>
      </c>
      <c r="C1529" s="4">
        <v>918</v>
      </c>
      <c r="D1529" s="4">
        <v>696.5</v>
      </c>
    </row>
    <row r="1530" spans="2:4" ht="15" thickBot="1" x14ac:dyDescent="0.35">
      <c r="B1530" s="2">
        <v>41544</v>
      </c>
      <c r="C1530" s="4">
        <v>990.4</v>
      </c>
      <c r="D1530" s="4">
        <v>763.9</v>
      </c>
    </row>
    <row r="1531" spans="2:4" ht="15" thickBot="1" x14ac:dyDescent="0.35">
      <c r="B1531" s="2">
        <v>41543</v>
      </c>
      <c r="C1531" s="4">
        <v>937.1</v>
      </c>
      <c r="D1531" s="4">
        <v>729.2</v>
      </c>
    </row>
    <row r="1532" spans="2:4" ht="15" thickBot="1" x14ac:dyDescent="0.35">
      <c r="B1532" s="2">
        <v>41542</v>
      </c>
      <c r="C1532" s="4">
        <v>859.7</v>
      </c>
      <c r="D1532" s="4">
        <v>657.7</v>
      </c>
    </row>
    <row r="1533" spans="2:4" ht="15" thickBot="1" x14ac:dyDescent="0.35">
      <c r="B1533" s="2">
        <v>41541</v>
      </c>
      <c r="C1533" s="4">
        <v>927.6</v>
      </c>
      <c r="D1533" s="4">
        <v>739.2</v>
      </c>
    </row>
    <row r="1534" spans="2:4" ht="15" thickBot="1" x14ac:dyDescent="0.35">
      <c r="B1534" s="2">
        <v>41540</v>
      </c>
      <c r="C1534" s="4">
        <v>855.4</v>
      </c>
      <c r="D1534" s="4">
        <v>673.5</v>
      </c>
    </row>
    <row r="1535" spans="2:4" ht="15" thickBot="1" x14ac:dyDescent="0.35">
      <c r="B1535" s="2">
        <v>41537</v>
      </c>
      <c r="C1535" s="4">
        <v>858</v>
      </c>
      <c r="D1535" s="4">
        <v>658.8</v>
      </c>
    </row>
    <row r="1536" spans="2:4" ht="15" thickBot="1" x14ac:dyDescent="0.35">
      <c r="B1536" s="2">
        <v>41536</v>
      </c>
      <c r="C1536" s="4">
        <v>875.7</v>
      </c>
      <c r="D1536" s="4">
        <v>681.9</v>
      </c>
    </row>
    <row r="1537" spans="2:4" ht="15" thickBot="1" x14ac:dyDescent="0.35">
      <c r="B1537" s="2">
        <v>41535</v>
      </c>
      <c r="C1537" s="4">
        <v>941.9</v>
      </c>
      <c r="D1537" s="4">
        <v>751.4</v>
      </c>
    </row>
    <row r="1538" spans="2:4" ht="15" thickBot="1" x14ac:dyDescent="0.35">
      <c r="B1538" s="2">
        <v>41534</v>
      </c>
      <c r="C1538" s="4">
        <v>803</v>
      </c>
      <c r="D1538" s="4">
        <v>613.6</v>
      </c>
    </row>
    <row r="1539" spans="2:4" ht="15" thickBot="1" x14ac:dyDescent="0.35">
      <c r="B1539" s="2">
        <v>41533</v>
      </c>
      <c r="C1539" s="4">
        <v>785.7</v>
      </c>
      <c r="D1539" s="4">
        <v>600.70000000000005</v>
      </c>
    </row>
    <row r="1540" spans="2:4" ht="15" thickBot="1" x14ac:dyDescent="0.35">
      <c r="B1540" s="2">
        <v>41530</v>
      </c>
      <c r="C1540" s="4">
        <v>829.8</v>
      </c>
      <c r="D1540" s="4">
        <v>622.79999999999995</v>
      </c>
    </row>
    <row r="1541" spans="2:4" ht="15" thickBot="1" x14ac:dyDescent="0.35">
      <c r="B1541" s="2">
        <v>41529</v>
      </c>
      <c r="C1541" s="4">
        <v>819.6</v>
      </c>
      <c r="D1541" s="4">
        <v>626.9</v>
      </c>
    </row>
    <row r="1542" spans="2:4" ht="15" thickBot="1" x14ac:dyDescent="0.35">
      <c r="B1542" s="2">
        <v>41528</v>
      </c>
      <c r="C1542" s="4">
        <v>810.7</v>
      </c>
      <c r="D1542" s="4">
        <v>604.4</v>
      </c>
    </row>
    <row r="1543" spans="2:4" ht="15" thickBot="1" x14ac:dyDescent="0.35">
      <c r="B1543" s="2">
        <v>41527</v>
      </c>
      <c r="C1543" s="4">
        <v>748.1</v>
      </c>
      <c r="D1543" s="4">
        <v>555.6</v>
      </c>
    </row>
    <row r="1544" spans="2:4" ht="15" thickBot="1" x14ac:dyDescent="0.35">
      <c r="B1544" s="2">
        <v>41526</v>
      </c>
      <c r="C1544" s="4">
        <v>681</v>
      </c>
      <c r="D1544" s="4">
        <v>501.2</v>
      </c>
    </row>
    <row r="1545" spans="2:4" ht="15" thickBot="1" x14ac:dyDescent="0.35">
      <c r="B1545" s="2">
        <v>41523</v>
      </c>
      <c r="C1545" s="4">
        <v>596.70000000000005</v>
      </c>
      <c r="D1545" s="4">
        <v>400.9</v>
      </c>
    </row>
    <row r="1546" spans="2:4" ht="15" thickBot="1" x14ac:dyDescent="0.35">
      <c r="B1546" s="2">
        <v>41522</v>
      </c>
      <c r="C1546" s="4">
        <v>596.70000000000005</v>
      </c>
      <c r="D1546" s="4">
        <v>407.1</v>
      </c>
    </row>
    <row r="1547" spans="2:4" ht="15" thickBot="1" x14ac:dyDescent="0.35">
      <c r="B1547" s="2">
        <v>41521</v>
      </c>
      <c r="C1547" s="4">
        <v>844.3</v>
      </c>
      <c r="D1547" s="4">
        <v>658.4</v>
      </c>
    </row>
    <row r="1548" spans="2:4" ht="15" thickBot="1" x14ac:dyDescent="0.35">
      <c r="B1548" s="2">
        <v>41520</v>
      </c>
      <c r="C1548" s="4">
        <v>813.1</v>
      </c>
      <c r="D1548" s="4">
        <v>614.9</v>
      </c>
    </row>
    <row r="1549" spans="2:4" ht="15" thickBot="1" x14ac:dyDescent="0.35">
      <c r="B1549" s="2">
        <v>41519</v>
      </c>
      <c r="C1549" s="4">
        <v>820.1</v>
      </c>
      <c r="D1549" s="4">
        <v>625.9</v>
      </c>
    </row>
    <row r="1550" spans="2:4" ht="15" thickBot="1" x14ac:dyDescent="0.35">
      <c r="B1550" s="2">
        <v>41516</v>
      </c>
      <c r="C1550" s="4">
        <v>821.9</v>
      </c>
      <c r="D1550" s="4">
        <v>619.70000000000005</v>
      </c>
    </row>
    <row r="1551" spans="2:4" ht="15" thickBot="1" x14ac:dyDescent="0.35">
      <c r="B1551" s="2">
        <v>41515</v>
      </c>
      <c r="C1551" s="4">
        <v>687.7</v>
      </c>
      <c r="D1551" s="4">
        <v>485.6</v>
      </c>
    </row>
    <row r="1552" spans="2:4" ht="15" thickBot="1" x14ac:dyDescent="0.35">
      <c r="B1552" s="2">
        <v>41514</v>
      </c>
      <c r="C1552" s="4">
        <v>768.7</v>
      </c>
      <c r="D1552" s="4">
        <v>570.29999999999995</v>
      </c>
    </row>
    <row r="1553" spans="2:4" ht="15" thickBot="1" x14ac:dyDescent="0.35">
      <c r="B1553" s="2">
        <v>41513</v>
      </c>
      <c r="C1553" s="4">
        <v>740.1</v>
      </c>
      <c r="D1553" s="4">
        <v>551.29999999999995</v>
      </c>
    </row>
    <row r="1554" spans="2:4" ht="15" thickBot="1" x14ac:dyDescent="0.35">
      <c r="B1554" s="2">
        <v>41512</v>
      </c>
      <c r="C1554" s="4">
        <v>945.9</v>
      </c>
      <c r="D1554" s="4">
        <v>769.3</v>
      </c>
    </row>
    <row r="1555" spans="2:4" ht="15" thickBot="1" x14ac:dyDescent="0.35">
      <c r="B1555" s="2">
        <v>41509</v>
      </c>
      <c r="C1555" s="3">
        <v>1048.0999999999999</v>
      </c>
      <c r="D1555" s="4">
        <v>853.8</v>
      </c>
    </row>
    <row r="1556" spans="2:4" ht="15" thickBot="1" x14ac:dyDescent="0.35">
      <c r="B1556" s="2">
        <v>41508</v>
      </c>
      <c r="C1556" s="3">
        <v>1021.3</v>
      </c>
      <c r="D1556" s="4">
        <v>833</v>
      </c>
    </row>
    <row r="1557" spans="2:4" ht="15" thickBot="1" x14ac:dyDescent="0.35">
      <c r="B1557" s="2">
        <v>41507</v>
      </c>
      <c r="C1557" s="4">
        <v>915.3</v>
      </c>
      <c r="D1557" s="4">
        <v>711</v>
      </c>
    </row>
    <row r="1558" spans="2:4" ht="15" thickBot="1" x14ac:dyDescent="0.35">
      <c r="B1558" s="2">
        <v>41506</v>
      </c>
      <c r="C1558" s="4">
        <v>942</v>
      </c>
      <c r="D1558" s="4">
        <v>739.2</v>
      </c>
    </row>
    <row r="1559" spans="2:4" ht="15" thickBot="1" x14ac:dyDescent="0.35">
      <c r="B1559" s="2">
        <v>41505</v>
      </c>
      <c r="C1559" s="4">
        <v>930.9</v>
      </c>
      <c r="D1559" s="4">
        <v>736</v>
      </c>
    </row>
    <row r="1560" spans="2:4" ht="15" thickBot="1" x14ac:dyDescent="0.35">
      <c r="B1560" s="2">
        <v>41502</v>
      </c>
      <c r="C1560" s="4">
        <v>889</v>
      </c>
      <c r="D1560" s="4">
        <v>684.6</v>
      </c>
    </row>
    <row r="1561" spans="2:4" ht="15" thickBot="1" x14ac:dyDescent="0.35">
      <c r="B1561" s="2">
        <v>41501</v>
      </c>
      <c r="C1561" s="4">
        <v>902.2</v>
      </c>
      <c r="D1561" s="4">
        <v>693</v>
      </c>
    </row>
    <row r="1562" spans="2:4" ht="15" thickBot="1" x14ac:dyDescent="0.35">
      <c r="B1562" s="2">
        <v>41500</v>
      </c>
      <c r="C1562" s="4">
        <v>924</v>
      </c>
      <c r="D1562" s="4">
        <v>711.3</v>
      </c>
    </row>
    <row r="1563" spans="2:4" ht="15" thickBot="1" x14ac:dyDescent="0.35">
      <c r="B1563" s="2">
        <v>41499</v>
      </c>
      <c r="C1563" s="4">
        <v>916.7</v>
      </c>
      <c r="D1563" s="4">
        <v>708.7</v>
      </c>
    </row>
    <row r="1564" spans="2:4" ht="15" thickBot="1" x14ac:dyDescent="0.35">
      <c r="B1564" s="2">
        <v>41498</v>
      </c>
      <c r="C1564" s="4">
        <v>848.6</v>
      </c>
      <c r="D1564" s="4">
        <v>660.5</v>
      </c>
    </row>
    <row r="1565" spans="2:4" ht="15" thickBot="1" x14ac:dyDescent="0.35">
      <c r="B1565" s="2">
        <v>41495</v>
      </c>
      <c r="C1565" s="4">
        <v>871.8</v>
      </c>
      <c r="D1565" s="4">
        <v>677.2</v>
      </c>
    </row>
    <row r="1566" spans="2:4" ht="15" thickBot="1" x14ac:dyDescent="0.35">
      <c r="B1566" s="2">
        <v>41494</v>
      </c>
      <c r="C1566" s="4">
        <v>961</v>
      </c>
      <c r="D1566" s="4">
        <v>745.7</v>
      </c>
    </row>
    <row r="1567" spans="2:4" ht="15" thickBot="1" x14ac:dyDescent="0.35">
      <c r="B1567" s="2">
        <v>41493</v>
      </c>
      <c r="C1567" s="4">
        <v>934.9</v>
      </c>
      <c r="D1567" s="4">
        <v>718.5</v>
      </c>
    </row>
    <row r="1568" spans="2:4" ht="15" thickBot="1" x14ac:dyDescent="0.35">
      <c r="B1568" s="2">
        <v>41492</v>
      </c>
      <c r="C1568" s="4">
        <v>934.5</v>
      </c>
      <c r="D1568" s="4">
        <v>718.3</v>
      </c>
    </row>
    <row r="1569" spans="2:4" ht="15" thickBot="1" x14ac:dyDescent="0.35">
      <c r="B1569" s="2">
        <v>41491</v>
      </c>
      <c r="C1569" s="4">
        <v>949</v>
      </c>
      <c r="D1569" s="4">
        <v>750.1</v>
      </c>
    </row>
    <row r="1570" spans="2:4" ht="15" thickBot="1" x14ac:dyDescent="0.35">
      <c r="B1570" s="2">
        <v>41488</v>
      </c>
      <c r="C1570" s="4">
        <v>910.8</v>
      </c>
      <c r="D1570" s="4">
        <v>694.5</v>
      </c>
    </row>
    <row r="1571" spans="2:4" ht="15" thickBot="1" x14ac:dyDescent="0.35">
      <c r="B1571" s="2">
        <v>41487</v>
      </c>
      <c r="C1571" s="4">
        <v>817.4</v>
      </c>
      <c r="D1571" s="4">
        <v>576.5</v>
      </c>
    </row>
    <row r="1572" spans="2:4" ht="15" thickBot="1" x14ac:dyDescent="0.35">
      <c r="B1572" s="2">
        <v>41486</v>
      </c>
      <c r="C1572" s="3">
        <v>1035</v>
      </c>
      <c r="D1572" s="4">
        <v>811.4</v>
      </c>
    </row>
    <row r="1573" spans="2:4" ht="15" thickBot="1" x14ac:dyDescent="0.35">
      <c r="B1573" s="2">
        <v>41485</v>
      </c>
      <c r="C1573" s="4">
        <v>823.8</v>
      </c>
      <c r="D1573" s="4">
        <v>611.79999999999995</v>
      </c>
    </row>
    <row r="1574" spans="2:4" ht="15" thickBot="1" x14ac:dyDescent="0.35">
      <c r="B1574" s="2">
        <v>41484</v>
      </c>
      <c r="C1574" s="4">
        <v>787.7</v>
      </c>
      <c r="D1574" s="4">
        <v>581</v>
      </c>
    </row>
    <row r="1575" spans="2:4" ht="15" thickBot="1" x14ac:dyDescent="0.35">
      <c r="B1575" s="2">
        <v>41481</v>
      </c>
      <c r="C1575" s="4">
        <v>775.3</v>
      </c>
      <c r="D1575" s="4">
        <v>571.29999999999995</v>
      </c>
    </row>
    <row r="1576" spans="2:4" ht="15" thickBot="1" x14ac:dyDescent="0.35">
      <c r="B1576" s="2">
        <v>41480</v>
      </c>
      <c r="C1576" s="4">
        <v>850.2</v>
      </c>
      <c r="D1576" s="4">
        <v>645.29999999999995</v>
      </c>
    </row>
    <row r="1577" spans="2:4" ht="15" thickBot="1" x14ac:dyDescent="0.35">
      <c r="B1577" s="2">
        <v>41479</v>
      </c>
      <c r="C1577" s="4">
        <v>906.3</v>
      </c>
      <c r="D1577" s="4">
        <v>707.4</v>
      </c>
    </row>
    <row r="1578" spans="2:4" ht="15" thickBot="1" x14ac:dyDescent="0.35">
      <c r="B1578" s="2">
        <v>41478</v>
      </c>
      <c r="C1578" s="4">
        <v>855.4</v>
      </c>
      <c r="D1578" s="4">
        <v>667.8</v>
      </c>
    </row>
    <row r="1579" spans="2:4" ht="15" thickBot="1" x14ac:dyDescent="0.35">
      <c r="B1579" s="2">
        <v>41477</v>
      </c>
      <c r="C1579" s="4">
        <v>844.1</v>
      </c>
      <c r="D1579" s="4">
        <v>654.5</v>
      </c>
    </row>
    <row r="1580" spans="2:4" ht="15" thickBot="1" x14ac:dyDescent="0.35">
      <c r="B1580" s="2">
        <v>41474</v>
      </c>
      <c r="C1580" s="4">
        <v>913.3</v>
      </c>
      <c r="D1580" s="4">
        <v>713.8</v>
      </c>
    </row>
    <row r="1581" spans="2:4" ht="15" thickBot="1" x14ac:dyDescent="0.35">
      <c r="B1581" s="2">
        <v>41473</v>
      </c>
      <c r="C1581" s="4">
        <v>874.6</v>
      </c>
      <c r="D1581" s="4">
        <v>679.8</v>
      </c>
    </row>
    <row r="1582" spans="2:4" ht="15" thickBot="1" x14ac:dyDescent="0.35">
      <c r="B1582" s="2">
        <v>41472</v>
      </c>
      <c r="C1582" s="4">
        <v>931.9</v>
      </c>
      <c r="D1582" s="4">
        <v>728.8</v>
      </c>
    </row>
    <row r="1583" spans="2:4" ht="15" thickBot="1" x14ac:dyDescent="0.35">
      <c r="B1583" s="2">
        <v>41471</v>
      </c>
      <c r="C1583" s="4">
        <v>899.1</v>
      </c>
      <c r="D1583" s="4">
        <v>707.6</v>
      </c>
    </row>
    <row r="1584" spans="2:4" ht="15" thickBot="1" x14ac:dyDescent="0.35">
      <c r="B1584" s="2">
        <v>41470</v>
      </c>
      <c r="C1584" s="4">
        <v>869.1</v>
      </c>
      <c r="D1584" s="4">
        <v>670.1</v>
      </c>
    </row>
    <row r="1585" spans="2:4" ht="15" thickBot="1" x14ac:dyDescent="0.35">
      <c r="B1585" s="2">
        <v>41467</v>
      </c>
      <c r="C1585" s="4">
        <v>807.8</v>
      </c>
      <c r="D1585" s="4">
        <v>606.5</v>
      </c>
    </row>
    <row r="1586" spans="2:4" ht="15" thickBot="1" x14ac:dyDescent="0.35">
      <c r="B1586" s="2">
        <v>41466</v>
      </c>
      <c r="C1586" s="4">
        <v>763.3</v>
      </c>
      <c r="D1586" s="4">
        <v>564.6</v>
      </c>
    </row>
    <row r="1587" spans="2:4" ht="15" thickBot="1" x14ac:dyDescent="0.35">
      <c r="B1587" s="2">
        <v>41465</v>
      </c>
      <c r="C1587" s="4">
        <v>747.7</v>
      </c>
      <c r="D1587" s="4">
        <v>552.9</v>
      </c>
    </row>
    <row r="1588" spans="2:4" ht="15" thickBot="1" x14ac:dyDescent="0.35">
      <c r="B1588" s="2">
        <v>41464</v>
      </c>
      <c r="C1588" s="4">
        <v>759.5</v>
      </c>
      <c r="D1588" s="4">
        <v>565.4</v>
      </c>
    </row>
    <row r="1589" spans="2:4" ht="15" thickBot="1" x14ac:dyDescent="0.35">
      <c r="B1589" s="2">
        <v>41463</v>
      </c>
      <c r="C1589" s="4">
        <v>760.7</v>
      </c>
      <c r="D1589" s="4">
        <v>571.6</v>
      </c>
    </row>
    <row r="1590" spans="2:4" ht="15" thickBot="1" x14ac:dyDescent="0.35">
      <c r="B1590" s="2">
        <v>41460</v>
      </c>
      <c r="C1590" s="4">
        <v>800.7</v>
      </c>
      <c r="D1590" s="4">
        <v>596.79999999999995</v>
      </c>
    </row>
    <row r="1591" spans="2:4" ht="15" thickBot="1" x14ac:dyDescent="0.35">
      <c r="B1591" s="2">
        <v>41459</v>
      </c>
      <c r="C1591" s="4">
        <v>788.6</v>
      </c>
      <c r="D1591" s="4">
        <v>588.1</v>
      </c>
    </row>
    <row r="1592" spans="2:4" ht="15" thickBot="1" x14ac:dyDescent="0.35">
      <c r="B1592" s="2">
        <v>41458</v>
      </c>
      <c r="C1592" s="4">
        <v>874.1</v>
      </c>
      <c r="D1592" s="4">
        <v>669.7</v>
      </c>
    </row>
    <row r="1593" spans="2:4" ht="15" thickBot="1" x14ac:dyDescent="0.35">
      <c r="B1593" s="2">
        <v>41457</v>
      </c>
      <c r="C1593" s="4">
        <v>882.8</v>
      </c>
      <c r="D1593" s="4">
        <v>666.2</v>
      </c>
    </row>
    <row r="1594" spans="2:4" ht="15" thickBot="1" x14ac:dyDescent="0.35">
      <c r="B1594" s="2">
        <v>41456</v>
      </c>
      <c r="C1594" s="3">
        <v>1002.4</v>
      </c>
      <c r="D1594" s="4">
        <v>773</v>
      </c>
    </row>
    <row r="1595" spans="2:4" ht="15" thickBot="1" x14ac:dyDescent="0.35">
      <c r="B1595" s="2">
        <v>41453</v>
      </c>
      <c r="C1595" s="3">
        <v>1021.5</v>
      </c>
      <c r="D1595" s="4">
        <v>795.4</v>
      </c>
    </row>
    <row r="1596" spans="2:4" ht="15" thickBot="1" x14ac:dyDescent="0.35">
      <c r="B1596" s="2">
        <v>41452</v>
      </c>
      <c r="C1596" s="4">
        <v>971.6</v>
      </c>
      <c r="D1596" s="4">
        <v>759.3</v>
      </c>
    </row>
    <row r="1597" spans="2:4" ht="15" thickBot="1" x14ac:dyDescent="0.35">
      <c r="B1597" s="2">
        <v>41451</v>
      </c>
      <c r="C1597" s="4">
        <v>987.8</v>
      </c>
      <c r="D1597" s="4">
        <v>782.4</v>
      </c>
    </row>
    <row r="1598" spans="2:4" ht="15" thickBot="1" x14ac:dyDescent="0.35">
      <c r="B1598" s="2">
        <v>41450</v>
      </c>
      <c r="C1598" s="4">
        <v>953.7</v>
      </c>
      <c r="D1598" s="4">
        <v>763.4</v>
      </c>
    </row>
    <row r="1599" spans="2:4" ht="15" thickBot="1" x14ac:dyDescent="0.35">
      <c r="B1599" s="2">
        <v>41449</v>
      </c>
      <c r="C1599" s="4">
        <v>964.2</v>
      </c>
      <c r="D1599" s="4">
        <v>790.2</v>
      </c>
    </row>
    <row r="1600" spans="2:4" ht="15" thickBot="1" x14ac:dyDescent="0.35">
      <c r="B1600" s="2">
        <v>41446</v>
      </c>
      <c r="C1600" s="4">
        <v>999.5</v>
      </c>
      <c r="D1600" s="4">
        <v>803.4</v>
      </c>
    </row>
    <row r="1601" spans="2:4" ht="15" thickBot="1" x14ac:dyDescent="0.35">
      <c r="B1601" s="2">
        <v>41445</v>
      </c>
      <c r="C1601" s="4">
        <v>891.6</v>
      </c>
      <c r="D1601" s="4">
        <v>699.7</v>
      </c>
    </row>
    <row r="1602" spans="2:4" ht="15" thickBot="1" x14ac:dyDescent="0.35">
      <c r="B1602" s="2">
        <v>41444</v>
      </c>
      <c r="C1602" s="4">
        <v>920.7</v>
      </c>
      <c r="D1602" s="4">
        <v>713.8</v>
      </c>
    </row>
    <row r="1603" spans="2:4" ht="15" thickBot="1" x14ac:dyDescent="0.35">
      <c r="B1603" s="2">
        <v>41443</v>
      </c>
      <c r="C1603" s="4">
        <v>886.9</v>
      </c>
      <c r="D1603" s="4">
        <v>687</v>
      </c>
    </row>
    <row r="1604" spans="2:4" ht="15" thickBot="1" x14ac:dyDescent="0.35">
      <c r="B1604" s="2">
        <v>41442</v>
      </c>
      <c r="C1604" s="4">
        <v>846.6</v>
      </c>
      <c r="D1604" s="4">
        <v>653.79999999999995</v>
      </c>
    </row>
    <row r="1605" spans="2:4" ht="15" thickBot="1" x14ac:dyDescent="0.35">
      <c r="B1605" s="2">
        <v>41439</v>
      </c>
      <c r="C1605" s="4">
        <v>854.2</v>
      </c>
      <c r="D1605" s="4">
        <v>646.6</v>
      </c>
    </row>
    <row r="1606" spans="2:4" ht="15" thickBot="1" x14ac:dyDescent="0.35">
      <c r="B1606" s="2">
        <v>41438</v>
      </c>
      <c r="C1606" s="4">
        <v>898.9</v>
      </c>
      <c r="D1606" s="4">
        <v>697.1</v>
      </c>
    </row>
    <row r="1607" spans="2:4" ht="15" thickBot="1" x14ac:dyDescent="0.35">
      <c r="B1607" s="2">
        <v>41436</v>
      </c>
      <c r="C1607" s="4">
        <v>889</v>
      </c>
      <c r="D1607" s="4">
        <v>674</v>
      </c>
    </row>
    <row r="1608" spans="2:4" ht="15" thickBot="1" x14ac:dyDescent="0.35">
      <c r="B1608" s="2">
        <v>41435</v>
      </c>
      <c r="C1608" s="4">
        <v>690.7</v>
      </c>
      <c r="D1608" s="4">
        <v>491.7</v>
      </c>
    </row>
    <row r="1609" spans="2:4" ht="15" thickBot="1" x14ac:dyDescent="0.35">
      <c r="B1609" s="2">
        <v>41432</v>
      </c>
      <c r="C1609" s="4">
        <v>728.3</v>
      </c>
      <c r="D1609" s="4">
        <v>521.5</v>
      </c>
    </row>
    <row r="1610" spans="2:4" ht="15" thickBot="1" x14ac:dyDescent="0.35">
      <c r="B1610" s="2">
        <v>41431</v>
      </c>
      <c r="C1610" s="4">
        <v>844.8</v>
      </c>
      <c r="D1610" s="4">
        <v>655.4</v>
      </c>
    </row>
    <row r="1611" spans="2:4" ht="15" thickBot="1" x14ac:dyDescent="0.35">
      <c r="B1611" s="2">
        <v>41430</v>
      </c>
      <c r="C1611" s="3">
        <v>1122.4000000000001</v>
      </c>
      <c r="D1611" s="4">
        <v>919.1</v>
      </c>
    </row>
    <row r="1612" spans="2:4" ht="15" thickBot="1" x14ac:dyDescent="0.35">
      <c r="B1612" s="2">
        <v>41429</v>
      </c>
      <c r="C1612" s="4">
        <v>927.6</v>
      </c>
      <c r="D1612" s="4">
        <v>720.8</v>
      </c>
    </row>
    <row r="1613" spans="2:4" ht="15" thickBot="1" x14ac:dyDescent="0.35">
      <c r="B1613" s="2">
        <v>41428</v>
      </c>
      <c r="C1613" s="4">
        <v>893.1</v>
      </c>
      <c r="D1613" s="4">
        <v>692.3</v>
      </c>
    </row>
    <row r="1614" spans="2:4" ht="15" thickBot="1" x14ac:dyDescent="0.35">
      <c r="B1614" s="2">
        <v>41425</v>
      </c>
      <c r="C1614" s="4">
        <v>927</v>
      </c>
      <c r="D1614" s="4">
        <v>713.6</v>
      </c>
    </row>
    <row r="1615" spans="2:4" ht="15" thickBot="1" x14ac:dyDescent="0.35">
      <c r="B1615" s="2">
        <v>41424</v>
      </c>
      <c r="C1615" s="4">
        <v>930.6</v>
      </c>
      <c r="D1615" s="4">
        <v>729.4</v>
      </c>
    </row>
    <row r="1616" spans="2:4" ht="15" thickBot="1" x14ac:dyDescent="0.35">
      <c r="B1616" s="2">
        <v>41423</v>
      </c>
      <c r="C1616" s="4">
        <v>999.6</v>
      </c>
      <c r="D1616" s="4">
        <v>805.6</v>
      </c>
    </row>
    <row r="1617" spans="2:4" ht="15" thickBot="1" x14ac:dyDescent="0.35">
      <c r="B1617" s="2">
        <v>41422</v>
      </c>
      <c r="C1617" s="4">
        <v>915.2</v>
      </c>
      <c r="D1617" s="4">
        <v>722.5</v>
      </c>
    </row>
    <row r="1618" spans="2:4" ht="15" thickBot="1" x14ac:dyDescent="0.35">
      <c r="B1618" s="2">
        <v>41421</v>
      </c>
      <c r="C1618" s="4">
        <v>952.7</v>
      </c>
      <c r="D1618" s="4">
        <v>776.1</v>
      </c>
    </row>
    <row r="1619" spans="2:4" ht="15" thickBot="1" x14ac:dyDescent="0.35">
      <c r="B1619" s="2">
        <v>41418</v>
      </c>
      <c r="C1619" s="4">
        <v>971</v>
      </c>
      <c r="D1619" s="4">
        <v>782</v>
      </c>
    </row>
    <row r="1620" spans="2:4" ht="15" thickBot="1" x14ac:dyDescent="0.35">
      <c r="B1620" s="2">
        <v>41417</v>
      </c>
      <c r="C1620" s="4">
        <v>910.6</v>
      </c>
      <c r="D1620" s="4">
        <v>726.5</v>
      </c>
    </row>
    <row r="1621" spans="2:4" ht="15" thickBot="1" x14ac:dyDescent="0.35">
      <c r="B1621" s="2">
        <v>41416</v>
      </c>
      <c r="C1621" s="4">
        <v>924.9</v>
      </c>
      <c r="D1621" s="4">
        <v>731.1</v>
      </c>
    </row>
    <row r="1622" spans="2:4" ht="15" thickBot="1" x14ac:dyDescent="0.35">
      <c r="B1622" s="2">
        <v>41415</v>
      </c>
      <c r="C1622" s="4">
        <v>867</v>
      </c>
      <c r="D1622" s="4">
        <v>673.6</v>
      </c>
    </row>
    <row r="1623" spans="2:4" ht="15" thickBot="1" x14ac:dyDescent="0.35">
      <c r="B1623" s="2">
        <v>41414</v>
      </c>
      <c r="C1623" s="4">
        <v>892.2</v>
      </c>
      <c r="D1623" s="4">
        <v>708.1</v>
      </c>
    </row>
    <row r="1624" spans="2:4" ht="15" thickBot="1" x14ac:dyDescent="0.35">
      <c r="B1624" s="2">
        <v>41411</v>
      </c>
      <c r="C1624" s="4">
        <v>904.3</v>
      </c>
      <c r="D1624" s="4">
        <v>705.2</v>
      </c>
    </row>
    <row r="1625" spans="2:4" ht="15" thickBot="1" x14ac:dyDescent="0.35">
      <c r="B1625" s="2">
        <v>41410</v>
      </c>
      <c r="C1625" s="4">
        <v>866.3</v>
      </c>
      <c r="D1625" s="4">
        <v>667.6</v>
      </c>
    </row>
    <row r="1626" spans="2:4" ht="15" thickBot="1" x14ac:dyDescent="0.35">
      <c r="B1626" s="2">
        <v>41409</v>
      </c>
      <c r="C1626" s="4">
        <v>953.4</v>
      </c>
      <c r="D1626" s="4">
        <v>737.2</v>
      </c>
    </row>
    <row r="1627" spans="2:4" ht="15" thickBot="1" x14ac:dyDescent="0.35">
      <c r="B1627" s="2">
        <v>41408</v>
      </c>
      <c r="C1627" s="4">
        <v>837.7</v>
      </c>
      <c r="D1627" s="4">
        <v>616.5</v>
      </c>
    </row>
    <row r="1628" spans="2:4" ht="15" thickBot="1" x14ac:dyDescent="0.35">
      <c r="B1628" s="2">
        <v>41407</v>
      </c>
      <c r="C1628" s="4">
        <v>585.20000000000005</v>
      </c>
      <c r="D1628" s="4">
        <v>407.7</v>
      </c>
    </row>
    <row r="1629" spans="2:4" ht="15" thickBot="1" x14ac:dyDescent="0.35">
      <c r="B1629" s="2">
        <v>41402</v>
      </c>
      <c r="C1629" s="4">
        <v>726.3</v>
      </c>
      <c r="D1629" s="4">
        <v>504.6</v>
      </c>
    </row>
    <row r="1630" spans="2:4" ht="15" thickBot="1" x14ac:dyDescent="0.35">
      <c r="B1630" s="2">
        <v>41401</v>
      </c>
      <c r="C1630" s="3">
        <v>1085.3</v>
      </c>
      <c r="D1630" s="4">
        <v>855.6</v>
      </c>
    </row>
    <row r="1631" spans="2:4" ht="15" thickBot="1" x14ac:dyDescent="0.35">
      <c r="B1631" s="2">
        <v>41400</v>
      </c>
      <c r="C1631" s="4">
        <v>814.9</v>
      </c>
      <c r="D1631" s="4">
        <v>606.4</v>
      </c>
    </row>
    <row r="1632" spans="2:4" ht="15" thickBot="1" x14ac:dyDescent="0.35">
      <c r="B1632" s="2">
        <v>41394</v>
      </c>
      <c r="C1632" s="3">
        <v>1051.4000000000001</v>
      </c>
      <c r="D1632" s="4">
        <v>782.1</v>
      </c>
    </row>
    <row r="1633" spans="2:4" ht="15" thickBot="1" x14ac:dyDescent="0.35">
      <c r="B1633" s="2">
        <v>41393</v>
      </c>
      <c r="C1633" s="3">
        <v>1024.5</v>
      </c>
      <c r="D1633" s="4">
        <v>817.5</v>
      </c>
    </row>
    <row r="1634" spans="2:4" ht="15" thickBot="1" x14ac:dyDescent="0.35">
      <c r="B1634" s="2">
        <v>41390</v>
      </c>
      <c r="C1634" s="4">
        <v>977.5</v>
      </c>
      <c r="D1634" s="4">
        <v>773.6</v>
      </c>
    </row>
    <row r="1635" spans="2:4" ht="15" thickBot="1" x14ac:dyDescent="0.35">
      <c r="B1635" s="2">
        <v>41389</v>
      </c>
      <c r="C1635" s="3">
        <v>1004.1</v>
      </c>
      <c r="D1635" s="4">
        <v>806.3</v>
      </c>
    </row>
    <row r="1636" spans="2:4" ht="15" thickBot="1" x14ac:dyDescent="0.35">
      <c r="B1636" s="2">
        <v>41388</v>
      </c>
      <c r="C1636" s="4">
        <v>904.8</v>
      </c>
      <c r="D1636" s="4">
        <v>714.1</v>
      </c>
    </row>
    <row r="1637" spans="2:4" ht="15" thickBot="1" x14ac:dyDescent="0.35">
      <c r="B1637" s="2">
        <v>41387</v>
      </c>
      <c r="C1637" s="4">
        <v>810.8</v>
      </c>
      <c r="D1637" s="4">
        <v>637.9</v>
      </c>
    </row>
    <row r="1638" spans="2:4" ht="15" thickBot="1" x14ac:dyDescent="0.35">
      <c r="B1638" s="2">
        <v>41386</v>
      </c>
      <c r="C1638" s="4">
        <v>840</v>
      </c>
      <c r="D1638" s="4">
        <v>668.8</v>
      </c>
    </row>
    <row r="1639" spans="2:4" ht="15" thickBot="1" x14ac:dyDescent="0.35">
      <c r="B1639" s="2">
        <v>41383</v>
      </c>
      <c r="C1639" s="4">
        <v>770.5</v>
      </c>
      <c r="D1639" s="4">
        <v>586.79999999999995</v>
      </c>
    </row>
    <row r="1640" spans="2:4" ht="15" thickBot="1" x14ac:dyDescent="0.35">
      <c r="B1640" s="2">
        <v>41382</v>
      </c>
      <c r="C1640" s="4">
        <v>786.1</v>
      </c>
      <c r="D1640" s="4">
        <v>604.5</v>
      </c>
    </row>
    <row r="1641" spans="2:4" ht="15" thickBot="1" x14ac:dyDescent="0.35">
      <c r="B1641" s="2">
        <v>41381</v>
      </c>
      <c r="C1641" s="4">
        <v>820.7</v>
      </c>
      <c r="D1641" s="4">
        <v>638.5</v>
      </c>
    </row>
    <row r="1642" spans="2:4" ht="15" thickBot="1" x14ac:dyDescent="0.35">
      <c r="B1642" s="2">
        <v>41380</v>
      </c>
      <c r="C1642" s="4">
        <v>710.2</v>
      </c>
      <c r="D1642" s="4">
        <v>527.6</v>
      </c>
    </row>
    <row r="1643" spans="2:4" ht="15" thickBot="1" x14ac:dyDescent="0.35">
      <c r="B1643" s="2">
        <v>41379</v>
      </c>
      <c r="C1643" s="4">
        <v>752.3</v>
      </c>
      <c r="D1643" s="4">
        <v>575.79999999999995</v>
      </c>
    </row>
    <row r="1644" spans="2:4" ht="15" thickBot="1" x14ac:dyDescent="0.35">
      <c r="B1644" s="2">
        <v>41376</v>
      </c>
      <c r="C1644" s="4">
        <v>775.2</v>
      </c>
      <c r="D1644" s="4">
        <v>581.20000000000005</v>
      </c>
    </row>
    <row r="1645" spans="2:4" ht="15" thickBot="1" x14ac:dyDescent="0.35">
      <c r="B1645" s="2">
        <v>41375</v>
      </c>
      <c r="C1645" s="4">
        <v>749.7</v>
      </c>
      <c r="D1645" s="4">
        <v>564.79999999999995</v>
      </c>
    </row>
    <row r="1646" spans="2:4" ht="15" thickBot="1" x14ac:dyDescent="0.35">
      <c r="B1646" s="2">
        <v>41374</v>
      </c>
      <c r="C1646" s="4">
        <v>907.6</v>
      </c>
      <c r="D1646" s="4">
        <v>726.3</v>
      </c>
    </row>
    <row r="1647" spans="2:4" ht="15" thickBot="1" x14ac:dyDescent="0.35">
      <c r="B1647" s="2">
        <v>41373</v>
      </c>
      <c r="C1647" s="4">
        <v>763.5</v>
      </c>
      <c r="D1647" s="4">
        <v>590.79999999999995</v>
      </c>
    </row>
    <row r="1648" spans="2:4" ht="15" thickBot="1" x14ac:dyDescent="0.35">
      <c r="B1648" s="2">
        <v>41372</v>
      </c>
      <c r="C1648" s="4">
        <v>622.20000000000005</v>
      </c>
      <c r="D1648" s="4">
        <v>449.3</v>
      </c>
    </row>
    <row r="1649" spans="2:4" ht="15" thickBot="1" x14ac:dyDescent="0.35">
      <c r="B1649" s="2">
        <v>41369</v>
      </c>
      <c r="C1649" s="4">
        <v>681.1</v>
      </c>
      <c r="D1649" s="4">
        <v>492.9</v>
      </c>
    </row>
    <row r="1650" spans="2:4" ht="15" thickBot="1" x14ac:dyDescent="0.35">
      <c r="B1650" s="2">
        <v>41368</v>
      </c>
      <c r="C1650" s="4">
        <v>782.3</v>
      </c>
      <c r="D1650" s="4">
        <v>574.29999999999995</v>
      </c>
    </row>
    <row r="1651" spans="2:4" ht="15" thickBot="1" x14ac:dyDescent="0.35">
      <c r="B1651" s="2">
        <v>41367</v>
      </c>
      <c r="C1651" s="4">
        <v>849.2</v>
      </c>
      <c r="D1651" s="4">
        <v>659.8</v>
      </c>
    </row>
    <row r="1652" spans="2:4" ht="15" thickBot="1" x14ac:dyDescent="0.35">
      <c r="B1652" s="2">
        <v>41366</v>
      </c>
      <c r="C1652" s="4">
        <v>889.7</v>
      </c>
      <c r="D1652" s="4">
        <v>685.8</v>
      </c>
    </row>
    <row r="1653" spans="2:4" ht="15" thickBot="1" x14ac:dyDescent="0.35">
      <c r="B1653" s="2">
        <v>41365</v>
      </c>
      <c r="C1653" s="4">
        <v>856.3</v>
      </c>
      <c r="D1653" s="4">
        <v>637.1</v>
      </c>
    </row>
    <row r="1654" spans="2:4" ht="15" thickBot="1" x14ac:dyDescent="0.35">
      <c r="B1654" s="2">
        <v>41362</v>
      </c>
      <c r="C1654" s="4">
        <v>911.1</v>
      </c>
      <c r="D1654" s="4">
        <v>708.6</v>
      </c>
    </row>
    <row r="1655" spans="2:4" ht="15" thickBot="1" x14ac:dyDescent="0.35">
      <c r="B1655" s="2">
        <v>41361</v>
      </c>
      <c r="C1655" s="4">
        <v>846.7</v>
      </c>
      <c r="D1655" s="4">
        <v>644.29999999999995</v>
      </c>
    </row>
    <row r="1656" spans="2:4" ht="15" thickBot="1" x14ac:dyDescent="0.35">
      <c r="B1656" s="2">
        <v>41360</v>
      </c>
      <c r="C1656" s="4">
        <v>870.8</v>
      </c>
      <c r="D1656" s="4">
        <v>667.4</v>
      </c>
    </row>
    <row r="1657" spans="2:4" ht="15" thickBot="1" x14ac:dyDescent="0.35">
      <c r="B1657" s="2">
        <v>41359</v>
      </c>
      <c r="C1657" s="4">
        <v>827.7</v>
      </c>
      <c r="D1657" s="4">
        <v>620.79999999999995</v>
      </c>
    </row>
    <row r="1658" spans="2:4" ht="15" thickBot="1" x14ac:dyDescent="0.35">
      <c r="B1658" s="2">
        <v>41358</v>
      </c>
      <c r="C1658" s="4">
        <v>775.8</v>
      </c>
      <c r="D1658" s="4">
        <v>605.5</v>
      </c>
    </row>
    <row r="1659" spans="2:4" ht="15" thickBot="1" x14ac:dyDescent="0.35">
      <c r="B1659" s="2">
        <v>41355</v>
      </c>
      <c r="C1659" s="4">
        <v>844.8</v>
      </c>
      <c r="D1659" s="4">
        <v>654</v>
      </c>
    </row>
    <row r="1660" spans="2:4" ht="15" thickBot="1" x14ac:dyDescent="0.35">
      <c r="B1660" s="2">
        <v>41354</v>
      </c>
      <c r="C1660" s="4">
        <v>809</v>
      </c>
      <c r="D1660" s="4">
        <v>629.4</v>
      </c>
    </row>
    <row r="1661" spans="2:4" ht="15" thickBot="1" x14ac:dyDescent="0.35">
      <c r="B1661" s="2">
        <v>41353</v>
      </c>
      <c r="C1661" s="4">
        <v>722</v>
      </c>
      <c r="D1661" s="4">
        <v>528.70000000000005</v>
      </c>
    </row>
    <row r="1662" spans="2:4" ht="15" thickBot="1" x14ac:dyDescent="0.35">
      <c r="B1662" s="2">
        <v>41352</v>
      </c>
      <c r="C1662" s="4">
        <v>774</v>
      </c>
      <c r="D1662" s="4">
        <v>574.1</v>
      </c>
    </row>
    <row r="1663" spans="2:4" ht="15" thickBot="1" x14ac:dyDescent="0.35">
      <c r="B1663" s="2">
        <v>41351</v>
      </c>
      <c r="C1663" s="4">
        <v>805.6</v>
      </c>
      <c r="D1663" s="4">
        <v>621.6</v>
      </c>
    </row>
    <row r="1664" spans="2:4" ht="15" thickBot="1" x14ac:dyDescent="0.35">
      <c r="B1664" s="2">
        <v>41348</v>
      </c>
      <c r="C1664" s="4">
        <v>796.4</v>
      </c>
      <c r="D1664" s="4">
        <v>603.4</v>
      </c>
    </row>
    <row r="1665" spans="2:4" ht="15" thickBot="1" x14ac:dyDescent="0.35">
      <c r="B1665" s="2">
        <v>41347</v>
      </c>
      <c r="C1665" s="4">
        <v>759.6</v>
      </c>
      <c r="D1665" s="4">
        <v>556.1</v>
      </c>
    </row>
    <row r="1666" spans="2:4" ht="15" thickBot="1" x14ac:dyDescent="0.35">
      <c r="B1666" s="2">
        <v>41346</v>
      </c>
      <c r="C1666" s="4">
        <v>821</v>
      </c>
      <c r="D1666" s="4">
        <v>619.29999999999995</v>
      </c>
    </row>
    <row r="1667" spans="2:4" ht="15" thickBot="1" x14ac:dyDescent="0.35">
      <c r="B1667" s="2">
        <v>41345</v>
      </c>
      <c r="C1667" s="4">
        <v>874.8</v>
      </c>
      <c r="D1667" s="4">
        <v>678.9</v>
      </c>
    </row>
    <row r="1668" spans="2:4" ht="15" thickBot="1" x14ac:dyDescent="0.35">
      <c r="B1668" s="2">
        <v>41344</v>
      </c>
      <c r="C1668" s="4">
        <v>858.9</v>
      </c>
      <c r="D1668" s="4">
        <v>679.4</v>
      </c>
    </row>
    <row r="1669" spans="2:4" ht="15" thickBot="1" x14ac:dyDescent="0.35">
      <c r="B1669" s="2">
        <v>41340</v>
      </c>
      <c r="C1669" s="4">
        <v>769.4</v>
      </c>
      <c r="D1669" s="4">
        <v>564.6</v>
      </c>
    </row>
    <row r="1670" spans="2:4" ht="15" thickBot="1" x14ac:dyDescent="0.35">
      <c r="B1670" s="2">
        <v>41339</v>
      </c>
      <c r="C1670" s="4">
        <v>794.6</v>
      </c>
      <c r="D1670" s="4">
        <v>590.20000000000005</v>
      </c>
    </row>
    <row r="1671" spans="2:4" ht="15" thickBot="1" x14ac:dyDescent="0.35">
      <c r="B1671" s="2">
        <v>41338</v>
      </c>
      <c r="C1671" s="4">
        <v>774.2</v>
      </c>
      <c r="D1671" s="4">
        <v>580.70000000000005</v>
      </c>
    </row>
    <row r="1672" spans="2:4" ht="15" thickBot="1" x14ac:dyDescent="0.35">
      <c r="B1672" s="2">
        <v>41337</v>
      </c>
      <c r="C1672" s="4">
        <v>818.9</v>
      </c>
      <c r="D1672" s="4">
        <v>628.70000000000005</v>
      </c>
    </row>
    <row r="1673" spans="2:4" ht="15" thickBot="1" x14ac:dyDescent="0.35">
      <c r="B1673" s="2">
        <v>41334</v>
      </c>
      <c r="C1673" s="4">
        <v>816.5</v>
      </c>
      <c r="D1673" s="4">
        <v>605.20000000000005</v>
      </c>
    </row>
    <row r="1674" spans="2:4" ht="15" thickBot="1" x14ac:dyDescent="0.35">
      <c r="B1674" s="2">
        <v>41333</v>
      </c>
      <c r="C1674" s="4">
        <v>784</v>
      </c>
      <c r="D1674" s="4">
        <v>572.9</v>
      </c>
    </row>
    <row r="1675" spans="2:4" ht="15" thickBot="1" x14ac:dyDescent="0.35">
      <c r="B1675" s="2">
        <v>41332</v>
      </c>
      <c r="C1675" s="4">
        <v>812.7</v>
      </c>
      <c r="D1675" s="4">
        <v>606.79999999999995</v>
      </c>
    </row>
    <row r="1676" spans="2:4" ht="15" thickBot="1" x14ac:dyDescent="0.35">
      <c r="B1676" s="2">
        <v>41331</v>
      </c>
      <c r="C1676" s="4">
        <v>856.7</v>
      </c>
      <c r="D1676" s="4">
        <v>649.9</v>
      </c>
    </row>
    <row r="1677" spans="2:4" ht="15" thickBot="1" x14ac:dyDescent="0.35">
      <c r="B1677" s="2">
        <v>41330</v>
      </c>
      <c r="C1677" s="4">
        <v>908.7</v>
      </c>
      <c r="D1677" s="4">
        <v>725.4</v>
      </c>
    </row>
    <row r="1678" spans="2:4" ht="15" thickBot="1" x14ac:dyDescent="0.35">
      <c r="B1678" s="2">
        <v>41327</v>
      </c>
      <c r="C1678" s="4">
        <v>852.6</v>
      </c>
      <c r="D1678" s="4">
        <v>668.2</v>
      </c>
    </row>
    <row r="1679" spans="2:4" ht="15" thickBot="1" x14ac:dyDescent="0.35">
      <c r="B1679" s="2">
        <v>41326</v>
      </c>
      <c r="C1679" s="4">
        <v>851.6</v>
      </c>
      <c r="D1679" s="4">
        <v>665.2</v>
      </c>
    </row>
    <row r="1680" spans="2:4" ht="15" thickBot="1" x14ac:dyDescent="0.35">
      <c r="B1680" s="2">
        <v>41325</v>
      </c>
      <c r="C1680" s="4">
        <v>737.1</v>
      </c>
      <c r="D1680" s="4">
        <v>553.5</v>
      </c>
    </row>
    <row r="1681" spans="2:4" ht="15" thickBot="1" x14ac:dyDescent="0.35">
      <c r="B1681" s="2">
        <v>41324</v>
      </c>
      <c r="C1681" s="4">
        <v>751.9</v>
      </c>
      <c r="D1681" s="4">
        <v>569.70000000000005</v>
      </c>
    </row>
    <row r="1682" spans="2:4" ht="15" thickBot="1" x14ac:dyDescent="0.35">
      <c r="B1682" s="2">
        <v>41323</v>
      </c>
      <c r="C1682" s="4">
        <v>753.9</v>
      </c>
      <c r="D1682" s="4">
        <v>574.70000000000005</v>
      </c>
    </row>
    <row r="1683" spans="2:4" ht="15" thickBot="1" x14ac:dyDescent="0.35">
      <c r="B1683" s="2">
        <v>41320</v>
      </c>
      <c r="C1683" s="4">
        <v>744.8</v>
      </c>
      <c r="D1683" s="4">
        <v>551.79999999999995</v>
      </c>
    </row>
    <row r="1684" spans="2:4" ht="15" thickBot="1" x14ac:dyDescent="0.35">
      <c r="B1684" s="2">
        <v>41319</v>
      </c>
      <c r="C1684" s="4">
        <v>775.2</v>
      </c>
      <c r="D1684" s="4">
        <v>586.6</v>
      </c>
    </row>
    <row r="1685" spans="2:4" ht="15" thickBot="1" x14ac:dyDescent="0.35">
      <c r="B1685" s="2">
        <v>41318</v>
      </c>
      <c r="C1685" s="4">
        <v>729.3</v>
      </c>
      <c r="D1685" s="4">
        <v>536.29999999999995</v>
      </c>
    </row>
    <row r="1686" spans="2:4" ht="15" thickBot="1" x14ac:dyDescent="0.35">
      <c r="B1686" s="2">
        <v>41317</v>
      </c>
      <c r="C1686" s="4">
        <v>763.9</v>
      </c>
      <c r="D1686" s="4">
        <v>578.9</v>
      </c>
    </row>
    <row r="1687" spans="2:4" ht="15" thickBot="1" x14ac:dyDescent="0.35">
      <c r="B1687" s="2">
        <v>41316</v>
      </c>
      <c r="C1687" s="4">
        <v>473.4</v>
      </c>
      <c r="D1687" s="4">
        <v>295.60000000000002</v>
      </c>
    </row>
    <row r="1688" spans="2:4" ht="15" thickBot="1" x14ac:dyDescent="0.35">
      <c r="B1688" s="2">
        <v>41313</v>
      </c>
      <c r="C1688" s="4">
        <v>539.5</v>
      </c>
      <c r="D1688" s="4">
        <v>351.4</v>
      </c>
    </row>
    <row r="1689" spans="2:4" ht="15" thickBot="1" x14ac:dyDescent="0.35">
      <c r="B1689" s="2">
        <v>41312</v>
      </c>
      <c r="C1689" s="4">
        <v>622.5</v>
      </c>
      <c r="D1689" s="4">
        <v>423.1</v>
      </c>
    </row>
    <row r="1690" spans="2:4" ht="15" thickBot="1" x14ac:dyDescent="0.35">
      <c r="B1690" s="2">
        <v>41311</v>
      </c>
      <c r="C1690" s="4">
        <v>927.4</v>
      </c>
      <c r="D1690" s="4">
        <v>739.7</v>
      </c>
    </row>
    <row r="1691" spans="2:4" ht="15" thickBot="1" x14ac:dyDescent="0.35">
      <c r="B1691" s="2">
        <v>41310</v>
      </c>
      <c r="C1691" s="4">
        <v>853.8</v>
      </c>
      <c r="D1691" s="4">
        <v>675.9</v>
      </c>
    </row>
    <row r="1692" spans="2:4" ht="15" thickBot="1" x14ac:dyDescent="0.35">
      <c r="B1692" s="2">
        <v>41309</v>
      </c>
      <c r="C1692" s="4">
        <v>804.3</v>
      </c>
      <c r="D1692" s="4">
        <v>627.4</v>
      </c>
    </row>
    <row r="1693" spans="2:4" ht="15" thickBot="1" x14ac:dyDescent="0.35">
      <c r="B1693" s="2">
        <v>41306</v>
      </c>
      <c r="C1693" s="4">
        <v>813.2</v>
      </c>
      <c r="D1693" s="4">
        <v>612</v>
      </c>
    </row>
    <row r="1694" spans="2:4" ht="15" thickBot="1" x14ac:dyDescent="0.35">
      <c r="B1694" s="2">
        <v>41305</v>
      </c>
      <c r="C1694" s="4">
        <v>900</v>
      </c>
      <c r="D1694" s="4">
        <v>698.9</v>
      </c>
    </row>
    <row r="1695" spans="2:4" ht="15" thickBot="1" x14ac:dyDescent="0.35">
      <c r="B1695" s="2">
        <v>41304</v>
      </c>
      <c r="C1695" s="4">
        <v>850.6</v>
      </c>
      <c r="D1695" s="4">
        <v>643.1</v>
      </c>
    </row>
    <row r="1696" spans="2:4" ht="15" thickBot="1" x14ac:dyDescent="0.35">
      <c r="B1696" s="2">
        <v>41303</v>
      </c>
      <c r="C1696" s="4">
        <v>796.8</v>
      </c>
      <c r="D1696" s="4">
        <v>608.1</v>
      </c>
    </row>
    <row r="1697" spans="2:4" ht="15" thickBot="1" x14ac:dyDescent="0.35">
      <c r="B1697" s="2">
        <v>41302</v>
      </c>
      <c r="C1697" s="4">
        <v>810.5</v>
      </c>
      <c r="D1697" s="4">
        <v>633.4</v>
      </c>
    </row>
    <row r="1698" spans="2:4" ht="15" thickBot="1" x14ac:dyDescent="0.35">
      <c r="B1698" s="2">
        <v>41299</v>
      </c>
      <c r="C1698" s="4">
        <v>887.3</v>
      </c>
      <c r="D1698" s="4">
        <v>698.9</v>
      </c>
    </row>
    <row r="1699" spans="2:4" ht="15" thickBot="1" x14ac:dyDescent="0.35">
      <c r="B1699" s="2">
        <v>41298</v>
      </c>
      <c r="C1699" s="4">
        <v>903.6</v>
      </c>
      <c r="D1699" s="4">
        <v>702.5</v>
      </c>
    </row>
    <row r="1700" spans="2:4" ht="15" thickBot="1" x14ac:dyDescent="0.35">
      <c r="B1700" s="2">
        <v>41297</v>
      </c>
      <c r="C1700" s="4">
        <v>910.2</v>
      </c>
      <c r="D1700" s="4">
        <v>717.8</v>
      </c>
    </row>
    <row r="1701" spans="2:4" ht="15" thickBot="1" x14ac:dyDescent="0.35">
      <c r="B1701" s="2">
        <v>41296</v>
      </c>
      <c r="C1701" s="4">
        <v>769.8</v>
      </c>
      <c r="D1701" s="4">
        <v>589.1</v>
      </c>
    </row>
    <row r="1702" spans="2:4" ht="15" thickBot="1" x14ac:dyDescent="0.35">
      <c r="B1702" s="2">
        <v>41295</v>
      </c>
      <c r="C1702" s="4">
        <v>711.7</v>
      </c>
      <c r="D1702" s="4">
        <v>533.29999999999995</v>
      </c>
    </row>
    <row r="1703" spans="2:4" ht="15" thickBot="1" x14ac:dyDescent="0.35">
      <c r="B1703" s="2">
        <v>41292</v>
      </c>
      <c r="C1703" s="4">
        <v>767</v>
      </c>
      <c r="D1703" s="4">
        <v>565.79999999999995</v>
      </c>
    </row>
    <row r="1704" spans="2:4" ht="15" thickBot="1" x14ac:dyDescent="0.35">
      <c r="B1704" s="2">
        <v>41291</v>
      </c>
      <c r="C1704" s="4">
        <v>787.2</v>
      </c>
      <c r="D1704" s="4">
        <v>583.79999999999995</v>
      </c>
    </row>
    <row r="1705" spans="2:4" ht="15" thickBot="1" x14ac:dyDescent="0.35">
      <c r="B1705" s="2">
        <v>41290</v>
      </c>
      <c r="C1705" s="4">
        <v>984.7</v>
      </c>
      <c r="D1705" s="4">
        <v>775.4</v>
      </c>
    </row>
    <row r="1706" spans="2:4" ht="15" thickBot="1" x14ac:dyDescent="0.35">
      <c r="B1706" s="2">
        <v>41289</v>
      </c>
      <c r="C1706" s="3">
        <v>1071.3</v>
      </c>
      <c r="D1706" s="4">
        <v>843</v>
      </c>
    </row>
    <row r="1707" spans="2:4" ht="15" thickBot="1" x14ac:dyDescent="0.35">
      <c r="B1707" s="2">
        <v>41288</v>
      </c>
      <c r="C1707" s="3">
        <v>1111.9000000000001</v>
      </c>
      <c r="D1707" s="4">
        <v>874.4</v>
      </c>
    </row>
    <row r="1708" spans="2:4" ht="15" thickBot="1" x14ac:dyDescent="0.35">
      <c r="B1708" s="2">
        <v>41285</v>
      </c>
      <c r="C1708" s="3">
        <v>1178.9000000000001</v>
      </c>
      <c r="D1708" s="4">
        <v>884.2</v>
      </c>
    </row>
    <row r="1709" spans="2:4" ht="15" thickBot="1" x14ac:dyDescent="0.35">
      <c r="B1709" s="2">
        <v>41284</v>
      </c>
      <c r="C1709" s="3">
        <v>1015.3</v>
      </c>
      <c r="D1709" s="4">
        <v>706.2</v>
      </c>
    </row>
    <row r="1710" spans="2:4" ht="15" thickBot="1" x14ac:dyDescent="0.35">
      <c r="B1710" s="2">
        <v>41283</v>
      </c>
      <c r="C1710" s="3">
        <v>1569.5</v>
      </c>
      <c r="D1710" s="3">
        <v>1241.0999999999999</v>
      </c>
    </row>
    <row r="1711" spans="2:4" ht="15" thickBot="1" x14ac:dyDescent="0.35">
      <c r="B1711" s="2">
        <v>41282</v>
      </c>
      <c r="C1711" s="3">
        <v>1356.2</v>
      </c>
      <c r="D1711" s="3">
        <v>1054.2</v>
      </c>
    </row>
    <row r="1712" spans="2:4" ht="15" thickBot="1" x14ac:dyDescent="0.35">
      <c r="B1712" s="2">
        <v>41275</v>
      </c>
      <c r="C1712" s="3">
        <v>1356.3</v>
      </c>
      <c r="D1712" s="3">
        <v>1053.8</v>
      </c>
    </row>
    <row r="1713" spans="2:4" ht="15" thickBot="1" x14ac:dyDescent="0.35">
      <c r="B1713" s="2">
        <v>41272</v>
      </c>
      <c r="C1713" s="3">
        <v>1366.5</v>
      </c>
      <c r="D1713" s="4">
        <v>981.8</v>
      </c>
    </row>
    <row r="1714" spans="2:4" ht="15" thickBot="1" x14ac:dyDescent="0.35">
      <c r="B1714" s="2">
        <v>41271</v>
      </c>
      <c r="C1714" s="3">
        <v>1121.7</v>
      </c>
      <c r="D1714" s="4">
        <v>757.3</v>
      </c>
    </row>
    <row r="1715" spans="2:4" ht="15" thickBot="1" x14ac:dyDescent="0.35">
      <c r="B1715" s="2">
        <v>41270</v>
      </c>
      <c r="C1715" s="4">
        <v>998.8</v>
      </c>
      <c r="D1715" s="4">
        <v>663.5</v>
      </c>
    </row>
    <row r="1716" spans="2:4" ht="15" thickBot="1" x14ac:dyDescent="0.35">
      <c r="B1716" s="2">
        <v>41269</v>
      </c>
      <c r="C1716" s="4">
        <v>947.7</v>
      </c>
      <c r="D1716" s="4">
        <v>634</v>
      </c>
    </row>
    <row r="1717" spans="2:4" ht="15" thickBot="1" x14ac:dyDescent="0.35">
      <c r="B1717" s="2">
        <v>41268</v>
      </c>
      <c r="C1717" s="3">
        <v>1043.3</v>
      </c>
      <c r="D1717" s="4">
        <v>777.5</v>
      </c>
    </row>
    <row r="1718" spans="2:4" ht="15" thickBot="1" x14ac:dyDescent="0.35">
      <c r="B1718" s="2">
        <v>41267</v>
      </c>
      <c r="C1718" s="4">
        <v>833.4</v>
      </c>
      <c r="D1718" s="4">
        <v>593</v>
      </c>
    </row>
    <row r="1719" spans="2:4" ht="15" thickBot="1" x14ac:dyDescent="0.35">
      <c r="B1719" s="2">
        <v>41264</v>
      </c>
      <c r="C1719" s="4">
        <v>911.2</v>
      </c>
      <c r="D1719" s="4">
        <v>685.2</v>
      </c>
    </row>
    <row r="1720" spans="2:4" ht="15" thickBot="1" x14ac:dyDescent="0.35">
      <c r="B1720" s="2">
        <v>41263</v>
      </c>
      <c r="C1720" s="4">
        <v>805.7</v>
      </c>
      <c r="D1720" s="4">
        <v>589.4</v>
      </c>
    </row>
    <row r="1721" spans="2:4" ht="15" thickBot="1" x14ac:dyDescent="0.35">
      <c r="B1721" s="2">
        <v>41262</v>
      </c>
      <c r="C1721" s="4">
        <v>964</v>
      </c>
      <c r="D1721" s="4">
        <v>744.9</v>
      </c>
    </row>
    <row r="1722" spans="2:4" ht="15" thickBot="1" x14ac:dyDescent="0.35">
      <c r="B1722" s="2">
        <v>41261</v>
      </c>
      <c r="C1722" s="4">
        <v>823.5</v>
      </c>
      <c r="D1722" s="4">
        <v>615.5</v>
      </c>
    </row>
    <row r="1723" spans="2:4" ht="15" thickBot="1" x14ac:dyDescent="0.35">
      <c r="B1723" s="2">
        <v>41260</v>
      </c>
      <c r="C1723" s="4">
        <v>715.2</v>
      </c>
      <c r="D1723" s="4">
        <v>522.29999999999995</v>
      </c>
    </row>
    <row r="1724" spans="2:4" ht="15" thickBot="1" x14ac:dyDescent="0.35">
      <c r="B1724" s="2">
        <v>41257</v>
      </c>
      <c r="C1724" s="4">
        <v>707.3</v>
      </c>
      <c r="D1724" s="4">
        <v>495.7</v>
      </c>
    </row>
    <row r="1725" spans="2:4" ht="15" thickBot="1" x14ac:dyDescent="0.35">
      <c r="B1725" s="2">
        <v>41256</v>
      </c>
      <c r="C1725" s="4">
        <v>835.8</v>
      </c>
      <c r="D1725" s="4">
        <v>620.9</v>
      </c>
    </row>
    <row r="1726" spans="2:4" ht="15" thickBot="1" x14ac:dyDescent="0.35">
      <c r="B1726" s="2">
        <v>41255</v>
      </c>
      <c r="C1726" s="4">
        <v>841.7</v>
      </c>
      <c r="D1726" s="4">
        <v>627.6</v>
      </c>
    </row>
    <row r="1727" spans="2:4" ht="15" thickBot="1" x14ac:dyDescent="0.35">
      <c r="B1727" s="2">
        <v>41254</v>
      </c>
      <c r="C1727" s="4">
        <v>768.9</v>
      </c>
      <c r="D1727" s="4">
        <v>567.79999999999995</v>
      </c>
    </row>
    <row r="1728" spans="2:4" ht="15" thickBot="1" x14ac:dyDescent="0.35">
      <c r="B1728" s="2">
        <v>41253</v>
      </c>
      <c r="C1728" s="4">
        <v>566</v>
      </c>
      <c r="D1728" s="4">
        <v>384.8</v>
      </c>
    </row>
    <row r="1729" spans="2:4" ht="15" thickBot="1" x14ac:dyDescent="0.35">
      <c r="B1729" s="2">
        <v>41250</v>
      </c>
      <c r="C1729" s="4">
        <v>612.1</v>
      </c>
      <c r="D1729" s="4">
        <v>420.1</v>
      </c>
    </row>
    <row r="1730" spans="2:4" ht="15" thickBot="1" x14ac:dyDescent="0.35">
      <c r="B1730" s="2">
        <v>41249</v>
      </c>
      <c r="C1730" s="4">
        <v>702.3</v>
      </c>
      <c r="D1730" s="4">
        <v>512.4</v>
      </c>
    </row>
    <row r="1731" spans="2:4" ht="15" thickBot="1" x14ac:dyDescent="0.35">
      <c r="B1731" s="2">
        <v>41248</v>
      </c>
      <c r="C1731" s="3">
        <v>1011.3</v>
      </c>
      <c r="D1731" s="4">
        <v>810.7</v>
      </c>
    </row>
    <row r="1732" spans="2:4" ht="15" thickBot="1" x14ac:dyDescent="0.35">
      <c r="B1732" s="2">
        <v>41247</v>
      </c>
      <c r="C1732" s="4">
        <v>793.7</v>
      </c>
      <c r="D1732" s="4">
        <v>605.4</v>
      </c>
    </row>
    <row r="1733" spans="2:4" ht="15" thickBot="1" x14ac:dyDescent="0.35">
      <c r="B1733" s="2">
        <v>41246</v>
      </c>
      <c r="C1733" s="4">
        <v>827.4</v>
      </c>
      <c r="D1733" s="4">
        <v>616.9</v>
      </c>
    </row>
    <row r="1734" spans="2:4" ht="15" thickBot="1" x14ac:dyDescent="0.35">
      <c r="B1734" s="2">
        <v>41243</v>
      </c>
      <c r="C1734" s="4">
        <v>793.7</v>
      </c>
      <c r="D1734" s="4">
        <v>589</v>
      </c>
    </row>
    <row r="1735" spans="2:4" ht="15" thickBot="1" x14ac:dyDescent="0.35">
      <c r="B1735" s="2">
        <v>41242</v>
      </c>
      <c r="C1735" s="4">
        <v>741.3</v>
      </c>
      <c r="D1735" s="4">
        <v>542.20000000000005</v>
      </c>
    </row>
    <row r="1736" spans="2:4" ht="15" thickBot="1" x14ac:dyDescent="0.35">
      <c r="B1736" s="2">
        <v>41241</v>
      </c>
      <c r="C1736" s="4">
        <v>709.9</v>
      </c>
      <c r="D1736" s="4">
        <v>515.29999999999995</v>
      </c>
    </row>
    <row r="1737" spans="2:4" ht="15" thickBot="1" x14ac:dyDescent="0.35">
      <c r="B1737" s="2">
        <v>41240</v>
      </c>
      <c r="C1737" s="4">
        <v>735.5</v>
      </c>
      <c r="D1737" s="4">
        <v>544.6</v>
      </c>
    </row>
    <row r="1738" spans="2:4" ht="15" thickBot="1" x14ac:dyDescent="0.35">
      <c r="B1738" s="2">
        <v>41239</v>
      </c>
      <c r="C1738" s="4">
        <v>735.7</v>
      </c>
      <c r="D1738" s="4">
        <v>560.79999999999995</v>
      </c>
    </row>
    <row r="1739" spans="2:4" ht="15" thickBot="1" x14ac:dyDescent="0.35">
      <c r="B1739" s="2">
        <v>41236</v>
      </c>
      <c r="C1739" s="4">
        <v>714.8</v>
      </c>
      <c r="D1739" s="4">
        <v>524.6</v>
      </c>
    </row>
    <row r="1740" spans="2:4" ht="15" thickBot="1" x14ac:dyDescent="0.35">
      <c r="B1740" s="2">
        <v>41235</v>
      </c>
      <c r="C1740" s="4">
        <v>708</v>
      </c>
      <c r="D1740" s="4">
        <v>536.6</v>
      </c>
    </row>
    <row r="1741" spans="2:4" ht="15" thickBot="1" x14ac:dyDescent="0.35">
      <c r="B1741" s="2">
        <v>41234</v>
      </c>
      <c r="C1741" s="4">
        <v>815.6</v>
      </c>
      <c r="D1741" s="4">
        <v>630.70000000000005</v>
      </c>
    </row>
    <row r="1742" spans="2:4" ht="15" thickBot="1" x14ac:dyDescent="0.35">
      <c r="B1742" s="2">
        <v>41233</v>
      </c>
      <c r="C1742" s="4">
        <v>808.1</v>
      </c>
      <c r="D1742" s="4">
        <v>628.20000000000005</v>
      </c>
    </row>
    <row r="1743" spans="2:4" ht="15" thickBot="1" x14ac:dyDescent="0.35">
      <c r="B1743" s="2">
        <v>41232</v>
      </c>
      <c r="C1743" s="4">
        <v>825.7</v>
      </c>
      <c r="D1743" s="4">
        <v>652.1</v>
      </c>
    </row>
    <row r="1744" spans="2:4" ht="15" thickBot="1" x14ac:dyDescent="0.35">
      <c r="B1744" s="2">
        <v>41229</v>
      </c>
      <c r="C1744" s="4">
        <v>733.6</v>
      </c>
      <c r="D1744" s="4">
        <v>547.70000000000005</v>
      </c>
    </row>
    <row r="1745" spans="2:4" ht="15" thickBot="1" x14ac:dyDescent="0.35">
      <c r="B1745" s="2">
        <v>41228</v>
      </c>
      <c r="C1745" s="4">
        <v>741.2</v>
      </c>
      <c r="D1745" s="4">
        <v>557.9</v>
      </c>
    </row>
    <row r="1746" spans="2:4" ht="15" thickBot="1" x14ac:dyDescent="0.35">
      <c r="B1746" s="2">
        <v>41227</v>
      </c>
      <c r="C1746" s="4">
        <v>732.5</v>
      </c>
      <c r="D1746" s="4">
        <v>546.5</v>
      </c>
    </row>
    <row r="1747" spans="2:4" ht="15" thickBot="1" x14ac:dyDescent="0.35">
      <c r="B1747" s="2">
        <v>41226</v>
      </c>
      <c r="C1747" s="4">
        <v>718.8</v>
      </c>
      <c r="D1747" s="4">
        <v>529.4</v>
      </c>
    </row>
    <row r="1748" spans="2:4" ht="15" thickBot="1" x14ac:dyDescent="0.35">
      <c r="B1748" s="2">
        <v>41225</v>
      </c>
      <c r="C1748" s="4">
        <v>674.9</v>
      </c>
      <c r="D1748" s="4">
        <v>490.4</v>
      </c>
    </row>
    <row r="1749" spans="2:4" ht="15" thickBot="1" x14ac:dyDescent="0.35">
      <c r="B1749" s="2">
        <v>41222</v>
      </c>
      <c r="C1749" s="4">
        <v>739</v>
      </c>
      <c r="D1749" s="4">
        <v>546.4</v>
      </c>
    </row>
    <row r="1750" spans="2:4" ht="15" thickBot="1" x14ac:dyDescent="0.35">
      <c r="B1750" s="2">
        <v>41221</v>
      </c>
      <c r="C1750" s="4">
        <v>750.8</v>
      </c>
      <c r="D1750" s="4">
        <v>549.1</v>
      </c>
    </row>
    <row r="1751" spans="2:4" ht="15" thickBot="1" x14ac:dyDescent="0.35">
      <c r="B1751" s="2">
        <v>41220</v>
      </c>
      <c r="C1751" s="4">
        <v>659.5</v>
      </c>
      <c r="D1751" s="4">
        <v>470.8</v>
      </c>
    </row>
    <row r="1752" spans="2:4" ht="15" thickBot="1" x14ac:dyDescent="0.35">
      <c r="B1752" s="2">
        <v>41219</v>
      </c>
      <c r="C1752" s="4">
        <v>636</v>
      </c>
      <c r="D1752" s="4">
        <v>454.4</v>
      </c>
    </row>
    <row r="1753" spans="2:4" ht="15" thickBot="1" x14ac:dyDescent="0.35">
      <c r="B1753" s="2">
        <v>41215</v>
      </c>
      <c r="C1753" s="4">
        <v>706.2</v>
      </c>
      <c r="D1753" s="4">
        <v>499</v>
      </c>
    </row>
    <row r="1754" spans="2:4" ht="15" thickBot="1" x14ac:dyDescent="0.35">
      <c r="B1754" s="2">
        <v>41214</v>
      </c>
      <c r="C1754" s="4">
        <v>720.9</v>
      </c>
      <c r="D1754" s="4">
        <v>497</v>
      </c>
    </row>
    <row r="1755" spans="2:4" ht="15" thickBot="1" x14ac:dyDescent="0.35">
      <c r="B1755" s="2">
        <v>41213</v>
      </c>
      <c r="C1755" s="4">
        <v>789.6</v>
      </c>
      <c r="D1755" s="4">
        <v>592.70000000000005</v>
      </c>
    </row>
    <row r="1756" spans="2:4" ht="15" thickBot="1" x14ac:dyDescent="0.35">
      <c r="B1756" s="2">
        <v>41212</v>
      </c>
      <c r="C1756" s="4">
        <v>604.79999999999995</v>
      </c>
      <c r="D1756" s="4">
        <v>427.7</v>
      </c>
    </row>
    <row r="1757" spans="2:4" ht="15" thickBot="1" x14ac:dyDescent="0.35">
      <c r="B1757" s="2">
        <v>41211</v>
      </c>
      <c r="C1757" s="4">
        <v>607.6</v>
      </c>
      <c r="D1757" s="4">
        <v>430.2</v>
      </c>
    </row>
    <row r="1758" spans="2:4" ht="15" thickBot="1" x14ac:dyDescent="0.35">
      <c r="B1758" s="2">
        <v>41208</v>
      </c>
      <c r="C1758" s="4">
        <v>643</v>
      </c>
      <c r="D1758" s="4">
        <v>466.6</v>
      </c>
    </row>
    <row r="1759" spans="2:4" ht="15" thickBot="1" x14ac:dyDescent="0.35">
      <c r="B1759" s="2">
        <v>41207</v>
      </c>
      <c r="C1759" s="4">
        <v>657.1</v>
      </c>
      <c r="D1759" s="4">
        <v>481.5</v>
      </c>
    </row>
    <row r="1760" spans="2:4" ht="15" thickBot="1" x14ac:dyDescent="0.35">
      <c r="B1760" s="2">
        <v>41206</v>
      </c>
      <c r="C1760" s="4">
        <v>816.8</v>
      </c>
      <c r="D1760" s="4">
        <v>643.5</v>
      </c>
    </row>
    <row r="1761" spans="2:4" ht="15" thickBot="1" x14ac:dyDescent="0.35">
      <c r="B1761" s="2">
        <v>41205</v>
      </c>
      <c r="C1761" s="4">
        <v>770.2</v>
      </c>
      <c r="D1761" s="4">
        <v>603.9</v>
      </c>
    </row>
    <row r="1762" spans="2:4" ht="15" thickBot="1" x14ac:dyDescent="0.35">
      <c r="B1762" s="2">
        <v>41204</v>
      </c>
      <c r="C1762" s="4">
        <v>850.7</v>
      </c>
      <c r="D1762" s="4">
        <v>685.6</v>
      </c>
    </row>
    <row r="1763" spans="2:4" ht="15" thickBot="1" x14ac:dyDescent="0.35">
      <c r="B1763" s="2">
        <v>41201</v>
      </c>
      <c r="C1763" s="4">
        <v>895.1</v>
      </c>
      <c r="D1763" s="4">
        <v>718.1</v>
      </c>
    </row>
    <row r="1764" spans="2:4" ht="15" thickBot="1" x14ac:dyDescent="0.35">
      <c r="B1764" s="2">
        <v>41200</v>
      </c>
      <c r="C1764" s="4">
        <v>934.5</v>
      </c>
      <c r="D1764" s="4">
        <v>760.4</v>
      </c>
    </row>
    <row r="1765" spans="2:4" ht="15" thickBot="1" x14ac:dyDescent="0.35">
      <c r="B1765" s="2">
        <v>41199</v>
      </c>
      <c r="C1765" s="4">
        <v>877.4</v>
      </c>
      <c r="D1765" s="4">
        <v>701.3</v>
      </c>
    </row>
    <row r="1766" spans="2:4" ht="15" thickBot="1" x14ac:dyDescent="0.35">
      <c r="B1766" s="2">
        <v>41198</v>
      </c>
      <c r="C1766" s="4">
        <v>790.4</v>
      </c>
      <c r="D1766" s="4">
        <v>620.1</v>
      </c>
    </row>
    <row r="1767" spans="2:4" ht="15" thickBot="1" x14ac:dyDescent="0.35">
      <c r="B1767" s="2">
        <v>41197</v>
      </c>
      <c r="C1767" s="4">
        <v>771.2</v>
      </c>
      <c r="D1767" s="4">
        <v>603.29999999999995</v>
      </c>
    </row>
    <row r="1768" spans="2:4" ht="15" thickBot="1" x14ac:dyDescent="0.35">
      <c r="B1768" s="2">
        <v>41194</v>
      </c>
      <c r="C1768" s="4">
        <v>745.4</v>
      </c>
      <c r="D1768" s="4">
        <v>558.6</v>
      </c>
    </row>
    <row r="1769" spans="2:4" ht="15" thickBot="1" x14ac:dyDescent="0.35">
      <c r="B1769" s="2">
        <v>41193</v>
      </c>
      <c r="C1769" s="4">
        <v>840.7</v>
      </c>
      <c r="D1769" s="4">
        <v>649.70000000000005</v>
      </c>
    </row>
    <row r="1770" spans="2:4" ht="15" thickBot="1" x14ac:dyDescent="0.35">
      <c r="B1770" s="2">
        <v>41192</v>
      </c>
      <c r="C1770" s="4">
        <v>737.6</v>
      </c>
      <c r="D1770" s="4">
        <v>556.79999999999995</v>
      </c>
    </row>
    <row r="1771" spans="2:4" ht="15" thickBot="1" x14ac:dyDescent="0.35">
      <c r="B1771" s="2">
        <v>41191</v>
      </c>
      <c r="C1771" s="4">
        <v>730.1</v>
      </c>
      <c r="D1771" s="4">
        <v>549.70000000000005</v>
      </c>
    </row>
    <row r="1772" spans="2:4" ht="15" thickBot="1" x14ac:dyDescent="0.35">
      <c r="B1772" s="2">
        <v>41190</v>
      </c>
      <c r="C1772" s="4">
        <v>618.79999999999995</v>
      </c>
      <c r="D1772" s="4">
        <v>447.8</v>
      </c>
    </row>
    <row r="1773" spans="2:4" ht="15" thickBot="1" x14ac:dyDescent="0.35">
      <c r="B1773" s="2">
        <v>41187</v>
      </c>
      <c r="C1773" s="4">
        <v>590.20000000000005</v>
      </c>
      <c r="D1773" s="4">
        <v>404.8</v>
      </c>
    </row>
    <row r="1774" spans="2:4" ht="15" thickBot="1" x14ac:dyDescent="0.35">
      <c r="B1774" s="2">
        <v>41186</v>
      </c>
      <c r="C1774" s="4">
        <v>553.6</v>
      </c>
      <c r="D1774" s="4">
        <v>367.9</v>
      </c>
    </row>
    <row r="1775" spans="2:4" ht="15" thickBot="1" x14ac:dyDescent="0.35">
      <c r="B1775" s="2">
        <v>41185</v>
      </c>
      <c r="C1775" s="4">
        <v>711.2</v>
      </c>
      <c r="D1775" s="4">
        <v>517.4</v>
      </c>
    </row>
    <row r="1776" spans="2:4" ht="15" thickBot="1" x14ac:dyDescent="0.35">
      <c r="B1776" s="2">
        <v>41184</v>
      </c>
      <c r="C1776" s="4">
        <v>661.1</v>
      </c>
      <c r="D1776" s="4">
        <v>461.4</v>
      </c>
    </row>
    <row r="1777" spans="2:4" ht="15" thickBot="1" x14ac:dyDescent="0.35">
      <c r="B1777" s="2">
        <v>41183</v>
      </c>
      <c r="C1777" s="4">
        <v>753.7</v>
      </c>
      <c r="D1777" s="4">
        <v>541.5</v>
      </c>
    </row>
    <row r="1778" spans="2:4" ht="15" thickBot="1" x14ac:dyDescent="0.35">
      <c r="B1778" s="2">
        <v>41180</v>
      </c>
      <c r="C1778" s="4">
        <v>684.5</v>
      </c>
      <c r="D1778" s="4">
        <v>462.3</v>
      </c>
    </row>
    <row r="1779" spans="2:4" ht="15" thickBot="1" x14ac:dyDescent="0.35">
      <c r="B1779" s="2">
        <v>41179</v>
      </c>
      <c r="C1779" s="4">
        <v>669.4</v>
      </c>
      <c r="D1779" s="4">
        <v>468.4</v>
      </c>
    </row>
    <row r="1780" spans="2:4" ht="15" thickBot="1" x14ac:dyDescent="0.35">
      <c r="B1780" s="2">
        <v>41178</v>
      </c>
      <c r="C1780" s="4">
        <v>730.1</v>
      </c>
      <c r="D1780" s="4">
        <v>537.70000000000005</v>
      </c>
    </row>
    <row r="1781" spans="2:4" ht="15" thickBot="1" x14ac:dyDescent="0.35">
      <c r="B1781" s="2">
        <v>41177</v>
      </c>
      <c r="C1781" s="4">
        <v>824.5</v>
      </c>
      <c r="D1781" s="4">
        <v>639</v>
      </c>
    </row>
    <row r="1782" spans="2:4" ht="15" thickBot="1" x14ac:dyDescent="0.35">
      <c r="B1782" s="2">
        <v>41176</v>
      </c>
      <c r="C1782" s="4">
        <v>812.9</v>
      </c>
      <c r="D1782" s="4">
        <v>642.79999999999995</v>
      </c>
    </row>
    <row r="1783" spans="2:4" ht="15" thickBot="1" x14ac:dyDescent="0.35">
      <c r="B1783" s="2">
        <v>41173</v>
      </c>
      <c r="C1783" s="4">
        <v>770.2</v>
      </c>
      <c r="D1783" s="4">
        <v>598.4</v>
      </c>
    </row>
    <row r="1784" spans="2:4" ht="15" thickBot="1" x14ac:dyDescent="0.35">
      <c r="B1784" s="2">
        <v>41172</v>
      </c>
      <c r="C1784" s="4">
        <v>857.5</v>
      </c>
      <c r="D1784" s="4">
        <v>670.1</v>
      </c>
    </row>
    <row r="1785" spans="2:4" ht="15" thickBot="1" x14ac:dyDescent="0.35">
      <c r="B1785" s="2">
        <v>41171</v>
      </c>
      <c r="C1785" s="4">
        <v>842.9</v>
      </c>
      <c r="D1785" s="4">
        <v>662.3</v>
      </c>
    </row>
    <row r="1786" spans="2:4" ht="15" thickBot="1" x14ac:dyDescent="0.35">
      <c r="B1786" s="2">
        <v>41170</v>
      </c>
      <c r="C1786" s="4">
        <v>798.4</v>
      </c>
      <c r="D1786" s="4">
        <v>624.20000000000005</v>
      </c>
    </row>
    <row r="1787" spans="2:4" ht="15" thickBot="1" x14ac:dyDescent="0.35">
      <c r="B1787" s="2">
        <v>41169</v>
      </c>
      <c r="C1787" s="4">
        <v>771.4</v>
      </c>
      <c r="D1787" s="4">
        <v>597.6</v>
      </c>
    </row>
    <row r="1788" spans="2:4" ht="15" thickBot="1" x14ac:dyDescent="0.35">
      <c r="B1788" s="2">
        <v>41166</v>
      </c>
      <c r="C1788" s="4">
        <v>778.6</v>
      </c>
      <c r="D1788" s="4">
        <v>579.4</v>
      </c>
    </row>
    <row r="1789" spans="2:4" ht="15" thickBot="1" x14ac:dyDescent="0.35">
      <c r="B1789" s="2">
        <v>41165</v>
      </c>
      <c r="C1789" s="4">
        <v>790.2</v>
      </c>
      <c r="D1789" s="4">
        <v>607.70000000000005</v>
      </c>
    </row>
    <row r="1790" spans="2:4" ht="15" thickBot="1" x14ac:dyDescent="0.35">
      <c r="B1790" s="2">
        <v>41164</v>
      </c>
      <c r="C1790" s="4">
        <v>742.2</v>
      </c>
      <c r="D1790" s="4">
        <v>542.5</v>
      </c>
    </row>
    <row r="1791" spans="2:4" ht="15" thickBot="1" x14ac:dyDescent="0.35">
      <c r="B1791" s="2">
        <v>41163</v>
      </c>
      <c r="C1791" s="4">
        <v>679.5</v>
      </c>
      <c r="D1791" s="4">
        <v>493.6</v>
      </c>
    </row>
    <row r="1792" spans="2:4" ht="15" thickBot="1" x14ac:dyDescent="0.35">
      <c r="B1792" s="2">
        <v>41162</v>
      </c>
      <c r="C1792" s="4">
        <v>446.2</v>
      </c>
      <c r="D1792" s="4">
        <v>275.2</v>
      </c>
    </row>
    <row r="1793" spans="2:4" ht="15" thickBot="1" x14ac:dyDescent="0.35">
      <c r="B1793" s="2">
        <v>41159</v>
      </c>
      <c r="C1793" s="4">
        <v>469.5</v>
      </c>
      <c r="D1793" s="4">
        <v>285.60000000000002</v>
      </c>
    </row>
    <row r="1794" spans="2:4" ht="15" thickBot="1" x14ac:dyDescent="0.35">
      <c r="B1794" s="2">
        <v>41158</v>
      </c>
      <c r="C1794" s="4">
        <v>514.6</v>
      </c>
      <c r="D1794" s="4">
        <v>334.6</v>
      </c>
    </row>
    <row r="1795" spans="2:4" ht="15" thickBot="1" x14ac:dyDescent="0.35">
      <c r="B1795" s="2">
        <v>41157</v>
      </c>
      <c r="C1795" s="4">
        <v>697.6</v>
      </c>
      <c r="D1795" s="4">
        <v>508.3</v>
      </c>
    </row>
    <row r="1796" spans="2:4" ht="15" thickBot="1" x14ac:dyDescent="0.35">
      <c r="B1796" s="2">
        <v>41156</v>
      </c>
      <c r="C1796" s="4">
        <v>749.1</v>
      </c>
      <c r="D1796" s="4">
        <v>562.4</v>
      </c>
    </row>
    <row r="1797" spans="2:4" ht="15" thickBot="1" x14ac:dyDescent="0.35">
      <c r="B1797" s="2">
        <v>41155</v>
      </c>
      <c r="C1797" s="4">
        <v>724.3</v>
      </c>
      <c r="D1797" s="4">
        <v>526.70000000000005</v>
      </c>
    </row>
    <row r="1798" spans="2:4" ht="15" thickBot="1" x14ac:dyDescent="0.35">
      <c r="B1798" s="2">
        <v>41152</v>
      </c>
      <c r="C1798" s="4">
        <v>774.4</v>
      </c>
      <c r="D1798" s="4">
        <v>584</v>
      </c>
    </row>
    <row r="1799" spans="2:4" ht="15" thickBot="1" x14ac:dyDescent="0.35">
      <c r="B1799" s="2">
        <v>41151</v>
      </c>
      <c r="C1799" s="4">
        <v>701.6</v>
      </c>
      <c r="D1799" s="4">
        <v>520.20000000000005</v>
      </c>
    </row>
    <row r="1800" spans="2:4" ht="15" thickBot="1" x14ac:dyDescent="0.35">
      <c r="B1800" s="2">
        <v>41150</v>
      </c>
      <c r="C1800" s="4">
        <v>733.7</v>
      </c>
      <c r="D1800" s="4">
        <v>551</v>
      </c>
    </row>
    <row r="1801" spans="2:4" ht="15" thickBot="1" x14ac:dyDescent="0.35">
      <c r="B1801" s="2">
        <v>41149</v>
      </c>
      <c r="C1801" s="4">
        <v>701</v>
      </c>
      <c r="D1801" s="4">
        <v>523.9</v>
      </c>
    </row>
    <row r="1802" spans="2:4" ht="15" thickBot="1" x14ac:dyDescent="0.35">
      <c r="B1802" s="2">
        <v>41148</v>
      </c>
      <c r="C1802" s="4">
        <v>536.1</v>
      </c>
      <c r="D1802" s="4">
        <v>360.4</v>
      </c>
    </row>
    <row r="1803" spans="2:4" ht="15" thickBot="1" x14ac:dyDescent="0.35">
      <c r="B1803" s="2">
        <v>41145</v>
      </c>
      <c r="C1803" s="4">
        <v>659.6</v>
      </c>
      <c r="D1803" s="4">
        <v>479.1</v>
      </c>
    </row>
    <row r="1804" spans="2:4" ht="15" thickBot="1" x14ac:dyDescent="0.35">
      <c r="B1804" s="2">
        <v>41144</v>
      </c>
      <c r="C1804" s="4">
        <v>694.9</v>
      </c>
      <c r="D1804" s="4">
        <v>521.9</v>
      </c>
    </row>
    <row r="1805" spans="2:4" ht="15" thickBot="1" x14ac:dyDescent="0.35">
      <c r="B1805" s="2">
        <v>41143</v>
      </c>
      <c r="C1805" s="4">
        <v>887.3</v>
      </c>
      <c r="D1805" s="4">
        <v>704.6</v>
      </c>
    </row>
    <row r="1806" spans="2:4" ht="15" thickBot="1" x14ac:dyDescent="0.35">
      <c r="B1806" s="2">
        <v>41142</v>
      </c>
      <c r="C1806" s="4">
        <v>846.8</v>
      </c>
      <c r="D1806" s="4">
        <v>669.1</v>
      </c>
    </row>
    <row r="1807" spans="2:4" ht="15" thickBot="1" x14ac:dyDescent="0.35">
      <c r="B1807" s="2">
        <v>41141</v>
      </c>
      <c r="C1807" s="4">
        <v>940.4</v>
      </c>
      <c r="D1807" s="4">
        <v>777.9</v>
      </c>
    </row>
    <row r="1808" spans="2:4" ht="15" thickBot="1" x14ac:dyDescent="0.35">
      <c r="B1808" s="2">
        <v>41138</v>
      </c>
      <c r="C1808" s="4">
        <v>940.4</v>
      </c>
      <c r="D1808" s="4">
        <v>757</v>
      </c>
    </row>
    <row r="1809" spans="2:4" ht="15" thickBot="1" x14ac:dyDescent="0.35">
      <c r="B1809" s="2">
        <v>41137</v>
      </c>
      <c r="C1809" s="4">
        <v>799.1</v>
      </c>
      <c r="D1809" s="4">
        <v>620.70000000000005</v>
      </c>
    </row>
    <row r="1810" spans="2:4" ht="15" thickBot="1" x14ac:dyDescent="0.35">
      <c r="B1810" s="2">
        <v>41136</v>
      </c>
      <c r="C1810" s="4">
        <v>764.8</v>
      </c>
      <c r="D1810" s="4">
        <v>578</v>
      </c>
    </row>
    <row r="1811" spans="2:4" ht="15" thickBot="1" x14ac:dyDescent="0.35">
      <c r="B1811" s="2">
        <v>41135</v>
      </c>
      <c r="C1811" s="4">
        <v>782.2</v>
      </c>
      <c r="D1811" s="4">
        <v>609.70000000000005</v>
      </c>
    </row>
    <row r="1812" spans="2:4" ht="15" thickBot="1" x14ac:dyDescent="0.35">
      <c r="B1812" s="2">
        <v>41134</v>
      </c>
      <c r="C1812" s="4">
        <v>777.5</v>
      </c>
      <c r="D1812" s="4">
        <v>597.20000000000005</v>
      </c>
    </row>
    <row r="1813" spans="2:4" ht="15" thickBot="1" x14ac:dyDescent="0.35">
      <c r="B1813" s="2">
        <v>41131</v>
      </c>
      <c r="C1813" s="4">
        <v>643.4</v>
      </c>
      <c r="D1813" s="4">
        <v>465</v>
      </c>
    </row>
    <row r="1814" spans="2:4" ht="15" thickBot="1" x14ac:dyDescent="0.35">
      <c r="B1814" s="2">
        <v>41130</v>
      </c>
      <c r="C1814" s="4">
        <v>762</v>
      </c>
      <c r="D1814" s="4">
        <v>567.6</v>
      </c>
    </row>
    <row r="1815" spans="2:4" ht="15" thickBot="1" x14ac:dyDescent="0.35">
      <c r="B1815" s="2">
        <v>41129</v>
      </c>
      <c r="C1815" s="4">
        <v>694.1</v>
      </c>
      <c r="D1815" s="4">
        <v>510.2</v>
      </c>
    </row>
    <row r="1816" spans="2:4" ht="15" thickBot="1" x14ac:dyDescent="0.35">
      <c r="B1816" s="2">
        <v>41128</v>
      </c>
      <c r="C1816" s="4">
        <v>700.7</v>
      </c>
      <c r="D1816" s="4">
        <v>525.20000000000005</v>
      </c>
    </row>
    <row r="1817" spans="2:4" ht="15" thickBot="1" x14ac:dyDescent="0.35">
      <c r="B1817" s="2">
        <v>41127</v>
      </c>
      <c r="C1817" s="4">
        <v>725.7</v>
      </c>
      <c r="D1817" s="4">
        <v>547.9</v>
      </c>
    </row>
    <row r="1818" spans="2:4" ht="15" thickBot="1" x14ac:dyDescent="0.35">
      <c r="B1818" s="2">
        <v>41124</v>
      </c>
      <c r="C1818" s="4">
        <v>740.1</v>
      </c>
      <c r="D1818" s="4">
        <v>556.20000000000005</v>
      </c>
    </row>
    <row r="1819" spans="2:4" ht="15" thickBot="1" x14ac:dyDescent="0.35">
      <c r="B1819" s="2">
        <v>41123</v>
      </c>
      <c r="C1819" s="4">
        <v>807.6</v>
      </c>
      <c r="D1819" s="4">
        <v>613.79999999999995</v>
      </c>
    </row>
    <row r="1820" spans="2:4" ht="15" thickBot="1" x14ac:dyDescent="0.35">
      <c r="B1820" s="2">
        <v>41122</v>
      </c>
      <c r="C1820" s="4">
        <v>874.8</v>
      </c>
      <c r="D1820" s="4">
        <v>669.2</v>
      </c>
    </row>
    <row r="1821" spans="2:4" ht="15" thickBot="1" x14ac:dyDescent="0.35">
      <c r="B1821" s="2">
        <v>41121</v>
      </c>
      <c r="C1821" s="4">
        <v>663.3</v>
      </c>
      <c r="D1821" s="4">
        <v>472.8</v>
      </c>
    </row>
    <row r="1822" spans="2:4" ht="15" thickBot="1" x14ac:dyDescent="0.35">
      <c r="B1822" s="2">
        <v>41120</v>
      </c>
      <c r="C1822" s="4">
        <v>620.1</v>
      </c>
      <c r="D1822" s="4">
        <v>436.6</v>
      </c>
    </row>
    <row r="1823" spans="2:4" ht="15" thickBot="1" x14ac:dyDescent="0.35">
      <c r="B1823" s="2">
        <v>41117</v>
      </c>
      <c r="C1823" s="4">
        <v>661.9</v>
      </c>
      <c r="D1823" s="4">
        <v>470.7</v>
      </c>
    </row>
    <row r="1824" spans="2:4" ht="15" thickBot="1" x14ac:dyDescent="0.35">
      <c r="B1824" s="2">
        <v>41116</v>
      </c>
      <c r="C1824" s="4">
        <v>636.9</v>
      </c>
      <c r="D1824" s="4">
        <v>460.4</v>
      </c>
    </row>
    <row r="1825" spans="2:4" ht="15" thickBot="1" x14ac:dyDescent="0.35">
      <c r="B1825" s="2">
        <v>41115</v>
      </c>
      <c r="C1825" s="4">
        <v>671.9</v>
      </c>
      <c r="D1825" s="4">
        <v>488.7</v>
      </c>
    </row>
    <row r="1826" spans="2:4" ht="15" thickBot="1" x14ac:dyDescent="0.35">
      <c r="B1826" s="2">
        <v>41114</v>
      </c>
      <c r="C1826" s="4">
        <v>670.7</v>
      </c>
      <c r="D1826" s="4">
        <v>508</v>
      </c>
    </row>
    <row r="1827" spans="2:4" ht="15" thickBot="1" x14ac:dyDescent="0.35">
      <c r="B1827" s="2">
        <v>41113</v>
      </c>
      <c r="C1827" s="4">
        <v>601.6</v>
      </c>
      <c r="D1827" s="4">
        <v>444.1</v>
      </c>
    </row>
    <row r="1828" spans="2:4" ht="15" thickBot="1" x14ac:dyDescent="0.35">
      <c r="B1828" s="2">
        <v>41110</v>
      </c>
      <c r="C1828" s="4">
        <v>691.8</v>
      </c>
      <c r="D1828" s="4">
        <v>513.29999999999995</v>
      </c>
    </row>
    <row r="1829" spans="2:4" ht="15" thickBot="1" x14ac:dyDescent="0.35">
      <c r="B1829" s="2">
        <v>41109</v>
      </c>
      <c r="C1829" s="4">
        <v>718.9</v>
      </c>
      <c r="D1829" s="4">
        <v>542.9</v>
      </c>
    </row>
    <row r="1830" spans="2:4" ht="15" thickBot="1" x14ac:dyDescent="0.35">
      <c r="B1830" s="2">
        <v>41108</v>
      </c>
      <c r="C1830" s="4">
        <v>810.5</v>
      </c>
      <c r="D1830" s="4">
        <v>627</v>
      </c>
    </row>
    <row r="1831" spans="2:4" ht="15" thickBot="1" x14ac:dyDescent="0.35">
      <c r="B1831" s="2">
        <v>41107</v>
      </c>
      <c r="C1831" s="4">
        <v>827.9</v>
      </c>
      <c r="D1831" s="4">
        <v>653.1</v>
      </c>
    </row>
    <row r="1832" spans="2:4" ht="15" thickBot="1" x14ac:dyDescent="0.35">
      <c r="B1832" s="2">
        <v>41106</v>
      </c>
      <c r="C1832" s="4">
        <v>848.5</v>
      </c>
      <c r="D1832" s="4">
        <v>683.9</v>
      </c>
    </row>
    <row r="1833" spans="2:4" ht="15" thickBot="1" x14ac:dyDescent="0.35">
      <c r="B1833" s="2">
        <v>41103</v>
      </c>
      <c r="C1833" s="4">
        <v>845.9</v>
      </c>
      <c r="D1833" s="4">
        <v>669</v>
      </c>
    </row>
    <row r="1834" spans="2:4" ht="15" thickBot="1" x14ac:dyDescent="0.35">
      <c r="B1834" s="2">
        <v>41102</v>
      </c>
      <c r="C1834" s="4">
        <v>827.9</v>
      </c>
      <c r="D1834" s="4">
        <v>636.70000000000005</v>
      </c>
    </row>
    <row r="1835" spans="2:4" ht="15" thickBot="1" x14ac:dyDescent="0.35">
      <c r="B1835" s="2">
        <v>41101</v>
      </c>
      <c r="C1835" s="4">
        <v>691.9</v>
      </c>
      <c r="D1835" s="4">
        <v>498</v>
      </c>
    </row>
    <row r="1836" spans="2:4" ht="15" thickBot="1" x14ac:dyDescent="0.35">
      <c r="B1836" s="2">
        <v>41100</v>
      </c>
      <c r="C1836" s="4">
        <v>640.9</v>
      </c>
      <c r="D1836" s="4">
        <v>462.6</v>
      </c>
    </row>
    <row r="1837" spans="2:4" ht="15" thickBot="1" x14ac:dyDescent="0.35">
      <c r="B1837" s="2">
        <v>41099</v>
      </c>
      <c r="C1837" s="4">
        <v>625</v>
      </c>
      <c r="D1837" s="4">
        <v>452.5</v>
      </c>
    </row>
    <row r="1838" spans="2:4" ht="15" thickBot="1" x14ac:dyDescent="0.35">
      <c r="B1838" s="2">
        <v>41096</v>
      </c>
      <c r="C1838" s="4">
        <v>595.1</v>
      </c>
      <c r="D1838" s="4">
        <v>402.3</v>
      </c>
    </row>
    <row r="1839" spans="2:4" ht="15" thickBot="1" x14ac:dyDescent="0.35">
      <c r="B1839" s="2">
        <v>41095</v>
      </c>
      <c r="C1839" s="4">
        <v>515.1</v>
      </c>
      <c r="D1839" s="4">
        <v>318.5</v>
      </c>
    </row>
    <row r="1840" spans="2:4" ht="15" thickBot="1" x14ac:dyDescent="0.35">
      <c r="B1840" s="2">
        <v>41094</v>
      </c>
      <c r="C1840" s="4">
        <v>642.4</v>
      </c>
      <c r="D1840" s="4">
        <v>451.6</v>
      </c>
    </row>
    <row r="1841" spans="2:4" ht="15" thickBot="1" x14ac:dyDescent="0.35">
      <c r="B1841" s="2">
        <v>41093</v>
      </c>
      <c r="C1841" s="4">
        <v>722.2</v>
      </c>
      <c r="D1841" s="4">
        <v>532.4</v>
      </c>
    </row>
    <row r="1842" spans="2:4" ht="15" thickBot="1" x14ac:dyDescent="0.35">
      <c r="B1842" s="2">
        <v>41092</v>
      </c>
      <c r="C1842" s="4">
        <v>790.7</v>
      </c>
      <c r="D1842" s="4">
        <v>585.20000000000005</v>
      </c>
    </row>
    <row r="1843" spans="2:4" ht="15" thickBot="1" x14ac:dyDescent="0.35">
      <c r="B1843" s="2">
        <v>41089</v>
      </c>
      <c r="C1843" s="4">
        <v>695.9</v>
      </c>
      <c r="D1843" s="4">
        <v>489.4</v>
      </c>
    </row>
    <row r="1844" spans="2:4" ht="15" thickBot="1" x14ac:dyDescent="0.35">
      <c r="B1844" s="2">
        <v>41088</v>
      </c>
      <c r="C1844" s="4">
        <v>647.5</v>
      </c>
      <c r="D1844" s="4">
        <v>451.7</v>
      </c>
    </row>
    <row r="1845" spans="2:4" ht="15" thickBot="1" x14ac:dyDescent="0.35">
      <c r="B1845" s="2">
        <v>41087</v>
      </c>
      <c r="C1845" s="4">
        <v>587.20000000000005</v>
      </c>
      <c r="D1845" s="4">
        <v>398.2</v>
      </c>
    </row>
    <row r="1846" spans="2:4" ht="15" thickBot="1" x14ac:dyDescent="0.35">
      <c r="B1846" s="2">
        <v>41086</v>
      </c>
      <c r="C1846" s="4">
        <v>659.8</v>
      </c>
      <c r="D1846" s="4">
        <v>483.2</v>
      </c>
    </row>
    <row r="1847" spans="2:4" ht="15" thickBot="1" x14ac:dyDescent="0.35">
      <c r="B1847" s="2">
        <v>41085</v>
      </c>
      <c r="C1847" s="4">
        <v>701.6</v>
      </c>
      <c r="D1847" s="4">
        <v>530.20000000000005</v>
      </c>
    </row>
    <row r="1848" spans="2:4" ht="15" thickBot="1" x14ac:dyDescent="0.35">
      <c r="B1848" s="2">
        <v>41082</v>
      </c>
      <c r="C1848" s="4">
        <v>673.5</v>
      </c>
      <c r="D1848" s="4">
        <v>492.5</v>
      </c>
    </row>
    <row r="1849" spans="2:4" ht="15" thickBot="1" x14ac:dyDescent="0.35">
      <c r="B1849" s="2">
        <v>41081</v>
      </c>
      <c r="C1849" s="4">
        <v>640.6</v>
      </c>
      <c r="D1849" s="4">
        <v>464.1</v>
      </c>
    </row>
    <row r="1850" spans="2:4" ht="15" thickBot="1" x14ac:dyDescent="0.35">
      <c r="B1850" s="2">
        <v>41080</v>
      </c>
      <c r="C1850" s="4">
        <v>780.8</v>
      </c>
      <c r="D1850" s="4">
        <v>599.20000000000005</v>
      </c>
    </row>
    <row r="1851" spans="2:4" ht="15" thickBot="1" x14ac:dyDescent="0.35">
      <c r="B1851" s="2">
        <v>41079</v>
      </c>
      <c r="C1851" s="4">
        <v>811</v>
      </c>
      <c r="D1851" s="4">
        <v>632.70000000000005</v>
      </c>
    </row>
    <row r="1852" spans="2:4" ht="15" thickBot="1" x14ac:dyDescent="0.35">
      <c r="B1852" s="2">
        <v>41078</v>
      </c>
      <c r="C1852" s="4">
        <v>862</v>
      </c>
      <c r="D1852" s="4">
        <v>689.8</v>
      </c>
    </row>
    <row r="1853" spans="2:4" ht="15" thickBot="1" x14ac:dyDescent="0.35">
      <c r="B1853" s="2">
        <v>41075</v>
      </c>
      <c r="C1853" s="4">
        <v>761.4</v>
      </c>
      <c r="D1853" s="4">
        <v>567.20000000000005</v>
      </c>
    </row>
    <row r="1854" spans="2:4" ht="15" thickBot="1" x14ac:dyDescent="0.35">
      <c r="B1854" s="2">
        <v>41074</v>
      </c>
      <c r="C1854" s="4">
        <v>687</v>
      </c>
      <c r="D1854" s="4">
        <v>507.7</v>
      </c>
    </row>
    <row r="1855" spans="2:4" ht="15" thickBot="1" x14ac:dyDescent="0.35">
      <c r="B1855" s="2">
        <v>41073</v>
      </c>
      <c r="C1855" s="4">
        <v>728.8</v>
      </c>
      <c r="D1855" s="4">
        <v>564.20000000000005</v>
      </c>
    </row>
    <row r="1856" spans="2:4" ht="15" thickBot="1" x14ac:dyDescent="0.35">
      <c r="B1856" s="2">
        <v>41069</v>
      </c>
      <c r="C1856" s="4">
        <v>594.29999999999995</v>
      </c>
      <c r="D1856" s="4">
        <v>403.3</v>
      </c>
    </row>
    <row r="1857" spans="2:4" ht="15" thickBot="1" x14ac:dyDescent="0.35">
      <c r="B1857" s="2">
        <v>41068</v>
      </c>
      <c r="C1857" s="4">
        <v>621.4</v>
      </c>
      <c r="D1857" s="4">
        <v>443.1</v>
      </c>
    </row>
    <row r="1858" spans="2:4" ht="15" thickBot="1" x14ac:dyDescent="0.35">
      <c r="B1858" s="2">
        <v>41067</v>
      </c>
      <c r="C1858" s="4">
        <v>598.20000000000005</v>
      </c>
      <c r="D1858" s="4">
        <v>416.4</v>
      </c>
    </row>
    <row r="1859" spans="2:4" ht="15" thickBot="1" x14ac:dyDescent="0.35">
      <c r="B1859" s="2">
        <v>41066</v>
      </c>
      <c r="C1859" s="4">
        <v>557</v>
      </c>
      <c r="D1859" s="4">
        <v>373.8</v>
      </c>
    </row>
    <row r="1860" spans="2:4" ht="15" thickBot="1" x14ac:dyDescent="0.35">
      <c r="B1860" s="2">
        <v>41065</v>
      </c>
      <c r="C1860" s="4">
        <v>535.79999999999995</v>
      </c>
      <c r="D1860" s="4">
        <v>357.3</v>
      </c>
    </row>
    <row r="1861" spans="2:4" ht="15" thickBot="1" x14ac:dyDescent="0.35">
      <c r="B1861" s="2">
        <v>41064</v>
      </c>
      <c r="C1861" s="4">
        <v>642.6</v>
      </c>
      <c r="D1861" s="4">
        <v>468.1</v>
      </c>
    </row>
    <row r="1862" spans="2:4" ht="15" thickBot="1" x14ac:dyDescent="0.35">
      <c r="B1862" s="2">
        <v>41061</v>
      </c>
      <c r="C1862" s="4">
        <v>595.70000000000005</v>
      </c>
      <c r="D1862" s="4">
        <v>399.7</v>
      </c>
    </row>
    <row r="1863" spans="2:4" ht="15" thickBot="1" x14ac:dyDescent="0.35">
      <c r="B1863" s="2">
        <v>41060</v>
      </c>
      <c r="C1863" s="4">
        <v>580.29999999999995</v>
      </c>
      <c r="D1863" s="4">
        <v>391.1</v>
      </c>
    </row>
    <row r="1864" spans="2:4" ht="15" thickBot="1" x14ac:dyDescent="0.35">
      <c r="B1864" s="2">
        <v>41059</v>
      </c>
      <c r="C1864" s="4">
        <v>638.4</v>
      </c>
      <c r="D1864" s="4">
        <v>444.5</v>
      </c>
    </row>
    <row r="1865" spans="2:4" ht="15" thickBot="1" x14ac:dyDescent="0.35">
      <c r="B1865" s="2">
        <v>41058</v>
      </c>
      <c r="C1865" s="4">
        <v>595.20000000000005</v>
      </c>
      <c r="D1865" s="4">
        <v>420.5</v>
      </c>
    </row>
    <row r="1866" spans="2:4" ht="15" thickBot="1" x14ac:dyDescent="0.35">
      <c r="B1866" s="2">
        <v>41057</v>
      </c>
      <c r="C1866" s="4">
        <v>585.20000000000005</v>
      </c>
      <c r="D1866" s="4">
        <v>420.4</v>
      </c>
    </row>
    <row r="1867" spans="2:4" ht="15" thickBot="1" x14ac:dyDescent="0.35">
      <c r="B1867" s="2">
        <v>41054</v>
      </c>
      <c r="C1867" s="4">
        <v>654.5</v>
      </c>
      <c r="D1867" s="4">
        <v>472.8</v>
      </c>
    </row>
    <row r="1868" spans="2:4" ht="15" thickBot="1" x14ac:dyDescent="0.35">
      <c r="B1868" s="2">
        <v>41053</v>
      </c>
      <c r="C1868" s="4">
        <v>644.1</v>
      </c>
      <c r="D1868" s="4">
        <v>463</v>
      </c>
    </row>
    <row r="1869" spans="2:4" ht="15" thickBot="1" x14ac:dyDescent="0.35">
      <c r="B1869" s="2">
        <v>41052</v>
      </c>
      <c r="C1869" s="4">
        <v>658.7</v>
      </c>
      <c r="D1869" s="4">
        <v>484.2</v>
      </c>
    </row>
    <row r="1870" spans="2:4" ht="15" thickBot="1" x14ac:dyDescent="0.35">
      <c r="B1870" s="2">
        <v>41051</v>
      </c>
      <c r="C1870" s="4">
        <v>590.9</v>
      </c>
      <c r="D1870" s="4">
        <v>424.7</v>
      </c>
    </row>
    <row r="1871" spans="2:4" ht="15" thickBot="1" x14ac:dyDescent="0.35">
      <c r="B1871" s="2">
        <v>41050</v>
      </c>
      <c r="C1871" s="4">
        <v>609.4</v>
      </c>
      <c r="D1871" s="4">
        <v>444.4</v>
      </c>
    </row>
    <row r="1872" spans="2:4" ht="15" thickBot="1" x14ac:dyDescent="0.35">
      <c r="B1872" s="2">
        <v>41047</v>
      </c>
      <c r="C1872" s="4">
        <v>634.5</v>
      </c>
      <c r="D1872" s="4">
        <v>458.2</v>
      </c>
    </row>
    <row r="1873" spans="2:4" ht="15" thickBot="1" x14ac:dyDescent="0.35">
      <c r="B1873" s="2">
        <v>41046</v>
      </c>
      <c r="C1873" s="4">
        <v>655.5</v>
      </c>
      <c r="D1873" s="4">
        <v>479.2</v>
      </c>
    </row>
    <row r="1874" spans="2:4" ht="15" thickBot="1" x14ac:dyDescent="0.35">
      <c r="B1874" s="2">
        <v>41045</v>
      </c>
      <c r="C1874" s="3">
        <v>1011.9</v>
      </c>
      <c r="D1874" s="4">
        <v>831.1</v>
      </c>
    </row>
    <row r="1875" spans="2:4" ht="15" thickBot="1" x14ac:dyDescent="0.35">
      <c r="B1875" s="2">
        <v>41044</v>
      </c>
      <c r="C1875" s="3">
        <v>1032.2</v>
      </c>
      <c r="D1875" s="4">
        <v>858.5</v>
      </c>
    </row>
    <row r="1876" spans="2:4" ht="15" thickBot="1" x14ac:dyDescent="0.35">
      <c r="B1876" s="2">
        <v>41043</v>
      </c>
      <c r="C1876" s="3">
        <v>1022.4</v>
      </c>
      <c r="D1876" s="4">
        <v>844.7</v>
      </c>
    </row>
    <row r="1877" spans="2:4" ht="15" thickBot="1" x14ac:dyDescent="0.35">
      <c r="B1877" s="2">
        <v>41041</v>
      </c>
      <c r="C1877" s="4">
        <v>986</v>
      </c>
      <c r="D1877" s="4">
        <v>790</v>
      </c>
    </row>
    <row r="1878" spans="2:4" ht="15" thickBot="1" x14ac:dyDescent="0.35">
      <c r="B1878" s="2">
        <v>41040</v>
      </c>
      <c r="C1878" s="4">
        <v>969.7</v>
      </c>
      <c r="D1878" s="4">
        <v>776.7</v>
      </c>
    </row>
    <row r="1879" spans="2:4" ht="15" thickBot="1" x14ac:dyDescent="0.35">
      <c r="B1879" s="2">
        <v>41039</v>
      </c>
      <c r="C1879" s="4">
        <v>538.9</v>
      </c>
      <c r="D1879" s="4">
        <v>375.4</v>
      </c>
    </row>
    <row r="1880" spans="2:4" ht="15" thickBot="1" x14ac:dyDescent="0.35">
      <c r="B1880" s="2">
        <v>41034</v>
      </c>
      <c r="C1880" s="4">
        <v>676.2</v>
      </c>
      <c r="D1880" s="4">
        <v>487.1</v>
      </c>
    </row>
    <row r="1881" spans="2:4" ht="15" thickBot="1" x14ac:dyDescent="0.35">
      <c r="B1881" s="2">
        <v>41033</v>
      </c>
      <c r="C1881" s="4">
        <v>849.8</v>
      </c>
      <c r="D1881" s="4">
        <v>644.9</v>
      </c>
    </row>
    <row r="1882" spans="2:4" ht="15" thickBot="1" x14ac:dyDescent="0.35">
      <c r="B1882" s="2">
        <v>41032</v>
      </c>
      <c r="C1882" s="4">
        <v>694.1</v>
      </c>
      <c r="D1882" s="4">
        <v>501.4</v>
      </c>
    </row>
    <row r="1883" spans="2:4" ht="15" thickBot="1" x14ac:dyDescent="0.35">
      <c r="B1883" s="2">
        <v>41031</v>
      </c>
      <c r="C1883" s="4">
        <v>620</v>
      </c>
      <c r="D1883" s="4">
        <v>445.9</v>
      </c>
    </row>
    <row r="1884" spans="2:4" ht="15" thickBot="1" x14ac:dyDescent="0.35">
      <c r="B1884" s="2">
        <v>41027</v>
      </c>
      <c r="C1884" s="4">
        <v>864.1</v>
      </c>
      <c r="D1884" s="4">
        <v>659.1</v>
      </c>
    </row>
    <row r="1885" spans="2:4" ht="15" thickBot="1" x14ac:dyDescent="0.35">
      <c r="B1885" s="2">
        <v>41026</v>
      </c>
      <c r="C1885" s="4">
        <v>752.8</v>
      </c>
      <c r="D1885" s="4">
        <v>556</v>
      </c>
    </row>
    <row r="1886" spans="2:4" ht="15" thickBot="1" x14ac:dyDescent="0.35">
      <c r="B1886" s="2">
        <v>41025</v>
      </c>
      <c r="C1886" s="4">
        <v>707</v>
      </c>
      <c r="D1886" s="4">
        <v>521.6</v>
      </c>
    </row>
    <row r="1887" spans="2:4" ht="15" thickBot="1" x14ac:dyDescent="0.35">
      <c r="B1887" s="2">
        <v>41024</v>
      </c>
      <c r="C1887" s="4">
        <v>709.1</v>
      </c>
      <c r="D1887" s="4">
        <v>524</v>
      </c>
    </row>
    <row r="1888" spans="2:4" ht="15" thickBot="1" x14ac:dyDescent="0.35">
      <c r="B1888" s="2">
        <v>41023</v>
      </c>
      <c r="C1888" s="4">
        <v>731.4</v>
      </c>
      <c r="D1888" s="4">
        <v>568.6</v>
      </c>
    </row>
    <row r="1889" spans="2:4" ht="15" thickBot="1" x14ac:dyDescent="0.35">
      <c r="B1889" s="2">
        <v>41022</v>
      </c>
      <c r="C1889" s="4">
        <v>764</v>
      </c>
      <c r="D1889" s="4">
        <v>600.29999999999995</v>
      </c>
    </row>
    <row r="1890" spans="2:4" ht="15" thickBot="1" x14ac:dyDescent="0.35">
      <c r="B1890" s="2">
        <v>41019</v>
      </c>
      <c r="C1890" s="4">
        <v>770.9</v>
      </c>
      <c r="D1890" s="4">
        <v>595.6</v>
      </c>
    </row>
    <row r="1891" spans="2:4" ht="15" thickBot="1" x14ac:dyDescent="0.35">
      <c r="B1891" s="2">
        <v>41018</v>
      </c>
      <c r="C1891" s="4">
        <v>802.8</v>
      </c>
      <c r="D1891" s="4">
        <v>624.70000000000005</v>
      </c>
    </row>
    <row r="1892" spans="2:4" ht="15" thickBot="1" x14ac:dyDescent="0.35">
      <c r="B1892" s="2">
        <v>41017</v>
      </c>
      <c r="C1892" s="4">
        <v>746.4</v>
      </c>
      <c r="D1892" s="4">
        <v>560.20000000000005</v>
      </c>
    </row>
    <row r="1893" spans="2:4" ht="15" thickBot="1" x14ac:dyDescent="0.35">
      <c r="B1893" s="2">
        <v>41016</v>
      </c>
      <c r="C1893" s="4">
        <v>716.3</v>
      </c>
      <c r="D1893" s="4">
        <v>547.9</v>
      </c>
    </row>
    <row r="1894" spans="2:4" ht="15" thickBot="1" x14ac:dyDescent="0.35">
      <c r="B1894" s="2">
        <v>41015</v>
      </c>
      <c r="C1894" s="4">
        <v>679.5</v>
      </c>
      <c r="D1894" s="4">
        <v>512.9</v>
      </c>
    </row>
    <row r="1895" spans="2:4" ht="15" thickBot="1" x14ac:dyDescent="0.35">
      <c r="B1895" s="2">
        <v>41012</v>
      </c>
      <c r="C1895" s="4">
        <v>692</v>
      </c>
      <c r="D1895" s="4">
        <v>508.4</v>
      </c>
    </row>
    <row r="1896" spans="2:4" ht="15" thickBot="1" x14ac:dyDescent="0.35">
      <c r="B1896" s="2">
        <v>41011</v>
      </c>
      <c r="C1896" s="4">
        <v>750.8</v>
      </c>
      <c r="D1896" s="4">
        <v>566.1</v>
      </c>
    </row>
    <row r="1897" spans="2:4" ht="15" thickBot="1" x14ac:dyDescent="0.35">
      <c r="B1897" s="2">
        <v>41010</v>
      </c>
      <c r="C1897" s="4">
        <v>822.8</v>
      </c>
      <c r="D1897" s="4">
        <v>637.5</v>
      </c>
    </row>
    <row r="1898" spans="2:4" ht="15" thickBot="1" x14ac:dyDescent="0.35">
      <c r="B1898" s="2">
        <v>41009</v>
      </c>
      <c r="C1898" s="4">
        <v>528</v>
      </c>
      <c r="D1898" s="4">
        <v>349.3</v>
      </c>
    </row>
    <row r="1899" spans="2:4" ht="15" thickBot="1" x14ac:dyDescent="0.35">
      <c r="B1899" s="2">
        <v>41008</v>
      </c>
      <c r="C1899" s="4">
        <v>719.1</v>
      </c>
      <c r="D1899" s="4">
        <v>550.79999999999995</v>
      </c>
    </row>
    <row r="1900" spans="2:4" ht="15" thickBot="1" x14ac:dyDescent="0.35">
      <c r="B1900" s="2">
        <v>41005</v>
      </c>
      <c r="C1900" s="4">
        <v>683.5</v>
      </c>
      <c r="D1900" s="4">
        <v>497.3</v>
      </c>
    </row>
    <row r="1901" spans="2:4" ht="15" thickBot="1" x14ac:dyDescent="0.35">
      <c r="B1901" s="2">
        <v>41004</v>
      </c>
      <c r="C1901" s="4">
        <v>679.5</v>
      </c>
      <c r="D1901" s="4">
        <v>494.1</v>
      </c>
    </row>
    <row r="1902" spans="2:4" ht="15" thickBot="1" x14ac:dyDescent="0.35">
      <c r="B1902" s="2">
        <v>41003</v>
      </c>
      <c r="C1902" s="4">
        <v>741.1</v>
      </c>
      <c r="D1902" s="4">
        <v>553.4</v>
      </c>
    </row>
    <row r="1903" spans="2:4" ht="15" thickBot="1" x14ac:dyDescent="0.35">
      <c r="B1903" s="2">
        <v>41002</v>
      </c>
      <c r="C1903" s="4">
        <v>784.7</v>
      </c>
      <c r="D1903" s="4">
        <v>603.20000000000005</v>
      </c>
    </row>
    <row r="1904" spans="2:4" ht="15" thickBot="1" x14ac:dyDescent="0.35">
      <c r="B1904" s="2">
        <v>41001</v>
      </c>
      <c r="C1904" s="4">
        <v>812.5</v>
      </c>
      <c r="D1904" s="4">
        <v>624</v>
      </c>
    </row>
    <row r="1905" spans="2:4" ht="15" thickBot="1" x14ac:dyDescent="0.35">
      <c r="B1905" s="2">
        <v>40998</v>
      </c>
      <c r="C1905" s="4">
        <v>722.1</v>
      </c>
      <c r="D1905" s="4">
        <v>520.4</v>
      </c>
    </row>
    <row r="1906" spans="2:4" ht="15" thickBot="1" x14ac:dyDescent="0.35">
      <c r="B1906" s="2">
        <v>40997</v>
      </c>
      <c r="C1906" s="4">
        <v>581.4</v>
      </c>
      <c r="D1906" s="4">
        <v>403.6</v>
      </c>
    </row>
    <row r="1907" spans="2:4" ht="15" thickBot="1" x14ac:dyDescent="0.35">
      <c r="B1907" s="2">
        <v>40996</v>
      </c>
      <c r="C1907" s="4">
        <v>692.1</v>
      </c>
      <c r="D1907" s="4">
        <v>515.20000000000005</v>
      </c>
    </row>
    <row r="1908" spans="2:4" ht="15" thickBot="1" x14ac:dyDescent="0.35">
      <c r="B1908" s="2">
        <v>40995</v>
      </c>
      <c r="C1908" s="4">
        <v>603.1</v>
      </c>
      <c r="D1908" s="4">
        <v>433.5</v>
      </c>
    </row>
    <row r="1909" spans="2:4" ht="15" thickBot="1" x14ac:dyDescent="0.35">
      <c r="B1909" s="2">
        <v>40994</v>
      </c>
      <c r="C1909" s="4">
        <v>612.4</v>
      </c>
      <c r="D1909" s="4">
        <v>447.6</v>
      </c>
    </row>
    <row r="1910" spans="2:4" ht="15" thickBot="1" x14ac:dyDescent="0.35">
      <c r="B1910" s="2">
        <v>40991</v>
      </c>
      <c r="C1910" s="4">
        <v>694.5</v>
      </c>
      <c r="D1910" s="4">
        <v>526.70000000000005</v>
      </c>
    </row>
    <row r="1911" spans="2:4" ht="15" thickBot="1" x14ac:dyDescent="0.35">
      <c r="B1911" s="2">
        <v>40990</v>
      </c>
      <c r="C1911" s="4">
        <v>724.1</v>
      </c>
      <c r="D1911" s="4">
        <v>553.20000000000005</v>
      </c>
    </row>
    <row r="1912" spans="2:4" ht="15" thickBot="1" x14ac:dyDescent="0.35">
      <c r="B1912" s="2">
        <v>40989</v>
      </c>
      <c r="C1912" s="4">
        <v>768.4</v>
      </c>
      <c r="D1912" s="4">
        <v>586.79999999999995</v>
      </c>
    </row>
    <row r="1913" spans="2:4" ht="15" thickBot="1" x14ac:dyDescent="0.35">
      <c r="B1913" s="2">
        <v>40988</v>
      </c>
      <c r="C1913" s="4">
        <v>768.6</v>
      </c>
      <c r="D1913" s="4">
        <v>599.29999999999995</v>
      </c>
    </row>
    <row r="1914" spans="2:4" ht="15" thickBot="1" x14ac:dyDescent="0.35">
      <c r="B1914" s="2">
        <v>40987</v>
      </c>
      <c r="C1914" s="4">
        <v>759.5</v>
      </c>
      <c r="D1914" s="4">
        <v>592.5</v>
      </c>
    </row>
    <row r="1915" spans="2:4" ht="15" thickBot="1" x14ac:dyDescent="0.35">
      <c r="B1915" s="2">
        <v>40984</v>
      </c>
      <c r="C1915" s="4">
        <v>721.3</v>
      </c>
      <c r="D1915" s="4">
        <v>546.5</v>
      </c>
    </row>
    <row r="1916" spans="2:4" ht="15" thickBot="1" x14ac:dyDescent="0.35">
      <c r="B1916" s="2">
        <v>40983</v>
      </c>
      <c r="C1916" s="4">
        <v>813.3</v>
      </c>
      <c r="D1916" s="4">
        <v>637.29999999999995</v>
      </c>
    </row>
    <row r="1917" spans="2:4" ht="15" thickBot="1" x14ac:dyDescent="0.35">
      <c r="B1917" s="2">
        <v>40982</v>
      </c>
      <c r="C1917" s="4">
        <v>807.4</v>
      </c>
      <c r="D1917" s="4">
        <v>629.29999999999995</v>
      </c>
    </row>
    <row r="1918" spans="2:4" ht="15" thickBot="1" x14ac:dyDescent="0.35">
      <c r="B1918" s="2">
        <v>40981</v>
      </c>
      <c r="C1918" s="4">
        <v>744.2</v>
      </c>
      <c r="D1918" s="4">
        <v>561.29999999999995</v>
      </c>
    </row>
    <row r="1919" spans="2:4" ht="15" thickBot="1" x14ac:dyDescent="0.35">
      <c r="B1919" s="2">
        <v>40980</v>
      </c>
      <c r="C1919" s="4">
        <v>664</v>
      </c>
      <c r="D1919" s="4">
        <v>485.3</v>
      </c>
    </row>
    <row r="1920" spans="2:4" ht="15" thickBot="1" x14ac:dyDescent="0.35">
      <c r="B1920" s="2">
        <v>40979</v>
      </c>
      <c r="C1920" s="4">
        <v>564.9</v>
      </c>
      <c r="D1920" s="4">
        <v>394.7</v>
      </c>
    </row>
    <row r="1921" spans="2:4" ht="15" thickBot="1" x14ac:dyDescent="0.35">
      <c r="B1921" s="2">
        <v>40975</v>
      </c>
      <c r="C1921" s="4">
        <v>651.29999999999995</v>
      </c>
      <c r="D1921" s="4">
        <v>458.6</v>
      </c>
    </row>
    <row r="1922" spans="2:4" ht="15" thickBot="1" x14ac:dyDescent="0.35">
      <c r="B1922" s="2">
        <v>40974</v>
      </c>
      <c r="C1922" s="4">
        <v>611.4</v>
      </c>
      <c r="D1922" s="4">
        <v>425.5</v>
      </c>
    </row>
    <row r="1923" spans="2:4" ht="15" thickBot="1" x14ac:dyDescent="0.35">
      <c r="B1923" s="2">
        <v>40973</v>
      </c>
      <c r="C1923" s="4">
        <v>574.4</v>
      </c>
      <c r="D1923" s="4">
        <v>391.1</v>
      </c>
    </row>
    <row r="1924" spans="2:4" ht="15" thickBot="1" x14ac:dyDescent="0.35">
      <c r="B1924" s="2">
        <v>40970</v>
      </c>
      <c r="C1924" s="4">
        <v>622.9</v>
      </c>
      <c r="D1924" s="4">
        <v>426</v>
      </c>
    </row>
    <row r="1925" spans="2:4" ht="15" thickBot="1" x14ac:dyDescent="0.35">
      <c r="B1925" s="2">
        <v>40969</v>
      </c>
      <c r="C1925" s="4">
        <v>702.2</v>
      </c>
      <c r="D1925" s="4">
        <v>500.4</v>
      </c>
    </row>
    <row r="1926" spans="2:4" ht="15" thickBot="1" x14ac:dyDescent="0.35">
      <c r="B1926" s="2">
        <v>40968</v>
      </c>
      <c r="C1926" s="4">
        <v>681.7</v>
      </c>
      <c r="D1926" s="4">
        <v>486.5</v>
      </c>
    </row>
    <row r="1927" spans="2:4" ht="15" thickBot="1" x14ac:dyDescent="0.35">
      <c r="B1927" s="2">
        <v>40967</v>
      </c>
      <c r="C1927" s="4">
        <v>603.70000000000005</v>
      </c>
      <c r="D1927" s="4">
        <v>408.1</v>
      </c>
    </row>
    <row r="1928" spans="2:4" ht="15" thickBot="1" x14ac:dyDescent="0.35">
      <c r="B1928" s="2">
        <v>40966</v>
      </c>
      <c r="C1928" s="4">
        <v>639.20000000000005</v>
      </c>
      <c r="D1928" s="4">
        <v>466.6</v>
      </c>
    </row>
    <row r="1929" spans="2:4" ht="15" thickBot="1" x14ac:dyDescent="0.35">
      <c r="B1929" s="2">
        <v>40963</v>
      </c>
      <c r="C1929" s="4">
        <v>729.2</v>
      </c>
      <c r="D1929" s="4">
        <v>540.29999999999995</v>
      </c>
    </row>
    <row r="1930" spans="2:4" ht="15" thickBot="1" x14ac:dyDescent="0.35">
      <c r="B1930" s="2">
        <v>40961</v>
      </c>
      <c r="C1930" s="4">
        <v>789.2</v>
      </c>
      <c r="D1930" s="4">
        <v>612.20000000000005</v>
      </c>
    </row>
    <row r="1931" spans="2:4" ht="15" thickBot="1" x14ac:dyDescent="0.35">
      <c r="B1931" s="2">
        <v>40960</v>
      </c>
      <c r="C1931" s="4">
        <v>803.2</v>
      </c>
      <c r="D1931" s="4">
        <v>624.4</v>
      </c>
    </row>
    <row r="1932" spans="2:4" ht="15" thickBot="1" x14ac:dyDescent="0.35">
      <c r="B1932" s="2">
        <v>40959</v>
      </c>
      <c r="C1932" s="4">
        <v>863</v>
      </c>
      <c r="D1932" s="4">
        <v>690.8</v>
      </c>
    </row>
    <row r="1933" spans="2:4" ht="15" thickBot="1" x14ac:dyDescent="0.35">
      <c r="B1933" s="2">
        <v>40956</v>
      </c>
      <c r="C1933" s="4">
        <v>838.4</v>
      </c>
      <c r="D1933" s="4">
        <v>666.1</v>
      </c>
    </row>
    <row r="1934" spans="2:4" ht="15" thickBot="1" x14ac:dyDescent="0.35">
      <c r="B1934" s="2">
        <v>40955</v>
      </c>
      <c r="C1934" s="4">
        <v>846.8</v>
      </c>
      <c r="D1934" s="4">
        <v>658.6</v>
      </c>
    </row>
    <row r="1935" spans="2:4" ht="15" thickBot="1" x14ac:dyDescent="0.35">
      <c r="B1935" s="2">
        <v>40954</v>
      </c>
      <c r="C1935" s="4">
        <v>949.8</v>
      </c>
      <c r="D1935" s="4">
        <v>765.2</v>
      </c>
    </row>
    <row r="1936" spans="2:4" ht="15" thickBot="1" x14ac:dyDescent="0.35">
      <c r="B1936" s="2">
        <v>40953</v>
      </c>
      <c r="C1936" s="4">
        <v>944.7</v>
      </c>
      <c r="D1936" s="4">
        <v>759.1</v>
      </c>
    </row>
    <row r="1937" spans="2:4" ht="15" thickBot="1" x14ac:dyDescent="0.35">
      <c r="B1937" s="2">
        <v>40952</v>
      </c>
      <c r="C1937" s="4">
        <v>869</v>
      </c>
      <c r="D1937" s="4">
        <v>688.7</v>
      </c>
    </row>
    <row r="1938" spans="2:4" ht="15" thickBot="1" x14ac:dyDescent="0.35">
      <c r="B1938" s="2">
        <v>40949</v>
      </c>
      <c r="C1938" s="4">
        <v>537.20000000000005</v>
      </c>
      <c r="D1938" s="4">
        <v>345.3</v>
      </c>
    </row>
    <row r="1939" spans="2:4" ht="15" thickBot="1" x14ac:dyDescent="0.35">
      <c r="B1939" s="2">
        <v>40948</v>
      </c>
      <c r="C1939" s="4">
        <v>504</v>
      </c>
      <c r="D1939" s="4">
        <v>323.2</v>
      </c>
    </row>
    <row r="1940" spans="2:4" ht="15" thickBot="1" x14ac:dyDescent="0.35">
      <c r="B1940" s="2">
        <v>40947</v>
      </c>
      <c r="C1940" s="4">
        <v>543.9</v>
      </c>
      <c r="D1940" s="4">
        <v>362.8</v>
      </c>
    </row>
    <row r="1941" spans="2:4" ht="15" thickBot="1" x14ac:dyDescent="0.35">
      <c r="B1941" s="2">
        <v>40946</v>
      </c>
      <c r="C1941" s="4">
        <v>520.9</v>
      </c>
      <c r="D1941" s="4">
        <v>341.9</v>
      </c>
    </row>
    <row r="1942" spans="2:4" ht="15" thickBot="1" x14ac:dyDescent="0.35">
      <c r="B1942" s="2">
        <v>40945</v>
      </c>
      <c r="C1942" s="4">
        <v>636.79999999999995</v>
      </c>
      <c r="D1942" s="4">
        <v>458.3</v>
      </c>
    </row>
    <row r="1943" spans="2:4" ht="15" thickBot="1" x14ac:dyDescent="0.35">
      <c r="B1943" s="2">
        <v>40942</v>
      </c>
      <c r="C1943" s="4">
        <v>610.79999999999995</v>
      </c>
      <c r="D1943" s="4">
        <v>411.9</v>
      </c>
    </row>
    <row r="1944" spans="2:4" ht="15" thickBot="1" x14ac:dyDescent="0.35">
      <c r="B1944" s="2">
        <v>40941</v>
      </c>
      <c r="C1944" s="4">
        <v>679.8</v>
      </c>
      <c r="D1944" s="4">
        <v>471.9</v>
      </c>
    </row>
    <row r="1945" spans="2:4" ht="15" thickBot="1" x14ac:dyDescent="0.35">
      <c r="B1945" s="2">
        <v>40940</v>
      </c>
      <c r="C1945" s="4">
        <v>724.9</v>
      </c>
      <c r="D1945" s="4">
        <v>515.9</v>
      </c>
    </row>
    <row r="1946" spans="2:4" ht="15" thickBot="1" x14ac:dyDescent="0.35">
      <c r="B1946" s="2">
        <v>40939</v>
      </c>
      <c r="C1946" s="4">
        <v>804.2</v>
      </c>
      <c r="D1946" s="4">
        <v>595.70000000000005</v>
      </c>
    </row>
    <row r="1947" spans="2:4" ht="15" thickBot="1" x14ac:dyDescent="0.35">
      <c r="B1947" s="2">
        <v>40938</v>
      </c>
      <c r="C1947" s="4">
        <v>764.1</v>
      </c>
      <c r="D1947" s="4">
        <v>574.9</v>
      </c>
    </row>
    <row r="1948" spans="2:4" ht="15" thickBot="1" x14ac:dyDescent="0.35">
      <c r="B1948" s="2">
        <v>40935</v>
      </c>
      <c r="C1948" s="4">
        <v>721.4</v>
      </c>
      <c r="D1948" s="4">
        <v>525.70000000000005</v>
      </c>
    </row>
    <row r="1949" spans="2:4" ht="15" thickBot="1" x14ac:dyDescent="0.35">
      <c r="B1949" s="2">
        <v>40934</v>
      </c>
      <c r="C1949" s="4">
        <v>659.4</v>
      </c>
      <c r="D1949" s="4">
        <v>471.3</v>
      </c>
    </row>
    <row r="1950" spans="2:4" ht="15" thickBot="1" x14ac:dyDescent="0.35">
      <c r="B1950" s="2">
        <v>40933</v>
      </c>
      <c r="C1950" s="4">
        <v>725.3</v>
      </c>
      <c r="D1950" s="4">
        <v>541.4</v>
      </c>
    </row>
    <row r="1951" spans="2:4" ht="15" thickBot="1" x14ac:dyDescent="0.35">
      <c r="B1951" s="2">
        <v>40932</v>
      </c>
      <c r="C1951" s="4">
        <v>711.4</v>
      </c>
      <c r="D1951" s="4">
        <v>530.70000000000005</v>
      </c>
    </row>
    <row r="1952" spans="2:4" ht="15" thickBot="1" x14ac:dyDescent="0.35">
      <c r="B1952" s="2">
        <v>40931</v>
      </c>
      <c r="C1952" s="4">
        <v>661.3</v>
      </c>
      <c r="D1952" s="4">
        <v>498.3</v>
      </c>
    </row>
    <row r="1953" spans="2:4" ht="15" thickBot="1" x14ac:dyDescent="0.35">
      <c r="B1953" s="2">
        <v>40928</v>
      </c>
      <c r="C1953" s="4">
        <v>864.5</v>
      </c>
      <c r="D1953" s="4">
        <v>680.4</v>
      </c>
    </row>
    <row r="1954" spans="2:4" ht="15" thickBot="1" x14ac:dyDescent="0.35">
      <c r="B1954" s="2">
        <v>40927</v>
      </c>
      <c r="C1954" s="4">
        <v>861.6</v>
      </c>
      <c r="D1954" s="4">
        <v>671.7</v>
      </c>
    </row>
    <row r="1955" spans="2:4" ht="15" thickBot="1" x14ac:dyDescent="0.35">
      <c r="B1955" s="2">
        <v>40926</v>
      </c>
      <c r="C1955" s="4">
        <v>972.9</v>
      </c>
      <c r="D1955" s="4">
        <v>775.9</v>
      </c>
    </row>
    <row r="1956" spans="2:4" ht="15" thickBot="1" x14ac:dyDescent="0.35">
      <c r="B1956" s="2">
        <v>40925</v>
      </c>
      <c r="C1956" s="4">
        <v>952</v>
      </c>
      <c r="D1956" s="4">
        <v>745.4</v>
      </c>
    </row>
    <row r="1957" spans="2:4" ht="15" thickBot="1" x14ac:dyDescent="0.35">
      <c r="B1957" s="2">
        <v>40924</v>
      </c>
      <c r="C1957" s="3">
        <v>1023.6</v>
      </c>
      <c r="D1957" s="4">
        <v>814.3</v>
      </c>
    </row>
    <row r="1958" spans="2:4" ht="15" thickBot="1" x14ac:dyDescent="0.35">
      <c r="B1958" s="2">
        <v>40921</v>
      </c>
      <c r="C1958" s="4">
        <v>958.4</v>
      </c>
      <c r="D1958" s="4">
        <v>728.3</v>
      </c>
    </row>
    <row r="1959" spans="2:4" ht="15" thickBot="1" x14ac:dyDescent="0.35">
      <c r="B1959" s="2">
        <v>40920</v>
      </c>
      <c r="C1959" s="3">
        <v>1022.6</v>
      </c>
      <c r="D1959" s="4">
        <v>758.1</v>
      </c>
    </row>
    <row r="1960" spans="2:4" ht="15" thickBot="1" x14ac:dyDescent="0.35">
      <c r="B1960" s="2">
        <v>40919</v>
      </c>
      <c r="C1960" s="3">
        <v>1106.4000000000001</v>
      </c>
      <c r="D1960" s="4">
        <v>824.3</v>
      </c>
    </row>
    <row r="1961" spans="2:4" ht="15" thickBot="1" x14ac:dyDescent="0.35">
      <c r="B1961" s="2">
        <v>40918</v>
      </c>
      <c r="C1961" s="3">
        <v>1022.7</v>
      </c>
      <c r="D1961" s="4">
        <v>770.7</v>
      </c>
    </row>
    <row r="1962" spans="2:4" ht="15" thickBot="1" x14ac:dyDescent="0.35">
      <c r="B1962" s="2">
        <v>40909</v>
      </c>
      <c r="C1962" s="4">
        <v>981.6</v>
      </c>
      <c r="D1962" s="4">
        <v>735.5</v>
      </c>
    </row>
    <row r="1963" spans="2:4" ht="15" thickBot="1" x14ac:dyDescent="0.35">
      <c r="B1963" s="2">
        <v>40907</v>
      </c>
      <c r="C1963" s="3">
        <v>1147.4000000000001</v>
      </c>
      <c r="D1963" s="4">
        <v>782.1</v>
      </c>
    </row>
    <row r="1964" spans="2:4" ht="15" thickBot="1" x14ac:dyDescent="0.35">
      <c r="B1964" s="2">
        <v>40906</v>
      </c>
      <c r="C1964" s="3">
        <v>1153.0999999999999</v>
      </c>
      <c r="D1964" s="4">
        <v>800.2</v>
      </c>
    </row>
    <row r="1965" spans="2:4" ht="15" thickBot="1" x14ac:dyDescent="0.35">
      <c r="B1965" s="2">
        <v>40905</v>
      </c>
      <c r="C1965" s="3">
        <v>1140.5</v>
      </c>
      <c r="D1965" s="4">
        <v>822.1</v>
      </c>
    </row>
    <row r="1966" spans="2:4" ht="15" thickBot="1" x14ac:dyDescent="0.35">
      <c r="B1966" s="2">
        <v>40904</v>
      </c>
      <c r="C1966" s="3">
        <v>1023.8</v>
      </c>
      <c r="D1966" s="4">
        <v>748</v>
      </c>
    </row>
    <row r="1967" spans="2:4" ht="15" thickBot="1" x14ac:dyDescent="0.35">
      <c r="B1967" s="2">
        <v>40903</v>
      </c>
      <c r="C1967" s="4">
        <v>918.1</v>
      </c>
      <c r="D1967" s="4">
        <v>652.29999999999995</v>
      </c>
    </row>
    <row r="1968" spans="2:4" ht="15" thickBot="1" x14ac:dyDescent="0.35">
      <c r="B1968" s="2">
        <v>40900</v>
      </c>
      <c r="C1968" s="4">
        <v>961.8</v>
      </c>
      <c r="D1968" s="4">
        <v>710.6</v>
      </c>
    </row>
    <row r="1969" spans="2:4" ht="15" thickBot="1" x14ac:dyDescent="0.35">
      <c r="B1969" s="2">
        <v>40899</v>
      </c>
      <c r="C1969" s="4">
        <v>934.6</v>
      </c>
      <c r="D1969" s="4">
        <v>680.6</v>
      </c>
    </row>
    <row r="1970" spans="2:4" ht="15" thickBot="1" x14ac:dyDescent="0.35">
      <c r="B1970" s="2">
        <v>40898</v>
      </c>
      <c r="C1970" s="4">
        <v>950</v>
      </c>
      <c r="D1970" s="4">
        <v>726</v>
      </c>
    </row>
    <row r="1971" spans="2:4" ht="15" thickBot="1" x14ac:dyDescent="0.35">
      <c r="B1971" s="2">
        <v>40897</v>
      </c>
      <c r="C1971" s="4">
        <v>944</v>
      </c>
      <c r="D1971" s="4">
        <v>727.9</v>
      </c>
    </row>
    <row r="1972" spans="2:4" ht="15" thickBot="1" x14ac:dyDescent="0.35">
      <c r="B1972" s="2">
        <v>40896</v>
      </c>
      <c r="C1972" s="4">
        <v>978.9</v>
      </c>
      <c r="D1972" s="4">
        <v>776.5</v>
      </c>
    </row>
    <row r="1973" spans="2:4" ht="15" thickBot="1" x14ac:dyDescent="0.35">
      <c r="B1973" s="2">
        <v>40893</v>
      </c>
      <c r="C1973" s="3">
        <v>1007.5</v>
      </c>
      <c r="D1973" s="4">
        <v>800.5</v>
      </c>
    </row>
    <row r="1974" spans="2:4" ht="15" thickBot="1" x14ac:dyDescent="0.35">
      <c r="B1974" s="2">
        <v>40892</v>
      </c>
      <c r="C1974" s="4">
        <v>901.7</v>
      </c>
      <c r="D1974" s="4">
        <v>693.1</v>
      </c>
    </row>
    <row r="1975" spans="2:4" ht="15" thickBot="1" x14ac:dyDescent="0.35">
      <c r="B1975" s="2">
        <v>40891</v>
      </c>
      <c r="C1975" s="4">
        <v>864.2</v>
      </c>
      <c r="D1975" s="4">
        <v>652.79999999999995</v>
      </c>
    </row>
    <row r="1976" spans="2:4" ht="15" thickBot="1" x14ac:dyDescent="0.35">
      <c r="B1976" s="2">
        <v>40890</v>
      </c>
      <c r="C1976" s="4">
        <v>741.7</v>
      </c>
      <c r="D1976" s="4">
        <v>540.1</v>
      </c>
    </row>
    <row r="1977" spans="2:4" ht="15" thickBot="1" x14ac:dyDescent="0.35">
      <c r="B1977" s="2">
        <v>40889</v>
      </c>
      <c r="C1977" s="4">
        <v>573</v>
      </c>
      <c r="D1977" s="4">
        <v>371.4</v>
      </c>
    </row>
    <row r="1978" spans="2:4" ht="15" thickBot="1" x14ac:dyDescent="0.35">
      <c r="B1978" s="2">
        <v>40886</v>
      </c>
      <c r="C1978" s="4">
        <v>589.5</v>
      </c>
      <c r="D1978" s="4">
        <v>387.1</v>
      </c>
    </row>
    <row r="1979" spans="2:4" ht="15" thickBot="1" x14ac:dyDescent="0.35">
      <c r="B1979" s="2">
        <v>40885</v>
      </c>
      <c r="C1979" s="4">
        <v>653</v>
      </c>
      <c r="D1979" s="4">
        <v>473.1</v>
      </c>
    </row>
    <row r="1980" spans="2:4" ht="15" thickBot="1" x14ac:dyDescent="0.35">
      <c r="B1980" s="2">
        <v>40884</v>
      </c>
      <c r="C1980" s="4">
        <v>622</v>
      </c>
      <c r="D1980" s="4">
        <v>432.6</v>
      </c>
    </row>
    <row r="1981" spans="2:4" ht="15" thickBot="1" x14ac:dyDescent="0.35">
      <c r="B1981" s="2">
        <v>40883</v>
      </c>
      <c r="C1981" s="4">
        <v>610.1</v>
      </c>
      <c r="D1981" s="4">
        <v>428.1</v>
      </c>
    </row>
    <row r="1982" spans="2:4" ht="15" thickBot="1" x14ac:dyDescent="0.35">
      <c r="B1982" s="2">
        <v>40882</v>
      </c>
      <c r="C1982" s="4">
        <v>594.4</v>
      </c>
      <c r="D1982" s="4">
        <v>418.6</v>
      </c>
    </row>
    <row r="1983" spans="2:4" ht="15" thickBot="1" x14ac:dyDescent="0.35">
      <c r="B1983" s="2">
        <v>40879</v>
      </c>
      <c r="C1983" s="4">
        <v>645.6</v>
      </c>
      <c r="D1983" s="4">
        <v>447.5</v>
      </c>
    </row>
    <row r="1984" spans="2:4" ht="15" thickBot="1" x14ac:dyDescent="0.35">
      <c r="B1984" s="2">
        <v>40878</v>
      </c>
      <c r="C1984" s="4">
        <v>735.7</v>
      </c>
      <c r="D1984" s="4">
        <v>532.6</v>
      </c>
    </row>
    <row r="1985" spans="2:4" ht="15" thickBot="1" x14ac:dyDescent="0.35">
      <c r="B1985" s="2">
        <v>40877</v>
      </c>
      <c r="C1985" s="4">
        <v>734.8</v>
      </c>
      <c r="D1985" s="4">
        <v>518.79999999999995</v>
      </c>
    </row>
    <row r="1986" spans="2:4" ht="15" thickBot="1" x14ac:dyDescent="0.35">
      <c r="B1986" s="2">
        <v>40876</v>
      </c>
      <c r="C1986" s="4">
        <v>688</v>
      </c>
      <c r="D1986" s="4">
        <v>506.4</v>
      </c>
    </row>
    <row r="1987" spans="2:4" ht="15" thickBot="1" x14ac:dyDescent="0.35">
      <c r="B1987" s="2">
        <v>40875</v>
      </c>
      <c r="C1987" s="4">
        <v>707.4</v>
      </c>
      <c r="D1987" s="4">
        <v>524.29999999999995</v>
      </c>
    </row>
    <row r="1988" spans="2:4" ht="15" thickBot="1" x14ac:dyDescent="0.35">
      <c r="B1988" s="2">
        <v>40872</v>
      </c>
      <c r="C1988" s="4">
        <v>601.29999999999995</v>
      </c>
      <c r="D1988" s="4">
        <v>418</v>
      </c>
    </row>
    <row r="1989" spans="2:4" ht="15" thickBot="1" x14ac:dyDescent="0.35">
      <c r="B1989" s="2">
        <v>40871</v>
      </c>
      <c r="C1989" s="4">
        <v>679.7</v>
      </c>
      <c r="D1989" s="4">
        <v>496.6</v>
      </c>
    </row>
    <row r="1990" spans="2:4" ht="15" thickBot="1" x14ac:dyDescent="0.35">
      <c r="B1990" s="2">
        <v>40870</v>
      </c>
      <c r="C1990" s="4">
        <v>698.7</v>
      </c>
      <c r="D1990" s="4">
        <v>526.6</v>
      </c>
    </row>
    <row r="1991" spans="2:4" ht="15" thickBot="1" x14ac:dyDescent="0.35">
      <c r="B1991" s="2">
        <v>40869</v>
      </c>
      <c r="C1991" s="4">
        <v>668.8</v>
      </c>
      <c r="D1991" s="4">
        <v>502</v>
      </c>
    </row>
    <row r="1992" spans="2:4" ht="15" thickBot="1" x14ac:dyDescent="0.35">
      <c r="B1992" s="2">
        <v>40868</v>
      </c>
      <c r="C1992" s="4">
        <v>717.6</v>
      </c>
      <c r="D1992" s="4">
        <v>555.1</v>
      </c>
    </row>
    <row r="1993" spans="2:4" ht="15" thickBot="1" x14ac:dyDescent="0.35">
      <c r="B1993" s="2">
        <v>40865</v>
      </c>
      <c r="C1993" s="4">
        <v>707.5</v>
      </c>
      <c r="D1993" s="4">
        <v>524.9</v>
      </c>
    </row>
    <row r="1994" spans="2:4" ht="15" thickBot="1" x14ac:dyDescent="0.35">
      <c r="B1994" s="2">
        <v>40864</v>
      </c>
      <c r="C1994" s="4">
        <v>932.1</v>
      </c>
      <c r="D1994" s="4">
        <v>751.6</v>
      </c>
    </row>
    <row r="1995" spans="2:4" ht="15" thickBot="1" x14ac:dyDescent="0.35">
      <c r="B1995" s="2">
        <v>40863</v>
      </c>
      <c r="C1995" s="4">
        <v>967.8</v>
      </c>
      <c r="D1995" s="4">
        <v>791.7</v>
      </c>
    </row>
    <row r="1996" spans="2:4" ht="15" thickBot="1" x14ac:dyDescent="0.35">
      <c r="B1996" s="2">
        <v>40862</v>
      </c>
      <c r="C1996" s="4">
        <v>906.9</v>
      </c>
      <c r="D1996" s="4">
        <v>720.6</v>
      </c>
    </row>
    <row r="1997" spans="2:4" ht="15" thickBot="1" x14ac:dyDescent="0.35">
      <c r="B1997" s="2">
        <v>40861</v>
      </c>
      <c r="C1997" s="4">
        <v>888.6</v>
      </c>
      <c r="D1997" s="4">
        <v>709.8</v>
      </c>
    </row>
    <row r="1998" spans="2:4" ht="15" thickBot="1" x14ac:dyDescent="0.35">
      <c r="B1998" s="2">
        <v>40858</v>
      </c>
      <c r="C1998" s="4">
        <v>894.7</v>
      </c>
      <c r="D1998" s="4">
        <v>702.9</v>
      </c>
    </row>
    <row r="1999" spans="2:4" ht="15" thickBot="1" x14ac:dyDescent="0.35">
      <c r="B1999" s="2">
        <v>40857</v>
      </c>
      <c r="C1999" s="4">
        <v>486.4</v>
      </c>
      <c r="D1999" s="4">
        <v>300.8</v>
      </c>
    </row>
    <row r="2000" spans="2:4" ht="15" thickBot="1" x14ac:dyDescent="0.35">
      <c r="B2000" s="2">
        <v>40856</v>
      </c>
      <c r="C2000" s="4">
        <v>697.9</v>
      </c>
      <c r="D2000" s="4">
        <v>517.6</v>
      </c>
    </row>
    <row r="2001" spans="2:4" ht="15" thickBot="1" x14ac:dyDescent="0.35">
      <c r="B2001" s="2">
        <v>40855</v>
      </c>
      <c r="C2001" s="4">
        <v>556</v>
      </c>
      <c r="D2001" s="4">
        <v>383</v>
      </c>
    </row>
    <row r="2002" spans="2:4" ht="15" thickBot="1" x14ac:dyDescent="0.35">
      <c r="B2002" s="2">
        <v>40854</v>
      </c>
      <c r="C2002" s="4">
        <v>543.1</v>
      </c>
      <c r="D2002" s="4">
        <v>374.6</v>
      </c>
    </row>
    <row r="2003" spans="2:4" ht="15" thickBot="1" x14ac:dyDescent="0.35">
      <c r="B2003" s="2">
        <v>40850</v>
      </c>
      <c r="C2003" s="4">
        <v>562.4</v>
      </c>
      <c r="D2003" s="4">
        <v>362.3</v>
      </c>
    </row>
    <row r="2004" spans="2:4" ht="15" thickBot="1" x14ac:dyDescent="0.35">
      <c r="B2004" s="2">
        <v>40849</v>
      </c>
      <c r="C2004" s="4">
        <v>667.2</v>
      </c>
      <c r="D2004" s="4">
        <v>471.5</v>
      </c>
    </row>
    <row r="2005" spans="2:4" ht="15" thickBot="1" x14ac:dyDescent="0.35">
      <c r="B2005" s="2">
        <v>40848</v>
      </c>
      <c r="C2005" s="4">
        <v>681.6</v>
      </c>
      <c r="D2005" s="4">
        <v>478.1</v>
      </c>
    </row>
    <row r="2006" spans="2:4" ht="15" thickBot="1" x14ac:dyDescent="0.35">
      <c r="B2006" s="2">
        <v>40847</v>
      </c>
      <c r="C2006" s="4">
        <v>545.9</v>
      </c>
      <c r="D2006" s="4">
        <v>360.4</v>
      </c>
    </row>
    <row r="2007" spans="2:4" ht="15" thickBot="1" x14ac:dyDescent="0.35">
      <c r="B2007" s="2">
        <v>40844</v>
      </c>
      <c r="C2007" s="4">
        <v>625.29999999999995</v>
      </c>
      <c r="D2007" s="4">
        <v>434.4</v>
      </c>
    </row>
    <row r="2008" spans="2:4" ht="15" thickBot="1" x14ac:dyDescent="0.35">
      <c r="B2008" s="2">
        <v>40843</v>
      </c>
      <c r="C2008" s="4">
        <v>766.1</v>
      </c>
      <c r="D2008" s="4">
        <v>574.6</v>
      </c>
    </row>
    <row r="2009" spans="2:4" ht="15" thickBot="1" x14ac:dyDescent="0.35">
      <c r="B2009" s="2">
        <v>40842</v>
      </c>
      <c r="C2009" s="4">
        <v>790.4</v>
      </c>
      <c r="D2009" s="4">
        <v>610</v>
      </c>
    </row>
    <row r="2010" spans="2:4" ht="15" thickBot="1" x14ac:dyDescent="0.35">
      <c r="B2010" s="2">
        <v>40841</v>
      </c>
      <c r="C2010" s="4">
        <v>751</v>
      </c>
      <c r="D2010" s="4">
        <v>579.6</v>
      </c>
    </row>
    <row r="2011" spans="2:4" ht="15" thickBot="1" x14ac:dyDescent="0.35">
      <c r="B2011" s="2">
        <v>40840</v>
      </c>
      <c r="C2011" s="4">
        <v>739.8</v>
      </c>
      <c r="D2011" s="4">
        <v>571.29999999999995</v>
      </c>
    </row>
    <row r="2012" spans="2:4" ht="15" thickBot="1" x14ac:dyDescent="0.35">
      <c r="B2012" s="2">
        <v>40837</v>
      </c>
      <c r="C2012" s="4">
        <v>698.1</v>
      </c>
      <c r="D2012" s="4">
        <v>523.9</v>
      </c>
    </row>
    <row r="2013" spans="2:4" ht="15" thickBot="1" x14ac:dyDescent="0.35">
      <c r="B2013" s="2">
        <v>40836</v>
      </c>
      <c r="C2013" s="4">
        <v>812.5</v>
      </c>
      <c r="D2013" s="4">
        <v>634.9</v>
      </c>
    </row>
    <row r="2014" spans="2:4" ht="15" thickBot="1" x14ac:dyDescent="0.35">
      <c r="B2014" s="2">
        <v>40835</v>
      </c>
      <c r="C2014" s="4">
        <v>922.6</v>
      </c>
      <c r="D2014" s="4">
        <v>745.3</v>
      </c>
    </row>
    <row r="2015" spans="2:4" ht="15" thickBot="1" x14ac:dyDescent="0.35">
      <c r="B2015" s="2">
        <v>40834</v>
      </c>
      <c r="C2015" s="4">
        <v>856.9</v>
      </c>
      <c r="D2015" s="4">
        <v>680.1</v>
      </c>
    </row>
    <row r="2016" spans="2:4" ht="15" thickBot="1" x14ac:dyDescent="0.35">
      <c r="B2016" s="2">
        <v>40833</v>
      </c>
      <c r="C2016" s="4">
        <v>812</v>
      </c>
      <c r="D2016" s="4">
        <v>633.9</v>
      </c>
    </row>
    <row r="2017" spans="2:4" ht="15" thickBot="1" x14ac:dyDescent="0.35">
      <c r="B2017" s="2">
        <v>40830</v>
      </c>
      <c r="C2017" s="4">
        <v>841.1</v>
      </c>
      <c r="D2017" s="4">
        <v>655.8</v>
      </c>
    </row>
    <row r="2018" spans="2:4" ht="15" thickBot="1" x14ac:dyDescent="0.35">
      <c r="B2018" s="2">
        <v>40829</v>
      </c>
      <c r="C2018" s="4">
        <v>931.3</v>
      </c>
      <c r="D2018" s="4">
        <v>741.1</v>
      </c>
    </row>
    <row r="2019" spans="2:4" ht="15" thickBot="1" x14ac:dyDescent="0.35">
      <c r="B2019" s="2">
        <v>40828</v>
      </c>
      <c r="C2019" s="4">
        <v>858.2</v>
      </c>
      <c r="D2019" s="4">
        <v>673.8</v>
      </c>
    </row>
    <row r="2020" spans="2:4" ht="15" thickBot="1" x14ac:dyDescent="0.35">
      <c r="B2020" s="2">
        <v>40827</v>
      </c>
      <c r="C2020" s="4">
        <v>712.1</v>
      </c>
      <c r="D2020" s="4">
        <v>518.20000000000005</v>
      </c>
    </row>
    <row r="2021" spans="2:4" ht="15" thickBot="1" x14ac:dyDescent="0.35">
      <c r="B2021" s="2">
        <v>40826</v>
      </c>
      <c r="C2021" s="4">
        <v>515</v>
      </c>
      <c r="D2021" s="4">
        <v>328.1</v>
      </c>
    </row>
    <row r="2022" spans="2:4" ht="15" thickBot="1" x14ac:dyDescent="0.35">
      <c r="B2022" s="2">
        <v>40823</v>
      </c>
      <c r="C2022" s="4">
        <v>550.6</v>
      </c>
      <c r="D2022" s="4">
        <v>364.1</v>
      </c>
    </row>
    <row r="2023" spans="2:4" ht="15" thickBot="1" x14ac:dyDescent="0.35">
      <c r="B2023" s="2">
        <v>40822</v>
      </c>
      <c r="C2023" s="4">
        <v>600.6</v>
      </c>
      <c r="D2023" s="4">
        <v>405.5</v>
      </c>
    </row>
    <row r="2024" spans="2:4" ht="15" thickBot="1" x14ac:dyDescent="0.35">
      <c r="B2024" s="2">
        <v>40821</v>
      </c>
      <c r="C2024" s="4">
        <v>654</v>
      </c>
      <c r="D2024" s="4">
        <v>458.8</v>
      </c>
    </row>
    <row r="2025" spans="2:4" ht="15" thickBot="1" x14ac:dyDescent="0.35">
      <c r="B2025" s="2">
        <v>40820</v>
      </c>
      <c r="C2025" s="4">
        <v>771</v>
      </c>
      <c r="D2025" s="4">
        <v>573</v>
      </c>
    </row>
    <row r="2026" spans="2:4" ht="15" thickBot="1" x14ac:dyDescent="0.35">
      <c r="B2026" s="2">
        <v>40819</v>
      </c>
      <c r="C2026" s="4">
        <v>781.6</v>
      </c>
      <c r="D2026" s="4">
        <v>571.9</v>
      </c>
    </row>
    <row r="2027" spans="2:4" ht="15" thickBot="1" x14ac:dyDescent="0.35">
      <c r="B2027" s="2">
        <v>40816</v>
      </c>
      <c r="C2027" s="4">
        <v>694.8</v>
      </c>
      <c r="D2027" s="4">
        <v>478.8</v>
      </c>
    </row>
    <row r="2028" spans="2:4" ht="15" thickBot="1" x14ac:dyDescent="0.35">
      <c r="B2028" s="2">
        <v>40815</v>
      </c>
      <c r="C2028" s="4">
        <v>676.7</v>
      </c>
      <c r="D2028" s="4">
        <v>485.2</v>
      </c>
    </row>
    <row r="2029" spans="2:4" ht="15" thickBot="1" x14ac:dyDescent="0.35">
      <c r="B2029" s="2">
        <v>40814</v>
      </c>
      <c r="C2029" s="4">
        <v>717.9</v>
      </c>
      <c r="D2029" s="4">
        <v>522.6</v>
      </c>
    </row>
    <row r="2030" spans="2:4" ht="15" thickBot="1" x14ac:dyDescent="0.35">
      <c r="B2030" s="2">
        <v>40813</v>
      </c>
      <c r="C2030" s="4">
        <v>767.9</v>
      </c>
      <c r="D2030" s="4">
        <v>583.6</v>
      </c>
    </row>
    <row r="2031" spans="2:4" ht="15" thickBot="1" x14ac:dyDescent="0.35">
      <c r="B2031" s="2">
        <v>40812</v>
      </c>
      <c r="C2031" s="4">
        <v>832.9</v>
      </c>
      <c r="D2031" s="4">
        <v>660.1</v>
      </c>
    </row>
    <row r="2032" spans="2:4" ht="15" thickBot="1" x14ac:dyDescent="0.35">
      <c r="B2032" s="2">
        <v>40809</v>
      </c>
      <c r="C2032" s="4">
        <v>793.1</v>
      </c>
      <c r="D2032" s="4">
        <v>618.79999999999995</v>
      </c>
    </row>
    <row r="2033" spans="2:4" ht="15" thickBot="1" x14ac:dyDescent="0.35">
      <c r="B2033" s="2">
        <v>40808</v>
      </c>
      <c r="C2033" s="4">
        <v>775.8</v>
      </c>
      <c r="D2033" s="4">
        <v>603.20000000000005</v>
      </c>
    </row>
    <row r="2034" spans="2:4" ht="15" thickBot="1" x14ac:dyDescent="0.35">
      <c r="B2034" s="2">
        <v>40807</v>
      </c>
      <c r="C2034" s="4">
        <v>787.9</v>
      </c>
      <c r="D2034" s="4">
        <v>619.29999999999995</v>
      </c>
    </row>
    <row r="2035" spans="2:4" ht="15" thickBot="1" x14ac:dyDescent="0.35">
      <c r="B2035" s="2">
        <v>40806</v>
      </c>
      <c r="C2035" s="4">
        <v>749.3</v>
      </c>
      <c r="D2035" s="4">
        <v>580.9</v>
      </c>
    </row>
    <row r="2036" spans="2:4" ht="15" thickBot="1" x14ac:dyDescent="0.35">
      <c r="B2036" s="2">
        <v>40805</v>
      </c>
      <c r="C2036" s="4">
        <v>771.4</v>
      </c>
      <c r="D2036" s="4">
        <v>603</v>
      </c>
    </row>
    <row r="2037" spans="2:4" ht="15" thickBot="1" x14ac:dyDescent="0.35">
      <c r="B2037" s="2">
        <v>40802</v>
      </c>
      <c r="C2037" s="4">
        <v>682.4</v>
      </c>
      <c r="D2037" s="4">
        <v>512.20000000000005</v>
      </c>
    </row>
    <row r="2038" spans="2:4" ht="15" thickBot="1" x14ac:dyDescent="0.35">
      <c r="B2038" s="2">
        <v>40801</v>
      </c>
      <c r="C2038" s="4">
        <v>696.2</v>
      </c>
      <c r="D2038" s="4">
        <v>513.9</v>
      </c>
    </row>
    <row r="2039" spans="2:4" ht="15" thickBot="1" x14ac:dyDescent="0.35">
      <c r="B2039" s="2">
        <v>40800</v>
      </c>
      <c r="C2039" s="4">
        <v>685</v>
      </c>
      <c r="D2039" s="4">
        <v>500.6</v>
      </c>
    </row>
    <row r="2040" spans="2:4" ht="15" thickBot="1" x14ac:dyDescent="0.35">
      <c r="B2040" s="2">
        <v>40799</v>
      </c>
      <c r="C2040" s="4">
        <v>607.6</v>
      </c>
      <c r="D2040" s="4">
        <v>421.1</v>
      </c>
    </row>
    <row r="2041" spans="2:4" ht="15" thickBot="1" x14ac:dyDescent="0.35">
      <c r="B2041" s="2">
        <v>40798</v>
      </c>
      <c r="C2041" s="4">
        <v>592.4</v>
      </c>
      <c r="D2041" s="4">
        <v>412.2</v>
      </c>
    </row>
    <row r="2042" spans="2:4" ht="15" thickBot="1" x14ac:dyDescent="0.35">
      <c r="B2042" s="2">
        <v>40795</v>
      </c>
      <c r="C2042" s="4">
        <v>538.70000000000005</v>
      </c>
      <c r="D2042" s="4">
        <v>364.5</v>
      </c>
    </row>
    <row r="2043" spans="2:4" ht="15" thickBot="1" x14ac:dyDescent="0.35">
      <c r="B2043" s="2">
        <v>40794</v>
      </c>
      <c r="C2043" s="4">
        <v>564.5</v>
      </c>
      <c r="D2043" s="4">
        <v>385.9</v>
      </c>
    </row>
    <row r="2044" spans="2:4" ht="15" thickBot="1" x14ac:dyDescent="0.35">
      <c r="B2044" s="2">
        <v>40793</v>
      </c>
      <c r="C2044" s="4">
        <v>581.6</v>
      </c>
      <c r="D2044" s="4">
        <v>408</v>
      </c>
    </row>
    <row r="2045" spans="2:4" ht="15" thickBot="1" x14ac:dyDescent="0.35">
      <c r="B2045" s="2">
        <v>40792</v>
      </c>
      <c r="C2045" s="4">
        <v>672</v>
      </c>
      <c r="D2045" s="4">
        <v>496.3</v>
      </c>
    </row>
    <row r="2046" spans="2:4" ht="15" thickBot="1" x14ac:dyDescent="0.35">
      <c r="B2046" s="2">
        <v>40791</v>
      </c>
      <c r="C2046" s="4">
        <v>575.20000000000005</v>
      </c>
      <c r="D2046" s="4">
        <v>412</v>
      </c>
    </row>
    <row r="2047" spans="2:4" ht="15" thickBot="1" x14ac:dyDescent="0.35">
      <c r="B2047" s="2">
        <v>40788</v>
      </c>
      <c r="C2047" s="4">
        <v>613.20000000000005</v>
      </c>
      <c r="D2047" s="4">
        <v>433.6</v>
      </c>
    </row>
    <row r="2048" spans="2:4" ht="15" thickBot="1" x14ac:dyDescent="0.35">
      <c r="B2048" s="2">
        <v>40787</v>
      </c>
      <c r="C2048" s="4">
        <v>649.5</v>
      </c>
      <c r="D2048" s="4">
        <v>459.3</v>
      </c>
    </row>
    <row r="2049" spans="2:4" ht="15" thickBot="1" x14ac:dyDescent="0.35">
      <c r="B2049" s="2">
        <v>40786</v>
      </c>
      <c r="C2049" s="4">
        <v>618.6</v>
      </c>
      <c r="D2049" s="4">
        <v>441.5</v>
      </c>
    </row>
    <row r="2050" spans="2:4" ht="15" thickBot="1" x14ac:dyDescent="0.35">
      <c r="B2050" s="2">
        <v>40785</v>
      </c>
      <c r="C2050" s="4">
        <v>581</v>
      </c>
      <c r="D2050" s="4">
        <v>412.6</v>
      </c>
    </row>
    <row r="2051" spans="2:4" ht="15" thickBot="1" x14ac:dyDescent="0.35">
      <c r="B2051" s="2">
        <v>40784</v>
      </c>
      <c r="C2051" s="4">
        <v>651.79999999999995</v>
      </c>
      <c r="D2051" s="4">
        <v>483.4</v>
      </c>
    </row>
    <row r="2052" spans="2:4" ht="15" thickBot="1" x14ac:dyDescent="0.35">
      <c r="B2052" s="2">
        <v>40781</v>
      </c>
      <c r="C2052" s="4">
        <v>605.4</v>
      </c>
      <c r="D2052" s="4">
        <v>426</v>
      </c>
    </row>
    <row r="2053" spans="2:4" ht="15" thickBot="1" x14ac:dyDescent="0.35">
      <c r="B2053" s="2">
        <v>40780</v>
      </c>
      <c r="C2053" s="4">
        <v>674.1</v>
      </c>
      <c r="D2053" s="4">
        <v>488.3</v>
      </c>
    </row>
    <row r="2054" spans="2:4" ht="15" thickBot="1" x14ac:dyDescent="0.35">
      <c r="B2054" s="2">
        <v>40779</v>
      </c>
      <c r="C2054" s="4">
        <v>726.7</v>
      </c>
      <c r="D2054" s="4">
        <v>547.79999999999995</v>
      </c>
    </row>
    <row r="2055" spans="2:4" ht="15" thickBot="1" x14ac:dyDescent="0.35">
      <c r="B2055" s="2">
        <v>40778</v>
      </c>
      <c r="C2055" s="4">
        <v>679.5</v>
      </c>
      <c r="D2055" s="4">
        <v>513.4</v>
      </c>
    </row>
    <row r="2056" spans="2:4" ht="15" thickBot="1" x14ac:dyDescent="0.35">
      <c r="B2056" s="2">
        <v>40777</v>
      </c>
      <c r="C2056" s="4">
        <v>678.1</v>
      </c>
      <c r="D2056" s="4">
        <v>511.1</v>
      </c>
    </row>
    <row r="2057" spans="2:4" ht="15" thickBot="1" x14ac:dyDescent="0.35">
      <c r="B2057" s="2">
        <v>40774</v>
      </c>
      <c r="C2057" s="4">
        <v>740.1</v>
      </c>
      <c r="D2057" s="4">
        <v>569.6</v>
      </c>
    </row>
    <row r="2058" spans="2:4" ht="15" thickBot="1" x14ac:dyDescent="0.35">
      <c r="B2058" s="2">
        <v>40773</v>
      </c>
      <c r="C2058" s="4">
        <v>790.3</v>
      </c>
      <c r="D2058" s="4">
        <v>611.79999999999995</v>
      </c>
    </row>
    <row r="2059" spans="2:4" ht="15" thickBot="1" x14ac:dyDescent="0.35">
      <c r="B2059" s="2">
        <v>40772</v>
      </c>
      <c r="C2059" s="4">
        <v>795.4</v>
      </c>
      <c r="D2059" s="4">
        <v>613.6</v>
      </c>
    </row>
    <row r="2060" spans="2:4" ht="15" thickBot="1" x14ac:dyDescent="0.35">
      <c r="B2060" s="2">
        <v>40771</v>
      </c>
      <c r="C2060" s="4">
        <v>765.1</v>
      </c>
      <c r="D2060" s="4">
        <v>599.70000000000005</v>
      </c>
    </row>
    <row r="2061" spans="2:4" ht="15" thickBot="1" x14ac:dyDescent="0.35">
      <c r="B2061" s="2">
        <v>40770</v>
      </c>
      <c r="C2061" s="4">
        <v>770.9</v>
      </c>
      <c r="D2061" s="4">
        <v>590.4</v>
      </c>
    </row>
    <row r="2062" spans="2:4" ht="15" thickBot="1" x14ac:dyDescent="0.35">
      <c r="B2062" s="2">
        <v>40767</v>
      </c>
      <c r="C2062" s="4">
        <v>834.6</v>
      </c>
      <c r="D2062" s="4">
        <v>652</v>
      </c>
    </row>
    <row r="2063" spans="2:4" ht="15" thickBot="1" x14ac:dyDescent="0.35">
      <c r="B2063" s="2">
        <v>40766</v>
      </c>
      <c r="C2063" s="4">
        <v>795.5</v>
      </c>
      <c r="D2063" s="4">
        <v>616.5</v>
      </c>
    </row>
    <row r="2064" spans="2:4" ht="15" thickBot="1" x14ac:dyDescent="0.35">
      <c r="B2064" s="2">
        <v>40765</v>
      </c>
      <c r="C2064" s="4">
        <v>488.8</v>
      </c>
      <c r="D2064" s="4">
        <v>305.60000000000002</v>
      </c>
    </row>
    <row r="2065" spans="2:4" ht="15" thickBot="1" x14ac:dyDescent="0.35">
      <c r="B2065" s="2">
        <v>40764</v>
      </c>
      <c r="C2065" s="4">
        <v>642.79999999999995</v>
      </c>
      <c r="D2065" s="4">
        <v>456</v>
      </c>
    </row>
    <row r="2066" spans="2:4" ht="15" thickBot="1" x14ac:dyDescent="0.35">
      <c r="B2066" s="2">
        <v>40763</v>
      </c>
      <c r="C2066" s="4">
        <v>657.6</v>
      </c>
      <c r="D2066" s="4">
        <v>492.9</v>
      </c>
    </row>
    <row r="2067" spans="2:4" ht="15" thickBot="1" x14ac:dyDescent="0.35">
      <c r="B2067" s="2">
        <v>40760</v>
      </c>
      <c r="C2067" s="4">
        <v>685.7</v>
      </c>
      <c r="D2067" s="4">
        <v>512.6</v>
      </c>
    </row>
    <row r="2068" spans="2:4" ht="15" thickBot="1" x14ac:dyDescent="0.35">
      <c r="B2068" s="2">
        <v>40759</v>
      </c>
      <c r="C2068" s="4">
        <v>689.5</v>
      </c>
      <c r="D2068" s="4">
        <v>512.79999999999995</v>
      </c>
    </row>
    <row r="2069" spans="2:4" ht="15" thickBot="1" x14ac:dyDescent="0.35">
      <c r="B2069" s="2">
        <v>40758</v>
      </c>
      <c r="C2069" s="4">
        <v>788.8</v>
      </c>
      <c r="D2069" s="4">
        <v>616.70000000000005</v>
      </c>
    </row>
    <row r="2070" spans="2:4" ht="15" thickBot="1" x14ac:dyDescent="0.35">
      <c r="B2070" s="2">
        <v>40757</v>
      </c>
      <c r="C2070" s="4">
        <v>770.5</v>
      </c>
      <c r="D2070" s="4">
        <v>591.1</v>
      </c>
    </row>
    <row r="2071" spans="2:4" ht="15" thickBot="1" x14ac:dyDescent="0.35">
      <c r="B2071" s="2">
        <v>40756</v>
      </c>
      <c r="C2071" s="4">
        <v>710.4</v>
      </c>
      <c r="D2071" s="4">
        <v>535.29999999999995</v>
      </c>
    </row>
    <row r="2072" spans="2:4" ht="15" thickBot="1" x14ac:dyDescent="0.35">
      <c r="B2072" s="2">
        <v>40753</v>
      </c>
      <c r="C2072" s="4">
        <v>701.9</v>
      </c>
      <c r="D2072" s="4">
        <v>517.79999999999995</v>
      </c>
    </row>
    <row r="2073" spans="2:4" ht="15" thickBot="1" x14ac:dyDescent="0.35">
      <c r="B2073" s="2">
        <v>40752</v>
      </c>
      <c r="C2073" s="4">
        <v>722.4</v>
      </c>
      <c r="D2073" s="4">
        <v>533.1</v>
      </c>
    </row>
    <row r="2074" spans="2:4" ht="15" thickBot="1" x14ac:dyDescent="0.35">
      <c r="B2074" s="2">
        <v>40751</v>
      </c>
      <c r="C2074" s="4">
        <v>645.29999999999995</v>
      </c>
      <c r="D2074" s="4">
        <v>477.5</v>
      </c>
    </row>
    <row r="2075" spans="2:4" ht="15" thickBot="1" x14ac:dyDescent="0.35">
      <c r="B2075" s="2">
        <v>40750</v>
      </c>
      <c r="C2075" s="4">
        <v>579.6</v>
      </c>
      <c r="D2075" s="4">
        <v>420.3</v>
      </c>
    </row>
    <row r="2076" spans="2:4" ht="15" thickBot="1" x14ac:dyDescent="0.35">
      <c r="B2076" s="2">
        <v>40749</v>
      </c>
      <c r="C2076" s="4">
        <v>695.5</v>
      </c>
      <c r="D2076" s="4">
        <v>540.70000000000005</v>
      </c>
    </row>
    <row r="2077" spans="2:4" ht="15" thickBot="1" x14ac:dyDescent="0.35">
      <c r="B2077" s="2">
        <v>40746</v>
      </c>
      <c r="C2077" s="4">
        <v>647.1</v>
      </c>
      <c r="D2077" s="4">
        <v>481.8</v>
      </c>
    </row>
    <row r="2078" spans="2:4" ht="15" thickBot="1" x14ac:dyDescent="0.35">
      <c r="B2078" s="2">
        <v>40745</v>
      </c>
      <c r="C2078" s="4">
        <v>632.4</v>
      </c>
      <c r="D2078" s="4">
        <v>464.9</v>
      </c>
    </row>
    <row r="2079" spans="2:4" ht="15" thickBot="1" x14ac:dyDescent="0.35">
      <c r="B2079" s="2">
        <v>40744</v>
      </c>
      <c r="C2079" s="4">
        <v>687.7</v>
      </c>
      <c r="D2079" s="4">
        <v>526</v>
      </c>
    </row>
    <row r="2080" spans="2:4" ht="15" thickBot="1" x14ac:dyDescent="0.35">
      <c r="B2080" s="2">
        <v>40743</v>
      </c>
      <c r="C2080" s="4">
        <v>714.4</v>
      </c>
      <c r="D2080" s="4">
        <v>554</v>
      </c>
    </row>
    <row r="2081" spans="2:4" ht="15" thickBot="1" x14ac:dyDescent="0.35">
      <c r="B2081" s="2">
        <v>40742</v>
      </c>
      <c r="C2081" s="4">
        <v>661.8</v>
      </c>
      <c r="D2081" s="4">
        <v>504.2</v>
      </c>
    </row>
    <row r="2082" spans="2:4" ht="15" thickBot="1" x14ac:dyDescent="0.35">
      <c r="B2082" s="2">
        <v>40739</v>
      </c>
      <c r="C2082" s="4">
        <v>662.9</v>
      </c>
      <c r="D2082" s="4">
        <v>491.9</v>
      </c>
    </row>
    <row r="2083" spans="2:4" ht="15" thickBot="1" x14ac:dyDescent="0.35">
      <c r="B2083" s="2">
        <v>40738</v>
      </c>
      <c r="C2083" s="4">
        <v>624.1</v>
      </c>
      <c r="D2083" s="4">
        <v>446.7</v>
      </c>
    </row>
    <row r="2084" spans="2:4" ht="15" thickBot="1" x14ac:dyDescent="0.35">
      <c r="B2084" s="2">
        <v>40737</v>
      </c>
      <c r="C2084" s="4">
        <v>635.6</v>
      </c>
      <c r="D2084" s="4">
        <v>461.7</v>
      </c>
    </row>
    <row r="2085" spans="2:4" ht="15" thickBot="1" x14ac:dyDescent="0.35">
      <c r="B2085" s="2">
        <v>40736</v>
      </c>
      <c r="C2085" s="4">
        <v>627</v>
      </c>
      <c r="D2085" s="4">
        <v>455.2</v>
      </c>
    </row>
    <row r="2086" spans="2:4" ht="15" thickBot="1" x14ac:dyDescent="0.35">
      <c r="B2086" s="2">
        <v>40735</v>
      </c>
      <c r="C2086" s="4">
        <v>465</v>
      </c>
      <c r="D2086" s="4">
        <v>308.5</v>
      </c>
    </row>
    <row r="2087" spans="2:4" ht="15" thickBot="1" x14ac:dyDescent="0.35">
      <c r="B2087" s="2">
        <v>40732</v>
      </c>
      <c r="C2087" s="4">
        <v>582.4</v>
      </c>
      <c r="D2087" s="4">
        <v>409.7</v>
      </c>
    </row>
    <row r="2088" spans="2:4" ht="15" thickBot="1" x14ac:dyDescent="0.35">
      <c r="B2088" s="2">
        <v>40731</v>
      </c>
      <c r="C2088" s="4">
        <v>583.1</v>
      </c>
      <c r="D2088" s="4">
        <v>416.3</v>
      </c>
    </row>
    <row r="2089" spans="2:4" ht="15" thickBot="1" x14ac:dyDescent="0.35">
      <c r="B2089" s="2">
        <v>40730</v>
      </c>
      <c r="C2089" s="4">
        <v>699.4</v>
      </c>
      <c r="D2089" s="4">
        <v>528.79999999999995</v>
      </c>
    </row>
    <row r="2090" spans="2:4" ht="15" thickBot="1" x14ac:dyDescent="0.35">
      <c r="B2090" s="2">
        <v>40729</v>
      </c>
      <c r="C2090" s="4">
        <v>676.6</v>
      </c>
      <c r="D2090" s="4">
        <v>501.6</v>
      </c>
    </row>
    <row r="2091" spans="2:4" ht="15" thickBot="1" x14ac:dyDescent="0.35">
      <c r="B2091" s="2">
        <v>40728</v>
      </c>
      <c r="C2091" s="4">
        <v>767.1</v>
      </c>
      <c r="D2091" s="4">
        <v>592.6</v>
      </c>
    </row>
    <row r="2092" spans="2:4" ht="15" thickBot="1" x14ac:dyDescent="0.35">
      <c r="B2092" s="2">
        <v>40725</v>
      </c>
      <c r="C2092" s="4">
        <v>786.5</v>
      </c>
      <c r="D2092" s="4">
        <v>576.5</v>
      </c>
    </row>
    <row r="2093" spans="2:4" ht="15" thickBot="1" x14ac:dyDescent="0.35">
      <c r="B2093" s="2">
        <v>40724</v>
      </c>
      <c r="C2093" s="4">
        <v>737.4</v>
      </c>
      <c r="D2093" s="4">
        <v>542</v>
      </c>
    </row>
    <row r="2094" spans="2:4" ht="15" thickBot="1" x14ac:dyDescent="0.35">
      <c r="B2094" s="2">
        <v>40723</v>
      </c>
      <c r="C2094" s="4">
        <v>721.6</v>
      </c>
      <c r="D2094" s="4">
        <v>533.1</v>
      </c>
    </row>
    <row r="2095" spans="2:4" ht="15" thickBot="1" x14ac:dyDescent="0.35">
      <c r="B2095" s="2">
        <v>40722</v>
      </c>
      <c r="C2095" s="4">
        <v>691.4</v>
      </c>
      <c r="D2095" s="4">
        <v>522.6</v>
      </c>
    </row>
    <row r="2096" spans="2:4" ht="15" thickBot="1" x14ac:dyDescent="0.35">
      <c r="B2096" s="2">
        <v>40721</v>
      </c>
      <c r="C2096" s="4">
        <v>691.7</v>
      </c>
      <c r="D2096" s="4">
        <v>529.4</v>
      </c>
    </row>
    <row r="2097" spans="2:4" ht="15" thickBot="1" x14ac:dyDescent="0.35">
      <c r="B2097" s="2">
        <v>40718</v>
      </c>
      <c r="C2097" s="4">
        <v>716.9</v>
      </c>
      <c r="D2097" s="4">
        <v>535.5</v>
      </c>
    </row>
    <row r="2098" spans="2:4" ht="15" thickBot="1" x14ac:dyDescent="0.35">
      <c r="B2098" s="2">
        <v>40717</v>
      </c>
      <c r="C2098" s="4">
        <v>785.2</v>
      </c>
      <c r="D2098" s="4">
        <v>607.1</v>
      </c>
    </row>
    <row r="2099" spans="2:4" ht="15" thickBot="1" x14ac:dyDescent="0.35">
      <c r="B2099" s="2">
        <v>40716</v>
      </c>
      <c r="C2099" s="4">
        <v>695.9</v>
      </c>
      <c r="D2099" s="4">
        <v>520</v>
      </c>
    </row>
    <row r="2100" spans="2:4" ht="15" thickBot="1" x14ac:dyDescent="0.35">
      <c r="B2100" s="2">
        <v>40715</v>
      </c>
      <c r="C2100" s="4">
        <v>647.5</v>
      </c>
      <c r="D2100" s="4">
        <v>485.2</v>
      </c>
    </row>
    <row r="2101" spans="2:4" ht="15" thickBot="1" x14ac:dyDescent="0.35">
      <c r="B2101" s="2">
        <v>40714</v>
      </c>
      <c r="C2101" s="4">
        <v>738.4</v>
      </c>
      <c r="D2101" s="4">
        <v>577.5</v>
      </c>
    </row>
    <row r="2102" spans="2:4" ht="15" thickBot="1" x14ac:dyDescent="0.35">
      <c r="B2102" s="2">
        <v>40711</v>
      </c>
      <c r="C2102" s="4">
        <v>573.29999999999995</v>
      </c>
      <c r="D2102" s="4">
        <v>396.1</v>
      </c>
    </row>
    <row r="2103" spans="2:4" ht="15" thickBot="1" x14ac:dyDescent="0.35">
      <c r="B2103" s="2">
        <v>40710</v>
      </c>
      <c r="C2103" s="4">
        <v>591.79999999999995</v>
      </c>
      <c r="D2103" s="4">
        <v>409.5</v>
      </c>
    </row>
    <row r="2104" spans="2:4" ht="15" thickBot="1" x14ac:dyDescent="0.35">
      <c r="B2104" s="2">
        <v>40709</v>
      </c>
      <c r="C2104" s="4">
        <v>564.20000000000005</v>
      </c>
      <c r="D2104" s="4">
        <v>380.5</v>
      </c>
    </row>
    <row r="2105" spans="2:4" ht="15" thickBot="1" x14ac:dyDescent="0.35">
      <c r="B2105" s="2">
        <v>40708</v>
      </c>
      <c r="C2105" s="4">
        <v>518.79999999999995</v>
      </c>
      <c r="D2105" s="4">
        <v>350.8</v>
      </c>
    </row>
    <row r="2106" spans="2:4" ht="15" thickBot="1" x14ac:dyDescent="0.35">
      <c r="B2106" s="2">
        <v>40704</v>
      </c>
      <c r="C2106" s="4">
        <v>494.3</v>
      </c>
      <c r="D2106" s="4">
        <v>316.2</v>
      </c>
    </row>
    <row r="2107" spans="2:4" ht="15" thickBot="1" x14ac:dyDescent="0.35">
      <c r="B2107" s="2">
        <v>40703</v>
      </c>
      <c r="C2107" s="4">
        <v>540.70000000000005</v>
      </c>
      <c r="D2107" s="4">
        <v>364.7</v>
      </c>
    </row>
    <row r="2108" spans="2:4" ht="15" thickBot="1" x14ac:dyDescent="0.35">
      <c r="B2108" s="2">
        <v>40702</v>
      </c>
      <c r="C2108" s="4">
        <v>492.8</v>
      </c>
      <c r="D2108" s="4">
        <v>313.10000000000002</v>
      </c>
    </row>
    <row r="2109" spans="2:4" ht="15" thickBot="1" x14ac:dyDescent="0.35">
      <c r="B2109" s="2">
        <v>40701</v>
      </c>
      <c r="C2109" s="4">
        <v>536.79999999999995</v>
      </c>
      <c r="D2109" s="4">
        <v>367</v>
      </c>
    </row>
    <row r="2110" spans="2:4" ht="15" thickBot="1" x14ac:dyDescent="0.35">
      <c r="B2110" s="2">
        <v>40700</v>
      </c>
      <c r="C2110" s="4">
        <v>482.6</v>
      </c>
      <c r="D2110" s="4">
        <v>318.8</v>
      </c>
    </row>
    <row r="2111" spans="2:4" ht="15" thickBot="1" x14ac:dyDescent="0.35">
      <c r="B2111" s="2">
        <v>40697</v>
      </c>
      <c r="C2111" s="4">
        <v>496.1</v>
      </c>
      <c r="D2111" s="4">
        <v>316.89999999999998</v>
      </c>
    </row>
    <row r="2112" spans="2:4" ht="15" thickBot="1" x14ac:dyDescent="0.35">
      <c r="B2112" s="2">
        <v>40696</v>
      </c>
      <c r="C2112" s="4">
        <v>560.20000000000005</v>
      </c>
      <c r="D2112" s="4">
        <v>382.2</v>
      </c>
    </row>
    <row r="2113" spans="2:4" ht="15" thickBot="1" x14ac:dyDescent="0.35">
      <c r="B2113" s="2">
        <v>40695</v>
      </c>
      <c r="C2113" s="4">
        <v>649.9</v>
      </c>
      <c r="D2113" s="4">
        <v>464.1</v>
      </c>
    </row>
    <row r="2114" spans="2:4" ht="15" thickBot="1" x14ac:dyDescent="0.35">
      <c r="B2114" s="2">
        <v>40694</v>
      </c>
      <c r="C2114" s="4">
        <v>608.29999999999995</v>
      </c>
      <c r="D2114" s="4">
        <v>435.7</v>
      </c>
    </row>
    <row r="2115" spans="2:4" ht="15" thickBot="1" x14ac:dyDescent="0.35">
      <c r="B2115" s="2">
        <v>40693</v>
      </c>
      <c r="C2115" s="4">
        <v>648.20000000000005</v>
      </c>
      <c r="D2115" s="4">
        <v>480.4</v>
      </c>
    </row>
    <row r="2116" spans="2:4" ht="15" thickBot="1" x14ac:dyDescent="0.35">
      <c r="B2116" s="2">
        <v>40690</v>
      </c>
      <c r="C2116" s="4">
        <v>610.70000000000005</v>
      </c>
      <c r="D2116" s="4">
        <v>432.7</v>
      </c>
    </row>
    <row r="2117" spans="2:4" ht="15" thickBot="1" x14ac:dyDescent="0.35">
      <c r="B2117" s="2">
        <v>40689</v>
      </c>
      <c r="C2117" s="4">
        <v>632.5</v>
      </c>
      <c r="D2117" s="4">
        <v>466.8</v>
      </c>
    </row>
    <row r="2118" spans="2:4" ht="15" thickBot="1" x14ac:dyDescent="0.35">
      <c r="B2118" s="2">
        <v>40688</v>
      </c>
      <c r="C2118" s="4">
        <v>706.7</v>
      </c>
      <c r="D2118" s="4">
        <v>541.6</v>
      </c>
    </row>
    <row r="2119" spans="2:4" ht="15" thickBot="1" x14ac:dyDescent="0.35">
      <c r="B2119" s="2">
        <v>40687</v>
      </c>
      <c r="C2119" s="4">
        <v>703.8</v>
      </c>
      <c r="D2119" s="4">
        <v>540.1</v>
      </c>
    </row>
    <row r="2120" spans="2:4" ht="15" thickBot="1" x14ac:dyDescent="0.35">
      <c r="B2120" s="2">
        <v>40686</v>
      </c>
      <c r="C2120" s="4">
        <v>718.6</v>
      </c>
      <c r="D2120" s="4">
        <v>569.1</v>
      </c>
    </row>
    <row r="2121" spans="2:4" ht="15" thickBot="1" x14ac:dyDescent="0.35">
      <c r="B2121" s="2">
        <v>40683</v>
      </c>
      <c r="C2121" s="4">
        <v>747.4</v>
      </c>
      <c r="D2121" s="4">
        <v>578.29999999999995</v>
      </c>
    </row>
    <row r="2122" spans="2:4" ht="15" thickBot="1" x14ac:dyDescent="0.35">
      <c r="B2122" s="2">
        <v>40682</v>
      </c>
      <c r="C2122" s="4">
        <v>739.1</v>
      </c>
      <c r="D2122" s="4">
        <v>578.1</v>
      </c>
    </row>
    <row r="2123" spans="2:4" ht="15" thickBot="1" x14ac:dyDescent="0.35">
      <c r="B2123" s="2">
        <v>40681</v>
      </c>
      <c r="C2123" s="4">
        <v>714.4</v>
      </c>
      <c r="D2123" s="4">
        <v>543.5</v>
      </c>
    </row>
    <row r="2124" spans="2:4" ht="15" thickBot="1" x14ac:dyDescent="0.35">
      <c r="B2124" s="2">
        <v>40680</v>
      </c>
      <c r="C2124" s="4">
        <v>728.7</v>
      </c>
      <c r="D2124" s="4">
        <v>571.29999999999995</v>
      </c>
    </row>
    <row r="2125" spans="2:4" ht="15" thickBot="1" x14ac:dyDescent="0.35">
      <c r="B2125" s="2">
        <v>40679</v>
      </c>
      <c r="C2125" s="4">
        <v>729.2</v>
      </c>
      <c r="D2125" s="4">
        <v>573</v>
      </c>
    </row>
    <row r="2126" spans="2:4" ht="15" thickBot="1" x14ac:dyDescent="0.35">
      <c r="B2126" s="2">
        <v>40676</v>
      </c>
      <c r="C2126" s="4">
        <v>687.1</v>
      </c>
      <c r="D2126" s="4">
        <v>503.2</v>
      </c>
    </row>
    <row r="2127" spans="2:4" ht="15" thickBot="1" x14ac:dyDescent="0.35">
      <c r="B2127" s="2">
        <v>40675</v>
      </c>
      <c r="C2127" s="4">
        <v>705.5</v>
      </c>
      <c r="D2127" s="4">
        <v>517.29999999999995</v>
      </c>
    </row>
    <row r="2128" spans="2:4" ht="15" thickBot="1" x14ac:dyDescent="0.35">
      <c r="B2128" s="2">
        <v>40674</v>
      </c>
      <c r="C2128" s="4">
        <v>727.7</v>
      </c>
      <c r="D2128" s="4">
        <v>542.9</v>
      </c>
    </row>
    <row r="2129" spans="2:4" ht="15" thickBot="1" x14ac:dyDescent="0.35">
      <c r="B2129" s="2">
        <v>40673</v>
      </c>
      <c r="C2129" s="4">
        <v>582.1</v>
      </c>
      <c r="D2129" s="4">
        <v>421.8</v>
      </c>
    </row>
    <row r="2130" spans="2:4" ht="15" thickBot="1" x14ac:dyDescent="0.35">
      <c r="B2130" s="2">
        <v>40669</v>
      </c>
      <c r="C2130" s="4">
        <v>657.9</v>
      </c>
      <c r="D2130" s="4">
        <v>480.7</v>
      </c>
    </row>
    <row r="2131" spans="2:4" ht="15" thickBot="1" x14ac:dyDescent="0.35">
      <c r="B2131" s="2">
        <v>40668</v>
      </c>
      <c r="C2131" s="4">
        <v>652.29999999999995</v>
      </c>
      <c r="D2131" s="4">
        <v>476.5</v>
      </c>
    </row>
    <row r="2132" spans="2:4" ht="15" thickBot="1" x14ac:dyDescent="0.35">
      <c r="B2132" s="2">
        <v>40667</v>
      </c>
      <c r="C2132" s="4">
        <v>720.1</v>
      </c>
      <c r="D2132" s="4">
        <v>548.4</v>
      </c>
    </row>
    <row r="2133" spans="2:4" ht="15" thickBot="1" x14ac:dyDescent="0.35">
      <c r="B2133" s="2">
        <v>40666</v>
      </c>
      <c r="C2133" s="4">
        <v>616.4</v>
      </c>
      <c r="D2133" s="4">
        <v>428.4</v>
      </c>
    </row>
    <row r="2134" spans="2:4" ht="15" thickBot="1" x14ac:dyDescent="0.35">
      <c r="B2134" s="2">
        <v>40662</v>
      </c>
      <c r="C2134" s="4">
        <v>513.5</v>
      </c>
      <c r="D2134" s="4">
        <v>326.89999999999998</v>
      </c>
    </row>
    <row r="2135" spans="2:4" ht="15" thickBot="1" x14ac:dyDescent="0.35">
      <c r="B2135" s="2">
        <v>40661</v>
      </c>
      <c r="C2135" s="4">
        <v>621.6</v>
      </c>
      <c r="D2135" s="4">
        <v>437.7</v>
      </c>
    </row>
    <row r="2136" spans="2:4" ht="15" thickBot="1" x14ac:dyDescent="0.35">
      <c r="B2136" s="2">
        <v>40660</v>
      </c>
      <c r="C2136" s="4">
        <v>588.5</v>
      </c>
      <c r="D2136" s="4">
        <v>407.7</v>
      </c>
    </row>
    <row r="2137" spans="2:4" ht="15" thickBot="1" x14ac:dyDescent="0.35">
      <c r="B2137" s="2">
        <v>40659</v>
      </c>
      <c r="C2137" s="4">
        <v>513.4</v>
      </c>
      <c r="D2137" s="4">
        <v>344.2</v>
      </c>
    </row>
    <row r="2138" spans="2:4" ht="15" thickBot="1" x14ac:dyDescent="0.35">
      <c r="B2138" s="2">
        <v>40658</v>
      </c>
      <c r="C2138" s="4">
        <v>603.9</v>
      </c>
      <c r="D2138" s="4">
        <v>450.5</v>
      </c>
    </row>
    <row r="2139" spans="2:4" ht="15" thickBot="1" x14ac:dyDescent="0.35">
      <c r="B2139" s="2">
        <v>40655</v>
      </c>
      <c r="C2139" s="4">
        <v>563.1</v>
      </c>
      <c r="D2139" s="4">
        <v>397.7</v>
      </c>
    </row>
    <row r="2140" spans="2:4" ht="15" thickBot="1" x14ac:dyDescent="0.35">
      <c r="B2140" s="2">
        <v>40654</v>
      </c>
      <c r="C2140" s="4">
        <v>579.79999999999995</v>
      </c>
      <c r="D2140" s="4">
        <v>412.8</v>
      </c>
    </row>
    <row r="2141" spans="2:4" ht="15" thickBot="1" x14ac:dyDescent="0.35">
      <c r="B2141" s="2">
        <v>40653</v>
      </c>
      <c r="C2141" s="4">
        <v>677.9</v>
      </c>
      <c r="D2141" s="4">
        <v>512.29999999999995</v>
      </c>
    </row>
    <row r="2142" spans="2:4" ht="15" thickBot="1" x14ac:dyDescent="0.35">
      <c r="B2142" s="2">
        <v>40652</v>
      </c>
      <c r="C2142" s="4">
        <v>652</v>
      </c>
      <c r="D2142" s="4">
        <v>494.7</v>
      </c>
    </row>
    <row r="2143" spans="2:4" ht="15" thickBot="1" x14ac:dyDescent="0.35">
      <c r="B2143" s="2">
        <v>40651</v>
      </c>
      <c r="C2143" s="4">
        <v>685.2</v>
      </c>
      <c r="D2143" s="4">
        <v>527.70000000000005</v>
      </c>
    </row>
    <row r="2144" spans="2:4" ht="15" thickBot="1" x14ac:dyDescent="0.35">
      <c r="B2144" s="2">
        <v>40648</v>
      </c>
      <c r="C2144" s="4">
        <v>660</v>
      </c>
      <c r="D2144" s="4">
        <v>486.1</v>
      </c>
    </row>
    <row r="2145" spans="2:4" ht="15" thickBot="1" x14ac:dyDescent="0.35">
      <c r="B2145" s="2">
        <v>40647</v>
      </c>
      <c r="C2145" s="4">
        <v>590.5</v>
      </c>
      <c r="D2145" s="4">
        <v>405.8</v>
      </c>
    </row>
    <row r="2146" spans="2:4" ht="15" thickBot="1" x14ac:dyDescent="0.35">
      <c r="B2146" s="2">
        <v>40646</v>
      </c>
      <c r="C2146" s="4">
        <v>578.6</v>
      </c>
      <c r="D2146" s="4">
        <v>411.2</v>
      </c>
    </row>
    <row r="2147" spans="2:4" ht="15" thickBot="1" x14ac:dyDescent="0.35">
      <c r="B2147" s="2">
        <v>40645</v>
      </c>
      <c r="C2147" s="4">
        <v>592.20000000000005</v>
      </c>
      <c r="D2147" s="4">
        <v>423</v>
      </c>
    </row>
    <row r="2148" spans="2:4" ht="15" thickBot="1" x14ac:dyDescent="0.35">
      <c r="B2148" s="2">
        <v>40644</v>
      </c>
      <c r="C2148" s="4">
        <v>403.4</v>
      </c>
      <c r="D2148" s="4">
        <v>241.4</v>
      </c>
    </row>
    <row r="2149" spans="2:4" ht="15" thickBot="1" x14ac:dyDescent="0.35">
      <c r="B2149" s="2">
        <v>40641</v>
      </c>
      <c r="C2149" s="4">
        <v>572</v>
      </c>
      <c r="D2149" s="4">
        <v>402.4</v>
      </c>
    </row>
    <row r="2150" spans="2:4" ht="15" thickBot="1" x14ac:dyDescent="0.35">
      <c r="B2150" s="2">
        <v>40640</v>
      </c>
      <c r="C2150" s="4">
        <v>542.1</v>
      </c>
      <c r="D2150" s="4">
        <v>360.3</v>
      </c>
    </row>
    <row r="2151" spans="2:4" ht="15" thickBot="1" x14ac:dyDescent="0.35">
      <c r="B2151" s="2">
        <v>40639</v>
      </c>
      <c r="C2151" s="4">
        <v>513.70000000000005</v>
      </c>
      <c r="D2151" s="4">
        <v>333.5</v>
      </c>
    </row>
    <row r="2152" spans="2:4" ht="15" thickBot="1" x14ac:dyDescent="0.35">
      <c r="B2152" s="2">
        <v>40638</v>
      </c>
      <c r="C2152" s="4">
        <v>494</v>
      </c>
      <c r="D2152" s="4">
        <v>325.10000000000002</v>
      </c>
    </row>
    <row r="2153" spans="2:4" ht="15" thickBot="1" x14ac:dyDescent="0.35">
      <c r="B2153" s="2">
        <v>40637</v>
      </c>
      <c r="C2153" s="4">
        <v>550.29999999999995</v>
      </c>
      <c r="D2153" s="4">
        <v>380.6</v>
      </c>
    </row>
    <row r="2154" spans="2:4" ht="15" thickBot="1" x14ac:dyDescent="0.35">
      <c r="B2154" s="2">
        <v>40634</v>
      </c>
      <c r="C2154" s="4">
        <v>597.20000000000005</v>
      </c>
      <c r="D2154" s="4">
        <v>400</v>
      </c>
    </row>
    <row r="2155" spans="2:4" ht="15" thickBot="1" x14ac:dyDescent="0.35">
      <c r="B2155" s="2">
        <v>40633</v>
      </c>
      <c r="C2155" s="4">
        <v>610.1</v>
      </c>
      <c r="D2155" s="4">
        <v>429.3</v>
      </c>
    </row>
    <row r="2156" spans="2:4" ht="15" thickBot="1" x14ac:dyDescent="0.35">
      <c r="B2156" s="2">
        <v>40632</v>
      </c>
      <c r="C2156" s="4">
        <v>573.4</v>
      </c>
      <c r="D2156" s="4">
        <v>392.6</v>
      </c>
    </row>
    <row r="2157" spans="2:4" ht="15" thickBot="1" x14ac:dyDescent="0.35">
      <c r="B2157" s="2">
        <v>40631</v>
      </c>
      <c r="C2157" s="4">
        <v>500.3</v>
      </c>
      <c r="D2157" s="4">
        <v>339.8</v>
      </c>
    </row>
    <row r="2158" spans="2:4" ht="15" thickBot="1" x14ac:dyDescent="0.35">
      <c r="B2158" s="2">
        <v>40630</v>
      </c>
      <c r="C2158" s="4">
        <v>537</v>
      </c>
      <c r="D2158" s="4">
        <v>370.4</v>
      </c>
    </row>
    <row r="2159" spans="2:4" ht="15" thickBot="1" x14ac:dyDescent="0.35">
      <c r="B2159" s="2">
        <v>40627</v>
      </c>
      <c r="C2159" s="4">
        <v>700.1</v>
      </c>
      <c r="D2159" s="4">
        <v>533.1</v>
      </c>
    </row>
    <row r="2160" spans="2:4" ht="15" thickBot="1" x14ac:dyDescent="0.35">
      <c r="B2160" s="2">
        <v>40626</v>
      </c>
      <c r="C2160" s="4">
        <v>687.3</v>
      </c>
      <c r="D2160" s="4">
        <v>523.4</v>
      </c>
    </row>
    <row r="2161" spans="2:4" ht="15" thickBot="1" x14ac:dyDescent="0.35">
      <c r="B2161" s="2">
        <v>40625</v>
      </c>
      <c r="C2161" s="4">
        <v>765.8</v>
      </c>
      <c r="D2161" s="4">
        <v>586.4</v>
      </c>
    </row>
    <row r="2162" spans="2:4" ht="15" thickBot="1" x14ac:dyDescent="0.35">
      <c r="B2162" s="2">
        <v>40624</v>
      </c>
      <c r="C2162" s="4">
        <v>567.9</v>
      </c>
      <c r="D2162" s="4">
        <v>414.6</v>
      </c>
    </row>
    <row r="2163" spans="2:4" ht="15" thickBot="1" x14ac:dyDescent="0.35">
      <c r="B2163" s="2">
        <v>40623</v>
      </c>
      <c r="C2163" s="4">
        <v>613.29999999999995</v>
      </c>
      <c r="D2163" s="4">
        <v>455.3</v>
      </c>
    </row>
    <row r="2164" spans="2:4" ht="15" thickBot="1" x14ac:dyDescent="0.35">
      <c r="B2164" s="2">
        <v>40620</v>
      </c>
      <c r="C2164" s="4">
        <v>618.70000000000005</v>
      </c>
      <c r="D2164" s="4">
        <v>448.2</v>
      </c>
    </row>
    <row r="2165" spans="2:4" ht="15" thickBot="1" x14ac:dyDescent="0.35">
      <c r="B2165" s="2">
        <v>40619</v>
      </c>
      <c r="C2165" s="4">
        <v>483.4</v>
      </c>
      <c r="D2165" s="4">
        <v>315.8</v>
      </c>
    </row>
    <row r="2166" spans="2:4" ht="15" thickBot="1" x14ac:dyDescent="0.35">
      <c r="B2166" s="2">
        <v>40618</v>
      </c>
      <c r="C2166" s="4">
        <v>497.6</v>
      </c>
      <c r="D2166" s="4">
        <v>315.7</v>
      </c>
    </row>
    <row r="2167" spans="2:4" ht="15" thickBot="1" x14ac:dyDescent="0.35">
      <c r="B2167" s="2">
        <v>40617</v>
      </c>
      <c r="C2167" s="4">
        <v>477</v>
      </c>
      <c r="D2167" s="4">
        <v>300.7</v>
      </c>
    </row>
    <row r="2168" spans="2:4" ht="15" thickBot="1" x14ac:dyDescent="0.35">
      <c r="B2168" s="2">
        <v>40616</v>
      </c>
      <c r="C2168" s="4">
        <v>470.7</v>
      </c>
      <c r="D2168" s="4">
        <v>307.39999999999998</v>
      </c>
    </row>
    <row r="2169" spans="2:4" ht="15" thickBot="1" x14ac:dyDescent="0.35">
      <c r="B2169" s="2">
        <v>40613</v>
      </c>
      <c r="C2169" s="4">
        <v>451.9</v>
      </c>
      <c r="D2169" s="4">
        <v>280.2</v>
      </c>
    </row>
    <row r="2170" spans="2:4" ht="15" thickBot="1" x14ac:dyDescent="0.35">
      <c r="B2170" s="2">
        <v>40612</v>
      </c>
      <c r="C2170" s="4">
        <v>698.5</v>
      </c>
      <c r="D2170" s="4">
        <v>526.9</v>
      </c>
    </row>
    <row r="2171" spans="2:4" ht="15" thickBot="1" x14ac:dyDescent="0.35">
      <c r="B2171" s="2">
        <v>40611</v>
      </c>
      <c r="C2171" s="4">
        <v>559.6</v>
      </c>
      <c r="D2171" s="4">
        <v>401.1</v>
      </c>
    </row>
    <row r="2172" spans="2:4" ht="15" thickBot="1" x14ac:dyDescent="0.35">
      <c r="B2172" s="2">
        <v>40607</v>
      </c>
      <c r="C2172" s="4">
        <v>579.29999999999995</v>
      </c>
      <c r="D2172" s="4">
        <v>398.8</v>
      </c>
    </row>
    <row r="2173" spans="2:4" ht="15" thickBot="1" x14ac:dyDescent="0.35">
      <c r="B2173" s="2">
        <v>40606</v>
      </c>
      <c r="C2173" s="4">
        <v>571</v>
      </c>
      <c r="D2173" s="4">
        <v>398.9</v>
      </c>
    </row>
    <row r="2174" spans="2:4" ht="15" thickBot="1" x14ac:dyDescent="0.35">
      <c r="B2174" s="2">
        <v>40605</v>
      </c>
      <c r="C2174" s="4">
        <v>456.7</v>
      </c>
      <c r="D2174" s="4">
        <v>282.89999999999998</v>
      </c>
    </row>
    <row r="2175" spans="2:4" ht="15" thickBot="1" x14ac:dyDescent="0.35">
      <c r="B2175" s="2">
        <v>40604</v>
      </c>
      <c r="C2175" s="4">
        <v>562.20000000000005</v>
      </c>
      <c r="D2175" s="4">
        <v>379.3</v>
      </c>
    </row>
    <row r="2176" spans="2:4" ht="15" thickBot="1" x14ac:dyDescent="0.35">
      <c r="B2176" s="2">
        <v>40603</v>
      </c>
      <c r="C2176" s="4">
        <v>633.6</v>
      </c>
      <c r="D2176" s="4">
        <v>443.5</v>
      </c>
    </row>
    <row r="2177" spans="2:4" ht="15" thickBot="1" x14ac:dyDescent="0.35">
      <c r="B2177" s="2">
        <v>40602</v>
      </c>
      <c r="C2177" s="4">
        <v>517.70000000000005</v>
      </c>
      <c r="D2177" s="4">
        <v>339.1</v>
      </c>
    </row>
    <row r="2178" spans="2:4" ht="15" thickBot="1" x14ac:dyDescent="0.35">
      <c r="B2178" s="2">
        <v>40599</v>
      </c>
      <c r="C2178" s="4">
        <v>634.6</v>
      </c>
      <c r="D2178" s="4">
        <v>462.2</v>
      </c>
    </row>
    <row r="2179" spans="2:4" ht="15" thickBot="1" x14ac:dyDescent="0.35">
      <c r="B2179" s="2">
        <v>40598</v>
      </c>
      <c r="C2179" s="4">
        <v>551.9</v>
      </c>
      <c r="D2179" s="4">
        <v>381.7</v>
      </c>
    </row>
    <row r="2180" spans="2:4" ht="15" thickBot="1" x14ac:dyDescent="0.35">
      <c r="B2180" s="2">
        <v>40596</v>
      </c>
      <c r="C2180" s="4">
        <v>479.5</v>
      </c>
      <c r="D2180" s="4">
        <v>287</v>
      </c>
    </row>
    <row r="2181" spans="2:4" ht="15" thickBot="1" x14ac:dyDescent="0.35">
      <c r="B2181" s="2">
        <v>40595</v>
      </c>
      <c r="C2181" s="4">
        <v>517.20000000000005</v>
      </c>
      <c r="D2181" s="4">
        <v>359.8</v>
      </c>
    </row>
    <row r="2182" spans="2:4" ht="15" thickBot="1" x14ac:dyDescent="0.35">
      <c r="B2182" s="2">
        <v>40592</v>
      </c>
      <c r="C2182" s="4">
        <v>526.9</v>
      </c>
      <c r="D2182" s="4">
        <v>355.6</v>
      </c>
    </row>
    <row r="2183" spans="2:4" ht="15" thickBot="1" x14ac:dyDescent="0.35">
      <c r="B2183" s="2">
        <v>40591</v>
      </c>
      <c r="C2183" s="4">
        <v>638.4</v>
      </c>
      <c r="D2183" s="4">
        <v>469.6</v>
      </c>
    </row>
    <row r="2184" spans="2:4" ht="15" thickBot="1" x14ac:dyDescent="0.35">
      <c r="B2184" s="2">
        <v>40590</v>
      </c>
      <c r="C2184" s="4">
        <v>540.29999999999995</v>
      </c>
      <c r="D2184" s="4">
        <v>317.7</v>
      </c>
    </row>
    <row r="2185" spans="2:4" ht="15" thickBot="1" x14ac:dyDescent="0.35">
      <c r="B2185" s="2">
        <v>40589</v>
      </c>
      <c r="C2185" s="4">
        <v>482</v>
      </c>
      <c r="D2185" s="4">
        <v>316.8</v>
      </c>
    </row>
    <row r="2186" spans="2:4" ht="15" thickBot="1" x14ac:dyDescent="0.35">
      <c r="B2186" s="2">
        <v>40588</v>
      </c>
      <c r="C2186" s="4">
        <v>393.7</v>
      </c>
      <c r="D2186" s="4">
        <v>233.1</v>
      </c>
    </row>
    <row r="2187" spans="2:4" ht="15" thickBot="1" x14ac:dyDescent="0.35">
      <c r="B2187" s="2">
        <v>40585</v>
      </c>
      <c r="C2187" s="4">
        <v>420.7</v>
      </c>
      <c r="D2187" s="4">
        <v>249.1</v>
      </c>
    </row>
    <row r="2188" spans="2:4" ht="15" thickBot="1" x14ac:dyDescent="0.35">
      <c r="B2188" s="2">
        <v>40584</v>
      </c>
      <c r="C2188" s="4">
        <v>406.9</v>
      </c>
      <c r="D2188" s="4">
        <v>227.3</v>
      </c>
    </row>
    <row r="2189" spans="2:4" ht="15" thickBot="1" x14ac:dyDescent="0.35">
      <c r="B2189" s="2">
        <v>40583</v>
      </c>
      <c r="C2189" s="4">
        <v>417.2</v>
      </c>
      <c r="D2189" s="4">
        <v>241.3</v>
      </c>
    </row>
    <row r="2190" spans="2:4" ht="15" thickBot="1" x14ac:dyDescent="0.35">
      <c r="B2190" s="2">
        <v>40582</v>
      </c>
      <c r="C2190" s="4">
        <v>426.2</v>
      </c>
      <c r="D2190" s="4">
        <v>257.5</v>
      </c>
    </row>
    <row r="2191" spans="2:4" ht="15" thickBot="1" x14ac:dyDescent="0.35">
      <c r="B2191" s="2">
        <v>40581</v>
      </c>
      <c r="C2191" s="4">
        <v>453.8</v>
      </c>
      <c r="D2191" s="4">
        <v>289.39999999999998</v>
      </c>
    </row>
    <row r="2192" spans="2:4" ht="15" thickBot="1" x14ac:dyDescent="0.35">
      <c r="B2192" s="2">
        <v>40578</v>
      </c>
      <c r="C2192" s="4">
        <v>425.9</v>
      </c>
      <c r="D2192" s="4">
        <v>238.6</v>
      </c>
    </row>
    <row r="2193" spans="2:4" ht="15" thickBot="1" x14ac:dyDescent="0.35">
      <c r="B2193" s="2">
        <v>40577</v>
      </c>
      <c r="C2193" s="4">
        <v>423</v>
      </c>
      <c r="D2193" s="4">
        <v>245.9</v>
      </c>
    </row>
    <row r="2194" spans="2:4" ht="15" thickBot="1" x14ac:dyDescent="0.35">
      <c r="B2194" s="2">
        <v>40576</v>
      </c>
      <c r="C2194" s="4">
        <v>461.2</v>
      </c>
      <c r="D2194" s="4">
        <v>277.60000000000002</v>
      </c>
    </row>
    <row r="2195" spans="2:4" ht="15" thickBot="1" x14ac:dyDescent="0.35">
      <c r="B2195" s="2">
        <v>40575</v>
      </c>
      <c r="C2195" s="4">
        <v>543.70000000000005</v>
      </c>
      <c r="D2195" s="4">
        <v>351.9</v>
      </c>
    </row>
    <row r="2196" spans="2:4" ht="15" thickBot="1" x14ac:dyDescent="0.35">
      <c r="B2196" s="2">
        <v>40574</v>
      </c>
      <c r="C2196" s="4">
        <v>529.6</v>
      </c>
      <c r="D2196" s="4">
        <v>324.2</v>
      </c>
    </row>
    <row r="2197" spans="2:4" ht="15" thickBot="1" x14ac:dyDescent="0.35">
      <c r="B2197" s="2">
        <v>40571</v>
      </c>
      <c r="C2197" s="4">
        <v>531.70000000000005</v>
      </c>
      <c r="D2197" s="4">
        <v>344.1</v>
      </c>
    </row>
    <row r="2198" spans="2:4" ht="15" thickBot="1" x14ac:dyDescent="0.35">
      <c r="B2198" s="2">
        <v>40570</v>
      </c>
      <c r="C2198" s="4">
        <v>475.3</v>
      </c>
      <c r="D2198" s="4">
        <v>287.39999999999998</v>
      </c>
    </row>
    <row r="2199" spans="2:4" ht="15" thickBot="1" x14ac:dyDescent="0.35">
      <c r="B2199" s="2">
        <v>40569</v>
      </c>
      <c r="C2199" s="4">
        <v>514.20000000000005</v>
      </c>
      <c r="D2199" s="4">
        <v>332.1</v>
      </c>
    </row>
    <row r="2200" spans="2:4" ht="15" thickBot="1" x14ac:dyDescent="0.35">
      <c r="B2200" s="2">
        <v>40568</v>
      </c>
      <c r="C2200" s="4">
        <v>483</v>
      </c>
      <c r="D2200" s="4">
        <v>311.39999999999998</v>
      </c>
    </row>
    <row r="2201" spans="2:4" ht="15" thickBot="1" x14ac:dyDescent="0.35">
      <c r="B2201" s="2">
        <v>40567</v>
      </c>
      <c r="C2201" s="4">
        <v>494.7</v>
      </c>
      <c r="D2201" s="4">
        <v>333.4</v>
      </c>
    </row>
    <row r="2202" spans="2:4" ht="15" thickBot="1" x14ac:dyDescent="0.35">
      <c r="B2202" s="2">
        <v>40564</v>
      </c>
      <c r="C2202" s="4">
        <v>478.1</v>
      </c>
      <c r="D2202" s="4">
        <v>307</v>
      </c>
    </row>
    <row r="2203" spans="2:4" ht="15" thickBot="1" x14ac:dyDescent="0.35">
      <c r="B2203" s="2">
        <v>40563</v>
      </c>
      <c r="C2203" s="4">
        <v>601</v>
      </c>
      <c r="D2203" s="4">
        <v>411.6</v>
      </c>
    </row>
    <row r="2204" spans="2:4" ht="15" thickBot="1" x14ac:dyDescent="0.35">
      <c r="B2204" s="2">
        <v>40562</v>
      </c>
      <c r="C2204" s="4">
        <v>690.3</v>
      </c>
      <c r="D2204" s="4">
        <v>506.6</v>
      </c>
    </row>
    <row r="2205" spans="2:4" ht="15" thickBot="1" x14ac:dyDescent="0.35">
      <c r="B2205" s="2">
        <v>40561</v>
      </c>
      <c r="C2205" s="4">
        <v>642.6</v>
      </c>
      <c r="D2205" s="4">
        <v>456.9</v>
      </c>
    </row>
    <row r="2206" spans="2:4" ht="15" thickBot="1" x14ac:dyDescent="0.35">
      <c r="B2206" s="2">
        <v>40560</v>
      </c>
      <c r="C2206" s="4">
        <v>607.20000000000005</v>
      </c>
      <c r="D2206" s="4">
        <v>424</v>
      </c>
    </row>
    <row r="2207" spans="2:4" ht="15" thickBot="1" x14ac:dyDescent="0.35">
      <c r="B2207" s="2">
        <v>40557</v>
      </c>
      <c r="C2207" s="4">
        <v>693.6</v>
      </c>
      <c r="D2207" s="4">
        <v>482.8</v>
      </c>
    </row>
    <row r="2208" spans="2:4" ht="15" thickBot="1" x14ac:dyDescent="0.35">
      <c r="B2208" s="2">
        <v>40556</v>
      </c>
      <c r="C2208" s="4">
        <v>712.8</v>
      </c>
      <c r="D2208" s="4">
        <v>490.5</v>
      </c>
    </row>
    <row r="2209" spans="2:4" ht="15" thickBot="1" x14ac:dyDescent="0.35">
      <c r="B2209" s="2">
        <v>40555</v>
      </c>
      <c r="C2209" s="4">
        <v>935.5</v>
      </c>
      <c r="D2209" s="4">
        <v>699.3</v>
      </c>
    </row>
    <row r="2210" spans="2:4" ht="15" thickBot="1" x14ac:dyDescent="0.35">
      <c r="B2210" s="2">
        <v>40554</v>
      </c>
      <c r="C2210" s="4">
        <v>992</v>
      </c>
      <c r="D2210" s="4">
        <v>741.1</v>
      </c>
    </row>
    <row r="2211" spans="2:4" ht="15" thickBot="1" x14ac:dyDescent="0.35">
      <c r="B2211" s="2">
        <v>40544</v>
      </c>
      <c r="C2211" s="4">
        <v>994.7</v>
      </c>
      <c r="D2211" s="4">
        <v>741.1</v>
      </c>
    </row>
    <row r="2212" spans="2:4" ht="15" thickBot="1" x14ac:dyDescent="0.35">
      <c r="B2212" s="2">
        <v>40543</v>
      </c>
      <c r="C2212" s="4">
        <v>888.3</v>
      </c>
      <c r="D2212" s="4">
        <v>580.1</v>
      </c>
    </row>
    <row r="2213" spans="2:4" ht="15" thickBot="1" x14ac:dyDescent="0.35">
      <c r="B2213" s="2">
        <v>40542</v>
      </c>
      <c r="C2213" s="4">
        <v>973.8</v>
      </c>
      <c r="D2213" s="4">
        <v>638.70000000000005</v>
      </c>
    </row>
    <row r="2214" spans="2:4" ht="15" thickBot="1" x14ac:dyDescent="0.35">
      <c r="B2214" s="2">
        <v>40541</v>
      </c>
      <c r="C2214" s="4">
        <v>861.7</v>
      </c>
      <c r="D2214" s="4">
        <v>552.1</v>
      </c>
    </row>
    <row r="2215" spans="2:4" ht="15" thickBot="1" x14ac:dyDescent="0.35">
      <c r="B2215" s="2">
        <v>40540</v>
      </c>
      <c r="C2215" s="4">
        <v>747.3</v>
      </c>
      <c r="D2215" s="4">
        <v>467.2</v>
      </c>
    </row>
    <row r="2216" spans="2:4" ht="15" thickBot="1" x14ac:dyDescent="0.35">
      <c r="B2216" s="2">
        <v>40539</v>
      </c>
      <c r="C2216" s="4">
        <v>712.7</v>
      </c>
      <c r="D2216" s="4">
        <v>479.9</v>
      </c>
    </row>
    <row r="2217" spans="2:4" ht="15" thickBot="1" x14ac:dyDescent="0.35">
      <c r="B2217" s="2">
        <v>40536</v>
      </c>
      <c r="C2217" s="4">
        <v>687.3</v>
      </c>
      <c r="D2217" s="4">
        <v>447.6</v>
      </c>
    </row>
    <row r="2218" spans="2:4" ht="15" thickBot="1" x14ac:dyDescent="0.35">
      <c r="B2218" s="2">
        <v>40535</v>
      </c>
      <c r="C2218" s="4">
        <v>668.6</v>
      </c>
      <c r="D2218" s="4">
        <v>446.5</v>
      </c>
    </row>
    <row r="2219" spans="2:4" ht="15" thickBot="1" x14ac:dyDescent="0.35">
      <c r="B2219" s="2">
        <v>40534</v>
      </c>
      <c r="C2219" s="4">
        <v>628.9</v>
      </c>
      <c r="D2219" s="4">
        <v>428</v>
      </c>
    </row>
    <row r="2220" spans="2:4" ht="15" thickBot="1" x14ac:dyDescent="0.35">
      <c r="B2220" s="2">
        <v>40533</v>
      </c>
      <c r="C2220" s="4">
        <v>606.4</v>
      </c>
      <c r="D2220" s="4">
        <v>415.6</v>
      </c>
    </row>
    <row r="2221" spans="2:4" ht="15" thickBot="1" x14ac:dyDescent="0.35">
      <c r="B2221" s="2">
        <v>40532</v>
      </c>
      <c r="C2221" s="4">
        <v>600.6</v>
      </c>
      <c r="D2221" s="4">
        <v>409.3</v>
      </c>
    </row>
    <row r="2222" spans="2:4" ht="15" thickBot="1" x14ac:dyDescent="0.35">
      <c r="B2222" s="2">
        <v>40529</v>
      </c>
      <c r="C2222" s="4">
        <v>634.9</v>
      </c>
      <c r="D2222" s="4">
        <v>432.8</v>
      </c>
    </row>
    <row r="2223" spans="2:4" ht="15" thickBot="1" x14ac:dyDescent="0.35">
      <c r="B2223" s="2">
        <v>40528</v>
      </c>
      <c r="C2223" s="4">
        <v>682.9</v>
      </c>
      <c r="D2223" s="4">
        <v>485.3</v>
      </c>
    </row>
    <row r="2224" spans="2:4" ht="15" thickBot="1" x14ac:dyDescent="0.35">
      <c r="B2224" s="2">
        <v>40527</v>
      </c>
      <c r="C2224" s="4">
        <v>469.2</v>
      </c>
      <c r="D2224" s="4">
        <v>285.39999999999998</v>
      </c>
    </row>
    <row r="2225" spans="2:4" ht="15" thickBot="1" x14ac:dyDescent="0.35">
      <c r="B2225" s="2">
        <v>40526</v>
      </c>
      <c r="C2225" s="4">
        <v>467.1</v>
      </c>
      <c r="D2225" s="4">
        <v>292.89999999999998</v>
      </c>
    </row>
    <row r="2226" spans="2:4" ht="15" thickBot="1" x14ac:dyDescent="0.35">
      <c r="B2226" s="2">
        <v>40525</v>
      </c>
      <c r="C2226" s="4">
        <v>496.7</v>
      </c>
      <c r="D2226" s="4">
        <v>331.3</v>
      </c>
    </row>
    <row r="2227" spans="2:4" ht="15" thickBot="1" x14ac:dyDescent="0.35">
      <c r="B2227" s="2">
        <v>40522</v>
      </c>
      <c r="C2227" s="4">
        <v>487.9</v>
      </c>
      <c r="D2227" s="4">
        <v>309.10000000000002</v>
      </c>
    </row>
    <row r="2228" spans="2:4" ht="15" thickBot="1" x14ac:dyDescent="0.35">
      <c r="B2228" s="2">
        <v>40521</v>
      </c>
      <c r="C2228" s="4">
        <v>524.79999999999995</v>
      </c>
      <c r="D2228" s="4">
        <v>350.7</v>
      </c>
    </row>
    <row r="2229" spans="2:4" ht="15" thickBot="1" x14ac:dyDescent="0.35">
      <c r="B2229" s="2">
        <v>40520</v>
      </c>
      <c r="C2229" s="4">
        <v>499.1</v>
      </c>
      <c r="D2229" s="4">
        <v>324.10000000000002</v>
      </c>
    </row>
    <row r="2230" spans="2:4" ht="15" thickBot="1" x14ac:dyDescent="0.35">
      <c r="B2230" s="2">
        <v>40519</v>
      </c>
      <c r="C2230" s="4">
        <v>504.9</v>
      </c>
      <c r="D2230" s="4">
        <v>339.6</v>
      </c>
    </row>
    <row r="2231" spans="2:4" ht="15" thickBot="1" x14ac:dyDescent="0.35">
      <c r="B2231" s="2">
        <v>40518</v>
      </c>
      <c r="C2231" s="4">
        <v>455</v>
      </c>
      <c r="D2231" s="4">
        <v>287.60000000000002</v>
      </c>
    </row>
    <row r="2232" spans="2:4" ht="15" thickBot="1" x14ac:dyDescent="0.35">
      <c r="B2232" s="2">
        <v>40515</v>
      </c>
      <c r="C2232" s="4">
        <v>492.3</v>
      </c>
      <c r="D2232" s="4">
        <v>314.3</v>
      </c>
    </row>
    <row r="2233" spans="2:4" ht="15" thickBot="1" x14ac:dyDescent="0.35">
      <c r="B2233" s="2">
        <v>40514</v>
      </c>
      <c r="C2233" s="4">
        <v>507.9</v>
      </c>
      <c r="D2233" s="4">
        <v>325.3</v>
      </c>
    </row>
    <row r="2234" spans="2:4" ht="15" thickBot="1" x14ac:dyDescent="0.35">
      <c r="B2234" s="2">
        <v>40513</v>
      </c>
      <c r="C2234" s="4">
        <v>599.9</v>
      </c>
      <c r="D2234" s="4">
        <v>396.1</v>
      </c>
    </row>
    <row r="2235" spans="2:4" ht="15" thickBot="1" x14ac:dyDescent="0.35">
      <c r="B2235" s="2">
        <v>40512</v>
      </c>
      <c r="C2235" s="4">
        <v>482.6</v>
      </c>
      <c r="D2235" s="4">
        <v>308.5</v>
      </c>
    </row>
    <row r="2236" spans="2:4" ht="15" thickBot="1" x14ac:dyDescent="0.35">
      <c r="B2236" s="2">
        <v>40511</v>
      </c>
      <c r="C2236" s="4">
        <v>497.8</v>
      </c>
      <c r="D2236" s="4">
        <v>328.2</v>
      </c>
    </row>
    <row r="2237" spans="2:4" ht="15" thickBot="1" x14ac:dyDescent="0.35">
      <c r="B2237" s="2">
        <v>40508</v>
      </c>
      <c r="C2237" s="4">
        <v>516.29999999999995</v>
      </c>
      <c r="D2237" s="4">
        <v>337.1</v>
      </c>
    </row>
    <row r="2238" spans="2:4" ht="15" thickBot="1" x14ac:dyDescent="0.35">
      <c r="B2238" s="2">
        <v>40507</v>
      </c>
      <c r="C2238" s="4">
        <v>608.5</v>
      </c>
      <c r="D2238" s="4">
        <v>432.4</v>
      </c>
    </row>
    <row r="2239" spans="2:4" ht="15" thickBot="1" x14ac:dyDescent="0.35">
      <c r="B2239" s="2">
        <v>40506</v>
      </c>
      <c r="C2239" s="4">
        <v>550.29999999999995</v>
      </c>
      <c r="D2239" s="4">
        <v>377.8</v>
      </c>
    </row>
    <row r="2240" spans="2:4" ht="15" thickBot="1" x14ac:dyDescent="0.35">
      <c r="B2240" s="2">
        <v>40505</v>
      </c>
      <c r="C2240" s="4">
        <v>533.20000000000005</v>
      </c>
      <c r="D2240" s="4">
        <v>377.4</v>
      </c>
    </row>
    <row r="2241" spans="2:4" ht="15" thickBot="1" x14ac:dyDescent="0.35">
      <c r="B2241" s="2">
        <v>40504</v>
      </c>
      <c r="C2241" s="4">
        <v>494.2</v>
      </c>
      <c r="D2241" s="4">
        <v>334.5</v>
      </c>
    </row>
    <row r="2242" spans="2:4" ht="15" thickBot="1" x14ac:dyDescent="0.35">
      <c r="B2242" s="2">
        <v>40501</v>
      </c>
      <c r="C2242" s="4">
        <v>486.9</v>
      </c>
      <c r="D2242" s="4">
        <v>323</v>
      </c>
    </row>
    <row r="2243" spans="2:4" ht="15" thickBot="1" x14ac:dyDescent="0.35">
      <c r="B2243" s="2">
        <v>40500</v>
      </c>
      <c r="C2243" s="4">
        <v>556.6</v>
      </c>
      <c r="D2243" s="4">
        <v>390.6</v>
      </c>
    </row>
    <row r="2244" spans="2:4" ht="15" thickBot="1" x14ac:dyDescent="0.35">
      <c r="B2244" s="2">
        <v>40499</v>
      </c>
      <c r="C2244" s="4">
        <v>556.20000000000005</v>
      </c>
      <c r="D2244" s="4">
        <v>398</v>
      </c>
    </row>
    <row r="2245" spans="2:4" ht="15" thickBot="1" x14ac:dyDescent="0.35">
      <c r="B2245" s="2">
        <v>40498</v>
      </c>
      <c r="C2245" s="4">
        <v>551.1</v>
      </c>
      <c r="D2245" s="4">
        <v>394.2</v>
      </c>
    </row>
    <row r="2246" spans="2:4" ht="15" thickBot="1" x14ac:dyDescent="0.35">
      <c r="B2246" s="2">
        <v>40497</v>
      </c>
      <c r="C2246" s="4">
        <v>547.1</v>
      </c>
      <c r="D2246" s="4">
        <v>386.6</v>
      </c>
    </row>
    <row r="2247" spans="2:4" ht="15" thickBot="1" x14ac:dyDescent="0.35">
      <c r="B2247" s="2">
        <v>40495</v>
      </c>
      <c r="C2247" s="4">
        <v>564.6</v>
      </c>
      <c r="D2247" s="4">
        <v>401.2</v>
      </c>
    </row>
    <row r="2248" spans="2:4" ht="15" thickBot="1" x14ac:dyDescent="0.35">
      <c r="B2248" s="2">
        <v>40494</v>
      </c>
      <c r="C2248" s="4">
        <v>601.6</v>
      </c>
      <c r="D2248" s="4">
        <v>425.3</v>
      </c>
    </row>
    <row r="2249" spans="2:4" ht="15" thickBot="1" x14ac:dyDescent="0.35">
      <c r="B2249" s="2">
        <v>40493</v>
      </c>
      <c r="C2249" s="4">
        <v>609.29999999999995</v>
      </c>
      <c r="D2249" s="4">
        <v>434.5</v>
      </c>
    </row>
    <row r="2250" spans="2:4" ht="15" thickBot="1" x14ac:dyDescent="0.35">
      <c r="B2250" s="2">
        <v>40492</v>
      </c>
      <c r="C2250" s="4">
        <v>537.9</v>
      </c>
      <c r="D2250" s="4">
        <v>349.7</v>
      </c>
    </row>
    <row r="2251" spans="2:4" ht="15" thickBot="1" x14ac:dyDescent="0.35">
      <c r="B2251" s="2">
        <v>40491</v>
      </c>
      <c r="C2251" s="4">
        <v>575.29999999999995</v>
      </c>
      <c r="D2251" s="4">
        <v>399.2</v>
      </c>
    </row>
    <row r="2252" spans="2:4" ht="15" thickBot="1" x14ac:dyDescent="0.35">
      <c r="B2252" s="2">
        <v>40490</v>
      </c>
      <c r="C2252" s="4">
        <v>437.8</v>
      </c>
      <c r="D2252" s="4">
        <v>267.60000000000002</v>
      </c>
    </row>
    <row r="2253" spans="2:4" ht="15" thickBot="1" x14ac:dyDescent="0.35">
      <c r="B2253" s="2">
        <v>40485</v>
      </c>
      <c r="C2253" s="4">
        <v>510.6</v>
      </c>
      <c r="D2253" s="4">
        <v>322.39999999999998</v>
      </c>
    </row>
    <row r="2254" spans="2:4" ht="15" thickBot="1" x14ac:dyDescent="0.35">
      <c r="B2254" s="2">
        <v>40484</v>
      </c>
      <c r="C2254" s="4">
        <v>531.9</v>
      </c>
      <c r="D2254" s="4">
        <v>346.6</v>
      </c>
    </row>
    <row r="2255" spans="2:4" ht="15" thickBot="1" x14ac:dyDescent="0.35">
      <c r="B2255" s="2">
        <v>40483</v>
      </c>
      <c r="C2255" s="4">
        <v>585.5</v>
      </c>
      <c r="D2255" s="4">
        <v>392.2</v>
      </c>
    </row>
    <row r="2256" spans="2:4" ht="15" thickBot="1" x14ac:dyDescent="0.35">
      <c r="B2256" s="2">
        <v>40480</v>
      </c>
      <c r="C2256" s="4">
        <v>531.9</v>
      </c>
      <c r="D2256" s="4">
        <v>341.7</v>
      </c>
    </row>
    <row r="2257" spans="2:4" ht="15" thickBot="1" x14ac:dyDescent="0.35">
      <c r="B2257" s="2">
        <v>40479</v>
      </c>
      <c r="C2257" s="4">
        <v>615.1</v>
      </c>
      <c r="D2257" s="4">
        <v>441.8</v>
      </c>
    </row>
    <row r="2258" spans="2:4" ht="15" thickBot="1" x14ac:dyDescent="0.35">
      <c r="B2258" s="2">
        <v>40478</v>
      </c>
      <c r="C2258" s="4">
        <v>579.79999999999995</v>
      </c>
      <c r="D2258" s="4">
        <v>414.5</v>
      </c>
    </row>
    <row r="2259" spans="2:4" ht="15" thickBot="1" x14ac:dyDescent="0.35">
      <c r="B2259" s="2">
        <v>40477</v>
      </c>
      <c r="C2259" s="4">
        <v>478.2</v>
      </c>
      <c r="D2259" s="4">
        <v>318.10000000000002</v>
      </c>
    </row>
    <row r="2260" spans="2:4" ht="15" thickBot="1" x14ac:dyDescent="0.35">
      <c r="B2260" s="2">
        <v>40476</v>
      </c>
      <c r="C2260" s="4">
        <v>553.79999999999995</v>
      </c>
      <c r="D2260" s="4">
        <v>399.2</v>
      </c>
    </row>
    <row r="2261" spans="2:4" ht="15" thickBot="1" x14ac:dyDescent="0.35">
      <c r="B2261" s="2">
        <v>40473</v>
      </c>
      <c r="C2261" s="4">
        <v>532.20000000000005</v>
      </c>
      <c r="D2261" s="4">
        <v>359.1</v>
      </c>
    </row>
    <row r="2262" spans="2:4" ht="15" thickBot="1" x14ac:dyDescent="0.35">
      <c r="B2262" s="2">
        <v>40472</v>
      </c>
      <c r="C2262" s="4">
        <v>472.8</v>
      </c>
      <c r="D2262" s="4">
        <v>306.3</v>
      </c>
    </row>
    <row r="2263" spans="2:4" ht="15" thickBot="1" x14ac:dyDescent="0.35">
      <c r="B2263" s="2">
        <v>40471</v>
      </c>
      <c r="C2263" s="4">
        <v>583.70000000000005</v>
      </c>
      <c r="D2263" s="4">
        <v>404.4</v>
      </c>
    </row>
    <row r="2264" spans="2:4" ht="15" thickBot="1" x14ac:dyDescent="0.35">
      <c r="B2264" s="2">
        <v>40470</v>
      </c>
      <c r="C2264" s="4">
        <v>521.5</v>
      </c>
      <c r="D2264" s="4">
        <v>364.7</v>
      </c>
    </row>
    <row r="2265" spans="2:4" ht="15" thickBot="1" x14ac:dyDescent="0.35">
      <c r="B2265" s="2">
        <v>40469</v>
      </c>
      <c r="C2265" s="4">
        <v>478.3</v>
      </c>
      <c r="D2265" s="4">
        <v>320.39999999999998</v>
      </c>
    </row>
    <row r="2266" spans="2:4" ht="15" thickBot="1" x14ac:dyDescent="0.35">
      <c r="B2266" s="2">
        <v>40466</v>
      </c>
      <c r="C2266" s="4">
        <v>483.7</v>
      </c>
      <c r="D2266" s="4">
        <v>301.10000000000002</v>
      </c>
    </row>
    <row r="2267" spans="2:4" ht="15" thickBot="1" x14ac:dyDescent="0.35">
      <c r="B2267" s="2">
        <v>40465</v>
      </c>
      <c r="C2267" s="4">
        <v>468.1</v>
      </c>
      <c r="D2267" s="4">
        <v>298.10000000000002</v>
      </c>
    </row>
    <row r="2268" spans="2:4" ht="15" thickBot="1" x14ac:dyDescent="0.35">
      <c r="B2268" s="2">
        <v>40464</v>
      </c>
      <c r="C2268" s="4">
        <v>515.1</v>
      </c>
      <c r="D2268" s="4">
        <v>344.4</v>
      </c>
    </row>
    <row r="2269" spans="2:4" ht="15" thickBot="1" x14ac:dyDescent="0.35">
      <c r="B2269" s="2">
        <v>40463</v>
      </c>
      <c r="C2269" s="4">
        <v>494.2</v>
      </c>
      <c r="D2269" s="4">
        <v>332.6</v>
      </c>
    </row>
    <row r="2270" spans="2:4" ht="15" thickBot="1" x14ac:dyDescent="0.35">
      <c r="B2270" s="2">
        <v>40462</v>
      </c>
      <c r="C2270" s="4">
        <v>437.3</v>
      </c>
      <c r="D2270" s="4">
        <v>278</v>
      </c>
    </row>
    <row r="2271" spans="2:4" ht="15" thickBot="1" x14ac:dyDescent="0.35">
      <c r="B2271" s="2">
        <v>40459</v>
      </c>
      <c r="C2271" s="4">
        <v>533.6</v>
      </c>
      <c r="D2271" s="4">
        <v>348.2</v>
      </c>
    </row>
    <row r="2272" spans="2:4" ht="15" thickBot="1" x14ac:dyDescent="0.35">
      <c r="B2272" s="2">
        <v>40458</v>
      </c>
      <c r="C2272" s="4">
        <v>486.9</v>
      </c>
      <c r="D2272" s="4">
        <v>315.2</v>
      </c>
    </row>
    <row r="2273" spans="2:4" ht="15" thickBot="1" x14ac:dyDescent="0.35">
      <c r="B2273" s="2">
        <v>40457</v>
      </c>
      <c r="C2273" s="4">
        <v>467.2</v>
      </c>
      <c r="D2273" s="4">
        <v>301.10000000000002</v>
      </c>
    </row>
    <row r="2274" spans="2:4" ht="15" thickBot="1" x14ac:dyDescent="0.35">
      <c r="B2274" s="2">
        <v>40456</v>
      </c>
      <c r="C2274" s="4">
        <v>480.9</v>
      </c>
      <c r="D2274" s="4">
        <v>317.10000000000002</v>
      </c>
    </row>
    <row r="2275" spans="2:4" ht="15" thickBot="1" x14ac:dyDescent="0.35">
      <c r="B2275" s="2">
        <v>40455</v>
      </c>
      <c r="C2275" s="4">
        <v>542.4</v>
      </c>
      <c r="D2275" s="4">
        <v>374.5</v>
      </c>
    </row>
    <row r="2276" spans="2:4" ht="15" thickBot="1" x14ac:dyDescent="0.35">
      <c r="B2276" s="2">
        <v>40452</v>
      </c>
      <c r="C2276" s="4">
        <v>590</v>
      </c>
      <c r="D2276" s="4">
        <v>373.6</v>
      </c>
    </row>
    <row r="2277" spans="2:4" ht="15" thickBot="1" x14ac:dyDescent="0.35">
      <c r="B2277" s="2">
        <v>40451</v>
      </c>
      <c r="C2277" s="4">
        <v>638.70000000000005</v>
      </c>
      <c r="D2277" s="4">
        <v>439.3</v>
      </c>
    </row>
    <row r="2278" spans="2:4" ht="15" thickBot="1" x14ac:dyDescent="0.35">
      <c r="B2278" s="2">
        <v>40450</v>
      </c>
      <c r="C2278" s="4">
        <v>537.79999999999995</v>
      </c>
      <c r="D2278" s="4">
        <v>357.7</v>
      </c>
    </row>
    <row r="2279" spans="2:4" ht="15" thickBot="1" x14ac:dyDescent="0.35">
      <c r="B2279" s="2">
        <v>40449</v>
      </c>
      <c r="C2279" s="4">
        <v>509</v>
      </c>
      <c r="D2279" s="4">
        <v>333.1</v>
      </c>
    </row>
    <row r="2280" spans="2:4" ht="15" thickBot="1" x14ac:dyDescent="0.35">
      <c r="B2280" s="2">
        <v>40448</v>
      </c>
      <c r="C2280" s="4">
        <v>555</v>
      </c>
      <c r="D2280" s="4">
        <v>391.1</v>
      </c>
    </row>
    <row r="2281" spans="2:4" ht="15" thickBot="1" x14ac:dyDescent="0.35">
      <c r="B2281" s="2">
        <v>40445</v>
      </c>
      <c r="C2281" s="4">
        <v>542</v>
      </c>
      <c r="D2281" s="4">
        <v>357.8</v>
      </c>
    </row>
    <row r="2282" spans="2:4" ht="15" thickBot="1" x14ac:dyDescent="0.35">
      <c r="B2282" s="2">
        <v>40444</v>
      </c>
      <c r="C2282" s="4">
        <v>511.8</v>
      </c>
      <c r="D2282" s="4">
        <v>343.6</v>
      </c>
    </row>
    <row r="2283" spans="2:4" ht="15" thickBot="1" x14ac:dyDescent="0.35">
      <c r="B2283" s="2">
        <v>40443</v>
      </c>
      <c r="C2283" s="4">
        <v>449.7</v>
      </c>
      <c r="D2283" s="4">
        <v>291.3</v>
      </c>
    </row>
    <row r="2284" spans="2:4" ht="15" thickBot="1" x14ac:dyDescent="0.35">
      <c r="B2284" s="2">
        <v>40442</v>
      </c>
      <c r="C2284" s="4">
        <v>444.2</v>
      </c>
      <c r="D2284" s="4">
        <v>293.3</v>
      </c>
    </row>
    <row r="2285" spans="2:4" ht="15" thickBot="1" x14ac:dyDescent="0.35">
      <c r="B2285" s="2">
        <v>40441</v>
      </c>
      <c r="C2285" s="4">
        <v>475.1</v>
      </c>
      <c r="D2285" s="4">
        <v>315.3</v>
      </c>
    </row>
    <row r="2286" spans="2:4" ht="15" thickBot="1" x14ac:dyDescent="0.35">
      <c r="B2286" s="2">
        <v>40438</v>
      </c>
      <c r="C2286" s="4">
        <v>589</v>
      </c>
      <c r="D2286" s="4">
        <v>413.1</v>
      </c>
    </row>
    <row r="2287" spans="2:4" ht="15" thickBot="1" x14ac:dyDescent="0.35">
      <c r="B2287" s="2">
        <v>40437</v>
      </c>
      <c r="C2287" s="4">
        <v>591.4</v>
      </c>
      <c r="D2287" s="4">
        <v>415.1</v>
      </c>
    </row>
    <row r="2288" spans="2:4" ht="15" thickBot="1" x14ac:dyDescent="0.35">
      <c r="B2288" s="2">
        <v>40436</v>
      </c>
      <c r="C2288" s="4">
        <v>448.1</v>
      </c>
      <c r="D2288" s="4">
        <v>271.2</v>
      </c>
    </row>
    <row r="2289" spans="2:4" ht="15" thickBot="1" x14ac:dyDescent="0.35">
      <c r="B2289" s="2">
        <v>40435</v>
      </c>
      <c r="C2289" s="4">
        <v>416.7</v>
      </c>
      <c r="D2289" s="4">
        <v>252.7</v>
      </c>
    </row>
    <row r="2290" spans="2:4" ht="15" thickBot="1" x14ac:dyDescent="0.35">
      <c r="B2290" s="2">
        <v>40434</v>
      </c>
      <c r="C2290" s="4">
        <v>416.6</v>
      </c>
      <c r="D2290" s="4">
        <v>253.3</v>
      </c>
    </row>
    <row r="2291" spans="2:4" ht="15" thickBot="1" x14ac:dyDescent="0.35">
      <c r="B2291" s="2">
        <v>40431</v>
      </c>
      <c r="C2291" s="4">
        <v>449.3</v>
      </c>
      <c r="D2291" s="4">
        <v>271</v>
      </c>
    </row>
    <row r="2292" spans="2:4" ht="15" thickBot="1" x14ac:dyDescent="0.35">
      <c r="B2292" s="2">
        <v>40430</v>
      </c>
      <c r="C2292" s="4">
        <v>483.3</v>
      </c>
      <c r="D2292" s="4">
        <v>314.39999999999998</v>
      </c>
    </row>
    <row r="2293" spans="2:4" ht="15" thickBot="1" x14ac:dyDescent="0.35">
      <c r="B2293" s="2">
        <v>40429</v>
      </c>
      <c r="C2293" s="4">
        <v>529.70000000000005</v>
      </c>
      <c r="D2293" s="4">
        <v>369.5</v>
      </c>
    </row>
    <row r="2294" spans="2:4" ht="15" thickBot="1" x14ac:dyDescent="0.35">
      <c r="B2294" s="2">
        <v>40428</v>
      </c>
      <c r="C2294" s="4">
        <v>505</v>
      </c>
      <c r="D2294" s="4">
        <v>351.7</v>
      </c>
    </row>
    <row r="2295" spans="2:4" ht="15" thickBot="1" x14ac:dyDescent="0.35">
      <c r="B2295" s="2">
        <v>40427</v>
      </c>
      <c r="C2295" s="4">
        <v>442.3</v>
      </c>
      <c r="D2295" s="4">
        <v>289.5</v>
      </c>
    </row>
    <row r="2296" spans="2:4" ht="15" thickBot="1" x14ac:dyDescent="0.35">
      <c r="B2296" s="2">
        <v>40424</v>
      </c>
      <c r="C2296" s="4">
        <v>494.3</v>
      </c>
      <c r="D2296" s="4">
        <v>327.9</v>
      </c>
    </row>
    <row r="2297" spans="2:4" ht="15" thickBot="1" x14ac:dyDescent="0.35">
      <c r="B2297" s="2">
        <v>40423</v>
      </c>
      <c r="C2297" s="4">
        <v>486.7</v>
      </c>
      <c r="D2297" s="4">
        <v>314.2</v>
      </c>
    </row>
    <row r="2298" spans="2:4" ht="15" thickBot="1" x14ac:dyDescent="0.35">
      <c r="B2298" s="2">
        <v>40422</v>
      </c>
      <c r="C2298" s="4">
        <v>558.1</v>
      </c>
      <c r="D2298" s="4">
        <v>370.4</v>
      </c>
    </row>
    <row r="2299" spans="2:4" ht="15" thickBot="1" x14ac:dyDescent="0.35">
      <c r="B2299" s="2">
        <v>40421</v>
      </c>
      <c r="C2299" s="4">
        <v>518.70000000000005</v>
      </c>
      <c r="D2299" s="4">
        <v>348.3</v>
      </c>
    </row>
    <row r="2300" spans="2:4" ht="15" thickBot="1" x14ac:dyDescent="0.35">
      <c r="B2300" s="2">
        <v>40420</v>
      </c>
      <c r="C2300" s="4">
        <v>510.4</v>
      </c>
      <c r="D2300" s="4">
        <v>346.3</v>
      </c>
    </row>
    <row r="2301" spans="2:4" ht="15" thickBot="1" x14ac:dyDescent="0.35">
      <c r="B2301" s="2">
        <v>40417</v>
      </c>
      <c r="C2301" s="4">
        <v>578.6</v>
      </c>
      <c r="D2301" s="4">
        <v>399.3</v>
      </c>
    </row>
    <row r="2302" spans="2:4" ht="15" thickBot="1" x14ac:dyDescent="0.35">
      <c r="B2302" s="2">
        <v>40416</v>
      </c>
      <c r="C2302" s="4">
        <v>557.9</v>
      </c>
      <c r="D2302" s="4">
        <v>390.4</v>
      </c>
    </row>
    <row r="2303" spans="2:4" ht="15" thickBot="1" x14ac:dyDescent="0.35">
      <c r="B2303" s="2">
        <v>40415</v>
      </c>
      <c r="C2303" s="4">
        <v>595.9</v>
      </c>
      <c r="D2303" s="4">
        <v>429.3</v>
      </c>
    </row>
    <row r="2304" spans="2:4" ht="15" thickBot="1" x14ac:dyDescent="0.35">
      <c r="B2304" s="2">
        <v>40414</v>
      </c>
      <c r="C2304" s="4">
        <v>495.2</v>
      </c>
      <c r="D2304" s="4">
        <v>324</v>
      </c>
    </row>
    <row r="2305" spans="2:4" ht="15" thickBot="1" x14ac:dyDescent="0.35">
      <c r="B2305" s="2">
        <v>40413</v>
      </c>
      <c r="C2305" s="4">
        <v>474</v>
      </c>
      <c r="D2305" s="4">
        <v>323.10000000000002</v>
      </c>
    </row>
    <row r="2306" spans="2:4" ht="15" thickBot="1" x14ac:dyDescent="0.35">
      <c r="B2306" s="2">
        <v>40410</v>
      </c>
      <c r="C2306" s="4">
        <v>587.29999999999995</v>
      </c>
      <c r="D2306" s="4">
        <v>416.4</v>
      </c>
    </row>
    <row r="2307" spans="2:4" ht="15" thickBot="1" x14ac:dyDescent="0.35">
      <c r="B2307" s="2">
        <v>40409</v>
      </c>
      <c r="C2307" s="4">
        <v>482.2</v>
      </c>
      <c r="D2307" s="4">
        <v>312.60000000000002</v>
      </c>
    </row>
    <row r="2308" spans="2:4" ht="15" thickBot="1" x14ac:dyDescent="0.35">
      <c r="B2308" s="2">
        <v>40408</v>
      </c>
      <c r="C2308" s="4">
        <v>505.6</v>
      </c>
      <c r="D2308" s="4">
        <v>334.4</v>
      </c>
    </row>
    <row r="2309" spans="2:4" ht="15" thickBot="1" x14ac:dyDescent="0.35">
      <c r="B2309" s="2">
        <v>40407</v>
      </c>
      <c r="C2309" s="4">
        <v>455.4</v>
      </c>
      <c r="D2309" s="4">
        <v>293.89999999999998</v>
      </c>
    </row>
    <row r="2310" spans="2:4" ht="15" thickBot="1" x14ac:dyDescent="0.35">
      <c r="B2310" s="2">
        <v>40406</v>
      </c>
      <c r="C2310" s="4">
        <v>392.5</v>
      </c>
      <c r="D2310" s="4">
        <v>240</v>
      </c>
    </row>
    <row r="2311" spans="2:4" ht="15" thickBot="1" x14ac:dyDescent="0.35">
      <c r="B2311" s="2">
        <v>40403</v>
      </c>
      <c r="C2311" s="4">
        <v>470.2</v>
      </c>
      <c r="D2311" s="4">
        <v>294.5</v>
      </c>
    </row>
    <row r="2312" spans="2:4" ht="15" thickBot="1" x14ac:dyDescent="0.35">
      <c r="B2312" s="2">
        <v>40402</v>
      </c>
      <c r="C2312" s="4">
        <v>478.8</v>
      </c>
      <c r="D2312" s="4">
        <v>309.10000000000002</v>
      </c>
    </row>
    <row r="2313" spans="2:4" ht="15" thickBot="1" x14ac:dyDescent="0.35">
      <c r="B2313" s="2">
        <v>40401</v>
      </c>
      <c r="C2313" s="4">
        <v>482.6</v>
      </c>
      <c r="D2313" s="4">
        <v>323.89999999999998</v>
      </c>
    </row>
    <row r="2314" spans="2:4" ht="15" thickBot="1" x14ac:dyDescent="0.35">
      <c r="B2314" s="2">
        <v>40400</v>
      </c>
      <c r="C2314" s="4">
        <v>549.29999999999995</v>
      </c>
      <c r="D2314" s="4">
        <v>390</v>
      </c>
    </row>
    <row r="2315" spans="2:4" ht="15" thickBot="1" x14ac:dyDescent="0.35">
      <c r="B2315" s="2">
        <v>40399</v>
      </c>
      <c r="C2315" s="4">
        <v>546</v>
      </c>
      <c r="D2315" s="4">
        <v>388.9</v>
      </c>
    </row>
    <row r="2316" spans="2:4" ht="15" thickBot="1" x14ac:dyDescent="0.35">
      <c r="B2316" s="2">
        <v>40396</v>
      </c>
      <c r="C2316" s="4">
        <v>570</v>
      </c>
      <c r="D2316" s="4">
        <v>398.9</v>
      </c>
    </row>
    <row r="2317" spans="2:4" ht="15" thickBot="1" x14ac:dyDescent="0.35">
      <c r="B2317" s="2">
        <v>40395</v>
      </c>
      <c r="C2317" s="4">
        <v>550.29999999999995</v>
      </c>
      <c r="D2317" s="4">
        <v>384.8</v>
      </c>
    </row>
    <row r="2318" spans="2:4" ht="15" thickBot="1" x14ac:dyDescent="0.35">
      <c r="B2318" s="2">
        <v>40394</v>
      </c>
      <c r="C2318" s="4">
        <v>605.1</v>
      </c>
      <c r="D2318" s="4">
        <v>440.1</v>
      </c>
    </row>
    <row r="2319" spans="2:4" ht="15" thickBot="1" x14ac:dyDescent="0.35">
      <c r="B2319" s="2">
        <v>40393</v>
      </c>
      <c r="C2319" s="4">
        <v>559.1</v>
      </c>
      <c r="D2319" s="4">
        <v>398.4</v>
      </c>
    </row>
    <row r="2320" spans="2:4" ht="15" thickBot="1" x14ac:dyDescent="0.35">
      <c r="B2320" s="2">
        <v>40392</v>
      </c>
      <c r="C2320" s="4">
        <v>605.20000000000005</v>
      </c>
      <c r="D2320" s="4">
        <v>425.2</v>
      </c>
    </row>
    <row r="2321" spans="2:4" ht="15" thickBot="1" x14ac:dyDescent="0.35">
      <c r="B2321" s="2">
        <v>40389</v>
      </c>
      <c r="C2321" s="4">
        <v>567.1</v>
      </c>
      <c r="D2321" s="4">
        <v>389.5</v>
      </c>
    </row>
    <row r="2322" spans="2:4" ht="15" thickBot="1" x14ac:dyDescent="0.35">
      <c r="B2322" s="2">
        <v>40388</v>
      </c>
      <c r="C2322" s="4">
        <v>434.7</v>
      </c>
      <c r="D2322" s="4">
        <v>274.39999999999998</v>
      </c>
    </row>
    <row r="2323" spans="2:4" ht="15" thickBot="1" x14ac:dyDescent="0.35">
      <c r="B2323" s="2">
        <v>40387</v>
      </c>
      <c r="C2323" s="4">
        <v>455.8</v>
      </c>
      <c r="D2323" s="4">
        <v>301.10000000000002</v>
      </c>
    </row>
    <row r="2324" spans="2:4" ht="15" thickBot="1" x14ac:dyDescent="0.35">
      <c r="B2324" s="2">
        <v>40386</v>
      </c>
      <c r="C2324" s="4">
        <v>403.5</v>
      </c>
      <c r="D2324" s="4">
        <v>252.8</v>
      </c>
    </row>
    <row r="2325" spans="2:4" ht="15" thickBot="1" x14ac:dyDescent="0.35">
      <c r="B2325" s="2">
        <v>40385</v>
      </c>
      <c r="C2325" s="4">
        <v>458.9</v>
      </c>
      <c r="D2325" s="4">
        <v>309</v>
      </c>
    </row>
    <row r="2326" spans="2:4" ht="15" thickBot="1" x14ac:dyDescent="0.35">
      <c r="B2326" s="2">
        <v>40382</v>
      </c>
      <c r="C2326" s="4">
        <v>497.9</v>
      </c>
      <c r="D2326" s="4">
        <v>338.3</v>
      </c>
    </row>
    <row r="2327" spans="2:4" ht="15" thickBot="1" x14ac:dyDescent="0.35">
      <c r="B2327" s="2">
        <v>40381</v>
      </c>
      <c r="C2327" s="4">
        <v>434.5</v>
      </c>
      <c r="D2327" s="4">
        <v>274.10000000000002</v>
      </c>
    </row>
    <row r="2328" spans="2:4" ht="15" thickBot="1" x14ac:dyDescent="0.35">
      <c r="B2328" s="2">
        <v>40380</v>
      </c>
      <c r="C2328" s="4">
        <v>409.7</v>
      </c>
      <c r="D2328" s="4">
        <v>256.3</v>
      </c>
    </row>
    <row r="2329" spans="2:4" ht="15" thickBot="1" x14ac:dyDescent="0.35">
      <c r="B2329" s="2">
        <v>40379</v>
      </c>
      <c r="C2329" s="4">
        <v>495.5</v>
      </c>
      <c r="D2329" s="4">
        <v>333.3</v>
      </c>
    </row>
    <row r="2330" spans="2:4" ht="15" thickBot="1" x14ac:dyDescent="0.35">
      <c r="B2330" s="2">
        <v>40378</v>
      </c>
      <c r="C2330" s="4">
        <v>479.7</v>
      </c>
      <c r="D2330" s="4">
        <v>324.3</v>
      </c>
    </row>
    <row r="2331" spans="2:4" ht="15" thickBot="1" x14ac:dyDescent="0.35">
      <c r="B2331" s="2">
        <v>40375</v>
      </c>
      <c r="C2331" s="4">
        <v>456.7</v>
      </c>
      <c r="D2331" s="4">
        <v>289.39999999999998</v>
      </c>
    </row>
    <row r="2332" spans="2:4" ht="15" thickBot="1" x14ac:dyDescent="0.35">
      <c r="B2332" s="2">
        <v>40374</v>
      </c>
      <c r="C2332" s="4">
        <v>427.1</v>
      </c>
      <c r="D2332" s="4">
        <v>267.39999999999998</v>
      </c>
    </row>
    <row r="2333" spans="2:4" ht="15" thickBot="1" x14ac:dyDescent="0.35">
      <c r="B2333" s="2">
        <v>40373</v>
      </c>
      <c r="C2333" s="4">
        <v>457.7</v>
      </c>
      <c r="D2333" s="4">
        <v>297.3</v>
      </c>
    </row>
    <row r="2334" spans="2:4" ht="15" thickBot="1" x14ac:dyDescent="0.35">
      <c r="B2334" s="2">
        <v>40372</v>
      </c>
      <c r="C2334" s="4">
        <v>461.3</v>
      </c>
      <c r="D2334" s="4">
        <v>309.10000000000002</v>
      </c>
    </row>
    <row r="2335" spans="2:4" ht="15" thickBot="1" x14ac:dyDescent="0.35">
      <c r="B2335" s="2">
        <v>40371</v>
      </c>
      <c r="C2335" s="4">
        <v>397.3</v>
      </c>
      <c r="D2335" s="4">
        <v>247.7</v>
      </c>
    </row>
    <row r="2336" spans="2:4" ht="15" thickBot="1" x14ac:dyDescent="0.35">
      <c r="B2336" s="2">
        <v>40368</v>
      </c>
      <c r="C2336" s="4">
        <v>570</v>
      </c>
      <c r="D2336" s="4">
        <v>400.1</v>
      </c>
    </row>
    <row r="2337" spans="2:4" ht="15" thickBot="1" x14ac:dyDescent="0.35">
      <c r="B2337" s="2">
        <v>40367</v>
      </c>
      <c r="C2337" s="4">
        <v>633.1</v>
      </c>
      <c r="D2337" s="4">
        <v>465.9</v>
      </c>
    </row>
    <row r="2338" spans="2:4" ht="15" thickBot="1" x14ac:dyDescent="0.35">
      <c r="B2338" s="2">
        <v>40366</v>
      </c>
      <c r="C2338" s="4">
        <v>600</v>
      </c>
      <c r="D2338" s="4">
        <v>430</v>
      </c>
    </row>
    <row r="2339" spans="2:4" ht="15" thickBot="1" x14ac:dyDescent="0.35">
      <c r="B2339" s="2">
        <v>40365</v>
      </c>
      <c r="C2339" s="4">
        <v>534.29999999999995</v>
      </c>
      <c r="D2339" s="4">
        <v>366.5</v>
      </c>
    </row>
    <row r="2340" spans="2:4" ht="15" thickBot="1" x14ac:dyDescent="0.35">
      <c r="B2340" s="2">
        <v>40364</v>
      </c>
      <c r="C2340" s="4">
        <v>527.70000000000005</v>
      </c>
      <c r="D2340" s="4">
        <v>363</v>
      </c>
    </row>
    <row r="2341" spans="2:4" ht="15" thickBot="1" x14ac:dyDescent="0.35">
      <c r="B2341" s="2">
        <v>40361</v>
      </c>
      <c r="C2341" s="4">
        <v>572.1</v>
      </c>
      <c r="D2341" s="4">
        <v>386.3</v>
      </c>
    </row>
    <row r="2342" spans="2:4" ht="15" thickBot="1" x14ac:dyDescent="0.35">
      <c r="B2342" s="2">
        <v>40360</v>
      </c>
      <c r="C2342" s="4">
        <v>603.6</v>
      </c>
      <c r="D2342" s="4">
        <v>408.3</v>
      </c>
    </row>
    <row r="2343" spans="2:4" ht="15" thickBot="1" x14ac:dyDescent="0.35">
      <c r="B2343" s="2">
        <v>40359</v>
      </c>
      <c r="C2343" s="4">
        <v>583.9</v>
      </c>
      <c r="D2343" s="4">
        <v>403</v>
      </c>
    </row>
    <row r="2344" spans="2:4" ht="15" thickBot="1" x14ac:dyDescent="0.35">
      <c r="B2344" s="2">
        <v>40358</v>
      </c>
      <c r="C2344" s="4">
        <v>458.1</v>
      </c>
      <c r="D2344" s="4">
        <v>285.60000000000002</v>
      </c>
    </row>
    <row r="2345" spans="2:4" ht="15" thickBot="1" x14ac:dyDescent="0.35">
      <c r="B2345" s="2">
        <v>40357</v>
      </c>
      <c r="C2345" s="4">
        <v>434.9</v>
      </c>
      <c r="D2345" s="4">
        <v>279</v>
      </c>
    </row>
    <row r="2346" spans="2:4" ht="15" thickBot="1" x14ac:dyDescent="0.35">
      <c r="B2346" s="2">
        <v>40354</v>
      </c>
      <c r="C2346" s="4">
        <v>527.29999999999995</v>
      </c>
      <c r="D2346" s="4">
        <v>358.1</v>
      </c>
    </row>
    <row r="2347" spans="2:4" ht="15" thickBot="1" x14ac:dyDescent="0.35">
      <c r="B2347" s="2">
        <v>40353</v>
      </c>
      <c r="C2347" s="4">
        <v>499.7</v>
      </c>
      <c r="D2347" s="4">
        <v>335.4</v>
      </c>
    </row>
    <row r="2348" spans="2:4" ht="15" thickBot="1" x14ac:dyDescent="0.35">
      <c r="B2348" s="2">
        <v>40352</v>
      </c>
      <c r="C2348" s="4">
        <v>497.1</v>
      </c>
      <c r="D2348" s="4">
        <v>333.6</v>
      </c>
    </row>
    <row r="2349" spans="2:4" ht="15" thickBot="1" x14ac:dyDescent="0.35">
      <c r="B2349" s="2">
        <v>40351</v>
      </c>
      <c r="C2349" s="4">
        <v>498.6</v>
      </c>
      <c r="D2349" s="4">
        <v>344.1</v>
      </c>
    </row>
    <row r="2350" spans="2:4" ht="15" thickBot="1" x14ac:dyDescent="0.35">
      <c r="B2350" s="2">
        <v>40350</v>
      </c>
      <c r="C2350" s="4">
        <v>500.6</v>
      </c>
      <c r="D2350" s="4">
        <v>352</v>
      </c>
    </row>
    <row r="2351" spans="2:4" ht="15" thickBot="1" x14ac:dyDescent="0.35">
      <c r="B2351" s="2">
        <v>40347</v>
      </c>
      <c r="C2351" s="4">
        <v>530.6</v>
      </c>
      <c r="D2351" s="4">
        <v>359.7</v>
      </c>
    </row>
    <row r="2352" spans="2:4" ht="15" thickBot="1" x14ac:dyDescent="0.35">
      <c r="B2352" s="2">
        <v>40346</v>
      </c>
      <c r="C2352" s="4">
        <v>506.1</v>
      </c>
      <c r="D2352" s="4">
        <v>348.7</v>
      </c>
    </row>
    <row r="2353" spans="2:4" ht="15" thickBot="1" x14ac:dyDescent="0.35">
      <c r="B2353" s="2">
        <v>40345</v>
      </c>
      <c r="C2353" s="4">
        <v>536.5</v>
      </c>
      <c r="D2353" s="4">
        <v>381.6</v>
      </c>
    </row>
    <row r="2354" spans="2:4" ht="15" thickBot="1" x14ac:dyDescent="0.35">
      <c r="B2354" s="2">
        <v>40344</v>
      </c>
      <c r="C2354" s="4">
        <v>841.9</v>
      </c>
      <c r="D2354" s="4">
        <v>689.8</v>
      </c>
    </row>
    <row r="2355" spans="2:4" ht="15" thickBot="1" x14ac:dyDescent="0.35">
      <c r="B2355" s="2">
        <v>40340</v>
      </c>
      <c r="C2355" s="4">
        <v>845.7</v>
      </c>
      <c r="D2355" s="4">
        <v>677.9</v>
      </c>
    </row>
    <row r="2356" spans="2:4" ht="15" thickBot="1" x14ac:dyDescent="0.35">
      <c r="B2356" s="2">
        <v>40339</v>
      </c>
      <c r="C2356" s="4">
        <v>417.5</v>
      </c>
      <c r="D2356" s="4">
        <v>246.7</v>
      </c>
    </row>
    <row r="2357" spans="2:4" ht="15" thickBot="1" x14ac:dyDescent="0.35">
      <c r="B2357" s="2">
        <v>40338</v>
      </c>
      <c r="C2357" s="4">
        <v>479.1</v>
      </c>
      <c r="D2357" s="4">
        <v>329.2</v>
      </c>
    </row>
    <row r="2358" spans="2:4" ht="15" thickBot="1" x14ac:dyDescent="0.35">
      <c r="B2358" s="2">
        <v>40337</v>
      </c>
      <c r="C2358" s="4">
        <v>513.9</v>
      </c>
      <c r="D2358" s="4">
        <v>359.9</v>
      </c>
    </row>
    <row r="2359" spans="2:4" ht="15" thickBot="1" x14ac:dyDescent="0.35">
      <c r="B2359" s="2">
        <v>40336</v>
      </c>
      <c r="C2359" s="4">
        <v>550.20000000000005</v>
      </c>
      <c r="D2359" s="4">
        <v>403.4</v>
      </c>
    </row>
    <row r="2360" spans="2:4" ht="15" thickBot="1" x14ac:dyDescent="0.35">
      <c r="B2360" s="2">
        <v>40333</v>
      </c>
      <c r="C2360" s="4">
        <v>513.79999999999995</v>
      </c>
      <c r="D2360" s="4">
        <v>348.6</v>
      </c>
    </row>
    <row r="2361" spans="2:4" ht="15" thickBot="1" x14ac:dyDescent="0.35">
      <c r="B2361" s="2">
        <v>40332</v>
      </c>
      <c r="C2361" s="4">
        <v>435.7</v>
      </c>
      <c r="D2361" s="4">
        <v>274.8</v>
      </c>
    </row>
    <row r="2362" spans="2:4" ht="15" thickBot="1" x14ac:dyDescent="0.35">
      <c r="B2362" s="2">
        <v>40331</v>
      </c>
      <c r="C2362" s="4">
        <v>478.6</v>
      </c>
      <c r="D2362" s="4">
        <v>312.3</v>
      </c>
    </row>
    <row r="2363" spans="2:4" ht="15" thickBot="1" x14ac:dyDescent="0.35">
      <c r="B2363" s="2">
        <v>40330</v>
      </c>
      <c r="C2363" s="4">
        <v>539.4</v>
      </c>
      <c r="D2363" s="4">
        <v>369.4</v>
      </c>
    </row>
    <row r="2364" spans="2:4" ht="15" thickBot="1" x14ac:dyDescent="0.35">
      <c r="B2364" s="2">
        <v>40329</v>
      </c>
      <c r="C2364" s="4">
        <v>500.5</v>
      </c>
      <c r="D2364" s="4">
        <v>340.7</v>
      </c>
    </row>
    <row r="2365" spans="2:4" ht="15" thickBot="1" x14ac:dyDescent="0.35">
      <c r="B2365" s="2">
        <v>40326</v>
      </c>
      <c r="C2365" s="4">
        <v>466.8</v>
      </c>
      <c r="D2365" s="4">
        <v>299.7</v>
      </c>
    </row>
    <row r="2366" spans="2:4" ht="15" thickBot="1" x14ac:dyDescent="0.35">
      <c r="B2366" s="2">
        <v>40325</v>
      </c>
      <c r="C2366" s="4">
        <v>475.5</v>
      </c>
      <c r="D2366" s="4">
        <v>317.10000000000002</v>
      </c>
    </row>
    <row r="2367" spans="2:4" ht="15" thickBot="1" x14ac:dyDescent="0.35">
      <c r="B2367" s="2">
        <v>40324</v>
      </c>
      <c r="C2367" s="4">
        <v>455</v>
      </c>
      <c r="D2367" s="4">
        <v>298.60000000000002</v>
      </c>
    </row>
    <row r="2368" spans="2:4" ht="15" thickBot="1" x14ac:dyDescent="0.35">
      <c r="B2368" s="2">
        <v>40323</v>
      </c>
      <c r="C2368" s="4">
        <v>513.70000000000005</v>
      </c>
      <c r="D2368" s="4">
        <v>360.9</v>
      </c>
    </row>
    <row r="2369" spans="2:4" ht="15" thickBot="1" x14ac:dyDescent="0.35">
      <c r="B2369" s="2">
        <v>40322</v>
      </c>
      <c r="C2369" s="4">
        <v>569.70000000000005</v>
      </c>
      <c r="D2369" s="4">
        <v>429.3</v>
      </c>
    </row>
    <row r="2370" spans="2:4" ht="15" thickBot="1" x14ac:dyDescent="0.35">
      <c r="B2370" s="2">
        <v>40319</v>
      </c>
      <c r="C2370" s="4">
        <v>481.4</v>
      </c>
      <c r="D2370" s="4">
        <v>324.5</v>
      </c>
    </row>
    <row r="2371" spans="2:4" ht="15" thickBot="1" x14ac:dyDescent="0.35">
      <c r="B2371" s="2">
        <v>40318</v>
      </c>
      <c r="C2371" s="4">
        <v>516.20000000000005</v>
      </c>
      <c r="D2371" s="4">
        <v>340.8</v>
      </c>
    </row>
    <row r="2372" spans="2:4" ht="15" thickBot="1" x14ac:dyDescent="0.35">
      <c r="B2372" s="2">
        <v>40317</v>
      </c>
      <c r="C2372" s="4">
        <v>632</v>
      </c>
      <c r="D2372" s="4">
        <v>467.3</v>
      </c>
    </row>
    <row r="2373" spans="2:4" ht="15" thickBot="1" x14ac:dyDescent="0.35">
      <c r="B2373" s="2">
        <v>40316</v>
      </c>
      <c r="C2373" s="4">
        <v>474.5</v>
      </c>
      <c r="D2373" s="4">
        <v>326.10000000000002</v>
      </c>
    </row>
    <row r="2374" spans="2:4" ht="15" thickBot="1" x14ac:dyDescent="0.35">
      <c r="B2374" s="2">
        <v>40315</v>
      </c>
      <c r="C2374" s="4">
        <v>487.6</v>
      </c>
      <c r="D2374" s="4">
        <v>347</v>
      </c>
    </row>
    <row r="2375" spans="2:4" ht="15" thickBot="1" x14ac:dyDescent="0.35">
      <c r="B2375" s="2">
        <v>40312</v>
      </c>
      <c r="C2375" s="4">
        <v>487.9</v>
      </c>
      <c r="D2375" s="4">
        <v>322.8</v>
      </c>
    </row>
    <row r="2376" spans="2:4" ht="15" thickBot="1" x14ac:dyDescent="0.35">
      <c r="B2376" s="2">
        <v>40311</v>
      </c>
      <c r="C2376" s="4">
        <v>476.5</v>
      </c>
      <c r="D2376" s="4">
        <v>322.89999999999998</v>
      </c>
    </row>
    <row r="2377" spans="2:4" ht="15" thickBot="1" x14ac:dyDescent="0.35">
      <c r="B2377" s="2">
        <v>40310</v>
      </c>
      <c r="C2377" s="4">
        <v>476.7</v>
      </c>
      <c r="D2377" s="4">
        <v>321.2</v>
      </c>
    </row>
    <row r="2378" spans="2:4" ht="15" thickBot="1" x14ac:dyDescent="0.35">
      <c r="B2378" s="2">
        <v>40309</v>
      </c>
      <c r="C2378" s="4">
        <v>456.6</v>
      </c>
      <c r="D2378" s="4">
        <v>309.10000000000002</v>
      </c>
    </row>
    <row r="2379" spans="2:4" ht="15" thickBot="1" x14ac:dyDescent="0.35">
      <c r="B2379" s="2">
        <v>40305</v>
      </c>
      <c r="C2379" s="4">
        <v>617</v>
      </c>
      <c r="D2379" s="4">
        <v>453.2</v>
      </c>
    </row>
    <row r="2380" spans="2:4" ht="15" thickBot="1" x14ac:dyDescent="0.35">
      <c r="B2380" s="2">
        <v>40304</v>
      </c>
      <c r="C2380" s="4">
        <v>672.7</v>
      </c>
      <c r="D2380" s="4">
        <v>519.20000000000005</v>
      </c>
    </row>
    <row r="2381" spans="2:4" ht="15" thickBot="1" x14ac:dyDescent="0.35">
      <c r="B2381" s="2">
        <v>40303</v>
      </c>
      <c r="C2381" s="4">
        <v>659.9</v>
      </c>
      <c r="D2381" s="4">
        <v>508.9</v>
      </c>
    </row>
    <row r="2382" spans="2:4" ht="15" thickBot="1" x14ac:dyDescent="0.35">
      <c r="B2382" s="2">
        <v>40302</v>
      </c>
      <c r="C2382" s="4">
        <v>554.79999999999995</v>
      </c>
      <c r="D2382" s="4">
        <v>400.7</v>
      </c>
    </row>
    <row r="2383" spans="2:4" ht="15" thickBot="1" x14ac:dyDescent="0.35">
      <c r="B2383" s="2">
        <v>40298</v>
      </c>
      <c r="C2383" s="4">
        <v>513.9</v>
      </c>
      <c r="D2383" s="4">
        <v>338.1</v>
      </c>
    </row>
    <row r="2384" spans="2:4" ht="15" thickBot="1" x14ac:dyDescent="0.35">
      <c r="B2384" s="2">
        <v>40297</v>
      </c>
      <c r="C2384" s="4">
        <v>469.2</v>
      </c>
      <c r="D2384" s="4">
        <v>305.7</v>
      </c>
    </row>
    <row r="2385" spans="2:4" ht="15" thickBot="1" x14ac:dyDescent="0.35">
      <c r="B2385" s="2">
        <v>40296</v>
      </c>
      <c r="C2385" s="4">
        <v>618</v>
      </c>
      <c r="D2385" s="4">
        <v>452.7</v>
      </c>
    </row>
    <row r="2386" spans="2:4" ht="15" thickBot="1" x14ac:dyDescent="0.35">
      <c r="B2386" s="2">
        <v>40295</v>
      </c>
      <c r="C2386" s="4">
        <v>552.1</v>
      </c>
      <c r="D2386" s="4">
        <v>391.5</v>
      </c>
    </row>
    <row r="2387" spans="2:4" ht="15" thickBot="1" x14ac:dyDescent="0.35">
      <c r="B2387" s="2">
        <v>40294</v>
      </c>
      <c r="C2387" s="4">
        <v>511.1</v>
      </c>
      <c r="D2387" s="4">
        <v>346.8</v>
      </c>
    </row>
    <row r="2388" spans="2:4" ht="15" thickBot="1" x14ac:dyDescent="0.35">
      <c r="B2388" s="2">
        <v>40291</v>
      </c>
      <c r="C2388" s="4">
        <v>469.8</v>
      </c>
      <c r="D2388" s="4">
        <v>299.60000000000002</v>
      </c>
    </row>
    <row r="2389" spans="2:4" ht="15" thickBot="1" x14ac:dyDescent="0.35">
      <c r="B2389" s="2">
        <v>40290</v>
      </c>
      <c r="C2389" s="4">
        <v>506.9</v>
      </c>
      <c r="D2389" s="4">
        <v>335.3</v>
      </c>
    </row>
    <row r="2390" spans="2:4" ht="15" thickBot="1" x14ac:dyDescent="0.35">
      <c r="B2390" s="2">
        <v>40289</v>
      </c>
      <c r="C2390" s="4">
        <v>410.6</v>
      </c>
      <c r="D2390" s="4">
        <v>270.39999999999998</v>
      </c>
    </row>
    <row r="2391" spans="2:4" ht="15" thickBot="1" x14ac:dyDescent="0.35">
      <c r="B2391" s="2">
        <v>40288</v>
      </c>
      <c r="C2391" s="4">
        <v>489</v>
      </c>
      <c r="D2391" s="4">
        <v>330.6</v>
      </c>
    </row>
    <row r="2392" spans="2:4" ht="15" thickBot="1" x14ac:dyDescent="0.35">
      <c r="B2392" s="2">
        <v>40287</v>
      </c>
      <c r="C2392" s="4">
        <v>477.1</v>
      </c>
      <c r="D2392" s="4">
        <v>331</v>
      </c>
    </row>
    <row r="2393" spans="2:4" ht="15" thickBot="1" x14ac:dyDescent="0.35">
      <c r="B2393" s="2">
        <v>40284</v>
      </c>
      <c r="C2393" s="4">
        <v>428.5</v>
      </c>
      <c r="D2393" s="4">
        <v>279.89999999999998</v>
      </c>
    </row>
    <row r="2394" spans="2:4" ht="15" thickBot="1" x14ac:dyDescent="0.35">
      <c r="B2394" s="2">
        <v>40283</v>
      </c>
      <c r="C2394" s="4">
        <v>430.7</v>
      </c>
      <c r="D2394" s="4">
        <v>273.10000000000002</v>
      </c>
    </row>
    <row r="2395" spans="2:4" ht="15" thickBot="1" x14ac:dyDescent="0.35">
      <c r="B2395" s="2">
        <v>40282</v>
      </c>
      <c r="C2395" s="4">
        <v>439.8</v>
      </c>
      <c r="D2395" s="4">
        <v>284.7</v>
      </c>
    </row>
    <row r="2396" spans="2:4" ht="15" thickBot="1" x14ac:dyDescent="0.35">
      <c r="B2396" s="2">
        <v>40281</v>
      </c>
      <c r="C2396" s="4">
        <v>422.4</v>
      </c>
      <c r="D2396" s="4">
        <v>269.89999999999998</v>
      </c>
    </row>
    <row r="2397" spans="2:4" ht="15" thickBot="1" x14ac:dyDescent="0.35">
      <c r="B2397" s="2">
        <v>40280</v>
      </c>
      <c r="C2397" s="4">
        <v>396.3</v>
      </c>
      <c r="D2397" s="4">
        <v>247.7</v>
      </c>
    </row>
    <row r="2398" spans="2:4" ht="15" thickBot="1" x14ac:dyDescent="0.35">
      <c r="B2398" s="2">
        <v>40277</v>
      </c>
      <c r="C2398" s="4">
        <v>514.1</v>
      </c>
      <c r="D2398" s="4">
        <v>345.6</v>
      </c>
    </row>
    <row r="2399" spans="2:4" ht="15" thickBot="1" x14ac:dyDescent="0.35">
      <c r="B2399" s="2">
        <v>40276</v>
      </c>
      <c r="C2399" s="4">
        <v>488</v>
      </c>
      <c r="D2399" s="4">
        <v>319.60000000000002</v>
      </c>
    </row>
    <row r="2400" spans="2:4" ht="15" thickBot="1" x14ac:dyDescent="0.35">
      <c r="B2400" s="2">
        <v>40275</v>
      </c>
      <c r="C2400" s="4">
        <v>436.8</v>
      </c>
      <c r="D2400" s="4">
        <v>276.10000000000002</v>
      </c>
    </row>
    <row r="2401" spans="2:4" ht="15" thickBot="1" x14ac:dyDescent="0.35">
      <c r="B2401" s="2">
        <v>40274</v>
      </c>
      <c r="C2401" s="4">
        <v>438.4</v>
      </c>
      <c r="D2401" s="4">
        <v>287</v>
      </c>
    </row>
    <row r="2402" spans="2:4" ht="15" thickBot="1" x14ac:dyDescent="0.35">
      <c r="B2402" s="2">
        <v>40273</v>
      </c>
      <c r="C2402" s="4">
        <v>443.4</v>
      </c>
      <c r="D2402" s="4">
        <v>291.3</v>
      </c>
    </row>
    <row r="2403" spans="2:4" ht="15" thickBot="1" x14ac:dyDescent="0.35">
      <c r="B2403" s="2">
        <v>40270</v>
      </c>
      <c r="C2403" s="4">
        <v>540.29999999999995</v>
      </c>
      <c r="D2403" s="4">
        <v>377.3</v>
      </c>
    </row>
    <row r="2404" spans="2:4" ht="15" thickBot="1" x14ac:dyDescent="0.35">
      <c r="B2404" s="2">
        <v>40269</v>
      </c>
      <c r="C2404" s="4">
        <v>579.5</v>
      </c>
      <c r="D2404" s="4">
        <v>403.8</v>
      </c>
    </row>
    <row r="2405" spans="2:4" ht="15" thickBot="1" x14ac:dyDescent="0.35">
      <c r="B2405" s="2">
        <v>40268</v>
      </c>
      <c r="C2405" s="4">
        <v>523.4</v>
      </c>
      <c r="D2405" s="4">
        <v>367.9</v>
      </c>
    </row>
    <row r="2406" spans="2:4" ht="15" thickBot="1" x14ac:dyDescent="0.35">
      <c r="B2406" s="2">
        <v>40267</v>
      </c>
      <c r="C2406" s="4">
        <v>440.9</v>
      </c>
      <c r="D2406" s="4">
        <v>287.89999999999998</v>
      </c>
    </row>
    <row r="2407" spans="2:4" ht="15" thickBot="1" x14ac:dyDescent="0.35">
      <c r="B2407" s="2">
        <v>40266</v>
      </c>
      <c r="C2407" s="4">
        <v>434.2</v>
      </c>
      <c r="D2407" s="4">
        <v>287.89999999999998</v>
      </c>
    </row>
    <row r="2408" spans="2:4" ht="15" thickBot="1" x14ac:dyDescent="0.35">
      <c r="B2408" s="2">
        <v>40263</v>
      </c>
      <c r="C2408" s="4">
        <v>463.1</v>
      </c>
      <c r="D2408" s="4">
        <v>312.2</v>
      </c>
    </row>
    <row r="2409" spans="2:4" ht="15" thickBot="1" x14ac:dyDescent="0.35">
      <c r="B2409" s="2">
        <v>40262</v>
      </c>
      <c r="C2409" s="4">
        <v>479.4</v>
      </c>
      <c r="D2409" s="4">
        <v>327.10000000000002</v>
      </c>
    </row>
    <row r="2410" spans="2:4" ht="15" thickBot="1" x14ac:dyDescent="0.35">
      <c r="B2410" s="2">
        <v>40261</v>
      </c>
      <c r="C2410" s="4">
        <v>493.5</v>
      </c>
      <c r="D2410" s="4">
        <v>343.5</v>
      </c>
    </row>
    <row r="2411" spans="2:4" ht="15" thickBot="1" x14ac:dyDescent="0.35">
      <c r="B2411" s="2">
        <v>40260</v>
      </c>
      <c r="C2411" s="4">
        <v>516.79999999999995</v>
      </c>
      <c r="D2411" s="4">
        <v>377.1</v>
      </c>
    </row>
    <row r="2412" spans="2:4" ht="15" thickBot="1" x14ac:dyDescent="0.35">
      <c r="B2412" s="2">
        <v>40259</v>
      </c>
      <c r="C2412" s="4">
        <v>609.4</v>
      </c>
      <c r="D2412" s="4">
        <v>456.9</v>
      </c>
    </row>
    <row r="2413" spans="2:4" ht="15" thickBot="1" x14ac:dyDescent="0.35">
      <c r="B2413" s="2">
        <v>40256</v>
      </c>
      <c r="C2413" s="4">
        <v>649.29999999999995</v>
      </c>
      <c r="D2413" s="4">
        <v>484.1</v>
      </c>
    </row>
    <row r="2414" spans="2:4" ht="15" thickBot="1" x14ac:dyDescent="0.35">
      <c r="B2414" s="2">
        <v>40255</v>
      </c>
      <c r="C2414" s="4">
        <v>571.29999999999995</v>
      </c>
      <c r="D2414" s="4">
        <v>407</v>
      </c>
    </row>
    <row r="2415" spans="2:4" ht="15" thickBot="1" x14ac:dyDescent="0.35">
      <c r="B2415" s="2">
        <v>40254</v>
      </c>
      <c r="C2415" s="4">
        <v>514.20000000000005</v>
      </c>
      <c r="D2415" s="4">
        <v>356</v>
      </c>
    </row>
    <row r="2416" spans="2:4" ht="15" thickBot="1" x14ac:dyDescent="0.35">
      <c r="B2416" s="2">
        <v>40253</v>
      </c>
      <c r="C2416" s="4">
        <v>475.4</v>
      </c>
      <c r="D2416" s="4">
        <v>330.6</v>
      </c>
    </row>
    <row r="2417" spans="2:4" ht="15" thickBot="1" x14ac:dyDescent="0.35">
      <c r="B2417" s="2">
        <v>40252</v>
      </c>
      <c r="C2417" s="4">
        <v>532.5</v>
      </c>
      <c r="D2417" s="4">
        <v>384.8</v>
      </c>
    </row>
    <row r="2418" spans="2:4" ht="15" thickBot="1" x14ac:dyDescent="0.35">
      <c r="B2418" s="2">
        <v>40249</v>
      </c>
      <c r="C2418" s="4">
        <v>579.9</v>
      </c>
      <c r="D2418" s="4">
        <v>424.7</v>
      </c>
    </row>
    <row r="2419" spans="2:4" ht="15" thickBot="1" x14ac:dyDescent="0.35">
      <c r="B2419" s="2">
        <v>40248</v>
      </c>
      <c r="C2419" s="4">
        <v>576.6</v>
      </c>
      <c r="D2419" s="4">
        <v>414.7</v>
      </c>
    </row>
    <row r="2420" spans="2:4" ht="15" thickBot="1" x14ac:dyDescent="0.35">
      <c r="B2420" s="2">
        <v>40247</v>
      </c>
      <c r="C2420" s="4">
        <v>589.5</v>
      </c>
      <c r="D2420" s="4">
        <v>452.6</v>
      </c>
    </row>
    <row r="2421" spans="2:4" ht="15" thickBot="1" x14ac:dyDescent="0.35">
      <c r="B2421" s="2">
        <v>40246</v>
      </c>
      <c r="C2421" s="4">
        <v>401.1</v>
      </c>
      <c r="D2421" s="4">
        <v>264.10000000000002</v>
      </c>
    </row>
    <row r="2422" spans="2:4" ht="15" thickBot="1" x14ac:dyDescent="0.35">
      <c r="B2422" s="2">
        <v>40242</v>
      </c>
      <c r="C2422" s="4">
        <v>463.9</v>
      </c>
      <c r="D2422" s="4">
        <v>302.39999999999998</v>
      </c>
    </row>
    <row r="2423" spans="2:4" ht="15" thickBot="1" x14ac:dyDescent="0.35">
      <c r="B2423" s="2">
        <v>40241</v>
      </c>
      <c r="C2423" s="4">
        <v>465.5</v>
      </c>
      <c r="D2423" s="4">
        <v>309.8</v>
      </c>
    </row>
    <row r="2424" spans="2:4" ht="15" thickBot="1" x14ac:dyDescent="0.35">
      <c r="B2424" s="2">
        <v>40240</v>
      </c>
      <c r="C2424" s="4">
        <v>477.9</v>
      </c>
      <c r="D2424" s="4">
        <v>323.7</v>
      </c>
    </row>
    <row r="2425" spans="2:4" ht="15" thickBot="1" x14ac:dyDescent="0.35">
      <c r="B2425" s="2">
        <v>40239</v>
      </c>
      <c r="C2425" s="4">
        <v>479.2</v>
      </c>
      <c r="D2425" s="4">
        <v>327</v>
      </c>
    </row>
    <row r="2426" spans="2:4" ht="15" thickBot="1" x14ac:dyDescent="0.35">
      <c r="B2426" s="2">
        <v>40238</v>
      </c>
      <c r="C2426" s="4">
        <v>555.5</v>
      </c>
      <c r="D2426" s="4">
        <v>393</v>
      </c>
    </row>
    <row r="2427" spans="2:4" ht="15" thickBot="1" x14ac:dyDescent="0.35">
      <c r="B2427" s="2">
        <v>40236</v>
      </c>
      <c r="C2427" s="4">
        <v>611.5</v>
      </c>
      <c r="D2427" s="4">
        <v>437.9</v>
      </c>
    </row>
    <row r="2428" spans="2:4" ht="15" thickBot="1" x14ac:dyDescent="0.35">
      <c r="B2428" s="2">
        <v>40235</v>
      </c>
      <c r="C2428" s="4">
        <v>492.7</v>
      </c>
      <c r="D2428" s="4">
        <v>337.8</v>
      </c>
    </row>
    <row r="2429" spans="2:4" ht="15" thickBot="1" x14ac:dyDescent="0.35">
      <c r="B2429" s="2">
        <v>40234</v>
      </c>
      <c r="C2429" s="4">
        <v>564.9</v>
      </c>
      <c r="D2429" s="4">
        <v>418.7</v>
      </c>
    </row>
    <row r="2430" spans="2:4" ht="15" thickBot="1" x14ac:dyDescent="0.35">
      <c r="B2430" s="2">
        <v>40233</v>
      </c>
      <c r="C2430" s="4">
        <v>500</v>
      </c>
      <c r="D2430" s="4">
        <v>355.5</v>
      </c>
    </row>
    <row r="2431" spans="2:4" ht="15" thickBot="1" x14ac:dyDescent="0.35">
      <c r="B2431" s="2">
        <v>40228</v>
      </c>
      <c r="C2431" s="4">
        <v>503.8</v>
      </c>
      <c r="D2431" s="4">
        <v>335</v>
      </c>
    </row>
    <row r="2432" spans="2:4" ht="15" thickBot="1" x14ac:dyDescent="0.35">
      <c r="B2432" s="2">
        <v>40227</v>
      </c>
      <c r="C2432" s="4">
        <v>525</v>
      </c>
      <c r="D2432" s="4">
        <v>355.8</v>
      </c>
    </row>
    <row r="2433" spans="2:4" ht="15" thickBot="1" x14ac:dyDescent="0.35">
      <c r="B2433" s="2">
        <v>40226</v>
      </c>
      <c r="C2433" s="4">
        <v>511.9</v>
      </c>
      <c r="D2433" s="4">
        <v>362.1</v>
      </c>
    </row>
    <row r="2434" spans="2:4" ht="15" thickBot="1" x14ac:dyDescent="0.35">
      <c r="B2434" s="2">
        <v>40225</v>
      </c>
      <c r="C2434" s="4">
        <v>406</v>
      </c>
      <c r="D2434" s="4">
        <v>265</v>
      </c>
    </row>
    <row r="2435" spans="2:4" ht="15" thickBot="1" x14ac:dyDescent="0.35">
      <c r="B2435" s="2">
        <v>40224</v>
      </c>
      <c r="C2435" s="4">
        <v>419.9</v>
      </c>
      <c r="D2435" s="4">
        <v>277.7</v>
      </c>
    </row>
    <row r="2436" spans="2:4" ht="15" thickBot="1" x14ac:dyDescent="0.35">
      <c r="B2436" s="2">
        <v>40221</v>
      </c>
      <c r="C2436" s="4">
        <v>409.3</v>
      </c>
      <c r="D2436" s="4">
        <v>256.8</v>
      </c>
    </row>
    <row r="2437" spans="2:4" ht="15" thickBot="1" x14ac:dyDescent="0.35">
      <c r="B2437" s="2">
        <v>40220</v>
      </c>
      <c r="C2437" s="4">
        <v>437.9</v>
      </c>
      <c r="D2437" s="4">
        <v>279.60000000000002</v>
      </c>
    </row>
    <row r="2438" spans="2:4" ht="15" thickBot="1" x14ac:dyDescent="0.35">
      <c r="B2438" s="2">
        <v>40219</v>
      </c>
      <c r="C2438" s="4">
        <v>429.6</v>
      </c>
      <c r="D2438" s="4">
        <v>268.39999999999998</v>
      </c>
    </row>
    <row r="2439" spans="2:4" ht="15" thickBot="1" x14ac:dyDescent="0.35">
      <c r="B2439" s="2">
        <v>40218</v>
      </c>
      <c r="C2439" s="4">
        <v>477.6</v>
      </c>
      <c r="D2439" s="4">
        <v>330.2</v>
      </c>
    </row>
    <row r="2440" spans="2:4" ht="15" thickBot="1" x14ac:dyDescent="0.35">
      <c r="B2440" s="2">
        <v>40217</v>
      </c>
      <c r="C2440" s="4">
        <v>420.9</v>
      </c>
      <c r="D2440" s="4">
        <v>277.10000000000002</v>
      </c>
    </row>
    <row r="2441" spans="2:4" ht="15" thickBot="1" x14ac:dyDescent="0.35">
      <c r="B2441" s="2">
        <v>40214</v>
      </c>
      <c r="C2441" s="4">
        <v>453.9</v>
      </c>
      <c r="D2441" s="4">
        <v>293.60000000000002</v>
      </c>
    </row>
    <row r="2442" spans="2:4" ht="15" thickBot="1" x14ac:dyDescent="0.35">
      <c r="B2442" s="2">
        <v>40213</v>
      </c>
      <c r="C2442" s="4">
        <v>503</v>
      </c>
      <c r="D2442" s="4">
        <v>341.5</v>
      </c>
    </row>
    <row r="2443" spans="2:4" ht="15" thickBot="1" x14ac:dyDescent="0.35">
      <c r="B2443" s="2">
        <v>40212</v>
      </c>
      <c r="C2443" s="4">
        <v>495.6</v>
      </c>
      <c r="D2443" s="4">
        <v>332.8</v>
      </c>
    </row>
    <row r="2444" spans="2:4" ht="15" thickBot="1" x14ac:dyDescent="0.35">
      <c r="B2444" s="2">
        <v>40211</v>
      </c>
      <c r="C2444" s="4">
        <v>525.20000000000005</v>
      </c>
      <c r="D2444" s="4">
        <v>370.6</v>
      </c>
    </row>
    <row r="2445" spans="2:4" ht="15" thickBot="1" x14ac:dyDescent="0.35">
      <c r="B2445" s="2">
        <v>40210</v>
      </c>
      <c r="C2445" s="4">
        <v>526.1</v>
      </c>
      <c r="D2445" s="4">
        <v>351.9</v>
      </c>
    </row>
    <row r="2446" spans="2:4" ht="15" thickBot="1" x14ac:dyDescent="0.35">
      <c r="B2446" s="2">
        <v>40207</v>
      </c>
      <c r="C2446" s="4">
        <v>563.20000000000005</v>
      </c>
      <c r="D2446" s="4">
        <v>388.2</v>
      </c>
    </row>
    <row r="2447" spans="2:4" ht="15" thickBot="1" x14ac:dyDescent="0.35">
      <c r="B2447" s="2">
        <v>40206</v>
      </c>
      <c r="C2447" s="4">
        <v>574.6</v>
      </c>
      <c r="D2447" s="4">
        <v>401.8</v>
      </c>
    </row>
    <row r="2448" spans="2:4" ht="15" thickBot="1" x14ac:dyDescent="0.35">
      <c r="B2448" s="2">
        <v>40205</v>
      </c>
      <c r="C2448" s="4">
        <v>589.29999999999995</v>
      </c>
      <c r="D2448" s="4">
        <v>424.8</v>
      </c>
    </row>
    <row r="2449" spans="2:4" ht="15" thickBot="1" x14ac:dyDescent="0.35">
      <c r="B2449" s="2">
        <v>40204</v>
      </c>
      <c r="C2449" s="4">
        <v>507.5</v>
      </c>
      <c r="D2449" s="4">
        <v>351.7</v>
      </c>
    </row>
    <row r="2450" spans="2:4" ht="15" thickBot="1" x14ac:dyDescent="0.35">
      <c r="B2450" s="2">
        <v>40203</v>
      </c>
      <c r="C2450" s="4">
        <v>412.8</v>
      </c>
      <c r="D2450" s="4">
        <v>258.10000000000002</v>
      </c>
    </row>
    <row r="2451" spans="2:4" ht="15" thickBot="1" x14ac:dyDescent="0.35">
      <c r="B2451" s="2">
        <v>40200</v>
      </c>
      <c r="C2451" s="4">
        <v>535.29999999999995</v>
      </c>
      <c r="D2451" s="4">
        <v>374.9</v>
      </c>
    </row>
    <row r="2452" spans="2:4" ht="15" thickBot="1" x14ac:dyDescent="0.35">
      <c r="B2452" s="2">
        <v>40199</v>
      </c>
      <c r="C2452" s="4">
        <v>447.6</v>
      </c>
      <c r="D2452" s="4">
        <v>286.7</v>
      </c>
    </row>
    <row r="2453" spans="2:4" ht="15" thickBot="1" x14ac:dyDescent="0.35">
      <c r="B2453" s="2">
        <v>40198</v>
      </c>
      <c r="C2453" s="4">
        <v>539.79999999999995</v>
      </c>
      <c r="D2453" s="4">
        <v>373.5</v>
      </c>
    </row>
    <row r="2454" spans="2:4" ht="15" thickBot="1" x14ac:dyDescent="0.35">
      <c r="B2454" s="2">
        <v>40197</v>
      </c>
      <c r="C2454" s="4">
        <v>479.9</v>
      </c>
      <c r="D2454" s="4">
        <v>320.39999999999998</v>
      </c>
    </row>
    <row r="2455" spans="2:4" ht="15" thickBot="1" x14ac:dyDescent="0.35">
      <c r="B2455" s="2">
        <v>40196</v>
      </c>
      <c r="C2455" s="4">
        <v>443</v>
      </c>
      <c r="D2455" s="4">
        <v>280.2</v>
      </c>
    </row>
    <row r="2456" spans="2:4" ht="15" thickBot="1" x14ac:dyDescent="0.35">
      <c r="B2456" s="2">
        <v>40193</v>
      </c>
      <c r="C2456" s="4">
        <v>507.8</v>
      </c>
      <c r="D2456" s="4">
        <v>323</v>
      </c>
    </row>
    <row r="2457" spans="2:4" ht="15" thickBot="1" x14ac:dyDescent="0.35">
      <c r="B2457" s="2">
        <v>40192</v>
      </c>
      <c r="C2457" s="4">
        <v>624.20000000000005</v>
      </c>
      <c r="D2457" s="4">
        <v>451.6</v>
      </c>
    </row>
    <row r="2458" spans="2:4" ht="15" thickBot="1" x14ac:dyDescent="0.35">
      <c r="B2458" s="2">
        <v>40191</v>
      </c>
      <c r="C2458" s="4">
        <v>742.1</v>
      </c>
      <c r="D2458" s="4">
        <v>547.6</v>
      </c>
    </row>
    <row r="2459" spans="2:4" ht="15" thickBot="1" x14ac:dyDescent="0.35">
      <c r="B2459" s="2">
        <v>40190</v>
      </c>
      <c r="C2459" s="4">
        <v>852.3</v>
      </c>
      <c r="D2459" s="4">
        <v>640.20000000000005</v>
      </c>
    </row>
    <row r="2460" spans="2:4" ht="15" thickBot="1" x14ac:dyDescent="0.35">
      <c r="B2460" s="2">
        <v>40189</v>
      </c>
      <c r="C2460" s="4">
        <v>899.1</v>
      </c>
      <c r="D2460" s="4">
        <v>665.4</v>
      </c>
    </row>
    <row r="2461" spans="2:4" ht="15" thickBot="1" x14ac:dyDescent="0.35">
      <c r="B2461" s="2">
        <v>40179</v>
      </c>
      <c r="C2461" s="4">
        <v>900.3</v>
      </c>
      <c r="D2461" s="4">
        <v>665.4</v>
      </c>
    </row>
    <row r="2462" spans="2:4" ht="15" thickBot="1" x14ac:dyDescent="0.35">
      <c r="B2462" s="2">
        <v>40178</v>
      </c>
      <c r="C2462" s="4">
        <v>834.1</v>
      </c>
      <c r="D2462" s="4">
        <v>547.4</v>
      </c>
    </row>
    <row r="2463" spans="2:4" ht="15" thickBot="1" x14ac:dyDescent="0.35">
      <c r="B2463" s="2">
        <v>40177</v>
      </c>
      <c r="C2463" s="4">
        <v>957.7</v>
      </c>
      <c r="D2463" s="4">
        <v>657.5</v>
      </c>
    </row>
    <row r="2464" spans="2:4" ht="15" thickBot="1" x14ac:dyDescent="0.35">
      <c r="B2464" s="2">
        <v>40176</v>
      </c>
      <c r="C2464" s="4">
        <v>803.5</v>
      </c>
      <c r="D2464" s="4">
        <v>529.29999999999995</v>
      </c>
    </row>
    <row r="2465" spans="2:4" ht="15" thickBot="1" x14ac:dyDescent="0.35">
      <c r="B2465" s="2">
        <v>40175</v>
      </c>
      <c r="C2465" s="4">
        <v>617.70000000000005</v>
      </c>
      <c r="D2465" s="4">
        <v>387.2</v>
      </c>
    </row>
    <row r="2466" spans="2:4" ht="15" thickBot="1" x14ac:dyDescent="0.35">
      <c r="B2466" s="2">
        <v>40172</v>
      </c>
      <c r="C2466" s="4">
        <v>556</v>
      </c>
      <c r="D2466" s="4">
        <v>328.1</v>
      </c>
    </row>
    <row r="2467" spans="2:4" ht="15" thickBot="1" x14ac:dyDescent="0.35">
      <c r="B2467" s="2">
        <v>40171</v>
      </c>
      <c r="C2467" s="4">
        <v>564.5</v>
      </c>
      <c r="D2467" s="4">
        <v>337.7</v>
      </c>
    </row>
    <row r="2468" spans="2:4" ht="15" thickBot="1" x14ac:dyDescent="0.35">
      <c r="B2468" s="2">
        <v>40170</v>
      </c>
      <c r="C2468" s="4">
        <v>621.20000000000005</v>
      </c>
      <c r="D2468" s="4">
        <v>436.7</v>
      </c>
    </row>
    <row r="2469" spans="2:4" ht="15" thickBot="1" x14ac:dyDescent="0.35">
      <c r="B2469" s="2">
        <v>40169</v>
      </c>
      <c r="C2469" s="4">
        <v>534.29999999999995</v>
      </c>
      <c r="D2469" s="4">
        <v>360.8</v>
      </c>
    </row>
    <row r="2470" spans="2:4" ht="15" thickBot="1" x14ac:dyDescent="0.35">
      <c r="B2470" s="2">
        <v>40168</v>
      </c>
      <c r="C2470" s="4">
        <v>613.6</v>
      </c>
      <c r="D2470" s="4">
        <v>437.1</v>
      </c>
    </row>
    <row r="2471" spans="2:4" ht="15" thickBot="1" x14ac:dyDescent="0.35">
      <c r="B2471" s="2">
        <v>40165</v>
      </c>
      <c r="C2471" s="4">
        <v>600.70000000000005</v>
      </c>
      <c r="D2471" s="4">
        <v>415</v>
      </c>
    </row>
    <row r="2472" spans="2:4" ht="15" thickBot="1" x14ac:dyDescent="0.35">
      <c r="B2472" s="2">
        <v>40164</v>
      </c>
      <c r="C2472" s="4">
        <v>580</v>
      </c>
      <c r="D2472" s="4">
        <v>390.4</v>
      </c>
    </row>
    <row r="2473" spans="2:4" ht="15" thickBot="1" x14ac:dyDescent="0.35">
      <c r="B2473" s="2">
        <v>40163</v>
      </c>
      <c r="C2473" s="4">
        <v>473.2</v>
      </c>
      <c r="D2473" s="4">
        <v>312.89999999999998</v>
      </c>
    </row>
    <row r="2474" spans="2:4" ht="15" thickBot="1" x14ac:dyDescent="0.35">
      <c r="B2474" s="2">
        <v>40162</v>
      </c>
      <c r="C2474" s="4">
        <v>644.5</v>
      </c>
      <c r="D2474" s="4">
        <v>481.3</v>
      </c>
    </row>
    <row r="2475" spans="2:4" ht="15" thickBot="1" x14ac:dyDescent="0.35">
      <c r="B2475" s="2">
        <v>40161</v>
      </c>
      <c r="C2475" s="4">
        <v>627</v>
      </c>
      <c r="D2475" s="4">
        <v>459.5</v>
      </c>
    </row>
    <row r="2476" spans="2:4" ht="15" thickBot="1" x14ac:dyDescent="0.35">
      <c r="B2476" s="2">
        <v>40158</v>
      </c>
      <c r="C2476" s="4">
        <v>538.6</v>
      </c>
      <c r="D2476" s="4">
        <v>370.7</v>
      </c>
    </row>
    <row r="2477" spans="2:4" ht="15" thickBot="1" x14ac:dyDescent="0.35">
      <c r="B2477" s="2">
        <v>40157</v>
      </c>
      <c r="C2477" s="4">
        <v>566.6</v>
      </c>
      <c r="D2477" s="4">
        <v>397.9</v>
      </c>
    </row>
    <row r="2478" spans="2:4" ht="15" thickBot="1" x14ac:dyDescent="0.35">
      <c r="B2478" s="2">
        <v>40156</v>
      </c>
      <c r="C2478" s="4">
        <v>565</v>
      </c>
      <c r="D2478" s="4">
        <v>413.3</v>
      </c>
    </row>
    <row r="2479" spans="2:4" ht="15" thickBot="1" x14ac:dyDescent="0.35">
      <c r="B2479" s="2">
        <v>40155</v>
      </c>
      <c r="C2479" s="4">
        <v>493.8</v>
      </c>
      <c r="D2479" s="4">
        <v>347.2</v>
      </c>
    </row>
    <row r="2480" spans="2:4" ht="15" thickBot="1" x14ac:dyDescent="0.35">
      <c r="B2480" s="2">
        <v>40154</v>
      </c>
      <c r="C2480" s="4">
        <v>461.5</v>
      </c>
      <c r="D2480" s="4">
        <v>316.89999999999998</v>
      </c>
    </row>
    <row r="2481" spans="2:4" ht="15" thickBot="1" x14ac:dyDescent="0.35">
      <c r="B2481" s="2">
        <v>40151</v>
      </c>
      <c r="C2481" s="4">
        <v>515.29999999999995</v>
      </c>
      <c r="D2481" s="4">
        <v>361.7</v>
      </c>
    </row>
    <row r="2482" spans="2:4" ht="15" thickBot="1" x14ac:dyDescent="0.35">
      <c r="B2482" s="2">
        <v>40150</v>
      </c>
      <c r="C2482" s="4">
        <v>508.8</v>
      </c>
      <c r="D2482" s="4">
        <v>353</v>
      </c>
    </row>
    <row r="2483" spans="2:4" ht="15" thickBot="1" x14ac:dyDescent="0.35">
      <c r="B2483" s="2">
        <v>40149</v>
      </c>
      <c r="C2483" s="4">
        <v>657.2</v>
      </c>
      <c r="D2483" s="4">
        <v>499.5</v>
      </c>
    </row>
    <row r="2484" spans="2:4" ht="15" thickBot="1" x14ac:dyDescent="0.35">
      <c r="B2484" s="2">
        <v>40148</v>
      </c>
      <c r="C2484" s="4">
        <v>664.9</v>
      </c>
      <c r="D2484" s="4">
        <v>503.2</v>
      </c>
    </row>
    <row r="2485" spans="2:4" ht="15" thickBot="1" x14ac:dyDescent="0.35">
      <c r="B2485" s="2">
        <v>40147</v>
      </c>
      <c r="C2485" s="4">
        <v>592.5</v>
      </c>
      <c r="D2485" s="4">
        <v>432.9</v>
      </c>
    </row>
    <row r="2486" spans="2:4" ht="15" thickBot="1" x14ac:dyDescent="0.35">
      <c r="B2486" s="2">
        <v>40144</v>
      </c>
      <c r="C2486" s="4">
        <v>693.4</v>
      </c>
      <c r="D2486" s="4">
        <v>535.29999999999995</v>
      </c>
    </row>
    <row r="2487" spans="2:4" ht="15" thickBot="1" x14ac:dyDescent="0.35">
      <c r="B2487" s="2">
        <v>40143</v>
      </c>
      <c r="C2487" s="4">
        <v>588.79999999999995</v>
      </c>
      <c r="D2487" s="4">
        <v>436.3</v>
      </c>
    </row>
    <row r="2488" spans="2:4" ht="15" thickBot="1" x14ac:dyDescent="0.35">
      <c r="B2488" s="2">
        <v>40142</v>
      </c>
      <c r="C2488" s="4">
        <v>625.5</v>
      </c>
      <c r="D2488" s="4">
        <v>475.4</v>
      </c>
    </row>
    <row r="2489" spans="2:4" ht="15" thickBot="1" x14ac:dyDescent="0.35">
      <c r="B2489" s="2">
        <v>40141</v>
      </c>
      <c r="C2489" s="4">
        <v>592.20000000000005</v>
      </c>
      <c r="D2489" s="4">
        <v>449.7</v>
      </c>
    </row>
    <row r="2490" spans="2:4" ht="15" thickBot="1" x14ac:dyDescent="0.35">
      <c r="B2490" s="2">
        <v>40140</v>
      </c>
      <c r="C2490" s="4">
        <v>534</v>
      </c>
      <c r="D2490" s="4">
        <v>390</v>
      </c>
    </row>
    <row r="2491" spans="2:4" ht="15" thickBot="1" x14ac:dyDescent="0.35">
      <c r="B2491" s="2">
        <v>40137</v>
      </c>
      <c r="C2491" s="4">
        <v>608.5</v>
      </c>
      <c r="D2491" s="4">
        <v>449.3</v>
      </c>
    </row>
    <row r="2492" spans="2:4" ht="15" thickBot="1" x14ac:dyDescent="0.35">
      <c r="B2492" s="2">
        <v>40136</v>
      </c>
      <c r="C2492" s="4">
        <v>587.29999999999995</v>
      </c>
      <c r="D2492" s="4">
        <v>437.8</v>
      </c>
    </row>
    <row r="2493" spans="2:4" ht="15" thickBot="1" x14ac:dyDescent="0.35">
      <c r="B2493" s="2">
        <v>40135</v>
      </c>
      <c r="C2493" s="4">
        <v>545.29999999999995</v>
      </c>
      <c r="D2493" s="4">
        <v>394.9</v>
      </c>
    </row>
    <row r="2494" spans="2:4" ht="15" thickBot="1" x14ac:dyDescent="0.35">
      <c r="B2494" s="2">
        <v>40134</v>
      </c>
      <c r="C2494" s="4">
        <v>495.8</v>
      </c>
      <c r="D2494" s="4">
        <v>359.7</v>
      </c>
    </row>
    <row r="2495" spans="2:4" ht="15" thickBot="1" x14ac:dyDescent="0.35">
      <c r="B2495" s="2">
        <v>40133</v>
      </c>
      <c r="C2495" s="4">
        <v>515.6</v>
      </c>
      <c r="D2495" s="4">
        <v>381.5</v>
      </c>
    </row>
    <row r="2496" spans="2:4" ht="15" thickBot="1" x14ac:dyDescent="0.35">
      <c r="B2496" s="2">
        <v>40130</v>
      </c>
      <c r="C2496" s="4">
        <v>584.29999999999995</v>
      </c>
      <c r="D2496" s="4">
        <v>430</v>
      </c>
    </row>
    <row r="2497" spans="2:4" ht="15" thickBot="1" x14ac:dyDescent="0.35">
      <c r="B2497" s="2">
        <v>40129</v>
      </c>
      <c r="C2497" s="4">
        <v>530.20000000000005</v>
      </c>
      <c r="D2497" s="4">
        <v>367.6</v>
      </c>
    </row>
    <row r="2498" spans="2:4" ht="15" thickBot="1" x14ac:dyDescent="0.35">
      <c r="B2498" s="2">
        <v>40128</v>
      </c>
      <c r="C2498" s="4">
        <v>591.70000000000005</v>
      </c>
      <c r="D2498" s="4">
        <v>430.3</v>
      </c>
    </row>
    <row r="2499" spans="2:4" ht="15" thickBot="1" x14ac:dyDescent="0.35">
      <c r="B2499" s="2">
        <v>40127</v>
      </c>
      <c r="C2499" s="4">
        <v>520.6</v>
      </c>
      <c r="D2499" s="4">
        <v>369.5</v>
      </c>
    </row>
    <row r="2500" spans="2:4" ht="15" thickBot="1" x14ac:dyDescent="0.35">
      <c r="B2500" s="2">
        <v>40126</v>
      </c>
      <c r="C2500" s="4">
        <v>497.2</v>
      </c>
      <c r="D2500" s="4">
        <v>358.2</v>
      </c>
    </row>
    <row r="2501" spans="2:4" ht="15" thickBot="1" x14ac:dyDescent="0.35">
      <c r="B2501" s="2">
        <v>40123</v>
      </c>
      <c r="C2501" s="4">
        <v>548.29999999999995</v>
      </c>
      <c r="D2501" s="4">
        <v>399.4</v>
      </c>
    </row>
    <row r="2502" spans="2:4" ht="15" thickBot="1" x14ac:dyDescent="0.35">
      <c r="B2502" s="2">
        <v>40122</v>
      </c>
      <c r="C2502" s="4">
        <v>583</v>
      </c>
      <c r="D2502" s="4">
        <v>431.9</v>
      </c>
    </row>
    <row r="2503" spans="2:4" ht="15" thickBot="1" x14ac:dyDescent="0.35">
      <c r="B2503" s="2">
        <v>40120</v>
      </c>
      <c r="C2503" s="4">
        <v>582.6</v>
      </c>
      <c r="D2503" s="4">
        <v>438.2</v>
      </c>
    </row>
    <row r="2504" spans="2:4" ht="15" thickBot="1" x14ac:dyDescent="0.35">
      <c r="B2504" s="2">
        <v>40119</v>
      </c>
      <c r="C2504" s="4">
        <v>558.70000000000005</v>
      </c>
      <c r="D2504" s="4">
        <v>410.7</v>
      </c>
    </row>
    <row r="2505" spans="2:4" ht="15" thickBot="1" x14ac:dyDescent="0.35">
      <c r="B2505" s="2">
        <v>40116</v>
      </c>
      <c r="C2505" s="4">
        <v>554.9</v>
      </c>
      <c r="D2505" s="4">
        <v>400.2</v>
      </c>
    </row>
    <row r="2506" spans="2:4" ht="15" thickBot="1" x14ac:dyDescent="0.35">
      <c r="B2506" s="2">
        <v>40115</v>
      </c>
      <c r="C2506" s="4">
        <v>527.1</v>
      </c>
      <c r="D2506" s="4">
        <v>384.3</v>
      </c>
    </row>
    <row r="2507" spans="2:4" ht="15" thickBot="1" x14ac:dyDescent="0.35">
      <c r="B2507" s="2">
        <v>40114</v>
      </c>
      <c r="C2507" s="4">
        <v>548.9</v>
      </c>
      <c r="D2507" s="4">
        <v>413.4</v>
      </c>
    </row>
    <row r="2508" spans="2:4" ht="15" thickBot="1" x14ac:dyDescent="0.35">
      <c r="B2508" s="2">
        <v>40113</v>
      </c>
      <c r="C2508" s="4">
        <v>493</v>
      </c>
      <c r="D2508" s="4">
        <v>351.7</v>
      </c>
    </row>
    <row r="2509" spans="2:4" ht="15" thickBot="1" x14ac:dyDescent="0.35">
      <c r="B2509" s="2">
        <v>40112</v>
      </c>
      <c r="C2509" s="4">
        <v>574</v>
      </c>
      <c r="D2509" s="4">
        <v>434.3</v>
      </c>
    </row>
    <row r="2510" spans="2:4" ht="15" thickBot="1" x14ac:dyDescent="0.35">
      <c r="B2510" s="2">
        <v>40109</v>
      </c>
      <c r="C2510" s="4">
        <v>531.79999999999995</v>
      </c>
      <c r="D2510" s="4">
        <v>378.4</v>
      </c>
    </row>
    <row r="2511" spans="2:4" ht="15" thickBot="1" x14ac:dyDescent="0.35">
      <c r="B2511" s="2">
        <v>40108</v>
      </c>
      <c r="C2511" s="4">
        <v>512.29999999999995</v>
      </c>
      <c r="D2511" s="4">
        <v>359.6</v>
      </c>
    </row>
    <row r="2512" spans="2:4" ht="15" thickBot="1" x14ac:dyDescent="0.35">
      <c r="B2512" s="2">
        <v>40107</v>
      </c>
      <c r="C2512" s="4">
        <v>432.9</v>
      </c>
      <c r="D2512" s="4">
        <v>304</v>
      </c>
    </row>
    <row r="2513" spans="2:4" ht="15" thickBot="1" x14ac:dyDescent="0.35">
      <c r="B2513" s="2">
        <v>40106</v>
      </c>
      <c r="C2513" s="4">
        <v>577.70000000000005</v>
      </c>
      <c r="D2513" s="4">
        <v>438.6</v>
      </c>
    </row>
    <row r="2514" spans="2:4" ht="15" thickBot="1" x14ac:dyDescent="0.35">
      <c r="B2514" s="2">
        <v>40105</v>
      </c>
      <c r="C2514" s="4">
        <v>558.20000000000005</v>
      </c>
      <c r="D2514" s="4">
        <v>425.4</v>
      </c>
    </row>
    <row r="2515" spans="2:4" ht="15" thickBot="1" x14ac:dyDescent="0.35">
      <c r="B2515" s="2">
        <v>40102</v>
      </c>
      <c r="C2515" s="4">
        <v>537</v>
      </c>
      <c r="D2515" s="4">
        <v>398.3</v>
      </c>
    </row>
    <row r="2516" spans="2:4" ht="15" thickBot="1" x14ac:dyDescent="0.35">
      <c r="B2516" s="2">
        <v>40101</v>
      </c>
      <c r="C2516" s="4">
        <v>529.29999999999995</v>
      </c>
      <c r="D2516" s="4">
        <v>383.4</v>
      </c>
    </row>
    <row r="2517" spans="2:4" ht="15" thickBot="1" x14ac:dyDescent="0.35">
      <c r="B2517" s="2">
        <v>40100</v>
      </c>
      <c r="C2517" s="4">
        <v>518.4</v>
      </c>
      <c r="D2517" s="4">
        <v>379.3</v>
      </c>
    </row>
    <row r="2518" spans="2:4" ht="15" thickBot="1" x14ac:dyDescent="0.35">
      <c r="B2518" s="2">
        <v>40099</v>
      </c>
      <c r="C2518" s="4">
        <v>482.4</v>
      </c>
      <c r="D2518" s="4">
        <v>347.5</v>
      </c>
    </row>
    <row r="2519" spans="2:4" ht="15" thickBot="1" x14ac:dyDescent="0.35">
      <c r="B2519" s="2">
        <v>40098</v>
      </c>
      <c r="C2519" s="4">
        <v>505.5</v>
      </c>
      <c r="D2519" s="4">
        <v>368.3</v>
      </c>
    </row>
    <row r="2520" spans="2:4" ht="15" thickBot="1" x14ac:dyDescent="0.35">
      <c r="B2520" s="2">
        <v>40095</v>
      </c>
      <c r="C2520" s="4">
        <v>551.70000000000005</v>
      </c>
      <c r="D2520" s="4">
        <v>399</v>
      </c>
    </row>
    <row r="2521" spans="2:4" ht="15" thickBot="1" x14ac:dyDescent="0.35">
      <c r="B2521" s="2">
        <v>40094</v>
      </c>
      <c r="C2521" s="4">
        <v>581.20000000000005</v>
      </c>
      <c r="D2521" s="4">
        <v>433.3</v>
      </c>
    </row>
    <row r="2522" spans="2:4" ht="15" thickBot="1" x14ac:dyDescent="0.35">
      <c r="B2522" s="2">
        <v>40093</v>
      </c>
      <c r="C2522" s="4">
        <v>607.5</v>
      </c>
      <c r="D2522" s="4">
        <v>461.7</v>
      </c>
    </row>
    <row r="2523" spans="2:4" ht="15" thickBot="1" x14ac:dyDescent="0.35">
      <c r="B2523" s="2">
        <v>40092</v>
      </c>
      <c r="C2523" s="4">
        <v>517.9</v>
      </c>
      <c r="D2523" s="4">
        <v>375.3</v>
      </c>
    </row>
    <row r="2524" spans="2:4" ht="15" thickBot="1" x14ac:dyDescent="0.35">
      <c r="B2524" s="2">
        <v>40091</v>
      </c>
      <c r="C2524" s="4">
        <v>526.70000000000005</v>
      </c>
      <c r="D2524" s="4">
        <v>386.8</v>
      </c>
    </row>
    <row r="2525" spans="2:4" ht="15" thickBot="1" x14ac:dyDescent="0.35">
      <c r="B2525" s="2">
        <v>40088</v>
      </c>
      <c r="C2525" s="4">
        <v>503.4</v>
      </c>
      <c r="D2525" s="4">
        <v>350.5</v>
      </c>
    </row>
    <row r="2526" spans="2:4" ht="15" thickBot="1" x14ac:dyDescent="0.35">
      <c r="B2526" s="2">
        <v>40087</v>
      </c>
      <c r="C2526" s="4">
        <v>545.4</v>
      </c>
      <c r="D2526" s="4">
        <v>376.2</v>
      </c>
    </row>
    <row r="2527" spans="2:4" ht="15" thickBot="1" x14ac:dyDescent="0.35">
      <c r="B2527" s="2">
        <v>40086</v>
      </c>
      <c r="C2527" s="4">
        <v>550.6</v>
      </c>
      <c r="D2527" s="4">
        <v>387.8</v>
      </c>
    </row>
    <row r="2528" spans="2:4" ht="15" thickBot="1" x14ac:dyDescent="0.35">
      <c r="B2528" s="2">
        <v>40085</v>
      </c>
      <c r="C2528" s="4">
        <v>459.8</v>
      </c>
      <c r="D2528" s="4">
        <v>318.2</v>
      </c>
    </row>
    <row r="2529" spans="2:4" ht="15" thickBot="1" x14ac:dyDescent="0.35">
      <c r="B2529" s="2">
        <v>40084</v>
      </c>
      <c r="C2529" s="4">
        <v>569.29999999999995</v>
      </c>
      <c r="D2529" s="4">
        <v>434.1</v>
      </c>
    </row>
    <row r="2530" spans="2:4" ht="15" thickBot="1" x14ac:dyDescent="0.35">
      <c r="B2530" s="2">
        <v>40081</v>
      </c>
      <c r="C2530" s="4">
        <v>563.4</v>
      </c>
      <c r="D2530" s="4">
        <v>412.9</v>
      </c>
    </row>
    <row r="2531" spans="2:4" ht="15" thickBot="1" x14ac:dyDescent="0.35">
      <c r="B2531" s="2">
        <v>40080</v>
      </c>
      <c r="C2531" s="4">
        <v>542.79999999999995</v>
      </c>
      <c r="D2531" s="4">
        <v>406</v>
      </c>
    </row>
    <row r="2532" spans="2:4" ht="15" thickBot="1" x14ac:dyDescent="0.35">
      <c r="B2532" s="2">
        <v>40079</v>
      </c>
      <c r="C2532" s="4">
        <v>490.4</v>
      </c>
      <c r="D2532" s="4">
        <v>360.1</v>
      </c>
    </row>
    <row r="2533" spans="2:4" ht="15" thickBot="1" x14ac:dyDescent="0.35">
      <c r="B2533" s="2">
        <v>40078</v>
      </c>
      <c r="C2533" s="4">
        <v>480.8</v>
      </c>
      <c r="D2533" s="4">
        <v>354.9</v>
      </c>
    </row>
    <row r="2534" spans="2:4" ht="15" thickBot="1" x14ac:dyDescent="0.35">
      <c r="B2534" s="2">
        <v>40077</v>
      </c>
      <c r="C2534" s="4">
        <v>475.1</v>
      </c>
      <c r="D2534" s="4">
        <v>346.3</v>
      </c>
    </row>
    <row r="2535" spans="2:4" ht="15" thickBot="1" x14ac:dyDescent="0.35">
      <c r="B2535" s="2">
        <v>40074</v>
      </c>
      <c r="C2535" s="4">
        <v>535.29999999999995</v>
      </c>
      <c r="D2535" s="4">
        <v>390.3</v>
      </c>
    </row>
    <row r="2536" spans="2:4" ht="15" thickBot="1" x14ac:dyDescent="0.35">
      <c r="B2536" s="2">
        <v>40073</v>
      </c>
      <c r="C2536" s="4">
        <v>537</v>
      </c>
      <c r="D2536" s="4">
        <v>388.6</v>
      </c>
    </row>
    <row r="2537" spans="2:4" ht="15" thickBot="1" x14ac:dyDescent="0.35">
      <c r="B2537" s="2">
        <v>40072</v>
      </c>
      <c r="C2537" s="4">
        <v>505.2</v>
      </c>
      <c r="D2537" s="4">
        <v>364.3</v>
      </c>
    </row>
    <row r="2538" spans="2:4" ht="15" thickBot="1" x14ac:dyDescent="0.35">
      <c r="B2538" s="2">
        <v>40071</v>
      </c>
      <c r="C2538" s="4">
        <v>451</v>
      </c>
      <c r="D2538" s="4">
        <v>321.5</v>
      </c>
    </row>
    <row r="2539" spans="2:4" ht="15" thickBot="1" x14ac:dyDescent="0.35">
      <c r="B2539" s="2">
        <v>40070</v>
      </c>
      <c r="C2539" s="4">
        <v>462.2</v>
      </c>
      <c r="D2539" s="4">
        <v>331.9</v>
      </c>
    </row>
    <row r="2540" spans="2:4" ht="15" thickBot="1" x14ac:dyDescent="0.35">
      <c r="B2540" s="2">
        <v>40067</v>
      </c>
      <c r="C2540" s="4">
        <v>464.9</v>
      </c>
      <c r="D2540" s="4">
        <v>324.60000000000002</v>
      </c>
    </row>
    <row r="2541" spans="2:4" ht="15" thickBot="1" x14ac:dyDescent="0.35">
      <c r="B2541" s="2">
        <v>40066</v>
      </c>
      <c r="C2541" s="4">
        <v>504.1</v>
      </c>
      <c r="D2541" s="4">
        <v>353.2</v>
      </c>
    </row>
    <row r="2542" spans="2:4" ht="15" thickBot="1" x14ac:dyDescent="0.35">
      <c r="B2542" s="2">
        <v>40065</v>
      </c>
      <c r="C2542" s="4">
        <v>530.70000000000005</v>
      </c>
      <c r="D2542" s="4">
        <v>398.2</v>
      </c>
    </row>
    <row r="2543" spans="2:4" ht="15" thickBot="1" x14ac:dyDescent="0.35">
      <c r="B2543" s="2">
        <v>40064</v>
      </c>
      <c r="C2543" s="4">
        <v>490.2</v>
      </c>
      <c r="D2543" s="4">
        <v>356.9</v>
      </c>
    </row>
    <row r="2544" spans="2:4" ht="15" thickBot="1" x14ac:dyDescent="0.35">
      <c r="B2544" s="2">
        <v>40063</v>
      </c>
      <c r="C2544" s="4">
        <v>467.3</v>
      </c>
      <c r="D2544" s="4">
        <v>336.3</v>
      </c>
    </row>
    <row r="2545" spans="2:4" ht="15" thickBot="1" x14ac:dyDescent="0.35">
      <c r="B2545" s="2">
        <v>40060</v>
      </c>
      <c r="C2545" s="4">
        <v>473.6</v>
      </c>
      <c r="D2545" s="4">
        <v>331.2</v>
      </c>
    </row>
    <row r="2546" spans="2:4" ht="15" thickBot="1" x14ac:dyDescent="0.35">
      <c r="B2546" s="2">
        <v>40059</v>
      </c>
      <c r="C2546" s="4">
        <v>489</v>
      </c>
      <c r="D2546" s="4">
        <v>349.8</v>
      </c>
    </row>
    <row r="2547" spans="2:4" ht="15" thickBot="1" x14ac:dyDescent="0.35">
      <c r="B2547" s="2">
        <v>40058</v>
      </c>
      <c r="C2547" s="4">
        <v>494.2</v>
      </c>
      <c r="D2547" s="4">
        <v>352.8</v>
      </c>
    </row>
    <row r="2548" spans="2:4" ht="15" thickBot="1" x14ac:dyDescent="0.35">
      <c r="B2548" s="2">
        <v>40057</v>
      </c>
      <c r="C2548" s="4">
        <v>598.4</v>
      </c>
      <c r="D2548" s="4">
        <v>448.5</v>
      </c>
    </row>
    <row r="2549" spans="2:4" ht="15" thickBot="1" x14ac:dyDescent="0.35">
      <c r="B2549" s="2">
        <v>40056</v>
      </c>
      <c r="C2549" s="4">
        <v>623.20000000000005</v>
      </c>
      <c r="D2549" s="4">
        <v>480.6</v>
      </c>
    </row>
    <row r="2550" spans="2:4" ht="15" thickBot="1" x14ac:dyDescent="0.35">
      <c r="B2550" s="2">
        <v>40053</v>
      </c>
      <c r="C2550" s="4">
        <v>466.7</v>
      </c>
      <c r="D2550" s="4">
        <v>328.4</v>
      </c>
    </row>
    <row r="2551" spans="2:4" ht="15" thickBot="1" x14ac:dyDescent="0.35">
      <c r="B2551" s="2">
        <v>40052</v>
      </c>
      <c r="C2551" s="4">
        <v>521.29999999999995</v>
      </c>
      <c r="D2551" s="4">
        <v>381.9</v>
      </c>
    </row>
    <row r="2552" spans="2:4" ht="15" thickBot="1" x14ac:dyDescent="0.35">
      <c r="B2552" s="2">
        <v>40051</v>
      </c>
      <c r="C2552" s="4">
        <v>531.70000000000005</v>
      </c>
      <c r="D2552" s="4">
        <v>401.7</v>
      </c>
    </row>
    <row r="2553" spans="2:4" ht="15" thickBot="1" x14ac:dyDescent="0.35">
      <c r="B2553" s="2">
        <v>40050</v>
      </c>
      <c r="C2553" s="4">
        <v>495.7</v>
      </c>
      <c r="D2553" s="4">
        <v>354.2</v>
      </c>
    </row>
    <row r="2554" spans="2:4" ht="15" thickBot="1" x14ac:dyDescent="0.35">
      <c r="B2554" s="2">
        <v>40049</v>
      </c>
      <c r="C2554" s="4">
        <v>481</v>
      </c>
      <c r="D2554" s="4">
        <v>353.8</v>
      </c>
    </row>
    <row r="2555" spans="2:4" ht="15" thickBot="1" x14ac:dyDescent="0.35">
      <c r="B2555" s="2">
        <v>40046</v>
      </c>
      <c r="C2555" s="4">
        <v>454</v>
      </c>
      <c r="D2555" s="4">
        <v>316.3</v>
      </c>
    </row>
    <row r="2556" spans="2:4" ht="15" thickBot="1" x14ac:dyDescent="0.35">
      <c r="B2556" s="2">
        <v>40045</v>
      </c>
      <c r="C2556" s="4">
        <v>488.3</v>
      </c>
      <c r="D2556" s="4">
        <v>345.9</v>
      </c>
    </row>
    <row r="2557" spans="2:4" ht="15" thickBot="1" x14ac:dyDescent="0.35">
      <c r="B2557" s="2">
        <v>40044</v>
      </c>
      <c r="C2557" s="4">
        <v>405.9</v>
      </c>
      <c r="D2557" s="4">
        <v>266.5</v>
      </c>
    </row>
    <row r="2558" spans="2:4" ht="15" thickBot="1" x14ac:dyDescent="0.35">
      <c r="B2558" s="2">
        <v>40043</v>
      </c>
      <c r="C2558" s="4">
        <v>407.5</v>
      </c>
      <c r="D2558" s="4">
        <v>282.8</v>
      </c>
    </row>
    <row r="2559" spans="2:4" ht="15" thickBot="1" x14ac:dyDescent="0.35">
      <c r="B2559" s="2">
        <v>40042</v>
      </c>
      <c r="C2559" s="4">
        <v>394.8</v>
      </c>
      <c r="D2559" s="4">
        <v>273.8</v>
      </c>
    </row>
    <row r="2560" spans="2:4" ht="15" thickBot="1" x14ac:dyDescent="0.35">
      <c r="B2560" s="2">
        <v>40039</v>
      </c>
      <c r="C2560" s="4">
        <v>442.7</v>
      </c>
      <c r="D2560" s="4">
        <v>303.5</v>
      </c>
    </row>
    <row r="2561" spans="2:4" ht="15" thickBot="1" x14ac:dyDescent="0.35">
      <c r="B2561" s="2">
        <v>40038</v>
      </c>
      <c r="C2561" s="4">
        <v>493.7</v>
      </c>
      <c r="D2561" s="4">
        <v>355</v>
      </c>
    </row>
    <row r="2562" spans="2:4" ht="15" thickBot="1" x14ac:dyDescent="0.35">
      <c r="B2562" s="2">
        <v>40037</v>
      </c>
      <c r="C2562" s="4">
        <v>471.8</v>
      </c>
      <c r="D2562" s="4">
        <v>335.1</v>
      </c>
    </row>
    <row r="2563" spans="2:4" ht="15" thickBot="1" x14ac:dyDescent="0.35">
      <c r="B2563" s="2">
        <v>40036</v>
      </c>
      <c r="C2563" s="4">
        <v>423.3</v>
      </c>
      <c r="D2563" s="4">
        <v>293.3</v>
      </c>
    </row>
    <row r="2564" spans="2:4" ht="15" thickBot="1" x14ac:dyDescent="0.35">
      <c r="B2564" s="2">
        <v>40035</v>
      </c>
      <c r="C2564" s="4">
        <v>435.7</v>
      </c>
      <c r="D2564" s="4">
        <v>306.10000000000002</v>
      </c>
    </row>
    <row r="2565" spans="2:4" ht="15" thickBot="1" x14ac:dyDescent="0.35">
      <c r="B2565" s="2">
        <v>40032</v>
      </c>
      <c r="C2565" s="4">
        <v>396.5</v>
      </c>
      <c r="D2565" s="4">
        <v>248.2</v>
      </c>
    </row>
    <row r="2566" spans="2:4" ht="15" thickBot="1" x14ac:dyDescent="0.35">
      <c r="B2566" s="2">
        <v>40031</v>
      </c>
      <c r="C2566" s="4">
        <v>419.7</v>
      </c>
      <c r="D2566" s="4">
        <v>274.10000000000002</v>
      </c>
    </row>
    <row r="2567" spans="2:4" ht="15" thickBot="1" x14ac:dyDescent="0.35">
      <c r="B2567" s="2">
        <v>40030</v>
      </c>
      <c r="C2567" s="4">
        <v>429</v>
      </c>
      <c r="D2567" s="4">
        <v>282</v>
      </c>
    </row>
    <row r="2568" spans="2:4" ht="15" thickBot="1" x14ac:dyDescent="0.35">
      <c r="B2568" s="2">
        <v>40029</v>
      </c>
      <c r="C2568" s="4">
        <v>425.9</v>
      </c>
      <c r="D2568" s="4">
        <v>288.39999999999998</v>
      </c>
    </row>
    <row r="2569" spans="2:4" ht="15" thickBot="1" x14ac:dyDescent="0.35">
      <c r="B2569" s="2">
        <v>40028</v>
      </c>
      <c r="C2569" s="4">
        <v>417.8</v>
      </c>
      <c r="D2569" s="4">
        <v>277</v>
      </c>
    </row>
    <row r="2570" spans="2:4" ht="15" thickBot="1" x14ac:dyDescent="0.35">
      <c r="B2570" s="2">
        <v>40025</v>
      </c>
      <c r="C2570" s="4">
        <v>467.7</v>
      </c>
      <c r="D2570" s="4">
        <v>326.8</v>
      </c>
    </row>
    <row r="2571" spans="2:4" ht="15" thickBot="1" x14ac:dyDescent="0.35">
      <c r="B2571" s="2">
        <v>40024</v>
      </c>
      <c r="C2571" s="4">
        <v>418</v>
      </c>
      <c r="D2571" s="4">
        <v>279.5</v>
      </c>
    </row>
    <row r="2572" spans="2:4" ht="15" thickBot="1" x14ac:dyDescent="0.35">
      <c r="B2572" s="2">
        <v>40023</v>
      </c>
      <c r="C2572" s="4">
        <v>393.9</v>
      </c>
      <c r="D2572" s="4">
        <v>264.5</v>
      </c>
    </row>
    <row r="2573" spans="2:4" ht="15" thickBot="1" x14ac:dyDescent="0.35">
      <c r="B2573" s="2">
        <v>40022</v>
      </c>
      <c r="C2573" s="4">
        <v>413</v>
      </c>
      <c r="D2573" s="4">
        <v>287.60000000000002</v>
      </c>
    </row>
    <row r="2574" spans="2:4" ht="15" thickBot="1" x14ac:dyDescent="0.35">
      <c r="B2574" s="2">
        <v>40021</v>
      </c>
      <c r="C2574" s="4">
        <v>472.3</v>
      </c>
      <c r="D2574" s="4">
        <v>345</v>
      </c>
    </row>
    <row r="2575" spans="2:4" ht="15" thickBot="1" x14ac:dyDescent="0.35">
      <c r="B2575" s="2">
        <v>40018</v>
      </c>
      <c r="C2575" s="4">
        <v>436.1</v>
      </c>
      <c r="D2575" s="4">
        <v>306.39999999999998</v>
      </c>
    </row>
    <row r="2576" spans="2:4" ht="15" thickBot="1" x14ac:dyDescent="0.35">
      <c r="B2576" s="2">
        <v>40017</v>
      </c>
      <c r="C2576" s="4">
        <v>485.4</v>
      </c>
      <c r="D2576" s="4">
        <v>350.9</v>
      </c>
    </row>
    <row r="2577" spans="2:4" ht="15" thickBot="1" x14ac:dyDescent="0.35">
      <c r="B2577" s="2">
        <v>40016</v>
      </c>
      <c r="C2577" s="4">
        <v>401.2</v>
      </c>
      <c r="D2577" s="4">
        <v>267.39999999999998</v>
      </c>
    </row>
    <row r="2578" spans="2:4" ht="15" thickBot="1" x14ac:dyDescent="0.35">
      <c r="B2578" s="2">
        <v>40015</v>
      </c>
      <c r="C2578" s="4">
        <v>394.4</v>
      </c>
      <c r="D2578" s="4">
        <v>272.89999999999998</v>
      </c>
    </row>
    <row r="2579" spans="2:4" ht="15" thickBot="1" x14ac:dyDescent="0.35">
      <c r="B2579" s="2">
        <v>40014</v>
      </c>
      <c r="C2579" s="4">
        <v>377.3</v>
      </c>
      <c r="D2579" s="4">
        <v>253.2</v>
      </c>
    </row>
    <row r="2580" spans="2:4" ht="15" thickBot="1" x14ac:dyDescent="0.35">
      <c r="B2580" s="2">
        <v>40011</v>
      </c>
      <c r="C2580" s="4">
        <v>417.1</v>
      </c>
      <c r="D2580" s="4">
        <v>284.8</v>
      </c>
    </row>
    <row r="2581" spans="2:4" ht="15" thickBot="1" x14ac:dyDescent="0.35">
      <c r="B2581" s="2">
        <v>40010</v>
      </c>
      <c r="C2581" s="4">
        <v>431.9</v>
      </c>
      <c r="D2581" s="4">
        <v>298.39999999999998</v>
      </c>
    </row>
    <row r="2582" spans="2:4" ht="15" thickBot="1" x14ac:dyDescent="0.35">
      <c r="B2582" s="2">
        <v>40009</v>
      </c>
      <c r="C2582" s="4">
        <v>396.2</v>
      </c>
      <c r="D2582" s="4">
        <v>268.3</v>
      </c>
    </row>
    <row r="2583" spans="2:4" ht="15" thickBot="1" x14ac:dyDescent="0.35">
      <c r="B2583" s="2">
        <v>40008</v>
      </c>
      <c r="C2583" s="4">
        <v>423.2</v>
      </c>
      <c r="D2583" s="4">
        <v>295.60000000000002</v>
      </c>
    </row>
    <row r="2584" spans="2:4" ht="15" thickBot="1" x14ac:dyDescent="0.35">
      <c r="B2584" s="2">
        <v>40007</v>
      </c>
      <c r="C2584" s="4">
        <v>355.7</v>
      </c>
      <c r="D2584" s="4">
        <v>227</v>
      </c>
    </row>
    <row r="2585" spans="2:4" ht="15" thickBot="1" x14ac:dyDescent="0.35">
      <c r="B2585" s="2">
        <v>40004</v>
      </c>
      <c r="C2585" s="4">
        <v>370.4</v>
      </c>
      <c r="D2585" s="4">
        <v>228.5</v>
      </c>
    </row>
    <row r="2586" spans="2:4" ht="15" thickBot="1" x14ac:dyDescent="0.35">
      <c r="B2586" s="2">
        <v>40003</v>
      </c>
      <c r="C2586" s="4">
        <v>410</v>
      </c>
      <c r="D2586" s="4">
        <v>250.4</v>
      </c>
    </row>
    <row r="2587" spans="2:4" ht="15" thickBot="1" x14ac:dyDescent="0.35">
      <c r="B2587" s="2">
        <v>40002</v>
      </c>
      <c r="C2587" s="4">
        <v>392.3</v>
      </c>
      <c r="D2587" s="4">
        <v>249.1</v>
      </c>
    </row>
    <row r="2588" spans="2:4" ht="15" thickBot="1" x14ac:dyDescent="0.35">
      <c r="B2588" s="2">
        <v>40001</v>
      </c>
      <c r="C2588" s="4">
        <v>368.4</v>
      </c>
      <c r="D2588" s="4">
        <v>232.9</v>
      </c>
    </row>
    <row r="2589" spans="2:4" ht="15" thickBot="1" x14ac:dyDescent="0.35">
      <c r="B2589" s="2">
        <v>40000</v>
      </c>
      <c r="C2589" s="4">
        <v>342.6</v>
      </c>
      <c r="D2589" s="4">
        <v>210.4</v>
      </c>
    </row>
    <row r="2590" spans="2:4" ht="15" thickBot="1" x14ac:dyDescent="0.35">
      <c r="B2590" s="2">
        <v>39997</v>
      </c>
      <c r="C2590" s="4">
        <v>428.5</v>
      </c>
      <c r="D2590" s="4">
        <v>275</v>
      </c>
    </row>
    <row r="2591" spans="2:4" ht="15" thickBot="1" x14ac:dyDescent="0.35">
      <c r="B2591" s="2">
        <v>39996</v>
      </c>
      <c r="C2591" s="4">
        <v>457.5</v>
      </c>
      <c r="D2591" s="4">
        <v>298.8</v>
      </c>
    </row>
    <row r="2592" spans="2:4" ht="15" thickBot="1" x14ac:dyDescent="0.35">
      <c r="B2592" s="2">
        <v>39995</v>
      </c>
      <c r="C2592" s="4">
        <v>471.4</v>
      </c>
      <c r="D2592" s="4">
        <v>302.39999999999998</v>
      </c>
    </row>
    <row r="2593" spans="2:4" ht="15" thickBot="1" x14ac:dyDescent="0.35">
      <c r="B2593" s="2">
        <v>39994</v>
      </c>
      <c r="C2593" s="4">
        <v>455.2</v>
      </c>
      <c r="D2593" s="4">
        <v>303.2</v>
      </c>
    </row>
    <row r="2594" spans="2:4" ht="15" thickBot="1" x14ac:dyDescent="0.35">
      <c r="B2594" s="2">
        <v>39993</v>
      </c>
      <c r="C2594" s="4">
        <v>503.7</v>
      </c>
      <c r="D2594" s="4">
        <v>366</v>
      </c>
    </row>
    <row r="2595" spans="2:4" ht="15" thickBot="1" x14ac:dyDescent="0.35">
      <c r="B2595" s="2">
        <v>39990</v>
      </c>
      <c r="C2595" s="4">
        <v>395.2</v>
      </c>
      <c r="D2595" s="4">
        <v>250.5</v>
      </c>
    </row>
    <row r="2596" spans="2:4" ht="15" thickBot="1" x14ac:dyDescent="0.35">
      <c r="B2596" s="2">
        <v>39989</v>
      </c>
      <c r="C2596" s="4">
        <v>437.1</v>
      </c>
      <c r="D2596" s="4">
        <v>283.5</v>
      </c>
    </row>
    <row r="2597" spans="2:4" ht="15" thickBot="1" x14ac:dyDescent="0.35">
      <c r="B2597" s="2">
        <v>39988</v>
      </c>
      <c r="C2597" s="4">
        <v>468.6</v>
      </c>
      <c r="D2597" s="4">
        <v>328</v>
      </c>
    </row>
    <row r="2598" spans="2:4" ht="15" thickBot="1" x14ac:dyDescent="0.35">
      <c r="B2598" s="2">
        <v>39987</v>
      </c>
      <c r="C2598" s="4">
        <v>407.2</v>
      </c>
      <c r="D2598" s="4">
        <v>272.39999999999998</v>
      </c>
    </row>
    <row r="2599" spans="2:4" ht="15" thickBot="1" x14ac:dyDescent="0.35">
      <c r="B2599" s="2">
        <v>39986</v>
      </c>
      <c r="C2599" s="4">
        <v>401.4</v>
      </c>
      <c r="D2599" s="4">
        <v>269.39999999999998</v>
      </c>
    </row>
    <row r="2600" spans="2:4" ht="15" thickBot="1" x14ac:dyDescent="0.35">
      <c r="B2600" s="2">
        <v>39983</v>
      </c>
      <c r="C2600" s="4">
        <v>446.5</v>
      </c>
      <c r="D2600" s="4">
        <v>304.7</v>
      </c>
    </row>
    <row r="2601" spans="2:4" ht="15" thickBot="1" x14ac:dyDescent="0.35">
      <c r="B2601" s="2">
        <v>39982</v>
      </c>
      <c r="C2601" s="4">
        <v>453.7</v>
      </c>
      <c r="D2601" s="4">
        <v>307.8</v>
      </c>
    </row>
    <row r="2602" spans="2:4" ht="15" thickBot="1" x14ac:dyDescent="0.35">
      <c r="B2602" s="2">
        <v>39981</v>
      </c>
      <c r="C2602" s="4">
        <v>418.4</v>
      </c>
      <c r="D2602" s="4">
        <v>285.60000000000002</v>
      </c>
    </row>
    <row r="2603" spans="2:4" ht="15" thickBot="1" x14ac:dyDescent="0.35">
      <c r="B2603" s="2">
        <v>39980</v>
      </c>
      <c r="C2603" s="4">
        <v>392.9</v>
      </c>
      <c r="D2603" s="4">
        <v>265.60000000000002</v>
      </c>
    </row>
    <row r="2604" spans="2:4" ht="15" thickBot="1" x14ac:dyDescent="0.35">
      <c r="B2604" s="2">
        <v>39979</v>
      </c>
      <c r="C2604" s="4">
        <v>371.8</v>
      </c>
      <c r="D2604" s="4">
        <v>241.4</v>
      </c>
    </row>
    <row r="2605" spans="2:4" ht="15" thickBot="1" x14ac:dyDescent="0.35">
      <c r="B2605" s="2">
        <v>39975</v>
      </c>
      <c r="C2605" s="4">
        <v>401.2</v>
      </c>
      <c r="D2605" s="4">
        <v>233.1</v>
      </c>
    </row>
    <row r="2606" spans="2:4" ht="15" thickBot="1" x14ac:dyDescent="0.35">
      <c r="B2606" s="2">
        <v>39974</v>
      </c>
      <c r="C2606" s="4">
        <v>409.6</v>
      </c>
      <c r="D2606" s="4">
        <v>265.5</v>
      </c>
    </row>
    <row r="2607" spans="2:4" ht="15" thickBot="1" x14ac:dyDescent="0.35">
      <c r="B2607" s="2">
        <v>39973</v>
      </c>
      <c r="C2607" s="4">
        <v>387.9</v>
      </c>
      <c r="D2607" s="4">
        <v>254.6</v>
      </c>
    </row>
    <row r="2608" spans="2:4" ht="15" thickBot="1" x14ac:dyDescent="0.35">
      <c r="B2608" s="2">
        <v>39972</v>
      </c>
      <c r="C2608" s="4">
        <v>393.9</v>
      </c>
      <c r="D2608" s="4">
        <v>263.5</v>
      </c>
    </row>
    <row r="2609" spans="2:4" ht="15" thickBot="1" x14ac:dyDescent="0.35">
      <c r="B2609" s="2">
        <v>39969</v>
      </c>
      <c r="C2609" s="4">
        <v>406.7</v>
      </c>
      <c r="D2609" s="4">
        <v>261.7</v>
      </c>
    </row>
    <row r="2610" spans="2:4" ht="15" thickBot="1" x14ac:dyDescent="0.35">
      <c r="B2610" s="2">
        <v>39968</v>
      </c>
      <c r="C2610" s="4">
        <v>399.3</v>
      </c>
      <c r="D2610" s="4">
        <v>260.39999999999998</v>
      </c>
    </row>
    <row r="2611" spans="2:4" ht="15" thickBot="1" x14ac:dyDescent="0.35">
      <c r="B2611" s="2">
        <v>39967</v>
      </c>
      <c r="C2611" s="4">
        <v>445.3</v>
      </c>
      <c r="D2611" s="4">
        <v>303.3</v>
      </c>
    </row>
    <row r="2612" spans="2:4" ht="15" thickBot="1" x14ac:dyDescent="0.35">
      <c r="B2612" s="2">
        <v>39966</v>
      </c>
      <c r="C2612" s="4">
        <v>426.2</v>
      </c>
      <c r="D2612" s="4">
        <v>292.89999999999998</v>
      </c>
    </row>
    <row r="2613" spans="2:4" ht="15" thickBot="1" x14ac:dyDescent="0.35">
      <c r="B2613" s="2">
        <v>39965</v>
      </c>
      <c r="C2613" s="4">
        <v>414.6</v>
      </c>
      <c r="D2613" s="4">
        <v>273</v>
      </c>
    </row>
    <row r="2614" spans="2:4" ht="15" thickBot="1" x14ac:dyDescent="0.35">
      <c r="B2614" s="2">
        <v>39962</v>
      </c>
      <c r="C2614" s="4">
        <v>414</v>
      </c>
      <c r="D2614" s="4">
        <v>269</v>
      </c>
    </row>
    <row r="2615" spans="2:4" ht="15" thickBot="1" x14ac:dyDescent="0.35">
      <c r="B2615" s="2">
        <v>39961</v>
      </c>
      <c r="C2615" s="4">
        <v>420.1</v>
      </c>
      <c r="D2615" s="4">
        <v>274.8</v>
      </c>
    </row>
    <row r="2616" spans="2:4" ht="15" thickBot="1" x14ac:dyDescent="0.35">
      <c r="B2616" s="2">
        <v>39960</v>
      </c>
      <c r="C2616" s="4">
        <v>411.6</v>
      </c>
      <c r="D2616" s="4">
        <v>272.2</v>
      </c>
    </row>
    <row r="2617" spans="2:4" ht="15" thickBot="1" x14ac:dyDescent="0.35">
      <c r="B2617" s="2">
        <v>39959</v>
      </c>
      <c r="C2617" s="4">
        <v>391.7</v>
      </c>
      <c r="D2617" s="4">
        <v>258.2</v>
      </c>
    </row>
    <row r="2618" spans="2:4" ht="15" thickBot="1" x14ac:dyDescent="0.35">
      <c r="B2618" s="2">
        <v>39958</v>
      </c>
      <c r="C2618" s="4">
        <v>396.7</v>
      </c>
      <c r="D2618" s="4">
        <v>255.2</v>
      </c>
    </row>
    <row r="2619" spans="2:4" ht="15" thickBot="1" x14ac:dyDescent="0.35">
      <c r="B2619" s="2">
        <v>39955</v>
      </c>
      <c r="C2619" s="4">
        <v>420.8</v>
      </c>
      <c r="D2619" s="4">
        <v>270.8</v>
      </c>
    </row>
    <row r="2620" spans="2:4" ht="15" thickBot="1" x14ac:dyDescent="0.35">
      <c r="B2620" s="2">
        <v>39954</v>
      </c>
      <c r="C2620" s="4">
        <v>420.5</v>
      </c>
      <c r="D2620" s="4">
        <v>287.89999999999998</v>
      </c>
    </row>
    <row r="2621" spans="2:4" ht="15" thickBot="1" x14ac:dyDescent="0.35">
      <c r="B2621" s="2">
        <v>39953</v>
      </c>
      <c r="C2621" s="4">
        <v>439</v>
      </c>
      <c r="D2621" s="4">
        <v>303</v>
      </c>
    </row>
    <row r="2622" spans="2:4" ht="15" thickBot="1" x14ac:dyDescent="0.35">
      <c r="B2622" s="2">
        <v>39952</v>
      </c>
      <c r="C2622" s="4">
        <v>415.3</v>
      </c>
      <c r="D2622" s="4">
        <v>276.5</v>
      </c>
    </row>
    <row r="2623" spans="2:4" ht="15" thickBot="1" x14ac:dyDescent="0.35">
      <c r="B2623" s="2">
        <v>39951</v>
      </c>
      <c r="C2623" s="4">
        <v>348</v>
      </c>
      <c r="D2623" s="4">
        <v>221.5</v>
      </c>
    </row>
    <row r="2624" spans="2:4" ht="15" thickBot="1" x14ac:dyDescent="0.35">
      <c r="B2624" s="2">
        <v>39948</v>
      </c>
      <c r="C2624" s="4">
        <v>402.7</v>
      </c>
      <c r="D2624" s="4">
        <v>258.7</v>
      </c>
    </row>
    <row r="2625" spans="2:4" ht="15" thickBot="1" x14ac:dyDescent="0.35">
      <c r="B2625" s="2">
        <v>39947</v>
      </c>
      <c r="C2625" s="4">
        <v>364.3</v>
      </c>
      <c r="D2625" s="4">
        <v>228.6</v>
      </c>
    </row>
    <row r="2626" spans="2:4" ht="15" thickBot="1" x14ac:dyDescent="0.35">
      <c r="B2626" s="2">
        <v>39946</v>
      </c>
      <c r="C2626" s="4">
        <v>379.7</v>
      </c>
      <c r="D2626" s="4">
        <v>242</v>
      </c>
    </row>
    <row r="2627" spans="2:4" ht="15" thickBot="1" x14ac:dyDescent="0.35">
      <c r="B2627" s="2">
        <v>39945</v>
      </c>
      <c r="C2627" s="4">
        <v>346.6</v>
      </c>
      <c r="D2627" s="4">
        <v>214</v>
      </c>
    </row>
    <row r="2628" spans="2:4" ht="15" thickBot="1" x14ac:dyDescent="0.35">
      <c r="B2628" s="2">
        <v>39941</v>
      </c>
      <c r="C2628" s="4">
        <v>387.1</v>
      </c>
      <c r="D2628" s="4">
        <v>235.6</v>
      </c>
    </row>
    <row r="2629" spans="2:4" ht="15" thickBot="1" x14ac:dyDescent="0.35">
      <c r="B2629" s="2">
        <v>39940</v>
      </c>
      <c r="C2629" s="4">
        <v>422.8</v>
      </c>
      <c r="D2629" s="4">
        <v>264.60000000000002</v>
      </c>
    </row>
    <row r="2630" spans="2:4" ht="15" thickBot="1" x14ac:dyDescent="0.35">
      <c r="B2630" s="2">
        <v>39939</v>
      </c>
      <c r="C2630" s="4">
        <v>375</v>
      </c>
      <c r="D2630" s="4">
        <v>229.7</v>
      </c>
    </row>
    <row r="2631" spans="2:4" ht="15" thickBot="1" x14ac:dyDescent="0.35">
      <c r="B2631" s="2">
        <v>39938</v>
      </c>
      <c r="C2631" s="4">
        <v>433.6</v>
      </c>
      <c r="D2631" s="4">
        <v>293.39999999999998</v>
      </c>
    </row>
    <row r="2632" spans="2:4" ht="15" thickBot="1" x14ac:dyDescent="0.35">
      <c r="B2632" s="2">
        <v>39937</v>
      </c>
      <c r="C2632" s="4">
        <v>471.5</v>
      </c>
      <c r="D2632" s="4">
        <v>333.7</v>
      </c>
    </row>
    <row r="2633" spans="2:4" ht="15" thickBot="1" x14ac:dyDescent="0.35">
      <c r="B2633" s="2">
        <v>39933</v>
      </c>
      <c r="C2633" s="4">
        <v>508.9</v>
      </c>
      <c r="D2633" s="4">
        <v>353</v>
      </c>
    </row>
    <row r="2634" spans="2:4" ht="15" thickBot="1" x14ac:dyDescent="0.35">
      <c r="B2634" s="2">
        <v>39932</v>
      </c>
      <c r="C2634" s="4">
        <v>450</v>
      </c>
      <c r="D2634" s="4">
        <v>304.7</v>
      </c>
    </row>
    <row r="2635" spans="2:4" ht="15" thickBot="1" x14ac:dyDescent="0.35">
      <c r="B2635" s="2">
        <v>39931</v>
      </c>
      <c r="C2635" s="4">
        <v>397.2</v>
      </c>
      <c r="D2635" s="4">
        <v>253.3</v>
      </c>
    </row>
    <row r="2636" spans="2:4" ht="15" thickBot="1" x14ac:dyDescent="0.35">
      <c r="B2636" s="2">
        <v>39930</v>
      </c>
      <c r="C2636" s="4">
        <v>387</v>
      </c>
      <c r="D2636" s="4">
        <v>252.4</v>
      </c>
    </row>
    <row r="2637" spans="2:4" ht="15" thickBot="1" x14ac:dyDescent="0.35">
      <c r="B2637" s="2">
        <v>39927</v>
      </c>
      <c r="C2637" s="4">
        <v>371.7</v>
      </c>
      <c r="D2637" s="4">
        <v>238.1</v>
      </c>
    </row>
    <row r="2638" spans="2:4" ht="15" thickBot="1" x14ac:dyDescent="0.35">
      <c r="B2638" s="2">
        <v>39926</v>
      </c>
      <c r="C2638" s="4">
        <v>394</v>
      </c>
      <c r="D2638" s="4">
        <v>253.4</v>
      </c>
    </row>
    <row r="2639" spans="2:4" ht="15" thickBot="1" x14ac:dyDescent="0.35">
      <c r="B2639" s="2">
        <v>39925</v>
      </c>
      <c r="C2639" s="4">
        <v>400.6</v>
      </c>
      <c r="D2639" s="4">
        <v>260.7</v>
      </c>
    </row>
    <row r="2640" spans="2:4" ht="15" thickBot="1" x14ac:dyDescent="0.35">
      <c r="B2640" s="2">
        <v>39924</v>
      </c>
      <c r="C2640" s="4">
        <v>341</v>
      </c>
      <c r="D2640" s="4">
        <v>222.3</v>
      </c>
    </row>
    <row r="2641" spans="2:4" ht="15" thickBot="1" x14ac:dyDescent="0.35">
      <c r="B2641" s="2">
        <v>39923</v>
      </c>
      <c r="C2641" s="4">
        <v>366.8</v>
      </c>
      <c r="D2641" s="4">
        <v>237.4</v>
      </c>
    </row>
    <row r="2642" spans="2:4" ht="15" thickBot="1" x14ac:dyDescent="0.35">
      <c r="B2642" s="2">
        <v>39920</v>
      </c>
      <c r="C2642" s="4">
        <v>391.7</v>
      </c>
      <c r="D2642" s="4">
        <v>249.3</v>
      </c>
    </row>
    <row r="2643" spans="2:4" ht="15" thickBot="1" x14ac:dyDescent="0.35">
      <c r="B2643" s="2">
        <v>39919</v>
      </c>
      <c r="C2643" s="4">
        <v>363.9</v>
      </c>
      <c r="D2643" s="4">
        <v>230.4</v>
      </c>
    </row>
    <row r="2644" spans="2:4" ht="15" thickBot="1" x14ac:dyDescent="0.35">
      <c r="B2644" s="2">
        <v>39918</v>
      </c>
      <c r="C2644" s="4">
        <v>362.6</v>
      </c>
      <c r="D2644" s="4">
        <v>226.2</v>
      </c>
    </row>
    <row r="2645" spans="2:4" ht="15" thickBot="1" x14ac:dyDescent="0.35">
      <c r="B2645" s="2">
        <v>39917</v>
      </c>
      <c r="C2645" s="4">
        <v>385.4</v>
      </c>
      <c r="D2645" s="4">
        <v>243.9</v>
      </c>
    </row>
    <row r="2646" spans="2:4" ht="15" thickBot="1" x14ac:dyDescent="0.35">
      <c r="B2646" s="2">
        <v>39916</v>
      </c>
      <c r="C2646" s="4">
        <v>333.1</v>
      </c>
      <c r="D2646" s="4">
        <v>200.3</v>
      </c>
    </row>
    <row r="2647" spans="2:4" ht="15" thickBot="1" x14ac:dyDescent="0.35">
      <c r="B2647" s="2">
        <v>39913</v>
      </c>
      <c r="C2647" s="4">
        <v>431.9</v>
      </c>
      <c r="D2647" s="4">
        <v>276.10000000000002</v>
      </c>
    </row>
    <row r="2648" spans="2:4" ht="15" thickBot="1" x14ac:dyDescent="0.35">
      <c r="B2648" s="2">
        <v>39912</v>
      </c>
      <c r="C2648" s="4">
        <v>392.8</v>
      </c>
      <c r="D2648" s="4">
        <v>245.2</v>
      </c>
    </row>
    <row r="2649" spans="2:4" ht="15" thickBot="1" x14ac:dyDescent="0.35">
      <c r="B2649" s="2">
        <v>39911</v>
      </c>
      <c r="C2649" s="4">
        <v>434.2</v>
      </c>
      <c r="D2649" s="4">
        <v>286.39999999999998</v>
      </c>
    </row>
    <row r="2650" spans="2:4" ht="15" thickBot="1" x14ac:dyDescent="0.35">
      <c r="B2650" s="2">
        <v>39910</v>
      </c>
      <c r="C2650" s="4">
        <v>389.4</v>
      </c>
      <c r="D2650" s="4">
        <v>249.6</v>
      </c>
    </row>
    <row r="2651" spans="2:4" ht="15" thickBot="1" x14ac:dyDescent="0.35">
      <c r="B2651" s="2">
        <v>39909</v>
      </c>
      <c r="C2651" s="4">
        <v>367.8</v>
      </c>
      <c r="D2651" s="4">
        <v>231.6</v>
      </c>
    </row>
    <row r="2652" spans="2:4" ht="15" thickBot="1" x14ac:dyDescent="0.35">
      <c r="B2652" s="2">
        <v>39906</v>
      </c>
      <c r="C2652" s="4">
        <v>384.9</v>
      </c>
      <c r="D2652" s="4">
        <v>232.2</v>
      </c>
    </row>
    <row r="2653" spans="2:4" ht="15" thickBot="1" x14ac:dyDescent="0.35">
      <c r="B2653" s="2">
        <v>39905</v>
      </c>
      <c r="C2653" s="4">
        <v>432.4</v>
      </c>
      <c r="D2653" s="4">
        <v>266.3</v>
      </c>
    </row>
    <row r="2654" spans="2:4" ht="15" thickBot="1" x14ac:dyDescent="0.35">
      <c r="B2654" s="2">
        <v>39904</v>
      </c>
      <c r="C2654" s="4">
        <v>431.7</v>
      </c>
      <c r="D2654" s="4">
        <v>281</v>
      </c>
    </row>
    <row r="2655" spans="2:4" ht="15" thickBot="1" x14ac:dyDescent="0.35">
      <c r="B2655" s="2">
        <v>39903</v>
      </c>
      <c r="C2655" s="4">
        <v>385.7</v>
      </c>
      <c r="D2655" s="4">
        <v>250.8</v>
      </c>
    </row>
    <row r="2656" spans="2:4" ht="15" thickBot="1" x14ac:dyDescent="0.35">
      <c r="B2656" s="2">
        <v>39902</v>
      </c>
      <c r="C2656" s="4">
        <v>385.8</v>
      </c>
      <c r="D2656" s="4">
        <v>250.4</v>
      </c>
    </row>
    <row r="2657" spans="2:4" ht="15" thickBot="1" x14ac:dyDescent="0.35">
      <c r="B2657" s="2">
        <v>39899</v>
      </c>
      <c r="C2657" s="4">
        <v>378.9</v>
      </c>
      <c r="D2657" s="4">
        <v>230.4</v>
      </c>
    </row>
    <row r="2658" spans="2:4" ht="15" thickBot="1" x14ac:dyDescent="0.35">
      <c r="B2658" s="2">
        <v>39898</v>
      </c>
      <c r="C2658" s="4">
        <v>408.4</v>
      </c>
      <c r="D2658" s="4">
        <v>261.8</v>
      </c>
    </row>
    <row r="2659" spans="2:4" ht="15" thickBot="1" x14ac:dyDescent="0.35">
      <c r="B2659" s="2">
        <v>39897</v>
      </c>
      <c r="C2659" s="4">
        <v>462.5</v>
      </c>
      <c r="D2659" s="4">
        <v>319.89999999999998</v>
      </c>
    </row>
    <row r="2660" spans="2:4" ht="15" thickBot="1" x14ac:dyDescent="0.35">
      <c r="B2660" s="2">
        <v>39896</v>
      </c>
      <c r="C2660" s="4">
        <v>397.9</v>
      </c>
      <c r="D2660" s="4">
        <v>261.60000000000002</v>
      </c>
    </row>
    <row r="2661" spans="2:4" ht="15" thickBot="1" x14ac:dyDescent="0.35">
      <c r="B2661" s="2">
        <v>39895</v>
      </c>
      <c r="C2661" s="4">
        <v>358.7</v>
      </c>
      <c r="D2661" s="4">
        <v>232.2</v>
      </c>
    </row>
    <row r="2662" spans="2:4" ht="15" thickBot="1" x14ac:dyDescent="0.35">
      <c r="B2662" s="2">
        <v>39892</v>
      </c>
      <c r="C2662" s="4">
        <v>399.1</v>
      </c>
      <c r="D2662" s="4">
        <v>246.4</v>
      </c>
    </row>
    <row r="2663" spans="2:4" ht="15" thickBot="1" x14ac:dyDescent="0.35">
      <c r="B2663" s="2">
        <v>39891</v>
      </c>
      <c r="C2663" s="4">
        <v>405.6</v>
      </c>
      <c r="D2663" s="4">
        <v>242.3</v>
      </c>
    </row>
    <row r="2664" spans="2:4" ht="15" thickBot="1" x14ac:dyDescent="0.35">
      <c r="B2664" s="2">
        <v>39890</v>
      </c>
      <c r="C2664" s="4">
        <v>429.8</v>
      </c>
      <c r="D2664" s="4">
        <v>287.3</v>
      </c>
    </row>
    <row r="2665" spans="2:4" ht="15" thickBot="1" x14ac:dyDescent="0.35">
      <c r="B2665" s="2">
        <v>39889</v>
      </c>
      <c r="C2665" s="4">
        <v>412.3</v>
      </c>
      <c r="D2665" s="4">
        <v>277.3</v>
      </c>
    </row>
    <row r="2666" spans="2:4" ht="15" thickBot="1" x14ac:dyDescent="0.35">
      <c r="B2666" s="2">
        <v>39888</v>
      </c>
      <c r="C2666" s="4">
        <v>407.2</v>
      </c>
      <c r="D2666" s="4">
        <v>277.60000000000002</v>
      </c>
    </row>
    <row r="2667" spans="2:4" ht="15" thickBot="1" x14ac:dyDescent="0.35">
      <c r="B2667" s="2">
        <v>39885</v>
      </c>
      <c r="C2667" s="4">
        <v>381.4</v>
      </c>
      <c r="D2667" s="4">
        <v>239.8</v>
      </c>
    </row>
    <row r="2668" spans="2:4" ht="15" thickBot="1" x14ac:dyDescent="0.35">
      <c r="B2668" s="2">
        <v>39884</v>
      </c>
      <c r="C2668" s="4">
        <v>396.2</v>
      </c>
      <c r="D2668" s="4">
        <v>254.1</v>
      </c>
    </row>
    <row r="2669" spans="2:4" ht="15" thickBot="1" x14ac:dyDescent="0.35">
      <c r="B2669" s="2">
        <v>39883</v>
      </c>
      <c r="C2669" s="4">
        <v>361.4</v>
      </c>
      <c r="D2669" s="4">
        <v>222.8</v>
      </c>
    </row>
    <row r="2670" spans="2:4" ht="15" thickBot="1" x14ac:dyDescent="0.35">
      <c r="B2670" s="2">
        <v>39882</v>
      </c>
      <c r="C2670" s="4">
        <v>360.1</v>
      </c>
      <c r="D2670" s="4">
        <v>225.1</v>
      </c>
    </row>
    <row r="2671" spans="2:4" ht="15" thickBot="1" x14ac:dyDescent="0.35">
      <c r="B2671" s="2">
        <v>39878</v>
      </c>
      <c r="C2671" s="4">
        <v>414.8</v>
      </c>
      <c r="D2671" s="4">
        <v>257.2</v>
      </c>
    </row>
    <row r="2672" spans="2:4" ht="15" thickBot="1" x14ac:dyDescent="0.35">
      <c r="B2672" s="2">
        <v>39877</v>
      </c>
      <c r="C2672" s="4">
        <v>431.4</v>
      </c>
      <c r="D2672" s="4">
        <v>251.4</v>
      </c>
    </row>
    <row r="2673" spans="2:4" ht="15" thickBot="1" x14ac:dyDescent="0.35">
      <c r="B2673" s="2">
        <v>39876</v>
      </c>
      <c r="C2673" s="4">
        <v>440.2</v>
      </c>
      <c r="D2673" s="4">
        <v>291.7</v>
      </c>
    </row>
    <row r="2674" spans="2:4" ht="15" thickBot="1" x14ac:dyDescent="0.35">
      <c r="B2674" s="2">
        <v>39875</v>
      </c>
      <c r="C2674" s="4">
        <v>425.1</v>
      </c>
      <c r="D2674" s="4">
        <v>282.8</v>
      </c>
    </row>
    <row r="2675" spans="2:4" ht="15" thickBot="1" x14ac:dyDescent="0.35">
      <c r="B2675" s="2">
        <v>39874</v>
      </c>
      <c r="C2675" s="4">
        <v>452</v>
      </c>
      <c r="D2675" s="4">
        <v>305.3</v>
      </c>
    </row>
    <row r="2676" spans="2:4" ht="15" thickBot="1" x14ac:dyDescent="0.35">
      <c r="B2676" s="2">
        <v>39871</v>
      </c>
      <c r="C2676" s="4">
        <v>442.3</v>
      </c>
      <c r="D2676" s="4">
        <v>281.7</v>
      </c>
    </row>
    <row r="2677" spans="2:4" ht="15" thickBot="1" x14ac:dyDescent="0.35">
      <c r="B2677" s="2">
        <v>39870</v>
      </c>
      <c r="C2677" s="4">
        <v>501.7</v>
      </c>
      <c r="D2677" s="4">
        <v>347.9</v>
      </c>
    </row>
    <row r="2678" spans="2:4" ht="15" thickBot="1" x14ac:dyDescent="0.35">
      <c r="B2678" s="2">
        <v>39869</v>
      </c>
      <c r="C2678" s="4">
        <v>493.2</v>
      </c>
      <c r="D2678" s="4">
        <v>351.5</v>
      </c>
    </row>
    <row r="2679" spans="2:4" ht="15" thickBot="1" x14ac:dyDescent="0.35">
      <c r="B2679" s="2">
        <v>39868</v>
      </c>
      <c r="C2679" s="4">
        <v>372</v>
      </c>
      <c r="D2679" s="4">
        <v>246.9</v>
      </c>
    </row>
    <row r="2680" spans="2:4" ht="15" thickBot="1" x14ac:dyDescent="0.35">
      <c r="B2680" s="2">
        <v>39864</v>
      </c>
      <c r="C2680" s="4">
        <v>392.4</v>
      </c>
      <c r="D2680" s="4">
        <v>246.4</v>
      </c>
    </row>
    <row r="2681" spans="2:4" ht="15" thickBot="1" x14ac:dyDescent="0.35">
      <c r="B2681" s="2">
        <v>39863</v>
      </c>
      <c r="C2681" s="4">
        <v>435</v>
      </c>
      <c r="D2681" s="4">
        <v>294.8</v>
      </c>
    </row>
    <row r="2682" spans="2:4" ht="15" thickBot="1" x14ac:dyDescent="0.35">
      <c r="B2682" s="2">
        <v>39862</v>
      </c>
      <c r="C2682" s="4">
        <v>443</v>
      </c>
      <c r="D2682" s="4">
        <v>309.7</v>
      </c>
    </row>
    <row r="2683" spans="2:4" ht="15" thickBot="1" x14ac:dyDescent="0.35">
      <c r="B2683" s="2">
        <v>39861</v>
      </c>
      <c r="C2683" s="4">
        <v>389.6</v>
      </c>
      <c r="D2683" s="4">
        <v>260.60000000000002</v>
      </c>
    </row>
    <row r="2684" spans="2:4" ht="15" thickBot="1" x14ac:dyDescent="0.35">
      <c r="B2684" s="2">
        <v>39860</v>
      </c>
      <c r="C2684" s="4">
        <v>389.2</v>
      </c>
      <c r="D2684" s="4">
        <v>255.2</v>
      </c>
    </row>
    <row r="2685" spans="2:4" ht="15" thickBot="1" x14ac:dyDescent="0.35">
      <c r="B2685" s="2">
        <v>39857</v>
      </c>
      <c r="C2685" s="4">
        <v>411.2</v>
      </c>
      <c r="D2685" s="4">
        <v>259.39999999999998</v>
      </c>
    </row>
    <row r="2686" spans="2:4" ht="15" thickBot="1" x14ac:dyDescent="0.35">
      <c r="B2686" s="2">
        <v>39856</v>
      </c>
      <c r="C2686" s="4">
        <v>427.2</v>
      </c>
      <c r="D2686" s="4">
        <v>264.60000000000002</v>
      </c>
    </row>
    <row r="2687" spans="2:4" ht="15" thickBot="1" x14ac:dyDescent="0.35">
      <c r="B2687" s="2">
        <v>39855</v>
      </c>
      <c r="C2687" s="4">
        <v>413.2</v>
      </c>
      <c r="D2687" s="4">
        <v>262.7</v>
      </c>
    </row>
    <row r="2688" spans="2:4" ht="15" thickBot="1" x14ac:dyDescent="0.35">
      <c r="B2688" s="2">
        <v>39854</v>
      </c>
      <c r="C2688" s="4">
        <v>376.1</v>
      </c>
      <c r="D2688" s="4">
        <v>233</v>
      </c>
    </row>
    <row r="2689" spans="2:4" ht="15" thickBot="1" x14ac:dyDescent="0.35">
      <c r="B2689" s="2">
        <v>39853</v>
      </c>
      <c r="C2689" s="4">
        <v>378.8</v>
      </c>
      <c r="D2689" s="4">
        <v>235.9</v>
      </c>
    </row>
    <row r="2690" spans="2:4" ht="15" thickBot="1" x14ac:dyDescent="0.35">
      <c r="B2690" s="2">
        <v>39850</v>
      </c>
      <c r="C2690" s="4">
        <v>364.8</v>
      </c>
      <c r="D2690" s="4">
        <v>213.7</v>
      </c>
    </row>
    <row r="2691" spans="2:4" ht="15" thickBot="1" x14ac:dyDescent="0.35">
      <c r="B2691" s="2">
        <v>39849</v>
      </c>
      <c r="C2691" s="4">
        <v>416.3</v>
      </c>
      <c r="D2691" s="4">
        <v>251.9</v>
      </c>
    </row>
    <row r="2692" spans="2:4" ht="15" thickBot="1" x14ac:dyDescent="0.35">
      <c r="B2692" s="2">
        <v>39848</v>
      </c>
      <c r="C2692" s="4">
        <v>419</v>
      </c>
      <c r="D2692" s="4">
        <v>261.10000000000002</v>
      </c>
    </row>
    <row r="2693" spans="2:4" ht="15" thickBot="1" x14ac:dyDescent="0.35">
      <c r="B2693" s="2">
        <v>39847</v>
      </c>
      <c r="C2693" s="4">
        <v>475.5</v>
      </c>
      <c r="D2693" s="4">
        <v>328.1</v>
      </c>
    </row>
    <row r="2694" spans="2:4" ht="15" thickBot="1" x14ac:dyDescent="0.35">
      <c r="B2694" s="2">
        <v>39846</v>
      </c>
      <c r="C2694" s="4">
        <v>471.2</v>
      </c>
      <c r="D2694" s="4">
        <v>319</v>
      </c>
    </row>
    <row r="2695" spans="2:4" ht="15" thickBot="1" x14ac:dyDescent="0.35">
      <c r="B2695" s="2">
        <v>39843</v>
      </c>
      <c r="C2695" s="4">
        <v>480.1</v>
      </c>
      <c r="D2695" s="4">
        <v>295.89999999999998</v>
      </c>
    </row>
    <row r="2696" spans="2:4" ht="15" thickBot="1" x14ac:dyDescent="0.35">
      <c r="B2696" s="2">
        <v>39842</v>
      </c>
      <c r="C2696" s="4">
        <v>467.3</v>
      </c>
      <c r="D2696" s="4">
        <v>288</v>
      </c>
    </row>
    <row r="2697" spans="2:4" ht="15" thickBot="1" x14ac:dyDescent="0.35">
      <c r="B2697" s="2">
        <v>39841</v>
      </c>
      <c r="C2697" s="4">
        <v>501.7</v>
      </c>
      <c r="D2697" s="4">
        <v>329.5</v>
      </c>
    </row>
    <row r="2698" spans="2:4" ht="15" thickBot="1" x14ac:dyDescent="0.35">
      <c r="B2698" s="2">
        <v>39840</v>
      </c>
      <c r="C2698" s="4">
        <v>475.3</v>
      </c>
      <c r="D2698" s="4">
        <v>312.2</v>
      </c>
    </row>
    <row r="2699" spans="2:4" ht="15" thickBot="1" x14ac:dyDescent="0.35">
      <c r="B2699" s="2">
        <v>39839</v>
      </c>
      <c r="C2699" s="4">
        <v>410.8</v>
      </c>
      <c r="D2699" s="4">
        <v>252.7</v>
      </c>
    </row>
    <row r="2700" spans="2:4" ht="15" thickBot="1" x14ac:dyDescent="0.35">
      <c r="B2700" s="2">
        <v>39836</v>
      </c>
      <c r="C2700" s="4">
        <v>452.6</v>
      </c>
      <c r="D2700" s="4">
        <v>285.39999999999998</v>
      </c>
    </row>
    <row r="2701" spans="2:4" ht="15" thickBot="1" x14ac:dyDescent="0.35">
      <c r="B2701" s="2">
        <v>39835</v>
      </c>
      <c r="C2701" s="4">
        <v>449.7</v>
      </c>
      <c r="D2701" s="4">
        <v>286.7</v>
      </c>
    </row>
    <row r="2702" spans="2:4" ht="15" thickBot="1" x14ac:dyDescent="0.35">
      <c r="B2702" s="2">
        <v>39834</v>
      </c>
      <c r="C2702" s="4">
        <v>439.4</v>
      </c>
      <c r="D2702" s="4">
        <v>291.60000000000002</v>
      </c>
    </row>
    <row r="2703" spans="2:4" ht="15" thickBot="1" x14ac:dyDescent="0.35">
      <c r="B2703" s="2">
        <v>39833</v>
      </c>
      <c r="C2703" s="4">
        <v>541.20000000000005</v>
      </c>
      <c r="D2703" s="4">
        <v>376.7</v>
      </c>
    </row>
    <row r="2704" spans="2:4" ht="15" thickBot="1" x14ac:dyDescent="0.35">
      <c r="B2704" s="2">
        <v>39832</v>
      </c>
      <c r="C2704" s="4">
        <v>429.1</v>
      </c>
      <c r="D2704" s="4">
        <v>266.8</v>
      </c>
    </row>
    <row r="2705" spans="2:4" ht="15" thickBot="1" x14ac:dyDescent="0.35">
      <c r="B2705" s="2">
        <v>39829</v>
      </c>
      <c r="C2705" s="4">
        <v>516.4</v>
      </c>
      <c r="D2705" s="4">
        <v>338.2</v>
      </c>
    </row>
    <row r="2706" spans="2:4" ht="15" thickBot="1" x14ac:dyDescent="0.35">
      <c r="B2706" s="2">
        <v>39828</v>
      </c>
      <c r="C2706" s="4">
        <v>529.29999999999995</v>
      </c>
      <c r="D2706" s="4">
        <v>339.8</v>
      </c>
    </row>
    <row r="2707" spans="2:4" ht="15" thickBot="1" x14ac:dyDescent="0.35">
      <c r="B2707" s="2">
        <v>39827</v>
      </c>
      <c r="C2707" s="4">
        <v>548.9</v>
      </c>
      <c r="D2707" s="4">
        <v>355.6</v>
      </c>
    </row>
    <row r="2708" spans="2:4" ht="15" thickBot="1" x14ac:dyDescent="0.35">
      <c r="B2708" s="2">
        <v>39826</v>
      </c>
      <c r="C2708" s="4">
        <v>660.9</v>
      </c>
      <c r="D2708" s="4">
        <v>450.7</v>
      </c>
    </row>
    <row r="2709" spans="2:4" ht="15" thickBot="1" x14ac:dyDescent="0.35">
      <c r="B2709" s="2">
        <v>39825</v>
      </c>
      <c r="C2709" s="4">
        <v>789.4</v>
      </c>
      <c r="D2709" s="4">
        <v>574.29999999999995</v>
      </c>
    </row>
    <row r="2710" spans="2:4" ht="15" thickBot="1" x14ac:dyDescent="0.35">
      <c r="B2710" s="2">
        <v>39824</v>
      </c>
      <c r="C2710" s="3">
        <v>1052.7</v>
      </c>
      <c r="D2710" s="4">
        <v>802.8</v>
      </c>
    </row>
    <row r="2711" spans="2:4" ht="15" thickBot="1" x14ac:dyDescent="0.35">
      <c r="B2711" s="2">
        <v>39814</v>
      </c>
      <c r="C2711" s="3">
        <v>1027.5999999999999</v>
      </c>
      <c r="D2711" s="4">
        <v>802.7</v>
      </c>
    </row>
    <row r="2712" spans="2:4" ht="15" thickBot="1" x14ac:dyDescent="0.35">
      <c r="B2712" s="2">
        <v>39813</v>
      </c>
      <c r="C2712" s="4">
        <v>869.1</v>
      </c>
      <c r="D2712" s="4">
        <v>620.20000000000005</v>
      </c>
    </row>
    <row r="2713" spans="2:4" ht="15" thickBot="1" x14ac:dyDescent="0.35">
      <c r="B2713" s="2">
        <v>39812</v>
      </c>
      <c r="C2713" s="4">
        <v>859.1</v>
      </c>
      <c r="D2713" s="4">
        <v>601.4</v>
      </c>
    </row>
    <row r="2714" spans="2:4" ht="15" thickBot="1" x14ac:dyDescent="0.35">
      <c r="B2714" s="2">
        <v>39811</v>
      </c>
      <c r="C2714" s="4">
        <v>770</v>
      </c>
      <c r="D2714" s="4">
        <v>502.9</v>
      </c>
    </row>
    <row r="2715" spans="2:4" ht="15" thickBot="1" x14ac:dyDescent="0.35">
      <c r="B2715" s="2">
        <v>39808</v>
      </c>
      <c r="C2715" s="4">
        <v>732.9</v>
      </c>
      <c r="D2715" s="4">
        <v>458.8</v>
      </c>
    </row>
    <row r="2716" spans="2:4" ht="15" thickBot="1" x14ac:dyDescent="0.35">
      <c r="B2716" s="2">
        <v>39807</v>
      </c>
      <c r="C2716" s="4">
        <v>737.6</v>
      </c>
      <c r="D2716" s="4">
        <v>470.8</v>
      </c>
    </row>
    <row r="2717" spans="2:4" ht="15" thickBot="1" x14ac:dyDescent="0.35">
      <c r="B2717" s="2">
        <v>39806</v>
      </c>
      <c r="C2717" s="4">
        <v>701.4</v>
      </c>
      <c r="D2717" s="4">
        <v>467.2</v>
      </c>
    </row>
    <row r="2718" spans="2:4" ht="15" thickBot="1" x14ac:dyDescent="0.35">
      <c r="B2718" s="2">
        <v>39805</v>
      </c>
      <c r="C2718" s="4">
        <v>650</v>
      </c>
      <c r="D2718" s="4">
        <v>446.9</v>
      </c>
    </row>
    <row r="2719" spans="2:4" ht="15" thickBot="1" x14ac:dyDescent="0.35">
      <c r="B2719" s="2">
        <v>39804</v>
      </c>
      <c r="C2719" s="4">
        <v>656.6</v>
      </c>
      <c r="D2719" s="4">
        <v>461.2</v>
      </c>
    </row>
    <row r="2720" spans="2:4" ht="15" thickBot="1" x14ac:dyDescent="0.35">
      <c r="B2720" s="2">
        <v>39801</v>
      </c>
      <c r="C2720" s="4">
        <v>628.79999999999995</v>
      </c>
      <c r="D2720" s="4">
        <v>429.8</v>
      </c>
    </row>
    <row r="2721" spans="2:4" ht="15" thickBot="1" x14ac:dyDescent="0.35">
      <c r="B2721" s="2">
        <v>39800</v>
      </c>
      <c r="C2721" s="4">
        <v>624.20000000000005</v>
      </c>
      <c r="D2721" s="4">
        <v>415.2</v>
      </c>
    </row>
    <row r="2722" spans="2:4" ht="15" thickBot="1" x14ac:dyDescent="0.35">
      <c r="B2722" s="2">
        <v>39799</v>
      </c>
      <c r="C2722" s="4">
        <v>604</v>
      </c>
      <c r="D2722" s="4">
        <v>419</v>
      </c>
    </row>
    <row r="2723" spans="2:4" ht="15" thickBot="1" x14ac:dyDescent="0.35">
      <c r="B2723" s="2">
        <v>39798</v>
      </c>
      <c r="C2723" s="4">
        <v>550.29999999999995</v>
      </c>
      <c r="D2723" s="4">
        <v>379.3</v>
      </c>
    </row>
    <row r="2724" spans="2:4" ht="15" thickBot="1" x14ac:dyDescent="0.35">
      <c r="B2724" s="2">
        <v>39797</v>
      </c>
      <c r="C2724" s="4">
        <v>545.1</v>
      </c>
      <c r="D2724" s="4">
        <v>374.2</v>
      </c>
    </row>
    <row r="2725" spans="2:4" ht="15" thickBot="1" x14ac:dyDescent="0.35">
      <c r="B2725" s="2">
        <v>39794</v>
      </c>
      <c r="C2725" s="4">
        <v>584.20000000000005</v>
      </c>
      <c r="D2725" s="4">
        <v>396.1</v>
      </c>
    </row>
    <row r="2726" spans="2:4" ht="15" thickBot="1" x14ac:dyDescent="0.35">
      <c r="B2726" s="2">
        <v>39793</v>
      </c>
      <c r="C2726" s="4">
        <v>602.5</v>
      </c>
      <c r="D2726" s="4">
        <v>399.6</v>
      </c>
    </row>
    <row r="2727" spans="2:4" ht="15" thickBot="1" x14ac:dyDescent="0.35">
      <c r="B2727" s="2">
        <v>39792</v>
      </c>
      <c r="C2727" s="4">
        <v>572.5</v>
      </c>
      <c r="D2727" s="4">
        <v>386.9</v>
      </c>
    </row>
    <row r="2728" spans="2:4" ht="15" thickBot="1" x14ac:dyDescent="0.35">
      <c r="B2728" s="2">
        <v>39791</v>
      </c>
      <c r="C2728" s="4">
        <v>562</v>
      </c>
      <c r="D2728" s="4">
        <v>380.6</v>
      </c>
    </row>
    <row r="2729" spans="2:4" ht="15" thickBot="1" x14ac:dyDescent="0.35">
      <c r="B2729" s="2">
        <v>39790</v>
      </c>
      <c r="C2729" s="4">
        <v>586.5</v>
      </c>
      <c r="D2729" s="4">
        <v>417.2</v>
      </c>
    </row>
    <row r="2730" spans="2:4" ht="15" thickBot="1" x14ac:dyDescent="0.35">
      <c r="B2730" s="2">
        <v>39787</v>
      </c>
      <c r="C2730" s="4">
        <v>517.79999999999995</v>
      </c>
      <c r="D2730" s="4">
        <v>333.2</v>
      </c>
    </row>
    <row r="2731" spans="2:4" ht="15" thickBot="1" x14ac:dyDescent="0.35">
      <c r="B2731" s="2">
        <v>39786</v>
      </c>
      <c r="C2731" s="4">
        <v>564.4</v>
      </c>
      <c r="D2731" s="4">
        <v>359.6</v>
      </c>
    </row>
    <row r="2732" spans="2:4" ht="15" thickBot="1" x14ac:dyDescent="0.35">
      <c r="B2732" s="2">
        <v>39785</v>
      </c>
      <c r="C2732" s="4">
        <v>555.79999999999995</v>
      </c>
      <c r="D2732" s="4">
        <v>371.6</v>
      </c>
    </row>
    <row r="2733" spans="2:4" ht="15" thickBot="1" x14ac:dyDescent="0.35">
      <c r="B2733" s="2">
        <v>39784</v>
      </c>
      <c r="C2733" s="4">
        <v>540.79999999999995</v>
      </c>
      <c r="D2733" s="4">
        <v>354.2</v>
      </c>
    </row>
    <row r="2734" spans="2:4" ht="15" thickBot="1" x14ac:dyDescent="0.35">
      <c r="B2734" s="2">
        <v>39783</v>
      </c>
      <c r="C2734" s="4">
        <v>643.29999999999995</v>
      </c>
      <c r="D2734" s="4">
        <v>446.9</v>
      </c>
    </row>
    <row r="2735" spans="2:4" ht="15" thickBot="1" x14ac:dyDescent="0.35">
      <c r="B2735" s="2">
        <v>39780</v>
      </c>
      <c r="C2735" s="4">
        <v>573.5</v>
      </c>
      <c r="D2735" s="4">
        <v>365.7</v>
      </c>
    </row>
    <row r="2736" spans="2:4" ht="15" thickBot="1" x14ac:dyDescent="0.35">
      <c r="B2736" s="2">
        <v>39779</v>
      </c>
      <c r="C2736" s="4">
        <v>686.9</v>
      </c>
      <c r="D2736" s="4">
        <v>493.5</v>
      </c>
    </row>
    <row r="2737" spans="2:4" ht="15" thickBot="1" x14ac:dyDescent="0.35">
      <c r="B2737" s="2">
        <v>39778</v>
      </c>
      <c r="C2737" s="4">
        <v>678.7</v>
      </c>
      <c r="D2737" s="4">
        <v>511.8</v>
      </c>
    </row>
    <row r="2738" spans="2:4" ht="15" thickBot="1" x14ac:dyDescent="0.35">
      <c r="B2738" s="2">
        <v>39777</v>
      </c>
      <c r="C2738" s="4">
        <v>595.70000000000005</v>
      </c>
      <c r="D2738" s="4">
        <v>431.3</v>
      </c>
    </row>
    <row r="2739" spans="2:4" ht="15" thickBot="1" x14ac:dyDescent="0.35">
      <c r="B2739" s="2">
        <v>39776</v>
      </c>
      <c r="C2739" s="4">
        <v>584.70000000000005</v>
      </c>
      <c r="D2739" s="4">
        <v>423</v>
      </c>
    </row>
    <row r="2740" spans="2:4" ht="15" thickBot="1" x14ac:dyDescent="0.35">
      <c r="B2740" s="2">
        <v>39773</v>
      </c>
      <c r="C2740" s="4">
        <v>664.8</v>
      </c>
      <c r="D2740" s="4">
        <v>493.1</v>
      </c>
    </row>
    <row r="2741" spans="2:4" ht="15" thickBot="1" x14ac:dyDescent="0.35">
      <c r="B2741" s="2">
        <v>39772</v>
      </c>
      <c r="C2741" s="4">
        <v>751.3</v>
      </c>
      <c r="D2741" s="4">
        <v>571.4</v>
      </c>
    </row>
    <row r="2742" spans="2:4" ht="15" thickBot="1" x14ac:dyDescent="0.35">
      <c r="B2742" s="2">
        <v>39771</v>
      </c>
      <c r="C2742" s="4">
        <v>678.6</v>
      </c>
      <c r="D2742" s="4">
        <v>515.5</v>
      </c>
    </row>
    <row r="2743" spans="2:4" ht="15" thickBot="1" x14ac:dyDescent="0.35">
      <c r="B2743" s="2">
        <v>39770</v>
      </c>
      <c r="C2743" s="4">
        <v>510.8</v>
      </c>
      <c r="D2743" s="4">
        <v>362.4</v>
      </c>
    </row>
    <row r="2744" spans="2:4" ht="15" thickBot="1" x14ac:dyDescent="0.35">
      <c r="B2744" s="2">
        <v>39769</v>
      </c>
      <c r="C2744" s="4">
        <v>500.5</v>
      </c>
      <c r="D2744" s="4">
        <v>343.9</v>
      </c>
    </row>
    <row r="2745" spans="2:4" ht="15" thickBot="1" x14ac:dyDescent="0.35">
      <c r="B2745" s="2">
        <v>39766</v>
      </c>
      <c r="C2745" s="4">
        <v>531.29999999999995</v>
      </c>
      <c r="D2745" s="4">
        <v>350.5</v>
      </c>
    </row>
    <row r="2746" spans="2:4" ht="15" thickBot="1" x14ac:dyDescent="0.35">
      <c r="B2746" s="2">
        <v>39765</v>
      </c>
      <c r="C2746" s="4">
        <v>589.4</v>
      </c>
      <c r="D2746" s="4">
        <v>407.4</v>
      </c>
    </row>
    <row r="2747" spans="2:4" ht="15" thickBot="1" x14ac:dyDescent="0.35">
      <c r="B2747" s="2">
        <v>39764</v>
      </c>
      <c r="C2747" s="4">
        <v>551.29999999999995</v>
      </c>
      <c r="D2747" s="4">
        <v>374</v>
      </c>
    </row>
    <row r="2748" spans="2:4" ht="15" thickBot="1" x14ac:dyDescent="0.35">
      <c r="B2748" s="2">
        <v>39763</v>
      </c>
      <c r="C2748" s="4">
        <v>574.79999999999995</v>
      </c>
      <c r="D2748" s="4">
        <v>397.7</v>
      </c>
    </row>
    <row r="2749" spans="2:4" ht="15" thickBot="1" x14ac:dyDescent="0.35">
      <c r="B2749" s="2">
        <v>39762</v>
      </c>
      <c r="C2749" s="4">
        <v>578.9</v>
      </c>
      <c r="D2749" s="4">
        <v>413.6</v>
      </c>
    </row>
    <row r="2750" spans="2:4" ht="15" thickBot="1" x14ac:dyDescent="0.35">
      <c r="B2750" s="2">
        <v>39759</v>
      </c>
      <c r="C2750" s="4">
        <v>632.29999999999995</v>
      </c>
      <c r="D2750" s="4">
        <v>453.5</v>
      </c>
    </row>
    <row r="2751" spans="2:4" ht="15" thickBot="1" x14ac:dyDescent="0.35">
      <c r="B2751" s="2">
        <v>39758</v>
      </c>
      <c r="C2751" s="4">
        <v>586.9</v>
      </c>
      <c r="D2751" s="4">
        <v>410.6</v>
      </c>
    </row>
    <row r="2752" spans="2:4" ht="15" thickBot="1" x14ac:dyDescent="0.35">
      <c r="B2752" s="2">
        <v>39757</v>
      </c>
      <c r="C2752" s="4">
        <v>547.9</v>
      </c>
      <c r="D2752" s="4">
        <v>379.2</v>
      </c>
    </row>
    <row r="2753" spans="2:4" ht="15" thickBot="1" x14ac:dyDescent="0.35">
      <c r="B2753" s="2">
        <v>39753</v>
      </c>
      <c r="C2753" s="4">
        <v>608.70000000000005</v>
      </c>
      <c r="D2753" s="4">
        <v>434.4</v>
      </c>
    </row>
    <row r="2754" spans="2:4" ht="15" thickBot="1" x14ac:dyDescent="0.35">
      <c r="B2754" s="2">
        <v>39752</v>
      </c>
      <c r="C2754" s="4">
        <v>577</v>
      </c>
      <c r="D2754" s="4">
        <v>402.7</v>
      </c>
    </row>
    <row r="2755" spans="2:4" ht="15" thickBot="1" x14ac:dyDescent="0.35">
      <c r="B2755" s="2">
        <v>39751</v>
      </c>
      <c r="C2755" s="4">
        <v>526.5</v>
      </c>
      <c r="D2755" s="4">
        <v>355.1</v>
      </c>
    </row>
    <row r="2756" spans="2:4" ht="15" thickBot="1" x14ac:dyDescent="0.35">
      <c r="B2756" s="2">
        <v>39750</v>
      </c>
      <c r="C2756" s="4">
        <v>499.4</v>
      </c>
      <c r="D2756" s="4">
        <v>347.6</v>
      </c>
    </row>
    <row r="2757" spans="2:4" ht="15" thickBot="1" x14ac:dyDescent="0.35">
      <c r="B2757" s="2">
        <v>39749</v>
      </c>
      <c r="C2757" s="4">
        <v>543.6</v>
      </c>
      <c r="D2757" s="4">
        <v>389.5</v>
      </c>
    </row>
    <row r="2758" spans="2:4" ht="15" thickBot="1" x14ac:dyDescent="0.35">
      <c r="B2758" s="2">
        <v>39748</v>
      </c>
      <c r="C2758" s="4">
        <v>506.1</v>
      </c>
      <c r="D2758" s="4">
        <v>345</v>
      </c>
    </row>
    <row r="2759" spans="2:4" ht="15" thickBot="1" x14ac:dyDescent="0.35">
      <c r="B2759" s="2">
        <v>39745</v>
      </c>
      <c r="C2759" s="4">
        <v>524.4</v>
      </c>
      <c r="D2759" s="4">
        <v>352.5</v>
      </c>
    </row>
    <row r="2760" spans="2:4" ht="15" thickBot="1" x14ac:dyDescent="0.35">
      <c r="B2760" s="2">
        <v>39744</v>
      </c>
      <c r="C2760" s="4">
        <v>592.70000000000005</v>
      </c>
      <c r="D2760" s="4">
        <v>397.8</v>
      </c>
    </row>
    <row r="2761" spans="2:4" ht="15" thickBot="1" x14ac:dyDescent="0.35">
      <c r="B2761" s="2">
        <v>39743</v>
      </c>
      <c r="C2761" s="4">
        <v>684.4</v>
      </c>
      <c r="D2761" s="4">
        <v>511.6</v>
      </c>
    </row>
    <row r="2762" spans="2:4" ht="15" thickBot="1" x14ac:dyDescent="0.35">
      <c r="B2762" s="2">
        <v>39742</v>
      </c>
      <c r="C2762" s="4">
        <v>713</v>
      </c>
      <c r="D2762" s="4">
        <v>544</v>
      </c>
    </row>
    <row r="2763" spans="2:4" ht="15" thickBot="1" x14ac:dyDescent="0.35">
      <c r="B2763" s="2">
        <v>39741</v>
      </c>
      <c r="C2763" s="4">
        <v>506.2</v>
      </c>
      <c r="D2763" s="4">
        <v>334.1</v>
      </c>
    </row>
    <row r="2764" spans="2:4" ht="15" thickBot="1" x14ac:dyDescent="0.35">
      <c r="B2764" s="2">
        <v>39738</v>
      </c>
      <c r="C2764" s="4">
        <v>606.6</v>
      </c>
      <c r="D2764" s="4">
        <v>418.4</v>
      </c>
    </row>
    <row r="2765" spans="2:4" ht="15" thickBot="1" x14ac:dyDescent="0.35">
      <c r="B2765" s="2">
        <v>39737</v>
      </c>
      <c r="C2765" s="4">
        <v>510.2</v>
      </c>
      <c r="D2765" s="4">
        <v>320.10000000000002</v>
      </c>
    </row>
    <row r="2766" spans="2:4" ht="15" thickBot="1" x14ac:dyDescent="0.35">
      <c r="B2766" s="2">
        <v>39736</v>
      </c>
      <c r="C2766" s="4">
        <v>568.5</v>
      </c>
      <c r="D2766" s="4">
        <v>387.5</v>
      </c>
    </row>
    <row r="2767" spans="2:4" ht="15" thickBot="1" x14ac:dyDescent="0.35">
      <c r="B2767" s="2">
        <v>39735</v>
      </c>
      <c r="C2767" s="4">
        <v>549</v>
      </c>
      <c r="D2767" s="4">
        <v>375.9</v>
      </c>
    </row>
    <row r="2768" spans="2:4" ht="15" thickBot="1" x14ac:dyDescent="0.35">
      <c r="B2768" s="2">
        <v>39734</v>
      </c>
      <c r="C2768" s="4">
        <v>589.29999999999995</v>
      </c>
      <c r="D2768" s="4">
        <v>413.9</v>
      </c>
    </row>
    <row r="2769" spans="2:4" ht="15" thickBot="1" x14ac:dyDescent="0.35">
      <c r="B2769" s="2">
        <v>39731</v>
      </c>
      <c r="C2769" s="4">
        <v>607.4</v>
      </c>
      <c r="D2769" s="4">
        <v>409.9</v>
      </c>
    </row>
    <row r="2770" spans="2:4" ht="15" thickBot="1" x14ac:dyDescent="0.35">
      <c r="B2770" s="2">
        <v>39730</v>
      </c>
      <c r="C2770" s="4">
        <v>597.5</v>
      </c>
      <c r="D2770" s="4">
        <v>397.7</v>
      </c>
    </row>
    <row r="2771" spans="2:4" ht="15" thickBot="1" x14ac:dyDescent="0.35">
      <c r="B2771" s="2">
        <v>39729</v>
      </c>
      <c r="C2771" s="4">
        <v>578</v>
      </c>
      <c r="D2771" s="4">
        <v>379.7</v>
      </c>
    </row>
    <row r="2772" spans="2:4" ht="15" thickBot="1" x14ac:dyDescent="0.35">
      <c r="B2772" s="2">
        <v>39728</v>
      </c>
      <c r="C2772" s="4">
        <v>603.79999999999995</v>
      </c>
      <c r="D2772" s="4">
        <v>393.3</v>
      </c>
    </row>
    <row r="2773" spans="2:4" ht="15" thickBot="1" x14ac:dyDescent="0.35">
      <c r="B2773" s="2">
        <v>39727</v>
      </c>
      <c r="C2773" s="4">
        <v>636.6</v>
      </c>
      <c r="D2773" s="4">
        <v>435.8</v>
      </c>
    </row>
    <row r="2774" spans="2:4" ht="15" thickBot="1" x14ac:dyDescent="0.35">
      <c r="B2774" s="2">
        <v>39724</v>
      </c>
      <c r="C2774" s="4">
        <v>645.4</v>
      </c>
      <c r="D2774" s="4">
        <v>410.4</v>
      </c>
    </row>
    <row r="2775" spans="2:4" ht="15" thickBot="1" x14ac:dyDescent="0.35">
      <c r="B2775" s="2">
        <v>39723</v>
      </c>
      <c r="C2775" s="4">
        <v>714.9</v>
      </c>
      <c r="D2775" s="4">
        <v>497.5</v>
      </c>
    </row>
    <row r="2776" spans="2:4" ht="15" thickBot="1" x14ac:dyDescent="0.35">
      <c r="B2776" s="2">
        <v>39722</v>
      </c>
      <c r="C2776" s="4">
        <v>702.9</v>
      </c>
      <c r="D2776" s="4">
        <v>489.8</v>
      </c>
    </row>
    <row r="2777" spans="2:4" ht="15" thickBot="1" x14ac:dyDescent="0.35">
      <c r="B2777" s="2">
        <v>39721</v>
      </c>
      <c r="C2777" s="4">
        <v>682.6</v>
      </c>
      <c r="D2777" s="4">
        <v>490.2</v>
      </c>
    </row>
    <row r="2778" spans="2:4" ht="15" thickBot="1" x14ac:dyDescent="0.35">
      <c r="B2778" s="2">
        <v>39720</v>
      </c>
      <c r="C2778" s="4">
        <v>646.29999999999995</v>
      </c>
      <c r="D2778" s="4">
        <v>456.5</v>
      </c>
    </row>
    <row r="2779" spans="2:4" ht="15" thickBot="1" x14ac:dyDescent="0.35">
      <c r="B2779" s="2">
        <v>39717</v>
      </c>
      <c r="C2779" s="4">
        <v>634.79999999999995</v>
      </c>
      <c r="D2779" s="4">
        <v>424.6</v>
      </c>
    </row>
    <row r="2780" spans="2:4" ht="15" thickBot="1" x14ac:dyDescent="0.35">
      <c r="B2780" s="2">
        <v>39716</v>
      </c>
      <c r="C2780" s="4">
        <v>751.8</v>
      </c>
      <c r="D2780" s="4">
        <v>531.70000000000005</v>
      </c>
    </row>
    <row r="2781" spans="2:4" ht="15" thickBot="1" x14ac:dyDescent="0.35">
      <c r="B2781" s="2">
        <v>39715</v>
      </c>
      <c r="C2781" s="4">
        <v>828.1</v>
      </c>
      <c r="D2781" s="4">
        <v>626</v>
      </c>
    </row>
    <row r="2782" spans="2:4" ht="15" thickBot="1" x14ac:dyDescent="0.35">
      <c r="B2782" s="2">
        <v>39714</v>
      </c>
      <c r="C2782" s="4">
        <v>840</v>
      </c>
      <c r="D2782" s="4">
        <v>640.9</v>
      </c>
    </row>
    <row r="2783" spans="2:4" ht="15" thickBot="1" x14ac:dyDescent="0.35">
      <c r="B2783" s="2">
        <v>39713</v>
      </c>
      <c r="C2783" s="4">
        <v>804.6</v>
      </c>
      <c r="D2783" s="4">
        <v>600</v>
      </c>
    </row>
    <row r="2784" spans="2:4" ht="15" thickBot="1" x14ac:dyDescent="0.35">
      <c r="B2784" s="2">
        <v>39710</v>
      </c>
      <c r="C2784" s="4">
        <v>866.9</v>
      </c>
      <c r="D2784" s="4">
        <v>664.3</v>
      </c>
    </row>
    <row r="2785" spans="2:4" ht="15" thickBot="1" x14ac:dyDescent="0.35">
      <c r="B2785" s="2">
        <v>39709</v>
      </c>
      <c r="C2785" s="4">
        <v>808.4</v>
      </c>
      <c r="D2785" s="4">
        <v>590.5</v>
      </c>
    </row>
    <row r="2786" spans="2:4" ht="15" thickBot="1" x14ac:dyDescent="0.35">
      <c r="B2786" s="2">
        <v>39708</v>
      </c>
      <c r="C2786" s="4">
        <v>715.5</v>
      </c>
      <c r="D2786" s="4">
        <v>537.20000000000005</v>
      </c>
    </row>
    <row r="2787" spans="2:4" ht="15" thickBot="1" x14ac:dyDescent="0.35">
      <c r="B2787" s="2">
        <v>39707</v>
      </c>
      <c r="C2787" s="4">
        <v>700</v>
      </c>
      <c r="D2787" s="4">
        <v>525</v>
      </c>
    </row>
    <row r="2788" spans="2:4" ht="15" thickBot="1" x14ac:dyDescent="0.35">
      <c r="B2788" s="2">
        <v>39706</v>
      </c>
      <c r="C2788" s="4">
        <v>772.7</v>
      </c>
      <c r="D2788" s="4">
        <v>594.70000000000005</v>
      </c>
    </row>
    <row r="2789" spans="2:4" ht="15" thickBot="1" x14ac:dyDescent="0.35">
      <c r="B2789" s="2">
        <v>39703</v>
      </c>
      <c r="C2789" s="4">
        <v>782.1</v>
      </c>
      <c r="D2789" s="4">
        <v>593.6</v>
      </c>
    </row>
    <row r="2790" spans="2:4" ht="15" thickBot="1" x14ac:dyDescent="0.35">
      <c r="B2790" s="2">
        <v>39702</v>
      </c>
      <c r="C2790" s="4">
        <v>758.9</v>
      </c>
      <c r="D2790" s="4">
        <v>556.70000000000005</v>
      </c>
    </row>
    <row r="2791" spans="2:4" ht="15" thickBot="1" x14ac:dyDescent="0.35">
      <c r="B2791" s="2">
        <v>39701</v>
      </c>
      <c r="C2791" s="4">
        <v>807.3</v>
      </c>
      <c r="D2791" s="4">
        <v>616.29999999999995</v>
      </c>
    </row>
    <row r="2792" spans="2:4" ht="15" thickBot="1" x14ac:dyDescent="0.35">
      <c r="B2792" s="2">
        <v>39700</v>
      </c>
      <c r="C2792" s="4">
        <v>638.4</v>
      </c>
      <c r="D2792" s="4">
        <v>456.7</v>
      </c>
    </row>
    <row r="2793" spans="2:4" ht="15" thickBot="1" x14ac:dyDescent="0.35">
      <c r="B2793" s="2">
        <v>39699</v>
      </c>
      <c r="C2793" s="4">
        <v>675.6</v>
      </c>
      <c r="D2793" s="4">
        <v>501.8</v>
      </c>
    </row>
    <row r="2794" spans="2:4" ht="15" thickBot="1" x14ac:dyDescent="0.35">
      <c r="B2794" s="2">
        <v>39696</v>
      </c>
      <c r="C2794" s="4">
        <v>712.6</v>
      </c>
      <c r="D2794" s="4">
        <v>525.6</v>
      </c>
    </row>
    <row r="2795" spans="2:4" ht="15" thickBot="1" x14ac:dyDescent="0.35">
      <c r="B2795" s="2">
        <v>39695</v>
      </c>
      <c r="C2795" s="4">
        <v>726.6</v>
      </c>
      <c r="D2795" s="4">
        <v>510.3</v>
      </c>
    </row>
    <row r="2796" spans="2:4" ht="15" thickBot="1" x14ac:dyDescent="0.35">
      <c r="B2796" s="2">
        <v>39694</v>
      </c>
      <c r="C2796" s="4">
        <v>678.1</v>
      </c>
      <c r="D2796" s="4">
        <v>492.4</v>
      </c>
    </row>
    <row r="2797" spans="2:4" ht="15" thickBot="1" x14ac:dyDescent="0.35">
      <c r="B2797" s="2">
        <v>39693</v>
      </c>
      <c r="C2797" s="4">
        <v>670.7</v>
      </c>
      <c r="D2797" s="4">
        <v>486</v>
      </c>
    </row>
    <row r="2798" spans="2:4" ht="15" thickBot="1" x14ac:dyDescent="0.35">
      <c r="B2798" s="2">
        <v>39692</v>
      </c>
      <c r="C2798" s="4">
        <v>610.4</v>
      </c>
      <c r="D2798" s="4">
        <v>432.7</v>
      </c>
    </row>
    <row r="2799" spans="2:4" ht="15" thickBot="1" x14ac:dyDescent="0.35">
      <c r="B2799" s="2">
        <v>39689</v>
      </c>
      <c r="C2799" s="4">
        <v>629.1</v>
      </c>
      <c r="D2799" s="4">
        <v>441.4</v>
      </c>
    </row>
    <row r="2800" spans="2:4" ht="15" thickBot="1" x14ac:dyDescent="0.35">
      <c r="B2800" s="2">
        <v>39688</v>
      </c>
      <c r="C2800" s="4">
        <v>578.4</v>
      </c>
      <c r="D2800" s="4">
        <v>374.5</v>
      </c>
    </row>
    <row r="2801" spans="2:4" ht="15" thickBot="1" x14ac:dyDescent="0.35">
      <c r="B2801" s="2">
        <v>39687</v>
      </c>
      <c r="C2801" s="4">
        <v>545.20000000000005</v>
      </c>
      <c r="D2801" s="4">
        <v>366.3</v>
      </c>
    </row>
    <row r="2802" spans="2:4" ht="15" thickBot="1" x14ac:dyDescent="0.35">
      <c r="B2802" s="2">
        <v>39686</v>
      </c>
      <c r="C2802" s="4">
        <v>508.3</v>
      </c>
      <c r="D2802" s="4">
        <v>331.6</v>
      </c>
    </row>
    <row r="2803" spans="2:4" ht="15" thickBot="1" x14ac:dyDescent="0.35">
      <c r="B2803" s="2">
        <v>39685</v>
      </c>
      <c r="C2803" s="4">
        <v>670.5</v>
      </c>
      <c r="D2803" s="4">
        <v>496.6</v>
      </c>
    </row>
    <row r="2804" spans="2:4" ht="15" thickBot="1" x14ac:dyDescent="0.35">
      <c r="B2804" s="2">
        <v>39682</v>
      </c>
      <c r="C2804" s="4">
        <v>649.20000000000005</v>
      </c>
      <c r="D2804" s="4">
        <v>469.7</v>
      </c>
    </row>
    <row r="2805" spans="2:4" ht="15" thickBot="1" x14ac:dyDescent="0.35">
      <c r="B2805" s="2">
        <v>39681</v>
      </c>
      <c r="C2805" s="4">
        <v>680.3</v>
      </c>
      <c r="D2805" s="4">
        <v>509.5</v>
      </c>
    </row>
    <row r="2806" spans="2:4" ht="15" thickBot="1" x14ac:dyDescent="0.35">
      <c r="B2806" s="2">
        <v>39680</v>
      </c>
      <c r="C2806" s="4">
        <v>659.3</v>
      </c>
      <c r="D2806" s="4">
        <v>493.1</v>
      </c>
    </row>
    <row r="2807" spans="2:4" ht="15" thickBot="1" x14ac:dyDescent="0.35">
      <c r="B2807" s="2">
        <v>39679</v>
      </c>
      <c r="C2807" s="4">
        <v>632.5</v>
      </c>
      <c r="D2807" s="4">
        <v>472.6</v>
      </c>
    </row>
    <row r="2808" spans="2:4" ht="15" thickBot="1" x14ac:dyDescent="0.35">
      <c r="B2808" s="2">
        <v>39678</v>
      </c>
      <c r="C2808" s="4">
        <v>616.29999999999995</v>
      </c>
      <c r="D2808" s="4">
        <v>457.9</v>
      </c>
    </row>
    <row r="2809" spans="2:4" ht="15" thickBot="1" x14ac:dyDescent="0.35">
      <c r="B2809" s="2">
        <v>39675</v>
      </c>
      <c r="C2809" s="4">
        <v>662.1</v>
      </c>
      <c r="D2809" s="4">
        <v>492.1</v>
      </c>
    </row>
    <row r="2810" spans="2:4" ht="15" thickBot="1" x14ac:dyDescent="0.35">
      <c r="B2810" s="2">
        <v>39674</v>
      </c>
      <c r="C2810" s="4">
        <v>701.3</v>
      </c>
      <c r="D2810" s="4">
        <v>535.29999999999995</v>
      </c>
    </row>
    <row r="2811" spans="2:4" ht="15" thickBot="1" x14ac:dyDescent="0.35">
      <c r="B2811" s="2">
        <v>39673</v>
      </c>
      <c r="C2811" s="4">
        <v>672</v>
      </c>
      <c r="D2811" s="4">
        <v>501</v>
      </c>
    </row>
    <row r="2812" spans="2:4" ht="15" thickBot="1" x14ac:dyDescent="0.35">
      <c r="B2812" s="2">
        <v>39672</v>
      </c>
      <c r="C2812" s="4">
        <v>730.1</v>
      </c>
      <c r="D2812" s="4">
        <v>569.29999999999995</v>
      </c>
    </row>
    <row r="2813" spans="2:4" ht="15" thickBot="1" x14ac:dyDescent="0.35">
      <c r="B2813" s="2">
        <v>39671</v>
      </c>
      <c r="C2813" s="4">
        <v>669.7</v>
      </c>
      <c r="D2813" s="4">
        <v>506.7</v>
      </c>
    </row>
    <row r="2814" spans="2:4" ht="15" thickBot="1" x14ac:dyDescent="0.35">
      <c r="B2814" s="2">
        <v>39668</v>
      </c>
      <c r="C2814" s="4">
        <v>552.70000000000005</v>
      </c>
      <c r="D2814" s="4">
        <v>374.6</v>
      </c>
    </row>
    <row r="2815" spans="2:4" ht="15" thickBot="1" x14ac:dyDescent="0.35">
      <c r="B2815" s="2">
        <v>39667</v>
      </c>
      <c r="C2815" s="4">
        <v>560</v>
      </c>
      <c r="D2815" s="4">
        <v>386.9</v>
      </c>
    </row>
    <row r="2816" spans="2:4" ht="15" thickBot="1" x14ac:dyDescent="0.35">
      <c r="B2816" s="2">
        <v>39666</v>
      </c>
      <c r="C2816" s="4">
        <v>545</v>
      </c>
      <c r="D2816" s="4">
        <v>372</v>
      </c>
    </row>
    <row r="2817" spans="2:4" ht="15" thickBot="1" x14ac:dyDescent="0.35">
      <c r="B2817" s="2">
        <v>39665</v>
      </c>
      <c r="C2817" s="4">
        <v>546.9</v>
      </c>
      <c r="D2817" s="4">
        <v>381</v>
      </c>
    </row>
    <row r="2818" spans="2:4" ht="15" thickBot="1" x14ac:dyDescent="0.35">
      <c r="B2818" s="2">
        <v>39664</v>
      </c>
      <c r="C2818" s="4">
        <v>549.70000000000005</v>
      </c>
      <c r="D2818" s="4">
        <v>380.4</v>
      </c>
    </row>
    <row r="2819" spans="2:4" ht="15" thickBot="1" x14ac:dyDescent="0.35">
      <c r="B2819" s="2">
        <v>39661</v>
      </c>
      <c r="C2819" s="4">
        <v>560.20000000000005</v>
      </c>
      <c r="D2819" s="4">
        <v>373.7</v>
      </c>
    </row>
    <row r="2820" spans="2:4" ht="15" thickBot="1" x14ac:dyDescent="0.35">
      <c r="B2820" s="2">
        <v>39660</v>
      </c>
      <c r="C2820" s="4">
        <v>600.1</v>
      </c>
      <c r="D2820" s="4">
        <v>417</v>
      </c>
    </row>
    <row r="2821" spans="2:4" ht="15" thickBot="1" x14ac:dyDescent="0.35">
      <c r="B2821" s="2">
        <v>39659</v>
      </c>
      <c r="C2821" s="4">
        <v>607.20000000000005</v>
      </c>
      <c r="D2821" s="4">
        <v>437.2</v>
      </c>
    </row>
    <row r="2822" spans="2:4" ht="15" thickBot="1" x14ac:dyDescent="0.35">
      <c r="B2822" s="2">
        <v>39658</v>
      </c>
      <c r="C2822" s="4">
        <v>487.2</v>
      </c>
      <c r="D2822" s="4">
        <v>341.7</v>
      </c>
    </row>
    <row r="2823" spans="2:4" ht="15" thickBot="1" x14ac:dyDescent="0.35">
      <c r="B2823" s="2">
        <v>39657</v>
      </c>
      <c r="C2823" s="4">
        <v>443.1</v>
      </c>
      <c r="D2823" s="4">
        <v>285.39999999999998</v>
      </c>
    </row>
    <row r="2824" spans="2:4" ht="15" thickBot="1" x14ac:dyDescent="0.35">
      <c r="B2824" s="2">
        <v>39654</v>
      </c>
      <c r="C2824" s="4">
        <v>529.29999999999995</v>
      </c>
      <c r="D2824" s="4">
        <v>355.2</v>
      </c>
    </row>
    <row r="2825" spans="2:4" ht="15" thickBot="1" x14ac:dyDescent="0.35">
      <c r="B2825" s="2">
        <v>39653</v>
      </c>
      <c r="C2825" s="4">
        <v>547</v>
      </c>
      <c r="D2825" s="4">
        <v>376.9</v>
      </c>
    </row>
    <row r="2826" spans="2:4" ht="15" thickBot="1" x14ac:dyDescent="0.35">
      <c r="B2826" s="2">
        <v>39652</v>
      </c>
      <c r="C2826" s="4">
        <v>512.70000000000005</v>
      </c>
      <c r="D2826" s="4">
        <v>352.4</v>
      </c>
    </row>
    <row r="2827" spans="2:4" ht="15" thickBot="1" x14ac:dyDescent="0.35">
      <c r="B2827" s="2">
        <v>39651</v>
      </c>
      <c r="C2827" s="4">
        <v>461.9</v>
      </c>
      <c r="D2827" s="4">
        <v>308.3</v>
      </c>
    </row>
    <row r="2828" spans="2:4" ht="15" thickBot="1" x14ac:dyDescent="0.35">
      <c r="B2828" s="2">
        <v>39650</v>
      </c>
      <c r="C2828" s="4">
        <v>615</v>
      </c>
      <c r="D2828" s="4">
        <v>439.6</v>
      </c>
    </row>
    <row r="2829" spans="2:4" ht="15" thickBot="1" x14ac:dyDescent="0.35">
      <c r="B2829" s="2">
        <v>39647</v>
      </c>
      <c r="C2829" s="4">
        <v>607.1</v>
      </c>
      <c r="D2829" s="4">
        <v>433.2</v>
      </c>
    </row>
    <row r="2830" spans="2:4" ht="15" thickBot="1" x14ac:dyDescent="0.35">
      <c r="B2830" s="2">
        <v>39646</v>
      </c>
      <c r="C2830" s="4">
        <v>620.20000000000005</v>
      </c>
      <c r="D2830" s="4">
        <v>444.4</v>
      </c>
    </row>
    <row r="2831" spans="2:4" ht="15" thickBot="1" x14ac:dyDescent="0.35">
      <c r="B2831" s="2">
        <v>39645</v>
      </c>
      <c r="C2831" s="4">
        <v>591.1</v>
      </c>
      <c r="D2831" s="4">
        <v>417.9</v>
      </c>
    </row>
    <row r="2832" spans="2:4" ht="15" thickBot="1" x14ac:dyDescent="0.35">
      <c r="B2832" s="2">
        <v>39644</v>
      </c>
      <c r="C2832" s="4">
        <v>612.9</v>
      </c>
      <c r="D2832" s="4">
        <v>441.2</v>
      </c>
    </row>
    <row r="2833" spans="2:4" ht="15" thickBot="1" x14ac:dyDescent="0.35">
      <c r="B2833" s="2">
        <v>39643</v>
      </c>
      <c r="C2833" s="4">
        <v>705.7</v>
      </c>
      <c r="D2833" s="4">
        <v>529.9</v>
      </c>
    </row>
    <row r="2834" spans="2:4" ht="15" thickBot="1" x14ac:dyDescent="0.35">
      <c r="B2834" s="2">
        <v>39640</v>
      </c>
      <c r="C2834" s="4">
        <v>677</v>
      </c>
      <c r="D2834" s="4">
        <v>488.3</v>
      </c>
    </row>
    <row r="2835" spans="2:4" ht="15" thickBot="1" x14ac:dyDescent="0.35">
      <c r="B2835" s="2">
        <v>39639</v>
      </c>
      <c r="C2835" s="4">
        <v>719.1</v>
      </c>
      <c r="D2835" s="4">
        <v>536.6</v>
      </c>
    </row>
    <row r="2836" spans="2:4" ht="15" thickBot="1" x14ac:dyDescent="0.35">
      <c r="B2836" s="2">
        <v>39638</v>
      </c>
      <c r="C2836" s="4">
        <v>706.7</v>
      </c>
      <c r="D2836" s="4">
        <v>522</v>
      </c>
    </row>
    <row r="2837" spans="2:4" ht="15" thickBot="1" x14ac:dyDescent="0.35">
      <c r="B2837" s="2">
        <v>39637</v>
      </c>
      <c r="C2837" s="4">
        <v>714.3</v>
      </c>
      <c r="D2837" s="4">
        <v>534</v>
      </c>
    </row>
    <row r="2838" spans="2:4" ht="15" thickBot="1" x14ac:dyDescent="0.35">
      <c r="B2838" s="2">
        <v>39636</v>
      </c>
      <c r="C2838" s="4">
        <v>663.3</v>
      </c>
      <c r="D2838" s="4">
        <v>490.8</v>
      </c>
    </row>
    <row r="2839" spans="2:4" ht="15" thickBot="1" x14ac:dyDescent="0.35">
      <c r="B2839" s="2">
        <v>39633</v>
      </c>
      <c r="C2839" s="4">
        <v>652.20000000000005</v>
      </c>
      <c r="D2839" s="4">
        <v>459.3</v>
      </c>
    </row>
    <row r="2840" spans="2:4" ht="15" thickBot="1" x14ac:dyDescent="0.35">
      <c r="B2840" s="2">
        <v>39632</v>
      </c>
      <c r="C2840" s="4">
        <v>659.3</v>
      </c>
      <c r="D2840" s="4">
        <v>467.5</v>
      </c>
    </row>
    <row r="2841" spans="2:4" ht="15" thickBot="1" x14ac:dyDescent="0.35">
      <c r="B2841" s="2">
        <v>39631</v>
      </c>
      <c r="C2841" s="4">
        <v>626.5</v>
      </c>
      <c r="D2841" s="4">
        <v>440.7</v>
      </c>
    </row>
    <row r="2842" spans="2:4" ht="15" thickBot="1" x14ac:dyDescent="0.35">
      <c r="B2842" s="2">
        <v>39630</v>
      </c>
      <c r="C2842" s="4">
        <v>592.4</v>
      </c>
      <c r="D2842" s="4">
        <v>396.8</v>
      </c>
    </row>
    <row r="2843" spans="2:4" ht="15" thickBot="1" x14ac:dyDescent="0.35">
      <c r="B2843" s="2">
        <v>39629</v>
      </c>
      <c r="C2843" s="4">
        <v>625.4</v>
      </c>
      <c r="D2843" s="4">
        <v>427.6</v>
      </c>
    </row>
    <row r="2844" spans="2:4" ht="15" thickBot="1" x14ac:dyDescent="0.35">
      <c r="B2844" s="2">
        <v>39626</v>
      </c>
      <c r="C2844" s="4">
        <v>558.20000000000005</v>
      </c>
      <c r="D2844" s="4">
        <v>358.6</v>
      </c>
    </row>
    <row r="2845" spans="2:4" ht="15" thickBot="1" x14ac:dyDescent="0.35">
      <c r="B2845" s="2">
        <v>39625</v>
      </c>
      <c r="C2845" s="4">
        <v>542.29999999999995</v>
      </c>
      <c r="D2845" s="4">
        <v>355.1</v>
      </c>
    </row>
    <row r="2846" spans="2:4" ht="15" thickBot="1" x14ac:dyDescent="0.35">
      <c r="B2846" s="2">
        <v>39624</v>
      </c>
      <c r="C2846" s="4">
        <v>591.9</v>
      </c>
      <c r="D2846" s="4">
        <v>404.6</v>
      </c>
    </row>
    <row r="2847" spans="2:4" ht="15" thickBot="1" x14ac:dyDescent="0.35">
      <c r="B2847" s="2">
        <v>39623</v>
      </c>
      <c r="C2847" s="4">
        <v>580.70000000000005</v>
      </c>
      <c r="D2847" s="4">
        <v>401.7</v>
      </c>
    </row>
    <row r="2848" spans="2:4" ht="15" thickBot="1" x14ac:dyDescent="0.35">
      <c r="B2848" s="2">
        <v>39622</v>
      </c>
      <c r="C2848" s="4">
        <v>697.8</v>
      </c>
      <c r="D2848" s="4">
        <v>536</v>
      </c>
    </row>
    <row r="2849" spans="2:4" ht="15" thickBot="1" x14ac:dyDescent="0.35">
      <c r="B2849" s="2">
        <v>39619</v>
      </c>
      <c r="C2849" s="4">
        <v>696.8</v>
      </c>
      <c r="D2849" s="4">
        <v>512.4</v>
      </c>
    </row>
    <row r="2850" spans="2:4" ht="15" thickBot="1" x14ac:dyDescent="0.35">
      <c r="B2850" s="2">
        <v>39618</v>
      </c>
      <c r="C2850" s="4">
        <v>655.1</v>
      </c>
      <c r="D2850" s="4">
        <v>481.3</v>
      </c>
    </row>
    <row r="2851" spans="2:4" ht="15" thickBot="1" x14ac:dyDescent="0.35">
      <c r="B2851" s="2">
        <v>39617</v>
      </c>
      <c r="C2851" s="4">
        <v>688.4</v>
      </c>
      <c r="D2851" s="4">
        <v>524.6</v>
      </c>
    </row>
    <row r="2852" spans="2:4" ht="15" thickBot="1" x14ac:dyDescent="0.35">
      <c r="B2852" s="2">
        <v>39616</v>
      </c>
      <c r="C2852" s="4">
        <v>676.7</v>
      </c>
      <c r="D2852" s="4">
        <v>518</v>
      </c>
    </row>
    <row r="2853" spans="2:4" ht="15" thickBot="1" x14ac:dyDescent="0.35">
      <c r="B2853" s="2">
        <v>39615</v>
      </c>
      <c r="C2853" s="4">
        <v>602.5</v>
      </c>
      <c r="D2853" s="4">
        <v>439.5</v>
      </c>
    </row>
    <row r="2854" spans="2:4" ht="15" thickBot="1" x14ac:dyDescent="0.35">
      <c r="B2854" s="2">
        <v>39610</v>
      </c>
      <c r="C2854" s="4">
        <v>604.70000000000005</v>
      </c>
      <c r="D2854" s="4">
        <v>425.6</v>
      </c>
    </row>
    <row r="2855" spans="2:4" ht="15" thickBot="1" x14ac:dyDescent="0.35">
      <c r="B2855" s="2">
        <v>39609</v>
      </c>
      <c r="C2855" s="4">
        <v>583</v>
      </c>
      <c r="D2855" s="4">
        <v>405.4</v>
      </c>
    </row>
    <row r="2856" spans="2:4" ht="15" thickBot="1" x14ac:dyDescent="0.35">
      <c r="B2856" s="2">
        <v>39608</v>
      </c>
      <c r="C2856" s="4">
        <v>556</v>
      </c>
      <c r="D2856" s="4">
        <v>387.8</v>
      </c>
    </row>
    <row r="2857" spans="2:4" ht="15" thickBot="1" x14ac:dyDescent="0.35">
      <c r="B2857" s="2">
        <v>39606</v>
      </c>
      <c r="C2857" s="4">
        <v>557.1</v>
      </c>
      <c r="D2857" s="4">
        <v>382.7</v>
      </c>
    </row>
    <row r="2858" spans="2:4" ht="15" thickBot="1" x14ac:dyDescent="0.35">
      <c r="B2858" s="2">
        <v>39605</v>
      </c>
      <c r="C2858" s="4">
        <v>522.6</v>
      </c>
      <c r="D2858" s="4">
        <v>345</v>
      </c>
    </row>
    <row r="2859" spans="2:4" ht="15" thickBot="1" x14ac:dyDescent="0.35">
      <c r="B2859" s="2">
        <v>39604</v>
      </c>
      <c r="C2859" s="4">
        <v>564.6</v>
      </c>
      <c r="D2859" s="4">
        <v>390.2</v>
      </c>
    </row>
    <row r="2860" spans="2:4" ht="15" thickBot="1" x14ac:dyDescent="0.35">
      <c r="B2860" s="2">
        <v>39603</v>
      </c>
      <c r="C2860" s="4">
        <v>598.79999999999995</v>
      </c>
      <c r="D2860" s="4">
        <v>433.6</v>
      </c>
    </row>
    <row r="2861" spans="2:4" ht="15" thickBot="1" x14ac:dyDescent="0.35">
      <c r="B2861" s="2">
        <v>39602</v>
      </c>
      <c r="C2861" s="4">
        <v>595.9</v>
      </c>
      <c r="D2861" s="4">
        <v>428.3</v>
      </c>
    </row>
    <row r="2862" spans="2:4" ht="15" thickBot="1" x14ac:dyDescent="0.35">
      <c r="B2862" s="2">
        <v>39601</v>
      </c>
      <c r="C2862" s="4">
        <v>543.9</v>
      </c>
      <c r="D2862" s="4">
        <v>376</v>
      </c>
    </row>
    <row r="2863" spans="2:4" ht="15" thickBot="1" x14ac:dyDescent="0.35">
      <c r="B2863" s="2">
        <v>39598</v>
      </c>
      <c r="C2863" s="4">
        <v>548.5</v>
      </c>
      <c r="D2863" s="4">
        <v>364.5</v>
      </c>
    </row>
    <row r="2864" spans="2:4" ht="15" thickBot="1" x14ac:dyDescent="0.35">
      <c r="B2864" s="2">
        <v>39597</v>
      </c>
      <c r="C2864" s="4">
        <v>540.29999999999995</v>
      </c>
      <c r="D2864" s="4">
        <v>370.3</v>
      </c>
    </row>
    <row r="2865" spans="2:4" ht="15" thickBot="1" x14ac:dyDescent="0.35">
      <c r="B2865" s="2">
        <v>39596</v>
      </c>
      <c r="C2865" s="4">
        <v>521.70000000000005</v>
      </c>
      <c r="D2865" s="4">
        <v>359.5</v>
      </c>
    </row>
    <row r="2866" spans="2:4" ht="15" thickBot="1" x14ac:dyDescent="0.35">
      <c r="B2866" s="2">
        <v>39595</v>
      </c>
      <c r="C2866" s="4">
        <v>491.5</v>
      </c>
      <c r="D2866" s="4">
        <v>333</v>
      </c>
    </row>
    <row r="2867" spans="2:4" ht="15" thickBot="1" x14ac:dyDescent="0.35">
      <c r="B2867" s="2">
        <v>39594</v>
      </c>
      <c r="C2867" s="4">
        <v>512.29999999999995</v>
      </c>
      <c r="D2867" s="4">
        <v>343.4</v>
      </c>
    </row>
    <row r="2868" spans="2:4" ht="15" thickBot="1" x14ac:dyDescent="0.35">
      <c r="B2868" s="2">
        <v>39591</v>
      </c>
      <c r="C2868" s="4">
        <v>525.1</v>
      </c>
      <c r="D2868" s="4">
        <v>345.8</v>
      </c>
    </row>
    <row r="2869" spans="2:4" ht="15" thickBot="1" x14ac:dyDescent="0.35">
      <c r="B2869" s="2">
        <v>39590</v>
      </c>
      <c r="C2869" s="4">
        <v>579.70000000000005</v>
      </c>
      <c r="D2869" s="4">
        <v>395.6</v>
      </c>
    </row>
    <row r="2870" spans="2:4" ht="15" thickBot="1" x14ac:dyDescent="0.35">
      <c r="B2870" s="2">
        <v>39589</v>
      </c>
      <c r="C2870" s="4">
        <v>655.20000000000005</v>
      </c>
      <c r="D2870" s="4">
        <v>474.8</v>
      </c>
    </row>
    <row r="2871" spans="2:4" ht="15" thickBot="1" x14ac:dyDescent="0.35">
      <c r="B2871" s="2">
        <v>39588</v>
      </c>
      <c r="C2871" s="4">
        <v>643.4</v>
      </c>
      <c r="D2871" s="4">
        <v>459.6</v>
      </c>
    </row>
    <row r="2872" spans="2:4" ht="15" thickBot="1" x14ac:dyDescent="0.35">
      <c r="B2872" s="2">
        <v>39587</v>
      </c>
      <c r="C2872" s="4">
        <v>613.4</v>
      </c>
      <c r="D2872" s="4">
        <v>449.2</v>
      </c>
    </row>
    <row r="2873" spans="2:4" ht="15" thickBot="1" x14ac:dyDescent="0.35">
      <c r="B2873" s="2">
        <v>39584</v>
      </c>
      <c r="C2873" s="4">
        <v>632.4</v>
      </c>
      <c r="D2873" s="4">
        <v>462.8</v>
      </c>
    </row>
    <row r="2874" spans="2:4" ht="15" thickBot="1" x14ac:dyDescent="0.35">
      <c r="B2874" s="2">
        <v>39583</v>
      </c>
      <c r="C2874" s="4">
        <v>667.6</v>
      </c>
      <c r="D2874" s="4">
        <v>496.9</v>
      </c>
    </row>
    <row r="2875" spans="2:4" ht="15" thickBot="1" x14ac:dyDescent="0.35">
      <c r="B2875" s="2">
        <v>39582</v>
      </c>
      <c r="C2875" s="4">
        <v>629.5</v>
      </c>
      <c r="D2875" s="4">
        <v>460.4</v>
      </c>
    </row>
    <row r="2876" spans="2:4" ht="15" thickBot="1" x14ac:dyDescent="0.35">
      <c r="B2876" s="2">
        <v>39581</v>
      </c>
      <c r="C2876" s="4">
        <v>587.9</v>
      </c>
      <c r="D2876" s="4">
        <v>428.9</v>
      </c>
    </row>
    <row r="2877" spans="2:4" ht="15" thickBot="1" x14ac:dyDescent="0.35">
      <c r="B2877" s="2">
        <v>39580</v>
      </c>
      <c r="C2877" s="4">
        <v>572.4</v>
      </c>
      <c r="D2877" s="4">
        <v>413.4</v>
      </c>
    </row>
    <row r="2878" spans="2:4" ht="15" thickBot="1" x14ac:dyDescent="0.35">
      <c r="B2878" s="2">
        <v>39576</v>
      </c>
      <c r="C2878" s="4">
        <v>576.70000000000005</v>
      </c>
      <c r="D2878" s="4">
        <v>393.1</v>
      </c>
    </row>
    <row r="2879" spans="2:4" ht="15" thickBot="1" x14ac:dyDescent="0.35">
      <c r="B2879" s="2">
        <v>39575</v>
      </c>
      <c r="C2879" s="4">
        <v>570.20000000000005</v>
      </c>
      <c r="D2879" s="4">
        <v>397.4</v>
      </c>
    </row>
    <row r="2880" spans="2:4" ht="15" thickBot="1" x14ac:dyDescent="0.35">
      <c r="B2880" s="2">
        <v>39574</v>
      </c>
      <c r="C2880" s="4">
        <v>604.1</v>
      </c>
      <c r="D2880" s="4">
        <v>434</v>
      </c>
    </row>
    <row r="2881" spans="2:4" ht="15" thickBot="1" x14ac:dyDescent="0.35">
      <c r="B2881" s="2">
        <v>39573</v>
      </c>
      <c r="C2881" s="4">
        <v>602.9</v>
      </c>
      <c r="D2881" s="4">
        <v>431</v>
      </c>
    </row>
    <row r="2882" spans="2:4" ht="15" thickBot="1" x14ac:dyDescent="0.35">
      <c r="B2882" s="2">
        <v>39572</v>
      </c>
      <c r="C2882" s="4">
        <v>606.79999999999995</v>
      </c>
      <c r="D2882" s="4">
        <v>439.6</v>
      </c>
    </row>
    <row r="2883" spans="2:4" ht="15" thickBot="1" x14ac:dyDescent="0.35">
      <c r="B2883" s="2">
        <v>39568</v>
      </c>
      <c r="C2883" s="4">
        <v>618.9</v>
      </c>
      <c r="D2883" s="4">
        <v>456.7</v>
      </c>
    </row>
    <row r="2884" spans="2:4" ht="15" thickBot="1" x14ac:dyDescent="0.35">
      <c r="B2884" s="2">
        <v>39567</v>
      </c>
      <c r="C2884" s="4">
        <v>425.1</v>
      </c>
      <c r="D2884" s="4">
        <v>268.10000000000002</v>
      </c>
    </row>
    <row r="2885" spans="2:4" ht="15" thickBot="1" x14ac:dyDescent="0.35">
      <c r="B2885" s="2">
        <v>39566</v>
      </c>
      <c r="C2885" s="4">
        <v>465.7</v>
      </c>
      <c r="D2885" s="4">
        <v>309.3</v>
      </c>
    </row>
    <row r="2886" spans="2:4" ht="15" thickBot="1" x14ac:dyDescent="0.35">
      <c r="B2886" s="2">
        <v>39563</v>
      </c>
      <c r="C2886" s="4">
        <v>512.20000000000005</v>
      </c>
      <c r="D2886" s="4">
        <v>347.9</v>
      </c>
    </row>
    <row r="2887" spans="2:4" ht="15" thickBot="1" x14ac:dyDescent="0.35">
      <c r="B2887" s="2">
        <v>39562</v>
      </c>
      <c r="C2887" s="4">
        <v>501.7</v>
      </c>
      <c r="D2887" s="4">
        <v>339.1</v>
      </c>
    </row>
    <row r="2888" spans="2:4" ht="15" thickBot="1" x14ac:dyDescent="0.35">
      <c r="B2888" s="2">
        <v>39561</v>
      </c>
      <c r="C2888" s="4">
        <v>470.7</v>
      </c>
      <c r="D2888" s="4">
        <v>316.3</v>
      </c>
    </row>
    <row r="2889" spans="2:4" ht="15" thickBot="1" x14ac:dyDescent="0.35">
      <c r="B2889" s="2">
        <v>39560</v>
      </c>
      <c r="C2889" s="4">
        <v>459.7</v>
      </c>
      <c r="D2889" s="4">
        <v>324.89999999999998</v>
      </c>
    </row>
    <row r="2890" spans="2:4" ht="15" thickBot="1" x14ac:dyDescent="0.35">
      <c r="B2890" s="2">
        <v>39559</v>
      </c>
      <c r="C2890" s="4">
        <v>597.20000000000005</v>
      </c>
      <c r="D2890" s="4">
        <v>444.2</v>
      </c>
    </row>
    <row r="2891" spans="2:4" ht="15" thickBot="1" x14ac:dyDescent="0.35">
      <c r="B2891" s="2">
        <v>39556</v>
      </c>
      <c r="C2891" s="4">
        <v>634.70000000000005</v>
      </c>
      <c r="D2891" s="4">
        <v>460.8</v>
      </c>
    </row>
    <row r="2892" spans="2:4" ht="15" thickBot="1" x14ac:dyDescent="0.35">
      <c r="B2892" s="2">
        <v>39555</v>
      </c>
      <c r="C2892" s="4">
        <v>652.6</v>
      </c>
      <c r="D2892" s="4">
        <v>488.8</v>
      </c>
    </row>
    <row r="2893" spans="2:4" ht="15" thickBot="1" x14ac:dyDescent="0.35">
      <c r="B2893" s="2">
        <v>39554</v>
      </c>
      <c r="C2893" s="4">
        <v>602</v>
      </c>
      <c r="D2893" s="4">
        <v>445.9</v>
      </c>
    </row>
    <row r="2894" spans="2:4" ht="15" thickBot="1" x14ac:dyDescent="0.35">
      <c r="B2894" s="2">
        <v>39553</v>
      </c>
      <c r="C2894" s="4">
        <v>555.29999999999995</v>
      </c>
      <c r="D2894" s="4">
        <v>401.3</v>
      </c>
    </row>
    <row r="2895" spans="2:4" ht="15" thickBot="1" x14ac:dyDescent="0.35">
      <c r="B2895" s="2">
        <v>39552</v>
      </c>
      <c r="C2895" s="4">
        <v>559</v>
      </c>
      <c r="D2895" s="4">
        <v>407.5</v>
      </c>
    </row>
    <row r="2896" spans="2:4" ht="15" thickBot="1" x14ac:dyDescent="0.35">
      <c r="B2896" s="2">
        <v>39549</v>
      </c>
      <c r="C2896" s="4">
        <v>539.20000000000005</v>
      </c>
      <c r="D2896" s="4">
        <v>372.5</v>
      </c>
    </row>
    <row r="2897" spans="2:4" ht="15" thickBot="1" x14ac:dyDescent="0.35">
      <c r="B2897" s="2">
        <v>39548</v>
      </c>
      <c r="C2897" s="4">
        <v>555.79999999999995</v>
      </c>
      <c r="D2897" s="4">
        <v>396.9</v>
      </c>
    </row>
    <row r="2898" spans="2:4" ht="15" thickBot="1" x14ac:dyDescent="0.35">
      <c r="B2898" s="2">
        <v>39547</v>
      </c>
      <c r="C2898" s="4">
        <v>531.79999999999995</v>
      </c>
      <c r="D2898" s="4">
        <v>374.2</v>
      </c>
    </row>
    <row r="2899" spans="2:4" ht="15" thickBot="1" x14ac:dyDescent="0.35">
      <c r="B2899" s="2">
        <v>39546</v>
      </c>
      <c r="C2899" s="4">
        <v>529.29999999999995</v>
      </c>
      <c r="D2899" s="4">
        <v>363.1</v>
      </c>
    </row>
    <row r="2900" spans="2:4" ht="15" thickBot="1" x14ac:dyDescent="0.35">
      <c r="B2900" s="2">
        <v>39545</v>
      </c>
      <c r="C2900" s="4">
        <v>546.4</v>
      </c>
      <c r="D2900" s="4">
        <v>387</v>
      </c>
    </row>
    <row r="2901" spans="2:4" ht="15" thickBot="1" x14ac:dyDescent="0.35">
      <c r="B2901" s="2">
        <v>39542</v>
      </c>
      <c r="C2901" s="4">
        <v>577.5</v>
      </c>
      <c r="D2901" s="4">
        <v>407</v>
      </c>
    </row>
    <row r="2902" spans="2:4" ht="15" thickBot="1" x14ac:dyDescent="0.35">
      <c r="B2902" s="2">
        <v>39541</v>
      </c>
      <c r="C2902" s="4">
        <v>611.29999999999995</v>
      </c>
      <c r="D2902" s="4">
        <v>435.6</v>
      </c>
    </row>
    <row r="2903" spans="2:4" ht="15" thickBot="1" x14ac:dyDescent="0.35">
      <c r="B2903" s="2">
        <v>39540</v>
      </c>
      <c r="C2903" s="4">
        <v>621.79999999999995</v>
      </c>
      <c r="D2903" s="4">
        <v>451.2</v>
      </c>
    </row>
    <row r="2904" spans="2:4" ht="15" thickBot="1" x14ac:dyDescent="0.35">
      <c r="B2904" s="2">
        <v>39539</v>
      </c>
      <c r="C2904" s="4">
        <v>596.29999999999995</v>
      </c>
      <c r="D2904" s="4">
        <v>429.8</v>
      </c>
    </row>
    <row r="2905" spans="2:4" ht="15" thickBot="1" x14ac:dyDescent="0.35">
      <c r="B2905" s="2">
        <v>39538</v>
      </c>
      <c r="C2905" s="4">
        <v>520.4</v>
      </c>
      <c r="D2905" s="4">
        <v>360.6</v>
      </c>
    </row>
    <row r="2906" spans="2:4" ht="15" thickBot="1" x14ac:dyDescent="0.35">
      <c r="B2906" s="2">
        <v>39535</v>
      </c>
      <c r="C2906" s="4">
        <v>490</v>
      </c>
      <c r="D2906" s="4">
        <v>319.5</v>
      </c>
    </row>
    <row r="2907" spans="2:4" ht="15" thickBot="1" x14ac:dyDescent="0.35">
      <c r="B2907" s="2">
        <v>39534</v>
      </c>
      <c r="C2907" s="4">
        <v>521</v>
      </c>
      <c r="D2907" s="4">
        <v>347.5</v>
      </c>
    </row>
    <row r="2908" spans="2:4" ht="15" thickBot="1" x14ac:dyDescent="0.35">
      <c r="B2908" s="2">
        <v>39533</v>
      </c>
      <c r="C2908" s="4">
        <v>522.9</v>
      </c>
      <c r="D2908" s="4">
        <v>352.6</v>
      </c>
    </row>
    <row r="2909" spans="2:4" ht="15" thickBot="1" x14ac:dyDescent="0.35">
      <c r="B2909" s="2">
        <v>39532</v>
      </c>
      <c r="C2909" s="4">
        <v>596.79999999999995</v>
      </c>
      <c r="D2909" s="4">
        <v>422.6</v>
      </c>
    </row>
    <row r="2910" spans="2:4" ht="15" thickBot="1" x14ac:dyDescent="0.35">
      <c r="B2910" s="2">
        <v>39531</v>
      </c>
      <c r="C2910" s="4">
        <v>606.20000000000005</v>
      </c>
      <c r="D2910" s="4">
        <v>441.5</v>
      </c>
    </row>
    <row r="2911" spans="2:4" ht="15" thickBot="1" x14ac:dyDescent="0.35">
      <c r="B2911" s="2">
        <v>39528</v>
      </c>
      <c r="C2911" s="4">
        <v>601.4</v>
      </c>
      <c r="D2911" s="4">
        <v>423.5</v>
      </c>
    </row>
    <row r="2912" spans="2:4" ht="15" thickBot="1" x14ac:dyDescent="0.35">
      <c r="B2912" s="2">
        <v>39527</v>
      </c>
      <c r="C2912" s="4">
        <v>610.79999999999995</v>
      </c>
      <c r="D2912" s="4">
        <v>440.9</v>
      </c>
    </row>
    <row r="2913" spans="2:4" ht="15" thickBot="1" x14ac:dyDescent="0.35">
      <c r="B2913" s="2">
        <v>39526</v>
      </c>
      <c r="C2913" s="4">
        <v>625.20000000000005</v>
      </c>
      <c r="D2913" s="4">
        <v>461.1</v>
      </c>
    </row>
    <row r="2914" spans="2:4" ht="15" thickBot="1" x14ac:dyDescent="0.35">
      <c r="B2914" s="2">
        <v>39525</v>
      </c>
      <c r="C2914" s="4">
        <v>512</v>
      </c>
      <c r="D2914" s="4">
        <v>362.3</v>
      </c>
    </row>
    <row r="2915" spans="2:4" ht="15" thickBot="1" x14ac:dyDescent="0.35">
      <c r="B2915" s="2">
        <v>39524</v>
      </c>
      <c r="C2915" s="4">
        <v>571.70000000000005</v>
      </c>
      <c r="D2915" s="4">
        <v>423.6</v>
      </c>
    </row>
    <row r="2916" spans="2:4" ht="15" thickBot="1" x14ac:dyDescent="0.35">
      <c r="B2916" s="2">
        <v>39521</v>
      </c>
      <c r="C2916" s="4">
        <v>618.29999999999995</v>
      </c>
      <c r="D2916" s="4">
        <v>452.2</v>
      </c>
    </row>
    <row r="2917" spans="2:4" ht="15" thickBot="1" x14ac:dyDescent="0.35">
      <c r="B2917" s="2">
        <v>39520</v>
      </c>
      <c r="C2917" s="4">
        <v>623.6</v>
      </c>
      <c r="D2917" s="4">
        <v>457.4</v>
      </c>
    </row>
    <row r="2918" spans="2:4" ht="15" thickBot="1" x14ac:dyDescent="0.35">
      <c r="B2918" s="2">
        <v>39519</v>
      </c>
      <c r="C2918" s="4">
        <v>511.6</v>
      </c>
      <c r="D2918" s="4">
        <v>357.4</v>
      </c>
    </row>
    <row r="2919" spans="2:4" ht="15" thickBot="1" x14ac:dyDescent="0.35">
      <c r="B2919" s="2">
        <v>39518</v>
      </c>
      <c r="C2919" s="4">
        <v>518.29999999999995</v>
      </c>
      <c r="D2919" s="4">
        <v>365.7</v>
      </c>
    </row>
    <row r="2920" spans="2:4" ht="15" thickBot="1" x14ac:dyDescent="0.35">
      <c r="B2920" s="2">
        <v>39514</v>
      </c>
      <c r="C2920" s="4">
        <v>465.9</v>
      </c>
      <c r="D2920" s="4">
        <v>299.2</v>
      </c>
    </row>
    <row r="2921" spans="2:4" ht="15" thickBot="1" x14ac:dyDescent="0.35">
      <c r="B2921" s="2">
        <v>39513</v>
      </c>
      <c r="C2921" s="4">
        <v>504.2</v>
      </c>
      <c r="D2921" s="4">
        <v>335.3</v>
      </c>
    </row>
    <row r="2922" spans="2:4" ht="15" thickBot="1" x14ac:dyDescent="0.35">
      <c r="B2922" s="2">
        <v>39512</v>
      </c>
      <c r="C2922" s="4">
        <v>562</v>
      </c>
      <c r="D2922" s="4">
        <v>390.7</v>
      </c>
    </row>
    <row r="2923" spans="2:4" ht="15" thickBot="1" x14ac:dyDescent="0.35">
      <c r="B2923" s="2">
        <v>39511</v>
      </c>
      <c r="C2923" s="4">
        <v>543.9</v>
      </c>
      <c r="D2923" s="4">
        <v>380.1</v>
      </c>
    </row>
    <row r="2924" spans="2:4" ht="15" thickBot="1" x14ac:dyDescent="0.35">
      <c r="B2924" s="2">
        <v>39510</v>
      </c>
      <c r="C2924" s="4">
        <v>588.20000000000005</v>
      </c>
      <c r="D2924" s="4">
        <v>429.2</v>
      </c>
    </row>
    <row r="2925" spans="2:4" ht="15" thickBot="1" x14ac:dyDescent="0.35">
      <c r="B2925" s="2">
        <v>39507</v>
      </c>
      <c r="C2925" s="4">
        <v>549.20000000000005</v>
      </c>
      <c r="D2925" s="4">
        <v>382.9</v>
      </c>
    </row>
    <row r="2926" spans="2:4" ht="15" thickBot="1" x14ac:dyDescent="0.35">
      <c r="B2926" s="2">
        <v>39506</v>
      </c>
      <c r="C2926" s="4">
        <v>508</v>
      </c>
      <c r="D2926" s="4">
        <v>337.2</v>
      </c>
    </row>
    <row r="2927" spans="2:4" ht="15" thickBot="1" x14ac:dyDescent="0.35">
      <c r="B2927" s="2">
        <v>39505</v>
      </c>
      <c r="C2927" s="4">
        <v>491.9</v>
      </c>
      <c r="D2927" s="4">
        <v>334.1</v>
      </c>
    </row>
    <row r="2928" spans="2:4" ht="15" thickBot="1" x14ac:dyDescent="0.35">
      <c r="B2928" s="2">
        <v>39504</v>
      </c>
      <c r="C2928" s="4">
        <v>570.1</v>
      </c>
      <c r="D2928" s="4">
        <v>408.1</v>
      </c>
    </row>
    <row r="2929" spans="2:4" ht="15" thickBot="1" x14ac:dyDescent="0.35">
      <c r="B2929" s="2">
        <v>39500</v>
      </c>
      <c r="C2929" s="4">
        <v>554.70000000000005</v>
      </c>
      <c r="D2929" s="4">
        <v>384.6</v>
      </c>
    </row>
    <row r="2930" spans="2:4" ht="15" thickBot="1" x14ac:dyDescent="0.35">
      <c r="B2930" s="2">
        <v>39499</v>
      </c>
      <c r="C2930" s="4">
        <v>560.79999999999995</v>
      </c>
      <c r="D2930" s="4">
        <v>400</v>
      </c>
    </row>
    <row r="2931" spans="2:4" ht="15" thickBot="1" x14ac:dyDescent="0.35">
      <c r="B2931" s="2">
        <v>39498</v>
      </c>
      <c r="C2931" s="4">
        <v>555.6</v>
      </c>
      <c r="D2931" s="4">
        <v>403.5</v>
      </c>
    </row>
    <row r="2932" spans="2:4" ht="15" thickBot="1" x14ac:dyDescent="0.35">
      <c r="B2932" s="2">
        <v>39497</v>
      </c>
      <c r="C2932" s="4">
        <v>534.4</v>
      </c>
      <c r="D2932" s="4">
        <v>390.1</v>
      </c>
    </row>
    <row r="2933" spans="2:4" ht="15" thickBot="1" x14ac:dyDescent="0.35">
      <c r="B2933" s="2">
        <v>39496</v>
      </c>
      <c r="C2933" s="4">
        <v>504.6</v>
      </c>
      <c r="D2933" s="4">
        <v>365.5</v>
      </c>
    </row>
    <row r="2934" spans="2:4" ht="15" thickBot="1" x14ac:dyDescent="0.35">
      <c r="B2934" s="2">
        <v>39493</v>
      </c>
      <c r="C2934" s="4">
        <v>535.20000000000005</v>
      </c>
      <c r="D2934" s="4">
        <v>370.8</v>
      </c>
    </row>
    <row r="2935" spans="2:4" ht="15" thickBot="1" x14ac:dyDescent="0.35">
      <c r="B2935" s="2">
        <v>39492</v>
      </c>
      <c r="C2935" s="4">
        <v>552.20000000000005</v>
      </c>
      <c r="D2935" s="4">
        <v>394.5</v>
      </c>
    </row>
    <row r="2936" spans="2:4" ht="15" thickBot="1" x14ac:dyDescent="0.35">
      <c r="B2936" s="2">
        <v>39491</v>
      </c>
      <c r="C2936" s="4">
        <v>580.5</v>
      </c>
      <c r="D2936" s="4">
        <v>414.7</v>
      </c>
    </row>
    <row r="2937" spans="2:4" ht="15" thickBot="1" x14ac:dyDescent="0.35">
      <c r="B2937" s="2">
        <v>39490</v>
      </c>
      <c r="C2937" s="4">
        <v>501.4</v>
      </c>
      <c r="D2937" s="4">
        <v>337.9</v>
      </c>
    </row>
    <row r="2938" spans="2:4" ht="15" thickBot="1" x14ac:dyDescent="0.35">
      <c r="B2938" s="2">
        <v>39489</v>
      </c>
      <c r="C2938" s="4">
        <v>442.9</v>
      </c>
      <c r="D2938" s="4">
        <v>284.7</v>
      </c>
    </row>
    <row r="2939" spans="2:4" ht="15" thickBot="1" x14ac:dyDescent="0.35">
      <c r="B2939" s="2">
        <v>39486</v>
      </c>
      <c r="C2939" s="4">
        <v>502.7</v>
      </c>
      <c r="D2939" s="4">
        <v>327.60000000000002</v>
      </c>
    </row>
    <row r="2940" spans="2:4" ht="15" thickBot="1" x14ac:dyDescent="0.35">
      <c r="B2940" s="2">
        <v>39485</v>
      </c>
      <c r="C2940" s="4">
        <v>513.6</v>
      </c>
      <c r="D2940" s="4">
        <v>343.2</v>
      </c>
    </row>
    <row r="2941" spans="2:4" ht="15" thickBot="1" x14ac:dyDescent="0.35">
      <c r="B2941" s="2">
        <v>39484</v>
      </c>
      <c r="C2941" s="4">
        <v>500.3</v>
      </c>
      <c r="D2941" s="4">
        <v>332.8</v>
      </c>
    </row>
    <row r="2942" spans="2:4" ht="15" thickBot="1" x14ac:dyDescent="0.35">
      <c r="B2942" s="2">
        <v>39483</v>
      </c>
      <c r="C2942" s="4">
        <v>501.5</v>
      </c>
      <c r="D2942" s="4">
        <v>335.6</v>
      </c>
    </row>
    <row r="2943" spans="2:4" ht="15" thickBot="1" x14ac:dyDescent="0.35">
      <c r="B2943" s="2">
        <v>39482</v>
      </c>
      <c r="C2943" s="4">
        <v>495.7</v>
      </c>
      <c r="D2943" s="4">
        <v>324.39999999999998</v>
      </c>
    </row>
    <row r="2944" spans="2:4" ht="15" thickBot="1" x14ac:dyDescent="0.35">
      <c r="B2944" s="2">
        <v>39479</v>
      </c>
      <c r="C2944" s="4">
        <v>545.70000000000005</v>
      </c>
      <c r="D2944" s="4">
        <v>359.3</v>
      </c>
    </row>
    <row r="2945" spans="2:4" ht="15" thickBot="1" x14ac:dyDescent="0.35">
      <c r="B2945" s="2">
        <v>39478</v>
      </c>
      <c r="C2945" s="4">
        <v>560.79999999999995</v>
      </c>
      <c r="D2945" s="4">
        <v>374.4</v>
      </c>
    </row>
    <row r="2946" spans="2:4" ht="15" thickBot="1" x14ac:dyDescent="0.35">
      <c r="B2946" s="2">
        <v>39477</v>
      </c>
      <c r="C2946" s="4">
        <v>543.1</v>
      </c>
      <c r="D2946" s="4">
        <v>361.2</v>
      </c>
    </row>
    <row r="2947" spans="2:4" ht="15" thickBot="1" x14ac:dyDescent="0.35">
      <c r="B2947" s="2">
        <v>39476</v>
      </c>
      <c r="C2947" s="4">
        <v>469.6</v>
      </c>
      <c r="D2947" s="4">
        <v>299.2</v>
      </c>
    </row>
    <row r="2948" spans="2:4" ht="15" thickBot="1" x14ac:dyDescent="0.35">
      <c r="B2948" s="2">
        <v>39475</v>
      </c>
      <c r="C2948" s="4">
        <v>495.9</v>
      </c>
      <c r="D2948" s="4">
        <v>329</v>
      </c>
    </row>
    <row r="2949" spans="2:4" ht="15" thickBot="1" x14ac:dyDescent="0.35">
      <c r="B2949" s="2">
        <v>39472</v>
      </c>
      <c r="C2949" s="4">
        <v>551.29999999999995</v>
      </c>
      <c r="D2949" s="4">
        <v>367</v>
      </c>
    </row>
    <row r="2950" spans="2:4" ht="15" thickBot="1" x14ac:dyDescent="0.35">
      <c r="B2950" s="2">
        <v>39471</v>
      </c>
      <c r="C2950" s="4">
        <v>549</v>
      </c>
      <c r="D2950" s="4">
        <v>377.9</v>
      </c>
    </row>
    <row r="2951" spans="2:4" ht="15" thickBot="1" x14ac:dyDescent="0.35">
      <c r="B2951" s="2">
        <v>39470</v>
      </c>
      <c r="C2951" s="4">
        <v>589.79999999999995</v>
      </c>
      <c r="D2951" s="4">
        <v>424.2</v>
      </c>
    </row>
    <row r="2952" spans="2:4" ht="15" thickBot="1" x14ac:dyDescent="0.35">
      <c r="B2952" s="2">
        <v>39469</v>
      </c>
      <c r="C2952" s="4">
        <v>511.8</v>
      </c>
      <c r="D2952" s="4">
        <v>361</v>
      </c>
    </row>
    <row r="2953" spans="2:4" ht="15" thickBot="1" x14ac:dyDescent="0.35">
      <c r="B2953" s="2">
        <v>39468</v>
      </c>
      <c r="C2953" s="4">
        <v>569.29999999999995</v>
      </c>
      <c r="D2953" s="4">
        <v>393.5</v>
      </c>
    </row>
    <row r="2954" spans="2:4" ht="15" thickBot="1" x14ac:dyDescent="0.35">
      <c r="B2954" s="2">
        <v>39465</v>
      </c>
      <c r="C2954" s="4">
        <v>608.5</v>
      </c>
      <c r="D2954" s="4">
        <v>416.2</v>
      </c>
    </row>
    <row r="2955" spans="2:4" ht="15" thickBot="1" x14ac:dyDescent="0.35">
      <c r="B2955" s="2">
        <v>39464</v>
      </c>
      <c r="C2955" s="4">
        <v>657.1</v>
      </c>
      <c r="D2955" s="4">
        <v>461.5</v>
      </c>
    </row>
    <row r="2956" spans="2:4" ht="15" thickBot="1" x14ac:dyDescent="0.35">
      <c r="B2956" s="2">
        <v>39463</v>
      </c>
      <c r="C2956" s="4">
        <v>641.4</v>
      </c>
      <c r="D2956" s="4">
        <v>447.2</v>
      </c>
    </row>
    <row r="2957" spans="2:4" ht="15" thickBot="1" x14ac:dyDescent="0.35">
      <c r="B2957" s="2">
        <v>39462</v>
      </c>
      <c r="C2957" s="4">
        <v>664.1</v>
      </c>
      <c r="D2957" s="4">
        <v>467.9</v>
      </c>
    </row>
    <row r="2958" spans="2:4" ht="15" thickBot="1" x14ac:dyDescent="0.35">
      <c r="B2958" s="2">
        <v>39461</v>
      </c>
      <c r="C2958" s="4">
        <v>694.1</v>
      </c>
      <c r="D2958" s="4">
        <v>498.3</v>
      </c>
    </row>
    <row r="2959" spans="2:4" ht="15" thickBot="1" x14ac:dyDescent="0.35">
      <c r="B2959" s="2">
        <v>39458</v>
      </c>
      <c r="C2959" s="4">
        <v>834</v>
      </c>
      <c r="D2959" s="4">
        <v>614.20000000000005</v>
      </c>
    </row>
    <row r="2960" spans="2:4" ht="15" thickBot="1" x14ac:dyDescent="0.35">
      <c r="B2960" s="2">
        <v>39457</v>
      </c>
      <c r="C2960" s="4">
        <v>964.3</v>
      </c>
      <c r="D2960" s="4">
        <v>745</v>
      </c>
    </row>
    <row r="2961" spans="2:4" ht="15" thickBot="1" x14ac:dyDescent="0.35">
      <c r="B2961" s="2">
        <v>39456</v>
      </c>
      <c r="C2961" s="4">
        <v>846.5</v>
      </c>
      <c r="D2961" s="4">
        <v>595.4</v>
      </c>
    </row>
    <row r="2962" spans="2:4" ht="15" thickBot="1" x14ac:dyDescent="0.35">
      <c r="B2962" s="2">
        <v>39448</v>
      </c>
      <c r="C2962" s="4">
        <v>802.2</v>
      </c>
      <c r="D2962" s="4">
        <v>576.5</v>
      </c>
    </row>
    <row r="2963" spans="2:4" ht="15" thickBot="1" x14ac:dyDescent="0.35">
      <c r="B2963" s="2">
        <v>39445</v>
      </c>
      <c r="C2963" s="4">
        <v>840.3</v>
      </c>
      <c r="D2963" s="4">
        <v>558.5</v>
      </c>
    </row>
    <row r="2964" spans="2:4" ht="15" thickBot="1" x14ac:dyDescent="0.35">
      <c r="B2964" s="2">
        <v>39444</v>
      </c>
      <c r="C2964" s="4">
        <v>888.5</v>
      </c>
      <c r="D2964" s="4">
        <v>607.6</v>
      </c>
    </row>
    <row r="2965" spans="2:4" ht="15" thickBot="1" x14ac:dyDescent="0.35">
      <c r="B2965" s="2">
        <v>39443</v>
      </c>
      <c r="C2965" s="4">
        <v>934.7</v>
      </c>
      <c r="D2965" s="4">
        <v>645.9</v>
      </c>
    </row>
    <row r="2966" spans="2:4" ht="15" thickBot="1" x14ac:dyDescent="0.35">
      <c r="B2966" s="2">
        <v>39442</v>
      </c>
      <c r="C2966" s="4">
        <v>781.2</v>
      </c>
      <c r="D2966" s="4">
        <v>515.1</v>
      </c>
    </row>
    <row r="2967" spans="2:4" ht="15" thickBot="1" x14ac:dyDescent="0.35">
      <c r="B2967" s="2">
        <v>39441</v>
      </c>
      <c r="C2967" s="4">
        <v>833.6</v>
      </c>
      <c r="D2967" s="4">
        <v>584.70000000000005</v>
      </c>
    </row>
    <row r="2968" spans="2:4" ht="15" thickBot="1" x14ac:dyDescent="0.35">
      <c r="B2968" s="2">
        <v>39440</v>
      </c>
      <c r="C2968" s="4">
        <v>748.1</v>
      </c>
      <c r="D2968" s="4">
        <v>536.29999999999995</v>
      </c>
    </row>
    <row r="2969" spans="2:4" ht="15" thickBot="1" x14ac:dyDescent="0.35">
      <c r="B2969" s="2">
        <v>39437</v>
      </c>
      <c r="C2969" s="4">
        <v>701.8</v>
      </c>
      <c r="D2969" s="4">
        <v>495.7</v>
      </c>
    </row>
    <row r="2970" spans="2:4" ht="15" thickBot="1" x14ac:dyDescent="0.35">
      <c r="B2970" s="2">
        <v>39436</v>
      </c>
      <c r="C2970" s="4">
        <v>759.8</v>
      </c>
      <c r="D2970" s="4">
        <v>554.29999999999995</v>
      </c>
    </row>
    <row r="2971" spans="2:4" ht="15" thickBot="1" x14ac:dyDescent="0.35">
      <c r="B2971" s="2">
        <v>39435</v>
      </c>
      <c r="C2971" s="4">
        <v>686.5</v>
      </c>
      <c r="D2971" s="4">
        <v>499.8</v>
      </c>
    </row>
    <row r="2972" spans="2:4" ht="15" thickBot="1" x14ac:dyDescent="0.35">
      <c r="B2972" s="2">
        <v>39434</v>
      </c>
      <c r="C2972" s="4">
        <v>625.4</v>
      </c>
      <c r="D2972" s="4">
        <v>452.5</v>
      </c>
    </row>
    <row r="2973" spans="2:4" ht="15" thickBot="1" x14ac:dyDescent="0.35">
      <c r="B2973" s="2">
        <v>39433</v>
      </c>
      <c r="C2973" s="4">
        <v>612.5</v>
      </c>
      <c r="D2973" s="4">
        <v>443.5</v>
      </c>
    </row>
    <row r="2974" spans="2:4" ht="15" thickBot="1" x14ac:dyDescent="0.35">
      <c r="B2974" s="2">
        <v>39430</v>
      </c>
      <c r="C2974" s="4">
        <v>607.6</v>
      </c>
      <c r="D2974" s="4">
        <v>427.7</v>
      </c>
    </row>
    <row r="2975" spans="2:4" ht="15" thickBot="1" x14ac:dyDescent="0.35">
      <c r="B2975" s="2">
        <v>39429</v>
      </c>
      <c r="C2975" s="4">
        <v>648.70000000000005</v>
      </c>
      <c r="D2975" s="4">
        <v>470.8</v>
      </c>
    </row>
    <row r="2976" spans="2:4" ht="15" thickBot="1" x14ac:dyDescent="0.35">
      <c r="B2976" s="2">
        <v>39428</v>
      </c>
      <c r="C2976" s="4">
        <v>622.1</v>
      </c>
      <c r="D2976" s="4">
        <v>449.1</v>
      </c>
    </row>
    <row r="2977" spans="2:4" ht="15" thickBot="1" x14ac:dyDescent="0.35">
      <c r="B2977" s="2">
        <v>39427</v>
      </c>
      <c r="C2977" s="4">
        <v>600.5</v>
      </c>
      <c r="D2977" s="4">
        <v>435.3</v>
      </c>
    </row>
    <row r="2978" spans="2:4" ht="15" thickBot="1" x14ac:dyDescent="0.35">
      <c r="B2978" s="2">
        <v>39426</v>
      </c>
      <c r="C2978" s="4">
        <v>620.6</v>
      </c>
      <c r="D2978" s="4">
        <v>462.9</v>
      </c>
    </row>
    <row r="2979" spans="2:4" ht="15" thickBot="1" x14ac:dyDescent="0.35">
      <c r="B2979" s="2">
        <v>39423</v>
      </c>
      <c r="C2979" s="4">
        <v>643.1</v>
      </c>
      <c r="D2979" s="4">
        <v>473.8</v>
      </c>
    </row>
    <row r="2980" spans="2:4" ht="15" thickBot="1" x14ac:dyDescent="0.35">
      <c r="B2980" s="2">
        <v>39422</v>
      </c>
      <c r="C2980" s="4">
        <v>644.1</v>
      </c>
      <c r="D2980" s="4">
        <v>482.3</v>
      </c>
    </row>
    <row r="2981" spans="2:4" ht="15" thickBot="1" x14ac:dyDescent="0.35">
      <c r="B2981" s="2">
        <v>39421</v>
      </c>
      <c r="C2981" s="4">
        <v>709</v>
      </c>
      <c r="D2981" s="4">
        <v>552.1</v>
      </c>
    </row>
    <row r="2982" spans="2:4" ht="15" thickBot="1" x14ac:dyDescent="0.35">
      <c r="B2982" s="2">
        <v>39420</v>
      </c>
      <c r="C2982" s="4">
        <v>678.7</v>
      </c>
      <c r="D2982" s="4">
        <v>524</v>
      </c>
    </row>
    <row r="2983" spans="2:4" ht="15" thickBot="1" x14ac:dyDescent="0.35">
      <c r="B2983" s="2">
        <v>39419</v>
      </c>
      <c r="C2983" s="4">
        <v>677.4</v>
      </c>
      <c r="D2983" s="4">
        <v>513.29999999999995</v>
      </c>
    </row>
    <row r="2984" spans="2:4" ht="15" thickBot="1" x14ac:dyDescent="0.35">
      <c r="B2984" s="2">
        <v>39416</v>
      </c>
      <c r="C2984" s="4">
        <v>716.2</v>
      </c>
      <c r="D2984" s="4">
        <v>556.29999999999995</v>
      </c>
    </row>
    <row r="2985" spans="2:4" ht="15" thickBot="1" x14ac:dyDescent="0.35">
      <c r="B2985" s="2">
        <v>39415</v>
      </c>
      <c r="C2985" s="4">
        <v>544.5</v>
      </c>
      <c r="D2985" s="4">
        <v>382.5</v>
      </c>
    </row>
    <row r="2986" spans="2:4" ht="15" thickBot="1" x14ac:dyDescent="0.35">
      <c r="B2986" s="2">
        <v>39414</v>
      </c>
      <c r="C2986" s="4">
        <v>480.7</v>
      </c>
      <c r="D2986" s="4">
        <v>318</v>
      </c>
    </row>
    <row r="2987" spans="2:4" ht="15" thickBot="1" x14ac:dyDescent="0.35">
      <c r="B2987" s="2">
        <v>39413</v>
      </c>
      <c r="C2987" s="4">
        <v>440.4</v>
      </c>
      <c r="D2987" s="4">
        <v>285.2</v>
      </c>
    </row>
    <row r="2988" spans="2:4" ht="15" thickBot="1" x14ac:dyDescent="0.35">
      <c r="B2988" s="2">
        <v>39412</v>
      </c>
      <c r="C2988" s="4">
        <v>454.7</v>
      </c>
      <c r="D2988" s="4">
        <v>306.3</v>
      </c>
    </row>
    <row r="2989" spans="2:4" ht="15" thickBot="1" x14ac:dyDescent="0.35">
      <c r="B2989" s="2">
        <v>39409</v>
      </c>
      <c r="C2989" s="4">
        <v>442.9</v>
      </c>
      <c r="D2989" s="4">
        <v>286.2</v>
      </c>
    </row>
    <row r="2990" spans="2:4" ht="15" thickBot="1" x14ac:dyDescent="0.35">
      <c r="B2990" s="2">
        <v>39408</v>
      </c>
      <c r="C2990" s="4">
        <v>467.9</v>
      </c>
      <c r="D2990" s="4">
        <v>317.8</v>
      </c>
    </row>
    <row r="2991" spans="2:4" ht="15" thickBot="1" x14ac:dyDescent="0.35">
      <c r="B2991" s="2">
        <v>39407</v>
      </c>
      <c r="C2991" s="4">
        <v>431.2</v>
      </c>
      <c r="D2991" s="4">
        <v>286.3</v>
      </c>
    </row>
    <row r="2992" spans="2:4" ht="15" thickBot="1" x14ac:dyDescent="0.35">
      <c r="B2992" s="2">
        <v>39406</v>
      </c>
      <c r="C2992" s="4">
        <v>507.3</v>
      </c>
      <c r="D2992" s="4">
        <v>353.8</v>
      </c>
    </row>
    <row r="2993" spans="2:4" ht="15" thickBot="1" x14ac:dyDescent="0.35">
      <c r="B2993" s="2">
        <v>39405</v>
      </c>
      <c r="C2993" s="4">
        <v>527.79999999999995</v>
      </c>
      <c r="D2993" s="4">
        <v>380.3</v>
      </c>
    </row>
    <row r="2994" spans="2:4" ht="15" thickBot="1" x14ac:dyDescent="0.35">
      <c r="B2994" s="2">
        <v>39402</v>
      </c>
      <c r="C2994" s="4">
        <v>435.3</v>
      </c>
      <c r="D2994" s="4">
        <v>282.7</v>
      </c>
    </row>
    <row r="2995" spans="2:4" ht="15" thickBot="1" x14ac:dyDescent="0.35">
      <c r="B2995" s="2">
        <v>39401</v>
      </c>
      <c r="C2995" s="4">
        <v>477.3</v>
      </c>
      <c r="D2995" s="4">
        <v>320.8</v>
      </c>
    </row>
    <row r="2996" spans="2:4" ht="15" thickBot="1" x14ac:dyDescent="0.35">
      <c r="B2996" s="2">
        <v>39400</v>
      </c>
      <c r="C2996" s="4">
        <v>487.7</v>
      </c>
      <c r="D2996" s="4">
        <v>332.7</v>
      </c>
    </row>
    <row r="2997" spans="2:4" ht="15" thickBot="1" x14ac:dyDescent="0.35">
      <c r="B2997" s="2">
        <v>39399</v>
      </c>
      <c r="C2997" s="4">
        <v>501.9</v>
      </c>
      <c r="D2997" s="4">
        <v>347.9</v>
      </c>
    </row>
    <row r="2998" spans="2:4" ht="15" thickBot="1" x14ac:dyDescent="0.35">
      <c r="B2998" s="2">
        <v>39398</v>
      </c>
      <c r="C2998" s="4">
        <v>572.29999999999995</v>
      </c>
      <c r="D2998" s="4">
        <v>418.4</v>
      </c>
    </row>
    <row r="2999" spans="2:4" ht="15" thickBot="1" x14ac:dyDescent="0.35">
      <c r="B2999" s="2">
        <v>39395</v>
      </c>
      <c r="C2999" s="4">
        <v>586.1</v>
      </c>
      <c r="D2999" s="4">
        <v>420.8</v>
      </c>
    </row>
    <row r="3000" spans="2:4" ht="15" thickBot="1" x14ac:dyDescent="0.35">
      <c r="B3000" s="2">
        <v>39394</v>
      </c>
      <c r="C3000" s="4">
        <v>537.79999999999995</v>
      </c>
      <c r="D3000" s="4">
        <v>379.6</v>
      </c>
    </row>
    <row r="3001" spans="2:4" ht="15" thickBot="1" x14ac:dyDescent="0.35">
      <c r="B3001" s="2">
        <v>39393</v>
      </c>
      <c r="C3001" s="4">
        <v>514.1</v>
      </c>
      <c r="D3001" s="4">
        <v>364.2</v>
      </c>
    </row>
    <row r="3002" spans="2:4" ht="15" thickBot="1" x14ac:dyDescent="0.35">
      <c r="B3002" s="2">
        <v>39392</v>
      </c>
      <c r="C3002" s="4">
        <v>498.9</v>
      </c>
      <c r="D3002" s="4">
        <v>350.4</v>
      </c>
    </row>
    <row r="3003" spans="2:4" ht="15" thickBot="1" x14ac:dyDescent="0.35">
      <c r="B3003" s="2">
        <v>39388</v>
      </c>
      <c r="C3003" s="4">
        <v>491.7</v>
      </c>
      <c r="D3003" s="4">
        <v>330.3</v>
      </c>
    </row>
    <row r="3004" spans="2:4" ht="15" thickBot="1" x14ac:dyDescent="0.35">
      <c r="B3004" s="2">
        <v>39387</v>
      </c>
      <c r="C3004" s="4">
        <v>510.6</v>
      </c>
      <c r="D3004" s="4">
        <v>352.9</v>
      </c>
    </row>
    <row r="3005" spans="2:4" ht="15" thickBot="1" x14ac:dyDescent="0.35">
      <c r="B3005" s="2">
        <v>39386</v>
      </c>
      <c r="C3005" s="4">
        <v>477.9</v>
      </c>
      <c r="D3005" s="4">
        <v>334.9</v>
      </c>
    </row>
    <row r="3006" spans="2:4" ht="15" thickBot="1" x14ac:dyDescent="0.35">
      <c r="B3006" s="2">
        <v>39385</v>
      </c>
      <c r="C3006" s="4">
        <v>378.7</v>
      </c>
      <c r="D3006" s="4">
        <v>247.7</v>
      </c>
    </row>
    <row r="3007" spans="2:4" ht="15" thickBot="1" x14ac:dyDescent="0.35">
      <c r="B3007" s="2">
        <v>39384</v>
      </c>
      <c r="C3007" s="4">
        <v>459.4</v>
      </c>
      <c r="D3007" s="4">
        <v>330.6</v>
      </c>
    </row>
    <row r="3008" spans="2:4" ht="15" thickBot="1" x14ac:dyDescent="0.35">
      <c r="B3008" s="2">
        <v>39381</v>
      </c>
      <c r="C3008" s="4">
        <v>456.5</v>
      </c>
      <c r="D3008" s="4">
        <v>310</v>
      </c>
    </row>
    <row r="3009" spans="2:4" ht="15" thickBot="1" x14ac:dyDescent="0.35">
      <c r="B3009" s="2">
        <v>39380</v>
      </c>
      <c r="C3009" s="4">
        <v>433.5</v>
      </c>
      <c r="D3009" s="4">
        <v>288</v>
      </c>
    </row>
    <row r="3010" spans="2:4" ht="15" thickBot="1" x14ac:dyDescent="0.35">
      <c r="B3010" s="2">
        <v>39379</v>
      </c>
      <c r="C3010" s="4">
        <v>430.4</v>
      </c>
      <c r="D3010" s="4">
        <v>286.8</v>
      </c>
    </row>
    <row r="3011" spans="2:4" ht="15" thickBot="1" x14ac:dyDescent="0.35">
      <c r="B3011" s="2">
        <v>39378</v>
      </c>
      <c r="C3011" s="4">
        <v>409.2</v>
      </c>
      <c r="D3011" s="4">
        <v>272.5</v>
      </c>
    </row>
    <row r="3012" spans="2:4" ht="15" thickBot="1" x14ac:dyDescent="0.35">
      <c r="B3012" s="2">
        <v>39377</v>
      </c>
      <c r="C3012" s="4">
        <v>432.7</v>
      </c>
      <c r="D3012" s="4">
        <v>294.39999999999998</v>
      </c>
    </row>
    <row r="3013" spans="2:4" ht="15" thickBot="1" x14ac:dyDescent="0.35">
      <c r="B3013" s="2">
        <v>39374</v>
      </c>
      <c r="C3013" s="4">
        <v>513.4</v>
      </c>
      <c r="D3013" s="4">
        <v>363</v>
      </c>
    </row>
    <row r="3014" spans="2:4" ht="15" thickBot="1" x14ac:dyDescent="0.35">
      <c r="B3014" s="2">
        <v>39373</v>
      </c>
      <c r="C3014" s="4">
        <v>440.5</v>
      </c>
      <c r="D3014" s="4">
        <v>296.8</v>
      </c>
    </row>
    <row r="3015" spans="2:4" ht="15" thickBot="1" x14ac:dyDescent="0.35">
      <c r="B3015" s="2">
        <v>39372</v>
      </c>
      <c r="C3015" s="4">
        <v>499.3</v>
      </c>
      <c r="D3015" s="4">
        <v>354.7</v>
      </c>
    </row>
    <row r="3016" spans="2:4" ht="15" thickBot="1" x14ac:dyDescent="0.35">
      <c r="B3016" s="2">
        <v>39371</v>
      </c>
      <c r="C3016" s="4">
        <v>475.8</v>
      </c>
      <c r="D3016" s="4">
        <v>332.5</v>
      </c>
    </row>
    <row r="3017" spans="2:4" ht="15" thickBot="1" x14ac:dyDescent="0.35">
      <c r="B3017" s="2">
        <v>39370</v>
      </c>
      <c r="C3017" s="4">
        <v>492</v>
      </c>
      <c r="D3017" s="4">
        <v>353.3</v>
      </c>
    </row>
    <row r="3018" spans="2:4" ht="15" thickBot="1" x14ac:dyDescent="0.35">
      <c r="B3018" s="2">
        <v>39367</v>
      </c>
      <c r="C3018" s="4">
        <v>574.20000000000005</v>
      </c>
      <c r="D3018" s="4">
        <v>422.8</v>
      </c>
    </row>
    <row r="3019" spans="2:4" ht="15" thickBot="1" x14ac:dyDescent="0.35">
      <c r="B3019" s="2">
        <v>39366</v>
      </c>
      <c r="C3019" s="4">
        <v>603</v>
      </c>
      <c r="D3019" s="4">
        <v>462.3</v>
      </c>
    </row>
    <row r="3020" spans="2:4" ht="15" thickBot="1" x14ac:dyDescent="0.35">
      <c r="B3020" s="2">
        <v>39365</v>
      </c>
      <c r="C3020" s="4">
        <v>559.29999999999995</v>
      </c>
      <c r="D3020" s="4">
        <v>418.9</v>
      </c>
    </row>
    <row r="3021" spans="2:4" ht="15" thickBot="1" x14ac:dyDescent="0.35">
      <c r="B3021" s="2">
        <v>39364</v>
      </c>
      <c r="C3021" s="4">
        <v>479.5</v>
      </c>
      <c r="D3021" s="4">
        <v>346.1</v>
      </c>
    </row>
    <row r="3022" spans="2:4" ht="15" thickBot="1" x14ac:dyDescent="0.35">
      <c r="B3022" s="2">
        <v>39363</v>
      </c>
      <c r="C3022" s="4">
        <v>526.79999999999995</v>
      </c>
      <c r="D3022" s="4">
        <v>394.4</v>
      </c>
    </row>
    <row r="3023" spans="2:4" ht="15" thickBot="1" x14ac:dyDescent="0.35">
      <c r="B3023" s="2">
        <v>39360</v>
      </c>
      <c r="C3023" s="4">
        <v>525.79999999999995</v>
      </c>
      <c r="D3023" s="4">
        <v>375.3</v>
      </c>
    </row>
    <row r="3024" spans="2:4" ht="15" thickBot="1" x14ac:dyDescent="0.35">
      <c r="B3024" s="2">
        <v>39359</v>
      </c>
      <c r="C3024" s="4">
        <v>542.5</v>
      </c>
      <c r="D3024" s="4">
        <v>389.8</v>
      </c>
    </row>
    <row r="3025" spans="2:4" ht="15" thickBot="1" x14ac:dyDescent="0.35">
      <c r="B3025" s="2">
        <v>39358</v>
      </c>
      <c r="C3025" s="4">
        <v>580.5</v>
      </c>
      <c r="D3025" s="4">
        <v>435.1</v>
      </c>
    </row>
    <row r="3026" spans="2:4" ht="15" thickBot="1" x14ac:dyDescent="0.35">
      <c r="B3026" s="2">
        <v>39357</v>
      </c>
      <c r="C3026" s="4">
        <v>567.4</v>
      </c>
      <c r="D3026" s="4">
        <v>420.6</v>
      </c>
    </row>
    <row r="3027" spans="2:4" ht="15" thickBot="1" x14ac:dyDescent="0.35">
      <c r="B3027" s="2">
        <v>39356</v>
      </c>
      <c r="C3027" s="4">
        <v>576.29999999999995</v>
      </c>
      <c r="D3027" s="4">
        <v>423.3</v>
      </c>
    </row>
    <row r="3028" spans="2:4" ht="15" thickBot="1" x14ac:dyDescent="0.35">
      <c r="B3028" s="2">
        <v>39353</v>
      </c>
      <c r="C3028" s="4">
        <v>504.5</v>
      </c>
      <c r="D3028" s="4">
        <v>352.9</v>
      </c>
    </row>
    <row r="3029" spans="2:4" ht="15" thickBot="1" x14ac:dyDescent="0.35">
      <c r="B3029" s="2">
        <v>39352</v>
      </c>
      <c r="C3029" s="4">
        <v>500.7</v>
      </c>
      <c r="D3029" s="4">
        <v>356.9</v>
      </c>
    </row>
    <row r="3030" spans="2:4" ht="15" thickBot="1" x14ac:dyDescent="0.35">
      <c r="B3030" s="2">
        <v>39351</v>
      </c>
      <c r="C3030" s="4">
        <v>450.5</v>
      </c>
      <c r="D3030" s="4">
        <v>312.60000000000002</v>
      </c>
    </row>
    <row r="3031" spans="2:4" ht="15" thickBot="1" x14ac:dyDescent="0.35">
      <c r="B3031" s="2">
        <v>39350</v>
      </c>
      <c r="C3031" s="4">
        <v>438.3</v>
      </c>
      <c r="D3031" s="4">
        <v>306.2</v>
      </c>
    </row>
    <row r="3032" spans="2:4" ht="15" thickBot="1" x14ac:dyDescent="0.35">
      <c r="B3032" s="2">
        <v>39349</v>
      </c>
      <c r="C3032" s="4">
        <v>450.6</v>
      </c>
      <c r="D3032" s="4">
        <v>323.7</v>
      </c>
    </row>
    <row r="3033" spans="2:4" ht="15" thickBot="1" x14ac:dyDescent="0.35">
      <c r="B3033" s="2">
        <v>39346</v>
      </c>
      <c r="C3033" s="4">
        <v>417</v>
      </c>
      <c r="D3033" s="4">
        <v>295.3</v>
      </c>
    </row>
    <row r="3034" spans="2:4" ht="15" thickBot="1" x14ac:dyDescent="0.35">
      <c r="B3034" s="2">
        <v>39345</v>
      </c>
      <c r="C3034" s="4">
        <v>437.5</v>
      </c>
      <c r="D3034" s="4">
        <v>305.10000000000002</v>
      </c>
    </row>
    <row r="3035" spans="2:4" ht="15" thickBot="1" x14ac:dyDescent="0.35">
      <c r="B3035" s="2">
        <v>39344</v>
      </c>
      <c r="C3035" s="4">
        <v>462.7</v>
      </c>
      <c r="D3035" s="4">
        <v>330.9</v>
      </c>
    </row>
    <row r="3036" spans="2:4" ht="15" thickBot="1" x14ac:dyDescent="0.35">
      <c r="B3036" s="2">
        <v>39343</v>
      </c>
      <c r="C3036" s="4">
        <v>495.9</v>
      </c>
      <c r="D3036" s="4">
        <v>368.2</v>
      </c>
    </row>
    <row r="3037" spans="2:4" ht="15" thickBot="1" x14ac:dyDescent="0.35">
      <c r="B3037" s="2">
        <v>39342</v>
      </c>
      <c r="C3037" s="4">
        <v>438.6</v>
      </c>
      <c r="D3037" s="4">
        <v>312.8</v>
      </c>
    </row>
    <row r="3038" spans="2:4" ht="15" thickBot="1" x14ac:dyDescent="0.35">
      <c r="B3038" s="2">
        <v>39339</v>
      </c>
      <c r="C3038" s="4">
        <v>503.7</v>
      </c>
      <c r="D3038" s="4">
        <v>371.6</v>
      </c>
    </row>
    <row r="3039" spans="2:4" ht="15" thickBot="1" x14ac:dyDescent="0.35">
      <c r="B3039" s="2">
        <v>39338</v>
      </c>
      <c r="C3039" s="4">
        <v>518.6</v>
      </c>
      <c r="D3039" s="4">
        <v>381.8</v>
      </c>
    </row>
    <row r="3040" spans="2:4" ht="15" thickBot="1" x14ac:dyDescent="0.35">
      <c r="B3040" s="2">
        <v>39337</v>
      </c>
      <c r="C3040" s="4">
        <v>516.70000000000005</v>
      </c>
      <c r="D3040" s="4">
        <v>379.9</v>
      </c>
    </row>
    <row r="3041" spans="2:4" ht="15" thickBot="1" x14ac:dyDescent="0.35">
      <c r="B3041" s="2">
        <v>39336</v>
      </c>
      <c r="C3041" s="4">
        <v>449.1</v>
      </c>
      <c r="D3041" s="4">
        <v>322.5</v>
      </c>
    </row>
    <row r="3042" spans="2:4" ht="15" thickBot="1" x14ac:dyDescent="0.35">
      <c r="B3042" s="2">
        <v>39335</v>
      </c>
      <c r="C3042" s="4">
        <v>463.3</v>
      </c>
      <c r="D3042" s="4">
        <v>336.3</v>
      </c>
    </row>
    <row r="3043" spans="2:4" ht="15" thickBot="1" x14ac:dyDescent="0.35">
      <c r="B3043" s="2">
        <v>39332</v>
      </c>
      <c r="C3043" s="4">
        <v>427.4</v>
      </c>
      <c r="D3043" s="4">
        <v>289.8</v>
      </c>
    </row>
    <row r="3044" spans="2:4" ht="15" thickBot="1" x14ac:dyDescent="0.35">
      <c r="B3044" s="2">
        <v>39331</v>
      </c>
      <c r="C3044" s="4">
        <v>420.2</v>
      </c>
      <c r="D3044" s="4">
        <v>282.7</v>
      </c>
    </row>
    <row r="3045" spans="2:4" ht="15" thickBot="1" x14ac:dyDescent="0.35">
      <c r="B3045" s="2">
        <v>39330</v>
      </c>
      <c r="C3045" s="4">
        <v>401.5</v>
      </c>
      <c r="D3045" s="4">
        <v>267</v>
      </c>
    </row>
    <row r="3046" spans="2:4" ht="15" thickBot="1" x14ac:dyDescent="0.35">
      <c r="B3046" s="2">
        <v>39329</v>
      </c>
      <c r="C3046" s="4">
        <v>431.1</v>
      </c>
      <c r="D3046" s="4">
        <v>293.2</v>
      </c>
    </row>
    <row r="3047" spans="2:4" ht="15" thickBot="1" x14ac:dyDescent="0.35">
      <c r="B3047" s="2">
        <v>39328</v>
      </c>
      <c r="C3047" s="4">
        <v>452.4</v>
      </c>
      <c r="D3047" s="4">
        <v>321.2</v>
      </c>
    </row>
    <row r="3048" spans="2:4" ht="15" thickBot="1" x14ac:dyDescent="0.35">
      <c r="B3048" s="2">
        <v>39325</v>
      </c>
      <c r="C3048" s="4">
        <v>426</v>
      </c>
      <c r="D3048" s="4">
        <v>289.60000000000002</v>
      </c>
    </row>
    <row r="3049" spans="2:4" ht="15" thickBot="1" x14ac:dyDescent="0.35">
      <c r="B3049" s="2">
        <v>39324</v>
      </c>
      <c r="C3049" s="4">
        <v>422.4</v>
      </c>
      <c r="D3049" s="4">
        <v>288.7</v>
      </c>
    </row>
    <row r="3050" spans="2:4" ht="15" thickBot="1" x14ac:dyDescent="0.35">
      <c r="B3050" s="2">
        <v>39323</v>
      </c>
      <c r="C3050" s="4">
        <v>441.4</v>
      </c>
      <c r="D3050" s="4">
        <v>318.39999999999998</v>
      </c>
    </row>
    <row r="3051" spans="2:4" ht="15" thickBot="1" x14ac:dyDescent="0.35">
      <c r="B3051" s="2">
        <v>39322</v>
      </c>
      <c r="C3051" s="4">
        <v>422.9</v>
      </c>
      <c r="D3051" s="4">
        <v>294.89999999999998</v>
      </c>
    </row>
    <row r="3052" spans="2:4" ht="15" thickBot="1" x14ac:dyDescent="0.35">
      <c r="B3052" s="2">
        <v>39321</v>
      </c>
      <c r="C3052" s="4">
        <v>458.4</v>
      </c>
      <c r="D3052" s="4">
        <v>327.9</v>
      </c>
    </row>
    <row r="3053" spans="2:4" ht="15" thickBot="1" x14ac:dyDescent="0.35">
      <c r="B3053" s="2">
        <v>39318</v>
      </c>
      <c r="C3053" s="4">
        <v>435.3</v>
      </c>
      <c r="D3053" s="4">
        <v>304</v>
      </c>
    </row>
    <row r="3054" spans="2:4" ht="15" thickBot="1" x14ac:dyDescent="0.35">
      <c r="B3054" s="2">
        <v>39317</v>
      </c>
      <c r="C3054" s="4">
        <v>389.1</v>
      </c>
      <c r="D3054" s="4">
        <v>264.5</v>
      </c>
    </row>
    <row r="3055" spans="2:4" ht="15" thickBot="1" x14ac:dyDescent="0.35">
      <c r="B3055" s="2">
        <v>39316</v>
      </c>
      <c r="C3055" s="4">
        <v>412.2</v>
      </c>
      <c r="D3055" s="4">
        <v>285.89999999999998</v>
      </c>
    </row>
    <row r="3056" spans="2:4" ht="15" thickBot="1" x14ac:dyDescent="0.35">
      <c r="B3056" s="2">
        <v>39315</v>
      </c>
      <c r="C3056" s="4">
        <v>385.3</v>
      </c>
      <c r="D3056" s="4">
        <v>264.8</v>
      </c>
    </row>
    <row r="3057" spans="2:4" ht="15" thickBot="1" x14ac:dyDescent="0.35">
      <c r="B3057" s="2">
        <v>39314</v>
      </c>
      <c r="C3057" s="4">
        <v>444.3</v>
      </c>
      <c r="D3057" s="4">
        <v>315.10000000000002</v>
      </c>
    </row>
    <row r="3058" spans="2:4" ht="15" thickBot="1" x14ac:dyDescent="0.35">
      <c r="B3058" s="2">
        <v>39311</v>
      </c>
      <c r="C3058" s="4">
        <v>450.8</v>
      </c>
      <c r="D3058" s="4">
        <v>319.3</v>
      </c>
    </row>
    <row r="3059" spans="2:4" ht="15" thickBot="1" x14ac:dyDescent="0.35">
      <c r="B3059" s="2">
        <v>39310</v>
      </c>
      <c r="C3059" s="4">
        <v>399.8</v>
      </c>
      <c r="D3059" s="4">
        <v>267.2</v>
      </c>
    </row>
    <row r="3060" spans="2:4" ht="15" thickBot="1" x14ac:dyDescent="0.35">
      <c r="B3060" s="2">
        <v>39309</v>
      </c>
      <c r="C3060" s="4">
        <v>424.1</v>
      </c>
      <c r="D3060" s="4">
        <v>284.5</v>
      </c>
    </row>
    <row r="3061" spans="2:4" ht="15" thickBot="1" x14ac:dyDescent="0.35">
      <c r="B3061" s="2">
        <v>39308</v>
      </c>
      <c r="C3061" s="4">
        <v>440.1</v>
      </c>
      <c r="D3061" s="4">
        <v>302.8</v>
      </c>
    </row>
    <row r="3062" spans="2:4" ht="15" thickBot="1" x14ac:dyDescent="0.35">
      <c r="B3062" s="2">
        <v>39307</v>
      </c>
      <c r="C3062" s="4">
        <v>438.3</v>
      </c>
      <c r="D3062" s="4">
        <v>305.60000000000002</v>
      </c>
    </row>
    <row r="3063" spans="2:4" ht="15" thickBot="1" x14ac:dyDescent="0.35">
      <c r="B3063" s="2">
        <v>39304</v>
      </c>
      <c r="C3063" s="4">
        <v>438.6</v>
      </c>
      <c r="D3063" s="4">
        <v>298.39999999999998</v>
      </c>
    </row>
    <row r="3064" spans="2:4" ht="15" thickBot="1" x14ac:dyDescent="0.35">
      <c r="B3064" s="2">
        <v>39303</v>
      </c>
      <c r="C3064" s="4">
        <v>483.2</v>
      </c>
      <c r="D3064" s="4">
        <v>335.4</v>
      </c>
    </row>
    <row r="3065" spans="2:4" ht="15" thickBot="1" x14ac:dyDescent="0.35">
      <c r="B3065" s="2">
        <v>39302</v>
      </c>
      <c r="C3065" s="4">
        <v>484.8</v>
      </c>
      <c r="D3065" s="4">
        <v>347</v>
      </c>
    </row>
    <row r="3066" spans="2:4" ht="15" thickBot="1" x14ac:dyDescent="0.35">
      <c r="B3066" s="2">
        <v>39301</v>
      </c>
      <c r="C3066" s="4">
        <v>463.9</v>
      </c>
      <c r="D3066" s="4">
        <v>334.7</v>
      </c>
    </row>
    <row r="3067" spans="2:4" ht="15" thickBot="1" x14ac:dyDescent="0.35">
      <c r="B3067" s="2">
        <v>39300</v>
      </c>
      <c r="C3067" s="4">
        <v>475</v>
      </c>
      <c r="D3067" s="4">
        <v>346.5</v>
      </c>
    </row>
    <row r="3068" spans="2:4" ht="15" thickBot="1" x14ac:dyDescent="0.35">
      <c r="B3068" s="2">
        <v>39297</v>
      </c>
      <c r="C3068" s="4">
        <v>481.9</v>
      </c>
      <c r="D3068" s="4">
        <v>344</v>
      </c>
    </row>
    <row r="3069" spans="2:4" ht="15" thickBot="1" x14ac:dyDescent="0.35">
      <c r="B3069" s="2">
        <v>39296</v>
      </c>
      <c r="C3069" s="4">
        <v>490.4</v>
      </c>
      <c r="D3069" s="4">
        <v>350.3</v>
      </c>
    </row>
    <row r="3070" spans="2:4" ht="15" thickBot="1" x14ac:dyDescent="0.35">
      <c r="B3070" s="2">
        <v>39295</v>
      </c>
      <c r="C3070" s="4">
        <v>481.1</v>
      </c>
      <c r="D3070" s="4">
        <v>347.1</v>
      </c>
    </row>
    <row r="3071" spans="2:4" ht="15" thickBot="1" x14ac:dyDescent="0.35">
      <c r="B3071" s="2">
        <v>39294</v>
      </c>
      <c r="C3071" s="4">
        <v>429.9</v>
      </c>
      <c r="D3071" s="4">
        <v>300.2</v>
      </c>
    </row>
    <row r="3072" spans="2:4" ht="15" thickBot="1" x14ac:dyDescent="0.35">
      <c r="B3072" s="2">
        <v>39293</v>
      </c>
      <c r="C3072" s="4">
        <v>493.5</v>
      </c>
      <c r="D3072" s="4">
        <v>362.4</v>
      </c>
    </row>
    <row r="3073" spans="2:4" ht="15" thickBot="1" x14ac:dyDescent="0.35">
      <c r="B3073" s="2">
        <v>39290</v>
      </c>
      <c r="C3073" s="4">
        <v>535.9</v>
      </c>
      <c r="D3073" s="4">
        <v>394.7</v>
      </c>
    </row>
    <row r="3074" spans="2:4" ht="15" thickBot="1" x14ac:dyDescent="0.35">
      <c r="B3074" s="2">
        <v>39289</v>
      </c>
      <c r="C3074" s="4">
        <v>533.4</v>
      </c>
      <c r="D3074" s="4">
        <v>399.7</v>
      </c>
    </row>
    <row r="3075" spans="2:4" ht="15" thickBot="1" x14ac:dyDescent="0.35">
      <c r="B3075" s="2">
        <v>39288</v>
      </c>
      <c r="C3075" s="4">
        <v>564.79999999999995</v>
      </c>
      <c r="D3075" s="4">
        <v>428.8</v>
      </c>
    </row>
    <row r="3076" spans="2:4" ht="15" thickBot="1" x14ac:dyDescent="0.35">
      <c r="B3076" s="2">
        <v>39287</v>
      </c>
      <c r="C3076" s="4">
        <v>508.2</v>
      </c>
      <c r="D3076" s="4">
        <v>380.4</v>
      </c>
    </row>
    <row r="3077" spans="2:4" ht="15" thickBot="1" x14ac:dyDescent="0.35">
      <c r="B3077" s="2">
        <v>39286</v>
      </c>
      <c r="C3077" s="4">
        <v>444.5</v>
      </c>
      <c r="D3077" s="4">
        <v>330.8</v>
      </c>
    </row>
    <row r="3078" spans="2:4" ht="15" thickBot="1" x14ac:dyDescent="0.35">
      <c r="B3078" s="2">
        <v>39283</v>
      </c>
      <c r="C3078" s="4">
        <v>452.5</v>
      </c>
      <c r="D3078" s="4">
        <v>324.39999999999998</v>
      </c>
    </row>
    <row r="3079" spans="2:4" ht="15" thickBot="1" x14ac:dyDescent="0.35">
      <c r="B3079" s="2">
        <v>39282</v>
      </c>
      <c r="C3079" s="4">
        <v>463.9</v>
      </c>
      <c r="D3079" s="4">
        <v>335.5</v>
      </c>
    </row>
    <row r="3080" spans="2:4" ht="15" thickBot="1" x14ac:dyDescent="0.35">
      <c r="B3080" s="2">
        <v>39281</v>
      </c>
      <c r="C3080" s="4">
        <v>448.1</v>
      </c>
      <c r="D3080" s="4">
        <v>319.7</v>
      </c>
    </row>
    <row r="3081" spans="2:4" ht="15" thickBot="1" x14ac:dyDescent="0.35">
      <c r="B3081" s="2">
        <v>39280</v>
      </c>
      <c r="C3081" s="4">
        <v>443.4</v>
      </c>
      <c r="D3081" s="4">
        <v>314.8</v>
      </c>
    </row>
    <row r="3082" spans="2:4" ht="15" thickBot="1" x14ac:dyDescent="0.35">
      <c r="B3082" s="2">
        <v>39279</v>
      </c>
      <c r="C3082" s="4">
        <v>451.6</v>
      </c>
      <c r="D3082" s="4">
        <v>325.7</v>
      </c>
    </row>
    <row r="3083" spans="2:4" ht="15" thickBot="1" x14ac:dyDescent="0.35">
      <c r="B3083" s="2">
        <v>39276</v>
      </c>
      <c r="C3083" s="4">
        <v>473.8</v>
      </c>
      <c r="D3083" s="4">
        <v>339.8</v>
      </c>
    </row>
    <row r="3084" spans="2:4" ht="15" thickBot="1" x14ac:dyDescent="0.35">
      <c r="B3084" s="2">
        <v>39275</v>
      </c>
      <c r="C3084" s="4">
        <v>468.5</v>
      </c>
      <c r="D3084" s="4">
        <v>331.6</v>
      </c>
    </row>
    <row r="3085" spans="2:4" ht="15" thickBot="1" x14ac:dyDescent="0.35">
      <c r="B3085" s="2">
        <v>39274</v>
      </c>
      <c r="C3085" s="4">
        <v>471.4</v>
      </c>
      <c r="D3085" s="4">
        <v>330.1</v>
      </c>
    </row>
    <row r="3086" spans="2:4" ht="15" thickBot="1" x14ac:dyDescent="0.35">
      <c r="B3086" s="2">
        <v>39273</v>
      </c>
      <c r="C3086" s="4">
        <v>467.7</v>
      </c>
      <c r="D3086" s="4">
        <v>331.4</v>
      </c>
    </row>
    <row r="3087" spans="2:4" ht="15" thickBot="1" x14ac:dyDescent="0.35">
      <c r="B3087" s="2">
        <v>39272</v>
      </c>
      <c r="C3087" s="4">
        <v>461.6</v>
      </c>
      <c r="D3087" s="4">
        <v>328.3</v>
      </c>
    </row>
    <row r="3088" spans="2:4" ht="15" thickBot="1" x14ac:dyDescent="0.35">
      <c r="B3088" s="2">
        <v>39269</v>
      </c>
      <c r="C3088" s="4">
        <v>489.7</v>
      </c>
      <c r="D3088" s="4">
        <v>341.9</v>
      </c>
    </row>
    <row r="3089" spans="2:4" ht="15" thickBot="1" x14ac:dyDescent="0.35">
      <c r="B3089" s="2">
        <v>39268</v>
      </c>
      <c r="C3089" s="4">
        <v>493.5</v>
      </c>
      <c r="D3089" s="4">
        <v>344.3</v>
      </c>
    </row>
    <row r="3090" spans="2:4" ht="15" thickBot="1" x14ac:dyDescent="0.35">
      <c r="B3090" s="2">
        <v>39267</v>
      </c>
      <c r="C3090" s="4">
        <v>507</v>
      </c>
      <c r="D3090" s="4">
        <v>359.1</v>
      </c>
    </row>
    <row r="3091" spans="2:4" ht="15" thickBot="1" x14ac:dyDescent="0.35">
      <c r="B3091" s="2">
        <v>39266</v>
      </c>
      <c r="C3091" s="4">
        <v>555.20000000000005</v>
      </c>
      <c r="D3091" s="4">
        <v>398.7</v>
      </c>
    </row>
    <row r="3092" spans="2:4" ht="15" thickBot="1" x14ac:dyDescent="0.35">
      <c r="B3092" s="2">
        <v>39265</v>
      </c>
      <c r="C3092" s="4">
        <v>528.70000000000005</v>
      </c>
      <c r="D3092" s="4">
        <v>379.6</v>
      </c>
    </row>
    <row r="3093" spans="2:4" ht="15" thickBot="1" x14ac:dyDescent="0.35">
      <c r="B3093" s="2">
        <v>39262</v>
      </c>
      <c r="C3093" s="4">
        <v>499.9</v>
      </c>
      <c r="D3093" s="4">
        <v>343.2</v>
      </c>
    </row>
    <row r="3094" spans="2:4" ht="15" thickBot="1" x14ac:dyDescent="0.35">
      <c r="B3094" s="2">
        <v>39261</v>
      </c>
      <c r="C3094" s="4">
        <v>489.8</v>
      </c>
      <c r="D3094" s="4">
        <v>343.4</v>
      </c>
    </row>
    <row r="3095" spans="2:4" ht="15" thickBot="1" x14ac:dyDescent="0.35">
      <c r="B3095" s="2">
        <v>39260</v>
      </c>
      <c r="C3095" s="4">
        <v>449.4</v>
      </c>
      <c r="D3095" s="4">
        <v>310.60000000000002</v>
      </c>
    </row>
    <row r="3096" spans="2:4" ht="15" thickBot="1" x14ac:dyDescent="0.35">
      <c r="B3096" s="2">
        <v>39259</v>
      </c>
      <c r="C3096" s="4">
        <v>414.9</v>
      </c>
      <c r="D3096" s="4">
        <v>284.3</v>
      </c>
    </row>
    <row r="3097" spans="2:4" ht="15" thickBot="1" x14ac:dyDescent="0.35">
      <c r="B3097" s="2">
        <v>39258</v>
      </c>
      <c r="C3097" s="4">
        <v>493.5</v>
      </c>
      <c r="D3097" s="4">
        <v>371.5</v>
      </c>
    </row>
    <row r="3098" spans="2:4" ht="15" thickBot="1" x14ac:dyDescent="0.35">
      <c r="B3098" s="2">
        <v>39255</v>
      </c>
      <c r="C3098" s="4">
        <v>463.8</v>
      </c>
      <c r="D3098" s="4">
        <v>337.6</v>
      </c>
    </row>
    <row r="3099" spans="2:4" ht="15" thickBot="1" x14ac:dyDescent="0.35">
      <c r="B3099" s="2">
        <v>39254</v>
      </c>
      <c r="C3099" s="4">
        <v>545</v>
      </c>
      <c r="D3099" s="4">
        <v>421.3</v>
      </c>
    </row>
    <row r="3100" spans="2:4" ht="15" thickBot="1" x14ac:dyDescent="0.35">
      <c r="B3100" s="2">
        <v>39253</v>
      </c>
      <c r="C3100" s="4">
        <v>476.2</v>
      </c>
      <c r="D3100" s="4">
        <v>347.4</v>
      </c>
    </row>
    <row r="3101" spans="2:4" ht="15" thickBot="1" x14ac:dyDescent="0.35">
      <c r="B3101" s="2">
        <v>39252</v>
      </c>
      <c r="C3101" s="4">
        <v>460.8</v>
      </c>
      <c r="D3101" s="4">
        <v>336.4</v>
      </c>
    </row>
    <row r="3102" spans="2:4" ht="15" thickBot="1" x14ac:dyDescent="0.35">
      <c r="B3102" s="2">
        <v>39251</v>
      </c>
      <c r="C3102" s="4">
        <v>459</v>
      </c>
      <c r="D3102" s="4">
        <v>339.8</v>
      </c>
    </row>
    <row r="3103" spans="2:4" ht="15" thickBot="1" x14ac:dyDescent="0.35">
      <c r="B3103" s="2">
        <v>39248</v>
      </c>
      <c r="C3103" s="4">
        <v>500.4</v>
      </c>
      <c r="D3103" s="4">
        <v>369.3</v>
      </c>
    </row>
    <row r="3104" spans="2:4" ht="15" thickBot="1" x14ac:dyDescent="0.35">
      <c r="B3104" s="2">
        <v>39247</v>
      </c>
      <c r="C3104" s="4">
        <v>497</v>
      </c>
      <c r="D3104" s="4">
        <v>373.5</v>
      </c>
    </row>
    <row r="3105" spans="2:4" ht="15" thickBot="1" x14ac:dyDescent="0.35">
      <c r="B3105" s="2">
        <v>39246</v>
      </c>
      <c r="C3105" s="4">
        <v>459</v>
      </c>
      <c r="D3105" s="4">
        <v>333.6</v>
      </c>
    </row>
    <row r="3106" spans="2:4" ht="15" thickBot="1" x14ac:dyDescent="0.35">
      <c r="B3106" s="2">
        <v>39242</v>
      </c>
      <c r="C3106" s="4">
        <v>476.9</v>
      </c>
      <c r="D3106" s="4">
        <v>344.8</v>
      </c>
    </row>
    <row r="3107" spans="2:4" ht="15" thickBot="1" x14ac:dyDescent="0.35">
      <c r="B3107" s="2">
        <v>39241</v>
      </c>
      <c r="C3107" s="4">
        <v>456.2</v>
      </c>
      <c r="D3107" s="4">
        <v>322.5</v>
      </c>
    </row>
    <row r="3108" spans="2:4" ht="15" thickBot="1" x14ac:dyDescent="0.35">
      <c r="B3108" s="2">
        <v>39240</v>
      </c>
      <c r="C3108" s="4">
        <v>463.2</v>
      </c>
      <c r="D3108" s="4">
        <v>338</v>
      </c>
    </row>
    <row r="3109" spans="2:4" ht="15" thickBot="1" x14ac:dyDescent="0.35">
      <c r="B3109" s="2">
        <v>39239</v>
      </c>
      <c r="C3109" s="4">
        <v>447.1</v>
      </c>
      <c r="D3109" s="4">
        <v>321.7</v>
      </c>
    </row>
    <row r="3110" spans="2:4" ht="15" thickBot="1" x14ac:dyDescent="0.35">
      <c r="B3110" s="2">
        <v>39238</v>
      </c>
      <c r="C3110" s="4">
        <v>449.2</v>
      </c>
      <c r="D3110" s="4">
        <v>323.39999999999998</v>
      </c>
    </row>
    <row r="3111" spans="2:4" ht="15" thickBot="1" x14ac:dyDescent="0.35">
      <c r="B3111" s="2">
        <v>39237</v>
      </c>
      <c r="C3111" s="4">
        <v>439.4</v>
      </c>
      <c r="D3111" s="4">
        <v>315.60000000000002</v>
      </c>
    </row>
    <row r="3112" spans="2:4" ht="15" thickBot="1" x14ac:dyDescent="0.35">
      <c r="B3112" s="2">
        <v>39234</v>
      </c>
      <c r="C3112" s="4">
        <v>451.7</v>
      </c>
      <c r="D3112" s="4">
        <v>320.8</v>
      </c>
    </row>
    <row r="3113" spans="2:4" ht="15" thickBot="1" x14ac:dyDescent="0.35">
      <c r="B3113" s="2">
        <v>39233</v>
      </c>
      <c r="C3113" s="4">
        <v>454.4</v>
      </c>
      <c r="D3113" s="4">
        <v>314.5</v>
      </c>
    </row>
    <row r="3114" spans="2:4" ht="15" thickBot="1" x14ac:dyDescent="0.35">
      <c r="B3114" s="2">
        <v>39232</v>
      </c>
      <c r="C3114" s="4">
        <v>450.4</v>
      </c>
      <c r="D3114" s="4">
        <v>311.7</v>
      </c>
    </row>
    <row r="3115" spans="2:4" ht="15" thickBot="1" x14ac:dyDescent="0.35">
      <c r="B3115" s="2">
        <v>39231</v>
      </c>
      <c r="C3115" s="4">
        <v>427.4</v>
      </c>
      <c r="D3115" s="4">
        <v>302</v>
      </c>
    </row>
    <row r="3116" spans="2:4" ht="15" thickBot="1" x14ac:dyDescent="0.35">
      <c r="B3116" s="2">
        <v>39230</v>
      </c>
      <c r="C3116" s="4">
        <v>455.6</v>
      </c>
      <c r="D3116" s="4">
        <v>333</v>
      </c>
    </row>
    <row r="3117" spans="2:4" ht="15" thickBot="1" x14ac:dyDescent="0.35">
      <c r="B3117" s="2">
        <v>39227</v>
      </c>
      <c r="C3117" s="4">
        <v>583.5</v>
      </c>
      <c r="D3117" s="4">
        <v>455.8</v>
      </c>
    </row>
    <row r="3118" spans="2:4" ht="15" thickBot="1" x14ac:dyDescent="0.35">
      <c r="B3118" s="2">
        <v>39226</v>
      </c>
      <c r="C3118" s="4">
        <v>399.4</v>
      </c>
      <c r="D3118" s="4">
        <v>279.5</v>
      </c>
    </row>
    <row r="3119" spans="2:4" ht="15" thickBot="1" x14ac:dyDescent="0.35">
      <c r="B3119" s="2">
        <v>39225</v>
      </c>
      <c r="C3119" s="4">
        <v>411</v>
      </c>
      <c r="D3119" s="4">
        <v>288.10000000000002</v>
      </c>
    </row>
    <row r="3120" spans="2:4" ht="15" thickBot="1" x14ac:dyDescent="0.35">
      <c r="B3120" s="2">
        <v>39224</v>
      </c>
      <c r="C3120" s="4">
        <v>414.8</v>
      </c>
      <c r="D3120" s="4">
        <v>300.3</v>
      </c>
    </row>
    <row r="3121" spans="2:4" ht="15" thickBot="1" x14ac:dyDescent="0.35">
      <c r="B3121" s="2">
        <v>39223</v>
      </c>
      <c r="C3121" s="4">
        <v>430.2</v>
      </c>
      <c r="D3121" s="4">
        <v>313.7</v>
      </c>
    </row>
    <row r="3122" spans="2:4" ht="15" thickBot="1" x14ac:dyDescent="0.35">
      <c r="B3122" s="2">
        <v>39220</v>
      </c>
      <c r="C3122" s="4">
        <v>479.4</v>
      </c>
      <c r="D3122" s="4">
        <v>354.3</v>
      </c>
    </row>
    <row r="3123" spans="2:4" ht="15" thickBot="1" x14ac:dyDescent="0.35">
      <c r="B3123" s="2">
        <v>39219</v>
      </c>
      <c r="C3123" s="4">
        <v>452.7</v>
      </c>
      <c r="D3123" s="4">
        <v>330.1</v>
      </c>
    </row>
    <row r="3124" spans="2:4" ht="15" thickBot="1" x14ac:dyDescent="0.35">
      <c r="B3124" s="2">
        <v>39218</v>
      </c>
      <c r="C3124" s="4">
        <v>450.3</v>
      </c>
      <c r="D3124" s="4">
        <v>334.1</v>
      </c>
    </row>
    <row r="3125" spans="2:4" ht="15" thickBot="1" x14ac:dyDescent="0.35">
      <c r="B3125" s="2">
        <v>39217</v>
      </c>
      <c r="C3125" s="4">
        <v>444.9</v>
      </c>
      <c r="D3125" s="4">
        <v>326.10000000000002</v>
      </c>
    </row>
    <row r="3126" spans="2:4" ht="15" thickBot="1" x14ac:dyDescent="0.35">
      <c r="B3126" s="2">
        <v>39216</v>
      </c>
      <c r="C3126" s="4">
        <v>383.3</v>
      </c>
      <c r="D3126" s="4">
        <v>271</v>
      </c>
    </row>
    <row r="3127" spans="2:4" ht="15" thickBot="1" x14ac:dyDescent="0.35">
      <c r="B3127" s="2">
        <v>39213</v>
      </c>
      <c r="C3127" s="4">
        <v>445.6</v>
      </c>
      <c r="D3127" s="4">
        <v>323</v>
      </c>
    </row>
    <row r="3128" spans="2:4" ht="15" thickBot="1" x14ac:dyDescent="0.35">
      <c r="B3128" s="2">
        <v>39212</v>
      </c>
      <c r="C3128" s="4">
        <v>397.2</v>
      </c>
      <c r="D3128" s="4">
        <v>279.60000000000002</v>
      </c>
    </row>
    <row r="3129" spans="2:4" ht="15" thickBot="1" x14ac:dyDescent="0.35">
      <c r="B3129" s="2">
        <v>39210</v>
      </c>
      <c r="C3129" s="4">
        <v>427.8</v>
      </c>
      <c r="D3129" s="4">
        <v>305</v>
      </c>
    </row>
    <row r="3130" spans="2:4" ht="15" thickBot="1" x14ac:dyDescent="0.35">
      <c r="B3130" s="2">
        <v>39209</v>
      </c>
      <c r="C3130" s="4">
        <v>384.9</v>
      </c>
      <c r="D3130" s="4">
        <v>273.5</v>
      </c>
    </row>
    <row r="3131" spans="2:4" ht="15" thickBot="1" x14ac:dyDescent="0.35">
      <c r="B3131" s="2">
        <v>39206</v>
      </c>
      <c r="C3131" s="4">
        <v>452.7</v>
      </c>
      <c r="D3131" s="4">
        <v>328</v>
      </c>
    </row>
    <row r="3132" spans="2:4" ht="15" thickBot="1" x14ac:dyDescent="0.35">
      <c r="B3132" s="2">
        <v>39205</v>
      </c>
      <c r="C3132" s="4">
        <v>443.7</v>
      </c>
      <c r="D3132" s="4">
        <v>329.4</v>
      </c>
    </row>
    <row r="3133" spans="2:4" ht="15" thickBot="1" x14ac:dyDescent="0.35">
      <c r="B3133" s="2">
        <v>39204</v>
      </c>
      <c r="C3133" s="4">
        <v>411.3</v>
      </c>
      <c r="D3133" s="4">
        <v>301.89999999999998</v>
      </c>
    </row>
    <row r="3134" spans="2:4" ht="15" thickBot="1" x14ac:dyDescent="0.35">
      <c r="B3134" s="2">
        <v>39200</v>
      </c>
      <c r="C3134" s="4">
        <v>451.8</v>
      </c>
      <c r="D3134" s="4">
        <v>326</v>
      </c>
    </row>
    <row r="3135" spans="2:4" ht="15" thickBot="1" x14ac:dyDescent="0.35">
      <c r="B3135" s="2">
        <v>39199</v>
      </c>
      <c r="C3135" s="4">
        <v>414.4</v>
      </c>
      <c r="D3135" s="4">
        <v>283.3</v>
      </c>
    </row>
    <row r="3136" spans="2:4" ht="15" thickBot="1" x14ac:dyDescent="0.35">
      <c r="B3136" s="2">
        <v>39198</v>
      </c>
      <c r="C3136" s="4">
        <v>433.5</v>
      </c>
      <c r="D3136" s="4">
        <v>308.8</v>
      </c>
    </row>
    <row r="3137" spans="2:4" ht="15" thickBot="1" x14ac:dyDescent="0.35">
      <c r="B3137" s="2">
        <v>39197</v>
      </c>
      <c r="C3137" s="4">
        <v>482.8</v>
      </c>
      <c r="D3137" s="4">
        <v>362.8</v>
      </c>
    </row>
    <row r="3138" spans="2:4" ht="15" thickBot="1" x14ac:dyDescent="0.35">
      <c r="B3138" s="2">
        <v>39196</v>
      </c>
      <c r="C3138" s="4">
        <v>466.3</v>
      </c>
      <c r="D3138" s="4">
        <v>350.4</v>
      </c>
    </row>
    <row r="3139" spans="2:4" ht="15" thickBot="1" x14ac:dyDescent="0.35">
      <c r="B3139" s="2">
        <v>39195</v>
      </c>
      <c r="C3139" s="4">
        <v>372.1</v>
      </c>
      <c r="D3139" s="4">
        <v>267.60000000000002</v>
      </c>
    </row>
    <row r="3140" spans="2:4" ht="15" thickBot="1" x14ac:dyDescent="0.35">
      <c r="B3140" s="2">
        <v>39192</v>
      </c>
      <c r="C3140" s="4">
        <v>457.9</v>
      </c>
      <c r="D3140" s="4">
        <v>337.2</v>
      </c>
    </row>
    <row r="3141" spans="2:4" ht="15" thickBot="1" x14ac:dyDescent="0.35">
      <c r="B3141" s="2">
        <v>39191</v>
      </c>
      <c r="C3141" s="4">
        <v>466</v>
      </c>
      <c r="D3141" s="4">
        <v>347.6</v>
      </c>
    </row>
    <row r="3142" spans="2:4" ht="15" thickBot="1" x14ac:dyDescent="0.35">
      <c r="B3142" s="2">
        <v>39190</v>
      </c>
      <c r="C3142" s="4">
        <v>411.9</v>
      </c>
      <c r="D3142" s="4">
        <v>297.8</v>
      </c>
    </row>
    <row r="3143" spans="2:4" ht="15" thickBot="1" x14ac:dyDescent="0.35">
      <c r="B3143" s="2">
        <v>39189</v>
      </c>
      <c r="C3143" s="4">
        <v>402.7</v>
      </c>
      <c r="D3143" s="4">
        <v>288.39999999999998</v>
      </c>
    </row>
    <row r="3144" spans="2:4" ht="15" thickBot="1" x14ac:dyDescent="0.35">
      <c r="B3144" s="2">
        <v>39188</v>
      </c>
      <c r="C3144" s="4">
        <v>396.7</v>
      </c>
      <c r="D3144" s="4">
        <v>287.2</v>
      </c>
    </row>
    <row r="3145" spans="2:4" ht="15" thickBot="1" x14ac:dyDescent="0.35">
      <c r="B3145" s="2">
        <v>39185</v>
      </c>
      <c r="C3145" s="4">
        <v>397.8</v>
      </c>
      <c r="D3145" s="4">
        <v>272.2</v>
      </c>
    </row>
    <row r="3146" spans="2:4" ht="15" thickBot="1" x14ac:dyDescent="0.35">
      <c r="B3146" s="2">
        <v>39184</v>
      </c>
      <c r="C3146" s="4">
        <v>413.8</v>
      </c>
      <c r="D3146" s="4">
        <v>294.3</v>
      </c>
    </row>
    <row r="3147" spans="2:4" ht="15" thickBot="1" x14ac:dyDescent="0.35">
      <c r="B3147" s="2">
        <v>39183</v>
      </c>
      <c r="C3147" s="4">
        <v>401</v>
      </c>
      <c r="D3147" s="4">
        <v>285.39999999999998</v>
      </c>
    </row>
    <row r="3148" spans="2:4" ht="15" thickBot="1" x14ac:dyDescent="0.35">
      <c r="B3148" s="2">
        <v>39182</v>
      </c>
      <c r="C3148" s="4">
        <v>423.9</v>
      </c>
      <c r="D3148" s="4">
        <v>303.60000000000002</v>
      </c>
    </row>
    <row r="3149" spans="2:4" ht="15" thickBot="1" x14ac:dyDescent="0.35">
      <c r="B3149" s="2">
        <v>39181</v>
      </c>
      <c r="C3149" s="4">
        <v>420.4</v>
      </c>
      <c r="D3149" s="4">
        <v>306.60000000000002</v>
      </c>
    </row>
    <row r="3150" spans="2:4" ht="15" thickBot="1" x14ac:dyDescent="0.35">
      <c r="B3150" s="2">
        <v>39178</v>
      </c>
      <c r="C3150" s="4">
        <v>431.2</v>
      </c>
      <c r="D3150" s="4">
        <v>303.8</v>
      </c>
    </row>
    <row r="3151" spans="2:4" ht="15" thickBot="1" x14ac:dyDescent="0.35">
      <c r="B3151" s="2">
        <v>39177</v>
      </c>
      <c r="C3151" s="4">
        <v>417.2</v>
      </c>
      <c r="D3151" s="4">
        <v>285.39999999999998</v>
      </c>
    </row>
    <row r="3152" spans="2:4" ht="15" thickBot="1" x14ac:dyDescent="0.35">
      <c r="B3152" s="2">
        <v>39176</v>
      </c>
      <c r="C3152" s="4">
        <v>475.7</v>
      </c>
      <c r="D3152" s="4">
        <v>353.9</v>
      </c>
    </row>
    <row r="3153" spans="2:4" ht="15" thickBot="1" x14ac:dyDescent="0.35">
      <c r="B3153" s="2">
        <v>39175</v>
      </c>
      <c r="C3153" s="4">
        <v>475.6</v>
      </c>
      <c r="D3153" s="4">
        <v>355.1</v>
      </c>
    </row>
    <row r="3154" spans="2:4" ht="15" thickBot="1" x14ac:dyDescent="0.35">
      <c r="B3154" s="2">
        <v>39174</v>
      </c>
      <c r="C3154" s="4">
        <v>518.1</v>
      </c>
      <c r="D3154" s="4">
        <v>396.1</v>
      </c>
    </row>
    <row r="3155" spans="2:4" ht="15" thickBot="1" x14ac:dyDescent="0.35">
      <c r="B3155" s="2">
        <v>39171</v>
      </c>
      <c r="C3155" s="4">
        <v>695.2</v>
      </c>
      <c r="D3155" s="4">
        <v>562</v>
      </c>
    </row>
    <row r="3156" spans="2:4" ht="15" thickBot="1" x14ac:dyDescent="0.35">
      <c r="B3156" s="2">
        <v>39170</v>
      </c>
      <c r="C3156" s="4">
        <v>642.79999999999995</v>
      </c>
      <c r="D3156" s="4">
        <v>519.9</v>
      </c>
    </row>
    <row r="3157" spans="2:4" ht="15" thickBot="1" x14ac:dyDescent="0.35">
      <c r="B3157" s="2">
        <v>39169</v>
      </c>
      <c r="C3157" s="4">
        <v>727.4</v>
      </c>
      <c r="D3157" s="4">
        <v>603.5</v>
      </c>
    </row>
    <row r="3158" spans="2:4" ht="15" thickBot="1" x14ac:dyDescent="0.35">
      <c r="B3158" s="2">
        <v>39168</v>
      </c>
      <c r="C3158" s="4">
        <v>702.8</v>
      </c>
      <c r="D3158" s="4">
        <v>580.79999999999995</v>
      </c>
    </row>
    <row r="3159" spans="2:4" ht="15" thickBot="1" x14ac:dyDescent="0.35">
      <c r="B3159" s="2">
        <v>39167</v>
      </c>
      <c r="C3159" s="4">
        <v>721.1</v>
      </c>
      <c r="D3159" s="4">
        <v>606.20000000000005</v>
      </c>
    </row>
    <row r="3160" spans="2:4" ht="15" thickBot="1" x14ac:dyDescent="0.35">
      <c r="B3160" s="2">
        <v>39164</v>
      </c>
      <c r="C3160" s="4">
        <v>703</v>
      </c>
      <c r="D3160" s="4">
        <v>583.4</v>
      </c>
    </row>
    <row r="3161" spans="2:4" ht="15" thickBot="1" x14ac:dyDescent="0.35">
      <c r="B3161" s="2">
        <v>39163</v>
      </c>
      <c r="C3161" s="4">
        <v>689.8</v>
      </c>
      <c r="D3161" s="4">
        <v>572.4</v>
      </c>
    </row>
    <row r="3162" spans="2:4" ht="15" thickBot="1" x14ac:dyDescent="0.35">
      <c r="B3162" s="2">
        <v>39162</v>
      </c>
      <c r="C3162" s="4">
        <v>602.29999999999995</v>
      </c>
      <c r="D3162" s="4">
        <v>495.1</v>
      </c>
    </row>
    <row r="3163" spans="2:4" ht="15" thickBot="1" x14ac:dyDescent="0.35">
      <c r="B3163" s="2">
        <v>39161</v>
      </c>
      <c r="C3163" s="4">
        <v>605.9</v>
      </c>
      <c r="D3163" s="4">
        <v>489.9</v>
      </c>
    </row>
    <row r="3164" spans="2:4" ht="15" thickBot="1" x14ac:dyDescent="0.35">
      <c r="B3164" s="2">
        <v>39160</v>
      </c>
      <c r="C3164" s="4">
        <v>611.5</v>
      </c>
      <c r="D3164" s="4">
        <v>501.8</v>
      </c>
    </row>
    <row r="3165" spans="2:4" ht="15" thickBot="1" x14ac:dyDescent="0.35">
      <c r="B3165" s="2">
        <v>39157</v>
      </c>
      <c r="C3165" s="4">
        <v>592.6</v>
      </c>
      <c r="D3165" s="4">
        <v>473.5</v>
      </c>
    </row>
    <row r="3166" spans="2:4" ht="15" thickBot="1" x14ac:dyDescent="0.35">
      <c r="B3166" s="2">
        <v>39156</v>
      </c>
      <c r="C3166" s="4">
        <v>550.5</v>
      </c>
      <c r="D3166" s="4">
        <v>444.8</v>
      </c>
    </row>
    <row r="3167" spans="2:4" ht="15" thickBot="1" x14ac:dyDescent="0.35">
      <c r="B3167" s="2">
        <v>39155</v>
      </c>
      <c r="C3167" s="4">
        <v>547.6</v>
      </c>
      <c r="D3167" s="4">
        <v>431.6</v>
      </c>
    </row>
    <row r="3168" spans="2:4" ht="15" thickBot="1" x14ac:dyDescent="0.35">
      <c r="B3168" s="2">
        <v>39154</v>
      </c>
      <c r="C3168" s="4">
        <v>545</v>
      </c>
      <c r="D3168" s="4">
        <v>436</v>
      </c>
    </row>
    <row r="3169" spans="2:4" ht="15" thickBot="1" x14ac:dyDescent="0.35">
      <c r="B3169" s="2">
        <v>39153</v>
      </c>
      <c r="C3169" s="4">
        <v>532.29999999999995</v>
      </c>
      <c r="D3169" s="4">
        <v>419.3</v>
      </c>
    </row>
    <row r="3170" spans="2:4" ht="15" thickBot="1" x14ac:dyDescent="0.35">
      <c r="B3170" s="2">
        <v>39150</v>
      </c>
      <c r="C3170" s="4">
        <v>552</v>
      </c>
      <c r="D3170" s="4">
        <v>434</v>
      </c>
    </row>
    <row r="3171" spans="2:4" ht="15" thickBot="1" x14ac:dyDescent="0.35">
      <c r="B3171" s="2">
        <v>39148</v>
      </c>
      <c r="C3171" s="4">
        <v>529.29999999999995</v>
      </c>
      <c r="D3171" s="4">
        <v>408.2</v>
      </c>
    </row>
    <row r="3172" spans="2:4" ht="15" thickBot="1" x14ac:dyDescent="0.35">
      <c r="B3172" s="2">
        <v>39147</v>
      </c>
      <c r="C3172" s="4">
        <v>569.6</v>
      </c>
      <c r="D3172" s="4">
        <v>451.4</v>
      </c>
    </row>
    <row r="3173" spans="2:4" ht="15" thickBot="1" x14ac:dyDescent="0.35">
      <c r="B3173" s="2">
        <v>39146</v>
      </c>
      <c r="C3173" s="4">
        <v>523.9</v>
      </c>
      <c r="D3173" s="4">
        <v>413.8</v>
      </c>
    </row>
    <row r="3174" spans="2:4" ht="15" thickBot="1" x14ac:dyDescent="0.35">
      <c r="B3174" s="2">
        <v>39143</v>
      </c>
      <c r="C3174" s="4">
        <v>494.7</v>
      </c>
      <c r="D3174" s="4">
        <v>370.8</v>
      </c>
    </row>
    <row r="3175" spans="2:4" ht="15" thickBot="1" x14ac:dyDescent="0.35">
      <c r="B3175" s="2">
        <v>39142</v>
      </c>
      <c r="C3175" s="4">
        <v>400.1</v>
      </c>
      <c r="D3175" s="4">
        <v>278</v>
      </c>
    </row>
    <row r="3176" spans="2:4" ht="15" thickBot="1" x14ac:dyDescent="0.35">
      <c r="B3176" s="2">
        <v>39141</v>
      </c>
      <c r="C3176" s="4">
        <v>424.9</v>
      </c>
      <c r="D3176" s="4">
        <v>296.7</v>
      </c>
    </row>
    <row r="3177" spans="2:4" ht="15" thickBot="1" x14ac:dyDescent="0.35">
      <c r="B3177" s="2">
        <v>39140</v>
      </c>
      <c r="C3177" s="4">
        <v>393</v>
      </c>
      <c r="D3177" s="4">
        <v>272.7</v>
      </c>
    </row>
    <row r="3178" spans="2:4" ht="15" thickBot="1" x14ac:dyDescent="0.35">
      <c r="B3178" s="2">
        <v>39139</v>
      </c>
      <c r="C3178" s="4">
        <v>407.6</v>
      </c>
      <c r="D3178" s="4">
        <v>295.2</v>
      </c>
    </row>
    <row r="3179" spans="2:4" ht="15" thickBot="1" x14ac:dyDescent="0.35">
      <c r="B3179" s="2">
        <v>39135</v>
      </c>
      <c r="C3179" s="4">
        <v>384.1</v>
      </c>
      <c r="D3179" s="4">
        <v>269.39999999999998</v>
      </c>
    </row>
    <row r="3180" spans="2:4" ht="15" thickBot="1" x14ac:dyDescent="0.35">
      <c r="B3180" s="2">
        <v>39134</v>
      </c>
      <c r="C3180" s="4">
        <v>397.4</v>
      </c>
      <c r="D3180" s="4">
        <v>288.5</v>
      </c>
    </row>
    <row r="3181" spans="2:4" ht="15" thickBot="1" x14ac:dyDescent="0.35">
      <c r="B3181" s="2">
        <v>39133</v>
      </c>
      <c r="C3181" s="4">
        <v>427.7</v>
      </c>
      <c r="D3181" s="4">
        <v>310.3</v>
      </c>
    </row>
    <row r="3182" spans="2:4" ht="15" thickBot="1" x14ac:dyDescent="0.35">
      <c r="B3182" s="2">
        <v>39132</v>
      </c>
      <c r="C3182" s="4">
        <v>439.4</v>
      </c>
      <c r="D3182" s="4">
        <v>335.2</v>
      </c>
    </row>
    <row r="3183" spans="2:4" ht="15" thickBot="1" x14ac:dyDescent="0.35">
      <c r="B3183" s="2">
        <v>39129</v>
      </c>
      <c r="C3183" s="4">
        <v>384.5</v>
      </c>
      <c r="D3183" s="4">
        <v>274.7</v>
      </c>
    </row>
    <row r="3184" spans="2:4" ht="15" thickBot="1" x14ac:dyDescent="0.35">
      <c r="B3184" s="2">
        <v>39128</v>
      </c>
      <c r="C3184" s="4">
        <v>413.9</v>
      </c>
      <c r="D3184" s="4">
        <v>297.3</v>
      </c>
    </row>
    <row r="3185" spans="2:4" ht="15" thickBot="1" x14ac:dyDescent="0.35">
      <c r="B3185" s="2">
        <v>39127</v>
      </c>
      <c r="C3185" s="4">
        <v>401.9</v>
      </c>
      <c r="D3185" s="4">
        <v>283</v>
      </c>
    </row>
    <row r="3186" spans="2:4" ht="15" thickBot="1" x14ac:dyDescent="0.35">
      <c r="B3186" s="2">
        <v>39126</v>
      </c>
      <c r="C3186" s="4">
        <v>391.4</v>
      </c>
      <c r="D3186" s="4">
        <v>278.89999999999998</v>
      </c>
    </row>
    <row r="3187" spans="2:4" ht="15" thickBot="1" x14ac:dyDescent="0.35">
      <c r="B3187" s="2">
        <v>39125</v>
      </c>
      <c r="C3187" s="4">
        <v>367.8</v>
      </c>
      <c r="D3187" s="4">
        <v>258.60000000000002</v>
      </c>
    </row>
    <row r="3188" spans="2:4" ht="15" thickBot="1" x14ac:dyDescent="0.35">
      <c r="B3188" s="2">
        <v>39122</v>
      </c>
      <c r="C3188" s="4">
        <v>368.3</v>
      </c>
      <c r="D3188" s="4">
        <v>249.3</v>
      </c>
    </row>
    <row r="3189" spans="2:4" ht="15" thickBot="1" x14ac:dyDescent="0.35">
      <c r="B3189" s="2">
        <v>39121</v>
      </c>
      <c r="C3189" s="4">
        <v>401.8</v>
      </c>
      <c r="D3189" s="4">
        <v>284.60000000000002</v>
      </c>
    </row>
    <row r="3190" spans="2:4" ht="15" thickBot="1" x14ac:dyDescent="0.35">
      <c r="B3190" s="2">
        <v>39120</v>
      </c>
      <c r="C3190" s="4">
        <v>423.9</v>
      </c>
      <c r="D3190" s="4">
        <v>307.7</v>
      </c>
    </row>
    <row r="3191" spans="2:4" ht="15" thickBot="1" x14ac:dyDescent="0.35">
      <c r="B3191" s="2">
        <v>39119</v>
      </c>
      <c r="C3191" s="4">
        <v>414.6</v>
      </c>
      <c r="D3191" s="4">
        <v>297.8</v>
      </c>
    </row>
    <row r="3192" spans="2:4" ht="15" thickBot="1" x14ac:dyDescent="0.35">
      <c r="B3192" s="2">
        <v>39118</v>
      </c>
      <c r="C3192" s="4">
        <v>412.1</v>
      </c>
      <c r="D3192" s="4">
        <v>294.60000000000002</v>
      </c>
    </row>
    <row r="3193" spans="2:4" ht="15" thickBot="1" x14ac:dyDescent="0.35">
      <c r="B3193" s="2">
        <v>39115</v>
      </c>
      <c r="C3193" s="4">
        <v>412.6</v>
      </c>
      <c r="D3193" s="4">
        <v>287.8</v>
      </c>
    </row>
    <row r="3194" spans="2:4" ht="15" thickBot="1" x14ac:dyDescent="0.35">
      <c r="B3194" s="2">
        <v>39114</v>
      </c>
      <c r="C3194" s="4">
        <v>425.9</v>
      </c>
      <c r="D3194" s="4">
        <v>296</v>
      </c>
    </row>
    <row r="3195" spans="2:4" ht="15" thickBot="1" x14ac:dyDescent="0.35">
      <c r="B3195" s="2">
        <v>39113</v>
      </c>
      <c r="C3195" s="4">
        <v>421.4</v>
      </c>
      <c r="D3195" s="4">
        <v>297.7</v>
      </c>
    </row>
    <row r="3196" spans="2:4" ht="15" thickBot="1" x14ac:dyDescent="0.35">
      <c r="B3196" s="2">
        <v>39112</v>
      </c>
      <c r="C3196" s="4">
        <v>383.9</v>
      </c>
      <c r="D3196" s="4">
        <v>264.89999999999998</v>
      </c>
    </row>
    <row r="3197" spans="2:4" ht="15" thickBot="1" x14ac:dyDescent="0.35">
      <c r="B3197" s="2">
        <v>39111</v>
      </c>
      <c r="C3197" s="4">
        <v>397.4</v>
      </c>
      <c r="D3197" s="4">
        <v>282.89999999999998</v>
      </c>
    </row>
    <row r="3198" spans="2:4" ht="15" thickBot="1" x14ac:dyDescent="0.35">
      <c r="B3198" s="2">
        <v>39108</v>
      </c>
      <c r="C3198" s="4">
        <v>389.1</v>
      </c>
      <c r="D3198" s="4">
        <v>265.89999999999998</v>
      </c>
    </row>
    <row r="3199" spans="2:4" ht="15" thickBot="1" x14ac:dyDescent="0.35">
      <c r="B3199" s="2">
        <v>39107</v>
      </c>
      <c r="C3199" s="4">
        <v>423.8</v>
      </c>
      <c r="D3199" s="4">
        <v>299.89999999999998</v>
      </c>
    </row>
    <row r="3200" spans="2:4" ht="15" thickBot="1" x14ac:dyDescent="0.35">
      <c r="B3200" s="2">
        <v>39106</v>
      </c>
      <c r="C3200" s="4">
        <v>426</v>
      </c>
      <c r="D3200" s="4">
        <v>300.10000000000002</v>
      </c>
    </row>
    <row r="3201" spans="2:4" ht="15" thickBot="1" x14ac:dyDescent="0.35">
      <c r="B3201" s="2">
        <v>39105</v>
      </c>
      <c r="C3201" s="4">
        <v>363.3</v>
      </c>
      <c r="D3201" s="4">
        <v>245.8</v>
      </c>
    </row>
    <row r="3202" spans="2:4" ht="15" thickBot="1" x14ac:dyDescent="0.35">
      <c r="B3202" s="2">
        <v>39104</v>
      </c>
      <c r="C3202" s="4">
        <v>379.8</v>
      </c>
      <c r="D3202" s="4">
        <v>253.4</v>
      </c>
    </row>
    <row r="3203" spans="2:4" ht="15" thickBot="1" x14ac:dyDescent="0.35">
      <c r="B3203" s="2">
        <v>39101</v>
      </c>
      <c r="C3203" s="4">
        <v>458.4</v>
      </c>
      <c r="D3203" s="4">
        <v>320.5</v>
      </c>
    </row>
    <row r="3204" spans="2:4" ht="15" thickBot="1" x14ac:dyDescent="0.35">
      <c r="B3204" s="2">
        <v>39100</v>
      </c>
      <c r="C3204" s="4">
        <v>476.3</v>
      </c>
      <c r="D3204" s="4">
        <v>339.8</v>
      </c>
    </row>
    <row r="3205" spans="2:4" ht="15" thickBot="1" x14ac:dyDescent="0.35">
      <c r="B3205" s="2">
        <v>39099</v>
      </c>
      <c r="C3205" s="4">
        <v>485.9</v>
      </c>
      <c r="D3205" s="4">
        <v>349.9</v>
      </c>
    </row>
    <row r="3206" spans="2:4" ht="15" thickBot="1" x14ac:dyDescent="0.35">
      <c r="B3206" s="2">
        <v>39098</v>
      </c>
      <c r="C3206" s="4">
        <v>425.1</v>
      </c>
      <c r="D3206" s="4">
        <v>298.89999999999998</v>
      </c>
    </row>
    <row r="3207" spans="2:4" ht="15" thickBot="1" x14ac:dyDescent="0.35">
      <c r="B3207" s="2">
        <v>39097</v>
      </c>
      <c r="C3207" s="4">
        <v>474.1</v>
      </c>
      <c r="D3207" s="4">
        <v>336.7</v>
      </c>
    </row>
    <row r="3208" spans="2:4" ht="15" thickBot="1" x14ac:dyDescent="0.35">
      <c r="B3208" s="2">
        <v>39094</v>
      </c>
      <c r="C3208" s="4">
        <v>541.5</v>
      </c>
      <c r="D3208" s="4">
        <v>389.7</v>
      </c>
    </row>
    <row r="3209" spans="2:4" ht="15" thickBot="1" x14ac:dyDescent="0.35">
      <c r="B3209" s="2">
        <v>39093</v>
      </c>
      <c r="C3209" s="4">
        <v>572.9</v>
      </c>
      <c r="D3209" s="4">
        <v>412.2</v>
      </c>
    </row>
    <row r="3210" spans="2:4" ht="15" thickBot="1" x14ac:dyDescent="0.35">
      <c r="B3210" s="2">
        <v>39092</v>
      </c>
      <c r="C3210" s="4">
        <v>627.5</v>
      </c>
      <c r="D3210" s="4">
        <v>465.9</v>
      </c>
    </row>
    <row r="3211" spans="2:4" ht="15" thickBot="1" x14ac:dyDescent="0.35">
      <c r="B3211" s="2">
        <v>39091</v>
      </c>
      <c r="C3211" s="4">
        <v>678.4</v>
      </c>
      <c r="D3211" s="4">
        <v>497.2</v>
      </c>
    </row>
    <row r="3212" spans="2:4" ht="15" thickBot="1" x14ac:dyDescent="0.35">
      <c r="B3212" s="2">
        <v>39083</v>
      </c>
      <c r="C3212" s="4">
        <v>638.1</v>
      </c>
      <c r="D3212" s="4">
        <v>481.6</v>
      </c>
    </row>
    <row r="3213" spans="2:4" ht="15" thickBot="1" x14ac:dyDescent="0.35">
      <c r="B3213" s="2">
        <v>39080</v>
      </c>
      <c r="C3213" s="4">
        <v>666.1</v>
      </c>
      <c r="D3213" s="4">
        <v>471.3</v>
      </c>
    </row>
    <row r="3214" spans="2:4" ht="15" thickBot="1" x14ac:dyDescent="0.35">
      <c r="B3214" s="2">
        <v>39079</v>
      </c>
      <c r="C3214" s="4">
        <v>657</v>
      </c>
      <c r="D3214" s="4">
        <v>456.9</v>
      </c>
    </row>
    <row r="3215" spans="2:4" ht="15" thickBot="1" x14ac:dyDescent="0.35">
      <c r="B3215" s="2">
        <v>39078</v>
      </c>
      <c r="C3215" s="4">
        <v>643.9</v>
      </c>
      <c r="D3215" s="4">
        <v>447.3</v>
      </c>
    </row>
    <row r="3216" spans="2:4" ht="15" thickBot="1" x14ac:dyDescent="0.35">
      <c r="B3216" s="2">
        <v>39077</v>
      </c>
      <c r="C3216" s="4">
        <v>572.5</v>
      </c>
      <c r="D3216" s="4">
        <v>386.2</v>
      </c>
    </row>
    <row r="3217" spans="2:4" ht="15" thickBot="1" x14ac:dyDescent="0.35">
      <c r="B3217" s="2">
        <v>39076</v>
      </c>
      <c r="C3217" s="4">
        <v>559.9</v>
      </c>
      <c r="D3217" s="4">
        <v>389.1</v>
      </c>
    </row>
    <row r="3218" spans="2:4" ht="15" thickBot="1" x14ac:dyDescent="0.35">
      <c r="B3218" s="2">
        <v>39073</v>
      </c>
      <c r="C3218" s="4">
        <v>514.1</v>
      </c>
      <c r="D3218" s="4">
        <v>338.5</v>
      </c>
    </row>
    <row r="3219" spans="2:4" ht="15" thickBot="1" x14ac:dyDescent="0.35">
      <c r="B3219" s="2">
        <v>39072</v>
      </c>
      <c r="C3219" s="4">
        <v>477.4</v>
      </c>
      <c r="D3219" s="4">
        <v>326</v>
      </c>
    </row>
    <row r="3220" spans="2:4" ht="15" thickBot="1" x14ac:dyDescent="0.35">
      <c r="B3220" s="2">
        <v>39071</v>
      </c>
      <c r="C3220" s="4">
        <v>501.3</v>
      </c>
      <c r="D3220" s="4">
        <v>342.3</v>
      </c>
    </row>
    <row r="3221" spans="2:4" ht="15" thickBot="1" x14ac:dyDescent="0.35">
      <c r="B3221" s="2">
        <v>39070</v>
      </c>
      <c r="C3221" s="4">
        <v>515.4</v>
      </c>
      <c r="D3221" s="4">
        <v>367.6</v>
      </c>
    </row>
    <row r="3222" spans="2:4" ht="15" thickBot="1" x14ac:dyDescent="0.35">
      <c r="B3222" s="2">
        <v>39069</v>
      </c>
      <c r="C3222" s="4">
        <v>499.7</v>
      </c>
      <c r="D3222" s="4">
        <v>360.8</v>
      </c>
    </row>
    <row r="3223" spans="2:4" ht="15" thickBot="1" x14ac:dyDescent="0.35">
      <c r="B3223" s="2">
        <v>39066</v>
      </c>
      <c r="C3223" s="4">
        <v>439.9</v>
      </c>
      <c r="D3223" s="4">
        <v>293.7</v>
      </c>
    </row>
    <row r="3224" spans="2:4" ht="15" thickBot="1" x14ac:dyDescent="0.35">
      <c r="B3224" s="2">
        <v>39065</v>
      </c>
      <c r="C3224" s="4">
        <v>434.4</v>
      </c>
      <c r="D3224" s="4">
        <v>291.5</v>
      </c>
    </row>
    <row r="3225" spans="2:4" ht="15" thickBot="1" x14ac:dyDescent="0.35">
      <c r="B3225" s="2">
        <v>39064</v>
      </c>
      <c r="C3225" s="4">
        <v>441</v>
      </c>
      <c r="D3225" s="4">
        <v>310.60000000000002</v>
      </c>
    </row>
    <row r="3226" spans="2:4" ht="15" thickBot="1" x14ac:dyDescent="0.35">
      <c r="B3226" s="2">
        <v>39063</v>
      </c>
      <c r="C3226" s="4">
        <v>372.8</v>
      </c>
      <c r="D3226" s="4">
        <v>248.4</v>
      </c>
    </row>
    <row r="3227" spans="2:4" ht="15" thickBot="1" x14ac:dyDescent="0.35">
      <c r="B3227" s="2">
        <v>39062</v>
      </c>
      <c r="C3227" s="4">
        <v>388</v>
      </c>
      <c r="D3227" s="4">
        <v>269.8</v>
      </c>
    </row>
    <row r="3228" spans="2:4" ht="15" thickBot="1" x14ac:dyDescent="0.35">
      <c r="B3228" s="2">
        <v>39059</v>
      </c>
      <c r="C3228" s="4">
        <v>409.4</v>
      </c>
      <c r="D3228" s="4">
        <v>279.60000000000002</v>
      </c>
    </row>
    <row r="3229" spans="2:4" ht="15" thickBot="1" x14ac:dyDescent="0.35">
      <c r="B3229" s="2">
        <v>39058</v>
      </c>
      <c r="C3229" s="4">
        <v>385.5</v>
      </c>
      <c r="D3229" s="4">
        <v>260.39999999999998</v>
      </c>
    </row>
    <row r="3230" spans="2:4" ht="15" thickBot="1" x14ac:dyDescent="0.35">
      <c r="B3230" s="2">
        <v>39057</v>
      </c>
      <c r="C3230" s="4">
        <v>416.7</v>
      </c>
      <c r="D3230" s="4">
        <v>293.3</v>
      </c>
    </row>
    <row r="3231" spans="2:4" ht="15" thickBot="1" x14ac:dyDescent="0.35">
      <c r="B3231" s="2">
        <v>39056</v>
      </c>
      <c r="C3231" s="4">
        <v>413.1</v>
      </c>
      <c r="D3231" s="4">
        <v>295.39999999999998</v>
      </c>
    </row>
    <row r="3232" spans="2:4" ht="15" thickBot="1" x14ac:dyDescent="0.35">
      <c r="B3232" s="2">
        <v>39055</v>
      </c>
      <c r="C3232" s="4">
        <v>419.3</v>
      </c>
      <c r="D3232" s="4">
        <v>299.7</v>
      </c>
    </row>
    <row r="3233" spans="2:4" ht="15" thickBot="1" x14ac:dyDescent="0.35">
      <c r="B3233" s="2">
        <v>39052</v>
      </c>
      <c r="C3233" s="4">
        <v>433.7</v>
      </c>
      <c r="D3233" s="4">
        <v>303.10000000000002</v>
      </c>
    </row>
    <row r="3234" spans="2:4" ht="15" thickBot="1" x14ac:dyDescent="0.35">
      <c r="B3234" s="2">
        <v>39051</v>
      </c>
      <c r="C3234" s="4">
        <v>392.5</v>
      </c>
      <c r="D3234" s="4">
        <v>271.8</v>
      </c>
    </row>
    <row r="3235" spans="2:4" ht="15" thickBot="1" x14ac:dyDescent="0.35">
      <c r="B3235" s="2">
        <v>39050</v>
      </c>
      <c r="C3235" s="4">
        <v>353</v>
      </c>
      <c r="D3235" s="4">
        <v>236.6</v>
      </c>
    </row>
    <row r="3236" spans="2:4" ht="15" thickBot="1" x14ac:dyDescent="0.35">
      <c r="B3236" s="2">
        <v>39049</v>
      </c>
      <c r="C3236" s="4">
        <v>315.7</v>
      </c>
      <c r="D3236" s="4">
        <v>200.8</v>
      </c>
    </row>
    <row r="3237" spans="2:4" ht="15" thickBot="1" x14ac:dyDescent="0.35">
      <c r="B3237" s="2">
        <v>39048</v>
      </c>
      <c r="C3237" s="4">
        <v>339.5</v>
      </c>
      <c r="D3237" s="4">
        <v>230.4</v>
      </c>
    </row>
    <row r="3238" spans="2:4" ht="15" thickBot="1" x14ac:dyDescent="0.35">
      <c r="B3238" s="2">
        <v>39045</v>
      </c>
      <c r="C3238" s="4">
        <v>342.6</v>
      </c>
      <c r="D3238" s="4">
        <v>214.5</v>
      </c>
    </row>
    <row r="3239" spans="2:4" ht="15" thickBot="1" x14ac:dyDescent="0.35">
      <c r="B3239" s="2">
        <v>39044</v>
      </c>
      <c r="C3239" s="4">
        <v>354</v>
      </c>
      <c r="D3239" s="4">
        <v>241.5</v>
      </c>
    </row>
    <row r="3240" spans="2:4" ht="15" thickBot="1" x14ac:dyDescent="0.35">
      <c r="B3240" s="2">
        <v>39043</v>
      </c>
      <c r="C3240" s="4">
        <v>349</v>
      </c>
      <c r="D3240" s="4">
        <v>239.6</v>
      </c>
    </row>
    <row r="3241" spans="2:4" ht="15" thickBot="1" x14ac:dyDescent="0.35">
      <c r="B3241" s="2">
        <v>39042</v>
      </c>
      <c r="C3241" s="4">
        <v>312.60000000000002</v>
      </c>
      <c r="D3241" s="4">
        <v>211</v>
      </c>
    </row>
    <row r="3242" spans="2:4" ht="15" thickBot="1" x14ac:dyDescent="0.35">
      <c r="B3242" s="2">
        <v>39041</v>
      </c>
      <c r="C3242" s="4">
        <v>335.3</v>
      </c>
      <c r="D3242" s="4">
        <v>225.9</v>
      </c>
    </row>
    <row r="3243" spans="2:4" ht="15" thickBot="1" x14ac:dyDescent="0.35">
      <c r="B3243" s="2">
        <v>39038</v>
      </c>
      <c r="C3243" s="4">
        <v>337.9</v>
      </c>
      <c r="D3243" s="4">
        <v>225.8</v>
      </c>
    </row>
    <row r="3244" spans="2:4" ht="15" thickBot="1" x14ac:dyDescent="0.35">
      <c r="B3244" s="2">
        <v>39037</v>
      </c>
      <c r="C3244" s="4">
        <v>337.2</v>
      </c>
      <c r="D3244" s="4">
        <v>233.5</v>
      </c>
    </row>
    <row r="3245" spans="2:4" ht="15" thickBot="1" x14ac:dyDescent="0.35">
      <c r="B3245" s="2">
        <v>39036</v>
      </c>
      <c r="C3245" s="4">
        <v>327.2</v>
      </c>
      <c r="D3245" s="4">
        <v>219.3</v>
      </c>
    </row>
    <row r="3246" spans="2:4" ht="15" thickBot="1" x14ac:dyDescent="0.35">
      <c r="B3246" s="2">
        <v>39035</v>
      </c>
      <c r="C3246" s="4">
        <v>320.39999999999998</v>
      </c>
      <c r="D3246" s="4">
        <v>209.4</v>
      </c>
    </row>
    <row r="3247" spans="2:4" ht="15" thickBot="1" x14ac:dyDescent="0.35">
      <c r="B3247" s="2">
        <v>39034</v>
      </c>
      <c r="C3247" s="4">
        <v>338.8</v>
      </c>
      <c r="D3247" s="4">
        <v>231.3</v>
      </c>
    </row>
    <row r="3248" spans="2:4" ht="15" thickBot="1" x14ac:dyDescent="0.35">
      <c r="B3248" s="2">
        <v>39031</v>
      </c>
      <c r="C3248" s="4">
        <v>332.4</v>
      </c>
      <c r="D3248" s="4">
        <v>214.8</v>
      </c>
    </row>
    <row r="3249" spans="2:4" ht="15" thickBot="1" x14ac:dyDescent="0.35">
      <c r="B3249" s="2">
        <v>39030</v>
      </c>
      <c r="C3249" s="4">
        <v>344.6</v>
      </c>
      <c r="D3249" s="4">
        <v>226.6</v>
      </c>
    </row>
    <row r="3250" spans="2:4" ht="15" thickBot="1" x14ac:dyDescent="0.35">
      <c r="B3250" s="2">
        <v>39029</v>
      </c>
      <c r="C3250" s="4">
        <v>310.2</v>
      </c>
      <c r="D3250" s="4">
        <v>206.8</v>
      </c>
    </row>
    <row r="3251" spans="2:4" ht="15" thickBot="1" x14ac:dyDescent="0.35">
      <c r="B3251" s="2">
        <v>39028</v>
      </c>
      <c r="C3251" s="4">
        <v>325.2</v>
      </c>
      <c r="D3251" s="4">
        <v>225</v>
      </c>
    </row>
    <row r="3252" spans="2:4" ht="15" thickBot="1" x14ac:dyDescent="0.35">
      <c r="B3252" s="2">
        <v>39024</v>
      </c>
      <c r="C3252" s="4">
        <v>332.2</v>
      </c>
      <c r="D3252" s="4">
        <v>218.3</v>
      </c>
    </row>
    <row r="3253" spans="2:4" ht="15" thickBot="1" x14ac:dyDescent="0.35">
      <c r="B3253" s="2">
        <v>39023</v>
      </c>
      <c r="C3253" s="4">
        <v>335.3</v>
      </c>
      <c r="D3253" s="4">
        <v>227.6</v>
      </c>
    </row>
    <row r="3254" spans="2:4" ht="15" thickBot="1" x14ac:dyDescent="0.35">
      <c r="B3254" s="2">
        <v>39022</v>
      </c>
      <c r="C3254" s="4">
        <v>344.4</v>
      </c>
      <c r="D3254" s="4">
        <v>235.5</v>
      </c>
    </row>
    <row r="3255" spans="2:4" ht="15" thickBot="1" x14ac:dyDescent="0.35">
      <c r="B3255" s="2">
        <v>39021</v>
      </c>
      <c r="C3255" s="4">
        <v>309.10000000000002</v>
      </c>
      <c r="D3255" s="4">
        <v>205.8</v>
      </c>
    </row>
    <row r="3256" spans="2:4" ht="15" thickBot="1" x14ac:dyDescent="0.35">
      <c r="B3256" s="2">
        <v>39020</v>
      </c>
      <c r="C3256" s="4">
        <v>337.8</v>
      </c>
      <c r="D3256" s="4">
        <v>230.7</v>
      </c>
    </row>
    <row r="3257" spans="2:4" ht="15" thickBot="1" x14ac:dyDescent="0.35">
      <c r="B3257" s="2">
        <v>39017</v>
      </c>
      <c r="C3257" s="4">
        <v>340.3</v>
      </c>
      <c r="D3257" s="4">
        <v>225.2</v>
      </c>
    </row>
    <row r="3258" spans="2:4" ht="15" thickBot="1" x14ac:dyDescent="0.35">
      <c r="B3258" s="2">
        <v>39016</v>
      </c>
      <c r="C3258" s="4">
        <v>336.3</v>
      </c>
      <c r="D3258" s="4">
        <v>226.8</v>
      </c>
    </row>
    <row r="3259" spans="2:4" ht="15" thickBot="1" x14ac:dyDescent="0.35">
      <c r="B3259" s="2">
        <v>39015</v>
      </c>
      <c r="C3259" s="4">
        <v>382.2</v>
      </c>
      <c r="D3259" s="4">
        <v>268</v>
      </c>
    </row>
    <row r="3260" spans="2:4" ht="15" thickBot="1" x14ac:dyDescent="0.35">
      <c r="B3260" s="2">
        <v>39014</v>
      </c>
      <c r="C3260" s="4">
        <v>330.9</v>
      </c>
      <c r="D3260" s="4">
        <v>223.5</v>
      </c>
    </row>
    <row r="3261" spans="2:4" ht="15" thickBot="1" x14ac:dyDescent="0.35">
      <c r="B3261" s="2">
        <v>39013</v>
      </c>
      <c r="C3261" s="4">
        <v>309.3</v>
      </c>
      <c r="D3261" s="4">
        <v>206.4</v>
      </c>
    </row>
    <row r="3262" spans="2:4" ht="15" thickBot="1" x14ac:dyDescent="0.35">
      <c r="B3262" s="2">
        <v>39010</v>
      </c>
      <c r="C3262" s="4">
        <v>342.1</v>
      </c>
      <c r="D3262" s="4">
        <v>227.9</v>
      </c>
    </row>
    <row r="3263" spans="2:4" ht="15" thickBot="1" x14ac:dyDescent="0.35">
      <c r="B3263" s="2">
        <v>39009</v>
      </c>
      <c r="C3263" s="4">
        <v>383.1</v>
      </c>
      <c r="D3263" s="4">
        <v>271.39999999999998</v>
      </c>
    </row>
    <row r="3264" spans="2:4" ht="15" thickBot="1" x14ac:dyDescent="0.35">
      <c r="B3264" s="2">
        <v>39008</v>
      </c>
      <c r="C3264" s="4">
        <v>383</v>
      </c>
      <c r="D3264" s="4">
        <v>271.5</v>
      </c>
    </row>
    <row r="3265" spans="2:4" ht="15" thickBot="1" x14ac:dyDescent="0.35">
      <c r="B3265" s="2">
        <v>39007</v>
      </c>
      <c r="C3265" s="4">
        <v>380.1</v>
      </c>
      <c r="D3265" s="4">
        <v>276.2</v>
      </c>
    </row>
    <row r="3266" spans="2:4" ht="15" thickBot="1" x14ac:dyDescent="0.35">
      <c r="B3266" s="2">
        <v>39006</v>
      </c>
      <c r="C3266" s="4">
        <v>332.4</v>
      </c>
      <c r="D3266" s="4">
        <v>224.6</v>
      </c>
    </row>
    <row r="3267" spans="2:4" ht="15" thickBot="1" x14ac:dyDescent="0.35">
      <c r="B3267" s="2">
        <v>39003</v>
      </c>
      <c r="C3267" s="4">
        <v>355.2</v>
      </c>
      <c r="D3267" s="4">
        <v>235.8</v>
      </c>
    </row>
    <row r="3268" spans="2:4" ht="15" thickBot="1" x14ac:dyDescent="0.35">
      <c r="B3268" s="2">
        <v>39002</v>
      </c>
      <c r="C3268" s="4">
        <v>356.7</v>
      </c>
      <c r="D3268" s="4">
        <v>238</v>
      </c>
    </row>
    <row r="3269" spans="2:4" ht="15" thickBot="1" x14ac:dyDescent="0.35">
      <c r="B3269" s="2">
        <v>39001</v>
      </c>
      <c r="C3269" s="4">
        <v>367.9</v>
      </c>
      <c r="D3269" s="4">
        <v>247.4</v>
      </c>
    </row>
    <row r="3270" spans="2:4" ht="15" thickBot="1" x14ac:dyDescent="0.35">
      <c r="B3270" s="2">
        <v>39000</v>
      </c>
      <c r="C3270" s="4">
        <v>384.5</v>
      </c>
      <c r="D3270" s="4">
        <v>269.7</v>
      </c>
    </row>
    <row r="3271" spans="2:4" ht="15" thickBot="1" x14ac:dyDescent="0.35">
      <c r="B3271" s="2">
        <v>38999</v>
      </c>
      <c r="C3271" s="4">
        <v>366.6</v>
      </c>
      <c r="D3271" s="4">
        <v>260.3</v>
      </c>
    </row>
    <row r="3272" spans="2:4" ht="15" thickBot="1" x14ac:dyDescent="0.35">
      <c r="B3272" s="2">
        <v>38996</v>
      </c>
      <c r="C3272" s="4">
        <v>377.5</v>
      </c>
      <c r="D3272" s="4">
        <v>261.3</v>
      </c>
    </row>
    <row r="3273" spans="2:4" ht="15" thickBot="1" x14ac:dyDescent="0.35">
      <c r="B3273" s="2">
        <v>38995</v>
      </c>
      <c r="C3273" s="4">
        <v>403.5</v>
      </c>
      <c r="D3273" s="4">
        <v>279</v>
      </c>
    </row>
    <row r="3274" spans="2:4" ht="15" thickBot="1" x14ac:dyDescent="0.35">
      <c r="B3274" s="2">
        <v>38994</v>
      </c>
      <c r="C3274" s="4">
        <v>417.1</v>
      </c>
      <c r="D3274" s="4">
        <v>294.7</v>
      </c>
    </row>
    <row r="3275" spans="2:4" ht="15" thickBot="1" x14ac:dyDescent="0.35">
      <c r="B3275" s="2">
        <v>38993</v>
      </c>
      <c r="C3275" s="4">
        <v>426</v>
      </c>
      <c r="D3275" s="4">
        <v>306</v>
      </c>
    </row>
    <row r="3276" spans="2:4" ht="15" thickBot="1" x14ac:dyDescent="0.35">
      <c r="B3276" s="2">
        <v>38992</v>
      </c>
      <c r="C3276" s="4">
        <v>443.6</v>
      </c>
      <c r="D3276" s="4">
        <v>322.10000000000002</v>
      </c>
    </row>
    <row r="3277" spans="2:4" ht="15" thickBot="1" x14ac:dyDescent="0.35">
      <c r="B3277" s="2">
        <v>38989</v>
      </c>
      <c r="C3277" s="4">
        <v>378.4</v>
      </c>
      <c r="D3277" s="4">
        <v>254.9</v>
      </c>
    </row>
    <row r="3278" spans="2:4" ht="15" thickBot="1" x14ac:dyDescent="0.35">
      <c r="B3278" s="2">
        <v>38988</v>
      </c>
      <c r="C3278" s="4">
        <v>398.4</v>
      </c>
      <c r="D3278" s="4">
        <v>278.39999999999998</v>
      </c>
    </row>
    <row r="3279" spans="2:4" ht="15" thickBot="1" x14ac:dyDescent="0.35">
      <c r="B3279" s="2">
        <v>38987</v>
      </c>
      <c r="C3279" s="4">
        <v>394.1</v>
      </c>
      <c r="D3279" s="4">
        <v>273.3</v>
      </c>
    </row>
    <row r="3280" spans="2:4" ht="15" thickBot="1" x14ac:dyDescent="0.35">
      <c r="B3280" s="2">
        <v>38986</v>
      </c>
      <c r="C3280" s="4">
        <v>327.5</v>
      </c>
      <c r="D3280" s="4">
        <v>213.9</v>
      </c>
    </row>
    <row r="3281" spans="2:4" ht="15" thickBot="1" x14ac:dyDescent="0.35">
      <c r="B3281" s="2">
        <v>38985</v>
      </c>
      <c r="C3281" s="4">
        <v>335.7</v>
      </c>
      <c r="D3281" s="4">
        <v>226.7</v>
      </c>
    </row>
    <row r="3282" spans="2:4" ht="15" thickBot="1" x14ac:dyDescent="0.35">
      <c r="B3282" s="2">
        <v>38982</v>
      </c>
      <c r="C3282" s="4">
        <v>322.89999999999998</v>
      </c>
      <c r="D3282" s="4">
        <v>211.9</v>
      </c>
    </row>
    <row r="3283" spans="2:4" ht="15" thickBot="1" x14ac:dyDescent="0.35">
      <c r="B3283" s="2">
        <v>38981</v>
      </c>
      <c r="C3283" s="4">
        <v>339.9</v>
      </c>
      <c r="D3283" s="4">
        <v>230.1</v>
      </c>
    </row>
    <row r="3284" spans="2:4" ht="15" thickBot="1" x14ac:dyDescent="0.35">
      <c r="B3284" s="2">
        <v>38980</v>
      </c>
      <c r="C3284" s="4">
        <v>366</v>
      </c>
      <c r="D3284" s="4">
        <v>249.6</v>
      </c>
    </row>
    <row r="3285" spans="2:4" ht="15" thickBot="1" x14ac:dyDescent="0.35">
      <c r="B3285" s="2">
        <v>38979</v>
      </c>
      <c r="C3285" s="4">
        <v>352.2</v>
      </c>
      <c r="D3285" s="4">
        <v>238.1</v>
      </c>
    </row>
    <row r="3286" spans="2:4" ht="15" thickBot="1" x14ac:dyDescent="0.35">
      <c r="B3286" s="2">
        <v>38978</v>
      </c>
      <c r="C3286" s="4">
        <v>332.9</v>
      </c>
      <c r="D3286" s="4">
        <v>224.1</v>
      </c>
    </row>
    <row r="3287" spans="2:4" ht="15" thickBot="1" x14ac:dyDescent="0.35">
      <c r="B3287" s="2">
        <v>38975</v>
      </c>
      <c r="C3287" s="4">
        <v>342.8</v>
      </c>
      <c r="D3287" s="4">
        <v>219.6</v>
      </c>
    </row>
    <row r="3288" spans="2:4" ht="15" thickBot="1" x14ac:dyDescent="0.35">
      <c r="B3288" s="2">
        <v>38974</v>
      </c>
      <c r="C3288" s="4">
        <v>376.8</v>
      </c>
      <c r="D3288" s="4">
        <v>260</v>
      </c>
    </row>
    <row r="3289" spans="2:4" ht="15" thickBot="1" x14ac:dyDescent="0.35">
      <c r="B3289" s="2">
        <v>38973</v>
      </c>
      <c r="C3289" s="4">
        <v>368.3</v>
      </c>
      <c r="D3289" s="4">
        <v>252</v>
      </c>
    </row>
    <row r="3290" spans="2:4" ht="15" thickBot="1" x14ac:dyDescent="0.35">
      <c r="B3290" s="2">
        <v>38972</v>
      </c>
      <c r="C3290" s="4">
        <v>350.3</v>
      </c>
      <c r="D3290" s="4">
        <v>234</v>
      </c>
    </row>
    <row r="3291" spans="2:4" ht="15" thickBot="1" x14ac:dyDescent="0.35">
      <c r="B3291" s="2">
        <v>38971</v>
      </c>
      <c r="C3291" s="4">
        <v>346.5</v>
      </c>
      <c r="D3291" s="4">
        <v>231.7</v>
      </c>
    </row>
    <row r="3292" spans="2:4" ht="15" thickBot="1" x14ac:dyDescent="0.35">
      <c r="B3292" s="2">
        <v>38968</v>
      </c>
      <c r="C3292" s="4">
        <v>355.2</v>
      </c>
      <c r="D3292" s="4">
        <v>234.3</v>
      </c>
    </row>
    <row r="3293" spans="2:4" ht="15" thickBot="1" x14ac:dyDescent="0.35">
      <c r="B3293" s="2">
        <v>38967</v>
      </c>
      <c r="C3293" s="4">
        <v>360.4</v>
      </c>
      <c r="D3293" s="4">
        <v>242.8</v>
      </c>
    </row>
    <row r="3294" spans="2:4" ht="15" thickBot="1" x14ac:dyDescent="0.35">
      <c r="B3294" s="2">
        <v>38966</v>
      </c>
      <c r="C3294" s="4">
        <v>360.4</v>
      </c>
      <c r="D3294" s="4">
        <v>244.9</v>
      </c>
    </row>
    <row r="3295" spans="2:4" ht="15" thickBot="1" x14ac:dyDescent="0.35">
      <c r="B3295" s="2">
        <v>38965</v>
      </c>
      <c r="C3295" s="4">
        <v>351.2</v>
      </c>
      <c r="D3295" s="4">
        <v>239</v>
      </c>
    </row>
    <row r="3296" spans="2:4" ht="15" thickBot="1" x14ac:dyDescent="0.35">
      <c r="B3296" s="2">
        <v>38964</v>
      </c>
      <c r="C3296" s="4">
        <v>350.1</v>
      </c>
      <c r="D3296" s="4">
        <v>238.5</v>
      </c>
    </row>
    <row r="3297" spans="2:4" ht="15" thickBot="1" x14ac:dyDescent="0.35">
      <c r="B3297" s="2">
        <v>38961</v>
      </c>
      <c r="C3297" s="4">
        <v>368</v>
      </c>
      <c r="D3297" s="4">
        <v>251.2</v>
      </c>
    </row>
    <row r="3298" spans="2:4" ht="15" thickBot="1" x14ac:dyDescent="0.35">
      <c r="B3298" s="2">
        <v>38960</v>
      </c>
      <c r="C3298" s="4">
        <v>382.1</v>
      </c>
      <c r="D3298" s="4">
        <v>270.7</v>
      </c>
    </row>
    <row r="3299" spans="2:4" ht="15" thickBot="1" x14ac:dyDescent="0.35">
      <c r="B3299" s="2">
        <v>38959</v>
      </c>
      <c r="C3299" s="4">
        <v>361.4</v>
      </c>
      <c r="D3299" s="4">
        <v>251.5</v>
      </c>
    </row>
    <row r="3300" spans="2:4" ht="15" thickBot="1" x14ac:dyDescent="0.35">
      <c r="B3300" s="2">
        <v>38958</v>
      </c>
      <c r="C3300" s="4">
        <v>341.6</v>
      </c>
      <c r="D3300" s="4">
        <v>234.2</v>
      </c>
    </row>
    <row r="3301" spans="2:4" ht="15" thickBot="1" x14ac:dyDescent="0.35">
      <c r="B3301" s="2">
        <v>38957</v>
      </c>
      <c r="C3301" s="4">
        <v>341.4</v>
      </c>
      <c r="D3301" s="4">
        <v>235.1</v>
      </c>
    </row>
    <row r="3302" spans="2:4" ht="15" thickBot="1" x14ac:dyDescent="0.35">
      <c r="B3302" s="2">
        <v>38954</v>
      </c>
      <c r="C3302" s="4">
        <v>320.60000000000002</v>
      </c>
      <c r="D3302" s="4">
        <v>209.8</v>
      </c>
    </row>
    <row r="3303" spans="2:4" ht="15" thickBot="1" x14ac:dyDescent="0.35">
      <c r="B3303" s="2">
        <v>38953</v>
      </c>
      <c r="C3303" s="4">
        <v>386.2</v>
      </c>
      <c r="D3303" s="4">
        <v>274.89999999999998</v>
      </c>
    </row>
    <row r="3304" spans="2:4" ht="15" thickBot="1" x14ac:dyDescent="0.35">
      <c r="B3304" s="2">
        <v>38952</v>
      </c>
      <c r="C3304" s="4">
        <v>356.1</v>
      </c>
      <c r="D3304" s="4">
        <v>251.2</v>
      </c>
    </row>
    <row r="3305" spans="2:4" ht="15" thickBot="1" x14ac:dyDescent="0.35">
      <c r="B3305" s="2">
        <v>38951</v>
      </c>
      <c r="C3305" s="4">
        <v>383.6</v>
      </c>
      <c r="D3305" s="4">
        <v>283</v>
      </c>
    </row>
    <row r="3306" spans="2:4" ht="15" thickBot="1" x14ac:dyDescent="0.35">
      <c r="B3306" s="2">
        <v>38950</v>
      </c>
      <c r="C3306" s="4">
        <v>355.5</v>
      </c>
      <c r="D3306" s="4">
        <v>250.9</v>
      </c>
    </row>
    <row r="3307" spans="2:4" ht="15" thickBot="1" x14ac:dyDescent="0.35">
      <c r="B3307" s="2">
        <v>38947</v>
      </c>
      <c r="C3307" s="4">
        <v>347</v>
      </c>
      <c r="D3307" s="4">
        <v>232.9</v>
      </c>
    </row>
    <row r="3308" spans="2:4" ht="15" thickBot="1" x14ac:dyDescent="0.35">
      <c r="B3308" s="2">
        <v>38946</v>
      </c>
      <c r="C3308" s="4">
        <v>379.7</v>
      </c>
      <c r="D3308" s="4">
        <v>267.89999999999998</v>
      </c>
    </row>
    <row r="3309" spans="2:4" ht="15" thickBot="1" x14ac:dyDescent="0.35">
      <c r="B3309" s="2">
        <v>38945</v>
      </c>
      <c r="C3309" s="4">
        <v>389.4</v>
      </c>
      <c r="D3309" s="4">
        <v>279.39999999999998</v>
      </c>
    </row>
    <row r="3310" spans="2:4" ht="15" thickBot="1" x14ac:dyDescent="0.35">
      <c r="B3310" s="2">
        <v>38944</v>
      </c>
      <c r="C3310" s="4">
        <v>438.8</v>
      </c>
      <c r="D3310" s="4">
        <v>324.3</v>
      </c>
    </row>
    <row r="3311" spans="2:4" ht="15" thickBot="1" x14ac:dyDescent="0.35">
      <c r="B3311" s="2">
        <v>38943</v>
      </c>
      <c r="C3311" s="4">
        <v>412.4</v>
      </c>
      <c r="D3311" s="4">
        <v>304</v>
      </c>
    </row>
    <row r="3312" spans="2:4" ht="15" thickBot="1" x14ac:dyDescent="0.35">
      <c r="B3312" s="2">
        <v>38940</v>
      </c>
      <c r="C3312" s="4">
        <v>328.8</v>
      </c>
      <c r="D3312" s="4">
        <v>211.5</v>
      </c>
    </row>
    <row r="3313" spans="2:4" ht="15" thickBot="1" x14ac:dyDescent="0.35">
      <c r="B3313" s="2">
        <v>38939</v>
      </c>
      <c r="C3313" s="4">
        <v>351.7</v>
      </c>
      <c r="D3313" s="4">
        <v>233.8</v>
      </c>
    </row>
    <row r="3314" spans="2:4" ht="15" thickBot="1" x14ac:dyDescent="0.35">
      <c r="B3314" s="2">
        <v>38938</v>
      </c>
      <c r="C3314" s="4">
        <v>335.5</v>
      </c>
      <c r="D3314" s="4">
        <v>226.5</v>
      </c>
    </row>
    <row r="3315" spans="2:4" ht="15" thickBot="1" x14ac:dyDescent="0.35">
      <c r="B3315" s="2">
        <v>38937</v>
      </c>
      <c r="C3315" s="4">
        <v>321.8</v>
      </c>
      <c r="D3315" s="4">
        <v>219.1</v>
      </c>
    </row>
    <row r="3316" spans="2:4" ht="15" thickBot="1" x14ac:dyDescent="0.35">
      <c r="B3316" s="2">
        <v>38936</v>
      </c>
      <c r="C3316" s="4">
        <v>316.5</v>
      </c>
      <c r="D3316" s="4">
        <v>213.1</v>
      </c>
    </row>
    <row r="3317" spans="2:4" ht="15" thickBot="1" x14ac:dyDescent="0.35">
      <c r="B3317" s="2">
        <v>38933</v>
      </c>
      <c r="C3317" s="4">
        <v>329.1</v>
      </c>
      <c r="D3317" s="4">
        <v>220.2</v>
      </c>
    </row>
    <row r="3318" spans="2:4" ht="15" thickBot="1" x14ac:dyDescent="0.35">
      <c r="B3318" s="2">
        <v>38932</v>
      </c>
      <c r="C3318" s="4">
        <v>335</v>
      </c>
      <c r="D3318" s="4">
        <v>225.3</v>
      </c>
    </row>
    <row r="3319" spans="2:4" ht="15" thickBot="1" x14ac:dyDescent="0.35">
      <c r="B3319" s="2">
        <v>38931</v>
      </c>
      <c r="C3319" s="4">
        <v>345.2</v>
      </c>
      <c r="D3319" s="4">
        <v>236.7</v>
      </c>
    </row>
    <row r="3320" spans="2:4" ht="15" thickBot="1" x14ac:dyDescent="0.35">
      <c r="B3320" s="2">
        <v>38930</v>
      </c>
      <c r="C3320" s="4">
        <v>363.8</v>
      </c>
      <c r="D3320" s="4">
        <v>255.6</v>
      </c>
    </row>
    <row r="3321" spans="2:4" ht="15" thickBot="1" x14ac:dyDescent="0.35">
      <c r="B3321" s="2">
        <v>38929</v>
      </c>
      <c r="C3321" s="4">
        <v>326.89999999999998</v>
      </c>
      <c r="D3321" s="4">
        <v>225.3</v>
      </c>
    </row>
    <row r="3322" spans="2:4" ht="15" thickBot="1" x14ac:dyDescent="0.35">
      <c r="B3322" s="2">
        <v>38926</v>
      </c>
      <c r="C3322" s="4">
        <v>356</v>
      </c>
      <c r="D3322" s="4">
        <v>241.1</v>
      </c>
    </row>
    <row r="3323" spans="2:4" ht="15" thickBot="1" x14ac:dyDescent="0.35">
      <c r="B3323" s="2">
        <v>38925</v>
      </c>
      <c r="C3323" s="4">
        <v>351.1</v>
      </c>
      <c r="D3323" s="4">
        <v>239.2</v>
      </c>
    </row>
    <row r="3324" spans="2:4" ht="15" thickBot="1" x14ac:dyDescent="0.35">
      <c r="B3324" s="2">
        <v>38924</v>
      </c>
      <c r="C3324" s="4">
        <v>360</v>
      </c>
      <c r="D3324" s="4">
        <v>253.9</v>
      </c>
    </row>
    <row r="3325" spans="2:4" ht="15" thickBot="1" x14ac:dyDescent="0.35">
      <c r="B3325" s="2">
        <v>38923</v>
      </c>
      <c r="C3325" s="4">
        <v>371.6</v>
      </c>
      <c r="D3325" s="4">
        <v>263.60000000000002</v>
      </c>
    </row>
    <row r="3326" spans="2:4" ht="15" thickBot="1" x14ac:dyDescent="0.35">
      <c r="B3326" s="2">
        <v>38922</v>
      </c>
      <c r="C3326" s="4">
        <v>369</v>
      </c>
      <c r="D3326" s="4">
        <v>268.60000000000002</v>
      </c>
    </row>
    <row r="3327" spans="2:4" ht="15" thickBot="1" x14ac:dyDescent="0.35">
      <c r="B3327" s="2">
        <v>38919</v>
      </c>
      <c r="C3327" s="4">
        <v>372.3</v>
      </c>
      <c r="D3327" s="4">
        <v>266.60000000000002</v>
      </c>
    </row>
    <row r="3328" spans="2:4" ht="15" thickBot="1" x14ac:dyDescent="0.35">
      <c r="B3328" s="2">
        <v>38918</v>
      </c>
      <c r="C3328" s="4">
        <v>498.1</v>
      </c>
      <c r="D3328" s="4">
        <v>379.1</v>
      </c>
    </row>
    <row r="3329" spans="2:4" ht="15" thickBot="1" x14ac:dyDescent="0.35">
      <c r="B3329" s="2">
        <v>38917</v>
      </c>
      <c r="C3329" s="4">
        <v>443.3</v>
      </c>
      <c r="D3329" s="4">
        <v>332.1</v>
      </c>
    </row>
    <row r="3330" spans="2:4" ht="15" thickBot="1" x14ac:dyDescent="0.35">
      <c r="B3330" s="2">
        <v>38916</v>
      </c>
      <c r="C3330" s="4">
        <v>435.9</v>
      </c>
      <c r="D3330" s="4">
        <v>332.8</v>
      </c>
    </row>
    <row r="3331" spans="2:4" ht="15" thickBot="1" x14ac:dyDescent="0.35">
      <c r="B3331" s="2">
        <v>38915</v>
      </c>
      <c r="C3331" s="4">
        <v>399.2</v>
      </c>
      <c r="D3331" s="4">
        <v>296.60000000000002</v>
      </c>
    </row>
    <row r="3332" spans="2:4" ht="15" thickBot="1" x14ac:dyDescent="0.35">
      <c r="B3332" s="2">
        <v>38912</v>
      </c>
      <c r="C3332" s="4">
        <v>382.9</v>
      </c>
      <c r="D3332" s="4">
        <v>267.5</v>
      </c>
    </row>
    <row r="3333" spans="2:4" ht="15" thickBot="1" x14ac:dyDescent="0.35">
      <c r="B3333" s="2">
        <v>38911</v>
      </c>
      <c r="C3333" s="4">
        <v>370.7</v>
      </c>
      <c r="D3333" s="4">
        <v>256</v>
      </c>
    </row>
    <row r="3334" spans="2:4" ht="15" thickBot="1" x14ac:dyDescent="0.35">
      <c r="B3334" s="2">
        <v>38910</v>
      </c>
      <c r="C3334" s="4">
        <v>399.6</v>
      </c>
      <c r="D3334" s="4">
        <v>285.5</v>
      </c>
    </row>
    <row r="3335" spans="2:4" ht="15" thickBot="1" x14ac:dyDescent="0.35">
      <c r="B3335" s="2">
        <v>38909</v>
      </c>
      <c r="C3335" s="4">
        <v>408.2</v>
      </c>
      <c r="D3335" s="4">
        <v>294.8</v>
      </c>
    </row>
    <row r="3336" spans="2:4" ht="15" thickBot="1" x14ac:dyDescent="0.35">
      <c r="B3336" s="2">
        <v>38908</v>
      </c>
      <c r="C3336" s="4">
        <v>341.3</v>
      </c>
      <c r="D3336" s="4">
        <v>228.7</v>
      </c>
    </row>
    <row r="3337" spans="2:4" ht="15" thickBot="1" x14ac:dyDescent="0.35">
      <c r="B3337" s="2">
        <v>38905</v>
      </c>
      <c r="C3337" s="4">
        <v>369.4</v>
      </c>
      <c r="D3337" s="4">
        <v>246.3</v>
      </c>
    </row>
    <row r="3338" spans="2:4" ht="15" thickBot="1" x14ac:dyDescent="0.35">
      <c r="B3338" s="2">
        <v>38904</v>
      </c>
      <c r="C3338" s="4">
        <v>444.5</v>
      </c>
      <c r="D3338" s="4">
        <v>326</v>
      </c>
    </row>
    <row r="3339" spans="2:4" ht="15" thickBot="1" x14ac:dyDescent="0.35">
      <c r="B3339" s="2">
        <v>38903</v>
      </c>
      <c r="C3339" s="4">
        <v>453.5</v>
      </c>
      <c r="D3339" s="4">
        <v>330.8</v>
      </c>
    </row>
    <row r="3340" spans="2:4" ht="15" thickBot="1" x14ac:dyDescent="0.35">
      <c r="B3340" s="2">
        <v>38902</v>
      </c>
      <c r="C3340" s="4">
        <v>453.9</v>
      </c>
      <c r="D3340" s="4">
        <v>334</v>
      </c>
    </row>
    <row r="3341" spans="2:4" ht="15" thickBot="1" x14ac:dyDescent="0.35">
      <c r="B3341" s="2">
        <v>38901</v>
      </c>
      <c r="C3341" s="4">
        <v>430.7</v>
      </c>
      <c r="D3341" s="4">
        <v>312.10000000000002</v>
      </c>
    </row>
    <row r="3342" spans="2:4" ht="15" thickBot="1" x14ac:dyDescent="0.35">
      <c r="B3342" s="2">
        <v>38898</v>
      </c>
      <c r="C3342" s="4">
        <v>388.3</v>
      </c>
      <c r="D3342" s="4">
        <v>256.7</v>
      </c>
    </row>
    <row r="3343" spans="2:4" ht="15" thickBot="1" x14ac:dyDescent="0.35">
      <c r="B3343" s="2">
        <v>38897</v>
      </c>
      <c r="C3343" s="4">
        <v>334.5</v>
      </c>
      <c r="D3343" s="4">
        <v>214</v>
      </c>
    </row>
    <row r="3344" spans="2:4" ht="15" thickBot="1" x14ac:dyDescent="0.35">
      <c r="B3344" s="2">
        <v>38896</v>
      </c>
      <c r="C3344" s="4">
        <v>331.2</v>
      </c>
      <c r="D3344" s="4">
        <v>212.3</v>
      </c>
    </row>
    <row r="3345" spans="2:4" ht="15" thickBot="1" x14ac:dyDescent="0.35">
      <c r="B3345" s="2">
        <v>38895</v>
      </c>
      <c r="C3345" s="4">
        <v>328.5</v>
      </c>
      <c r="D3345" s="4">
        <v>214.7</v>
      </c>
    </row>
    <row r="3346" spans="2:4" ht="15" thickBot="1" x14ac:dyDescent="0.35">
      <c r="B3346" s="2">
        <v>38894</v>
      </c>
      <c r="C3346" s="4">
        <v>320.60000000000002</v>
      </c>
      <c r="D3346" s="4">
        <v>203.9</v>
      </c>
    </row>
    <row r="3347" spans="2:4" ht="15" thickBot="1" x14ac:dyDescent="0.35">
      <c r="B3347" s="2">
        <v>38891</v>
      </c>
      <c r="C3347" s="4">
        <v>341.6</v>
      </c>
      <c r="D3347" s="4">
        <v>224.5</v>
      </c>
    </row>
    <row r="3348" spans="2:4" ht="15" thickBot="1" x14ac:dyDescent="0.35">
      <c r="B3348" s="2">
        <v>38890</v>
      </c>
      <c r="C3348" s="4">
        <v>357.2</v>
      </c>
      <c r="D3348" s="4">
        <v>243.6</v>
      </c>
    </row>
    <row r="3349" spans="2:4" ht="15" thickBot="1" x14ac:dyDescent="0.35">
      <c r="B3349" s="2">
        <v>38889</v>
      </c>
      <c r="C3349" s="4">
        <v>347.2</v>
      </c>
      <c r="D3349" s="4">
        <v>234.9</v>
      </c>
    </row>
    <row r="3350" spans="2:4" ht="15" thickBot="1" x14ac:dyDescent="0.35">
      <c r="B3350" s="2">
        <v>38888</v>
      </c>
      <c r="C3350" s="4">
        <v>358.7</v>
      </c>
      <c r="D3350" s="4">
        <v>242.3</v>
      </c>
    </row>
    <row r="3351" spans="2:4" ht="15" thickBot="1" x14ac:dyDescent="0.35">
      <c r="B3351" s="2">
        <v>38887</v>
      </c>
      <c r="C3351" s="4">
        <v>360.4</v>
      </c>
      <c r="D3351" s="4">
        <v>244.7</v>
      </c>
    </row>
    <row r="3352" spans="2:4" ht="15" thickBot="1" x14ac:dyDescent="0.35">
      <c r="B3352" s="2">
        <v>38884</v>
      </c>
      <c r="C3352" s="4">
        <v>352.8</v>
      </c>
      <c r="D3352" s="4">
        <v>235.4</v>
      </c>
    </row>
    <row r="3353" spans="2:4" ht="15" thickBot="1" x14ac:dyDescent="0.35">
      <c r="B3353" s="2">
        <v>38883</v>
      </c>
      <c r="C3353" s="4">
        <v>367.8</v>
      </c>
      <c r="D3353" s="4">
        <v>249.5</v>
      </c>
    </row>
    <row r="3354" spans="2:4" ht="15" thickBot="1" x14ac:dyDescent="0.35">
      <c r="B3354" s="2">
        <v>38882</v>
      </c>
      <c r="C3354" s="4">
        <v>377.1</v>
      </c>
      <c r="D3354" s="4">
        <v>259.60000000000002</v>
      </c>
    </row>
    <row r="3355" spans="2:4" ht="15" thickBot="1" x14ac:dyDescent="0.35">
      <c r="B3355" s="2">
        <v>38881</v>
      </c>
      <c r="C3355" s="4">
        <v>353.2</v>
      </c>
      <c r="D3355" s="4">
        <v>245</v>
      </c>
    </row>
    <row r="3356" spans="2:4" ht="15" thickBot="1" x14ac:dyDescent="0.35">
      <c r="B3356" s="2">
        <v>38877</v>
      </c>
      <c r="C3356" s="4">
        <v>367.2</v>
      </c>
      <c r="D3356" s="4">
        <v>242.7</v>
      </c>
    </row>
    <row r="3357" spans="2:4" ht="15" thickBot="1" x14ac:dyDescent="0.35">
      <c r="B3357" s="2">
        <v>38876</v>
      </c>
      <c r="C3357" s="4">
        <v>373.8</v>
      </c>
      <c r="D3357" s="4">
        <v>258.8</v>
      </c>
    </row>
    <row r="3358" spans="2:4" ht="15" thickBot="1" x14ac:dyDescent="0.35">
      <c r="B3358" s="2">
        <v>38875</v>
      </c>
      <c r="C3358" s="4">
        <v>387.2</v>
      </c>
      <c r="D3358" s="4">
        <v>272.89999999999998</v>
      </c>
    </row>
    <row r="3359" spans="2:4" ht="15" thickBot="1" x14ac:dyDescent="0.35">
      <c r="B3359" s="2">
        <v>38874</v>
      </c>
      <c r="C3359" s="4">
        <v>401.8</v>
      </c>
      <c r="D3359" s="4">
        <v>288.5</v>
      </c>
    </row>
    <row r="3360" spans="2:4" ht="15" thickBot="1" x14ac:dyDescent="0.35">
      <c r="B3360" s="2">
        <v>38873</v>
      </c>
      <c r="C3360" s="4">
        <v>405.3</v>
      </c>
      <c r="D3360" s="4">
        <v>290.89999999999998</v>
      </c>
    </row>
    <row r="3361" spans="2:4" ht="15" thickBot="1" x14ac:dyDescent="0.35">
      <c r="B3361" s="2">
        <v>38870</v>
      </c>
      <c r="C3361" s="4">
        <v>444</v>
      </c>
      <c r="D3361" s="4">
        <v>324.7</v>
      </c>
    </row>
    <row r="3362" spans="2:4" ht="15" thickBot="1" x14ac:dyDescent="0.35">
      <c r="B3362" s="2">
        <v>38869</v>
      </c>
      <c r="C3362" s="4">
        <v>452</v>
      </c>
      <c r="D3362" s="4">
        <v>330.6</v>
      </c>
    </row>
    <row r="3363" spans="2:4" ht="15" thickBot="1" x14ac:dyDescent="0.35">
      <c r="B3363" s="2">
        <v>38868</v>
      </c>
      <c r="C3363" s="4">
        <v>454.8</v>
      </c>
      <c r="D3363" s="4">
        <v>334.6</v>
      </c>
    </row>
    <row r="3364" spans="2:4" ht="15" thickBot="1" x14ac:dyDescent="0.35">
      <c r="B3364" s="2">
        <v>38867</v>
      </c>
      <c r="C3364" s="4">
        <v>381.5</v>
      </c>
      <c r="D3364" s="4">
        <v>272</v>
      </c>
    </row>
    <row r="3365" spans="2:4" ht="15" thickBot="1" x14ac:dyDescent="0.35">
      <c r="B3365" s="2">
        <v>38866</v>
      </c>
      <c r="C3365" s="4">
        <v>406.6</v>
      </c>
      <c r="D3365" s="4">
        <v>301.39999999999998</v>
      </c>
    </row>
    <row r="3366" spans="2:4" ht="15" thickBot="1" x14ac:dyDescent="0.35">
      <c r="B3366" s="2">
        <v>38863</v>
      </c>
      <c r="C3366" s="4">
        <v>327</v>
      </c>
      <c r="D3366" s="4">
        <v>213.5</v>
      </c>
    </row>
    <row r="3367" spans="2:4" ht="15" thickBot="1" x14ac:dyDescent="0.35">
      <c r="B3367" s="2">
        <v>38862</v>
      </c>
      <c r="C3367" s="4">
        <v>355.7</v>
      </c>
      <c r="D3367" s="4">
        <v>243</v>
      </c>
    </row>
    <row r="3368" spans="2:4" ht="15" thickBot="1" x14ac:dyDescent="0.35">
      <c r="B3368" s="2">
        <v>38861</v>
      </c>
      <c r="C3368" s="4">
        <v>336.9</v>
      </c>
      <c r="D3368" s="4">
        <v>229</v>
      </c>
    </row>
    <row r="3369" spans="2:4" ht="15" thickBot="1" x14ac:dyDescent="0.35">
      <c r="B3369" s="2">
        <v>38860</v>
      </c>
      <c r="C3369" s="4">
        <v>343.2</v>
      </c>
      <c r="D3369" s="4">
        <v>241.3</v>
      </c>
    </row>
    <row r="3370" spans="2:4" ht="15" thickBot="1" x14ac:dyDescent="0.35">
      <c r="B3370" s="2">
        <v>38859</v>
      </c>
      <c r="C3370" s="4">
        <v>344.2</v>
      </c>
      <c r="D3370" s="4">
        <v>242.5</v>
      </c>
    </row>
    <row r="3371" spans="2:4" ht="15" thickBot="1" x14ac:dyDescent="0.35">
      <c r="B3371" s="2">
        <v>38856</v>
      </c>
      <c r="C3371" s="4">
        <v>372.2</v>
      </c>
      <c r="D3371" s="4">
        <v>268.7</v>
      </c>
    </row>
    <row r="3372" spans="2:4" ht="15" thickBot="1" x14ac:dyDescent="0.35">
      <c r="B3372" s="2">
        <v>38855</v>
      </c>
      <c r="C3372" s="4">
        <v>362.4</v>
      </c>
      <c r="D3372" s="4">
        <v>252</v>
      </c>
    </row>
    <row r="3373" spans="2:4" ht="15" thickBot="1" x14ac:dyDescent="0.35">
      <c r="B3373" s="2">
        <v>38854</v>
      </c>
      <c r="C3373" s="4">
        <v>361.8</v>
      </c>
      <c r="D3373" s="4">
        <v>257.10000000000002</v>
      </c>
    </row>
    <row r="3374" spans="2:4" ht="15" thickBot="1" x14ac:dyDescent="0.35">
      <c r="B3374" s="2">
        <v>38853</v>
      </c>
      <c r="C3374" s="4">
        <v>354.1</v>
      </c>
      <c r="D3374" s="4">
        <v>248.6</v>
      </c>
    </row>
    <row r="3375" spans="2:4" ht="15" thickBot="1" x14ac:dyDescent="0.35">
      <c r="B3375" s="2">
        <v>38852</v>
      </c>
      <c r="C3375" s="4">
        <v>339.4</v>
      </c>
      <c r="D3375" s="4">
        <v>244</v>
      </c>
    </row>
    <row r="3376" spans="2:4" ht="15" thickBot="1" x14ac:dyDescent="0.35">
      <c r="B3376" s="2">
        <v>38849</v>
      </c>
      <c r="C3376" s="4">
        <v>339.1</v>
      </c>
      <c r="D3376" s="4">
        <v>232.2</v>
      </c>
    </row>
    <row r="3377" spans="2:4" ht="15" thickBot="1" x14ac:dyDescent="0.35">
      <c r="B3377" s="2">
        <v>38848</v>
      </c>
      <c r="C3377" s="4">
        <v>341.9</v>
      </c>
      <c r="D3377" s="4">
        <v>240.7</v>
      </c>
    </row>
    <row r="3378" spans="2:4" ht="15" thickBot="1" x14ac:dyDescent="0.35">
      <c r="B3378" s="2">
        <v>38847</v>
      </c>
      <c r="C3378" s="4">
        <v>314.5</v>
      </c>
      <c r="D3378" s="4">
        <v>219.2</v>
      </c>
    </row>
    <row r="3379" spans="2:4" ht="15" thickBot="1" x14ac:dyDescent="0.35">
      <c r="B3379" s="2">
        <v>38843</v>
      </c>
      <c r="C3379" s="4">
        <v>335.5</v>
      </c>
      <c r="D3379" s="4">
        <v>230.4</v>
      </c>
    </row>
    <row r="3380" spans="2:4" ht="15" thickBot="1" x14ac:dyDescent="0.35">
      <c r="B3380" s="2">
        <v>38842</v>
      </c>
      <c r="C3380" s="4">
        <v>340.3</v>
      </c>
      <c r="D3380" s="4">
        <v>238.6</v>
      </c>
    </row>
    <row r="3381" spans="2:4" ht="15" thickBot="1" x14ac:dyDescent="0.35">
      <c r="B3381" s="2">
        <v>38841</v>
      </c>
      <c r="C3381" s="4">
        <v>373.1</v>
      </c>
      <c r="D3381" s="4">
        <v>275.8</v>
      </c>
    </row>
    <row r="3382" spans="2:4" ht="15" thickBot="1" x14ac:dyDescent="0.35">
      <c r="B3382" s="2">
        <v>38840</v>
      </c>
      <c r="C3382" s="4">
        <v>350.8</v>
      </c>
      <c r="D3382" s="4">
        <v>257.7</v>
      </c>
    </row>
    <row r="3383" spans="2:4" ht="15" thickBot="1" x14ac:dyDescent="0.35">
      <c r="B3383" s="2">
        <v>38839</v>
      </c>
      <c r="C3383" s="4">
        <v>325</v>
      </c>
      <c r="D3383" s="4">
        <v>235.6</v>
      </c>
    </row>
    <row r="3384" spans="2:4" ht="15" thickBot="1" x14ac:dyDescent="0.35">
      <c r="B3384" s="2">
        <v>38835</v>
      </c>
      <c r="C3384" s="4">
        <v>346.3</v>
      </c>
      <c r="D3384" s="4">
        <v>236</v>
      </c>
    </row>
    <row r="3385" spans="2:4" ht="15" thickBot="1" x14ac:dyDescent="0.35">
      <c r="B3385" s="2">
        <v>38834</v>
      </c>
      <c r="C3385" s="4">
        <v>376.8</v>
      </c>
      <c r="D3385" s="4">
        <v>275.5</v>
      </c>
    </row>
    <row r="3386" spans="2:4" ht="15" thickBot="1" x14ac:dyDescent="0.35">
      <c r="B3386" s="2">
        <v>38833</v>
      </c>
      <c r="C3386" s="4">
        <v>337.7</v>
      </c>
      <c r="D3386" s="4">
        <v>235.6</v>
      </c>
    </row>
    <row r="3387" spans="2:4" ht="15" thickBot="1" x14ac:dyDescent="0.35">
      <c r="B3387" s="2">
        <v>38832</v>
      </c>
      <c r="C3387" s="4">
        <v>358.2</v>
      </c>
      <c r="D3387" s="4">
        <v>261.3</v>
      </c>
    </row>
    <row r="3388" spans="2:4" ht="15" thickBot="1" x14ac:dyDescent="0.35">
      <c r="B3388" s="2">
        <v>38831</v>
      </c>
      <c r="C3388" s="4">
        <v>314.89999999999998</v>
      </c>
      <c r="D3388" s="4">
        <v>223.2</v>
      </c>
    </row>
    <row r="3389" spans="2:4" ht="15" thickBot="1" x14ac:dyDescent="0.35">
      <c r="B3389" s="2">
        <v>38828</v>
      </c>
      <c r="C3389" s="4">
        <v>297.60000000000002</v>
      </c>
      <c r="D3389" s="4">
        <v>196</v>
      </c>
    </row>
    <row r="3390" spans="2:4" ht="15" thickBot="1" x14ac:dyDescent="0.35">
      <c r="B3390" s="2">
        <v>38827</v>
      </c>
      <c r="C3390" s="4">
        <v>341.4</v>
      </c>
      <c r="D3390" s="4">
        <v>236.3</v>
      </c>
    </row>
    <row r="3391" spans="2:4" ht="15" thickBot="1" x14ac:dyDescent="0.35">
      <c r="B3391" s="2">
        <v>38826</v>
      </c>
      <c r="C3391" s="4">
        <v>351</v>
      </c>
      <c r="D3391" s="4">
        <v>247.9</v>
      </c>
    </row>
    <row r="3392" spans="2:4" ht="15" thickBot="1" x14ac:dyDescent="0.35">
      <c r="B3392" s="2">
        <v>38825</v>
      </c>
      <c r="C3392" s="4">
        <v>338.8</v>
      </c>
      <c r="D3392" s="4">
        <v>237.7</v>
      </c>
    </row>
    <row r="3393" spans="2:4" ht="15" thickBot="1" x14ac:dyDescent="0.35">
      <c r="B3393" s="2">
        <v>38824</v>
      </c>
      <c r="C3393" s="4">
        <v>325.7</v>
      </c>
      <c r="D3393" s="4">
        <v>224.3</v>
      </c>
    </row>
    <row r="3394" spans="2:4" ht="15" thickBot="1" x14ac:dyDescent="0.35">
      <c r="B3394" s="2">
        <v>38821</v>
      </c>
      <c r="C3394" s="4">
        <v>311.7</v>
      </c>
      <c r="D3394" s="4">
        <v>207.7</v>
      </c>
    </row>
    <row r="3395" spans="2:4" ht="15" thickBot="1" x14ac:dyDescent="0.35">
      <c r="B3395" s="2">
        <v>38820</v>
      </c>
      <c r="C3395" s="4">
        <v>336.3</v>
      </c>
      <c r="D3395" s="4">
        <v>233.1</v>
      </c>
    </row>
    <row r="3396" spans="2:4" ht="15" thickBot="1" x14ac:dyDescent="0.35">
      <c r="B3396" s="2">
        <v>38819</v>
      </c>
      <c r="C3396" s="4">
        <v>331.4</v>
      </c>
      <c r="D3396" s="4">
        <v>229.3</v>
      </c>
    </row>
    <row r="3397" spans="2:4" ht="15" thickBot="1" x14ac:dyDescent="0.35">
      <c r="B3397" s="2">
        <v>38818</v>
      </c>
      <c r="C3397" s="4">
        <v>307.10000000000002</v>
      </c>
      <c r="D3397" s="4">
        <v>211.7</v>
      </c>
    </row>
    <row r="3398" spans="2:4" ht="15" thickBot="1" x14ac:dyDescent="0.35">
      <c r="B3398" s="2">
        <v>38817</v>
      </c>
      <c r="C3398" s="4">
        <v>292.5</v>
      </c>
      <c r="D3398" s="4">
        <v>199.6</v>
      </c>
    </row>
    <row r="3399" spans="2:4" ht="15" thickBot="1" x14ac:dyDescent="0.35">
      <c r="B3399" s="2">
        <v>38814</v>
      </c>
      <c r="C3399" s="4">
        <v>297.2</v>
      </c>
      <c r="D3399" s="4">
        <v>194.1</v>
      </c>
    </row>
    <row r="3400" spans="2:4" ht="15" thickBot="1" x14ac:dyDescent="0.35">
      <c r="B3400" s="2">
        <v>38813</v>
      </c>
      <c r="C3400" s="4">
        <v>314.10000000000002</v>
      </c>
      <c r="D3400" s="4">
        <v>210.9</v>
      </c>
    </row>
    <row r="3401" spans="2:4" ht="15" thickBot="1" x14ac:dyDescent="0.35">
      <c r="B3401" s="2">
        <v>38812</v>
      </c>
      <c r="C3401" s="4">
        <v>325.39999999999998</v>
      </c>
      <c r="D3401" s="4">
        <v>224</v>
      </c>
    </row>
    <row r="3402" spans="2:4" ht="15" thickBot="1" x14ac:dyDescent="0.35">
      <c r="B3402" s="2">
        <v>38811</v>
      </c>
      <c r="C3402" s="4">
        <v>321.7</v>
      </c>
      <c r="D3402" s="4">
        <v>223.1</v>
      </c>
    </row>
    <row r="3403" spans="2:4" ht="15" thickBot="1" x14ac:dyDescent="0.35">
      <c r="B3403" s="2">
        <v>38810</v>
      </c>
      <c r="C3403" s="4">
        <v>319.2</v>
      </c>
      <c r="D3403" s="4">
        <v>224.3</v>
      </c>
    </row>
    <row r="3404" spans="2:4" ht="15" thickBot="1" x14ac:dyDescent="0.35">
      <c r="B3404" s="2">
        <v>38807</v>
      </c>
      <c r="C3404" s="4">
        <v>320.89999999999998</v>
      </c>
      <c r="D3404" s="4">
        <v>215.2</v>
      </c>
    </row>
    <row r="3405" spans="2:4" ht="15" thickBot="1" x14ac:dyDescent="0.35">
      <c r="B3405" s="2">
        <v>38806</v>
      </c>
      <c r="C3405" s="4">
        <v>329.3</v>
      </c>
      <c r="D3405" s="4">
        <v>231.6</v>
      </c>
    </row>
    <row r="3406" spans="2:4" ht="15" thickBot="1" x14ac:dyDescent="0.35">
      <c r="B3406" s="2">
        <v>38805</v>
      </c>
      <c r="C3406" s="4">
        <v>275</v>
      </c>
      <c r="D3406" s="4">
        <v>187.2</v>
      </c>
    </row>
    <row r="3407" spans="2:4" ht="15" thickBot="1" x14ac:dyDescent="0.35">
      <c r="B3407" s="2">
        <v>38804</v>
      </c>
      <c r="C3407" s="4">
        <v>293</v>
      </c>
      <c r="D3407" s="4">
        <v>192.9</v>
      </c>
    </row>
    <row r="3408" spans="2:4" ht="15" thickBot="1" x14ac:dyDescent="0.35">
      <c r="B3408" s="2">
        <v>38803</v>
      </c>
      <c r="C3408" s="4">
        <v>297.7</v>
      </c>
      <c r="D3408" s="4">
        <v>205.4</v>
      </c>
    </row>
    <row r="3409" spans="2:4" ht="15" thickBot="1" x14ac:dyDescent="0.35">
      <c r="B3409" s="2">
        <v>38800</v>
      </c>
      <c r="C3409" s="4">
        <v>323.39999999999998</v>
      </c>
      <c r="D3409" s="4">
        <v>219.2</v>
      </c>
    </row>
    <row r="3410" spans="2:4" ht="15" thickBot="1" x14ac:dyDescent="0.35">
      <c r="B3410" s="2">
        <v>38799</v>
      </c>
      <c r="C3410" s="4">
        <v>336.3</v>
      </c>
      <c r="D3410" s="4">
        <v>234.7</v>
      </c>
    </row>
    <row r="3411" spans="2:4" ht="15" thickBot="1" x14ac:dyDescent="0.35">
      <c r="B3411" s="2">
        <v>38798</v>
      </c>
      <c r="C3411" s="4">
        <v>347.2</v>
      </c>
      <c r="D3411" s="4">
        <v>250.2</v>
      </c>
    </row>
    <row r="3412" spans="2:4" ht="15" thickBot="1" x14ac:dyDescent="0.35">
      <c r="B3412" s="2">
        <v>38797</v>
      </c>
      <c r="C3412" s="4">
        <v>318</v>
      </c>
      <c r="D3412" s="4">
        <v>226.5</v>
      </c>
    </row>
    <row r="3413" spans="2:4" ht="15" thickBot="1" x14ac:dyDescent="0.35">
      <c r="B3413" s="2">
        <v>38796</v>
      </c>
      <c r="C3413" s="4">
        <v>341</v>
      </c>
      <c r="D3413" s="4">
        <v>242.3</v>
      </c>
    </row>
    <row r="3414" spans="2:4" ht="15" thickBot="1" x14ac:dyDescent="0.35">
      <c r="B3414" s="2">
        <v>38793</v>
      </c>
      <c r="C3414" s="4">
        <v>354.6</v>
      </c>
      <c r="D3414" s="4">
        <v>254.3</v>
      </c>
    </row>
    <row r="3415" spans="2:4" ht="15" thickBot="1" x14ac:dyDescent="0.35">
      <c r="B3415" s="2">
        <v>38792</v>
      </c>
      <c r="C3415" s="4">
        <v>346.8</v>
      </c>
      <c r="D3415" s="4">
        <v>249.4</v>
      </c>
    </row>
    <row r="3416" spans="2:4" ht="15" thickBot="1" x14ac:dyDescent="0.35">
      <c r="B3416" s="2">
        <v>38791</v>
      </c>
      <c r="C3416" s="4">
        <v>342.7</v>
      </c>
      <c r="D3416" s="4">
        <v>249</v>
      </c>
    </row>
    <row r="3417" spans="2:4" ht="15" thickBot="1" x14ac:dyDescent="0.35">
      <c r="B3417" s="2">
        <v>38790</v>
      </c>
      <c r="C3417" s="4">
        <v>347</v>
      </c>
      <c r="D3417" s="4">
        <v>257</v>
      </c>
    </row>
    <row r="3418" spans="2:4" ht="15" thickBot="1" x14ac:dyDescent="0.35">
      <c r="B3418" s="2">
        <v>38789</v>
      </c>
      <c r="C3418" s="4">
        <v>337.2</v>
      </c>
      <c r="D3418" s="4">
        <v>245.2</v>
      </c>
    </row>
    <row r="3419" spans="2:4" ht="15" thickBot="1" x14ac:dyDescent="0.35">
      <c r="B3419" s="2">
        <v>38786</v>
      </c>
      <c r="C3419" s="4">
        <v>333.2</v>
      </c>
      <c r="D3419" s="4">
        <v>236.9</v>
      </c>
    </row>
    <row r="3420" spans="2:4" ht="15" thickBot="1" x14ac:dyDescent="0.35">
      <c r="B3420" s="2">
        <v>38785</v>
      </c>
      <c r="C3420" s="4">
        <v>360.4</v>
      </c>
      <c r="D3420" s="4">
        <v>264.3</v>
      </c>
    </row>
    <row r="3421" spans="2:4" ht="15" thickBot="1" x14ac:dyDescent="0.35">
      <c r="B3421" s="2">
        <v>38783</v>
      </c>
      <c r="C3421" s="4">
        <v>315.10000000000002</v>
      </c>
      <c r="D3421" s="4">
        <v>225.1</v>
      </c>
    </row>
    <row r="3422" spans="2:4" ht="15" thickBot="1" x14ac:dyDescent="0.35">
      <c r="B3422" s="2">
        <v>38782</v>
      </c>
      <c r="C3422" s="4">
        <v>313.5</v>
      </c>
      <c r="D3422" s="4">
        <v>224.7</v>
      </c>
    </row>
    <row r="3423" spans="2:4" ht="15" thickBot="1" x14ac:dyDescent="0.35">
      <c r="B3423" s="2">
        <v>38779</v>
      </c>
      <c r="C3423" s="4">
        <v>306</v>
      </c>
      <c r="D3423" s="4">
        <v>207.2</v>
      </c>
    </row>
    <row r="3424" spans="2:4" ht="15" thickBot="1" x14ac:dyDescent="0.35">
      <c r="B3424" s="2">
        <v>38778</v>
      </c>
      <c r="C3424" s="4">
        <v>309.60000000000002</v>
      </c>
      <c r="D3424" s="4">
        <v>213.2</v>
      </c>
    </row>
    <row r="3425" spans="2:4" ht="15" thickBot="1" x14ac:dyDescent="0.35">
      <c r="B3425" s="2">
        <v>38777</v>
      </c>
      <c r="C3425" s="4">
        <v>309</v>
      </c>
      <c r="D3425" s="4">
        <v>213.8</v>
      </c>
    </row>
    <row r="3426" spans="2:4" ht="15" thickBot="1" x14ac:dyDescent="0.35">
      <c r="B3426" s="2">
        <v>38776</v>
      </c>
      <c r="C3426" s="4">
        <v>330.7</v>
      </c>
      <c r="D3426" s="4">
        <v>236.5</v>
      </c>
    </row>
    <row r="3427" spans="2:4" ht="15" thickBot="1" x14ac:dyDescent="0.35">
      <c r="B3427" s="2">
        <v>38775</v>
      </c>
      <c r="C3427" s="4">
        <v>291.10000000000002</v>
      </c>
      <c r="D3427" s="4">
        <v>200.9</v>
      </c>
    </row>
    <row r="3428" spans="2:4" ht="15" thickBot="1" x14ac:dyDescent="0.35">
      <c r="B3428" s="2">
        <v>38774</v>
      </c>
      <c r="C3428" s="4">
        <v>310</v>
      </c>
      <c r="D3428" s="4">
        <v>219.8</v>
      </c>
    </row>
    <row r="3429" spans="2:4" ht="15" thickBot="1" x14ac:dyDescent="0.35">
      <c r="B3429" s="2">
        <v>38770</v>
      </c>
      <c r="C3429" s="4">
        <v>327.3</v>
      </c>
      <c r="D3429" s="4">
        <v>234.7</v>
      </c>
    </row>
    <row r="3430" spans="2:4" ht="15" thickBot="1" x14ac:dyDescent="0.35">
      <c r="B3430" s="2">
        <v>38769</v>
      </c>
      <c r="C3430" s="4">
        <v>310.7</v>
      </c>
      <c r="D3430" s="4">
        <v>220.2</v>
      </c>
    </row>
    <row r="3431" spans="2:4" ht="15" thickBot="1" x14ac:dyDescent="0.35">
      <c r="B3431" s="2">
        <v>38768</v>
      </c>
      <c r="C3431" s="4">
        <v>358</v>
      </c>
      <c r="D3431" s="4">
        <v>268.10000000000002</v>
      </c>
    </row>
    <row r="3432" spans="2:4" ht="15" thickBot="1" x14ac:dyDescent="0.35">
      <c r="B3432" s="2">
        <v>38765</v>
      </c>
      <c r="C3432" s="4">
        <v>354.2</v>
      </c>
      <c r="D3432" s="4">
        <v>256.3</v>
      </c>
    </row>
    <row r="3433" spans="2:4" ht="15" thickBot="1" x14ac:dyDescent="0.35">
      <c r="B3433" s="2">
        <v>38764</v>
      </c>
      <c r="C3433" s="4">
        <v>351.1</v>
      </c>
      <c r="D3433" s="4">
        <v>261.2</v>
      </c>
    </row>
    <row r="3434" spans="2:4" ht="15" thickBot="1" x14ac:dyDescent="0.35">
      <c r="B3434" s="2">
        <v>38763</v>
      </c>
      <c r="C3434" s="4">
        <v>382.9</v>
      </c>
      <c r="D3434" s="4">
        <v>288.39999999999998</v>
      </c>
    </row>
    <row r="3435" spans="2:4" ht="15" thickBot="1" x14ac:dyDescent="0.35">
      <c r="B3435" s="2">
        <v>38762</v>
      </c>
      <c r="C3435" s="4">
        <v>386</v>
      </c>
      <c r="D3435" s="4">
        <v>291.8</v>
      </c>
    </row>
    <row r="3436" spans="2:4" ht="15" thickBot="1" x14ac:dyDescent="0.35">
      <c r="B3436" s="2">
        <v>38761</v>
      </c>
      <c r="C3436" s="4">
        <v>362.7</v>
      </c>
      <c r="D3436" s="4">
        <v>270</v>
      </c>
    </row>
    <row r="3437" spans="2:4" ht="15" thickBot="1" x14ac:dyDescent="0.35">
      <c r="B3437" s="2">
        <v>38758</v>
      </c>
      <c r="C3437" s="4">
        <v>387.8</v>
      </c>
      <c r="D3437" s="4">
        <v>286.89999999999998</v>
      </c>
    </row>
    <row r="3438" spans="2:4" ht="15" thickBot="1" x14ac:dyDescent="0.35">
      <c r="B3438" s="2">
        <v>38757</v>
      </c>
      <c r="C3438" s="4">
        <v>288.39999999999998</v>
      </c>
      <c r="D3438" s="4">
        <v>193</v>
      </c>
    </row>
    <row r="3439" spans="2:4" ht="15" thickBot="1" x14ac:dyDescent="0.35">
      <c r="B3439" s="2">
        <v>38756</v>
      </c>
      <c r="C3439" s="4">
        <v>280.89999999999998</v>
      </c>
      <c r="D3439" s="4">
        <v>188.8</v>
      </c>
    </row>
    <row r="3440" spans="2:4" ht="15" thickBot="1" x14ac:dyDescent="0.35">
      <c r="B3440" s="2">
        <v>38755</v>
      </c>
      <c r="C3440" s="4">
        <v>261.2</v>
      </c>
      <c r="D3440" s="4">
        <v>170.9</v>
      </c>
    </row>
    <row r="3441" spans="2:4" ht="15" thickBot="1" x14ac:dyDescent="0.35">
      <c r="B3441" s="2">
        <v>38754</v>
      </c>
      <c r="C3441" s="4">
        <v>276.89999999999998</v>
      </c>
      <c r="D3441" s="4">
        <v>184.9</v>
      </c>
    </row>
    <row r="3442" spans="2:4" ht="15" thickBot="1" x14ac:dyDescent="0.35">
      <c r="B3442" s="2">
        <v>38751</v>
      </c>
      <c r="C3442" s="4">
        <v>305.5</v>
      </c>
      <c r="D3442" s="4">
        <v>207.1</v>
      </c>
    </row>
    <row r="3443" spans="2:4" ht="15" thickBot="1" x14ac:dyDescent="0.35">
      <c r="B3443" s="2">
        <v>38750</v>
      </c>
      <c r="C3443" s="4">
        <v>320.39999999999998</v>
      </c>
      <c r="D3443" s="4">
        <v>222.1</v>
      </c>
    </row>
    <row r="3444" spans="2:4" ht="15" thickBot="1" x14ac:dyDescent="0.35">
      <c r="B3444" s="2">
        <v>38749</v>
      </c>
      <c r="C3444" s="4">
        <v>340</v>
      </c>
      <c r="D3444" s="4">
        <v>241.6</v>
      </c>
    </row>
    <row r="3445" spans="2:4" ht="15" thickBot="1" x14ac:dyDescent="0.35">
      <c r="B3445" s="2">
        <v>38748</v>
      </c>
      <c r="C3445" s="4">
        <v>295.10000000000002</v>
      </c>
      <c r="D3445" s="4">
        <v>198.3</v>
      </c>
    </row>
    <row r="3446" spans="2:4" ht="15" thickBot="1" x14ac:dyDescent="0.35">
      <c r="B3446" s="2">
        <v>38747</v>
      </c>
      <c r="C3446" s="4">
        <v>277.60000000000002</v>
      </c>
      <c r="D3446" s="4">
        <v>186.3</v>
      </c>
    </row>
    <row r="3447" spans="2:4" ht="15" thickBot="1" x14ac:dyDescent="0.35">
      <c r="B3447" s="2">
        <v>38744</v>
      </c>
      <c r="C3447" s="4">
        <v>276.7</v>
      </c>
      <c r="D3447" s="4">
        <v>179.2</v>
      </c>
    </row>
    <row r="3448" spans="2:4" ht="15" thickBot="1" x14ac:dyDescent="0.35">
      <c r="B3448" s="2">
        <v>38743</v>
      </c>
      <c r="C3448" s="4">
        <v>258.8</v>
      </c>
      <c r="D3448" s="4">
        <v>171.3</v>
      </c>
    </row>
    <row r="3449" spans="2:4" ht="15" thickBot="1" x14ac:dyDescent="0.35">
      <c r="B3449" s="2">
        <v>38742</v>
      </c>
      <c r="C3449" s="4">
        <v>330.9</v>
      </c>
      <c r="D3449" s="4">
        <v>231.1</v>
      </c>
    </row>
    <row r="3450" spans="2:4" ht="15" thickBot="1" x14ac:dyDescent="0.35">
      <c r="B3450" s="2">
        <v>38741</v>
      </c>
      <c r="C3450" s="4">
        <v>322</v>
      </c>
      <c r="D3450" s="4">
        <v>228.7</v>
      </c>
    </row>
    <row r="3451" spans="2:4" ht="15" thickBot="1" x14ac:dyDescent="0.35">
      <c r="B3451" s="2">
        <v>38740</v>
      </c>
      <c r="C3451" s="4">
        <v>288.5</v>
      </c>
      <c r="D3451" s="4">
        <v>200.1</v>
      </c>
    </row>
    <row r="3452" spans="2:4" ht="15" thickBot="1" x14ac:dyDescent="0.35">
      <c r="B3452" s="2">
        <v>38737</v>
      </c>
      <c r="C3452" s="4">
        <v>356</v>
      </c>
      <c r="D3452" s="4">
        <v>251.5</v>
      </c>
    </row>
    <row r="3453" spans="2:4" ht="15" thickBot="1" x14ac:dyDescent="0.35">
      <c r="B3453" s="2">
        <v>38736</v>
      </c>
      <c r="C3453" s="4">
        <v>377.2</v>
      </c>
      <c r="D3453" s="4">
        <v>276.7</v>
      </c>
    </row>
    <row r="3454" spans="2:4" ht="15" thickBot="1" x14ac:dyDescent="0.35">
      <c r="B3454" s="2">
        <v>38735</v>
      </c>
      <c r="C3454" s="4">
        <v>361.6</v>
      </c>
      <c r="D3454" s="4">
        <v>260.89999999999998</v>
      </c>
    </row>
    <row r="3455" spans="2:4" ht="15" thickBot="1" x14ac:dyDescent="0.35">
      <c r="B3455" s="2">
        <v>38734</v>
      </c>
      <c r="C3455" s="4">
        <v>358.1</v>
      </c>
      <c r="D3455" s="4">
        <v>258.89999999999998</v>
      </c>
    </row>
    <row r="3456" spans="2:4" ht="15" thickBot="1" x14ac:dyDescent="0.35">
      <c r="B3456" s="2">
        <v>38733</v>
      </c>
      <c r="C3456" s="4">
        <v>389.3</v>
      </c>
      <c r="D3456" s="4">
        <v>284.10000000000002</v>
      </c>
    </row>
    <row r="3457" spans="2:4" ht="15" thickBot="1" x14ac:dyDescent="0.35">
      <c r="B3457" s="2">
        <v>38730</v>
      </c>
      <c r="C3457" s="4">
        <v>429.6</v>
      </c>
      <c r="D3457" s="4">
        <v>309.8</v>
      </c>
    </row>
    <row r="3458" spans="2:4" ht="15" thickBot="1" x14ac:dyDescent="0.35">
      <c r="B3458" s="2">
        <v>38729</v>
      </c>
      <c r="C3458" s="4">
        <v>452.4</v>
      </c>
      <c r="D3458" s="4">
        <v>321.10000000000002</v>
      </c>
    </row>
    <row r="3459" spans="2:4" ht="15" thickBot="1" x14ac:dyDescent="0.35">
      <c r="B3459" s="2">
        <v>38728</v>
      </c>
      <c r="C3459" s="4">
        <v>468</v>
      </c>
      <c r="D3459" s="4">
        <v>340.4</v>
      </c>
    </row>
    <row r="3460" spans="2:4" ht="15" thickBot="1" x14ac:dyDescent="0.35">
      <c r="B3460" s="2">
        <v>38727</v>
      </c>
      <c r="C3460" s="4">
        <v>532.6</v>
      </c>
      <c r="D3460" s="4">
        <v>392.1</v>
      </c>
    </row>
    <row r="3461" spans="2:4" ht="15" thickBot="1" x14ac:dyDescent="0.35">
      <c r="B3461" s="2">
        <v>38716</v>
      </c>
      <c r="C3461" s="4">
        <v>490.2</v>
      </c>
      <c r="D3461" s="4">
        <v>334.6</v>
      </c>
    </row>
    <row r="3462" spans="2:4" ht="15" thickBot="1" x14ac:dyDescent="0.35">
      <c r="B3462" s="2">
        <v>38715</v>
      </c>
      <c r="C3462" s="4">
        <v>460.4</v>
      </c>
      <c r="D3462" s="4">
        <v>309.10000000000002</v>
      </c>
    </row>
    <row r="3463" spans="2:4" ht="15" thickBot="1" x14ac:dyDescent="0.35">
      <c r="B3463" s="2">
        <v>38714</v>
      </c>
      <c r="C3463" s="4">
        <v>495.1</v>
      </c>
      <c r="D3463" s="4">
        <v>348.8</v>
      </c>
    </row>
    <row r="3464" spans="2:4" ht="15" thickBot="1" x14ac:dyDescent="0.35">
      <c r="B3464" s="2">
        <v>38713</v>
      </c>
      <c r="C3464" s="4">
        <v>462</v>
      </c>
      <c r="D3464" s="4">
        <v>322.7</v>
      </c>
    </row>
    <row r="3465" spans="2:4" ht="15" thickBot="1" x14ac:dyDescent="0.35">
      <c r="B3465" s="2">
        <v>38712</v>
      </c>
      <c r="C3465" s="4">
        <v>431.4</v>
      </c>
      <c r="D3465" s="4">
        <v>306.89999999999998</v>
      </c>
    </row>
    <row r="3466" spans="2:4" ht="15" thickBot="1" x14ac:dyDescent="0.35">
      <c r="B3466" s="2">
        <v>38709</v>
      </c>
      <c r="C3466" s="4">
        <v>450.6</v>
      </c>
      <c r="D3466" s="4">
        <v>325.3</v>
      </c>
    </row>
    <row r="3467" spans="2:4" ht="15" thickBot="1" x14ac:dyDescent="0.35">
      <c r="B3467" s="2">
        <v>38708</v>
      </c>
      <c r="C3467" s="4">
        <v>400.1</v>
      </c>
      <c r="D3467" s="4">
        <v>286.89999999999998</v>
      </c>
    </row>
    <row r="3468" spans="2:4" ht="15" thickBot="1" x14ac:dyDescent="0.35">
      <c r="B3468" s="2">
        <v>38707</v>
      </c>
      <c r="C3468" s="4">
        <v>384.1</v>
      </c>
      <c r="D3468" s="4">
        <v>279.8</v>
      </c>
    </row>
    <row r="3469" spans="2:4" ht="15" thickBot="1" x14ac:dyDescent="0.35">
      <c r="B3469" s="2">
        <v>38706</v>
      </c>
      <c r="C3469" s="4">
        <v>379.9</v>
      </c>
      <c r="D3469" s="4">
        <v>275</v>
      </c>
    </row>
    <row r="3470" spans="2:4" ht="15" thickBot="1" x14ac:dyDescent="0.35">
      <c r="B3470" s="2">
        <v>38705</v>
      </c>
      <c r="C3470" s="4">
        <v>385.8</v>
      </c>
      <c r="D3470" s="4">
        <v>284.5</v>
      </c>
    </row>
    <row r="3471" spans="2:4" ht="15" thickBot="1" x14ac:dyDescent="0.35">
      <c r="B3471" s="2">
        <v>38702</v>
      </c>
      <c r="C3471" s="4">
        <v>386.3</v>
      </c>
      <c r="D3471" s="4">
        <v>283.89999999999998</v>
      </c>
    </row>
    <row r="3472" spans="2:4" ht="15" thickBot="1" x14ac:dyDescent="0.35">
      <c r="B3472" s="2">
        <v>38701</v>
      </c>
      <c r="C3472" s="4">
        <v>292.8</v>
      </c>
      <c r="D3472" s="4">
        <v>194.6</v>
      </c>
    </row>
    <row r="3473" spans="2:4" ht="15" thickBot="1" x14ac:dyDescent="0.35">
      <c r="B3473" s="2">
        <v>38700</v>
      </c>
      <c r="C3473" s="4">
        <v>289.5</v>
      </c>
      <c r="D3473" s="4">
        <v>191.5</v>
      </c>
    </row>
    <row r="3474" spans="2:4" ht="15" thickBot="1" x14ac:dyDescent="0.35">
      <c r="B3474" s="2">
        <v>38699</v>
      </c>
      <c r="C3474" s="4">
        <v>273.5</v>
      </c>
      <c r="D3474" s="4">
        <v>182.8</v>
      </c>
    </row>
    <row r="3475" spans="2:4" ht="15" thickBot="1" x14ac:dyDescent="0.35">
      <c r="B3475" s="2">
        <v>38698</v>
      </c>
      <c r="C3475" s="4">
        <v>270.3</v>
      </c>
      <c r="D3475" s="4">
        <v>181.6</v>
      </c>
    </row>
    <row r="3476" spans="2:4" ht="15" thickBot="1" x14ac:dyDescent="0.35">
      <c r="B3476" s="2">
        <v>38695</v>
      </c>
      <c r="C3476" s="4">
        <v>281.39999999999998</v>
      </c>
      <c r="D3476" s="4">
        <v>185.7</v>
      </c>
    </row>
    <row r="3477" spans="2:4" ht="15" thickBot="1" x14ac:dyDescent="0.35">
      <c r="B3477" s="2">
        <v>38694</v>
      </c>
      <c r="C3477" s="4">
        <v>300</v>
      </c>
      <c r="D3477" s="4">
        <v>207.3</v>
      </c>
    </row>
    <row r="3478" spans="2:4" ht="15" thickBot="1" x14ac:dyDescent="0.35">
      <c r="B3478" s="2">
        <v>38693</v>
      </c>
      <c r="C3478" s="4">
        <v>306.3</v>
      </c>
      <c r="D3478" s="4">
        <v>214.5</v>
      </c>
    </row>
    <row r="3479" spans="2:4" ht="15" thickBot="1" x14ac:dyDescent="0.35">
      <c r="B3479" s="2">
        <v>38692</v>
      </c>
      <c r="C3479" s="4">
        <v>298.10000000000002</v>
      </c>
      <c r="D3479" s="4">
        <v>209.5</v>
      </c>
    </row>
    <row r="3480" spans="2:4" ht="15" thickBot="1" x14ac:dyDescent="0.35">
      <c r="B3480" s="2">
        <v>38691</v>
      </c>
      <c r="C3480" s="4">
        <v>291.8</v>
      </c>
      <c r="D3480" s="4">
        <v>199</v>
      </c>
    </row>
    <row r="3481" spans="2:4" ht="15" thickBot="1" x14ac:dyDescent="0.35">
      <c r="B3481" s="2">
        <v>38688</v>
      </c>
      <c r="C3481" s="4">
        <v>307.3</v>
      </c>
      <c r="D3481" s="4">
        <v>206.7</v>
      </c>
    </row>
    <row r="3482" spans="2:4" ht="15" thickBot="1" x14ac:dyDescent="0.35">
      <c r="B3482" s="2">
        <v>38687</v>
      </c>
      <c r="C3482" s="4">
        <v>335.4</v>
      </c>
      <c r="D3482" s="4">
        <v>233.7</v>
      </c>
    </row>
    <row r="3483" spans="2:4" ht="15" thickBot="1" x14ac:dyDescent="0.35">
      <c r="B3483" s="2">
        <v>38686</v>
      </c>
      <c r="C3483" s="4">
        <v>316.60000000000002</v>
      </c>
      <c r="D3483" s="4">
        <v>222</v>
      </c>
    </row>
    <row r="3484" spans="2:4" ht="15" thickBot="1" x14ac:dyDescent="0.35">
      <c r="B3484" s="2">
        <v>38685</v>
      </c>
      <c r="C3484" s="4">
        <v>265.39999999999998</v>
      </c>
      <c r="D3484" s="4">
        <v>181.7</v>
      </c>
    </row>
    <row r="3485" spans="2:4" ht="15" thickBot="1" x14ac:dyDescent="0.35">
      <c r="B3485" s="2">
        <v>38684</v>
      </c>
      <c r="C3485" s="4">
        <v>261.89999999999998</v>
      </c>
      <c r="D3485" s="4">
        <v>182.9</v>
      </c>
    </row>
    <row r="3486" spans="2:4" ht="15" thickBot="1" x14ac:dyDescent="0.35">
      <c r="B3486" s="2">
        <v>38681</v>
      </c>
      <c r="C3486" s="4">
        <v>284.8</v>
      </c>
      <c r="D3486" s="4">
        <v>196.3</v>
      </c>
    </row>
    <row r="3487" spans="2:4" ht="15" thickBot="1" x14ac:dyDescent="0.35">
      <c r="B3487" s="2">
        <v>38680</v>
      </c>
      <c r="C3487" s="4">
        <v>268.5</v>
      </c>
      <c r="D3487" s="4">
        <v>184.5</v>
      </c>
    </row>
    <row r="3488" spans="2:4" ht="15" thickBot="1" x14ac:dyDescent="0.35">
      <c r="B3488" s="2">
        <v>38679</v>
      </c>
      <c r="C3488" s="4">
        <v>264.8</v>
      </c>
      <c r="D3488" s="4">
        <v>182.9</v>
      </c>
    </row>
    <row r="3489" spans="2:4" ht="15" thickBot="1" x14ac:dyDescent="0.35">
      <c r="B3489" s="2">
        <v>38678</v>
      </c>
      <c r="C3489" s="4">
        <v>264.7</v>
      </c>
      <c r="D3489" s="4">
        <v>187.1</v>
      </c>
    </row>
    <row r="3490" spans="2:4" ht="15" thickBot="1" x14ac:dyDescent="0.35">
      <c r="B3490" s="2">
        <v>38677</v>
      </c>
      <c r="C3490" s="4">
        <v>258.89999999999998</v>
      </c>
      <c r="D3490" s="4">
        <v>179.7</v>
      </c>
    </row>
    <row r="3491" spans="2:4" ht="15" thickBot="1" x14ac:dyDescent="0.35">
      <c r="B3491" s="2">
        <v>38674</v>
      </c>
      <c r="C3491" s="4">
        <v>295.7</v>
      </c>
      <c r="D3491" s="4">
        <v>206.2</v>
      </c>
    </row>
    <row r="3492" spans="2:4" ht="15" thickBot="1" x14ac:dyDescent="0.35">
      <c r="B3492" s="2">
        <v>38673</v>
      </c>
      <c r="C3492" s="4">
        <v>300.2</v>
      </c>
      <c r="D3492" s="4">
        <v>221.8</v>
      </c>
    </row>
    <row r="3493" spans="2:4" ht="15" thickBot="1" x14ac:dyDescent="0.35">
      <c r="B3493" s="2">
        <v>38672</v>
      </c>
      <c r="C3493" s="4">
        <v>279</v>
      </c>
      <c r="D3493" s="4">
        <v>200.9</v>
      </c>
    </row>
    <row r="3494" spans="2:4" ht="15" thickBot="1" x14ac:dyDescent="0.35">
      <c r="B3494" s="2">
        <v>38671</v>
      </c>
      <c r="C3494" s="4">
        <v>265.39999999999998</v>
      </c>
      <c r="D3494" s="4">
        <v>188.3</v>
      </c>
    </row>
    <row r="3495" spans="2:4" ht="15" thickBot="1" x14ac:dyDescent="0.35">
      <c r="B3495" s="2">
        <v>38670</v>
      </c>
      <c r="C3495" s="4">
        <v>272.8</v>
      </c>
      <c r="D3495" s="4">
        <v>193.9</v>
      </c>
    </row>
    <row r="3496" spans="2:4" ht="15" thickBot="1" x14ac:dyDescent="0.35">
      <c r="B3496" s="2">
        <v>38667</v>
      </c>
      <c r="C3496" s="4">
        <v>268.89999999999998</v>
      </c>
      <c r="D3496" s="4">
        <v>180.9</v>
      </c>
    </row>
    <row r="3497" spans="2:4" ht="15" thickBot="1" x14ac:dyDescent="0.35">
      <c r="B3497" s="2">
        <v>38666</v>
      </c>
      <c r="C3497" s="4">
        <v>280.2</v>
      </c>
      <c r="D3497" s="4">
        <v>191.4</v>
      </c>
    </row>
    <row r="3498" spans="2:4" ht="15" thickBot="1" x14ac:dyDescent="0.35">
      <c r="B3498" s="2">
        <v>38665</v>
      </c>
      <c r="C3498" s="4">
        <v>282.7</v>
      </c>
      <c r="D3498" s="4">
        <v>194.6</v>
      </c>
    </row>
    <row r="3499" spans="2:4" ht="15" thickBot="1" x14ac:dyDescent="0.35">
      <c r="B3499" s="2">
        <v>38664</v>
      </c>
      <c r="C3499" s="4">
        <v>280.10000000000002</v>
      </c>
      <c r="D3499" s="4">
        <v>198.1</v>
      </c>
    </row>
    <row r="3500" spans="2:4" ht="15" thickBot="1" x14ac:dyDescent="0.35">
      <c r="B3500" s="2">
        <v>38663</v>
      </c>
      <c r="C3500" s="4">
        <v>269.7</v>
      </c>
      <c r="D3500" s="4">
        <v>189.8</v>
      </c>
    </row>
    <row r="3501" spans="2:4" ht="15" thickBot="1" x14ac:dyDescent="0.35">
      <c r="B3501" s="2">
        <v>38659</v>
      </c>
      <c r="C3501" s="4">
        <v>266.5</v>
      </c>
      <c r="D3501" s="4">
        <v>178.3</v>
      </c>
    </row>
    <row r="3502" spans="2:4" ht="15" thickBot="1" x14ac:dyDescent="0.35">
      <c r="B3502" s="2">
        <v>38658</v>
      </c>
      <c r="C3502" s="4">
        <v>285.8</v>
      </c>
      <c r="D3502" s="4">
        <v>199.4</v>
      </c>
    </row>
    <row r="3503" spans="2:4" ht="15" thickBot="1" x14ac:dyDescent="0.35">
      <c r="B3503" s="2">
        <v>38657</v>
      </c>
      <c r="C3503" s="4">
        <v>296.89999999999998</v>
      </c>
      <c r="D3503" s="4">
        <v>216.2</v>
      </c>
    </row>
    <row r="3504" spans="2:4" ht="15" thickBot="1" x14ac:dyDescent="0.35">
      <c r="B3504" s="2">
        <v>38656</v>
      </c>
      <c r="C3504" s="4">
        <v>233.2</v>
      </c>
      <c r="D3504" s="4">
        <v>157.19999999999999</v>
      </c>
    </row>
    <row r="3505" spans="2:4" ht="15" thickBot="1" x14ac:dyDescent="0.35">
      <c r="B3505" s="2">
        <v>38653</v>
      </c>
      <c r="C3505" s="4">
        <v>271.60000000000002</v>
      </c>
      <c r="D3505" s="4">
        <v>186.2</v>
      </c>
    </row>
    <row r="3506" spans="2:4" ht="15" thickBot="1" x14ac:dyDescent="0.35">
      <c r="B3506" s="2">
        <v>38652</v>
      </c>
      <c r="C3506" s="4">
        <v>283.60000000000002</v>
      </c>
      <c r="D3506" s="4">
        <v>200</v>
      </c>
    </row>
    <row r="3507" spans="2:4" ht="15" thickBot="1" x14ac:dyDescent="0.35">
      <c r="B3507" s="2">
        <v>38651</v>
      </c>
      <c r="C3507" s="4">
        <v>251.2</v>
      </c>
      <c r="D3507" s="4">
        <v>168.8</v>
      </c>
    </row>
    <row r="3508" spans="2:4" ht="15" thickBot="1" x14ac:dyDescent="0.35">
      <c r="B3508" s="2">
        <v>38650</v>
      </c>
      <c r="C3508" s="4">
        <v>286.5</v>
      </c>
      <c r="D3508" s="4">
        <v>200.1</v>
      </c>
    </row>
    <row r="3509" spans="2:4" ht="15" thickBot="1" x14ac:dyDescent="0.35">
      <c r="B3509" s="2">
        <v>38649</v>
      </c>
      <c r="C3509" s="4">
        <v>293.89999999999998</v>
      </c>
      <c r="D3509" s="4">
        <v>208.5</v>
      </c>
    </row>
    <row r="3510" spans="2:4" ht="15" thickBot="1" x14ac:dyDescent="0.35">
      <c r="B3510" s="2">
        <v>38646</v>
      </c>
      <c r="C3510" s="4">
        <v>311.3</v>
      </c>
      <c r="D3510" s="4">
        <v>225.2</v>
      </c>
    </row>
    <row r="3511" spans="2:4" ht="15" thickBot="1" x14ac:dyDescent="0.35">
      <c r="B3511" s="2">
        <v>38645</v>
      </c>
      <c r="C3511" s="4">
        <v>354.5</v>
      </c>
      <c r="D3511" s="4">
        <v>264</v>
      </c>
    </row>
    <row r="3512" spans="2:4" ht="15" thickBot="1" x14ac:dyDescent="0.35">
      <c r="B3512" s="2">
        <v>38644</v>
      </c>
      <c r="C3512" s="4">
        <v>360.4</v>
      </c>
      <c r="D3512" s="4">
        <v>269.3</v>
      </c>
    </row>
    <row r="3513" spans="2:4" ht="15" thickBot="1" x14ac:dyDescent="0.35">
      <c r="B3513" s="2">
        <v>38643</v>
      </c>
      <c r="C3513" s="4">
        <v>359.9</v>
      </c>
      <c r="D3513" s="4">
        <v>275</v>
      </c>
    </row>
    <row r="3514" spans="2:4" ht="15" thickBot="1" x14ac:dyDescent="0.35">
      <c r="B3514" s="2">
        <v>38642</v>
      </c>
      <c r="C3514" s="4">
        <v>318.39999999999998</v>
      </c>
      <c r="D3514" s="4">
        <v>230.7</v>
      </c>
    </row>
    <row r="3515" spans="2:4" ht="15" thickBot="1" x14ac:dyDescent="0.35">
      <c r="B3515" s="2">
        <v>38639</v>
      </c>
      <c r="C3515" s="4">
        <v>315.60000000000002</v>
      </c>
      <c r="D3515" s="4">
        <v>223.5</v>
      </c>
    </row>
    <row r="3516" spans="2:4" ht="15" thickBot="1" x14ac:dyDescent="0.35">
      <c r="B3516" s="2">
        <v>38638</v>
      </c>
      <c r="C3516" s="4">
        <v>326.3</v>
      </c>
      <c r="D3516" s="4">
        <v>233.3</v>
      </c>
    </row>
    <row r="3517" spans="2:4" ht="15" thickBot="1" x14ac:dyDescent="0.35">
      <c r="B3517" s="2">
        <v>38637</v>
      </c>
      <c r="C3517" s="4">
        <v>340.1</v>
      </c>
      <c r="D3517" s="4">
        <v>250.4</v>
      </c>
    </row>
    <row r="3518" spans="2:4" ht="15" thickBot="1" x14ac:dyDescent="0.35">
      <c r="B3518" s="2">
        <v>38636</v>
      </c>
      <c r="C3518" s="4">
        <v>331</v>
      </c>
      <c r="D3518" s="4">
        <v>240.6</v>
      </c>
    </row>
    <row r="3519" spans="2:4" ht="15" thickBot="1" x14ac:dyDescent="0.35">
      <c r="B3519" s="2">
        <v>38635</v>
      </c>
      <c r="C3519" s="4">
        <v>320.8</v>
      </c>
      <c r="D3519" s="4">
        <v>232.2</v>
      </c>
    </row>
    <row r="3520" spans="2:4" ht="15" thickBot="1" x14ac:dyDescent="0.35">
      <c r="B3520" s="2">
        <v>38632</v>
      </c>
      <c r="C3520" s="4">
        <v>333.3</v>
      </c>
      <c r="D3520" s="4">
        <v>233.6</v>
      </c>
    </row>
    <row r="3521" spans="2:4" ht="15" thickBot="1" x14ac:dyDescent="0.35">
      <c r="B3521" s="2">
        <v>38631</v>
      </c>
      <c r="C3521" s="4">
        <v>347.1</v>
      </c>
      <c r="D3521" s="4">
        <v>252</v>
      </c>
    </row>
    <row r="3522" spans="2:4" ht="15" thickBot="1" x14ac:dyDescent="0.35">
      <c r="B3522" s="2">
        <v>38630</v>
      </c>
      <c r="C3522" s="4">
        <v>380.7</v>
      </c>
      <c r="D3522" s="4">
        <v>284.10000000000002</v>
      </c>
    </row>
    <row r="3523" spans="2:4" ht="15" thickBot="1" x14ac:dyDescent="0.35">
      <c r="B3523" s="2">
        <v>38629</v>
      </c>
      <c r="C3523" s="4">
        <v>412.3</v>
      </c>
      <c r="D3523" s="4">
        <v>311</v>
      </c>
    </row>
    <row r="3524" spans="2:4" ht="15" thickBot="1" x14ac:dyDescent="0.35">
      <c r="B3524" s="2">
        <v>38628</v>
      </c>
      <c r="C3524" s="4">
        <v>374.2</v>
      </c>
      <c r="D3524" s="4">
        <v>272.89999999999998</v>
      </c>
    </row>
    <row r="3525" spans="2:4" ht="15" thickBot="1" x14ac:dyDescent="0.35">
      <c r="B3525" s="2">
        <v>38625</v>
      </c>
      <c r="C3525" s="4">
        <v>362.1</v>
      </c>
      <c r="D3525" s="4">
        <v>262.3</v>
      </c>
    </row>
    <row r="3526" spans="2:4" ht="15" thickBot="1" x14ac:dyDescent="0.35">
      <c r="B3526" s="2">
        <v>38624</v>
      </c>
      <c r="C3526" s="4">
        <v>303</v>
      </c>
      <c r="D3526" s="4">
        <v>207.7</v>
      </c>
    </row>
    <row r="3527" spans="2:4" ht="15" thickBot="1" x14ac:dyDescent="0.35">
      <c r="B3527" s="2">
        <v>38623</v>
      </c>
      <c r="C3527" s="4">
        <v>332.7</v>
      </c>
      <c r="D3527" s="4">
        <v>241.5</v>
      </c>
    </row>
    <row r="3528" spans="2:4" ht="15" thickBot="1" x14ac:dyDescent="0.35">
      <c r="B3528" s="2">
        <v>38622</v>
      </c>
      <c r="C3528" s="4">
        <v>321.60000000000002</v>
      </c>
      <c r="D3528" s="4">
        <v>237.7</v>
      </c>
    </row>
    <row r="3529" spans="2:4" ht="15" thickBot="1" x14ac:dyDescent="0.35">
      <c r="B3529" s="2">
        <v>38621</v>
      </c>
      <c r="C3529" s="4">
        <v>268.39999999999998</v>
      </c>
      <c r="D3529" s="4">
        <v>186.2</v>
      </c>
    </row>
    <row r="3530" spans="2:4" ht="15" thickBot="1" x14ac:dyDescent="0.35">
      <c r="B3530" s="2">
        <v>38618</v>
      </c>
      <c r="C3530" s="4">
        <v>280.60000000000002</v>
      </c>
      <c r="D3530" s="4">
        <v>197.6</v>
      </c>
    </row>
    <row r="3531" spans="2:4" ht="15" thickBot="1" x14ac:dyDescent="0.35">
      <c r="B3531" s="2">
        <v>38617</v>
      </c>
      <c r="C3531" s="4">
        <v>290.5</v>
      </c>
      <c r="D3531" s="4">
        <v>204.4</v>
      </c>
    </row>
    <row r="3532" spans="2:4" ht="15" thickBot="1" x14ac:dyDescent="0.35">
      <c r="B3532" s="2">
        <v>38616</v>
      </c>
      <c r="C3532" s="4">
        <v>277.7</v>
      </c>
      <c r="D3532" s="4">
        <v>190.8</v>
      </c>
    </row>
    <row r="3533" spans="2:4" ht="15" thickBot="1" x14ac:dyDescent="0.35">
      <c r="B3533" s="2">
        <v>38615</v>
      </c>
      <c r="C3533" s="4">
        <v>339.5</v>
      </c>
      <c r="D3533" s="4">
        <v>245.1</v>
      </c>
    </row>
    <row r="3534" spans="2:4" ht="15" thickBot="1" x14ac:dyDescent="0.35">
      <c r="B3534" s="2">
        <v>38614</v>
      </c>
      <c r="C3534" s="4">
        <v>305</v>
      </c>
      <c r="D3534" s="4">
        <v>219</v>
      </c>
    </row>
    <row r="3535" spans="2:4" ht="15" thickBot="1" x14ac:dyDescent="0.35">
      <c r="B3535" s="2">
        <v>38611</v>
      </c>
      <c r="C3535" s="4">
        <v>299.3</v>
      </c>
      <c r="D3535" s="4">
        <v>207</v>
      </c>
    </row>
    <row r="3536" spans="2:4" ht="15" thickBot="1" x14ac:dyDescent="0.35">
      <c r="B3536" s="2">
        <v>38610</v>
      </c>
      <c r="C3536" s="4">
        <v>328.1</v>
      </c>
      <c r="D3536" s="4">
        <v>235.1</v>
      </c>
    </row>
    <row r="3537" spans="2:4" ht="15" thickBot="1" x14ac:dyDescent="0.35">
      <c r="B3537" s="2">
        <v>38609</v>
      </c>
      <c r="C3537" s="4">
        <v>281.7</v>
      </c>
      <c r="D3537" s="4">
        <v>191.5</v>
      </c>
    </row>
    <row r="3538" spans="2:4" ht="15" thickBot="1" x14ac:dyDescent="0.35">
      <c r="B3538" s="2">
        <v>38608</v>
      </c>
      <c r="C3538" s="4">
        <v>280.8</v>
      </c>
      <c r="D3538" s="4">
        <v>191.5</v>
      </c>
    </row>
    <row r="3539" spans="2:4" ht="15" thickBot="1" x14ac:dyDescent="0.35">
      <c r="B3539" s="2">
        <v>38607</v>
      </c>
      <c r="C3539" s="4">
        <v>270.39999999999998</v>
      </c>
      <c r="D3539" s="4">
        <v>171.1</v>
      </c>
    </row>
    <row r="3540" spans="2:4" ht="15" thickBot="1" x14ac:dyDescent="0.35">
      <c r="B3540" s="2">
        <v>38604</v>
      </c>
      <c r="C3540" s="4">
        <v>273.5</v>
      </c>
      <c r="D3540" s="4">
        <v>170.7</v>
      </c>
    </row>
    <row r="3541" spans="2:4" ht="15" thickBot="1" x14ac:dyDescent="0.35">
      <c r="B3541" s="2">
        <v>38603</v>
      </c>
      <c r="C3541" s="4">
        <v>290.39999999999998</v>
      </c>
      <c r="D3541" s="4">
        <v>188.6</v>
      </c>
    </row>
    <row r="3542" spans="2:4" ht="15" thickBot="1" x14ac:dyDescent="0.35">
      <c r="B3542" s="2">
        <v>38602</v>
      </c>
      <c r="C3542" s="4">
        <v>304</v>
      </c>
      <c r="D3542" s="4">
        <v>202.3</v>
      </c>
    </row>
    <row r="3543" spans="2:4" ht="15" thickBot="1" x14ac:dyDescent="0.35">
      <c r="B3543" s="2">
        <v>38601</v>
      </c>
      <c r="C3543" s="4">
        <v>298.5</v>
      </c>
      <c r="D3543" s="4">
        <v>198.5</v>
      </c>
    </row>
    <row r="3544" spans="2:4" ht="15" thickBot="1" x14ac:dyDescent="0.35">
      <c r="B3544" s="2">
        <v>38600</v>
      </c>
      <c r="C3544" s="4">
        <v>298.7</v>
      </c>
      <c r="D3544" s="4">
        <v>201</v>
      </c>
    </row>
    <row r="3545" spans="2:4" ht="15" thickBot="1" x14ac:dyDescent="0.35">
      <c r="B3545" s="2">
        <v>38597</v>
      </c>
      <c r="C3545" s="4">
        <v>300.5</v>
      </c>
      <c r="D3545" s="4">
        <v>197.3</v>
      </c>
    </row>
    <row r="3546" spans="2:4" ht="15" thickBot="1" x14ac:dyDescent="0.35">
      <c r="B3546" s="2">
        <v>38596</v>
      </c>
      <c r="C3546" s="4">
        <v>310.5</v>
      </c>
      <c r="D3546" s="4">
        <v>212.1</v>
      </c>
    </row>
    <row r="3547" spans="2:4" ht="15" thickBot="1" x14ac:dyDescent="0.35">
      <c r="B3547" s="2">
        <v>38595</v>
      </c>
      <c r="C3547" s="4">
        <v>282.39999999999998</v>
      </c>
      <c r="D3547" s="4">
        <v>186</v>
      </c>
    </row>
    <row r="3548" spans="2:4" ht="15" thickBot="1" x14ac:dyDescent="0.35">
      <c r="B3548" s="2">
        <v>38594</v>
      </c>
      <c r="C3548" s="4">
        <v>255.2</v>
      </c>
      <c r="D3548" s="4">
        <v>165.3</v>
      </c>
    </row>
    <row r="3549" spans="2:4" ht="15" thickBot="1" x14ac:dyDescent="0.35">
      <c r="B3549" s="2">
        <v>38593</v>
      </c>
      <c r="C3549" s="4">
        <v>258.10000000000002</v>
      </c>
      <c r="D3549" s="4">
        <v>172.7</v>
      </c>
    </row>
    <row r="3550" spans="2:4" ht="15" thickBot="1" x14ac:dyDescent="0.35">
      <c r="B3550" s="2">
        <v>38590</v>
      </c>
      <c r="C3550" s="4">
        <v>228.4</v>
      </c>
      <c r="D3550" s="4">
        <v>140.6</v>
      </c>
    </row>
    <row r="3551" spans="2:4" ht="15" thickBot="1" x14ac:dyDescent="0.35">
      <c r="B3551" s="2">
        <v>38589</v>
      </c>
      <c r="C3551" s="4">
        <v>266.7</v>
      </c>
      <c r="D3551" s="4">
        <v>170</v>
      </c>
    </row>
    <row r="3552" spans="2:4" ht="15" thickBot="1" x14ac:dyDescent="0.35">
      <c r="B3552" s="2">
        <v>38588</v>
      </c>
      <c r="C3552" s="4">
        <v>278.39999999999998</v>
      </c>
      <c r="D3552" s="4">
        <v>183.3</v>
      </c>
    </row>
    <row r="3553" spans="2:4" ht="15" thickBot="1" x14ac:dyDescent="0.35">
      <c r="B3553" s="2">
        <v>38587</v>
      </c>
      <c r="C3553" s="4">
        <v>266.8</v>
      </c>
      <c r="D3553" s="4">
        <v>174</v>
      </c>
    </row>
    <row r="3554" spans="2:4" ht="15" thickBot="1" x14ac:dyDescent="0.35">
      <c r="B3554" s="2">
        <v>38586</v>
      </c>
      <c r="C3554" s="4">
        <v>283.39999999999998</v>
      </c>
      <c r="D3554" s="4">
        <v>188.5</v>
      </c>
    </row>
    <row r="3555" spans="2:4" ht="15" thickBot="1" x14ac:dyDescent="0.35">
      <c r="B3555" s="2">
        <v>38583</v>
      </c>
      <c r="C3555" s="4">
        <v>303.5</v>
      </c>
      <c r="D3555" s="4">
        <v>202.4</v>
      </c>
    </row>
    <row r="3556" spans="2:4" ht="15" thickBot="1" x14ac:dyDescent="0.35">
      <c r="B3556" s="2">
        <v>38582</v>
      </c>
      <c r="C3556" s="4">
        <v>303.39999999999998</v>
      </c>
      <c r="D3556" s="4">
        <v>204.7</v>
      </c>
    </row>
    <row r="3557" spans="2:4" ht="15" thickBot="1" x14ac:dyDescent="0.35">
      <c r="B3557" s="2">
        <v>38581</v>
      </c>
      <c r="C3557" s="4">
        <v>304.3</v>
      </c>
      <c r="D3557" s="4">
        <v>206.2</v>
      </c>
    </row>
    <row r="3558" spans="2:4" ht="15" thickBot="1" x14ac:dyDescent="0.35">
      <c r="B3558" s="2">
        <v>38580</v>
      </c>
      <c r="C3558" s="4">
        <v>265.8</v>
      </c>
      <c r="D3558" s="4">
        <v>172.5</v>
      </c>
    </row>
    <row r="3559" spans="2:4" ht="15" thickBot="1" x14ac:dyDescent="0.35">
      <c r="B3559" s="2">
        <v>38579</v>
      </c>
      <c r="C3559" s="4">
        <v>264.5</v>
      </c>
      <c r="D3559" s="4">
        <v>170.2</v>
      </c>
    </row>
    <row r="3560" spans="2:4" ht="15" thickBot="1" x14ac:dyDescent="0.35">
      <c r="B3560" s="2">
        <v>38576</v>
      </c>
      <c r="C3560" s="4">
        <v>277.39999999999998</v>
      </c>
      <c r="D3560" s="4">
        <v>167.9</v>
      </c>
    </row>
    <row r="3561" spans="2:4" ht="15" thickBot="1" x14ac:dyDescent="0.35">
      <c r="B3561" s="2">
        <v>38575</v>
      </c>
      <c r="C3561" s="4">
        <v>256.39999999999998</v>
      </c>
      <c r="D3561" s="4">
        <v>166</v>
      </c>
    </row>
    <row r="3562" spans="2:4" ht="15" thickBot="1" x14ac:dyDescent="0.35">
      <c r="B3562" s="2">
        <v>38574</v>
      </c>
      <c r="C3562" s="4">
        <v>272.10000000000002</v>
      </c>
      <c r="D3562" s="4">
        <v>181.2</v>
      </c>
    </row>
    <row r="3563" spans="2:4" ht="15" thickBot="1" x14ac:dyDescent="0.35">
      <c r="B3563" s="2">
        <v>38573</v>
      </c>
      <c r="C3563" s="4">
        <v>242.6</v>
      </c>
      <c r="D3563" s="4">
        <v>152.69999999999999</v>
      </c>
    </row>
    <row r="3564" spans="2:4" ht="15" thickBot="1" x14ac:dyDescent="0.35">
      <c r="B3564" s="2">
        <v>38572</v>
      </c>
      <c r="C3564" s="4">
        <v>245</v>
      </c>
      <c r="D3564" s="4">
        <v>157.6</v>
      </c>
    </row>
    <row r="3565" spans="2:4" ht="15" thickBot="1" x14ac:dyDescent="0.35">
      <c r="B3565" s="2">
        <v>38569</v>
      </c>
      <c r="C3565" s="4">
        <v>257.89999999999998</v>
      </c>
      <c r="D3565" s="4">
        <v>167.7</v>
      </c>
    </row>
    <row r="3566" spans="2:4" ht="15" thickBot="1" x14ac:dyDescent="0.35">
      <c r="B3566" s="2">
        <v>38568</v>
      </c>
      <c r="C3566" s="4">
        <v>253.3</v>
      </c>
      <c r="D3566" s="4">
        <v>162</v>
      </c>
    </row>
    <row r="3567" spans="2:4" ht="15" thickBot="1" x14ac:dyDescent="0.35">
      <c r="B3567" s="2">
        <v>38567</v>
      </c>
      <c r="C3567" s="4">
        <v>265.60000000000002</v>
      </c>
      <c r="D3567" s="4">
        <v>172.5</v>
      </c>
    </row>
    <row r="3568" spans="2:4" ht="15" thickBot="1" x14ac:dyDescent="0.35">
      <c r="B3568" s="2">
        <v>38566</v>
      </c>
      <c r="C3568" s="4">
        <v>267.10000000000002</v>
      </c>
      <c r="D3568" s="4">
        <v>174.5</v>
      </c>
    </row>
    <row r="3569" spans="2:4" ht="15" thickBot="1" x14ac:dyDescent="0.35">
      <c r="B3569" s="2">
        <v>38565</v>
      </c>
      <c r="C3569" s="4">
        <v>263.5</v>
      </c>
      <c r="D3569" s="4">
        <v>178.1</v>
      </c>
    </row>
    <row r="3570" spans="2:4" ht="15" thickBot="1" x14ac:dyDescent="0.35">
      <c r="B3570" s="2">
        <v>38562</v>
      </c>
      <c r="C3570" s="4">
        <v>224</v>
      </c>
      <c r="D3570" s="4">
        <v>131.9</v>
      </c>
    </row>
    <row r="3571" spans="2:4" ht="15" thickBot="1" x14ac:dyDescent="0.35">
      <c r="B3571" s="2">
        <v>38561</v>
      </c>
      <c r="C3571" s="4">
        <v>279.8</v>
      </c>
      <c r="D3571" s="4">
        <v>188.2</v>
      </c>
    </row>
    <row r="3572" spans="2:4" ht="15" thickBot="1" x14ac:dyDescent="0.35">
      <c r="B3572" s="2">
        <v>38560</v>
      </c>
      <c r="C3572" s="4">
        <v>261</v>
      </c>
      <c r="D3572" s="4">
        <v>168.2</v>
      </c>
    </row>
    <row r="3573" spans="2:4" ht="15" thickBot="1" x14ac:dyDescent="0.35">
      <c r="B3573" s="2">
        <v>38559</v>
      </c>
      <c r="C3573" s="4">
        <v>222.7</v>
      </c>
      <c r="D3573" s="4">
        <v>137.69999999999999</v>
      </c>
    </row>
    <row r="3574" spans="2:4" ht="15" thickBot="1" x14ac:dyDescent="0.35">
      <c r="B3574" s="2">
        <v>38558</v>
      </c>
      <c r="C3574" s="4">
        <v>255.3</v>
      </c>
      <c r="D3574" s="4">
        <v>170.7</v>
      </c>
    </row>
    <row r="3575" spans="2:4" ht="15" thickBot="1" x14ac:dyDescent="0.35">
      <c r="B3575" s="2">
        <v>38555</v>
      </c>
      <c r="C3575" s="4">
        <v>241.6</v>
      </c>
      <c r="D3575" s="4">
        <v>158.9</v>
      </c>
    </row>
    <row r="3576" spans="2:4" ht="15" thickBot="1" x14ac:dyDescent="0.35">
      <c r="B3576" s="2">
        <v>38554</v>
      </c>
      <c r="C3576" s="4">
        <v>211.3</v>
      </c>
      <c r="D3576" s="4">
        <v>130.69999999999999</v>
      </c>
    </row>
    <row r="3577" spans="2:4" ht="15" thickBot="1" x14ac:dyDescent="0.35">
      <c r="B3577" s="2">
        <v>38553</v>
      </c>
      <c r="C3577" s="4">
        <v>256.3</v>
      </c>
      <c r="D3577" s="4">
        <v>165.5</v>
      </c>
    </row>
    <row r="3578" spans="2:4" ht="15" thickBot="1" x14ac:dyDescent="0.35">
      <c r="B3578" s="2">
        <v>38552</v>
      </c>
      <c r="C3578" s="4">
        <v>253.1</v>
      </c>
      <c r="D3578" s="4">
        <v>167.2</v>
      </c>
    </row>
    <row r="3579" spans="2:4" ht="15" thickBot="1" x14ac:dyDescent="0.35">
      <c r="B3579" s="2">
        <v>38551</v>
      </c>
      <c r="C3579" s="4">
        <v>236.1</v>
      </c>
      <c r="D3579" s="4">
        <v>155.5</v>
      </c>
    </row>
    <row r="3580" spans="2:4" ht="15" thickBot="1" x14ac:dyDescent="0.35">
      <c r="B3580" s="2">
        <v>38548</v>
      </c>
      <c r="C3580" s="4">
        <v>236.1</v>
      </c>
      <c r="D3580" s="4">
        <v>146.30000000000001</v>
      </c>
    </row>
    <row r="3581" spans="2:4" ht="15" thickBot="1" x14ac:dyDescent="0.35">
      <c r="B3581" s="2">
        <v>38547</v>
      </c>
      <c r="C3581" s="4">
        <v>249.8</v>
      </c>
      <c r="D3581" s="4">
        <v>162.6</v>
      </c>
    </row>
    <row r="3582" spans="2:4" ht="15" thickBot="1" x14ac:dyDescent="0.35">
      <c r="B3582" s="2">
        <v>38546</v>
      </c>
      <c r="C3582" s="4">
        <v>228.9</v>
      </c>
      <c r="D3582" s="4">
        <v>144.4</v>
      </c>
    </row>
    <row r="3583" spans="2:4" ht="15" thickBot="1" x14ac:dyDescent="0.35">
      <c r="B3583" s="2">
        <v>38545</v>
      </c>
      <c r="C3583" s="4">
        <v>224.2</v>
      </c>
      <c r="D3583" s="4">
        <v>139.5</v>
      </c>
    </row>
    <row r="3584" spans="2:4" ht="15" thickBot="1" x14ac:dyDescent="0.35">
      <c r="B3584" s="2">
        <v>38544</v>
      </c>
      <c r="C3584" s="4">
        <v>216.3</v>
      </c>
      <c r="D3584" s="4">
        <v>131.4</v>
      </c>
    </row>
    <row r="3585" spans="2:4" ht="15" thickBot="1" x14ac:dyDescent="0.35">
      <c r="B3585" s="2">
        <v>38541</v>
      </c>
      <c r="C3585" s="4">
        <v>238.9</v>
      </c>
      <c r="D3585" s="4">
        <v>149.9</v>
      </c>
    </row>
    <row r="3586" spans="2:4" ht="15" thickBot="1" x14ac:dyDescent="0.35">
      <c r="B3586" s="2">
        <v>38540</v>
      </c>
      <c r="C3586" s="4">
        <v>261</v>
      </c>
      <c r="D3586" s="4">
        <v>173.8</v>
      </c>
    </row>
    <row r="3587" spans="2:4" ht="15" thickBot="1" x14ac:dyDescent="0.35">
      <c r="B3587" s="2">
        <v>38539</v>
      </c>
      <c r="C3587" s="4">
        <v>277.89999999999998</v>
      </c>
      <c r="D3587" s="4">
        <v>186.3</v>
      </c>
    </row>
    <row r="3588" spans="2:4" ht="15" thickBot="1" x14ac:dyDescent="0.35">
      <c r="B3588" s="2">
        <v>38538</v>
      </c>
      <c r="C3588" s="4">
        <v>285.5</v>
      </c>
      <c r="D3588" s="4">
        <v>192.5</v>
      </c>
    </row>
    <row r="3589" spans="2:4" ht="15" thickBot="1" x14ac:dyDescent="0.35">
      <c r="B3589" s="2">
        <v>38537</v>
      </c>
      <c r="C3589" s="4">
        <v>260.2</v>
      </c>
      <c r="D3589" s="4">
        <v>170.1</v>
      </c>
    </row>
    <row r="3590" spans="2:4" ht="15" thickBot="1" x14ac:dyDescent="0.35">
      <c r="B3590" s="2">
        <v>38534</v>
      </c>
      <c r="C3590" s="4">
        <v>276.60000000000002</v>
      </c>
      <c r="D3590" s="4">
        <v>176.7</v>
      </c>
    </row>
    <row r="3591" spans="2:4" ht="15" thickBot="1" x14ac:dyDescent="0.35">
      <c r="B3591" s="2">
        <v>38533</v>
      </c>
      <c r="C3591" s="4">
        <v>263.7</v>
      </c>
      <c r="D3591" s="4">
        <v>169.8</v>
      </c>
    </row>
    <row r="3592" spans="2:4" ht="15" thickBot="1" x14ac:dyDescent="0.35">
      <c r="B3592" s="2">
        <v>38532</v>
      </c>
      <c r="C3592" s="4">
        <v>245.5</v>
      </c>
      <c r="D3592" s="4">
        <v>160.5</v>
      </c>
    </row>
    <row r="3593" spans="2:4" ht="15" thickBot="1" x14ac:dyDescent="0.35">
      <c r="B3593" s="2">
        <v>38531</v>
      </c>
      <c r="C3593" s="4">
        <v>227.8</v>
      </c>
      <c r="D3593" s="4">
        <v>145.4</v>
      </c>
    </row>
    <row r="3594" spans="2:4" ht="15" thickBot="1" x14ac:dyDescent="0.35">
      <c r="B3594" s="2">
        <v>38530</v>
      </c>
      <c r="C3594" s="4">
        <v>258.2</v>
      </c>
      <c r="D3594" s="4">
        <v>175.8</v>
      </c>
    </row>
    <row r="3595" spans="2:4" ht="15" thickBot="1" x14ac:dyDescent="0.35">
      <c r="B3595" s="2">
        <v>38527</v>
      </c>
      <c r="C3595" s="4">
        <v>275.8</v>
      </c>
      <c r="D3595" s="4">
        <v>191.7</v>
      </c>
    </row>
    <row r="3596" spans="2:4" ht="15" thickBot="1" x14ac:dyDescent="0.35">
      <c r="B3596" s="2">
        <v>38526</v>
      </c>
      <c r="C3596" s="4">
        <v>236.5</v>
      </c>
      <c r="D3596" s="4">
        <v>157.69999999999999</v>
      </c>
    </row>
    <row r="3597" spans="2:4" ht="15" thickBot="1" x14ac:dyDescent="0.35">
      <c r="B3597" s="2">
        <v>38525</v>
      </c>
      <c r="C3597" s="4">
        <v>227</v>
      </c>
      <c r="D3597" s="4">
        <v>148.6</v>
      </c>
    </row>
    <row r="3598" spans="2:4" ht="15" thickBot="1" x14ac:dyDescent="0.35">
      <c r="B3598" s="2">
        <v>38524</v>
      </c>
      <c r="C3598" s="4">
        <v>207.4</v>
      </c>
      <c r="D3598" s="4">
        <v>128.6</v>
      </c>
    </row>
    <row r="3599" spans="2:4" ht="15" thickBot="1" x14ac:dyDescent="0.35">
      <c r="B3599" s="2">
        <v>38523</v>
      </c>
      <c r="C3599" s="4">
        <v>244.1</v>
      </c>
      <c r="D3599" s="4">
        <v>157.80000000000001</v>
      </c>
    </row>
    <row r="3600" spans="2:4" ht="15" thickBot="1" x14ac:dyDescent="0.35">
      <c r="B3600" s="2">
        <v>38520</v>
      </c>
      <c r="C3600" s="4">
        <v>244.7</v>
      </c>
      <c r="D3600" s="4">
        <v>154.69999999999999</v>
      </c>
    </row>
    <row r="3601" spans="2:4" ht="15" thickBot="1" x14ac:dyDescent="0.35">
      <c r="B3601" s="2">
        <v>38519</v>
      </c>
      <c r="C3601" s="4">
        <v>220.5</v>
      </c>
      <c r="D3601" s="4">
        <v>136.9</v>
      </c>
    </row>
    <row r="3602" spans="2:4" ht="15" thickBot="1" x14ac:dyDescent="0.35">
      <c r="B3602" s="2">
        <v>38518</v>
      </c>
      <c r="C3602" s="4">
        <v>219.2</v>
      </c>
      <c r="D3602" s="4">
        <v>135.80000000000001</v>
      </c>
    </row>
    <row r="3603" spans="2:4" ht="15" thickBot="1" x14ac:dyDescent="0.35">
      <c r="B3603" s="2">
        <v>38517</v>
      </c>
      <c r="C3603" s="4">
        <v>216.5</v>
      </c>
      <c r="D3603" s="4">
        <v>136.69999999999999</v>
      </c>
    </row>
    <row r="3604" spans="2:4" ht="15" thickBot="1" x14ac:dyDescent="0.35">
      <c r="B3604" s="2">
        <v>38513</v>
      </c>
      <c r="C3604" s="4">
        <v>254.7</v>
      </c>
      <c r="D3604" s="4">
        <v>160.30000000000001</v>
      </c>
    </row>
    <row r="3605" spans="2:4" ht="15" thickBot="1" x14ac:dyDescent="0.35">
      <c r="B3605" s="2">
        <v>38512</v>
      </c>
      <c r="C3605" s="4">
        <v>238.5</v>
      </c>
      <c r="D3605" s="4">
        <v>144.80000000000001</v>
      </c>
    </row>
    <row r="3606" spans="2:4" ht="15" thickBot="1" x14ac:dyDescent="0.35">
      <c r="B3606" s="2">
        <v>38511</v>
      </c>
      <c r="C3606" s="4">
        <v>248.9</v>
      </c>
      <c r="D3606" s="4">
        <v>159.30000000000001</v>
      </c>
    </row>
    <row r="3607" spans="2:4" ht="15" thickBot="1" x14ac:dyDescent="0.35">
      <c r="B3607" s="2">
        <v>38510</v>
      </c>
      <c r="C3607" s="4">
        <v>246</v>
      </c>
      <c r="D3607" s="4">
        <v>164.4</v>
      </c>
    </row>
    <row r="3608" spans="2:4" ht="15" thickBot="1" x14ac:dyDescent="0.35">
      <c r="B3608" s="2">
        <v>38509</v>
      </c>
      <c r="C3608" s="4">
        <v>250.7</v>
      </c>
      <c r="D3608" s="4">
        <v>170</v>
      </c>
    </row>
    <row r="3609" spans="2:4" ht="15" thickBot="1" x14ac:dyDescent="0.35">
      <c r="B3609" s="2">
        <v>38506</v>
      </c>
      <c r="C3609" s="4">
        <v>260.3</v>
      </c>
      <c r="D3609" s="4">
        <v>174.6</v>
      </c>
    </row>
    <row r="3610" spans="2:4" ht="15" thickBot="1" x14ac:dyDescent="0.35">
      <c r="B3610" s="2">
        <v>38505</v>
      </c>
      <c r="C3610" s="4">
        <v>272</v>
      </c>
      <c r="D3610" s="4">
        <v>186.7</v>
      </c>
    </row>
    <row r="3611" spans="2:4" ht="15" thickBot="1" x14ac:dyDescent="0.35">
      <c r="B3611" s="2">
        <v>38504</v>
      </c>
      <c r="C3611" s="4">
        <v>265.8</v>
      </c>
      <c r="D3611" s="4">
        <v>182.4</v>
      </c>
    </row>
    <row r="3612" spans="2:4" ht="15" thickBot="1" x14ac:dyDescent="0.35">
      <c r="B3612" s="2">
        <v>38503</v>
      </c>
      <c r="C3612" s="4">
        <v>240.1</v>
      </c>
      <c r="D3612" s="4">
        <v>161.5</v>
      </c>
    </row>
    <row r="3613" spans="2:4" ht="15" thickBot="1" x14ac:dyDescent="0.35">
      <c r="B3613" s="2">
        <v>38502</v>
      </c>
      <c r="C3613" s="4">
        <v>245.4</v>
      </c>
      <c r="D3613" s="4">
        <v>169.4</v>
      </c>
    </row>
    <row r="3614" spans="2:4" ht="15" thickBot="1" x14ac:dyDescent="0.35">
      <c r="B3614" s="2">
        <v>38499</v>
      </c>
      <c r="C3614" s="4">
        <v>239</v>
      </c>
      <c r="D3614" s="4">
        <v>160.69999999999999</v>
      </c>
    </row>
    <row r="3615" spans="2:4" ht="15" thickBot="1" x14ac:dyDescent="0.35">
      <c r="B3615" s="2">
        <v>38498</v>
      </c>
      <c r="C3615" s="4">
        <v>230</v>
      </c>
      <c r="D3615" s="4">
        <v>155.30000000000001</v>
      </c>
    </row>
    <row r="3616" spans="2:4" ht="15" thickBot="1" x14ac:dyDescent="0.35">
      <c r="B3616" s="2">
        <v>38497</v>
      </c>
      <c r="C3616" s="4">
        <v>230.9</v>
      </c>
      <c r="D3616" s="4">
        <v>153</v>
      </c>
    </row>
    <row r="3617" spans="2:4" ht="15" thickBot="1" x14ac:dyDescent="0.35">
      <c r="B3617" s="2">
        <v>38496</v>
      </c>
      <c r="C3617" s="4">
        <v>223.1</v>
      </c>
      <c r="D3617" s="4">
        <v>148.19999999999999</v>
      </c>
    </row>
    <row r="3618" spans="2:4" ht="15" thickBot="1" x14ac:dyDescent="0.35">
      <c r="B3618" s="2">
        <v>38495</v>
      </c>
      <c r="C3618" s="4">
        <v>223.7</v>
      </c>
      <c r="D3618" s="4">
        <v>150.30000000000001</v>
      </c>
    </row>
    <row r="3619" spans="2:4" ht="15" thickBot="1" x14ac:dyDescent="0.35">
      <c r="B3619" s="2">
        <v>38492</v>
      </c>
      <c r="C3619" s="4">
        <v>266.5</v>
      </c>
      <c r="D3619" s="4">
        <v>181.5</v>
      </c>
    </row>
    <row r="3620" spans="2:4" ht="15" thickBot="1" x14ac:dyDescent="0.35">
      <c r="B3620" s="2">
        <v>38491</v>
      </c>
      <c r="C3620" s="4">
        <v>262.2</v>
      </c>
      <c r="D3620" s="4">
        <v>181</v>
      </c>
    </row>
    <row r="3621" spans="2:4" ht="15" thickBot="1" x14ac:dyDescent="0.35">
      <c r="B3621" s="2">
        <v>38490</v>
      </c>
      <c r="C3621" s="4">
        <v>242.1</v>
      </c>
      <c r="D3621" s="4">
        <v>163</v>
      </c>
    </row>
    <row r="3622" spans="2:4" ht="15" thickBot="1" x14ac:dyDescent="0.35">
      <c r="B3622" s="2">
        <v>38489</v>
      </c>
      <c r="C3622" s="4">
        <v>231.3</v>
      </c>
      <c r="D3622" s="4">
        <v>157.1</v>
      </c>
    </row>
    <row r="3623" spans="2:4" ht="15" thickBot="1" x14ac:dyDescent="0.35">
      <c r="B3623" s="2">
        <v>38488</v>
      </c>
      <c r="C3623" s="4">
        <v>251</v>
      </c>
      <c r="D3623" s="4">
        <v>171.8</v>
      </c>
    </row>
    <row r="3624" spans="2:4" ht="15" thickBot="1" x14ac:dyDescent="0.35">
      <c r="B3624" s="2">
        <v>38485</v>
      </c>
      <c r="C3624" s="4">
        <v>253.1</v>
      </c>
      <c r="D3624" s="4">
        <v>170.5</v>
      </c>
    </row>
    <row r="3625" spans="2:4" ht="15" thickBot="1" x14ac:dyDescent="0.35">
      <c r="B3625" s="2">
        <v>38484</v>
      </c>
      <c r="C3625" s="4">
        <v>240.6</v>
      </c>
      <c r="D3625" s="4">
        <v>160.4</v>
      </c>
    </row>
    <row r="3626" spans="2:4" ht="15" thickBot="1" x14ac:dyDescent="0.35">
      <c r="B3626" s="2">
        <v>38483</v>
      </c>
      <c r="C3626" s="4">
        <v>215</v>
      </c>
      <c r="D3626" s="4">
        <v>141.9</v>
      </c>
    </row>
    <row r="3627" spans="2:4" ht="15" thickBot="1" x14ac:dyDescent="0.35">
      <c r="B3627" s="2">
        <v>38478</v>
      </c>
      <c r="C3627" s="4">
        <v>225.6</v>
      </c>
      <c r="D3627" s="4">
        <v>141.9</v>
      </c>
    </row>
    <row r="3628" spans="2:4" ht="15" thickBot="1" x14ac:dyDescent="0.35">
      <c r="B3628" s="2">
        <v>38477</v>
      </c>
      <c r="C3628" s="4">
        <v>250.9</v>
      </c>
      <c r="D3628" s="4">
        <v>169.4</v>
      </c>
    </row>
    <row r="3629" spans="2:4" ht="15" thickBot="1" x14ac:dyDescent="0.35">
      <c r="B3629" s="2">
        <v>38476</v>
      </c>
      <c r="C3629" s="4">
        <v>286.2</v>
      </c>
      <c r="D3629" s="4">
        <v>203.5</v>
      </c>
    </row>
    <row r="3630" spans="2:4" ht="15" thickBot="1" x14ac:dyDescent="0.35">
      <c r="B3630" s="2">
        <v>38475</v>
      </c>
      <c r="C3630" s="4">
        <v>247.8</v>
      </c>
      <c r="D3630" s="4">
        <v>173.8</v>
      </c>
    </row>
    <row r="3631" spans="2:4" ht="15" thickBot="1" x14ac:dyDescent="0.35">
      <c r="B3631" s="2">
        <v>38471</v>
      </c>
      <c r="C3631" s="4">
        <v>226.3</v>
      </c>
      <c r="D3631" s="4">
        <v>147</v>
      </c>
    </row>
    <row r="3632" spans="2:4" ht="15" thickBot="1" x14ac:dyDescent="0.35">
      <c r="B3632" s="2">
        <v>38470</v>
      </c>
      <c r="C3632" s="4">
        <v>283.89999999999998</v>
      </c>
      <c r="D3632" s="4">
        <v>201.5</v>
      </c>
    </row>
    <row r="3633" spans="2:4" ht="15" thickBot="1" x14ac:dyDescent="0.35">
      <c r="B3633" s="2">
        <v>38469</v>
      </c>
      <c r="C3633" s="4">
        <v>272.8</v>
      </c>
      <c r="D3633" s="4">
        <v>193.1</v>
      </c>
    </row>
    <row r="3634" spans="2:4" ht="15" thickBot="1" x14ac:dyDescent="0.35">
      <c r="B3634" s="2">
        <v>38468</v>
      </c>
      <c r="C3634" s="4">
        <v>245.2</v>
      </c>
      <c r="D3634" s="4">
        <v>172.7</v>
      </c>
    </row>
    <row r="3635" spans="2:4" ht="15" thickBot="1" x14ac:dyDescent="0.35">
      <c r="B3635" s="2">
        <v>38467</v>
      </c>
      <c r="C3635" s="4">
        <v>257.8</v>
      </c>
      <c r="D3635" s="4">
        <v>182.2</v>
      </c>
    </row>
    <row r="3636" spans="2:4" ht="15" thickBot="1" x14ac:dyDescent="0.35">
      <c r="B3636" s="2">
        <v>38464</v>
      </c>
      <c r="C3636" s="4">
        <v>249.7</v>
      </c>
      <c r="D3636" s="4">
        <v>171.5</v>
      </c>
    </row>
    <row r="3637" spans="2:4" ht="15" thickBot="1" x14ac:dyDescent="0.35">
      <c r="B3637" s="2">
        <v>38463</v>
      </c>
      <c r="C3637" s="4">
        <v>217.8</v>
      </c>
      <c r="D3637" s="4">
        <v>143.9</v>
      </c>
    </row>
    <row r="3638" spans="2:4" ht="15" thickBot="1" x14ac:dyDescent="0.35">
      <c r="B3638" s="2">
        <v>38462</v>
      </c>
      <c r="C3638" s="4">
        <v>266.10000000000002</v>
      </c>
      <c r="D3638" s="4">
        <v>185.4</v>
      </c>
    </row>
    <row r="3639" spans="2:4" ht="15" thickBot="1" x14ac:dyDescent="0.35">
      <c r="B3639" s="2">
        <v>38461</v>
      </c>
      <c r="C3639" s="4">
        <v>253</v>
      </c>
      <c r="D3639" s="4">
        <v>176.5</v>
      </c>
    </row>
    <row r="3640" spans="2:4" ht="15" thickBot="1" x14ac:dyDescent="0.35">
      <c r="B3640" s="2">
        <v>38460</v>
      </c>
      <c r="C3640" s="4">
        <v>259.5</v>
      </c>
      <c r="D3640" s="4">
        <v>184.8</v>
      </c>
    </row>
    <row r="3641" spans="2:4" ht="15" thickBot="1" x14ac:dyDescent="0.35">
      <c r="B3641" s="2">
        <v>38457</v>
      </c>
      <c r="C3641" s="4">
        <v>288.8</v>
      </c>
      <c r="D3641" s="4">
        <v>204.1</v>
      </c>
    </row>
    <row r="3642" spans="2:4" ht="15" thickBot="1" x14ac:dyDescent="0.35">
      <c r="B3642" s="2">
        <v>38456</v>
      </c>
      <c r="C3642" s="4">
        <v>243.1</v>
      </c>
      <c r="D3642" s="4">
        <v>163.5</v>
      </c>
    </row>
    <row r="3643" spans="2:4" ht="15" thickBot="1" x14ac:dyDescent="0.35">
      <c r="B3643" s="2">
        <v>38455</v>
      </c>
      <c r="C3643" s="4">
        <v>237.9</v>
      </c>
      <c r="D3643" s="4">
        <v>160.69999999999999</v>
      </c>
    </row>
    <row r="3644" spans="2:4" ht="15" thickBot="1" x14ac:dyDescent="0.35">
      <c r="B3644" s="2">
        <v>38454</v>
      </c>
      <c r="C3644" s="4">
        <v>235.6</v>
      </c>
      <c r="D3644" s="4">
        <v>160.69999999999999</v>
      </c>
    </row>
    <row r="3645" spans="2:4" ht="15" thickBot="1" x14ac:dyDescent="0.35">
      <c r="B3645" s="2">
        <v>38453</v>
      </c>
      <c r="C3645" s="4">
        <v>229.5</v>
      </c>
      <c r="D3645" s="4">
        <v>158</v>
      </c>
    </row>
    <row r="3646" spans="2:4" ht="15" thickBot="1" x14ac:dyDescent="0.35">
      <c r="B3646" s="2">
        <v>38450</v>
      </c>
      <c r="C3646" s="4">
        <v>233.5</v>
      </c>
      <c r="D3646" s="4">
        <v>153.5</v>
      </c>
    </row>
    <row r="3647" spans="2:4" ht="15" thickBot="1" x14ac:dyDescent="0.35">
      <c r="B3647" s="2">
        <v>38449</v>
      </c>
      <c r="C3647" s="4">
        <v>286.5</v>
      </c>
      <c r="D3647" s="4">
        <v>204.4</v>
      </c>
    </row>
    <row r="3648" spans="2:4" ht="15" thickBot="1" x14ac:dyDescent="0.35">
      <c r="B3648" s="2">
        <v>38448</v>
      </c>
      <c r="C3648" s="4">
        <v>267.3</v>
      </c>
      <c r="D3648" s="4">
        <v>185.1</v>
      </c>
    </row>
    <row r="3649" spans="2:4" ht="15" thickBot="1" x14ac:dyDescent="0.35">
      <c r="B3649" s="2">
        <v>38447</v>
      </c>
      <c r="C3649" s="4">
        <v>269.3</v>
      </c>
      <c r="D3649" s="4">
        <v>189</v>
      </c>
    </row>
    <row r="3650" spans="2:4" ht="15" thickBot="1" x14ac:dyDescent="0.35">
      <c r="B3650" s="2">
        <v>38446</v>
      </c>
      <c r="C3650" s="4">
        <v>301.2</v>
      </c>
      <c r="D3650" s="4">
        <v>222.1</v>
      </c>
    </row>
    <row r="3651" spans="2:4" ht="15" thickBot="1" x14ac:dyDescent="0.35">
      <c r="B3651" s="2">
        <v>38443</v>
      </c>
      <c r="C3651" s="4">
        <v>320.8</v>
      </c>
      <c r="D3651" s="4">
        <v>236.9</v>
      </c>
    </row>
    <row r="3652" spans="2:4" ht="15" thickBot="1" x14ac:dyDescent="0.35">
      <c r="B3652" s="2">
        <v>38442</v>
      </c>
      <c r="C3652" s="4">
        <v>310.8</v>
      </c>
      <c r="D3652" s="4">
        <v>228</v>
      </c>
    </row>
    <row r="3653" spans="2:4" ht="15" thickBot="1" x14ac:dyDescent="0.35">
      <c r="B3653" s="2">
        <v>38441</v>
      </c>
      <c r="C3653" s="4">
        <v>303.2</v>
      </c>
      <c r="D3653" s="4">
        <v>221.2</v>
      </c>
    </row>
    <row r="3654" spans="2:4" ht="15" thickBot="1" x14ac:dyDescent="0.35">
      <c r="B3654" s="2">
        <v>38440</v>
      </c>
      <c r="C3654" s="4">
        <v>251</v>
      </c>
      <c r="D3654" s="4">
        <v>175.2</v>
      </c>
    </row>
    <row r="3655" spans="2:4" ht="15" thickBot="1" x14ac:dyDescent="0.35">
      <c r="B3655" s="2">
        <v>38439</v>
      </c>
      <c r="C3655" s="4">
        <v>285</v>
      </c>
      <c r="D3655" s="4">
        <v>206.2</v>
      </c>
    </row>
    <row r="3656" spans="2:4" ht="15" thickBot="1" x14ac:dyDescent="0.35">
      <c r="B3656" s="2">
        <v>38436</v>
      </c>
      <c r="C3656" s="4">
        <v>315.7</v>
      </c>
      <c r="D3656" s="4">
        <v>232.5</v>
      </c>
    </row>
    <row r="3657" spans="2:4" ht="15" thickBot="1" x14ac:dyDescent="0.35">
      <c r="B3657" s="2">
        <v>38435</v>
      </c>
      <c r="C3657" s="4">
        <v>293</v>
      </c>
      <c r="D3657" s="4">
        <v>209.9</v>
      </c>
    </row>
    <row r="3658" spans="2:4" ht="15" thickBot="1" x14ac:dyDescent="0.35">
      <c r="B3658" s="2">
        <v>38434</v>
      </c>
      <c r="C3658" s="4">
        <v>252.7</v>
      </c>
      <c r="D3658" s="4">
        <v>172</v>
      </c>
    </row>
    <row r="3659" spans="2:4" ht="15" thickBot="1" x14ac:dyDescent="0.35">
      <c r="B3659" s="2">
        <v>38433</v>
      </c>
      <c r="C3659" s="4">
        <v>268.60000000000002</v>
      </c>
      <c r="D3659" s="4">
        <v>192.9</v>
      </c>
    </row>
    <row r="3660" spans="2:4" ht="15" thickBot="1" x14ac:dyDescent="0.35">
      <c r="B3660" s="2">
        <v>38432</v>
      </c>
      <c r="C3660" s="4">
        <v>277.10000000000002</v>
      </c>
      <c r="D3660" s="4">
        <v>193.6</v>
      </c>
    </row>
    <row r="3661" spans="2:4" ht="15" thickBot="1" x14ac:dyDescent="0.35">
      <c r="B3661" s="2">
        <v>38429</v>
      </c>
      <c r="C3661" s="4">
        <v>292.7</v>
      </c>
      <c r="D3661" s="4">
        <v>208.2</v>
      </c>
    </row>
    <row r="3662" spans="2:4" ht="15" thickBot="1" x14ac:dyDescent="0.35">
      <c r="B3662" s="2">
        <v>38428</v>
      </c>
      <c r="C3662" s="4">
        <v>281.8</v>
      </c>
      <c r="D3662" s="4">
        <v>195.6</v>
      </c>
    </row>
    <row r="3663" spans="2:4" ht="15" thickBot="1" x14ac:dyDescent="0.35">
      <c r="B3663" s="2">
        <v>38427</v>
      </c>
      <c r="C3663" s="4">
        <v>262.2</v>
      </c>
      <c r="D3663" s="4">
        <v>181.7</v>
      </c>
    </row>
    <row r="3664" spans="2:4" ht="15" thickBot="1" x14ac:dyDescent="0.35">
      <c r="B3664" s="2">
        <v>38426</v>
      </c>
      <c r="C3664" s="4">
        <v>321</v>
      </c>
      <c r="D3664" s="4">
        <v>241.3</v>
      </c>
    </row>
    <row r="3665" spans="2:4" ht="15" thickBot="1" x14ac:dyDescent="0.35">
      <c r="B3665" s="2">
        <v>38425</v>
      </c>
      <c r="C3665" s="4">
        <v>293.39999999999998</v>
      </c>
      <c r="D3665" s="4">
        <v>214.8</v>
      </c>
    </row>
    <row r="3666" spans="2:4" ht="15" thickBot="1" x14ac:dyDescent="0.35">
      <c r="B3666" s="2">
        <v>38422</v>
      </c>
      <c r="C3666" s="4">
        <v>309.60000000000002</v>
      </c>
      <c r="D3666" s="4">
        <v>225.5</v>
      </c>
    </row>
    <row r="3667" spans="2:4" ht="15" thickBot="1" x14ac:dyDescent="0.35">
      <c r="B3667" s="2">
        <v>38421</v>
      </c>
      <c r="C3667" s="4">
        <v>274.2</v>
      </c>
      <c r="D3667" s="4">
        <v>191.9</v>
      </c>
    </row>
    <row r="3668" spans="2:4" ht="15" thickBot="1" x14ac:dyDescent="0.35">
      <c r="B3668" s="2">
        <v>38420</v>
      </c>
      <c r="C3668" s="4">
        <v>259.60000000000002</v>
      </c>
      <c r="D3668" s="4">
        <v>179.3</v>
      </c>
    </row>
    <row r="3669" spans="2:4" ht="15" thickBot="1" x14ac:dyDescent="0.35">
      <c r="B3669" s="2">
        <v>38416</v>
      </c>
      <c r="C3669" s="4">
        <v>258</v>
      </c>
      <c r="D3669" s="4">
        <v>174.5</v>
      </c>
    </row>
    <row r="3670" spans="2:4" ht="15" thickBot="1" x14ac:dyDescent="0.35">
      <c r="B3670" s="2">
        <v>38415</v>
      </c>
      <c r="C3670" s="4">
        <v>269</v>
      </c>
      <c r="D3670" s="4">
        <v>186.1</v>
      </c>
    </row>
    <row r="3671" spans="2:4" ht="15" thickBot="1" x14ac:dyDescent="0.35">
      <c r="B3671" s="2">
        <v>38414</v>
      </c>
      <c r="C3671" s="4">
        <v>330.4</v>
      </c>
      <c r="D3671" s="4">
        <v>245.7</v>
      </c>
    </row>
    <row r="3672" spans="2:4" ht="15" thickBot="1" x14ac:dyDescent="0.35">
      <c r="B3672" s="2">
        <v>38413</v>
      </c>
      <c r="C3672" s="4">
        <v>342.3</v>
      </c>
      <c r="D3672" s="4">
        <v>255.7</v>
      </c>
    </row>
    <row r="3673" spans="2:4" ht="15" thickBot="1" x14ac:dyDescent="0.35">
      <c r="B3673" s="2">
        <v>38412</v>
      </c>
      <c r="C3673" s="4">
        <v>336.8</v>
      </c>
      <c r="D3673" s="4">
        <v>252.5</v>
      </c>
    </row>
    <row r="3674" spans="2:4" ht="15" thickBot="1" x14ac:dyDescent="0.35">
      <c r="B3674" s="2">
        <v>38411</v>
      </c>
      <c r="C3674" s="4">
        <v>291.8</v>
      </c>
      <c r="D3674" s="4">
        <v>212.1</v>
      </c>
    </row>
    <row r="3675" spans="2:4" ht="15" thickBot="1" x14ac:dyDescent="0.35">
      <c r="B3675" s="2">
        <v>38408</v>
      </c>
      <c r="C3675" s="4">
        <v>298</v>
      </c>
      <c r="D3675" s="4">
        <v>213.6</v>
      </c>
    </row>
    <row r="3676" spans="2:4" ht="15" thickBot="1" x14ac:dyDescent="0.35">
      <c r="B3676" s="2">
        <v>38407</v>
      </c>
      <c r="C3676" s="4">
        <v>313.7</v>
      </c>
      <c r="D3676" s="4">
        <v>234.5</v>
      </c>
    </row>
    <row r="3677" spans="2:4" ht="15" thickBot="1" x14ac:dyDescent="0.35">
      <c r="B3677" s="2">
        <v>38405</v>
      </c>
      <c r="C3677" s="4">
        <v>252.7</v>
      </c>
      <c r="D3677" s="4">
        <v>176.3</v>
      </c>
    </row>
    <row r="3678" spans="2:4" ht="15" thickBot="1" x14ac:dyDescent="0.35">
      <c r="B3678" s="2">
        <v>38404</v>
      </c>
      <c r="C3678" s="4">
        <v>270.2</v>
      </c>
      <c r="D3678" s="4">
        <v>191.1</v>
      </c>
    </row>
    <row r="3679" spans="2:4" ht="15" thickBot="1" x14ac:dyDescent="0.35">
      <c r="B3679" s="2">
        <v>38401</v>
      </c>
      <c r="C3679" s="4">
        <v>259.10000000000002</v>
      </c>
      <c r="D3679" s="4">
        <v>178.7</v>
      </c>
    </row>
    <row r="3680" spans="2:4" ht="15" thickBot="1" x14ac:dyDescent="0.35">
      <c r="B3680" s="2">
        <v>38400</v>
      </c>
      <c r="C3680" s="4">
        <v>237.6</v>
      </c>
      <c r="D3680" s="4">
        <v>161.9</v>
      </c>
    </row>
    <row r="3681" spans="2:4" ht="15" thickBot="1" x14ac:dyDescent="0.35">
      <c r="B3681" s="2">
        <v>38399</v>
      </c>
      <c r="C3681" s="4">
        <v>230.2</v>
      </c>
      <c r="D3681" s="4">
        <v>156.80000000000001</v>
      </c>
    </row>
    <row r="3682" spans="2:4" ht="15" thickBot="1" x14ac:dyDescent="0.35">
      <c r="B3682" s="2">
        <v>38398</v>
      </c>
      <c r="C3682" s="4">
        <v>212</v>
      </c>
      <c r="D3682" s="4">
        <v>137</v>
      </c>
    </row>
    <row r="3683" spans="2:4" ht="15" thickBot="1" x14ac:dyDescent="0.35">
      <c r="B3683" s="2">
        <v>38397</v>
      </c>
      <c r="C3683" s="4">
        <v>227.6</v>
      </c>
      <c r="D3683" s="4">
        <v>151.69999999999999</v>
      </c>
    </row>
    <row r="3684" spans="2:4" ht="15" thickBot="1" x14ac:dyDescent="0.35">
      <c r="B3684" s="2">
        <v>38394</v>
      </c>
      <c r="C3684" s="4">
        <v>244.5</v>
      </c>
      <c r="D3684" s="4">
        <v>161.9</v>
      </c>
    </row>
    <row r="3685" spans="2:4" ht="15" thickBot="1" x14ac:dyDescent="0.35">
      <c r="B3685" s="2">
        <v>38393</v>
      </c>
      <c r="C3685" s="4">
        <v>255.9</v>
      </c>
      <c r="D3685" s="4">
        <v>171.7</v>
      </c>
    </row>
    <row r="3686" spans="2:4" ht="15" thickBot="1" x14ac:dyDescent="0.35">
      <c r="B3686" s="2">
        <v>38392</v>
      </c>
      <c r="C3686" s="4">
        <v>256.5</v>
      </c>
      <c r="D3686" s="4">
        <v>174.5</v>
      </c>
    </row>
    <row r="3687" spans="2:4" ht="15" thickBot="1" x14ac:dyDescent="0.35">
      <c r="B3687" s="2">
        <v>38391</v>
      </c>
      <c r="C3687" s="4">
        <v>255.3</v>
      </c>
      <c r="D3687" s="4">
        <v>174.5</v>
      </c>
    </row>
    <row r="3688" spans="2:4" ht="15" thickBot="1" x14ac:dyDescent="0.35">
      <c r="B3688" s="2">
        <v>38390</v>
      </c>
      <c r="C3688" s="4">
        <v>254.6</v>
      </c>
      <c r="D3688" s="4">
        <v>177.7</v>
      </c>
    </row>
    <row r="3689" spans="2:4" ht="15" thickBot="1" x14ac:dyDescent="0.35">
      <c r="B3689" s="2">
        <v>38387</v>
      </c>
      <c r="C3689" s="4">
        <v>266.60000000000002</v>
      </c>
      <c r="D3689" s="4">
        <v>185.6</v>
      </c>
    </row>
    <row r="3690" spans="2:4" ht="15" thickBot="1" x14ac:dyDescent="0.35">
      <c r="B3690" s="2">
        <v>38386</v>
      </c>
      <c r="C3690" s="4">
        <v>295</v>
      </c>
      <c r="D3690" s="4">
        <v>213.4</v>
      </c>
    </row>
    <row r="3691" spans="2:4" ht="15" thickBot="1" x14ac:dyDescent="0.35">
      <c r="B3691" s="2">
        <v>38385</v>
      </c>
      <c r="C3691" s="4">
        <v>296.89999999999998</v>
      </c>
      <c r="D3691" s="4">
        <v>213.1</v>
      </c>
    </row>
    <row r="3692" spans="2:4" ht="15" thickBot="1" x14ac:dyDescent="0.35">
      <c r="B3692" s="2">
        <v>38384</v>
      </c>
      <c r="C3692" s="4">
        <v>297.89999999999998</v>
      </c>
      <c r="D3692" s="4">
        <v>212.9</v>
      </c>
    </row>
    <row r="3693" spans="2:4" ht="15" thickBot="1" x14ac:dyDescent="0.35">
      <c r="B3693" s="2">
        <v>38383</v>
      </c>
      <c r="C3693" s="4">
        <v>279</v>
      </c>
      <c r="D3693" s="4">
        <v>196.2</v>
      </c>
    </row>
    <row r="3694" spans="2:4" ht="15" thickBot="1" x14ac:dyDescent="0.35">
      <c r="B3694" s="2">
        <v>38380</v>
      </c>
      <c r="C3694" s="4">
        <v>283.10000000000002</v>
      </c>
      <c r="D3694" s="4">
        <v>196.2</v>
      </c>
    </row>
    <row r="3695" spans="2:4" ht="15" thickBot="1" x14ac:dyDescent="0.35">
      <c r="B3695" s="2">
        <v>38379</v>
      </c>
      <c r="C3695" s="4">
        <v>284.7</v>
      </c>
      <c r="D3695" s="4">
        <v>198.2</v>
      </c>
    </row>
    <row r="3696" spans="2:4" ht="15" thickBot="1" x14ac:dyDescent="0.35">
      <c r="B3696" s="2">
        <v>38378</v>
      </c>
      <c r="C3696" s="4">
        <v>285</v>
      </c>
      <c r="D3696" s="4">
        <v>211</v>
      </c>
    </row>
    <row r="3697" spans="2:4" ht="15" thickBot="1" x14ac:dyDescent="0.35">
      <c r="B3697" s="2">
        <v>38377</v>
      </c>
      <c r="C3697" s="4">
        <v>237.6</v>
      </c>
      <c r="D3697" s="4">
        <v>163.30000000000001</v>
      </c>
    </row>
    <row r="3698" spans="2:4" ht="15" thickBot="1" x14ac:dyDescent="0.35">
      <c r="B3698" s="2">
        <v>38376</v>
      </c>
      <c r="C3698" s="4">
        <v>231.1</v>
      </c>
      <c r="D3698" s="4">
        <v>160.30000000000001</v>
      </c>
    </row>
    <row r="3699" spans="2:4" ht="15" thickBot="1" x14ac:dyDescent="0.35">
      <c r="B3699" s="2">
        <v>38373</v>
      </c>
      <c r="C3699" s="4">
        <v>242.5</v>
      </c>
      <c r="D3699" s="4">
        <v>169.1</v>
      </c>
    </row>
    <row r="3700" spans="2:4" ht="15" thickBot="1" x14ac:dyDescent="0.35">
      <c r="B3700" s="2">
        <v>38372</v>
      </c>
      <c r="C3700" s="4">
        <v>280.5</v>
      </c>
      <c r="D3700" s="4">
        <v>202.4</v>
      </c>
    </row>
    <row r="3701" spans="2:4" ht="15" thickBot="1" x14ac:dyDescent="0.35">
      <c r="B3701" s="2">
        <v>38371</v>
      </c>
      <c r="C3701" s="4">
        <v>308.60000000000002</v>
      </c>
      <c r="D3701" s="4">
        <v>228.8</v>
      </c>
    </row>
    <row r="3702" spans="2:4" ht="15" thickBot="1" x14ac:dyDescent="0.35">
      <c r="B3702" s="2">
        <v>38370</v>
      </c>
      <c r="C3702" s="4">
        <v>282.39999999999998</v>
      </c>
      <c r="D3702" s="4">
        <v>201.2</v>
      </c>
    </row>
    <row r="3703" spans="2:4" ht="15" thickBot="1" x14ac:dyDescent="0.35">
      <c r="B3703" s="2">
        <v>38369</v>
      </c>
      <c r="C3703" s="4">
        <v>296.5</v>
      </c>
      <c r="D3703" s="4">
        <v>215.5</v>
      </c>
    </row>
    <row r="3704" spans="2:4" ht="15" thickBot="1" x14ac:dyDescent="0.35">
      <c r="B3704" s="2">
        <v>38366</v>
      </c>
      <c r="C3704" s="4">
        <v>369.4</v>
      </c>
      <c r="D3704" s="4">
        <v>222.7</v>
      </c>
    </row>
    <row r="3705" spans="2:4" ht="15" thickBot="1" x14ac:dyDescent="0.35">
      <c r="B3705" s="2">
        <v>38365</v>
      </c>
      <c r="C3705" s="4">
        <v>348.1</v>
      </c>
      <c r="D3705" s="4">
        <v>249.6</v>
      </c>
    </row>
    <row r="3706" spans="2:4" ht="15" thickBot="1" x14ac:dyDescent="0.35">
      <c r="B3706" s="2">
        <v>38364</v>
      </c>
      <c r="C3706" s="4">
        <v>522.1</v>
      </c>
      <c r="D3706" s="4">
        <v>424.7</v>
      </c>
    </row>
    <row r="3707" spans="2:4" ht="15" thickBot="1" x14ac:dyDescent="0.35">
      <c r="B3707" s="2">
        <v>38363</v>
      </c>
      <c r="C3707" s="4">
        <v>480.4</v>
      </c>
      <c r="D3707" s="4">
        <v>383.6</v>
      </c>
    </row>
    <row r="3708" spans="2:4" ht="15" thickBot="1" x14ac:dyDescent="0.35">
      <c r="B3708" s="2">
        <v>38352</v>
      </c>
      <c r="C3708" s="4">
        <v>683.9</v>
      </c>
      <c r="D3708" s="4">
        <v>581.9</v>
      </c>
    </row>
    <row r="3709" spans="2:4" ht="15" thickBot="1" x14ac:dyDescent="0.35">
      <c r="B3709" s="2">
        <v>38351</v>
      </c>
      <c r="C3709" s="4">
        <v>536.9</v>
      </c>
      <c r="D3709" s="4">
        <v>430.6</v>
      </c>
    </row>
    <row r="3710" spans="2:4" ht="15" thickBot="1" x14ac:dyDescent="0.35">
      <c r="B3710" s="2">
        <v>38350</v>
      </c>
      <c r="C3710" s="4">
        <v>466.4</v>
      </c>
      <c r="D3710" s="4">
        <v>357.5</v>
      </c>
    </row>
    <row r="3711" spans="2:4" ht="15" thickBot="1" x14ac:dyDescent="0.35">
      <c r="B3711" s="2">
        <v>38349</v>
      </c>
      <c r="C3711" s="4">
        <v>471.5</v>
      </c>
      <c r="D3711" s="4">
        <v>368.3</v>
      </c>
    </row>
    <row r="3712" spans="2:4" ht="15" thickBot="1" x14ac:dyDescent="0.35">
      <c r="B3712" s="2">
        <v>38348</v>
      </c>
      <c r="C3712" s="4">
        <v>452.4</v>
      </c>
      <c r="D3712" s="4">
        <v>354.3</v>
      </c>
    </row>
    <row r="3713" spans="2:4" ht="15" thickBot="1" x14ac:dyDescent="0.35">
      <c r="B3713" s="2">
        <v>38345</v>
      </c>
      <c r="C3713" s="4">
        <v>433.3</v>
      </c>
      <c r="D3713" s="4">
        <v>330.4</v>
      </c>
    </row>
    <row r="3714" spans="2:4" ht="15" thickBot="1" x14ac:dyDescent="0.35">
      <c r="B3714" s="2">
        <v>38344</v>
      </c>
      <c r="C3714" s="4">
        <v>429.6</v>
      </c>
      <c r="D3714" s="4">
        <v>334</v>
      </c>
    </row>
    <row r="3715" spans="2:4" ht="15" thickBot="1" x14ac:dyDescent="0.35">
      <c r="B3715" s="2">
        <v>38343</v>
      </c>
      <c r="C3715" s="4">
        <v>411.3</v>
      </c>
      <c r="D3715" s="4">
        <v>323.60000000000002</v>
      </c>
    </row>
    <row r="3716" spans="2:4" ht="15" thickBot="1" x14ac:dyDescent="0.35">
      <c r="B3716" s="2">
        <v>38342</v>
      </c>
      <c r="C3716" s="4">
        <v>326.10000000000002</v>
      </c>
      <c r="D3716" s="4">
        <v>243.5</v>
      </c>
    </row>
    <row r="3717" spans="2:4" ht="15" thickBot="1" x14ac:dyDescent="0.35">
      <c r="B3717" s="2">
        <v>38341</v>
      </c>
      <c r="C3717" s="4">
        <v>307.5</v>
      </c>
      <c r="D3717" s="4">
        <v>225.6</v>
      </c>
    </row>
    <row r="3718" spans="2:4" ht="15" thickBot="1" x14ac:dyDescent="0.35">
      <c r="B3718" s="2">
        <v>38338</v>
      </c>
      <c r="C3718" s="4">
        <v>307</v>
      </c>
      <c r="D3718" s="4">
        <v>217.7</v>
      </c>
    </row>
    <row r="3719" spans="2:4" ht="15" thickBot="1" x14ac:dyDescent="0.35">
      <c r="B3719" s="2">
        <v>38337</v>
      </c>
      <c r="C3719" s="4">
        <v>288.7</v>
      </c>
      <c r="D3719" s="4">
        <v>205.4</v>
      </c>
    </row>
    <row r="3720" spans="2:4" ht="15" thickBot="1" x14ac:dyDescent="0.35">
      <c r="B3720" s="2">
        <v>38336</v>
      </c>
      <c r="C3720" s="4">
        <v>253.3</v>
      </c>
      <c r="D3720" s="4">
        <v>178</v>
      </c>
    </row>
    <row r="3721" spans="2:4" ht="15" thickBot="1" x14ac:dyDescent="0.35">
      <c r="B3721" s="2">
        <v>38335</v>
      </c>
      <c r="C3721" s="4">
        <v>307.2</v>
      </c>
      <c r="D3721" s="4">
        <v>235.5</v>
      </c>
    </row>
    <row r="3722" spans="2:4" ht="15" thickBot="1" x14ac:dyDescent="0.35">
      <c r="B3722" s="2">
        <v>38331</v>
      </c>
      <c r="C3722" s="4">
        <v>309.3</v>
      </c>
      <c r="D3722" s="4">
        <v>230.3</v>
      </c>
    </row>
    <row r="3723" spans="2:4" ht="15" thickBot="1" x14ac:dyDescent="0.35">
      <c r="B3723" s="2">
        <v>38330</v>
      </c>
      <c r="C3723" s="4">
        <v>338.8</v>
      </c>
      <c r="D3723" s="4">
        <v>258.3</v>
      </c>
    </row>
    <row r="3724" spans="2:4" ht="15" thickBot="1" x14ac:dyDescent="0.35">
      <c r="B3724" s="2">
        <v>38329</v>
      </c>
      <c r="C3724" s="4">
        <v>311.60000000000002</v>
      </c>
      <c r="D3724" s="4">
        <v>236.1</v>
      </c>
    </row>
    <row r="3725" spans="2:4" ht="15" thickBot="1" x14ac:dyDescent="0.35">
      <c r="B3725" s="2">
        <v>38328</v>
      </c>
      <c r="C3725" s="4">
        <v>319.5</v>
      </c>
      <c r="D3725" s="4">
        <v>248.8</v>
      </c>
    </row>
    <row r="3726" spans="2:4" ht="15" thickBot="1" x14ac:dyDescent="0.35">
      <c r="B3726" s="2">
        <v>38327</v>
      </c>
      <c r="C3726" s="4">
        <v>346.5</v>
      </c>
      <c r="D3726" s="4">
        <v>257.2</v>
      </c>
    </row>
    <row r="3727" spans="2:4" ht="15" thickBot="1" x14ac:dyDescent="0.35">
      <c r="B3727" s="2">
        <v>38324</v>
      </c>
      <c r="C3727" s="4">
        <v>294.10000000000002</v>
      </c>
      <c r="D3727" s="4">
        <v>214.4</v>
      </c>
    </row>
    <row r="3728" spans="2:4" ht="15" thickBot="1" x14ac:dyDescent="0.35">
      <c r="B3728" s="2">
        <v>38323</v>
      </c>
      <c r="C3728" s="4">
        <v>307.2</v>
      </c>
      <c r="D3728" s="4">
        <v>229.8</v>
      </c>
    </row>
    <row r="3729" spans="2:4" ht="15" thickBot="1" x14ac:dyDescent="0.35">
      <c r="B3729" s="2">
        <v>38322</v>
      </c>
      <c r="C3729" s="4">
        <v>278.7</v>
      </c>
      <c r="D3729" s="4">
        <v>202.1</v>
      </c>
    </row>
    <row r="3730" spans="2:4" ht="15" thickBot="1" x14ac:dyDescent="0.35">
      <c r="B3730" s="2">
        <v>38321</v>
      </c>
      <c r="C3730" s="4">
        <v>271.2</v>
      </c>
      <c r="D3730" s="4">
        <v>199.3</v>
      </c>
    </row>
    <row r="3731" spans="2:4" ht="15" thickBot="1" x14ac:dyDescent="0.35">
      <c r="B3731" s="2">
        <v>38320</v>
      </c>
      <c r="C3731" s="4">
        <v>287.60000000000002</v>
      </c>
      <c r="D3731" s="4">
        <v>217.3</v>
      </c>
    </row>
    <row r="3732" spans="2:4" ht="15" thickBot="1" x14ac:dyDescent="0.35">
      <c r="B3732" s="2">
        <v>38317</v>
      </c>
      <c r="C3732" s="4">
        <v>287.10000000000002</v>
      </c>
      <c r="D3732" s="4">
        <v>215.7</v>
      </c>
    </row>
    <row r="3733" spans="2:4" ht="15" thickBot="1" x14ac:dyDescent="0.35">
      <c r="B3733" s="2">
        <v>38316</v>
      </c>
      <c r="C3733" s="4">
        <v>308.39999999999998</v>
      </c>
      <c r="D3733" s="4">
        <v>236.1</v>
      </c>
    </row>
    <row r="3734" spans="2:4" ht="15" thickBot="1" x14ac:dyDescent="0.35">
      <c r="B3734" s="2">
        <v>38315</v>
      </c>
      <c r="C3734" s="4">
        <v>266.3</v>
      </c>
      <c r="D3734" s="4">
        <v>197.1</v>
      </c>
    </row>
    <row r="3735" spans="2:4" ht="15" thickBot="1" x14ac:dyDescent="0.35">
      <c r="B3735" s="2">
        <v>38314</v>
      </c>
      <c r="C3735" s="4">
        <v>242.1</v>
      </c>
      <c r="D3735" s="4">
        <v>177.3</v>
      </c>
    </row>
    <row r="3736" spans="2:4" ht="15" thickBot="1" x14ac:dyDescent="0.35">
      <c r="B3736" s="2">
        <v>38313</v>
      </c>
      <c r="C3736" s="4">
        <v>262.7</v>
      </c>
      <c r="D3736" s="4">
        <v>195.3</v>
      </c>
    </row>
    <row r="3737" spans="2:4" ht="15" thickBot="1" x14ac:dyDescent="0.35">
      <c r="B3737" s="2">
        <v>38310</v>
      </c>
      <c r="C3737" s="4">
        <v>268.5</v>
      </c>
      <c r="D3737" s="4">
        <v>197.6</v>
      </c>
    </row>
    <row r="3738" spans="2:4" ht="15" thickBot="1" x14ac:dyDescent="0.35">
      <c r="B3738" s="2">
        <v>38309</v>
      </c>
      <c r="C3738" s="4">
        <v>277</v>
      </c>
      <c r="D3738" s="4">
        <v>205.8</v>
      </c>
    </row>
    <row r="3739" spans="2:4" ht="15" thickBot="1" x14ac:dyDescent="0.35">
      <c r="B3739" s="2">
        <v>38308</v>
      </c>
      <c r="C3739" s="4">
        <v>297.5</v>
      </c>
      <c r="D3739" s="4">
        <v>227.4</v>
      </c>
    </row>
    <row r="3740" spans="2:4" ht="15" thickBot="1" x14ac:dyDescent="0.35">
      <c r="B3740" s="2">
        <v>38307</v>
      </c>
      <c r="C3740" s="4">
        <v>254.5</v>
      </c>
      <c r="D3740" s="4">
        <v>189.4</v>
      </c>
    </row>
    <row r="3741" spans="2:4" ht="15" thickBot="1" x14ac:dyDescent="0.35">
      <c r="B3741" s="2">
        <v>38306</v>
      </c>
      <c r="C3741" s="4">
        <v>302.2</v>
      </c>
      <c r="D3741" s="4">
        <v>232.2</v>
      </c>
    </row>
    <row r="3742" spans="2:4" ht="15" thickBot="1" x14ac:dyDescent="0.35">
      <c r="B3742" s="2">
        <v>38303</v>
      </c>
      <c r="C3742" s="4">
        <v>291.10000000000002</v>
      </c>
      <c r="D3742" s="4">
        <v>215</v>
      </c>
    </row>
    <row r="3743" spans="2:4" ht="15" thickBot="1" x14ac:dyDescent="0.35">
      <c r="B3743" s="2">
        <v>38302</v>
      </c>
      <c r="C3743" s="4">
        <v>289.60000000000002</v>
      </c>
      <c r="D3743" s="4">
        <v>215</v>
      </c>
    </row>
    <row r="3744" spans="2:4" ht="15" thickBot="1" x14ac:dyDescent="0.35">
      <c r="B3744" s="2">
        <v>38301</v>
      </c>
      <c r="C3744" s="4">
        <v>327.60000000000002</v>
      </c>
      <c r="D3744" s="4">
        <v>253.2</v>
      </c>
    </row>
    <row r="3745" spans="2:4" ht="15" thickBot="1" x14ac:dyDescent="0.35">
      <c r="B3745" s="2">
        <v>38300</v>
      </c>
      <c r="C3745" s="4">
        <v>307.10000000000002</v>
      </c>
      <c r="D3745" s="4">
        <v>235.6</v>
      </c>
    </row>
    <row r="3746" spans="2:4" ht="15" thickBot="1" x14ac:dyDescent="0.35">
      <c r="B3746" s="2">
        <v>38296</v>
      </c>
      <c r="C3746" s="4">
        <v>227.4</v>
      </c>
      <c r="D3746" s="4">
        <v>147.6</v>
      </c>
    </row>
    <row r="3747" spans="2:4" ht="15" thickBot="1" x14ac:dyDescent="0.35">
      <c r="B3747" s="2">
        <v>38295</v>
      </c>
      <c r="C3747" s="4">
        <v>249</v>
      </c>
      <c r="D3747" s="4">
        <v>171.3</v>
      </c>
    </row>
    <row r="3748" spans="2:4" ht="15" thickBot="1" x14ac:dyDescent="0.35">
      <c r="B3748" s="2">
        <v>38294</v>
      </c>
      <c r="C3748" s="4">
        <v>274.39999999999998</v>
      </c>
      <c r="D3748" s="4">
        <v>194</v>
      </c>
    </row>
    <row r="3749" spans="2:4" ht="15" thickBot="1" x14ac:dyDescent="0.35">
      <c r="B3749" s="2">
        <v>38293</v>
      </c>
      <c r="C3749" s="4">
        <v>298.10000000000002</v>
      </c>
      <c r="D3749" s="4">
        <v>219.8</v>
      </c>
    </row>
    <row r="3750" spans="2:4" ht="15" thickBot="1" x14ac:dyDescent="0.35">
      <c r="B3750" s="2">
        <v>38292</v>
      </c>
      <c r="C3750" s="4">
        <v>239.2</v>
      </c>
      <c r="D3750" s="4">
        <v>169.4</v>
      </c>
    </row>
    <row r="3751" spans="2:4" ht="15" thickBot="1" x14ac:dyDescent="0.35">
      <c r="B3751" s="2">
        <v>38289</v>
      </c>
      <c r="C3751" s="4">
        <v>228.4</v>
      </c>
      <c r="D3751" s="4">
        <v>152.4</v>
      </c>
    </row>
    <row r="3752" spans="2:4" ht="15" thickBot="1" x14ac:dyDescent="0.35">
      <c r="B3752" s="2">
        <v>38288</v>
      </c>
      <c r="C3752" s="4">
        <v>273.10000000000002</v>
      </c>
      <c r="D3752" s="4">
        <v>200.6</v>
      </c>
    </row>
    <row r="3753" spans="2:4" ht="15" thickBot="1" x14ac:dyDescent="0.35">
      <c r="B3753" s="2">
        <v>38287</v>
      </c>
      <c r="C3753" s="4">
        <v>283.7</v>
      </c>
      <c r="D3753" s="4">
        <v>209.9</v>
      </c>
    </row>
    <row r="3754" spans="2:4" ht="15" thickBot="1" x14ac:dyDescent="0.35">
      <c r="B3754" s="2">
        <v>38286</v>
      </c>
      <c r="C3754" s="4">
        <v>246.1</v>
      </c>
      <c r="D3754" s="4">
        <v>179.6</v>
      </c>
    </row>
    <row r="3755" spans="2:4" ht="15" thickBot="1" x14ac:dyDescent="0.35">
      <c r="B3755" s="2">
        <v>38285</v>
      </c>
      <c r="C3755" s="4">
        <v>270</v>
      </c>
      <c r="D3755" s="4">
        <v>204.5</v>
      </c>
    </row>
    <row r="3756" spans="2:4" ht="15" thickBot="1" x14ac:dyDescent="0.35">
      <c r="B3756" s="2">
        <v>38282</v>
      </c>
      <c r="C3756" s="4">
        <v>239.7</v>
      </c>
      <c r="D3756" s="4">
        <v>173.3</v>
      </c>
    </row>
    <row r="3757" spans="2:4" ht="15" thickBot="1" x14ac:dyDescent="0.35">
      <c r="B3757" s="2">
        <v>38281</v>
      </c>
      <c r="C3757" s="4">
        <v>225</v>
      </c>
      <c r="D3757" s="4">
        <v>158.5</v>
      </c>
    </row>
    <row r="3758" spans="2:4" ht="15" thickBot="1" x14ac:dyDescent="0.35">
      <c r="B3758" s="2">
        <v>38280</v>
      </c>
      <c r="C3758" s="4">
        <v>245.3</v>
      </c>
      <c r="D3758" s="4">
        <v>177.8</v>
      </c>
    </row>
    <row r="3759" spans="2:4" ht="15" thickBot="1" x14ac:dyDescent="0.35">
      <c r="B3759" s="2">
        <v>38279</v>
      </c>
      <c r="C3759" s="4">
        <v>251.6</v>
      </c>
      <c r="D3759" s="4">
        <v>185.5</v>
      </c>
    </row>
    <row r="3760" spans="2:4" ht="15" thickBot="1" x14ac:dyDescent="0.35">
      <c r="B3760" s="2">
        <v>38278</v>
      </c>
      <c r="C3760" s="4">
        <v>220.5</v>
      </c>
      <c r="D3760" s="4">
        <v>159.69999999999999</v>
      </c>
    </row>
    <row r="3761" spans="2:4" ht="15" thickBot="1" x14ac:dyDescent="0.35">
      <c r="B3761" s="2">
        <v>38275</v>
      </c>
      <c r="C3761" s="4">
        <v>214.5</v>
      </c>
      <c r="D3761" s="4">
        <v>146.80000000000001</v>
      </c>
    </row>
    <row r="3762" spans="2:4" ht="15" thickBot="1" x14ac:dyDescent="0.35">
      <c r="B3762" s="2">
        <v>38274</v>
      </c>
      <c r="C3762" s="4">
        <v>216</v>
      </c>
      <c r="D3762" s="4">
        <v>147.30000000000001</v>
      </c>
    </row>
    <row r="3763" spans="2:4" ht="15" thickBot="1" x14ac:dyDescent="0.35">
      <c r="B3763" s="2">
        <v>38273</v>
      </c>
      <c r="C3763" s="4">
        <v>206.8</v>
      </c>
      <c r="D3763" s="4">
        <v>140.9</v>
      </c>
    </row>
    <row r="3764" spans="2:4" ht="15" thickBot="1" x14ac:dyDescent="0.35">
      <c r="B3764" s="2">
        <v>38272</v>
      </c>
      <c r="C3764" s="4">
        <v>205.7</v>
      </c>
      <c r="D3764" s="4">
        <v>137.30000000000001</v>
      </c>
    </row>
    <row r="3765" spans="2:4" ht="15" thickBot="1" x14ac:dyDescent="0.35">
      <c r="B3765" s="2">
        <v>38271</v>
      </c>
      <c r="C3765" s="4">
        <v>189.8</v>
      </c>
      <c r="D3765" s="4">
        <v>126.1</v>
      </c>
    </row>
    <row r="3766" spans="2:4" ht="15" thickBot="1" x14ac:dyDescent="0.35">
      <c r="B3766" s="2">
        <v>38268</v>
      </c>
      <c r="C3766" s="4">
        <v>209.1</v>
      </c>
      <c r="D3766" s="4">
        <v>139.19999999999999</v>
      </c>
    </row>
    <row r="3767" spans="2:4" ht="15" thickBot="1" x14ac:dyDescent="0.35">
      <c r="B3767" s="2">
        <v>38267</v>
      </c>
      <c r="C3767" s="4">
        <v>222.9</v>
      </c>
      <c r="D3767" s="4">
        <v>155.6</v>
      </c>
    </row>
    <row r="3768" spans="2:4" ht="15" thickBot="1" x14ac:dyDescent="0.35">
      <c r="B3768" s="2">
        <v>38266</v>
      </c>
      <c r="C3768" s="4">
        <v>238.4</v>
      </c>
      <c r="D3768" s="4">
        <v>169</v>
      </c>
    </row>
    <row r="3769" spans="2:4" ht="15" thickBot="1" x14ac:dyDescent="0.35">
      <c r="B3769" s="2">
        <v>38265</v>
      </c>
      <c r="C3769" s="4">
        <v>225</v>
      </c>
      <c r="D3769" s="4">
        <v>155.9</v>
      </c>
    </row>
    <row r="3770" spans="2:4" ht="15" thickBot="1" x14ac:dyDescent="0.35">
      <c r="B3770" s="2">
        <v>38264</v>
      </c>
      <c r="C3770" s="4">
        <v>232</v>
      </c>
      <c r="D3770" s="4">
        <v>162.9</v>
      </c>
    </row>
    <row r="3771" spans="2:4" ht="15" thickBot="1" x14ac:dyDescent="0.35">
      <c r="B3771" s="2">
        <v>38261</v>
      </c>
      <c r="C3771" s="4">
        <v>223.1</v>
      </c>
      <c r="D3771" s="4">
        <v>146.5</v>
      </c>
    </row>
    <row r="3772" spans="2:4" ht="15" thickBot="1" x14ac:dyDescent="0.35">
      <c r="B3772" s="2">
        <v>38260</v>
      </c>
      <c r="C3772" s="4">
        <v>219.4</v>
      </c>
      <c r="D3772" s="4">
        <v>146.6</v>
      </c>
    </row>
    <row r="3773" spans="2:4" ht="15" thickBot="1" x14ac:dyDescent="0.35">
      <c r="B3773" s="2">
        <v>38259</v>
      </c>
      <c r="C3773" s="4">
        <v>195.5</v>
      </c>
      <c r="D3773" s="4">
        <v>131</v>
      </c>
    </row>
    <row r="3774" spans="2:4" ht="15" thickBot="1" x14ac:dyDescent="0.35">
      <c r="B3774" s="2">
        <v>38258</v>
      </c>
      <c r="C3774" s="4">
        <v>184.6</v>
      </c>
      <c r="D3774" s="4">
        <v>121.7</v>
      </c>
    </row>
    <row r="3775" spans="2:4" ht="15" thickBot="1" x14ac:dyDescent="0.35">
      <c r="B3775" s="2">
        <v>38257</v>
      </c>
      <c r="C3775" s="4">
        <v>183.9</v>
      </c>
      <c r="D3775" s="4">
        <v>121.3</v>
      </c>
    </row>
    <row r="3776" spans="2:4" ht="15" thickBot="1" x14ac:dyDescent="0.35">
      <c r="B3776" s="2">
        <v>38254</v>
      </c>
      <c r="C3776" s="4">
        <v>194.7</v>
      </c>
      <c r="D3776" s="4">
        <v>128.69999999999999</v>
      </c>
    </row>
    <row r="3777" spans="2:4" ht="15" thickBot="1" x14ac:dyDescent="0.35">
      <c r="B3777" s="2">
        <v>38253</v>
      </c>
      <c r="C3777" s="4">
        <v>200.8</v>
      </c>
      <c r="D3777" s="4">
        <v>136.6</v>
      </c>
    </row>
    <row r="3778" spans="2:4" ht="15" thickBot="1" x14ac:dyDescent="0.35">
      <c r="B3778" s="2">
        <v>38252</v>
      </c>
      <c r="C3778" s="4">
        <v>205.8</v>
      </c>
      <c r="D3778" s="4">
        <v>145.4</v>
      </c>
    </row>
    <row r="3779" spans="2:4" ht="15" thickBot="1" x14ac:dyDescent="0.35">
      <c r="B3779" s="2">
        <v>38251</v>
      </c>
      <c r="C3779" s="4">
        <v>212.1</v>
      </c>
      <c r="D3779" s="4">
        <v>153.9</v>
      </c>
    </row>
    <row r="3780" spans="2:4" ht="15" thickBot="1" x14ac:dyDescent="0.35">
      <c r="B3780" s="2">
        <v>38250</v>
      </c>
      <c r="C3780" s="4">
        <v>202.4</v>
      </c>
      <c r="D3780" s="4">
        <v>140.19999999999999</v>
      </c>
    </row>
    <row r="3781" spans="2:4" ht="15" thickBot="1" x14ac:dyDescent="0.35">
      <c r="B3781" s="2">
        <v>38247</v>
      </c>
      <c r="C3781" s="4">
        <v>211.7</v>
      </c>
      <c r="D3781" s="4">
        <v>144.19999999999999</v>
      </c>
    </row>
    <row r="3782" spans="2:4" ht="15" thickBot="1" x14ac:dyDescent="0.35">
      <c r="B3782" s="2">
        <v>38246</v>
      </c>
      <c r="C3782" s="4">
        <v>215.8</v>
      </c>
      <c r="D3782" s="4">
        <v>150.80000000000001</v>
      </c>
    </row>
    <row r="3783" spans="2:4" ht="15" thickBot="1" x14ac:dyDescent="0.35">
      <c r="B3783" s="2">
        <v>38245</v>
      </c>
      <c r="C3783" s="4">
        <v>229.9</v>
      </c>
      <c r="D3783" s="4">
        <v>163.4</v>
      </c>
    </row>
    <row r="3784" spans="2:4" ht="15" thickBot="1" x14ac:dyDescent="0.35">
      <c r="B3784" s="2">
        <v>38244</v>
      </c>
      <c r="C3784" s="4">
        <v>189.8</v>
      </c>
      <c r="D3784" s="4">
        <v>127.5</v>
      </c>
    </row>
    <row r="3785" spans="2:4" ht="15" thickBot="1" x14ac:dyDescent="0.35">
      <c r="B3785" s="2">
        <v>38243</v>
      </c>
      <c r="C3785" s="4">
        <v>178.7</v>
      </c>
      <c r="D3785" s="4">
        <v>117.9</v>
      </c>
    </row>
    <row r="3786" spans="2:4" ht="15" thickBot="1" x14ac:dyDescent="0.35">
      <c r="B3786" s="2">
        <v>38240</v>
      </c>
      <c r="C3786" s="4">
        <v>180</v>
      </c>
      <c r="D3786" s="4">
        <v>113.5</v>
      </c>
    </row>
    <row r="3787" spans="2:4" ht="15" thickBot="1" x14ac:dyDescent="0.35">
      <c r="B3787" s="2">
        <v>38239</v>
      </c>
      <c r="C3787" s="4">
        <v>188.5</v>
      </c>
      <c r="D3787" s="4">
        <v>119.2</v>
      </c>
    </row>
    <row r="3788" spans="2:4" ht="15" thickBot="1" x14ac:dyDescent="0.35">
      <c r="B3788" s="2">
        <v>38238</v>
      </c>
      <c r="C3788" s="4">
        <v>196</v>
      </c>
      <c r="D3788" s="4">
        <v>128.4</v>
      </c>
    </row>
    <row r="3789" spans="2:4" ht="15" thickBot="1" x14ac:dyDescent="0.35">
      <c r="B3789" s="2">
        <v>38237</v>
      </c>
      <c r="C3789" s="4">
        <v>182.3</v>
      </c>
      <c r="D3789" s="4">
        <v>120</v>
      </c>
    </row>
    <row r="3790" spans="2:4" ht="15" thickBot="1" x14ac:dyDescent="0.35">
      <c r="B3790" s="2">
        <v>38236</v>
      </c>
      <c r="C3790" s="4">
        <v>181.3</v>
      </c>
      <c r="D3790" s="4">
        <v>118.4</v>
      </c>
    </row>
    <row r="3791" spans="2:4" ht="15" thickBot="1" x14ac:dyDescent="0.35">
      <c r="B3791" s="2">
        <v>38233</v>
      </c>
      <c r="C3791" s="4">
        <v>203.5</v>
      </c>
      <c r="D3791" s="4">
        <v>137.19999999999999</v>
      </c>
    </row>
    <row r="3792" spans="2:4" ht="15" thickBot="1" x14ac:dyDescent="0.35">
      <c r="B3792" s="2">
        <v>38232</v>
      </c>
      <c r="C3792" s="4">
        <v>195.9</v>
      </c>
      <c r="D3792" s="4">
        <v>129.19999999999999</v>
      </c>
    </row>
    <row r="3793" spans="2:4" ht="15" thickBot="1" x14ac:dyDescent="0.35">
      <c r="B3793" s="2">
        <v>38231</v>
      </c>
      <c r="C3793" s="4">
        <v>213.9</v>
      </c>
      <c r="D3793" s="4">
        <v>146.80000000000001</v>
      </c>
    </row>
    <row r="3794" spans="2:4" ht="15" thickBot="1" x14ac:dyDescent="0.35">
      <c r="B3794" s="2">
        <v>38230</v>
      </c>
      <c r="C3794" s="4">
        <v>190</v>
      </c>
      <c r="D3794" s="4">
        <v>128.1</v>
      </c>
    </row>
    <row r="3795" spans="2:4" ht="15" thickBot="1" x14ac:dyDescent="0.35">
      <c r="B3795" s="2">
        <v>38229</v>
      </c>
      <c r="C3795" s="4">
        <v>169.3</v>
      </c>
      <c r="D3795" s="4">
        <v>111.2</v>
      </c>
    </row>
    <row r="3796" spans="2:4" ht="15" thickBot="1" x14ac:dyDescent="0.35">
      <c r="B3796" s="2">
        <v>38226</v>
      </c>
      <c r="C3796" s="4">
        <v>173.3</v>
      </c>
      <c r="D3796" s="4">
        <v>113</v>
      </c>
    </row>
    <row r="3797" spans="2:4" ht="15" thickBot="1" x14ac:dyDescent="0.35">
      <c r="B3797" s="2">
        <v>38225</v>
      </c>
      <c r="C3797" s="4">
        <v>173.6</v>
      </c>
      <c r="D3797" s="4">
        <v>113.6</v>
      </c>
    </row>
    <row r="3798" spans="2:4" ht="15" thickBot="1" x14ac:dyDescent="0.35">
      <c r="B3798" s="2">
        <v>38224</v>
      </c>
      <c r="C3798" s="4">
        <v>193.7</v>
      </c>
      <c r="D3798" s="4">
        <v>131.1</v>
      </c>
    </row>
    <row r="3799" spans="2:4" ht="15" thickBot="1" x14ac:dyDescent="0.35">
      <c r="B3799" s="2">
        <v>38223</v>
      </c>
      <c r="C3799" s="4">
        <v>184.2</v>
      </c>
      <c r="D3799" s="4">
        <v>123.8</v>
      </c>
    </row>
    <row r="3800" spans="2:4" ht="15" thickBot="1" x14ac:dyDescent="0.35">
      <c r="B3800" s="2">
        <v>38222</v>
      </c>
      <c r="C3800" s="4">
        <v>170.3</v>
      </c>
      <c r="D3800" s="4">
        <v>112</v>
      </c>
    </row>
    <row r="3801" spans="2:4" ht="15" thickBot="1" x14ac:dyDescent="0.35">
      <c r="B3801" s="2">
        <v>38219</v>
      </c>
      <c r="C3801" s="4">
        <v>199.8</v>
      </c>
      <c r="D3801" s="4">
        <v>132.30000000000001</v>
      </c>
    </row>
    <row r="3802" spans="2:4" ht="15" thickBot="1" x14ac:dyDescent="0.35">
      <c r="B3802" s="2">
        <v>38218</v>
      </c>
      <c r="C3802" s="4">
        <v>205.6</v>
      </c>
      <c r="D3802" s="4">
        <v>139.1</v>
      </c>
    </row>
    <row r="3803" spans="2:4" ht="15" thickBot="1" x14ac:dyDescent="0.35">
      <c r="B3803" s="2">
        <v>38217</v>
      </c>
      <c r="C3803" s="4">
        <v>195.5</v>
      </c>
      <c r="D3803" s="4">
        <v>128.6</v>
      </c>
    </row>
    <row r="3804" spans="2:4" ht="15" thickBot="1" x14ac:dyDescent="0.35">
      <c r="B3804" s="2">
        <v>38216</v>
      </c>
      <c r="C3804" s="4">
        <v>189.5</v>
      </c>
      <c r="D3804" s="4">
        <v>126.8</v>
      </c>
    </row>
    <row r="3805" spans="2:4" ht="15" thickBot="1" x14ac:dyDescent="0.35">
      <c r="B3805" s="2">
        <v>38215</v>
      </c>
      <c r="C3805" s="4">
        <v>189.1</v>
      </c>
      <c r="D3805" s="4">
        <v>124.5</v>
      </c>
    </row>
    <row r="3806" spans="2:4" ht="15" thickBot="1" x14ac:dyDescent="0.35">
      <c r="B3806" s="2">
        <v>38212</v>
      </c>
      <c r="C3806" s="4">
        <v>205.1</v>
      </c>
      <c r="D3806" s="4">
        <v>134.1</v>
      </c>
    </row>
    <row r="3807" spans="2:4" ht="15" thickBot="1" x14ac:dyDescent="0.35">
      <c r="B3807" s="2">
        <v>38211</v>
      </c>
      <c r="C3807" s="4">
        <v>207.3</v>
      </c>
      <c r="D3807" s="4">
        <v>137.30000000000001</v>
      </c>
    </row>
    <row r="3808" spans="2:4" ht="15" thickBot="1" x14ac:dyDescent="0.35">
      <c r="B3808" s="2">
        <v>38210</v>
      </c>
      <c r="C3808" s="4">
        <v>201</v>
      </c>
      <c r="D3808" s="4">
        <v>132</v>
      </c>
    </row>
    <row r="3809" spans="2:4" ht="15" thickBot="1" x14ac:dyDescent="0.35">
      <c r="B3809" s="2">
        <v>38209</v>
      </c>
      <c r="C3809" s="4">
        <v>202.7</v>
      </c>
      <c r="D3809" s="4">
        <v>133.19999999999999</v>
      </c>
    </row>
    <row r="3810" spans="2:4" ht="15" thickBot="1" x14ac:dyDescent="0.35">
      <c r="B3810" s="2">
        <v>38208</v>
      </c>
      <c r="C3810" s="4">
        <v>204.8</v>
      </c>
      <c r="D3810" s="4">
        <v>137.19999999999999</v>
      </c>
    </row>
    <row r="3811" spans="2:4" ht="15" thickBot="1" x14ac:dyDescent="0.35">
      <c r="B3811" s="2">
        <v>38205</v>
      </c>
      <c r="C3811" s="4">
        <v>202.5</v>
      </c>
      <c r="D3811" s="4">
        <v>132.6</v>
      </c>
    </row>
    <row r="3812" spans="2:4" ht="15" thickBot="1" x14ac:dyDescent="0.35">
      <c r="B3812" s="2">
        <v>38204</v>
      </c>
      <c r="C3812" s="4">
        <v>209</v>
      </c>
      <c r="D3812" s="4">
        <v>141.6</v>
      </c>
    </row>
    <row r="3813" spans="2:4" ht="15" thickBot="1" x14ac:dyDescent="0.35">
      <c r="B3813" s="2">
        <v>38203</v>
      </c>
      <c r="C3813" s="4">
        <v>204</v>
      </c>
      <c r="D3813" s="4">
        <v>137.69999999999999</v>
      </c>
    </row>
    <row r="3814" spans="2:4" ht="15" thickBot="1" x14ac:dyDescent="0.35">
      <c r="B3814" s="2">
        <v>38202</v>
      </c>
      <c r="C3814" s="4">
        <v>196.2</v>
      </c>
      <c r="D3814" s="4">
        <v>129.9</v>
      </c>
    </row>
    <row r="3815" spans="2:4" ht="15" thickBot="1" x14ac:dyDescent="0.35">
      <c r="B3815" s="2">
        <v>38201</v>
      </c>
      <c r="C3815" s="4">
        <v>208.8</v>
      </c>
      <c r="D3815" s="4">
        <v>144.30000000000001</v>
      </c>
    </row>
    <row r="3816" spans="2:4" ht="15" thickBot="1" x14ac:dyDescent="0.35">
      <c r="B3816" s="2">
        <v>38198</v>
      </c>
      <c r="C3816" s="4">
        <v>182.5</v>
      </c>
      <c r="D3816" s="4">
        <v>117.4</v>
      </c>
    </row>
    <row r="3817" spans="2:4" ht="15" thickBot="1" x14ac:dyDescent="0.35">
      <c r="B3817" s="2">
        <v>38197</v>
      </c>
      <c r="C3817" s="4">
        <v>168.8</v>
      </c>
      <c r="D3817" s="4">
        <v>106.8</v>
      </c>
    </row>
    <row r="3818" spans="2:4" ht="15" thickBot="1" x14ac:dyDescent="0.35">
      <c r="B3818" s="2">
        <v>38196</v>
      </c>
      <c r="C3818" s="4">
        <v>205.9</v>
      </c>
      <c r="D3818" s="4">
        <v>141.1</v>
      </c>
    </row>
    <row r="3819" spans="2:4" ht="15" thickBot="1" x14ac:dyDescent="0.35">
      <c r="B3819" s="2">
        <v>38195</v>
      </c>
      <c r="C3819" s="4">
        <v>202.9</v>
      </c>
      <c r="D3819" s="4">
        <v>141.9</v>
      </c>
    </row>
    <row r="3820" spans="2:4" ht="15" thickBot="1" x14ac:dyDescent="0.35">
      <c r="B3820" s="2">
        <v>38194</v>
      </c>
      <c r="C3820" s="4">
        <v>238.1</v>
      </c>
      <c r="D3820" s="4">
        <v>175.3</v>
      </c>
    </row>
    <row r="3821" spans="2:4" ht="15" thickBot="1" x14ac:dyDescent="0.35">
      <c r="B3821" s="2">
        <v>38191</v>
      </c>
      <c r="C3821" s="4">
        <v>194.7</v>
      </c>
      <c r="D3821" s="4">
        <v>131.80000000000001</v>
      </c>
    </row>
    <row r="3822" spans="2:4" ht="15" thickBot="1" x14ac:dyDescent="0.35">
      <c r="B3822" s="2">
        <v>38190</v>
      </c>
      <c r="C3822" s="4">
        <v>191.1</v>
      </c>
      <c r="D3822" s="4">
        <v>132</v>
      </c>
    </row>
    <row r="3823" spans="2:4" ht="15" thickBot="1" x14ac:dyDescent="0.35">
      <c r="B3823" s="2">
        <v>38189</v>
      </c>
      <c r="C3823" s="4">
        <v>191.1</v>
      </c>
      <c r="D3823" s="4">
        <v>131.6</v>
      </c>
    </row>
    <row r="3824" spans="2:4" ht="15" thickBot="1" x14ac:dyDescent="0.35">
      <c r="B3824" s="2">
        <v>38188</v>
      </c>
      <c r="C3824" s="4">
        <v>208.6</v>
      </c>
      <c r="D3824" s="4">
        <v>146.30000000000001</v>
      </c>
    </row>
    <row r="3825" spans="2:4" ht="15" thickBot="1" x14ac:dyDescent="0.35">
      <c r="B3825" s="2">
        <v>38187</v>
      </c>
      <c r="C3825" s="4">
        <v>199</v>
      </c>
      <c r="D3825" s="4">
        <v>139.80000000000001</v>
      </c>
    </row>
    <row r="3826" spans="2:4" ht="15" thickBot="1" x14ac:dyDescent="0.35">
      <c r="B3826" s="2">
        <v>38184</v>
      </c>
      <c r="C3826" s="4">
        <v>205.4</v>
      </c>
      <c r="D3826" s="4">
        <v>143.1</v>
      </c>
    </row>
    <row r="3827" spans="2:4" ht="15" thickBot="1" x14ac:dyDescent="0.35">
      <c r="B3827" s="2">
        <v>38183</v>
      </c>
      <c r="C3827" s="4">
        <v>221.9</v>
      </c>
      <c r="D3827" s="4">
        <v>155.30000000000001</v>
      </c>
    </row>
    <row r="3828" spans="2:4" ht="15" thickBot="1" x14ac:dyDescent="0.35">
      <c r="B3828" s="2">
        <v>38182</v>
      </c>
      <c r="C3828" s="4">
        <v>230.1</v>
      </c>
      <c r="D3828" s="4">
        <v>160.4</v>
      </c>
    </row>
    <row r="3829" spans="2:4" ht="15" thickBot="1" x14ac:dyDescent="0.35">
      <c r="B3829" s="2">
        <v>38181</v>
      </c>
      <c r="C3829" s="4">
        <v>216.7</v>
      </c>
      <c r="D3829" s="4">
        <v>149.4</v>
      </c>
    </row>
    <row r="3830" spans="2:4" ht="15" thickBot="1" x14ac:dyDescent="0.35">
      <c r="B3830" s="2">
        <v>38180</v>
      </c>
      <c r="C3830" s="4">
        <v>194.5</v>
      </c>
      <c r="D3830" s="4">
        <v>129.19999999999999</v>
      </c>
    </row>
    <row r="3831" spans="2:4" ht="15" thickBot="1" x14ac:dyDescent="0.35">
      <c r="B3831" s="2">
        <v>38177</v>
      </c>
      <c r="C3831" s="4">
        <v>181.4</v>
      </c>
      <c r="D3831" s="4">
        <v>113.7</v>
      </c>
    </row>
    <row r="3832" spans="2:4" ht="15" thickBot="1" x14ac:dyDescent="0.35">
      <c r="B3832" s="2">
        <v>38176</v>
      </c>
      <c r="C3832" s="4">
        <v>193.3</v>
      </c>
      <c r="D3832" s="4">
        <v>121</v>
      </c>
    </row>
    <row r="3833" spans="2:4" ht="15" thickBot="1" x14ac:dyDescent="0.35">
      <c r="B3833" s="2">
        <v>38175</v>
      </c>
      <c r="C3833" s="4">
        <v>205.5</v>
      </c>
      <c r="D3833" s="4">
        <v>138.1</v>
      </c>
    </row>
    <row r="3834" spans="2:4" ht="15" thickBot="1" x14ac:dyDescent="0.35">
      <c r="B3834" s="2">
        <v>38174</v>
      </c>
      <c r="C3834" s="4">
        <v>198.6</v>
      </c>
      <c r="D3834" s="4">
        <v>133.30000000000001</v>
      </c>
    </row>
    <row r="3835" spans="2:4" ht="15" thickBot="1" x14ac:dyDescent="0.35">
      <c r="B3835" s="2">
        <v>38173</v>
      </c>
      <c r="C3835" s="4">
        <v>194.8</v>
      </c>
      <c r="D3835" s="4">
        <v>131.30000000000001</v>
      </c>
    </row>
    <row r="3836" spans="2:4" ht="15" thickBot="1" x14ac:dyDescent="0.35">
      <c r="B3836" s="2">
        <v>38170</v>
      </c>
      <c r="C3836" s="4">
        <v>198.7</v>
      </c>
      <c r="D3836" s="4">
        <v>129.5</v>
      </c>
    </row>
    <row r="3837" spans="2:4" ht="15" thickBot="1" x14ac:dyDescent="0.35">
      <c r="B3837" s="2">
        <v>38169</v>
      </c>
      <c r="C3837" s="4">
        <v>223</v>
      </c>
      <c r="D3837" s="4">
        <v>150.30000000000001</v>
      </c>
    </row>
    <row r="3838" spans="2:4" ht="15" thickBot="1" x14ac:dyDescent="0.35">
      <c r="B3838" s="2">
        <v>38168</v>
      </c>
      <c r="C3838" s="4">
        <v>186.7</v>
      </c>
      <c r="D3838" s="4">
        <v>122</v>
      </c>
    </row>
    <row r="3839" spans="2:4" ht="15" thickBot="1" x14ac:dyDescent="0.35">
      <c r="B3839" s="2">
        <v>38167</v>
      </c>
      <c r="C3839" s="4">
        <v>169.2</v>
      </c>
      <c r="D3839" s="4">
        <v>114</v>
      </c>
    </row>
    <row r="3840" spans="2:4" ht="15" thickBot="1" x14ac:dyDescent="0.35">
      <c r="B3840" s="2">
        <v>38166</v>
      </c>
      <c r="C3840" s="4">
        <v>163.4</v>
      </c>
      <c r="D3840" s="4">
        <v>107</v>
      </c>
    </row>
    <row r="3841" spans="2:4" ht="15" thickBot="1" x14ac:dyDescent="0.35">
      <c r="B3841" s="2">
        <v>38163</v>
      </c>
      <c r="C3841" s="4">
        <v>222.1</v>
      </c>
      <c r="D3841" s="4">
        <v>159</v>
      </c>
    </row>
    <row r="3842" spans="2:4" ht="15" thickBot="1" x14ac:dyDescent="0.35">
      <c r="B3842" s="2">
        <v>38162</v>
      </c>
      <c r="C3842" s="4">
        <v>181.6</v>
      </c>
      <c r="D3842" s="4">
        <v>121.6</v>
      </c>
    </row>
    <row r="3843" spans="2:4" ht="15" thickBot="1" x14ac:dyDescent="0.35">
      <c r="B3843" s="2">
        <v>38161</v>
      </c>
      <c r="C3843" s="4">
        <v>188.8</v>
      </c>
      <c r="D3843" s="4">
        <v>127.6</v>
      </c>
    </row>
    <row r="3844" spans="2:4" ht="15" thickBot="1" x14ac:dyDescent="0.35">
      <c r="B3844" s="2">
        <v>38160</v>
      </c>
      <c r="C3844" s="4">
        <v>177.1</v>
      </c>
      <c r="D3844" s="4">
        <v>119.2</v>
      </c>
    </row>
    <row r="3845" spans="2:4" ht="15" thickBot="1" x14ac:dyDescent="0.35">
      <c r="B3845" s="2">
        <v>38159</v>
      </c>
      <c r="C3845" s="4">
        <v>195.7</v>
      </c>
      <c r="D3845" s="4">
        <v>136.19999999999999</v>
      </c>
    </row>
    <row r="3846" spans="2:4" ht="15" thickBot="1" x14ac:dyDescent="0.35">
      <c r="B3846" s="2">
        <v>38156</v>
      </c>
      <c r="C3846" s="4">
        <v>205.5</v>
      </c>
      <c r="D3846" s="4">
        <v>140.19999999999999</v>
      </c>
    </row>
    <row r="3847" spans="2:4" ht="15" thickBot="1" x14ac:dyDescent="0.35">
      <c r="B3847" s="2">
        <v>38155</v>
      </c>
      <c r="C3847" s="4">
        <v>168.7</v>
      </c>
      <c r="D3847" s="4">
        <v>110.5</v>
      </c>
    </row>
    <row r="3848" spans="2:4" ht="15" thickBot="1" x14ac:dyDescent="0.35">
      <c r="B3848" s="2">
        <v>38154</v>
      </c>
      <c r="C3848" s="4">
        <v>141.19999999999999</v>
      </c>
      <c r="D3848" s="4">
        <v>87.6</v>
      </c>
    </row>
    <row r="3849" spans="2:4" ht="15" thickBot="1" x14ac:dyDescent="0.35">
      <c r="B3849" s="2">
        <v>38153</v>
      </c>
      <c r="C3849" s="4">
        <v>145.69999999999999</v>
      </c>
      <c r="D3849" s="4">
        <v>92.9</v>
      </c>
    </row>
    <row r="3850" spans="2:4" ht="15" thickBot="1" x14ac:dyDescent="0.35">
      <c r="B3850" s="2">
        <v>38149</v>
      </c>
      <c r="C3850" s="4">
        <v>157.5</v>
      </c>
      <c r="D3850" s="4">
        <v>95.9</v>
      </c>
    </row>
    <row r="3851" spans="2:4" ht="15" thickBot="1" x14ac:dyDescent="0.35">
      <c r="B3851" s="2">
        <v>38148</v>
      </c>
      <c r="C3851" s="4">
        <v>163.69999999999999</v>
      </c>
      <c r="D3851" s="4">
        <v>101.9</v>
      </c>
    </row>
    <row r="3852" spans="2:4" ht="15" thickBot="1" x14ac:dyDescent="0.35">
      <c r="B3852" s="2">
        <v>38147</v>
      </c>
      <c r="C3852" s="4">
        <v>152.69999999999999</v>
      </c>
      <c r="D3852" s="4">
        <v>91.4</v>
      </c>
    </row>
    <row r="3853" spans="2:4" ht="15" thickBot="1" x14ac:dyDescent="0.35">
      <c r="B3853" s="2">
        <v>38146</v>
      </c>
      <c r="C3853" s="4">
        <v>150.5</v>
      </c>
      <c r="D3853" s="4">
        <v>89.1</v>
      </c>
    </row>
    <row r="3854" spans="2:4" ht="15" thickBot="1" x14ac:dyDescent="0.35">
      <c r="B3854" s="2">
        <v>38145</v>
      </c>
      <c r="C3854" s="4">
        <v>142.1</v>
      </c>
      <c r="D3854" s="4">
        <v>85</v>
      </c>
    </row>
    <row r="3855" spans="2:4" ht="15" thickBot="1" x14ac:dyDescent="0.35">
      <c r="B3855" s="2">
        <v>38142</v>
      </c>
      <c r="C3855" s="4">
        <v>161.69999999999999</v>
      </c>
      <c r="D3855" s="4">
        <v>99.5</v>
      </c>
    </row>
    <row r="3856" spans="2:4" ht="15" thickBot="1" x14ac:dyDescent="0.35">
      <c r="B3856" s="2">
        <v>38141</v>
      </c>
      <c r="C3856" s="4">
        <v>178.2</v>
      </c>
      <c r="D3856" s="4">
        <v>116</v>
      </c>
    </row>
    <row r="3857" spans="2:4" ht="15" thickBot="1" x14ac:dyDescent="0.35">
      <c r="B3857" s="2">
        <v>38140</v>
      </c>
      <c r="C3857" s="4">
        <v>169.6</v>
      </c>
      <c r="D3857" s="4">
        <v>107.4</v>
      </c>
    </row>
    <row r="3858" spans="2:4" ht="15" thickBot="1" x14ac:dyDescent="0.35">
      <c r="B3858" s="2">
        <v>38139</v>
      </c>
      <c r="C3858" s="4">
        <v>175.8</v>
      </c>
      <c r="D3858" s="4">
        <v>114.5</v>
      </c>
    </row>
    <row r="3859" spans="2:4" ht="15" thickBot="1" x14ac:dyDescent="0.35">
      <c r="B3859" s="2">
        <v>38138</v>
      </c>
      <c r="C3859" s="4">
        <v>142.5</v>
      </c>
      <c r="D3859" s="4">
        <v>87.3</v>
      </c>
    </row>
    <row r="3860" spans="2:4" ht="15" thickBot="1" x14ac:dyDescent="0.35">
      <c r="B3860" s="2">
        <v>38135</v>
      </c>
      <c r="C3860" s="4">
        <v>145.6</v>
      </c>
      <c r="D3860" s="4">
        <v>87.8</v>
      </c>
    </row>
    <row r="3861" spans="2:4" ht="15" thickBot="1" x14ac:dyDescent="0.35">
      <c r="B3861" s="2">
        <v>38134</v>
      </c>
      <c r="C3861" s="4">
        <v>146.1</v>
      </c>
      <c r="D3861" s="4">
        <v>88.7</v>
      </c>
    </row>
    <row r="3862" spans="2:4" ht="15" thickBot="1" x14ac:dyDescent="0.35">
      <c r="B3862" s="2">
        <v>38133</v>
      </c>
      <c r="C3862" s="4">
        <v>132.6</v>
      </c>
      <c r="D3862" s="4">
        <v>78.5</v>
      </c>
    </row>
    <row r="3863" spans="2:4" ht="15" thickBot="1" x14ac:dyDescent="0.35">
      <c r="B3863" s="2">
        <v>38132</v>
      </c>
      <c r="C3863" s="4">
        <v>143</v>
      </c>
      <c r="D3863" s="4">
        <v>91.2</v>
      </c>
    </row>
    <row r="3864" spans="2:4" ht="15" thickBot="1" x14ac:dyDescent="0.35">
      <c r="B3864" s="2">
        <v>38131</v>
      </c>
      <c r="C3864" s="4">
        <v>128.1</v>
      </c>
      <c r="D3864" s="4">
        <v>78.900000000000006</v>
      </c>
    </row>
    <row r="3865" spans="2:4" ht="15" thickBot="1" x14ac:dyDescent="0.35">
      <c r="B3865" s="2">
        <v>38128</v>
      </c>
      <c r="C3865" s="4">
        <v>126.2</v>
      </c>
      <c r="D3865" s="4">
        <v>74.599999999999994</v>
      </c>
    </row>
    <row r="3866" spans="2:4" ht="15" thickBot="1" x14ac:dyDescent="0.35">
      <c r="B3866" s="2">
        <v>38127</v>
      </c>
      <c r="C3866" s="4">
        <v>164</v>
      </c>
      <c r="D3866" s="4">
        <v>107.1</v>
      </c>
    </row>
    <row r="3867" spans="2:4" ht="15" thickBot="1" x14ac:dyDescent="0.35">
      <c r="B3867" s="2">
        <v>38126</v>
      </c>
      <c r="C3867" s="4">
        <v>170.7</v>
      </c>
      <c r="D3867" s="4">
        <v>114</v>
      </c>
    </row>
    <row r="3868" spans="2:4" ht="15" thickBot="1" x14ac:dyDescent="0.35">
      <c r="B3868" s="2">
        <v>38125</v>
      </c>
      <c r="C3868" s="4">
        <v>145.1</v>
      </c>
      <c r="D3868" s="4">
        <v>88.5</v>
      </c>
    </row>
    <row r="3869" spans="2:4" ht="15" thickBot="1" x14ac:dyDescent="0.35">
      <c r="B3869" s="2">
        <v>38124</v>
      </c>
      <c r="C3869" s="4">
        <v>159.5</v>
      </c>
      <c r="D3869" s="4">
        <v>107.4</v>
      </c>
    </row>
    <row r="3870" spans="2:4" ht="15" thickBot="1" x14ac:dyDescent="0.35">
      <c r="B3870" s="2">
        <v>38121</v>
      </c>
      <c r="C3870" s="4">
        <v>157.9</v>
      </c>
      <c r="D3870" s="4">
        <v>97.8</v>
      </c>
    </row>
    <row r="3871" spans="2:4" ht="15" thickBot="1" x14ac:dyDescent="0.35">
      <c r="B3871" s="2">
        <v>38120</v>
      </c>
      <c r="C3871" s="4">
        <v>167.3</v>
      </c>
      <c r="D3871" s="4">
        <v>106.8</v>
      </c>
    </row>
    <row r="3872" spans="2:4" ht="15" thickBot="1" x14ac:dyDescent="0.35">
      <c r="B3872" s="2">
        <v>38119</v>
      </c>
      <c r="C3872" s="4">
        <v>154.30000000000001</v>
      </c>
      <c r="D3872" s="4">
        <v>95.2</v>
      </c>
    </row>
    <row r="3873" spans="2:4" ht="15" thickBot="1" x14ac:dyDescent="0.35">
      <c r="B3873" s="2">
        <v>38118</v>
      </c>
      <c r="C3873" s="4">
        <v>165</v>
      </c>
      <c r="D3873" s="4">
        <v>105.9</v>
      </c>
    </row>
    <row r="3874" spans="2:4" ht="15" thickBot="1" x14ac:dyDescent="0.35">
      <c r="B3874" s="2">
        <v>38114</v>
      </c>
      <c r="C3874" s="4">
        <v>172.1</v>
      </c>
      <c r="D3874" s="4">
        <v>108.3</v>
      </c>
    </row>
    <row r="3875" spans="2:4" ht="15" thickBot="1" x14ac:dyDescent="0.35">
      <c r="B3875" s="2">
        <v>38113</v>
      </c>
      <c r="C3875" s="4">
        <v>157.69999999999999</v>
      </c>
      <c r="D3875" s="4">
        <v>98.9</v>
      </c>
    </row>
    <row r="3876" spans="2:4" ht="15" thickBot="1" x14ac:dyDescent="0.35">
      <c r="B3876" s="2">
        <v>38112</v>
      </c>
      <c r="C3876" s="4">
        <v>184.7</v>
      </c>
      <c r="D3876" s="4">
        <v>122.4</v>
      </c>
    </row>
    <row r="3877" spans="2:4" ht="15" thickBot="1" x14ac:dyDescent="0.35">
      <c r="B3877" s="2">
        <v>38107</v>
      </c>
      <c r="C3877" s="4">
        <v>176.6</v>
      </c>
      <c r="D3877" s="4">
        <v>121</v>
      </c>
    </row>
    <row r="3878" spans="2:4" ht="15" thickBot="1" x14ac:dyDescent="0.35">
      <c r="B3878" s="2">
        <v>38106</v>
      </c>
      <c r="C3878" s="4">
        <v>149.19999999999999</v>
      </c>
      <c r="D3878" s="4">
        <v>96.5</v>
      </c>
    </row>
    <row r="3879" spans="2:4" ht="15" thickBot="1" x14ac:dyDescent="0.35">
      <c r="B3879" s="2">
        <v>38105</v>
      </c>
      <c r="C3879" s="4">
        <v>167.1</v>
      </c>
      <c r="D3879" s="4">
        <v>114.2</v>
      </c>
    </row>
    <row r="3880" spans="2:4" ht="15" thickBot="1" x14ac:dyDescent="0.35">
      <c r="B3880" s="2">
        <v>38104</v>
      </c>
      <c r="C3880" s="4">
        <v>159.80000000000001</v>
      </c>
      <c r="D3880" s="4">
        <v>106.2</v>
      </c>
    </row>
    <row r="3881" spans="2:4" ht="15" thickBot="1" x14ac:dyDescent="0.35">
      <c r="B3881" s="2">
        <v>38103</v>
      </c>
      <c r="C3881" s="4">
        <v>170.6</v>
      </c>
      <c r="D3881" s="4">
        <v>122.6</v>
      </c>
    </row>
    <row r="3882" spans="2:4" ht="15" thickBot="1" x14ac:dyDescent="0.35">
      <c r="B3882" s="2">
        <v>38100</v>
      </c>
      <c r="C3882" s="4">
        <v>170.6</v>
      </c>
      <c r="D3882" s="4">
        <v>117</v>
      </c>
    </row>
    <row r="3883" spans="2:4" ht="15" thickBot="1" x14ac:dyDescent="0.35">
      <c r="B3883" s="2">
        <v>38099</v>
      </c>
      <c r="C3883" s="4">
        <v>164.5</v>
      </c>
      <c r="D3883" s="4">
        <v>111.5</v>
      </c>
    </row>
    <row r="3884" spans="2:4" ht="15" thickBot="1" x14ac:dyDescent="0.35">
      <c r="B3884" s="2">
        <v>38098</v>
      </c>
      <c r="C3884" s="4">
        <v>162.30000000000001</v>
      </c>
      <c r="D3884" s="4">
        <v>110.5</v>
      </c>
    </row>
    <row r="3885" spans="2:4" ht="15" thickBot="1" x14ac:dyDescent="0.35">
      <c r="B3885" s="2">
        <v>38097</v>
      </c>
      <c r="C3885" s="4">
        <v>190.2</v>
      </c>
      <c r="D3885" s="4">
        <v>135</v>
      </c>
    </row>
    <row r="3886" spans="2:4" ht="15" thickBot="1" x14ac:dyDescent="0.35">
      <c r="B3886" s="2">
        <v>38096</v>
      </c>
      <c r="C3886" s="4">
        <v>188.1</v>
      </c>
      <c r="D3886" s="4">
        <v>134.80000000000001</v>
      </c>
    </row>
    <row r="3887" spans="2:4" ht="15" thickBot="1" x14ac:dyDescent="0.35">
      <c r="B3887" s="2">
        <v>38093</v>
      </c>
      <c r="C3887" s="4">
        <v>192.7</v>
      </c>
      <c r="D3887" s="4">
        <v>139.69999999999999</v>
      </c>
    </row>
    <row r="3888" spans="2:4" ht="15" thickBot="1" x14ac:dyDescent="0.35">
      <c r="B3888" s="2">
        <v>38092</v>
      </c>
      <c r="C3888" s="4">
        <v>178.7</v>
      </c>
      <c r="D3888" s="4">
        <v>123.6</v>
      </c>
    </row>
    <row r="3889" spans="2:4" ht="15" thickBot="1" x14ac:dyDescent="0.35">
      <c r="B3889" s="2">
        <v>38091</v>
      </c>
      <c r="C3889" s="4">
        <v>178</v>
      </c>
      <c r="D3889" s="4">
        <v>121.3</v>
      </c>
    </row>
    <row r="3890" spans="2:4" ht="15" thickBot="1" x14ac:dyDescent="0.35">
      <c r="B3890" s="2">
        <v>38090</v>
      </c>
      <c r="C3890" s="4">
        <v>175.3</v>
      </c>
      <c r="D3890" s="4">
        <v>118.6</v>
      </c>
    </row>
    <row r="3891" spans="2:4" ht="15" thickBot="1" x14ac:dyDescent="0.35">
      <c r="B3891" s="2">
        <v>38089</v>
      </c>
      <c r="C3891" s="4">
        <v>178.6</v>
      </c>
      <c r="D3891" s="4">
        <v>123.4</v>
      </c>
    </row>
    <row r="3892" spans="2:4" ht="15" thickBot="1" x14ac:dyDescent="0.35">
      <c r="B3892" s="2">
        <v>38086</v>
      </c>
      <c r="C3892" s="4">
        <v>181</v>
      </c>
      <c r="D3892" s="4">
        <v>119.7</v>
      </c>
    </row>
    <row r="3893" spans="2:4" ht="15" thickBot="1" x14ac:dyDescent="0.35">
      <c r="B3893" s="2">
        <v>38085</v>
      </c>
      <c r="C3893" s="4">
        <v>185.9</v>
      </c>
      <c r="D3893" s="4">
        <v>124.9</v>
      </c>
    </row>
    <row r="3894" spans="2:4" ht="15" thickBot="1" x14ac:dyDescent="0.35">
      <c r="B3894" s="2">
        <v>38084</v>
      </c>
      <c r="C3894" s="4">
        <v>186.2</v>
      </c>
      <c r="D3894" s="4">
        <v>126.5</v>
      </c>
    </row>
    <row r="3895" spans="2:4" ht="15" thickBot="1" x14ac:dyDescent="0.35">
      <c r="B3895" s="2">
        <v>38083</v>
      </c>
      <c r="C3895" s="4">
        <v>184.7</v>
      </c>
      <c r="D3895" s="4">
        <v>126.8</v>
      </c>
    </row>
    <row r="3896" spans="2:4" ht="15" thickBot="1" x14ac:dyDescent="0.35">
      <c r="B3896" s="2">
        <v>38082</v>
      </c>
      <c r="C3896" s="4">
        <v>194.2</v>
      </c>
      <c r="D3896" s="4">
        <v>138.30000000000001</v>
      </c>
    </row>
    <row r="3897" spans="2:4" ht="15" thickBot="1" x14ac:dyDescent="0.35">
      <c r="B3897" s="2">
        <v>38079</v>
      </c>
      <c r="C3897" s="4">
        <v>229.3</v>
      </c>
      <c r="D3897" s="4">
        <v>169.4</v>
      </c>
    </row>
    <row r="3898" spans="2:4" ht="15" thickBot="1" x14ac:dyDescent="0.35">
      <c r="B3898" s="2">
        <v>38078</v>
      </c>
      <c r="C3898" s="4">
        <v>231.8</v>
      </c>
      <c r="D3898" s="4">
        <v>168</v>
      </c>
    </row>
    <row r="3899" spans="2:4" ht="15" thickBot="1" x14ac:dyDescent="0.35">
      <c r="B3899" s="2">
        <v>38077</v>
      </c>
      <c r="C3899" s="4">
        <v>196.1</v>
      </c>
      <c r="D3899" s="4">
        <v>141</v>
      </c>
    </row>
    <row r="3900" spans="2:4" ht="15" thickBot="1" x14ac:dyDescent="0.35">
      <c r="B3900" s="2">
        <v>38076</v>
      </c>
      <c r="C3900" s="4">
        <v>170.5</v>
      </c>
      <c r="D3900" s="4">
        <v>122.2</v>
      </c>
    </row>
    <row r="3901" spans="2:4" ht="15" thickBot="1" x14ac:dyDescent="0.35">
      <c r="B3901" s="2">
        <v>38075</v>
      </c>
      <c r="C3901" s="4">
        <v>166.3</v>
      </c>
      <c r="D3901" s="4">
        <v>119.4</v>
      </c>
    </row>
    <row r="3902" spans="2:4" ht="15" thickBot="1" x14ac:dyDescent="0.35">
      <c r="B3902" s="2">
        <v>38072</v>
      </c>
      <c r="C3902" s="4">
        <v>179.7</v>
      </c>
      <c r="D3902" s="4">
        <v>130.19999999999999</v>
      </c>
    </row>
    <row r="3903" spans="2:4" ht="15" thickBot="1" x14ac:dyDescent="0.35">
      <c r="B3903" s="2">
        <v>38071</v>
      </c>
      <c r="C3903" s="4">
        <v>198</v>
      </c>
      <c r="D3903" s="4">
        <v>146.5</v>
      </c>
    </row>
    <row r="3904" spans="2:4" ht="15" thickBot="1" x14ac:dyDescent="0.35">
      <c r="B3904" s="2">
        <v>38070</v>
      </c>
      <c r="C3904" s="4">
        <v>172.6</v>
      </c>
      <c r="D3904" s="4">
        <v>121.4</v>
      </c>
    </row>
    <row r="3905" spans="2:4" ht="15" thickBot="1" x14ac:dyDescent="0.35">
      <c r="B3905" s="2">
        <v>38069</v>
      </c>
      <c r="C3905" s="4">
        <v>158</v>
      </c>
      <c r="D3905" s="4">
        <v>109</v>
      </c>
    </row>
    <row r="3906" spans="2:4" ht="15" thickBot="1" x14ac:dyDescent="0.35">
      <c r="B3906" s="2">
        <v>38068</v>
      </c>
      <c r="C3906" s="4">
        <v>176.9</v>
      </c>
      <c r="D3906" s="4">
        <v>127.3</v>
      </c>
    </row>
    <row r="3907" spans="2:4" ht="15" thickBot="1" x14ac:dyDescent="0.35">
      <c r="B3907" s="2">
        <v>38065</v>
      </c>
      <c r="C3907" s="4">
        <v>192.5</v>
      </c>
      <c r="D3907" s="4">
        <v>138.80000000000001</v>
      </c>
    </row>
    <row r="3908" spans="2:4" ht="15" thickBot="1" x14ac:dyDescent="0.35">
      <c r="B3908" s="2">
        <v>38064</v>
      </c>
      <c r="C3908" s="4">
        <v>184.9</v>
      </c>
      <c r="D3908" s="4">
        <v>130.30000000000001</v>
      </c>
    </row>
    <row r="3909" spans="2:4" ht="15" thickBot="1" x14ac:dyDescent="0.35">
      <c r="B3909" s="2">
        <v>38063</v>
      </c>
      <c r="C3909" s="4">
        <v>182.2</v>
      </c>
      <c r="D3909" s="4">
        <v>132.19999999999999</v>
      </c>
    </row>
    <row r="3910" spans="2:4" ht="15" thickBot="1" x14ac:dyDescent="0.35">
      <c r="B3910" s="2">
        <v>38062</v>
      </c>
      <c r="C3910" s="4">
        <v>152.5</v>
      </c>
      <c r="D3910" s="4">
        <v>105.8</v>
      </c>
    </row>
    <row r="3911" spans="2:4" ht="15" thickBot="1" x14ac:dyDescent="0.35">
      <c r="B3911" s="2">
        <v>38061</v>
      </c>
      <c r="C3911" s="4">
        <v>171.4</v>
      </c>
      <c r="D3911" s="4">
        <v>124.7</v>
      </c>
    </row>
    <row r="3912" spans="2:4" ht="15" thickBot="1" x14ac:dyDescent="0.35">
      <c r="B3912" s="2">
        <v>38058</v>
      </c>
      <c r="C3912" s="4">
        <v>194.8</v>
      </c>
      <c r="D3912" s="4">
        <v>141</v>
      </c>
    </row>
    <row r="3913" spans="2:4" ht="15" thickBot="1" x14ac:dyDescent="0.35">
      <c r="B3913" s="2">
        <v>38057</v>
      </c>
      <c r="C3913" s="4">
        <v>189.8</v>
      </c>
      <c r="D3913" s="4">
        <v>136.19999999999999</v>
      </c>
    </row>
    <row r="3914" spans="2:4" ht="15" thickBot="1" x14ac:dyDescent="0.35">
      <c r="B3914" s="2">
        <v>38056</v>
      </c>
      <c r="C3914" s="4">
        <v>190</v>
      </c>
      <c r="D3914" s="4">
        <v>138.6</v>
      </c>
    </row>
    <row r="3915" spans="2:4" ht="15" thickBot="1" x14ac:dyDescent="0.35">
      <c r="B3915" s="2">
        <v>38055</v>
      </c>
      <c r="C3915" s="4">
        <v>186.6</v>
      </c>
      <c r="D3915" s="4">
        <v>137.1</v>
      </c>
    </row>
    <row r="3916" spans="2:4" ht="15" thickBot="1" x14ac:dyDescent="0.35">
      <c r="B3916" s="2">
        <v>38051</v>
      </c>
      <c r="C3916" s="4">
        <v>201</v>
      </c>
      <c r="D3916" s="4">
        <v>145</v>
      </c>
    </row>
    <row r="3917" spans="2:4" ht="15" thickBot="1" x14ac:dyDescent="0.35">
      <c r="B3917" s="2">
        <v>38050</v>
      </c>
      <c r="C3917" s="4">
        <v>223.7</v>
      </c>
      <c r="D3917" s="4">
        <v>169.2</v>
      </c>
    </row>
    <row r="3918" spans="2:4" ht="15" thickBot="1" x14ac:dyDescent="0.35">
      <c r="B3918" s="2">
        <v>38049</v>
      </c>
      <c r="C3918" s="4">
        <v>225.2</v>
      </c>
      <c r="D3918" s="4">
        <v>172.5</v>
      </c>
    </row>
    <row r="3919" spans="2:4" ht="15" thickBot="1" x14ac:dyDescent="0.35">
      <c r="B3919" s="2">
        <v>38048</v>
      </c>
      <c r="C3919" s="4">
        <v>218.6</v>
      </c>
      <c r="D3919" s="4">
        <v>166.1</v>
      </c>
    </row>
    <row r="3920" spans="2:4" ht="15" thickBot="1" x14ac:dyDescent="0.35">
      <c r="B3920" s="2">
        <v>38047</v>
      </c>
      <c r="C3920" s="4">
        <v>232.5</v>
      </c>
      <c r="D3920" s="4">
        <v>175.5</v>
      </c>
    </row>
    <row r="3921" spans="2:4" ht="15" thickBot="1" x14ac:dyDescent="0.35">
      <c r="B3921" s="2">
        <v>38044</v>
      </c>
      <c r="C3921" s="4">
        <v>216</v>
      </c>
      <c r="D3921" s="4">
        <v>161</v>
      </c>
    </row>
    <row r="3922" spans="2:4" ht="15" thickBot="1" x14ac:dyDescent="0.35">
      <c r="B3922" s="2">
        <v>38043</v>
      </c>
      <c r="C3922" s="4">
        <v>227.9</v>
      </c>
      <c r="D3922" s="4">
        <v>177.7</v>
      </c>
    </row>
    <row r="3923" spans="2:4" ht="15" thickBot="1" x14ac:dyDescent="0.35">
      <c r="B3923" s="2">
        <v>38042</v>
      </c>
      <c r="C3923" s="4">
        <v>237.7</v>
      </c>
      <c r="D3923" s="4">
        <v>190.5</v>
      </c>
    </row>
    <row r="3924" spans="2:4" ht="15" thickBot="1" x14ac:dyDescent="0.35">
      <c r="B3924" s="2">
        <v>38041</v>
      </c>
      <c r="C3924" s="4">
        <v>206</v>
      </c>
      <c r="D3924" s="4">
        <v>163.9</v>
      </c>
    </row>
    <row r="3925" spans="2:4" ht="15" thickBot="1" x14ac:dyDescent="0.35">
      <c r="B3925" s="2">
        <v>38037</v>
      </c>
      <c r="C3925" s="4">
        <v>230.9</v>
      </c>
      <c r="D3925" s="4">
        <v>182</v>
      </c>
    </row>
    <row r="3926" spans="2:4" ht="15" thickBot="1" x14ac:dyDescent="0.35">
      <c r="B3926" s="2">
        <v>38036</v>
      </c>
      <c r="C3926" s="4">
        <v>240.6</v>
      </c>
      <c r="D3926" s="4">
        <v>192.6</v>
      </c>
    </row>
    <row r="3927" spans="2:4" ht="15" thickBot="1" x14ac:dyDescent="0.35">
      <c r="B3927" s="2">
        <v>38035</v>
      </c>
      <c r="C3927" s="4">
        <v>240.3</v>
      </c>
      <c r="D3927" s="4">
        <v>195.5</v>
      </c>
    </row>
    <row r="3928" spans="2:4" ht="15" thickBot="1" x14ac:dyDescent="0.35">
      <c r="B3928" s="2">
        <v>38034</v>
      </c>
      <c r="C3928" s="4">
        <v>239.1</v>
      </c>
      <c r="D3928" s="4">
        <v>194.7</v>
      </c>
    </row>
    <row r="3929" spans="2:4" ht="15" thickBot="1" x14ac:dyDescent="0.35">
      <c r="B3929" s="2">
        <v>38033</v>
      </c>
      <c r="C3929" s="4">
        <v>232.4</v>
      </c>
      <c r="D3929" s="4">
        <v>189.1</v>
      </c>
    </row>
    <row r="3930" spans="2:4" ht="15" thickBot="1" x14ac:dyDescent="0.35">
      <c r="B3930" s="2">
        <v>38030</v>
      </c>
      <c r="C3930" s="4">
        <v>263.89999999999998</v>
      </c>
      <c r="D3930" s="4">
        <v>215.9</v>
      </c>
    </row>
    <row r="3931" spans="2:4" ht="15" thickBot="1" x14ac:dyDescent="0.35">
      <c r="B3931" s="2">
        <v>38029</v>
      </c>
      <c r="C3931" s="4">
        <v>267.89999999999998</v>
      </c>
      <c r="D3931" s="4">
        <v>220</v>
      </c>
    </row>
    <row r="3932" spans="2:4" ht="15" thickBot="1" x14ac:dyDescent="0.35">
      <c r="B3932" s="2">
        <v>38028</v>
      </c>
      <c r="C3932" s="4">
        <v>205.4</v>
      </c>
      <c r="D3932" s="4">
        <v>155.5</v>
      </c>
    </row>
    <row r="3933" spans="2:4" ht="15" thickBot="1" x14ac:dyDescent="0.35">
      <c r="B3933" s="2">
        <v>38027</v>
      </c>
      <c r="C3933" s="4">
        <v>206.4</v>
      </c>
      <c r="D3933" s="4">
        <v>156.9</v>
      </c>
    </row>
    <row r="3934" spans="2:4" ht="15" thickBot="1" x14ac:dyDescent="0.35">
      <c r="B3934" s="2">
        <v>38026</v>
      </c>
      <c r="C3934" s="4">
        <v>214.4</v>
      </c>
      <c r="D3934" s="4">
        <v>167.6</v>
      </c>
    </row>
    <row r="3935" spans="2:4" ht="15" thickBot="1" x14ac:dyDescent="0.35">
      <c r="B3935" s="2">
        <v>38023</v>
      </c>
      <c r="C3935" s="4">
        <v>223.9</v>
      </c>
      <c r="D3935" s="4">
        <v>175.1</v>
      </c>
    </row>
    <row r="3936" spans="2:4" ht="15" thickBot="1" x14ac:dyDescent="0.35">
      <c r="B3936" s="2">
        <v>38022</v>
      </c>
      <c r="C3936" s="4">
        <v>246.9</v>
      </c>
      <c r="D3936" s="4">
        <v>197</v>
      </c>
    </row>
    <row r="3937" spans="2:4" ht="15" thickBot="1" x14ac:dyDescent="0.35">
      <c r="B3937" s="2">
        <v>38021</v>
      </c>
      <c r="C3937" s="4">
        <v>256.39999999999998</v>
      </c>
      <c r="D3937" s="4">
        <v>207.3</v>
      </c>
    </row>
    <row r="3938" spans="2:4" ht="15" thickBot="1" x14ac:dyDescent="0.35">
      <c r="B3938" s="2">
        <v>38020</v>
      </c>
      <c r="C3938" s="4">
        <v>267</v>
      </c>
      <c r="D3938" s="4">
        <v>218.2</v>
      </c>
    </row>
    <row r="3939" spans="2:4" ht="15" thickBot="1" x14ac:dyDescent="0.35">
      <c r="B3939" s="2">
        <v>38019</v>
      </c>
      <c r="C3939" s="4">
        <v>267.10000000000002</v>
      </c>
      <c r="D3939" s="4">
        <v>212.8</v>
      </c>
    </row>
    <row r="3940" spans="2:4" ht="15" thickBot="1" x14ac:dyDescent="0.35">
      <c r="B3940" s="2">
        <v>38016</v>
      </c>
      <c r="C3940" s="4">
        <v>256.8</v>
      </c>
      <c r="D3940" s="4">
        <v>206.3</v>
      </c>
    </row>
    <row r="3941" spans="2:4" ht="15" thickBot="1" x14ac:dyDescent="0.35">
      <c r="B3941" s="2">
        <v>38015</v>
      </c>
      <c r="C3941" s="4">
        <v>216.6</v>
      </c>
      <c r="D3941" s="4">
        <v>170.4</v>
      </c>
    </row>
    <row r="3942" spans="2:4" ht="15" thickBot="1" x14ac:dyDescent="0.35">
      <c r="B3942" s="2">
        <v>38014</v>
      </c>
      <c r="C3942" s="4">
        <v>220.6</v>
      </c>
      <c r="D3942" s="4">
        <v>173.6</v>
      </c>
    </row>
    <row r="3943" spans="2:4" ht="15" thickBot="1" x14ac:dyDescent="0.35">
      <c r="B3943" s="2">
        <v>38013</v>
      </c>
      <c r="C3943" s="4">
        <v>228.7</v>
      </c>
      <c r="D3943" s="4">
        <v>185.9</v>
      </c>
    </row>
    <row r="3944" spans="2:4" ht="15" thickBot="1" x14ac:dyDescent="0.35">
      <c r="B3944" s="2">
        <v>38012</v>
      </c>
      <c r="C3944" s="4">
        <v>232</v>
      </c>
      <c r="D3944" s="4">
        <v>189.9</v>
      </c>
    </row>
    <row r="3945" spans="2:4" ht="15" thickBot="1" x14ac:dyDescent="0.35">
      <c r="B3945" s="2">
        <v>38009</v>
      </c>
      <c r="C3945" s="4">
        <v>251.6</v>
      </c>
      <c r="D3945" s="4">
        <v>206.3</v>
      </c>
    </row>
    <row r="3946" spans="2:4" ht="15" thickBot="1" x14ac:dyDescent="0.35">
      <c r="B3946" s="2">
        <v>38008</v>
      </c>
      <c r="C3946" s="4">
        <v>215.7</v>
      </c>
      <c r="D3946" s="4">
        <v>170.8</v>
      </c>
    </row>
    <row r="3947" spans="2:4" ht="15" thickBot="1" x14ac:dyDescent="0.35">
      <c r="B3947" s="2">
        <v>38007</v>
      </c>
      <c r="C3947" s="4">
        <v>177.4</v>
      </c>
      <c r="D3947" s="4">
        <v>134.5</v>
      </c>
    </row>
    <row r="3948" spans="2:4" ht="15" thickBot="1" x14ac:dyDescent="0.35">
      <c r="B3948" s="2">
        <v>38006</v>
      </c>
      <c r="C3948" s="4">
        <v>208.4</v>
      </c>
      <c r="D3948" s="4">
        <v>160.30000000000001</v>
      </c>
    </row>
    <row r="3949" spans="2:4" ht="15" thickBot="1" x14ac:dyDescent="0.35">
      <c r="B3949" s="2">
        <v>38005</v>
      </c>
      <c r="C3949" s="4">
        <v>194.7</v>
      </c>
      <c r="D3949" s="4">
        <v>149.4</v>
      </c>
    </row>
    <row r="3950" spans="2:4" ht="15" thickBot="1" x14ac:dyDescent="0.35">
      <c r="B3950" s="2">
        <v>38002</v>
      </c>
      <c r="C3950" s="4">
        <v>216.4</v>
      </c>
      <c r="D3950" s="4">
        <v>169</v>
      </c>
    </row>
    <row r="3951" spans="2:4" ht="15" thickBot="1" x14ac:dyDescent="0.35">
      <c r="B3951" s="2">
        <v>38001</v>
      </c>
      <c r="C3951" s="4">
        <v>204.7</v>
      </c>
      <c r="D3951" s="4">
        <v>153.1</v>
      </c>
    </row>
    <row r="3952" spans="2:4" ht="15" thickBot="1" x14ac:dyDescent="0.35">
      <c r="B3952" s="2">
        <v>38000</v>
      </c>
      <c r="C3952" s="4">
        <v>218.9</v>
      </c>
      <c r="D3952" s="4">
        <v>166.5</v>
      </c>
    </row>
    <row r="3953" spans="2:4" ht="15" thickBot="1" x14ac:dyDescent="0.35">
      <c r="B3953" s="2">
        <v>37999</v>
      </c>
      <c r="C3953" s="4">
        <v>233.2</v>
      </c>
      <c r="D3953" s="4">
        <v>179.4</v>
      </c>
    </row>
    <row r="3954" spans="2:4" ht="15" thickBot="1" x14ac:dyDescent="0.35">
      <c r="B3954" s="2">
        <v>37998</v>
      </c>
      <c r="C3954" s="4">
        <v>231.9</v>
      </c>
      <c r="D3954" s="4">
        <v>176.8</v>
      </c>
    </row>
    <row r="3955" spans="2:4" ht="15" thickBot="1" x14ac:dyDescent="0.35">
      <c r="B3955" s="2">
        <v>37995</v>
      </c>
      <c r="C3955" s="4">
        <v>259.8</v>
      </c>
      <c r="D3955" s="4">
        <v>201.4</v>
      </c>
    </row>
    <row r="3956" spans="2:4" ht="15" thickBot="1" x14ac:dyDescent="0.35">
      <c r="B3956" s="2">
        <v>37994</v>
      </c>
      <c r="C3956" s="4">
        <v>260.60000000000002</v>
      </c>
      <c r="D3956" s="4">
        <v>200.1</v>
      </c>
    </row>
    <row r="3957" spans="2:4" ht="15" thickBot="1" x14ac:dyDescent="0.35">
      <c r="B3957" s="2">
        <v>37992</v>
      </c>
      <c r="C3957" s="4">
        <v>281.7</v>
      </c>
      <c r="D3957" s="4">
        <v>217.3</v>
      </c>
    </row>
    <row r="3958" spans="2:4" ht="15" thickBot="1" x14ac:dyDescent="0.35">
      <c r="B3958" s="2">
        <v>37991</v>
      </c>
      <c r="C3958" s="4">
        <v>304.8</v>
      </c>
      <c r="D3958" s="4">
        <v>225.2</v>
      </c>
    </row>
    <row r="3959" spans="2:4" ht="15" thickBot="1" x14ac:dyDescent="0.35">
      <c r="B3959" s="2">
        <v>37986</v>
      </c>
      <c r="C3959" s="4">
        <v>288.3</v>
      </c>
      <c r="D3959" s="4">
        <v>215.8</v>
      </c>
    </row>
    <row r="3960" spans="2:4" ht="15" thickBot="1" x14ac:dyDescent="0.35">
      <c r="B3960" s="2">
        <v>37985</v>
      </c>
      <c r="C3960" s="4">
        <v>268.89999999999998</v>
      </c>
      <c r="D3960" s="4">
        <v>197.2</v>
      </c>
    </row>
    <row r="3961" spans="2:4" ht="15" thickBot="1" x14ac:dyDescent="0.35">
      <c r="B3961" s="2">
        <v>37984</v>
      </c>
      <c r="C3961" s="4">
        <v>270.2</v>
      </c>
      <c r="D3961" s="4">
        <v>203.5</v>
      </c>
    </row>
    <row r="3962" spans="2:4" ht="15" thickBot="1" x14ac:dyDescent="0.35">
      <c r="B3962" s="2">
        <v>37981</v>
      </c>
      <c r="C3962" s="4">
        <v>232</v>
      </c>
      <c r="D3962" s="4">
        <v>164.2</v>
      </c>
    </row>
    <row r="3963" spans="2:4" ht="15" thickBot="1" x14ac:dyDescent="0.35">
      <c r="B3963" s="2">
        <v>37980</v>
      </c>
      <c r="C3963" s="4">
        <v>249.5</v>
      </c>
      <c r="D3963" s="4">
        <v>187.3</v>
      </c>
    </row>
    <row r="3964" spans="2:4" ht="15" thickBot="1" x14ac:dyDescent="0.35">
      <c r="B3964" s="2">
        <v>37979</v>
      </c>
      <c r="C3964" s="4">
        <v>233.5</v>
      </c>
      <c r="D3964" s="4">
        <v>174.6</v>
      </c>
    </row>
    <row r="3965" spans="2:4" ht="15" thickBot="1" x14ac:dyDescent="0.35">
      <c r="B3965" s="2">
        <v>37978</v>
      </c>
      <c r="C3965" s="4">
        <v>225</v>
      </c>
      <c r="D3965" s="4">
        <v>172.5</v>
      </c>
    </row>
    <row r="3966" spans="2:4" ht="15" thickBot="1" x14ac:dyDescent="0.35">
      <c r="B3966" s="2">
        <v>37977</v>
      </c>
      <c r="C3966" s="4">
        <v>216.5</v>
      </c>
      <c r="D3966" s="4">
        <v>166.8</v>
      </c>
    </row>
    <row r="3967" spans="2:4" ht="15" thickBot="1" x14ac:dyDescent="0.35">
      <c r="B3967" s="2">
        <v>37974</v>
      </c>
      <c r="C3967" s="4">
        <v>210.9</v>
      </c>
      <c r="D3967" s="4">
        <v>158.19999999999999</v>
      </c>
    </row>
    <row r="3968" spans="2:4" ht="15" thickBot="1" x14ac:dyDescent="0.35">
      <c r="B3968" s="2">
        <v>37973</v>
      </c>
      <c r="C3968" s="4">
        <v>198.8</v>
      </c>
      <c r="D3968" s="4">
        <v>146.6</v>
      </c>
    </row>
    <row r="3969" spans="2:4" ht="15" thickBot="1" x14ac:dyDescent="0.35">
      <c r="B3969" s="2">
        <v>37972</v>
      </c>
      <c r="C3969" s="4">
        <v>211</v>
      </c>
      <c r="D3969" s="4">
        <v>158.19999999999999</v>
      </c>
    </row>
    <row r="3970" spans="2:4" ht="15" thickBot="1" x14ac:dyDescent="0.35">
      <c r="B3970" s="2">
        <v>37971</v>
      </c>
      <c r="C3970" s="4">
        <v>163.80000000000001</v>
      </c>
      <c r="D3970" s="4">
        <v>118.6</v>
      </c>
    </row>
    <row r="3971" spans="2:4" ht="15" thickBot="1" x14ac:dyDescent="0.35">
      <c r="B3971" s="2">
        <v>37970</v>
      </c>
      <c r="C3971" s="4">
        <v>161.9</v>
      </c>
      <c r="D3971" s="4">
        <v>117.1</v>
      </c>
    </row>
    <row r="3972" spans="2:4" ht="15" thickBot="1" x14ac:dyDescent="0.35">
      <c r="B3972" s="2">
        <v>37966</v>
      </c>
      <c r="C3972" s="4">
        <v>152.19999999999999</v>
      </c>
      <c r="D3972" s="4">
        <v>103.8</v>
      </c>
    </row>
    <row r="3973" spans="2:4" ht="15" thickBot="1" x14ac:dyDescent="0.35">
      <c r="B3973" s="2">
        <v>37965</v>
      </c>
      <c r="C3973" s="4">
        <v>160.19999999999999</v>
      </c>
      <c r="D3973" s="4">
        <v>111.6</v>
      </c>
    </row>
    <row r="3974" spans="2:4" ht="15" thickBot="1" x14ac:dyDescent="0.35">
      <c r="B3974" s="2">
        <v>37964</v>
      </c>
      <c r="C3974" s="4">
        <v>163.6</v>
      </c>
      <c r="D3974" s="4">
        <v>117.7</v>
      </c>
    </row>
    <row r="3975" spans="2:4" ht="15" thickBot="1" x14ac:dyDescent="0.35">
      <c r="B3975" s="2">
        <v>37963</v>
      </c>
      <c r="C3975" s="4">
        <v>164.4</v>
      </c>
      <c r="D3975" s="4">
        <v>119.8</v>
      </c>
    </row>
    <row r="3976" spans="2:4" ht="15" thickBot="1" x14ac:dyDescent="0.35">
      <c r="B3976" s="2">
        <v>37960</v>
      </c>
      <c r="C3976" s="4">
        <v>161.5</v>
      </c>
      <c r="D3976" s="4">
        <v>114.2</v>
      </c>
    </row>
    <row r="3977" spans="2:4" ht="15" thickBot="1" x14ac:dyDescent="0.35">
      <c r="B3977" s="2">
        <v>37959</v>
      </c>
      <c r="C3977" s="4">
        <v>151.80000000000001</v>
      </c>
      <c r="D3977" s="4">
        <v>107.4</v>
      </c>
    </row>
    <row r="3978" spans="2:4" ht="15" thickBot="1" x14ac:dyDescent="0.35">
      <c r="B3978" s="2">
        <v>37958</v>
      </c>
      <c r="C3978" s="4">
        <v>157.30000000000001</v>
      </c>
      <c r="D3978" s="4">
        <v>114.4</v>
      </c>
    </row>
    <row r="3979" spans="2:4" ht="15" thickBot="1" x14ac:dyDescent="0.35">
      <c r="B3979" s="2">
        <v>37957</v>
      </c>
      <c r="C3979" s="4">
        <v>147.6</v>
      </c>
      <c r="D3979" s="4">
        <v>104.8</v>
      </c>
    </row>
    <row r="3980" spans="2:4" ht="15" thickBot="1" x14ac:dyDescent="0.35">
      <c r="B3980" s="2">
        <v>37956</v>
      </c>
      <c r="C3980" s="4">
        <v>150.69999999999999</v>
      </c>
      <c r="D3980" s="4">
        <v>104.2</v>
      </c>
    </row>
    <row r="3981" spans="2:4" ht="15" thickBot="1" x14ac:dyDescent="0.35">
      <c r="B3981" s="2">
        <v>37953</v>
      </c>
      <c r="C3981" s="4">
        <v>124.9</v>
      </c>
      <c r="D3981" s="4">
        <v>81</v>
      </c>
    </row>
    <row r="3982" spans="2:4" ht="15" thickBot="1" x14ac:dyDescent="0.35">
      <c r="B3982" s="2">
        <v>37952</v>
      </c>
      <c r="C3982" s="4">
        <v>122.4</v>
      </c>
      <c r="D3982" s="4">
        <v>82.6</v>
      </c>
    </row>
    <row r="3983" spans="2:4" ht="15" thickBot="1" x14ac:dyDescent="0.35">
      <c r="B3983" s="2">
        <v>37951</v>
      </c>
      <c r="C3983" s="4">
        <v>108</v>
      </c>
      <c r="D3983" s="4">
        <v>69.7</v>
      </c>
    </row>
    <row r="3984" spans="2:4" ht="15" thickBot="1" x14ac:dyDescent="0.35">
      <c r="B3984" s="2">
        <v>37950</v>
      </c>
      <c r="C3984" s="4">
        <v>113.8</v>
      </c>
      <c r="D3984" s="4">
        <v>75.7</v>
      </c>
    </row>
    <row r="3985" spans="2:4" ht="15" thickBot="1" x14ac:dyDescent="0.35">
      <c r="B3985" s="2">
        <v>37949</v>
      </c>
      <c r="C3985" s="4">
        <v>105</v>
      </c>
      <c r="D3985" s="4">
        <v>69.2</v>
      </c>
    </row>
    <row r="3986" spans="2:4" ht="15" thickBot="1" x14ac:dyDescent="0.35">
      <c r="B3986" s="2">
        <v>37946</v>
      </c>
      <c r="C3986" s="4">
        <v>108</v>
      </c>
      <c r="D3986" s="4">
        <v>70.7</v>
      </c>
    </row>
    <row r="3987" spans="2:4" ht="15" thickBot="1" x14ac:dyDescent="0.35">
      <c r="B3987" s="2">
        <v>37945</v>
      </c>
      <c r="C3987" s="4">
        <v>140.69999999999999</v>
      </c>
      <c r="D3987" s="4">
        <v>98.6</v>
      </c>
    </row>
    <row r="3988" spans="2:4" ht="15" thickBot="1" x14ac:dyDescent="0.35">
      <c r="B3988" s="2">
        <v>37944</v>
      </c>
      <c r="C3988" s="4">
        <v>128.69999999999999</v>
      </c>
      <c r="D3988" s="4">
        <v>88.8</v>
      </c>
    </row>
    <row r="3989" spans="2:4" ht="15" thickBot="1" x14ac:dyDescent="0.35">
      <c r="B3989" s="2">
        <v>37943</v>
      </c>
      <c r="C3989" s="4">
        <v>110.9</v>
      </c>
      <c r="D3989" s="4">
        <v>74</v>
      </c>
    </row>
    <row r="3990" spans="2:4" ht="15" thickBot="1" x14ac:dyDescent="0.35">
      <c r="B3990" s="2">
        <v>37942</v>
      </c>
      <c r="C3990" s="4">
        <v>107.6</v>
      </c>
      <c r="D3990" s="4">
        <v>71.400000000000006</v>
      </c>
    </row>
    <row r="3991" spans="2:4" ht="15" thickBot="1" x14ac:dyDescent="0.35">
      <c r="B3991" s="2">
        <v>37939</v>
      </c>
      <c r="C3991" s="4">
        <v>116.8</v>
      </c>
      <c r="D3991" s="4">
        <v>74.099999999999994</v>
      </c>
    </row>
    <row r="3992" spans="2:4" ht="15" thickBot="1" x14ac:dyDescent="0.35">
      <c r="B3992" s="2">
        <v>37938</v>
      </c>
      <c r="C3992" s="4">
        <v>127.8</v>
      </c>
      <c r="D3992" s="4">
        <v>87.5</v>
      </c>
    </row>
    <row r="3993" spans="2:4" ht="15" thickBot="1" x14ac:dyDescent="0.35">
      <c r="B3993" s="2">
        <v>37937</v>
      </c>
      <c r="C3993" s="4">
        <v>118.6</v>
      </c>
      <c r="D3993" s="4">
        <v>79.3</v>
      </c>
    </row>
    <row r="3994" spans="2:4" ht="15" thickBot="1" x14ac:dyDescent="0.35">
      <c r="B3994" s="2">
        <v>37936</v>
      </c>
      <c r="C3994" s="4">
        <v>115.7</v>
      </c>
      <c r="D3994" s="4">
        <v>77</v>
      </c>
    </row>
    <row r="3995" spans="2:4" ht="15" thickBot="1" x14ac:dyDescent="0.35">
      <c r="B3995" s="2">
        <v>37935</v>
      </c>
      <c r="C3995" s="4">
        <v>109.4</v>
      </c>
      <c r="D3995" s="4">
        <v>71.8</v>
      </c>
    </row>
    <row r="3996" spans="2:4" ht="15" thickBot="1" x14ac:dyDescent="0.35">
      <c r="B3996" s="2">
        <v>37931</v>
      </c>
      <c r="C3996" s="4">
        <v>110.2</v>
      </c>
      <c r="D3996" s="4">
        <v>66.599999999999994</v>
      </c>
    </row>
    <row r="3997" spans="2:4" ht="15" thickBot="1" x14ac:dyDescent="0.35">
      <c r="B3997" s="2">
        <v>37930</v>
      </c>
      <c r="C3997" s="4">
        <v>124.7</v>
      </c>
      <c r="D3997" s="4">
        <v>81.599999999999994</v>
      </c>
    </row>
    <row r="3998" spans="2:4" ht="15" thickBot="1" x14ac:dyDescent="0.35">
      <c r="B3998" s="2">
        <v>37929</v>
      </c>
      <c r="C3998" s="4">
        <v>133.5</v>
      </c>
      <c r="D3998" s="4">
        <v>92.1</v>
      </c>
    </row>
    <row r="3999" spans="2:4" ht="15" thickBot="1" x14ac:dyDescent="0.35">
      <c r="B3999" s="2">
        <v>37928</v>
      </c>
      <c r="C3999" s="4">
        <v>141.9</v>
      </c>
      <c r="D3999" s="4">
        <v>97.3</v>
      </c>
    </row>
    <row r="4000" spans="2:4" ht="15" thickBot="1" x14ac:dyDescent="0.35">
      <c r="B4000" s="2">
        <v>37925</v>
      </c>
      <c r="C4000" s="4">
        <v>124.1</v>
      </c>
      <c r="D4000" s="4">
        <v>80.8</v>
      </c>
    </row>
    <row r="4001" spans="2:4" ht="15" thickBot="1" x14ac:dyDescent="0.35">
      <c r="B4001" s="2">
        <v>37924</v>
      </c>
      <c r="C4001" s="4">
        <v>117.5</v>
      </c>
      <c r="D4001" s="4">
        <v>79</v>
      </c>
    </row>
    <row r="4002" spans="2:4" ht="15" thickBot="1" x14ac:dyDescent="0.35">
      <c r="B4002" s="2">
        <v>37923</v>
      </c>
      <c r="C4002" s="4">
        <v>90.4</v>
      </c>
      <c r="D4002" s="4">
        <v>56.8</v>
      </c>
    </row>
    <row r="4003" spans="2:4" ht="15" thickBot="1" x14ac:dyDescent="0.35">
      <c r="B4003" s="2">
        <v>37922</v>
      </c>
      <c r="C4003" s="4">
        <v>113.1</v>
      </c>
      <c r="D4003" s="4">
        <v>76.8</v>
      </c>
    </row>
    <row r="4004" spans="2:4" ht="15" thickBot="1" x14ac:dyDescent="0.35">
      <c r="B4004" s="2">
        <v>37921</v>
      </c>
      <c r="C4004" s="4">
        <v>123.3</v>
      </c>
      <c r="D4004" s="4">
        <v>87.7</v>
      </c>
    </row>
    <row r="4005" spans="2:4" ht="15" thickBot="1" x14ac:dyDescent="0.35">
      <c r="B4005" s="2">
        <v>37918</v>
      </c>
      <c r="C4005" s="4">
        <v>119.3</v>
      </c>
      <c r="D4005" s="4">
        <v>79.8</v>
      </c>
    </row>
    <row r="4006" spans="2:4" ht="15" thickBot="1" x14ac:dyDescent="0.35">
      <c r="B4006" s="2">
        <v>37917</v>
      </c>
      <c r="C4006" s="4">
        <v>114.2</v>
      </c>
      <c r="D4006" s="4">
        <v>78.7</v>
      </c>
    </row>
    <row r="4007" spans="2:4" ht="15" thickBot="1" x14ac:dyDescent="0.35">
      <c r="B4007" s="2">
        <v>37916</v>
      </c>
      <c r="C4007" s="4">
        <v>104.3</v>
      </c>
      <c r="D4007" s="4">
        <v>69.2</v>
      </c>
    </row>
    <row r="4008" spans="2:4" ht="15" thickBot="1" x14ac:dyDescent="0.35">
      <c r="B4008" s="2">
        <v>37915</v>
      </c>
      <c r="C4008" s="4">
        <v>98.2</v>
      </c>
      <c r="D4008" s="4">
        <v>65.099999999999994</v>
      </c>
    </row>
    <row r="4009" spans="2:4" ht="15" thickBot="1" x14ac:dyDescent="0.35">
      <c r="B4009" s="2">
        <v>37914</v>
      </c>
      <c r="C4009" s="4">
        <v>113.9</v>
      </c>
      <c r="D4009" s="4">
        <v>78.2</v>
      </c>
    </row>
    <row r="4010" spans="2:4" ht="15" thickBot="1" x14ac:dyDescent="0.35">
      <c r="B4010" s="2">
        <v>37911</v>
      </c>
      <c r="C4010" s="4">
        <v>122</v>
      </c>
      <c r="D4010" s="4">
        <v>81.5</v>
      </c>
    </row>
    <row r="4011" spans="2:4" ht="15" thickBot="1" x14ac:dyDescent="0.35">
      <c r="B4011" s="2">
        <v>37910</v>
      </c>
      <c r="C4011" s="4">
        <v>129</v>
      </c>
      <c r="D4011" s="4">
        <v>91.2</v>
      </c>
    </row>
    <row r="4012" spans="2:4" ht="15" thickBot="1" x14ac:dyDescent="0.35">
      <c r="B4012" s="2">
        <v>37909</v>
      </c>
      <c r="C4012" s="4">
        <v>153.9</v>
      </c>
      <c r="D4012" s="4">
        <v>114.2</v>
      </c>
    </row>
    <row r="4013" spans="2:4" ht="15" thickBot="1" x14ac:dyDescent="0.35">
      <c r="B4013" s="2">
        <v>37908</v>
      </c>
      <c r="C4013" s="4">
        <v>125.2</v>
      </c>
      <c r="D4013" s="4">
        <v>83.9</v>
      </c>
    </row>
    <row r="4014" spans="2:4" ht="15" thickBot="1" x14ac:dyDescent="0.35">
      <c r="B4014" s="2">
        <v>37907</v>
      </c>
      <c r="C4014" s="4">
        <v>119.6</v>
      </c>
      <c r="D4014" s="4">
        <v>82.1</v>
      </c>
    </row>
    <row r="4015" spans="2:4" ht="15" thickBot="1" x14ac:dyDescent="0.35">
      <c r="B4015" s="2">
        <v>37904</v>
      </c>
      <c r="C4015" s="4">
        <v>108.6</v>
      </c>
      <c r="D4015" s="4">
        <v>66.2</v>
      </c>
    </row>
    <row r="4016" spans="2:4" ht="15" thickBot="1" x14ac:dyDescent="0.35">
      <c r="B4016" s="2">
        <v>37903</v>
      </c>
      <c r="C4016" s="4">
        <v>117.5</v>
      </c>
      <c r="D4016" s="4">
        <v>77</v>
      </c>
    </row>
    <row r="4017" spans="2:4" ht="15" thickBot="1" x14ac:dyDescent="0.35">
      <c r="B4017" s="2">
        <v>37902</v>
      </c>
      <c r="C4017" s="4">
        <v>117.5</v>
      </c>
      <c r="D4017" s="4">
        <v>78.3</v>
      </c>
    </row>
    <row r="4018" spans="2:4" ht="15" thickBot="1" x14ac:dyDescent="0.35">
      <c r="B4018" s="2">
        <v>37901</v>
      </c>
      <c r="C4018" s="4">
        <v>111.8</v>
      </c>
      <c r="D4018" s="4">
        <v>74</v>
      </c>
    </row>
    <row r="4019" spans="2:4" ht="15" thickBot="1" x14ac:dyDescent="0.35">
      <c r="B4019" s="2">
        <v>37900</v>
      </c>
      <c r="C4019" s="4">
        <v>116.8</v>
      </c>
      <c r="D4019" s="4">
        <v>79</v>
      </c>
    </row>
    <row r="4020" spans="2:4" ht="15" thickBot="1" x14ac:dyDescent="0.35">
      <c r="B4020" s="2">
        <v>37897</v>
      </c>
      <c r="C4020" s="4">
        <v>118.1</v>
      </c>
      <c r="D4020" s="4">
        <v>77.3</v>
      </c>
    </row>
    <row r="4021" spans="2:4" ht="15" thickBot="1" x14ac:dyDescent="0.35">
      <c r="B4021" s="2">
        <v>37896</v>
      </c>
      <c r="C4021" s="4">
        <v>120.6</v>
      </c>
      <c r="D4021" s="4">
        <v>78.7</v>
      </c>
    </row>
    <row r="4022" spans="2:4" ht="15" thickBot="1" x14ac:dyDescent="0.35">
      <c r="B4022" s="2">
        <v>37895</v>
      </c>
      <c r="C4022" s="4">
        <v>154.9</v>
      </c>
      <c r="D4022" s="4">
        <v>104</v>
      </c>
    </row>
    <row r="4023" spans="2:4" ht="15" thickBot="1" x14ac:dyDescent="0.35">
      <c r="B4023" s="2">
        <v>37894</v>
      </c>
      <c r="C4023" s="4">
        <v>125.2</v>
      </c>
      <c r="D4023" s="4">
        <v>81.7</v>
      </c>
    </row>
    <row r="4024" spans="2:4" ht="15" thickBot="1" x14ac:dyDescent="0.35">
      <c r="B4024" s="2">
        <v>37893</v>
      </c>
      <c r="C4024" s="4">
        <v>102.7</v>
      </c>
      <c r="D4024" s="4">
        <v>64.8</v>
      </c>
    </row>
    <row r="4025" spans="2:4" ht="15" thickBot="1" x14ac:dyDescent="0.35">
      <c r="B4025" s="2">
        <v>37890</v>
      </c>
      <c r="C4025" s="4">
        <v>95.3</v>
      </c>
      <c r="D4025" s="4">
        <v>57.1</v>
      </c>
    </row>
    <row r="4026" spans="2:4" ht="15" thickBot="1" x14ac:dyDescent="0.35">
      <c r="B4026" s="2">
        <v>37889</v>
      </c>
      <c r="C4026" s="4">
        <v>105.5</v>
      </c>
      <c r="D4026" s="4">
        <v>68.2</v>
      </c>
    </row>
    <row r="4027" spans="2:4" ht="15" thickBot="1" x14ac:dyDescent="0.35">
      <c r="B4027" s="2">
        <v>37888</v>
      </c>
      <c r="C4027" s="4">
        <v>100.3</v>
      </c>
      <c r="D4027" s="4">
        <v>61.8</v>
      </c>
    </row>
    <row r="4028" spans="2:4" ht="15" thickBot="1" x14ac:dyDescent="0.35">
      <c r="B4028" s="2">
        <v>37887</v>
      </c>
      <c r="C4028" s="4">
        <v>91.8</v>
      </c>
      <c r="D4028" s="4">
        <v>54.9</v>
      </c>
    </row>
    <row r="4029" spans="2:4" ht="15" thickBot="1" x14ac:dyDescent="0.35">
      <c r="B4029" s="2">
        <v>37886</v>
      </c>
      <c r="C4029" s="4">
        <v>100.4</v>
      </c>
      <c r="D4029" s="4">
        <v>62.5</v>
      </c>
    </row>
    <row r="4030" spans="2:4" ht="15" thickBot="1" x14ac:dyDescent="0.35">
      <c r="B4030" s="2">
        <v>37883</v>
      </c>
      <c r="C4030" s="4">
        <v>106.8</v>
      </c>
      <c r="D4030" s="4">
        <v>65.3</v>
      </c>
    </row>
    <row r="4031" spans="2:4" ht="15" thickBot="1" x14ac:dyDescent="0.35">
      <c r="B4031" s="2">
        <v>37882</v>
      </c>
      <c r="C4031" s="4">
        <v>108.2</v>
      </c>
      <c r="D4031" s="4">
        <v>68</v>
      </c>
    </row>
    <row r="4032" spans="2:4" ht="15" thickBot="1" x14ac:dyDescent="0.35">
      <c r="B4032" s="2">
        <v>37881</v>
      </c>
      <c r="C4032" s="4">
        <v>106.4</v>
      </c>
      <c r="D4032" s="4">
        <v>67.8</v>
      </c>
    </row>
    <row r="4033" spans="2:4" ht="15" thickBot="1" x14ac:dyDescent="0.35">
      <c r="B4033" s="2">
        <v>37880</v>
      </c>
      <c r="C4033" s="4">
        <v>91</v>
      </c>
      <c r="D4033" s="4">
        <v>55.4</v>
      </c>
    </row>
    <row r="4034" spans="2:4" ht="15" thickBot="1" x14ac:dyDescent="0.35">
      <c r="B4034" s="2">
        <v>37879</v>
      </c>
      <c r="C4034" s="4">
        <v>85.2</v>
      </c>
      <c r="D4034" s="4">
        <v>49.5</v>
      </c>
    </row>
    <row r="4035" spans="2:4" ht="15" thickBot="1" x14ac:dyDescent="0.35">
      <c r="B4035" s="2">
        <v>37876</v>
      </c>
      <c r="C4035" s="4">
        <v>91.1</v>
      </c>
      <c r="D4035" s="4">
        <v>52.9</v>
      </c>
    </row>
    <row r="4036" spans="2:4" ht="15" thickBot="1" x14ac:dyDescent="0.35">
      <c r="B4036" s="2">
        <v>37875</v>
      </c>
      <c r="C4036" s="4">
        <v>95.7</v>
      </c>
      <c r="D4036" s="4">
        <v>57.3</v>
      </c>
    </row>
    <row r="4037" spans="2:4" ht="15" thickBot="1" x14ac:dyDescent="0.35">
      <c r="B4037" s="2">
        <v>37874</v>
      </c>
      <c r="C4037" s="4">
        <v>93.9</v>
      </c>
      <c r="D4037" s="4">
        <v>55.8</v>
      </c>
    </row>
    <row r="4038" spans="2:4" ht="15" thickBot="1" x14ac:dyDescent="0.35">
      <c r="B4038" s="2">
        <v>37873</v>
      </c>
      <c r="C4038" s="4">
        <v>91.8</v>
      </c>
      <c r="D4038" s="4">
        <v>53.8</v>
      </c>
    </row>
    <row r="4039" spans="2:4" ht="15" thickBot="1" x14ac:dyDescent="0.35">
      <c r="B4039" s="2">
        <v>37872</v>
      </c>
      <c r="C4039" s="4">
        <v>100.9</v>
      </c>
      <c r="D4039" s="4">
        <v>62.1</v>
      </c>
    </row>
    <row r="4040" spans="2:4" ht="15" thickBot="1" x14ac:dyDescent="0.35">
      <c r="B4040" s="2">
        <v>37869</v>
      </c>
      <c r="C4040" s="4">
        <v>99</v>
      </c>
      <c r="D4040" s="4">
        <v>57.9</v>
      </c>
    </row>
    <row r="4041" spans="2:4" ht="15" thickBot="1" x14ac:dyDescent="0.35">
      <c r="B4041" s="2">
        <v>37868</v>
      </c>
      <c r="C4041" s="4">
        <v>133.30000000000001</v>
      </c>
      <c r="D4041" s="4">
        <v>89.2</v>
      </c>
    </row>
    <row r="4042" spans="2:4" ht="15" thickBot="1" x14ac:dyDescent="0.35">
      <c r="B4042" s="2">
        <v>37867</v>
      </c>
      <c r="C4042" s="4">
        <v>138.19999999999999</v>
      </c>
      <c r="D4042" s="4">
        <v>94.9</v>
      </c>
    </row>
    <row r="4043" spans="2:4" ht="15" thickBot="1" x14ac:dyDescent="0.35">
      <c r="B4043" s="2">
        <v>37866</v>
      </c>
      <c r="C4043" s="4">
        <v>138</v>
      </c>
      <c r="D4043" s="4">
        <v>94.8</v>
      </c>
    </row>
    <row r="4044" spans="2:4" ht="15" thickBot="1" x14ac:dyDescent="0.35">
      <c r="B4044" s="2">
        <v>37865</v>
      </c>
      <c r="C4044" s="4">
        <v>130.19999999999999</v>
      </c>
      <c r="D4044" s="4">
        <v>83.8</v>
      </c>
    </row>
    <row r="4045" spans="2:4" ht="15" thickBot="1" x14ac:dyDescent="0.35">
      <c r="B4045" s="2">
        <v>37862</v>
      </c>
      <c r="C4045" s="4">
        <v>121.8</v>
      </c>
      <c r="D4045" s="4">
        <v>80</v>
      </c>
    </row>
    <row r="4046" spans="2:4" ht="15" thickBot="1" x14ac:dyDescent="0.35">
      <c r="B4046" s="2">
        <v>37861</v>
      </c>
      <c r="C4046" s="4">
        <v>106.8</v>
      </c>
      <c r="D4046" s="4">
        <v>65.8</v>
      </c>
    </row>
    <row r="4047" spans="2:4" ht="15" thickBot="1" x14ac:dyDescent="0.35">
      <c r="B4047" s="2">
        <v>37860</v>
      </c>
      <c r="C4047" s="4">
        <v>112.8</v>
      </c>
      <c r="D4047" s="4">
        <v>74.5</v>
      </c>
    </row>
    <row r="4048" spans="2:4" ht="15" thickBot="1" x14ac:dyDescent="0.35">
      <c r="B4048" s="2">
        <v>37859</v>
      </c>
      <c r="C4048" s="4">
        <v>99.7</v>
      </c>
      <c r="D4048" s="4">
        <v>64.099999999999994</v>
      </c>
    </row>
    <row r="4049" spans="2:4" ht="15" thickBot="1" x14ac:dyDescent="0.35">
      <c r="B4049" s="2">
        <v>37858</v>
      </c>
      <c r="C4049" s="4">
        <v>98.6</v>
      </c>
      <c r="D4049" s="4">
        <v>64.3</v>
      </c>
    </row>
    <row r="4050" spans="2:4" ht="15" thickBot="1" x14ac:dyDescent="0.35">
      <c r="B4050" s="2">
        <v>37855</v>
      </c>
      <c r="C4050" s="4">
        <v>102.5</v>
      </c>
      <c r="D4050" s="4">
        <v>64.7</v>
      </c>
    </row>
    <row r="4051" spans="2:4" ht="15" thickBot="1" x14ac:dyDescent="0.35">
      <c r="B4051" s="2">
        <v>37854</v>
      </c>
      <c r="C4051" s="4">
        <v>97.1</v>
      </c>
      <c r="D4051" s="4">
        <v>62.2</v>
      </c>
    </row>
    <row r="4052" spans="2:4" ht="15" thickBot="1" x14ac:dyDescent="0.35">
      <c r="B4052" s="2">
        <v>37853</v>
      </c>
      <c r="C4052" s="4">
        <v>125.6</v>
      </c>
      <c r="D4052" s="4">
        <v>86.1</v>
      </c>
    </row>
    <row r="4053" spans="2:4" ht="15" thickBot="1" x14ac:dyDescent="0.35">
      <c r="B4053" s="2">
        <v>37852</v>
      </c>
      <c r="C4053" s="4">
        <v>113.8</v>
      </c>
      <c r="D4053" s="4">
        <v>76.599999999999994</v>
      </c>
    </row>
    <row r="4054" spans="2:4" ht="15" thickBot="1" x14ac:dyDescent="0.35">
      <c r="B4054" s="2">
        <v>37851</v>
      </c>
      <c r="C4054" s="4">
        <v>114.1</v>
      </c>
      <c r="D4054" s="4">
        <v>79.5</v>
      </c>
    </row>
    <row r="4055" spans="2:4" ht="15" thickBot="1" x14ac:dyDescent="0.35">
      <c r="B4055" s="2">
        <v>37848</v>
      </c>
      <c r="C4055" s="4">
        <v>109.4</v>
      </c>
      <c r="D4055" s="4">
        <v>68.3</v>
      </c>
    </row>
    <row r="4056" spans="2:4" ht="15" thickBot="1" x14ac:dyDescent="0.35">
      <c r="B4056" s="2">
        <v>37847</v>
      </c>
      <c r="C4056" s="4">
        <v>108.7</v>
      </c>
      <c r="D4056" s="4">
        <v>67.2</v>
      </c>
    </row>
    <row r="4057" spans="2:4" ht="15" thickBot="1" x14ac:dyDescent="0.35">
      <c r="B4057" s="2">
        <v>37846</v>
      </c>
      <c r="C4057" s="4">
        <v>111.4</v>
      </c>
      <c r="D4057" s="4">
        <v>70.7</v>
      </c>
    </row>
    <row r="4058" spans="2:4" ht="15" thickBot="1" x14ac:dyDescent="0.35">
      <c r="B4058" s="2">
        <v>37845</v>
      </c>
      <c r="C4058" s="4">
        <v>109.9</v>
      </c>
      <c r="D4058" s="4">
        <v>68.900000000000006</v>
      </c>
    </row>
    <row r="4059" spans="2:4" ht="15" thickBot="1" x14ac:dyDescent="0.35">
      <c r="B4059" s="2">
        <v>37844</v>
      </c>
      <c r="C4059" s="4">
        <v>106.6</v>
      </c>
      <c r="D4059" s="4">
        <v>66.3</v>
      </c>
    </row>
    <row r="4060" spans="2:4" ht="15" thickBot="1" x14ac:dyDescent="0.35">
      <c r="B4060" s="2">
        <v>37841</v>
      </c>
      <c r="C4060" s="4">
        <v>110.5</v>
      </c>
      <c r="D4060" s="4">
        <v>67.099999999999994</v>
      </c>
    </row>
    <row r="4061" spans="2:4" ht="15" thickBot="1" x14ac:dyDescent="0.35">
      <c r="B4061" s="2">
        <v>37840</v>
      </c>
      <c r="C4061" s="4">
        <v>125.3</v>
      </c>
      <c r="D4061" s="4">
        <v>81.5</v>
      </c>
    </row>
    <row r="4062" spans="2:4" ht="15" thickBot="1" x14ac:dyDescent="0.35">
      <c r="B4062" s="2">
        <v>37839</v>
      </c>
      <c r="C4062" s="4">
        <v>123.8</v>
      </c>
      <c r="D4062" s="4">
        <v>80.900000000000006</v>
      </c>
    </row>
    <row r="4063" spans="2:4" ht="15" thickBot="1" x14ac:dyDescent="0.35">
      <c r="B4063" s="2">
        <v>37838</v>
      </c>
      <c r="C4063" s="4">
        <v>128.9</v>
      </c>
      <c r="D4063" s="4">
        <v>86.3</v>
      </c>
    </row>
    <row r="4064" spans="2:4" ht="15" thickBot="1" x14ac:dyDescent="0.35">
      <c r="B4064" s="2">
        <v>37837</v>
      </c>
      <c r="C4064" s="4">
        <v>136.4</v>
      </c>
      <c r="D4064" s="4">
        <v>94</v>
      </c>
    </row>
    <row r="4065" spans="2:4" ht="15" thickBot="1" x14ac:dyDescent="0.35">
      <c r="B4065" s="2">
        <v>37834</v>
      </c>
      <c r="C4065" s="4">
        <v>144</v>
      </c>
      <c r="D4065" s="4">
        <v>95</v>
      </c>
    </row>
    <row r="4066" spans="2:4" ht="15" thickBot="1" x14ac:dyDescent="0.35">
      <c r="B4066" s="2">
        <v>37833</v>
      </c>
      <c r="C4066" s="4">
        <v>131</v>
      </c>
      <c r="D4066" s="4">
        <v>85.8</v>
      </c>
    </row>
    <row r="4067" spans="2:4" ht="15" thickBot="1" x14ac:dyDescent="0.35">
      <c r="B4067" s="2">
        <v>37832</v>
      </c>
      <c r="C4067" s="4">
        <v>119.7</v>
      </c>
      <c r="D4067" s="4">
        <v>78.900000000000006</v>
      </c>
    </row>
    <row r="4068" spans="2:4" ht="15" thickBot="1" x14ac:dyDescent="0.35">
      <c r="B4068" s="2">
        <v>37831</v>
      </c>
      <c r="C4068" s="4">
        <v>94.6</v>
      </c>
      <c r="D4068" s="4">
        <v>59.7</v>
      </c>
    </row>
    <row r="4069" spans="2:4" ht="15" thickBot="1" x14ac:dyDescent="0.35">
      <c r="B4069" s="2">
        <v>37830</v>
      </c>
      <c r="C4069" s="4">
        <v>99.7</v>
      </c>
      <c r="D4069" s="4">
        <v>65</v>
      </c>
    </row>
    <row r="4070" spans="2:4" ht="15" thickBot="1" x14ac:dyDescent="0.35">
      <c r="B4070" s="2">
        <v>37827</v>
      </c>
      <c r="C4070" s="4">
        <v>126.4</v>
      </c>
      <c r="D4070" s="4">
        <v>87.3</v>
      </c>
    </row>
    <row r="4071" spans="2:4" ht="15" thickBot="1" x14ac:dyDescent="0.35">
      <c r="B4071" s="2">
        <v>37826</v>
      </c>
      <c r="C4071" s="4">
        <v>119.6</v>
      </c>
      <c r="D4071" s="4">
        <v>82.8</v>
      </c>
    </row>
    <row r="4072" spans="2:4" ht="15" thickBot="1" x14ac:dyDescent="0.35">
      <c r="B4072" s="2">
        <v>37825</v>
      </c>
      <c r="C4072" s="4">
        <v>109.9</v>
      </c>
      <c r="D4072" s="4">
        <v>73.8</v>
      </c>
    </row>
    <row r="4073" spans="2:4" ht="15" thickBot="1" x14ac:dyDescent="0.35">
      <c r="B4073" s="2">
        <v>37824</v>
      </c>
      <c r="C4073" s="4">
        <v>103.1</v>
      </c>
      <c r="D4073" s="4">
        <v>70.099999999999994</v>
      </c>
    </row>
    <row r="4074" spans="2:4" ht="15" thickBot="1" x14ac:dyDescent="0.35">
      <c r="B4074" s="2">
        <v>37823</v>
      </c>
      <c r="C4074" s="4">
        <v>124</v>
      </c>
      <c r="D4074" s="4">
        <v>87.3</v>
      </c>
    </row>
    <row r="4075" spans="2:4" ht="15" thickBot="1" x14ac:dyDescent="0.35">
      <c r="B4075" s="2">
        <v>37820</v>
      </c>
      <c r="C4075" s="4">
        <v>122.8</v>
      </c>
      <c r="D4075" s="4">
        <v>82.9</v>
      </c>
    </row>
    <row r="4076" spans="2:4" ht="15" thickBot="1" x14ac:dyDescent="0.35">
      <c r="B4076" s="2">
        <v>37819</v>
      </c>
      <c r="C4076" s="4">
        <v>117.6</v>
      </c>
      <c r="D4076" s="4">
        <v>80.3</v>
      </c>
    </row>
    <row r="4077" spans="2:4" ht="15" thickBot="1" x14ac:dyDescent="0.35">
      <c r="B4077" s="2">
        <v>37818</v>
      </c>
      <c r="C4077" s="4">
        <v>121.5</v>
      </c>
      <c r="D4077" s="4">
        <v>84.2</v>
      </c>
    </row>
    <row r="4078" spans="2:4" ht="15" thickBot="1" x14ac:dyDescent="0.35">
      <c r="B4078" s="2">
        <v>37817</v>
      </c>
      <c r="C4078" s="4">
        <v>124.4</v>
      </c>
      <c r="D4078" s="4">
        <v>85.6</v>
      </c>
    </row>
    <row r="4079" spans="2:4" ht="15" thickBot="1" x14ac:dyDescent="0.35">
      <c r="B4079" s="2">
        <v>37816</v>
      </c>
      <c r="C4079" s="4">
        <v>121.8</v>
      </c>
      <c r="D4079" s="4">
        <v>82.7</v>
      </c>
    </row>
    <row r="4080" spans="2:4" ht="15" thickBot="1" x14ac:dyDescent="0.35">
      <c r="B4080" s="2">
        <v>37813</v>
      </c>
      <c r="C4080" s="4">
        <v>135.1</v>
      </c>
      <c r="D4080" s="4">
        <v>91.7</v>
      </c>
    </row>
    <row r="4081" spans="2:4" ht="15" thickBot="1" x14ac:dyDescent="0.35">
      <c r="B4081" s="2">
        <v>37812</v>
      </c>
      <c r="C4081" s="4">
        <v>143.1</v>
      </c>
      <c r="D4081" s="4">
        <v>98.5</v>
      </c>
    </row>
    <row r="4082" spans="2:4" ht="15" thickBot="1" x14ac:dyDescent="0.35">
      <c r="B4082" s="2">
        <v>37811</v>
      </c>
      <c r="C4082" s="4">
        <v>139.6</v>
      </c>
      <c r="D4082" s="4">
        <v>96.9</v>
      </c>
    </row>
    <row r="4083" spans="2:4" ht="15" thickBot="1" x14ac:dyDescent="0.35">
      <c r="B4083" s="2">
        <v>37810</v>
      </c>
      <c r="C4083" s="4">
        <v>142.6</v>
      </c>
      <c r="D4083" s="4">
        <v>98.6</v>
      </c>
    </row>
    <row r="4084" spans="2:4" ht="15" thickBot="1" x14ac:dyDescent="0.35">
      <c r="B4084" s="2">
        <v>37809</v>
      </c>
      <c r="C4084" s="4">
        <v>143.69999999999999</v>
      </c>
      <c r="D4084" s="4">
        <v>99.5</v>
      </c>
    </row>
    <row r="4085" spans="2:4" ht="15" thickBot="1" x14ac:dyDescent="0.35">
      <c r="B4085" s="2">
        <v>37806</v>
      </c>
      <c r="C4085" s="4">
        <v>152.30000000000001</v>
      </c>
      <c r="D4085" s="4">
        <v>108</v>
      </c>
    </row>
    <row r="4086" spans="2:4" ht="15" thickBot="1" x14ac:dyDescent="0.35">
      <c r="B4086" s="2">
        <v>37805</v>
      </c>
      <c r="C4086" s="4">
        <v>153.69999999999999</v>
      </c>
      <c r="D4086" s="4">
        <v>106.3</v>
      </c>
    </row>
    <row r="4087" spans="2:4" ht="15" thickBot="1" x14ac:dyDescent="0.35">
      <c r="B4087" s="2">
        <v>37804</v>
      </c>
      <c r="C4087" s="4">
        <v>164.6</v>
      </c>
      <c r="D4087" s="4">
        <v>115.3</v>
      </c>
    </row>
    <row r="4088" spans="2:4" ht="15" thickBot="1" x14ac:dyDescent="0.35">
      <c r="B4088" s="2">
        <v>37803</v>
      </c>
      <c r="C4088" s="4">
        <v>165.4</v>
      </c>
      <c r="D4088" s="4">
        <v>110.2</v>
      </c>
    </row>
    <row r="4089" spans="2:4" ht="15" thickBot="1" x14ac:dyDescent="0.35">
      <c r="B4089" s="2">
        <v>37802</v>
      </c>
      <c r="C4089" s="4">
        <v>141.69999999999999</v>
      </c>
      <c r="D4089" s="4">
        <v>97.3</v>
      </c>
    </row>
    <row r="4090" spans="2:4" ht="15" thickBot="1" x14ac:dyDescent="0.35">
      <c r="B4090" s="2">
        <v>37799</v>
      </c>
      <c r="C4090" s="4">
        <v>142.69999999999999</v>
      </c>
      <c r="D4090" s="4">
        <v>99.6</v>
      </c>
    </row>
    <row r="4091" spans="2:4" ht="15" thickBot="1" x14ac:dyDescent="0.35">
      <c r="B4091" s="2">
        <v>37798</v>
      </c>
      <c r="C4091" s="4">
        <v>129.4</v>
      </c>
      <c r="D4091" s="4">
        <v>89.4</v>
      </c>
    </row>
    <row r="4092" spans="2:4" ht="15" thickBot="1" x14ac:dyDescent="0.35">
      <c r="B4092" s="2">
        <v>37797</v>
      </c>
      <c r="C4092" s="4">
        <v>147.9</v>
      </c>
      <c r="D4092" s="4">
        <v>108.7</v>
      </c>
    </row>
    <row r="4093" spans="2:4" ht="15" thickBot="1" x14ac:dyDescent="0.35">
      <c r="B4093" s="2">
        <v>37796</v>
      </c>
      <c r="C4093" s="4">
        <v>140.4</v>
      </c>
      <c r="D4093" s="4">
        <v>102.7</v>
      </c>
    </row>
    <row r="4094" spans="2:4" ht="15" thickBot="1" x14ac:dyDescent="0.35">
      <c r="B4094" s="2">
        <v>37795</v>
      </c>
      <c r="C4094" s="4">
        <v>135.6</v>
      </c>
      <c r="D4094" s="4">
        <v>97.4</v>
      </c>
    </row>
    <row r="4095" spans="2:4" ht="15" thickBot="1" x14ac:dyDescent="0.35">
      <c r="B4095" s="2">
        <v>37793</v>
      </c>
      <c r="C4095" s="4">
        <v>137.80000000000001</v>
      </c>
      <c r="D4095" s="4">
        <v>98.6</v>
      </c>
    </row>
    <row r="4096" spans="2:4" ht="15" thickBot="1" x14ac:dyDescent="0.35">
      <c r="B4096" s="2">
        <v>37792</v>
      </c>
      <c r="C4096" s="4">
        <v>160.1</v>
      </c>
      <c r="D4096" s="4">
        <v>118.4</v>
      </c>
    </row>
    <row r="4097" spans="2:4" ht="15" thickBot="1" x14ac:dyDescent="0.35">
      <c r="B4097" s="2">
        <v>37791</v>
      </c>
      <c r="C4097" s="4">
        <v>143.19999999999999</v>
      </c>
      <c r="D4097" s="4">
        <v>99.6</v>
      </c>
    </row>
    <row r="4098" spans="2:4" ht="15" thickBot="1" x14ac:dyDescent="0.35">
      <c r="B4098" s="2">
        <v>37790</v>
      </c>
      <c r="C4098" s="4">
        <v>134.5</v>
      </c>
      <c r="D4098" s="4">
        <v>91.1</v>
      </c>
    </row>
    <row r="4099" spans="2:4" ht="15" thickBot="1" x14ac:dyDescent="0.35">
      <c r="B4099" s="2">
        <v>37789</v>
      </c>
      <c r="C4099" s="4">
        <v>137.80000000000001</v>
      </c>
      <c r="D4099" s="4">
        <v>98.2</v>
      </c>
    </row>
    <row r="4100" spans="2:4" ht="15" thickBot="1" x14ac:dyDescent="0.35">
      <c r="B4100" s="2">
        <v>37788</v>
      </c>
      <c r="C4100" s="4">
        <v>135.9</v>
      </c>
      <c r="D4100" s="4">
        <v>100.3</v>
      </c>
    </row>
    <row r="4101" spans="2:4" ht="15" thickBot="1" x14ac:dyDescent="0.35">
      <c r="B4101" s="2">
        <v>37783</v>
      </c>
      <c r="C4101" s="4">
        <v>135.6</v>
      </c>
      <c r="D4101" s="4">
        <v>93.6</v>
      </c>
    </row>
    <row r="4102" spans="2:4" ht="15" thickBot="1" x14ac:dyDescent="0.35">
      <c r="B4102" s="2">
        <v>37782</v>
      </c>
      <c r="C4102" s="4">
        <v>148.19999999999999</v>
      </c>
      <c r="D4102" s="4">
        <v>104.8</v>
      </c>
    </row>
    <row r="4103" spans="2:4" ht="15" thickBot="1" x14ac:dyDescent="0.35">
      <c r="B4103" s="2">
        <v>37781</v>
      </c>
      <c r="C4103" s="4">
        <v>138.30000000000001</v>
      </c>
      <c r="D4103" s="4">
        <v>97.3</v>
      </c>
    </row>
    <row r="4104" spans="2:4" ht="15" thickBot="1" x14ac:dyDescent="0.35">
      <c r="B4104" s="2">
        <v>37778</v>
      </c>
      <c r="C4104" s="4">
        <v>142</v>
      </c>
      <c r="D4104" s="4">
        <v>96.9</v>
      </c>
    </row>
    <row r="4105" spans="2:4" ht="15" thickBot="1" x14ac:dyDescent="0.35">
      <c r="B4105" s="2">
        <v>37777</v>
      </c>
      <c r="C4105" s="4">
        <v>174.6</v>
      </c>
      <c r="D4105" s="4">
        <v>129</v>
      </c>
    </row>
    <row r="4106" spans="2:4" ht="15" thickBot="1" x14ac:dyDescent="0.35">
      <c r="B4106" s="2">
        <v>37776</v>
      </c>
      <c r="C4106" s="4">
        <v>173.9</v>
      </c>
      <c r="D4106" s="4">
        <v>127.1</v>
      </c>
    </row>
    <row r="4107" spans="2:4" ht="15" thickBot="1" x14ac:dyDescent="0.35">
      <c r="B4107" s="2">
        <v>37775</v>
      </c>
      <c r="C4107" s="4">
        <v>189.1</v>
      </c>
      <c r="D4107" s="4">
        <v>138.80000000000001</v>
      </c>
    </row>
    <row r="4108" spans="2:4" ht="15" thickBot="1" x14ac:dyDescent="0.35">
      <c r="B4108" s="2">
        <v>37774</v>
      </c>
      <c r="C4108" s="4">
        <v>180.2</v>
      </c>
      <c r="D4108" s="4">
        <v>132.19999999999999</v>
      </c>
    </row>
    <row r="4109" spans="2:4" ht="15" thickBot="1" x14ac:dyDescent="0.35">
      <c r="B4109" s="2">
        <v>37771</v>
      </c>
      <c r="C4109" s="4">
        <v>174.1</v>
      </c>
      <c r="D4109" s="4">
        <v>129.80000000000001</v>
      </c>
    </row>
    <row r="4110" spans="2:4" ht="15" thickBot="1" x14ac:dyDescent="0.35">
      <c r="B4110" s="2">
        <v>37770</v>
      </c>
      <c r="C4110" s="4">
        <v>161.69999999999999</v>
      </c>
      <c r="D4110" s="4">
        <v>121.3</v>
      </c>
    </row>
    <row r="4111" spans="2:4" ht="15" thickBot="1" x14ac:dyDescent="0.35">
      <c r="B4111" s="2">
        <v>37769</v>
      </c>
      <c r="C4111" s="4">
        <v>138.9</v>
      </c>
      <c r="D4111" s="4">
        <v>99.1</v>
      </c>
    </row>
    <row r="4112" spans="2:4" ht="15" thickBot="1" x14ac:dyDescent="0.35">
      <c r="B4112" s="2">
        <v>37768</v>
      </c>
      <c r="C4112" s="4">
        <v>124.8</v>
      </c>
      <c r="D4112" s="4">
        <v>86.1</v>
      </c>
    </row>
    <row r="4113" spans="2:4" ht="15" thickBot="1" x14ac:dyDescent="0.35">
      <c r="B4113" s="2">
        <v>37767</v>
      </c>
      <c r="C4113" s="4">
        <v>124.1</v>
      </c>
      <c r="D4113" s="4">
        <v>86</v>
      </c>
    </row>
    <row r="4114" spans="2:4" ht="15" thickBot="1" x14ac:dyDescent="0.35">
      <c r="B4114" s="2">
        <v>37764</v>
      </c>
      <c r="C4114" s="4">
        <v>150.80000000000001</v>
      </c>
      <c r="D4114" s="4">
        <v>109.7</v>
      </c>
    </row>
    <row r="4115" spans="2:4" ht="15" thickBot="1" x14ac:dyDescent="0.35">
      <c r="B4115" s="2">
        <v>37763</v>
      </c>
      <c r="C4115" s="4">
        <v>130</v>
      </c>
      <c r="D4115" s="4">
        <v>87.2</v>
      </c>
    </row>
    <row r="4116" spans="2:4" ht="15" thickBot="1" x14ac:dyDescent="0.35">
      <c r="B4116" s="2">
        <v>37762</v>
      </c>
      <c r="C4116" s="4">
        <v>112.8</v>
      </c>
      <c r="D4116" s="4">
        <v>74.7</v>
      </c>
    </row>
    <row r="4117" spans="2:4" ht="15" thickBot="1" x14ac:dyDescent="0.35">
      <c r="B4117" s="2">
        <v>37761</v>
      </c>
      <c r="C4117" s="4">
        <v>110.5</v>
      </c>
      <c r="D4117" s="4">
        <v>70.900000000000006</v>
      </c>
    </row>
    <row r="4118" spans="2:4" ht="15" thickBot="1" x14ac:dyDescent="0.35">
      <c r="B4118" s="2">
        <v>37760</v>
      </c>
      <c r="C4118" s="4">
        <v>104.2</v>
      </c>
      <c r="D4118" s="4">
        <v>67.599999999999994</v>
      </c>
    </row>
    <row r="4119" spans="2:4" ht="15" thickBot="1" x14ac:dyDescent="0.35">
      <c r="B4119" s="2">
        <v>37757</v>
      </c>
      <c r="C4119" s="4">
        <v>98</v>
      </c>
      <c r="D4119" s="4">
        <v>59.5</v>
      </c>
    </row>
    <row r="4120" spans="2:4" ht="15" thickBot="1" x14ac:dyDescent="0.35">
      <c r="B4120" s="2">
        <v>37756</v>
      </c>
      <c r="C4120" s="4">
        <v>98.6</v>
      </c>
      <c r="D4120" s="4">
        <v>58.1</v>
      </c>
    </row>
    <row r="4121" spans="2:4" ht="15" thickBot="1" x14ac:dyDescent="0.35">
      <c r="B4121" s="2">
        <v>37755</v>
      </c>
      <c r="C4121" s="4">
        <v>101.5</v>
      </c>
      <c r="D4121" s="4">
        <v>61.5</v>
      </c>
    </row>
    <row r="4122" spans="2:4" ht="15" thickBot="1" x14ac:dyDescent="0.35">
      <c r="B4122" s="2">
        <v>37754</v>
      </c>
      <c r="C4122" s="4">
        <v>108.8</v>
      </c>
      <c r="D4122" s="4">
        <v>68.3</v>
      </c>
    </row>
    <row r="4123" spans="2:4" ht="15" thickBot="1" x14ac:dyDescent="0.35">
      <c r="B4123" s="2">
        <v>37753</v>
      </c>
      <c r="C4123" s="4">
        <v>105.4</v>
      </c>
      <c r="D4123" s="4">
        <v>66.599999999999994</v>
      </c>
    </row>
    <row r="4124" spans="2:4" ht="15" thickBot="1" x14ac:dyDescent="0.35">
      <c r="B4124" s="2">
        <v>37749</v>
      </c>
      <c r="C4124" s="4">
        <v>120.2</v>
      </c>
      <c r="D4124" s="4">
        <v>76.3</v>
      </c>
    </row>
    <row r="4125" spans="2:4" ht="15" thickBot="1" x14ac:dyDescent="0.35">
      <c r="B4125" s="2">
        <v>37748</v>
      </c>
      <c r="C4125" s="4">
        <v>123.7</v>
      </c>
      <c r="D4125" s="4">
        <v>79.5</v>
      </c>
    </row>
    <row r="4126" spans="2:4" ht="15" thickBot="1" x14ac:dyDescent="0.35">
      <c r="B4126" s="2">
        <v>37747</v>
      </c>
      <c r="C4126" s="4">
        <v>130.4</v>
      </c>
      <c r="D4126" s="4">
        <v>85.7</v>
      </c>
    </row>
    <row r="4127" spans="2:4" ht="15" thickBot="1" x14ac:dyDescent="0.35">
      <c r="B4127" s="2">
        <v>37746</v>
      </c>
      <c r="C4127" s="4">
        <v>145.19999999999999</v>
      </c>
      <c r="D4127" s="4">
        <v>99.4</v>
      </c>
    </row>
    <row r="4128" spans="2:4" ht="15" thickBot="1" x14ac:dyDescent="0.35">
      <c r="B4128" s="2">
        <v>37741</v>
      </c>
      <c r="C4128" s="4">
        <v>127.8</v>
      </c>
      <c r="D4128" s="4">
        <v>85.4</v>
      </c>
    </row>
    <row r="4129" spans="2:4" ht="15" thickBot="1" x14ac:dyDescent="0.35">
      <c r="B4129" s="2">
        <v>37740</v>
      </c>
      <c r="C4129" s="4">
        <v>87.5</v>
      </c>
      <c r="D4129" s="4">
        <v>52.2</v>
      </c>
    </row>
    <row r="4130" spans="2:4" ht="15" thickBot="1" x14ac:dyDescent="0.35">
      <c r="B4130" s="2">
        <v>37739</v>
      </c>
      <c r="C4130" s="4">
        <v>87.8</v>
      </c>
      <c r="D4130" s="4">
        <v>53.2</v>
      </c>
    </row>
    <row r="4131" spans="2:4" ht="15" thickBot="1" x14ac:dyDescent="0.35">
      <c r="B4131" s="2">
        <v>37736</v>
      </c>
      <c r="C4131" s="4">
        <v>105.1</v>
      </c>
      <c r="D4131" s="4">
        <v>67.5</v>
      </c>
    </row>
    <row r="4132" spans="2:4" ht="15" thickBot="1" x14ac:dyDescent="0.35">
      <c r="B4132" s="2">
        <v>37735</v>
      </c>
      <c r="C4132" s="4">
        <v>105.1</v>
      </c>
      <c r="D4132" s="4">
        <v>64.900000000000006</v>
      </c>
    </row>
    <row r="4133" spans="2:4" ht="15" thickBot="1" x14ac:dyDescent="0.35">
      <c r="B4133" s="2">
        <v>37734</v>
      </c>
      <c r="C4133" s="4">
        <v>103.7</v>
      </c>
      <c r="D4133" s="4">
        <v>66</v>
      </c>
    </row>
    <row r="4134" spans="2:4" ht="15" thickBot="1" x14ac:dyDescent="0.35">
      <c r="B4134" s="2">
        <v>37733</v>
      </c>
      <c r="C4134" s="4">
        <v>92.1</v>
      </c>
      <c r="D4134" s="4">
        <v>55.7</v>
      </c>
    </row>
    <row r="4135" spans="2:4" ht="15" thickBot="1" x14ac:dyDescent="0.35">
      <c r="B4135" s="2">
        <v>37732</v>
      </c>
      <c r="C4135" s="4">
        <v>96.5</v>
      </c>
      <c r="D4135" s="4">
        <v>58.4</v>
      </c>
    </row>
    <row r="4136" spans="2:4" ht="15" thickBot="1" x14ac:dyDescent="0.35">
      <c r="B4136" s="2">
        <v>37729</v>
      </c>
      <c r="C4136" s="4">
        <v>102.6</v>
      </c>
      <c r="D4136" s="4">
        <v>61.8</v>
      </c>
    </row>
    <row r="4137" spans="2:4" ht="15" thickBot="1" x14ac:dyDescent="0.35">
      <c r="B4137" s="2">
        <v>37728</v>
      </c>
      <c r="C4137" s="4">
        <v>102</v>
      </c>
      <c r="D4137" s="4">
        <v>62.3</v>
      </c>
    </row>
    <row r="4138" spans="2:4" ht="15" thickBot="1" x14ac:dyDescent="0.35">
      <c r="B4138" s="2">
        <v>37727</v>
      </c>
      <c r="C4138" s="4">
        <v>105.5</v>
      </c>
      <c r="D4138" s="4">
        <v>69.5</v>
      </c>
    </row>
    <row r="4139" spans="2:4" ht="15" thickBot="1" x14ac:dyDescent="0.35">
      <c r="B4139" s="2">
        <v>37726</v>
      </c>
      <c r="C4139" s="4">
        <v>97.3</v>
      </c>
      <c r="D4139" s="4">
        <v>60.4</v>
      </c>
    </row>
    <row r="4140" spans="2:4" ht="15" thickBot="1" x14ac:dyDescent="0.35">
      <c r="B4140" s="2">
        <v>37725</v>
      </c>
      <c r="C4140" s="4">
        <v>91.1</v>
      </c>
      <c r="D4140" s="4">
        <v>54.6</v>
      </c>
    </row>
    <row r="4141" spans="2:4" ht="15" thickBot="1" x14ac:dyDescent="0.35">
      <c r="B4141" s="2">
        <v>37722</v>
      </c>
      <c r="C4141" s="4">
        <v>98</v>
      </c>
      <c r="D4141" s="4">
        <v>56.9</v>
      </c>
    </row>
    <row r="4142" spans="2:4" ht="15" thickBot="1" x14ac:dyDescent="0.35">
      <c r="B4142" s="2">
        <v>37721</v>
      </c>
      <c r="C4142" s="4">
        <v>115</v>
      </c>
      <c r="D4142" s="4">
        <v>72.400000000000006</v>
      </c>
    </row>
    <row r="4143" spans="2:4" ht="15" thickBot="1" x14ac:dyDescent="0.35">
      <c r="B4143" s="2">
        <v>37720</v>
      </c>
      <c r="C4143" s="4">
        <v>104.9</v>
      </c>
      <c r="D4143" s="4">
        <v>64.599999999999994</v>
      </c>
    </row>
    <row r="4144" spans="2:4" ht="15" thickBot="1" x14ac:dyDescent="0.35">
      <c r="B4144" s="2">
        <v>37719</v>
      </c>
      <c r="C4144" s="4">
        <v>108.4</v>
      </c>
      <c r="D4144" s="4">
        <v>68.599999999999994</v>
      </c>
    </row>
    <row r="4145" spans="2:4" ht="15" thickBot="1" x14ac:dyDescent="0.35">
      <c r="B4145" s="2">
        <v>37718</v>
      </c>
      <c r="C4145" s="4">
        <v>92.3</v>
      </c>
      <c r="D4145" s="4">
        <v>52.8</v>
      </c>
    </row>
    <row r="4146" spans="2:4" ht="15" thickBot="1" x14ac:dyDescent="0.35">
      <c r="B4146" s="2">
        <v>37715</v>
      </c>
      <c r="C4146" s="4">
        <v>101.8</v>
      </c>
      <c r="D4146" s="4">
        <v>58.7</v>
      </c>
    </row>
    <row r="4147" spans="2:4" ht="15" thickBot="1" x14ac:dyDescent="0.35">
      <c r="B4147" s="2">
        <v>37714</v>
      </c>
      <c r="C4147" s="4">
        <v>122.9</v>
      </c>
      <c r="D4147" s="4">
        <v>78.2</v>
      </c>
    </row>
    <row r="4148" spans="2:4" ht="15" thickBot="1" x14ac:dyDescent="0.35">
      <c r="B4148" s="2">
        <v>37713</v>
      </c>
      <c r="C4148" s="4">
        <v>136.9</v>
      </c>
      <c r="D4148" s="4">
        <v>90.4</v>
      </c>
    </row>
    <row r="4149" spans="2:4" ht="15" thickBot="1" x14ac:dyDescent="0.35">
      <c r="B4149" s="2">
        <v>37712</v>
      </c>
      <c r="C4149" s="4">
        <v>137.5</v>
      </c>
      <c r="D4149" s="4">
        <v>91</v>
      </c>
    </row>
    <row r="4150" spans="2:4" ht="15" thickBot="1" x14ac:dyDescent="0.35">
      <c r="B4150" s="2">
        <v>37711</v>
      </c>
      <c r="C4150" s="4">
        <v>108.5</v>
      </c>
      <c r="D4150" s="4">
        <v>67.5</v>
      </c>
    </row>
    <row r="4151" spans="2:4" ht="15" thickBot="1" x14ac:dyDescent="0.35">
      <c r="B4151" s="2">
        <v>37708</v>
      </c>
      <c r="C4151" s="4">
        <v>116</v>
      </c>
      <c r="D4151" s="4">
        <v>73.400000000000006</v>
      </c>
    </row>
    <row r="4152" spans="2:4" ht="15" thickBot="1" x14ac:dyDescent="0.35">
      <c r="B4152" s="2">
        <v>37707</v>
      </c>
      <c r="C4152" s="4">
        <v>91.9</v>
      </c>
      <c r="D4152" s="4">
        <v>53.3</v>
      </c>
    </row>
    <row r="4153" spans="2:4" ht="15" thickBot="1" x14ac:dyDescent="0.35">
      <c r="B4153" s="2">
        <v>37706</v>
      </c>
      <c r="C4153" s="4">
        <v>88.9</v>
      </c>
      <c r="D4153" s="4">
        <v>51.7</v>
      </c>
    </row>
    <row r="4154" spans="2:4" ht="15" thickBot="1" x14ac:dyDescent="0.35">
      <c r="B4154" s="2">
        <v>37705</v>
      </c>
      <c r="C4154" s="4">
        <v>90.6</v>
      </c>
      <c r="D4154" s="4">
        <v>55</v>
      </c>
    </row>
    <row r="4155" spans="2:4" ht="15" thickBot="1" x14ac:dyDescent="0.35">
      <c r="B4155" s="2">
        <v>37704</v>
      </c>
      <c r="C4155" s="4">
        <v>88.5</v>
      </c>
      <c r="D4155" s="4">
        <v>52.6</v>
      </c>
    </row>
    <row r="4156" spans="2:4" ht="15" thickBot="1" x14ac:dyDescent="0.35">
      <c r="B4156" s="2">
        <v>37701</v>
      </c>
      <c r="C4156" s="4">
        <v>90.5</v>
      </c>
      <c r="D4156" s="4">
        <v>54.9</v>
      </c>
    </row>
    <row r="4157" spans="2:4" ht="15" thickBot="1" x14ac:dyDescent="0.35">
      <c r="B4157" s="2">
        <v>37700</v>
      </c>
      <c r="C4157" s="4">
        <v>97</v>
      </c>
      <c r="D4157" s="4">
        <v>58</v>
      </c>
    </row>
    <row r="4158" spans="2:4" ht="15" thickBot="1" x14ac:dyDescent="0.35">
      <c r="B4158" s="2">
        <v>37699</v>
      </c>
      <c r="C4158" s="4">
        <v>103.5</v>
      </c>
      <c r="D4158" s="4">
        <v>65.400000000000006</v>
      </c>
    </row>
    <row r="4159" spans="2:4" ht="15" thickBot="1" x14ac:dyDescent="0.35">
      <c r="B4159" s="2">
        <v>37698</v>
      </c>
      <c r="C4159" s="4">
        <v>94.3</v>
      </c>
      <c r="D4159" s="4">
        <v>59.6</v>
      </c>
    </row>
    <row r="4160" spans="2:4" ht="15" thickBot="1" x14ac:dyDescent="0.35">
      <c r="B4160" s="2">
        <v>37697</v>
      </c>
      <c r="C4160" s="4">
        <v>97.2</v>
      </c>
      <c r="D4160" s="4">
        <v>63.4</v>
      </c>
    </row>
    <row r="4161" spans="2:4" ht="15" thickBot="1" x14ac:dyDescent="0.35">
      <c r="B4161" s="2">
        <v>37694</v>
      </c>
      <c r="C4161" s="4">
        <v>81.5</v>
      </c>
      <c r="D4161" s="4">
        <v>43.2</v>
      </c>
    </row>
    <row r="4162" spans="2:4" ht="15" thickBot="1" x14ac:dyDescent="0.35">
      <c r="B4162" s="2">
        <v>37693</v>
      </c>
      <c r="C4162" s="4">
        <v>92</v>
      </c>
      <c r="D4162" s="4">
        <v>53.4</v>
      </c>
    </row>
    <row r="4163" spans="2:4" ht="15" thickBot="1" x14ac:dyDescent="0.35">
      <c r="B4163" s="2">
        <v>37692</v>
      </c>
      <c r="C4163" s="4">
        <v>95</v>
      </c>
      <c r="D4163" s="4">
        <v>58.8</v>
      </c>
    </row>
    <row r="4164" spans="2:4" ht="15" thickBot="1" x14ac:dyDescent="0.35">
      <c r="B4164" s="2">
        <v>37691</v>
      </c>
      <c r="C4164" s="4">
        <v>100.9</v>
      </c>
      <c r="D4164" s="4">
        <v>62.9</v>
      </c>
    </row>
    <row r="4165" spans="2:4" ht="15" thickBot="1" x14ac:dyDescent="0.35">
      <c r="B4165" s="2">
        <v>37687</v>
      </c>
      <c r="C4165" s="4">
        <v>83.7</v>
      </c>
      <c r="D4165" s="4">
        <v>44.9</v>
      </c>
    </row>
    <row r="4166" spans="2:4" ht="15" thickBot="1" x14ac:dyDescent="0.35">
      <c r="B4166" s="2">
        <v>37686</v>
      </c>
      <c r="C4166" s="4">
        <v>88.4</v>
      </c>
      <c r="D4166" s="4">
        <v>49.7</v>
      </c>
    </row>
    <row r="4167" spans="2:4" ht="15" thickBot="1" x14ac:dyDescent="0.35">
      <c r="B4167" s="2">
        <v>37685</v>
      </c>
      <c r="C4167" s="4">
        <v>103.4</v>
      </c>
      <c r="D4167" s="4">
        <v>62.9</v>
      </c>
    </row>
    <row r="4168" spans="2:4" ht="15" thickBot="1" x14ac:dyDescent="0.35">
      <c r="B4168" s="2">
        <v>37684</v>
      </c>
      <c r="C4168" s="4">
        <v>99.1</v>
      </c>
      <c r="D4168" s="4">
        <v>58.7</v>
      </c>
    </row>
    <row r="4169" spans="2:4" ht="15" thickBot="1" x14ac:dyDescent="0.35">
      <c r="B4169" s="2">
        <v>37683</v>
      </c>
      <c r="C4169" s="4">
        <v>109.8</v>
      </c>
      <c r="D4169" s="4">
        <v>68.5</v>
      </c>
    </row>
    <row r="4170" spans="2:4" ht="15" thickBot="1" x14ac:dyDescent="0.35">
      <c r="B4170" s="2">
        <v>37680</v>
      </c>
      <c r="C4170" s="4">
        <v>98.8</v>
      </c>
      <c r="D4170" s="4">
        <v>58.2</v>
      </c>
    </row>
    <row r="4171" spans="2:4" ht="15" thickBot="1" x14ac:dyDescent="0.35">
      <c r="B4171" s="2">
        <v>37679</v>
      </c>
      <c r="C4171" s="4">
        <v>99.7</v>
      </c>
      <c r="D4171" s="4">
        <v>61.6</v>
      </c>
    </row>
    <row r="4172" spans="2:4" ht="15" thickBot="1" x14ac:dyDescent="0.35">
      <c r="B4172" s="2">
        <v>37678</v>
      </c>
      <c r="C4172" s="4">
        <v>86</v>
      </c>
      <c r="D4172" s="4">
        <v>52.2</v>
      </c>
    </row>
    <row r="4173" spans="2:4" ht="15" thickBot="1" x14ac:dyDescent="0.35">
      <c r="B4173" s="2">
        <v>37677</v>
      </c>
      <c r="C4173" s="4">
        <v>89.5</v>
      </c>
      <c r="D4173" s="4">
        <v>57.3</v>
      </c>
    </row>
    <row r="4174" spans="2:4" ht="15" thickBot="1" x14ac:dyDescent="0.35">
      <c r="B4174" s="2">
        <v>37673</v>
      </c>
      <c r="C4174" s="4">
        <v>83.9</v>
      </c>
      <c r="D4174" s="4">
        <v>48.5</v>
      </c>
    </row>
    <row r="4175" spans="2:4" ht="15" thickBot="1" x14ac:dyDescent="0.35">
      <c r="B4175" s="2">
        <v>37672</v>
      </c>
      <c r="C4175" s="4">
        <v>92.1</v>
      </c>
      <c r="D4175" s="4">
        <v>56.2</v>
      </c>
    </row>
    <row r="4176" spans="2:4" ht="15" thickBot="1" x14ac:dyDescent="0.35">
      <c r="B4176" s="2">
        <v>37671</v>
      </c>
      <c r="C4176" s="4">
        <v>103.6</v>
      </c>
      <c r="D4176" s="4">
        <v>69.5</v>
      </c>
    </row>
    <row r="4177" spans="2:4" ht="15" thickBot="1" x14ac:dyDescent="0.35">
      <c r="B4177" s="2">
        <v>37670</v>
      </c>
      <c r="C4177" s="4">
        <v>84.3</v>
      </c>
      <c r="D4177" s="4">
        <v>50.6</v>
      </c>
    </row>
    <row r="4178" spans="2:4" ht="15" thickBot="1" x14ac:dyDescent="0.35">
      <c r="B4178" s="2">
        <v>37669</v>
      </c>
      <c r="C4178" s="4">
        <v>79.8</v>
      </c>
      <c r="D4178" s="4">
        <v>48.4</v>
      </c>
    </row>
    <row r="4179" spans="2:4" ht="15" thickBot="1" x14ac:dyDescent="0.35">
      <c r="B4179" s="2">
        <v>37666</v>
      </c>
      <c r="C4179" s="4">
        <v>71.8</v>
      </c>
      <c r="D4179" s="4">
        <v>36.6</v>
      </c>
    </row>
    <row r="4180" spans="2:4" ht="15" thickBot="1" x14ac:dyDescent="0.35">
      <c r="B4180" s="2">
        <v>37665</v>
      </c>
      <c r="C4180" s="4">
        <v>80.900000000000006</v>
      </c>
      <c r="D4180" s="4">
        <v>45.1</v>
      </c>
    </row>
    <row r="4181" spans="2:4" ht="15" thickBot="1" x14ac:dyDescent="0.35">
      <c r="B4181" s="2">
        <v>37664</v>
      </c>
      <c r="C4181" s="4">
        <v>80.099999999999994</v>
      </c>
      <c r="D4181" s="4">
        <v>45.9</v>
      </c>
    </row>
    <row r="4182" spans="2:4" ht="15" thickBot="1" x14ac:dyDescent="0.35">
      <c r="B4182" s="2">
        <v>37663</v>
      </c>
      <c r="C4182" s="4">
        <v>81.099999999999994</v>
      </c>
      <c r="D4182" s="4">
        <v>45.9</v>
      </c>
    </row>
    <row r="4183" spans="2:4" ht="15" thickBot="1" x14ac:dyDescent="0.35">
      <c r="B4183" s="2">
        <v>37662</v>
      </c>
      <c r="C4183" s="4">
        <v>82.8</v>
      </c>
      <c r="D4183" s="4">
        <v>47.1</v>
      </c>
    </row>
    <row r="4184" spans="2:4" ht="15" thickBot="1" x14ac:dyDescent="0.35">
      <c r="B4184" s="2">
        <v>37659</v>
      </c>
      <c r="C4184" s="4">
        <v>83.8</v>
      </c>
      <c r="D4184" s="4">
        <v>49.4</v>
      </c>
    </row>
    <row r="4185" spans="2:4" ht="15" thickBot="1" x14ac:dyDescent="0.35">
      <c r="B4185" s="2">
        <v>37658</v>
      </c>
      <c r="C4185" s="4">
        <v>80</v>
      </c>
      <c r="D4185" s="4">
        <v>45.8</v>
      </c>
    </row>
    <row r="4186" spans="2:4" ht="15" thickBot="1" x14ac:dyDescent="0.35">
      <c r="B4186" s="2">
        <v>37657</v>
      </c>
      <c r="C4186" s="4">
        <v>91.7</v>
      </c>
      <c r="D4186" s="4">
        <v>56.2</v>
      </c>
    </row>
    <row r="4187" spans="2:4" ht="15" thickBot="1" x14ac:dyDescent="0.35">
      <c r="B4187" s="2">
        <v>37656</v>
      </c>
      <c r="C4187" s="4">
        <v>89.3</v>
      </c>
      <c r="D4187" s="4">
        <v>54.1</v>
      </c>
    </row>
    <row r="4188" spans="2:4" ht="15" thickBot="1" x14ac:dyDescent="0.35">
      <c r="B4188" s="2">
        <v>37655</v>
      </c>
      <c r="C4188" s="4">
        <v>101</v>
      </c>
      <c r="D4188" s="4">
        <v>62.3</v>
      </c>
    </row>
    <row r="4189" spans="2:4" ht="15" thickBot="1" x14ac:dyDescent="0.35">
      <c r="B4189" s="2">
        <v>37652</v>
      </c>
      <c r="C4189" s="4">
        <v>91.5</v>
      </c>
      <c r="D4189" s="4">
        <v>53.8</v>
      </c>
    </row>
    <row r="4190" spans="2:4" ht="15" thickBot="1" x14ac:dyDescent="0.35">
      <c r="B4190" s="2">
        <v>37651</v>
      </c>
      <c r="C4190" s="4">
        <v>91.9</v>
      </c>
      <c r="D4190" s="4">
        <v>57.6</v>
      </c>
    </row>
    <row r="4191" spans="2:4" ht="15" thickBot="1" x14ac:dyDescent="0.35">
      <c r="B4191" s="2">
        <v>37650</v>
      </c>
      <c r="C4191" s="4">
        <v>76.099999999999994</v>
      </c>
      <c r="D4191" s="4">
        <v>44.1</v>
      </c>
    </row>
    <row r="4192" spans="2:4" ht="15" thickBot="1" x14ac:dyDescent="0.35">
      <c r="B4192" s="2">
        <v>37649</v>
      </c>
      <c r="C4192" s="4">
        <v>75.5</v>
      </c>
      <c r="D4192" s="4">
        <v>44.2</v>
      </c>
    </row>
    <row r="4193" spans="2:4" ht="15" thickBot="1" x14ac:dyDescent="0.35">
      <c r="B4193" s="2">
        <v>37648</v>
      </c>
      <c r="C4193" s="4">
        <v>72</v>
      </c>
      <c r="D4193" s="4">
        <v>42.5</v>
      </c>
    </row>
    <row r="4194" spans="2:4" ht="15" thickBot="1" x14ac:dyDescent="0.35">
      <c r="B4194" s="2">
        <v>37645</v>
      </c>
      <c r="C4194" s="4">
        <v>72</v>
      </c>
      <c r="D4194" s="4">
        <v>41.6</v>
      </c>
    </row>
    <row r="4195" spans="2:4" ht="15" thickBot="1" x14ac:dyDescent="0.35">
      <c r="B4195" s="2">
        <v>37644</v>
      </c>
      <c r="C4195" s="4">
        <v>69.3</v>
      </c>
      <c r="D4195" s="4">
        <v>39.700000000000003</v>
      </c>
    </row>
    <row r="4196" spans="2:4" ht="15" thickBot="1" x14ac:dyDescent="0.35">
      <c r="B4196" s="2">
        <v>37643</v>
      </c>
      <c r="C4196" s="4">
        <v>76.900000000000006</v>
      </c>
      <c r="D4196" s="4">
        <v>48.1</v>
      </c>
    </row>
    <row r="4197" spans="2:4" ht="15" thickBot="1" x14ac:dyDescent="0.35">
      <c r="B4197" s="2">
        <v>37642</v>
      </c>
      <c r="C4197" s="4">
        <v>55.1</v>
      </c>
      <c r="D4197" s="4">
        <v>29</v>
      </c>
    </row>
    <row r="4198" spans="2:4" ht="15" thickBot="1" x14ac:dyDescent="0.35">
      <c r="B4198" s="2">
        <v>37641</v>
      </c>
      <c r="C4198" s="4">
        <v>61.7</v>
      </c>
      <c r="D4198" s="4">
        <v>32.299999999999997</v>
      </c>
    </row>
    <row r="4199" spans="2:4" ht="15" thickBot="1" x14ac:dyDescent="0.35">
      <c r="B4199" s="2">
        <v>37638</v>
      </c>
      <c r="C4199" s="4">
        <v>73.400000000000006</v>
      </c>
      <c r="D4199" s="4">
        <v>40.799999999999997</v>
      </c>
    </row>
    <row r="4200" spans="2:4" ht="15" thickBot="1" x14ac:dyDescent="0.35">
      <c r="B4200" s="2">
        <v>37637</v>
      </c>
      <c r="C4200" s="4">
        <v>60.5</v>
      </c>
      <c r="D4200" s="4">
        <v>30</v>
      </c>
    </row>
    <row r="4201" spans="2:4" ht="15" thickBot="1" x14ac:dyDescent="0.35">
      <c r="B4201" s="2">
        <v>37636</v>
      </c>
      <c r="C4201" s="4">
        <v>68.3</v>
      </c>
      <c r="D4201" s="4">
        <v>35.200000000000003</v>
      </c>
    </row>
    <row r="4202" spans="2:4" ht="15" thickBot="1" x14ac:dyDescent="0.35">
      <c r="B4202" s="2">
        <v>37635</v>
      </c>
      <c r="C4202" s="4">
        <v>69.900000000000006</v>
      </c>
      <c r="D4202" s="4">
        <v>35.4</v>
      </c>
    </row>
    <row r="4203" spans="2:4" ht="15" thickBot="1" x14ac:dyDescent="0.35">
      <c r="B4203" s="2">
        <v>37634</v>
      </c>
      <c r="C4203" s="4">
        <v>75.2</v>
      </c>
      <c r="D4203" s="4">
        <v>41.1</v>
      </c>
    </row>
    <row r="4204" spans="2:4" ht="15" thickBot="1" x14ac:dyDescent="0.35">
      <c r="B4204" s="2">
        <v>37631</v>
      </c>
      <c r="C4204" s="4">
        <v>82.3</v>
      </c>
      <c r="D4204" s="4">
        <v>45</v>
      </c>
    </row>
    <row r="4205" spans="2:4" ht="15" thickBot="1" x14ac:dyDescent="0.35">
      <c r="B4205" s="2">
        <v>37630</v>
      </c>
      <c r="C4205" s="4">
        <v>92.8</v>
      </c>
      <c r="D4205" s="4">
        <v>55.2</v>
      </c>
    </row>
    <row r="4206" spans="2:4" ht="15" thickBot="1" x14ac:dyDescent="0.35">
      <c r="B4206" s="2">
        <v>37629</v>
      </c>
      <c r="C4206" s="4">
        <v>110.4</v>
      </c>
      <c r="D4206" s="4">
        <v>69</v>
      </c>
    </row>
    <row r="4207" spans="2:4" ht="15" thickBot="1" x14ac:dyDescent="0.35">
      <c r="B4207" s="2">
        <v>37626</v>
      </c>
      <c r="C4207" s="4">
        <v>104.5</v>
      </c>
      <c r="D4207" s="4">
        <v>60.2</v>
      </c>
    </row>
    <row r="4208" spans="2:4" ht="15" thickBot="1" x14ac:dyDescent="0.35">
      <c r="B4208" s="2">
        <v>37625</v>
      </c>
      <c r="C4208" s="4">
        <v>169.7</v>
      </c>
      <c r="D4208" s="4">
        <v>112.6</v>
      </c>
    </row>
    <row r="4209" spans="2:4" ht="15" thickBot="1" x14ac:dyDescent="0.35">
      <c r="B4209" s="2">
        <v>37621</v>
      </c>
      <c r="C4209" s="4">
        <v>137.6</v>
      </c>
      <c r="D4209" s="4">
        <v>83.4</v>
      </c>
    </row>
    <row r="4210" spans="2:4" ht="15" thickBot="1" x14ac:dyDescent="0.35">
      <c r="B4210" s="2">
        <v>37620</v>
      </c>
      <c r="C4210" s="4">
        <v>123.7</v>
      </c>
      <c r="D4210" s="4">
        <v>71.2</v>
      </c>
    </row>
    <row r="4211" spans="2:4" ht="15" thickBot="1" x14ac:dyDescent="0.35">
      <c r="B4211" s="2">
        <v>37617</v>
      </c>
      <c r="C4211" s="4">
        <v>126.2</v>
      </c>
      <c r="D4211" s="4">
        <v>73.3</v>
      </c>
    </row>
    <row r="4212" spans="2:4" ht="15" thickBot="1" x14ac:dyDescent="0.35">
      <c r="B4212" s="2">
        <v>37616</v>
      </c>
      <c r="C4212" s="4">
        <v>140.30000000000001</v>
      </c>
      <c r="D4212" s="4">
        <v>87.8</v>
      </c>
    </row>
    <row r="4213" spans="2:4" ht="15" thickBot="1" x14ac:dyDescent="0.35">
      <c r="B4213" s="2">
        <v>37615</v>
      </c>
      <c r="C4213" s="4">
        <v>119.5</v>
      </c>
      <c r="D4213" s="4">
        <v>73.5</v>
      </c>
    </row>
    <row r="4214" spans="2:4" ht="15" thickBot="1" x14ac:dyDescent="0.35">
      <c r="B4214" s="2">
        <v>37614</v>
      </c>
      <c r="C4214" s="4">
        <v>119.9</v>
      </c>
      <c r="D4214" s="4">
        <v>77.599999999999994</v>
      </c>
    </row>
    <row r="4215" spans="2:4" ht="15" thickBot="1" x14ac:dyDescent="0.35">
      <c r="B4215" s="2">
        <v>37613</v>
      </c>
      <c r="C4215" s="4">
        <v>106.4</v>
      </c>
      <c r="D4215" s="4">
        <v>66</v>
      </c>
    </row>
    <row r="4216" spans="2:4" ht="15" thickBot="1" x14ac:dyDescent="0.35">
      <c r="B4216" s="2">
        <v>37610</v>
      </c>
      <c r="C4216" s="4">
        <v>112</v>
      </c>
      <c r="D4216" s="4">
        <v>66.400000000000006</v>
      </c>
    </row>
    <row r="4217" spans="2:4" ht="15" thickBot="1" x14ac:dyDescent="0.35">
      <c r="B4217" s="2">
        <v>37609</v>
      </c>
      <c r="C4217" s="4">
        <v>104.2</v>
      </c>
      <c r="D4217" s="4">
        <v>62.6</v>
      </c>
    </row>
    <row r="4218" spans="2:4" ht="15" thickBot="1" x14ac:dyDescent="0.35">
      <c r="B4218" s="2">
        <v>37608</v>
      </c>
      <c r="C4218" s="4">
        <v>107.7</v>
      </c>
      <c r="D4218" s="4">
        <v>65.400000000000006</v>
      </c>
    </row>
    <row r="4219" spans="2:4" ht="15" thickBot="1" x14ac:dyDescent="0.35">
      <c r="B4219" s="2">
        <v>37607</v>
      </c>
      <c r="C4219" s="4">
        <v>109.8</v>
      </c>
      <c r="D4219" s="4">
        <v>69.099999999999994</v>
      </c>
    </row>
    <row r="4220" spans="2:4" ht="15" thickBot="1" x14ac:dyDescent="0.35">
      <c r="B4220" s="2">
        <v>37606</v>
      </c>
      <c r="C4220" s="4">
        <v>94.1</v>
      </c>
      <c r="D4220" s="4">
        <v>56.3</v>
      </c>
    </row>
    <row r="4221" spans="2:4" ht="15" thickBot="1" x14ac:dyDescent="0.35">
      <c r="B4221" s="2">
        <v>37605</v>
      </c>
      <c r="C4221" s="4">
        <v>97.6</v>
      </c>
      <c r="D4221" s="4">
        <v>58.7</v>
      </c>
    </row>
    <row r="4222" spans="2:4" ht="15" thickBot="1" x14ac:dyDescent="0.35">
      <c r="B4222" s="2">
        <v>37601</v>
      </c>
      <c r="C4222" s="4">
        <v>93.6</v>
      </c>
      <c r="D4222" s="4">
        <v>51.8</v>
      </c>
    </row>
    <row r="4223" spans="2:4" ht="15" thickBot="1" x14ac:dyDescent="0.35">
      <c r="B4223" s="2">
        <v>37600</v>
      </c>
      <c r="C4223" s="4">
        <v>84.4</v>
      </c>
      <c r="D4223" s="4">
        <v>45.1</v>
      </c>
    </row>
    <row r="4224" spans="2:4" ht="15" thickBot="1" x14ac:dyDescent="0.35">
      <c r="B4224" s="2">
        <v>37599</v>
      </c>
      <c r="C4224" s="4">
        <v>90.6</v>
      </c>
      <c r="D4224" s="4">
        <v>51.8</v>
      </c>
    </row>
    <row r="4225" spans="2:4" ht="15" thickBot="1" x14ac:dyDescent="0.35">
      <c r="B4225" s="2">
        <v>37596</v>
      </c>
      <c r="C4225" s="4">
        <v>94.7</v>
      </c>
      <c r="D4225" s="4">
        <v>53.4</v>
      </c>
    </row>
    <row r="4226" spans="2:4" ht="15" thickBot="1" x14ac:dyDescent="0.35">
      <c r="B4226" s="2">
        <v>37595</v>
      </c>
      <c r="C4226" s="4">
        <v>93</v>
      </c>
      <c r="D4226" s="4">
        <v>53</v>
      </c>
    </row>
    <row r="4227" spans="2:4" ht="15" thickBot="1" x14ac:dyDescent="0.35">
      <c r="B4227" s="2">
        <v>37594</v>
      </c>
      <c r="C4227" s="4">
        <v>95.3</v>
      </c>
      <c r="D4227" s="4">
        <v>52.9</v>
      </c>
    </row>
    <row r="4228" spans="2:4" ht="15" thickBot="1" x14ac:dyDescent="0.35">
      <c r="B4228" s="2">
        <v>37593</v>
      </c>
      <c r="C4228" s="4">
        <v>102.8</v>
      </c>
      <c r="D4228" s="4">
        <v>61.4</v>
      </c>
    </row>
    <row r="4229" spans="2:4" ht="15" thickBot="1" x14ac:dyDescent="0.35">
      <c r="B4229" s="2">
        <v>37592</v>
      </c>
      <c r="C4229" s="4">
        <v>115.8</v>
      </c>
      <c r="D4229" s="4">
        <v>72.900000000000006</v>
      </c>
    </row>
    <row r="4230" spans="2:4" ht="15" thickBot="1" x14ac:dyDescent="0.35">
      <c r="B4230" s="2">
        <v>37589</v>
      </c>
      <c r="C4230" s="4">
        <v>98.7</v>
      </c>
      <c r="D4230" s="4">
        <v>57.7</v>
      </c>
    </row>
    <row r="4231" spans="2:4" ht="15" thickBot="1" x14ac:dyDescent="0.35">
      <c r="B4231" s="2">
        <v>37588</v>
      </c>
      <c r="C4231" s="4">
        <v>102.4</v>
      </c>
      <c r="D4231" s="4">
        <v>64.400000000000006</v>
      </c>
    </row>
    <row r="4232" spans="2:4" ht="15" thickBot="1" x14ac:dyDescent="0.35">
      <c r="B4232" s="2">
        <v>37587</v>
      </c>
      <c r="C4232" s="4">
        <v>94.3</v>
      </c>
      <c r="D4232" s="4">
        <v>58.1</v>
      </c>
    </row>
    <row r="4233" spans="2:4" ht="15" thickBot="1" x14ac:dyDescent="0.35">
      <c r="B4233" s="2">
        <v>37586</v>
      </c>
      <c r="C4233" s="4">
        <v>82.5</v>
      </c>
      <c r="D4233" s="4">
        <v>48.4</v>
      </c>
    </row>
    <row r="4234" spans="2:4" ht="15" thickBot="1" x14ac:dyDescent="0.35">
      <c r="B4234" s="2">
        <v>37585</v>
      </c>
      <c r="C4234" s="4">
        <v>85.6</v>
      </c>
      <c r="D4234" s="4">
        <v>52.9</v>
      </c>
    </row>
    <row r="4235" spans="2:4" ht="15" thickBot="1" x14ac:dyDescent="0.35">
      <c r="B4235" s="2">
        <v>37582</v>
      </c>
      <c r="C4235" s="4">
        <v>86.8</v>
      </c>
      <c r="D4235" s="4">
        <v>51.3</v>
      </c>
    </row>
    <row r="4236" spans="2:4" ht="15" thickBot="1" x14ac:dyDescent="0.35">
      <c r="B4236" s="2">
        <v>37581</v>
      </c>
      <c r="C4236" s="4">
        <v>82.9</v>
      </c>
      <c r="D4236" s="4">
        <v>49.7</v>
      </c>
    </row>
    <row r="4237" spans="2:4" ht="15" thickBot="1" x14ac:dyDescent="0.35">
      <c r="B4237" s="2">
        <v>37580</v>
      </c>
      <c r="C4237" s="4">
        <v>100.5</v>
      </c>
      <c r="D4237" s="4">
        <v>65.400000000000006</v>
      </c>
    </row>
    <row r="4238" spans="2:4" ht="15" thickBot="1" x14ac:dyDescent="0.35">
      <c r="B4238" s="2">
        <v>37579</v>
      </c>
      <c r="C4238" s="4">
        <v>97.5</v>
      </c>
      <c r="D4238" s="4">
        <v>64.2</v>
      </c>
    </row>
    <row r="4239" spans="2:4" ht="15" thickBot="1" x14ac:dyDescent="0.35">
      <c r="B4239" s="2">
        <v>37578</v>
      </c>
      <c r="C4239" s="4">
        <v>84.6</v>
      </c>
      <c r="D4239" s="4">
        <v>52.3</v>
      </c>
    </row>
    <row r="4240" spans="2:4" ht="15" thickBot="1" x14ac:dyDescent="0.35">
      <c r="B4240" s="2">
        <v>37575</v>
      </c>
      <c r="C4240" s="4">
        <v>80.900000000000006</v>
      </c>
      <c r="D4240" s="4">
        <v>46.1</v>
      </c>
    </row>
    <row r="4241" spans="2:4" ht="15" thickBot="1" x14ac:dyDescent="0.35">
      <c r="B4241" s="2">
        <v>37574</v>
      </c>
      <c r="C4241" s="4">
        <v>85.1</v>
      </c>
      <c r="D4241" s="4">
        <v>49.8</v>
      </c>
    </row>
    <row r="4242" spans="2:4" ht="15" thickBot="1" x14ac:dyDescent="0.35">
      <c r="B4242" s="2">
        <v>37573</v>
      </c>
      <c r="C4242" s="4">
        <v>83.8</v>
      </c>
      <c r="D4242" s="4">
        <v>49.9</v>
      </c>
    </row>
    <row r="4243" spans="2:4" ht="15" thickBot="1" x14ac:dyDescent="0.35">
      <c r="B4243" s="2">
        <v>37572</v>
      </c>
      <c r="C4243" s="4">
        <v>82</v>
      </c>
      <c r="D4243" s="4">
        <v>47.6</v>
      </c>
    </row>
    <row r="4244" spans="2:4" ht="15" thickBot="1" x14ac:dyDescent="0.35">
      <c r="B4244" s="2">
        <v>37571</v>
      </c>
      <c r="C4244" s="4">
        <v>87.2</v>
      </c>
      <c r="D4244" s="4">
        <v>52.8</v>
      </c>
    </row>
    <row r="4245" spans="2:4" ht="15" thickBot="1" x14ac:dyDescent="0.35">
      <c r="B4245" s="2">
        <v>37570</v>
      </c>
      <c r="C4245" s="4">
        <v>78.2</v>
      </c>
      <c r="D4245" s="4">
        <v>46.7</v>
      </c>
    </row>
    <row r="4246" spans="2:4" ht="15" thickBot="1" x14ac:dyDescent="0.35">
      <c r="B4246" s="2">
        <v>37566</v>
      </c>
      <c r="C4246" s="4">
        <v>82.2</v>
      </c>
      <c r="D4246" s="4">
        <v>47.8</v>
      </c>
    </row>
    <row r="4247" spans="2:4" ht="15" thickBot="1" x14ac:dyDescent="0.35">
      <c r="B4247" s="2">
        <v>37565</v>
      </c>
      <c r="C4247" s="4">
        <v>88.6</v>
      </c>
      <c r="D4247" s="4">
        <v>54.4</v>
      </c>
    </row>
    <row r="4248" spans="2:4" ht="15" thickBot="1" x14ac:dyDescent="0.35">
      <c r="B4248" s="2">
        <v>37564</v>
      </c>
      <c r="C4248" s="4">
        <v>87.4</v>
      </c>
      <c r="D4248" s="4">
        <v>50.7</v>
      </c>
    </row>
    <row r="4249" spans="2:4" ht="15" thickBot="1" x14ac:dyDescent="0.35">
      <c r="B4249" s="2">
        <v>37561</v>
      </c>
      <c r="C4249" s="4">
        <v>103.3</v>
      </c>
      <c r="D4249" s="4">
        <v>61.8</v>
      </c>
    </row>
    <row r="4250" spans="2:4" ht="15" thickBot="1" x14ac:dyDescent="0.35">
      <c r="B4250" s="2">
        <v>37560</v>
      </c>
      <c r="C4250" s="4">
        <v>86.3</v>
      </c>
      <c r="D4250" s="4">
        <v>50</v>
      </c>
    </row>
    <row r="4251" spans="2:4" ht="15" thickBot="1" x14ac:dyDescent="0.35">
      <c r="B4251" s="2">
        <v>37559</v>
      </c>
      <c r="C4251" s="4">
        <v>84.9</v>
      </c>
      <c r="D4251" s="4">
        <v>53.6</v>
      </c>
    </row>
    <row r="4252" spans="2:4" ht="15" thickBot="1" x14ac:dyDescent="0.35">
      <c r="B4252" s="2">
        <v>37558</v>
      </c>
      <c r="C4252" s="4">
        <v>64.3</v>
      </c>
      <c r="D4252" s="4">
        <v>36.299999999999997</v>
      </c>
    </row>
    <row r="4253" spans="2:4" ht="15" thickBot="1" x14ac:dyDescent="0.35">
      <c r="B4253" s="2">
        <v>37557</v>
      </c>
      <c r="C4253" s="4">
        <v>77.2</v>
      </c>
      <c r="D4253" s="4">
        <v>47.2</v>
      </c>
    </row>
    <row r="4254" spans="2:4" ht="15" thickBot="1" x14ac:dyDescent="0.35">
      <c r="B4254" s="2">
        <v>37554</v>
      </c>
      <c r="C4254" s="4">
        <v>85.8</v>
      </c>
      <c r="D4254" s="4">
        <v>53.9</v>
      </c>
    </row>
    <row r="4255" spans="2:4" ht="15" thickBot="1" x14ac:dyDescent="0.35">
      <c r="B4255" s="2">
        <v>37553</v>
      </c>
      <c r="C4255" s="4">
        <v>80.3</v>
      </c>
      <c r="D4255" s="4">
        <v>50.4</v>
      </c>
    </row>
    <row r="4256" spans="2:4" ht="15" thickBot="1" x14ac:dyDescent="0.35">
      <c r="B4256" s="2">
        <v>37552</v>
      </c>
      <c r="C4256" s="4">
        <v>79.5</v>
      </c>
      <c r="D4256" s="4">
        <v>50.3</v>
      </c>
    </row>
    <row r="4257" spans="2:4" ht="15" thickBot="1" x14ac:dyDescent="0.35">
      <c r="B4257" s="2">
        <v>37551</v>
      </c>
      <c r="C4257" s="4">
        <v>69.099999999999994</v>
      </c>
      <c r="D4257" s="4">
        <v>42.1</v>
      </c>
    </row>
    <row r="4258" spans="2:4" ht="15" thickBot="1" x14ac:dyDescent="0.35">
      <c r="B4258" s="2">
        <v>37550</v>
      </c>
      <c r="C4258" s="4">
        <v>75.7</v>
      </c>
      <c r="D4258" s="4">
        <v>45.8</v>
      </c>
    </row>
    <row r="4259" spans="2:4" ht="15" thickBot="1" x14ac:dyDescent="0.35">
      <c r="B4259" s="2">
        <v>37547</v>
      </c>
      <c r="C4259" s="4">
        <v>74.599999999999994</v>
      </c>
      <c r="D4259" s="4">
        <v>41.7</v>
      </c>
    </row>
    <row r="4260" spans="2:4" ht="15" thickBot="1" x14ac:dyDescent="0.35">
      <c r="B4260" s="2">
        <v>37546</v>
      </c>
      <c r="C4260" s="4">
        <v>73</v>
      </c>
      <c r="D4260" s="4">
        <v>41.7</v>
      </c>
    </row>
    <row r="4261" spans="2:4" ht="15" thickBot="1" x14ac:dyDescent="0.35">
      <c r="B4261" s="2">
        <v>37545</v>
      </c>
      <c r="C4261" s="4">
        <v>78.900000000000006</v>
      </c>
      <c r="D4261" s="4">
        <v>49.4</v>
      </c>
    </row>
    <row r="4262" spans="2:4" ht="15" thickBot="1" x14ac:dyDescent="0.35">
      <c r="B4262" s="2">
        <v>37544</v>
      </c>
      <c r="C4262" s="4">
        <v>73.2</v>
      </c>
      <c r="D4262" s="4">
        <v>42.8</v>
      </c>
    </row>
    <row r="4263" spans="2:4" ht="15" thickBot="1" x14ac:dyDescent="0.35">
      <c r="B4263" s="2">
        <v>37543</v>
      </c>
      <c r="C4263" s="4">
        <v>76</v>
      </c>
      <c r="D4263" s="4">
        <v>45.6</v>
      </c>
    </row>
    <row r="4264" spans="2:4" ht="15" thickBot="1" x14ac:dyDescent="0.35">
      <c r="B4264" s="2">
        <v>37540</v>
      </c>
      <c r="C4264" s="4">
        <v>76.3</v>
      </c>
      <c r="D4264" s="4">
        <v>44</v>
      </c>
    </row>
    <row r="4265" spans="2:4" ht="15" thickBot="1" x14ac:dyDescent="0.35">
      <c r="B4265" s="2">
        <v>37539</v>
      </c>
      <c r="C4265" s="4">
        <v>78.900000000000006</v>
      </c>
      <c r="D4265" s="4">
        <v>43.9</v>
      </c>
    </row>
    <row r="4266" spans="2:4" ht="15" thickBot="1" x14ac:dyDescent="0.35">
      <c r="B4266" s="2">
        <v>37538</v>
      </c>
      <c r="C4266" s="4">
        <v>84.4</v>
      </c>
      <c r="D4266" s="4">
        <v>51.2</v>
      </c>
    </row>
    <row r="4267" spans="2:4" ht="15" thickBot="1" x14ac:dyDescent="0.35">
      <c r="B4267" s="2">
        <v>37537</v>
      </c>
      <c r="C4267" s="4">
        <v>79</v>
      </c>
      <c r="D4267" s="4">
        <v>45.5</v>
      </c>
    </row>
    <row r="4268" spans="2:4" ht="15" thickBot="1" x14ac:dyDescent="0.35">
      <c r="B4268" s="2">
        <v>37536</v>
      </c>
      <c r="C4268" s="4">
        <v>79.3</v>
      </c>
      <c r="D4268" s="4">
        <v>47.1</v>
      </c>
    </row>
    <row r="4269" spans="2:4" ht="15" thickBot="1" x14ac:dyDescent="0.35">
      <c r="B4269" s="2">
        <v>37533</v>
      </c>
      <c r="C4269" s="4">
        <v>79.3</v>
      </c>
      <c r="D4269" s="4">
        <v>44.6</v>
      </c>
    </row>
    <row r="4270" spans="2:4" ht="15" thickBot="1" x14ac:dyDescent="0.35">
      <c r="B4270" s="2">
        <v>37532</v>
      </c>
      <c r="C4270" s="4">
        <v>89.3</v>
      </c>
      <c r="D4270" s="4">
        <v>53.6</v>
      </c>
    </row>
    <row r="4271" spans="2:4" ht="15" thickBot="1" x14ac:dyDescent="0.35">
      <c r="B4271" s="2">
        <v>37531</v>
      </c>
      <c r="C4271" s="4">
        <v>96.6</v>
      </c>
      <c r="D4271" s="4">
        <v>59.3</v>
      </c>
    </row>
    <row r="4272" spans="2:4" ht="15" thickBot="1" x14ac:dyDescent="0.35">
      <c r="B4272" s="2">
        <v>37530</v>
      </c>
      <c r="C4272" s="4">
        <v>107.1</v>
      </c>
      <c r="D4272" s="4">
        <v>65.5</v>
      </c>
    </row>
    <row r="4273" spans="2:4" ht="15" thickBot="1" x14ac:dyDescent="0.35">
      <c r="B4273" s="2">
        <v>37529</v>
      </c>
      <c r="C4273" s="4">
        <v>81.3</v>
      </c>
      <c r="D4273" s="4">
        <v>49</v>
      </c>
    </row>
    <row r="4274" spans="2:4" ht="15" thickBot="1" x14ac:dyDescent="0.35">
      <c r="B4274" s="2">
        <v>37526</v>
      </c>
      <c r="C4274" s="4">
        <v>83.4</v>
      </c>
      <c r="D4274" s="4">
        <v>50.1</v>
      </c>
    </row>
    <row r="4275" spans="2:4" ht="15" thickBot="1" x14ac:dyDescent="0.35">
      <c r="B4275" s="2">
        <v>37525</v>
      </c>
      <c r="C4275" s="4">
        <v>79.400000000000006</v>
      </c>
      <c r="D4275" s="4">
        <v>47.7</v>
      </c>
    </row>
    <row r="4276" spans="2:4" ht="15" thickBot="1" x14ac:dyDescent="0.35">
      <c r="B4276" s="2">
        <v>37524</v>
      </c>
      <c r="C4276" s="4">
        <v>83.1</v>
      </c>
      <c r="D4276" s="4">
        <v>52.4</v>
      </c>
    </row>
    <row r="4277" spans="2:4" ht="15" thickBot="1" x14ac:dyDescent="0.35">
      <c r="B4277" s="2">
        <v>37523</v>
      </c>
      <c r="C4277" s="4">
        <v>76.900000000000006</v>
      </c>
      <c r="D4277" s="4">
        <v>48.9</v>
      </c>
    </row>
    <row r="4278" spans="2:4" ht="15" thickBot="1" x14ac:dyDescent="0.35">
      <c r="B4278" s="2">
        <v>37522</v>
      </c>
      <c r="C4278" s="4">
        <v>69.3</v>
      </c>
      <c r="D4278" s="4">
        <v>42.1</v>
      </c>
    </row>
    <row r="4279" spans="2:4" ht="15" thickBot="1" x14ac:dyDescent="0.35">
      <c r="B4279" s="2">
        <v>37519</v>
      </c>
      <c r="C4279" s="4">
        <v>82.2</v>
      </c>
      <c r="D4279" s="4">
        <v>49.8</v>
      </c>
    </row>
    <row r="4280" spans="2:4" ht="15" thickBot="1" x14ac:dyDescent="0.35">
      <c r="B4280" s="2">
        <v>37518</v>
      </c>
      <c r="C4280" s="4">
        <v>81.2</v>
      </c>
      <c r="D4280" s="4">
        <v>49</v>
      </c>
    </row>
    <row r="4281" spans="2:4" ht="15" thickBot="1" x14ac:dyDescent="0.35">
      <c r="B4281" s="2">
        <v>37517</v>
      </c>
      <c r="C4281" s="4">
        <v>71.400000000000006</v>
      </c>
      <c r="D4281" s="4">
        <v>42.2</v>
      </c>
    </row>
    <row r="4282" spans="2:4" ht="15" thickBot="1" x14ac:dyDescent="0.35">
      <c r="B4282" s="2">
        <v>37516</v>
      </c>
      <c r="C4282" s="4">
        <v>71.8</v>
      </c>
      <c r="D4282" s="4">
        <v>43.3</v>
      </c>
    </row>
    <row r="4283" spans="2:4" ht="15" thickBot="1" x14ac:dyDescent="0.35">
      <c r="B4283" s="2">
        <v>37515</v>
      </c>
      <c r="C4283" s="4">
        <v>67.3</v>
      </c>
      <c r="D4283" s="4">
        <v>39.299999999999997</v>
      </c>
    </row>
    <row r="4284" spans="2:4" ht="15" thickBot="1" x14ac:dyDescent="0.35">
      <c r="B4284" s="2">
        <v>37512</v>
      </c>
      <c r="C4284" s="4">
        <v>75.2</v>
      </c>
      <c r="D4284" s="4">
        <v>43.4</v>
      </c>
    </row>
    <row r="4285" spans="2:4" ht="15" thickBot="1" x14ac:dyDescent="0.35">
      <c r="B4285" s="2">
        <v>37511</v>
      </c>
      <c r="C4285" s="4">
        <v>81.400000000000006</v>
      </c>
      <c r="D4285" s="4">
        <v>49</v>
      </c>
    </row>
    <row r="4286" spans="2:4" ht="15" thickBot="1" x14ac:dyDescent="0.35">
      <c r="B4286" s="2">
        <v>37510</v>
      </c>
      <c r="C4286" s="4">
        <v>80.3</v>
      </c>
      <c r="D4286" s="4">
        <v>47.3</v>
      </c>
    </row>
    <row r="4287" spans="2:4" ht="15" thickBot="1" x14ac:dyDescent="0.35">
      <c r="B4287" s="2">
        <v>37509</v>
      </c>
      <c r="C4287" s="4">
        <v>73</v>
      </c>
      <c r="D4287" s="4">
        <v>40.799999999999997</v>
      </c>
    </row>
    <row r="4288" spans="2:4" ht="15" thickBot="1" x14ac:dyDescent="0.35">
      <c r="B4288" s="2">
        <v>37508</v>
      </c>
      <c r="C4288" s="4">
        <v>75.3</v>
      </c>
      <c r="D4288" s="4">
        <v>43.4</v>
      </c>
    </row>
    <row r="4289" spans="2:4" ht="15" thickBot="1" x14ac:dyDescent="0.35">
      <c r="B4289" s="2">
        <v>37505</v>
      </c>
      <c r="C4289" s="4">
        <v>74</v>
      </c>
      <c r="D4289" s="4">
        <v>41.2</v>
      </c>
    </row>
    <row r="4290" spans="2:4" ht="15" thickBot="1" x14ac:dyDescent="0.35">
      <c r="B4290" s="2">
        <v>37504</v>
      </c>
      <c r="C4290" s="4">
        <v>81.400000000000006</v>
      </c>
      <c r="D4290" s="4">
        <v>46.9</v>
      </c>
    </row>
    <row r="4291" spans="2:4" ht="15" thickBot="1" x14ac:dyDescent="0.35">
      <c r="B4291" s="2">
        <v>37503</v>
      </c>
      <c r="C4291" s="4">
        <v>83.9</v>
      </c>
      <c r="D4291" s="4">
        <v>49.5</v>
      </c>
    </row>
    <row r="4292" spans="2:4" ht="15" thickBot="1" x14ac:dyDescent="0.35">
      <c r="B4292" s="2">
        <v>37502</v>
      </c>
      <c r="C4292" s="4">
        <v>97</v>
      </c>
      <c r="D4292" s="4">
        <v>58.7</v>
      </c>
    </row>
    <row r="4293" spans="2:4" ht="15" thickBot="1" x14ac:dyDescent="0.35">
      <c r="B4293" s="2">
        <v>37501</v>
      </c>
      <c r="C4293" s="4">
        <v>94.1</v>
      </c>
      <c r="D4293" s="4">
        <v>55.8</v>
      </c>
    </row>
    <row r="4294" spans="2:4" ht="15" thickBot="1" x14ac:dyDescent="0.35">
      <c r="B4294" s="2">
        <v>37498</v>
      </c>
      <c r="C4294" s="4">
        <v>93.8</v>
      </c>
      <c r="D4294" s="4">
        <v>58</v>
      </c>
    </row>
    <row r="4295" spans="2:4" ht="15" thickBot="1" x14ac:dyDescent="0.35">
      <c r="B4295" s="2">
        <v>37497</v>
      </c>
      <c r="C4295" s="4">
        <v>80.7</v>
      </c>
      <c r="D4295" s="4">
        <v>47.1</v>
      </c>
    </row>
    <row r="4296" spans="2:4" ht="15" thickBot="1" x14ac:dyDescent="0.35">
      <c r="B4296" s="2">
        <v>37496</v>
      </c>
      <c r="C4296" s="4">
        <v>88.9</v>
      </c>
      <c r="D4296" s="4">
        <v>54.4</v>
      </c>
    </row>
    <row r="4297" spans="2:4" ht="15" thickBot="1" x14ac:dyDescent="0.35">
      <c r="B4297" s="2">
        <v>37495</v>
      </c>
      <c r="C4297" s="4">
        <v>77</v>
      </c>
      <c r="D4297" s="4">
        <v>44</v>
      </c>
    </row>
    <row r="4298" spans="2:4" ht="15" thickBot="1" x14ac:dyDescent="0.35">
      <c r="B4298" s="2">
        <v>37494</v>
      </c>
      <c r="C4298" s="4">
        <v>86.1</v>
      </c>
      <c r="D4298" s="4">
        <v>53.3</v>
      </c>
    </row>
    <row r="4299" spans="2:4" ht="15" thickBot="1" x14ac:dyDescent="0.35">
      <c r="B4299" s="2">
        <v>37491</v>
      </c>
      <c r="C4299" s="4">
        <v>80.400000000000006</v>
      </c>
      <c r="D4299" s="4">
        <v>45.8</v>
      </c>
    </row>
    <row r="4300" spans="2:4" ht="15" thickBot="1" x14ac:dyDescent="0.35">
      <c r="B4300" s="2">
        <v>37490</v>
      </c>
      <c r="C4300" s="4">
        <v>81.5</v>
      </c>
      <c r="D4300" s="4">
        <v>48.5</v>
      </c>
    </row>
    <row r="4301" spans="2:4" ht="15" thickBot="1" x14ac:dyDescent="0.35">
      <c r="B4301" s="2">
        <v>37489</v>
      </c>
      <c r="C4301" s="4">
        <v>77.099999999999994</v>
      </c>
      <c r="D4301" s="4">
        <v>45.4</v>
      </c>
    </row>
    <row r="4302" spans="2:4" ht="15" thickBot="1" x14ac:dyDescent="0.35">
      <c r="B4302" s="2">
        <v>37488</v>
      </c>
      <c r="C4302" s="4">
        <v>82.6</v>
      </c>
      <c r="D4302" s="4">
        <v>48.8</v>
      </c>
    </row>
    <row r="4303" spans="2:4" ht="15" thickBot="1" x14ac:dyDescent="0.35">
      <c r="B4303" s="2">
        <v>37487</v>
      </c>
      <c r="C4303" s="4">
        <v>77</v>
      </c>
      <c r="D4303" s="4">
        <v>45.6</v>
      </c>
    </row>
    <row r="4304" spans="2:4" ht="15" thickBot="1" x14ac:dyDescent="0.35">
      <c r="B4304" s="2">
        <v>37484</v>
      </c>
      <c r="C4304" s="4">
        <v>75.7</v>
      </c>
      <c r="D4304" s="4">
        <v>43.8</v>
      </c>
    </row>
    <row r="4305" spans="2:4" ht="15" thickBot="1" x14ac:dyDescent="0.35">
      <c r="B4305" s="2">
        <v>37483</v>
      </c>
      <c r="C4305" s="4">
        <v>72.5</v>
      </c>
      <c r="D4305" s="4">
        <v>40.700000000000003</v>
      </c>
    </row>
    <row r="4306" spans="2:4" ht="15" thickBot="1" x14ac:dyDescent="0.35">
      <c r="B4306" s="2">
        <v>37482</v>
      </c>
      <c r="C4306" s="4">
        <v>70.8</v>
      </c>
      <c r="D4306" s="4">
        <v>39.6</v>
      </c>
    </row>
    <row r="4307" spans="2:4" ht="15" thickBot="1" x14ac:dyDescent="0.35">
      <c r="B4307" s="2">
        <v>37481</v>
      </c>
      <c r="C4307" s="4">
        <v>70.8</v>
      </c>
      <c r="D4307" s="4">
        <v>38.4</v>
      </c>
    </row>
    <row r="4308" spans="2:4" ht="15" thickBot="1" x14ac:dyDescent="0.35">
      <c r="B4308" s="2">
        <v>37480</v>
      </c>
      <c r="C4308" s="4">
        <v>73.400000000000006</v>
      </c>
      <c r="D4308" s="4">
        <v>40.4</v>
      </c>
    </row>
    <row r="4309" spans="2:4" ht="15" thickBot="1" x14ac:dyDescent="0.35">
      <c r="B4309" s="2">
        <v>37477</v>
      </c>
      <c r="C4309" s="4">
        <v>77.2</v>
      </c>
      <c r="D4309" s="4">
        <v>41.7</v>
      </c>
    </row>
    <row r="4310" spans="2:4" ht="15" thickBot="1" x14ac:dyDescent="0.35">
      <c r="B4310" s="2">
        <v>37476</v>
      </c>
      <c r="C4310" s="4">
        <v>73.900000000000006</v>
      </c>
      <c r="D4310" s="4">
        <v>39.4</v>
      </c>
    </row>
    <row r="4311" spans="2:4" ht="15" thickBot="1" x14ac:dyDescent="0.35">
      <c r="B4311" s="2">
        <v>37475</v>
      </c>
      <c r="C4311" s="4">
        <v>72.8</v>
      </c>
      <c r="D4311" s="4">
        <v>39.700000000000003</v>
      </c>
    </row>
    <row r="4312" spans="2:4" ht="15" thickBot="1" x14ac:dyDescent="0.35">
      <c r="B4312" s="2">
        <v>37474</v>
      </c>
      <c r="C4312" s="4">
        <v>69.400000000000006</v>
      </c>
      <c r="D4312" s="4">
        <v>36.700000000000003</v>
      </c>
    </row>
    <row r="4313" spans="2:4" ht="15" thickBot="1" x14ac:dyDescent="0.35">
      <c r="B4313" s="2">
        <v>37473</v>
      </c>
      <c r="C4313" s="4">
        <v>69.2</v>
      </c>
      <c r="D4313" s="4">
        <v>36.799999999999997</v>
      </c>
    </row>
    <row r="4314" spans="2:4" ht="15" thickBot="1" x14ac:dyDescent="0.35">
      <c r="B4314" s="2">
        <v>37470</v>
      </c>
      <c r="C4314" s="4">
        <v>80.900000000000006</v>
      </c>
      <c r="D4314" s="4">
        <v>45.3</v>
      </c>
    </row>
    <row r="4315" spans="2:4" ht="15" thickBot="1" x14ac:dyDescent="0.35">
      <c r="B4315" s="2">
        <v>37469</v>
      </c>
      <c r="C4315" s="4">
        <v>92.6</v>
      </c>
      <c r="D4315" s="4">
        <v>54.7</v>
      </c>
    </row>
    <row r="4316" spans="2:4" ht="15" thickBot="1" x14ac:dyDescent="0.35">
      <c r="B4316" s="2">
        <v>37468</v>
      </c>
      <c r="C4316" s="4">
        <v>73.400000000000006</v>
      </c>
      <c r="D4316" s="4">
        <v>42.4</v>
      </c>
    </row>
    <row r="4317" spans="2:4" ht="15" thickBot="1" x14ac:dyDescent="0.35">
      <c r="B4317" s="2">
        <v>37467</v>
      </c>
      <c r="C4317" s="4">
        <v>64.5</v>
      </c>
      <c r="D4317" s="4">
        <v>33.299999999999997</v>
      </c>
    </row>
    <row r="4318" spans="2:4" ht="15" thickBot="1" x14ac:dyDescent="0.35">
      <c r="B4318" s="2">
        <v>37466</v>
      </c>
      <c r="C4318" s="4">
        <v>70.5</v>
      </c>
      <c r="D4318" s="4">
        <v>42.2</v>
      </c>
    </row>
    <row r="4319" spans="2:4" ht="15" thickBot="1" x14ac:dyDescent="0.35">
      <c r="B4319" s="2">
        <v>37463</v>
      </c>
      <c r="C4319" s="4">
        <v>74.3</v>
      </c>
      <c r="D4319" s="4">
        <v>42</v>
      </c>
    </row>
    <row r="4320" spans="2:4" ht="15" thickBot="1" x14ac:dyDescent="0.35">
      <c r="B4320" s="2">
        <v>37462</v>
      </c>
      <c r="C4320" s="4">
        <v>80.400000000000006</v>
      </c>
      <c r="D4320" s="4">
        <v>47.7</v>
      </c>
    </row>
    <row r="4321" spans="2:4" ht="15" thickBot="1" x14ac:dyDescent="0.35">
      <c r="B4321" s="2">
        <v>37461</v>
      </c>
      <c r="C4321" s="4">
        <v>64.5</v>
      </c>
      <c r="D4321" s="4">
        <v>35.799999999999997</v>
      </c>
    </row>
    <row r="4322" spans="2:4" ht="15" thickBot="1" x14ac:dyDescent="0.35">
      <c r="B4322" s="2">
        <v>37460</v>
      </c>
      <c r="C4322" s="4">
        <v>64.900000000000006</v>
      </c>
      <c r="D4322" s="4">
        <v>37.200000000000003</v>
      </c>
    </row>
    <row r="4323" spans="2:4" ht="15" thickBot="1" x14ac:dyDescent="0.35">
      <c r="B4323" s="2">
        <v>37459</v>
      </c>
      <c r="C4323" s="4">
        <v>70.599999999999994</v>
      </c>
      <c r="D4323" s="4">
        <v>42.1</v>
      </c>
    </row>
    <row r="4324" spans="2:4" ht="15" thickBot="1" x14ac:dyDescent="0.35">
      <c r="B4324" s="2">
        <v>37456</v>
      </c>
      <c r="C4324" s="4">
        <v>75.400000000000006</v>
      </c>
      <c r="D4324" s="4">
        <v>44.3</v>
      </c>
    </row>
    <row r="4325" spans="2:4" ht="15" thickBot="1" x14ac:dyDescent="0.35">
      <c r="B4325" s="2">
        <v>37455</v>
      </c>
      <c r="C4325" s="4">
        <v>75.400000000000006</v>
      </c>
      <c r="D4325" s="4">
        <v>44.7</v>
      </c>
    </row>
    <row r="4326" spans="2:4" ht="15" thickBot="1" x14ac:dyDescent="0.35">
      <c r="B4326" s="2">
        <v>37454</v>
      </c>
      <c r="C4326" s="4">
        <v>70.3</v>
      </c>
      <c r="D4326" s="4">
        <v>41.4</v>
      </c>
    </row>
    <row r="4327" spans="2:4" ht="15" thickBot="1" x14ac:dyDescent="0.35">
      <c r="B4327" s="2">
        <v>37453</v>
      </c>
      <c r="C4327" s="4">
        <v>58.6</v>
      </c>
      <c r="D4327" s="4">
        <v>32.299999999999997</v>
      </c>
    </row>
    <row r="4328" spans="2:4" ht="15" thickBot="1" x14ac:dyDescent="0.35">
      <c r="B4328" s="2">
        <v>37452</v>
      </c>
      <c r="C4328" s="4">
        <v>64.7</v>
      </c>
      <c r="D4328" s="4">
        <v>37.700000000000003</v>
      </c>
    </row>
    <row r="4329" spans="2:4" ht="15" thickBot="1" x14ac:dyDescent="0.35">
      <c r="B4329" s="2">
        <v>37449</v>
      </c>
      <c r="C4329" s="4">
        <v>73.5</v>
      </c>
      <c r="D4329" s="4">
        <v>39.6</v>
      </c>
    </row>
    <row r="4330" spans="2:4" ht="15" thickBot="1" x14ac:dyDescent="0.35">
      <c r="B4330" s="2">
        <v>37448</v>
      </c>
      <c r="C4330" s="4">
        <v>76</v>
      </c>
      <c r="D4330" s="4">
        <v>41.8</v>
      </c>
    </row>
    <row r="4331" spans="2:4" ht="15" thickBot="1" x14ac:dyDescent="0.35">
      <c r="B4331" s="2">
        <v>37447</v>
      </c>
      <c r="C4331" s="4">
        <v>78.8</v>
      </c>
      <c r="D4331" s="4">
        <v>45.2</v>
      </c>
    </row>
    <row r="4332" spans="2:4" ht="15" thickBot="1" x14ac:dyDescent="0.35">
      <c r="B4332" s="2">
        <v>37446</v>
      </c>
      <c r="C4332" s="4">
        <v>76.8</v>
      </c>
      <c r="D4332" s="4">
        <v>43.8</v>
      </c>
    </row>
    <row r="4333" spans="2:4" ht="15" thickBot="1" x14ac:dyDescent="0.35">
      <c r="B4333" s="2">
        <v>37445</v>
      </c>
      <c r="C4333" s="4">
        <v>75.3</v>
      </c>
      <c r="D4333" s="4">
        <v>42.9</v>
      </c>
    </row>
    <row r="4334" spans="2:4" ht="15" thickBot="1" x14ac:dyDescent="0.35">
      <c r="B4334" s="2">
        <v>37442</v>
      </c>
      <c r="C4334" s="4">
        <v>79.599999999999994</v>
      </c>
      <c r="D4334" s="4">
        <v>44.3</v>
      </c>
    </row>
    <row r="4335" spans="2:4" ht="15" thickBot="1" x14ac:dyDescent="0.35">
      <c r="B4335" s="2">
        <v>37441</v>
      </c>
      <c r="C4335" s="4">
        <v>80.599999999999994</v>
      </c>
      <c r="D4335" s="4">
        <v>43.7</v>
      </c>
    </row>
    <row r="4336" spans="2:4" ht="15" thickBot="1" x14ac:dyDescent="0.35">
      <c r="B4336" s="2">
        <v>37440</v>
      </c>
      <c r="C4336" s="4">
        <v>84.3</v>
      </c>
      <c r="D4336" s="4">
        <v>48.6</v>
      </c>
    </row>
    <row r="4337" spans="2:4" ht="15" thickBot="1" x14ac:dyDescent="0.35">
      <c r="B4337" s="2">
        <v>37439</v>
      </c>
      <c r="C4337" s="4">
        <v>98.5</v>
      </c>
      <c r="D4337" s="4">
        <v>58.9</v>
      </c>
    </row>
    <row r="4338" spans="2:4" ht="15" thickBot="1" x14ac:dyDescent="0.35">
      <c r="B4338" s="2">
        <v>37438</v>
      </c>
      <c r="C4338" s="4">
        <v>100.9</v>
      </c>
      <c r="D4338" s="4">
        <v>61.3</v>
      </c>
    </row>
    <row r="4339" spans="2:4" ht="15" thickBot="1" x14ac:dyDescent="0.35">
      <c r="B4339" s="2">
        <v>37435</v>
      </c>
      <c r="C4339" s="4">
        <v>87.7</v>
      </c>
      <c r="D4339" s="4">
        <v>53.7</v>
      </c>
    </row>
    <row r="4340" spans="2:4" ht="15" thickBot="1" x14ac:dyDescent="0.35">
      <c r="B4340" s="2">
        <v>37434</v>
      </c>
      <c r="C4340" s="4">
        <v>82.8</v>
      </c>
      <c r="D4340" s="4">
        <v>49.9</v>
      </c>
    </row>
    <row r="4341" spans="2:4" ht="15" thickBot="1" x14ac:dyDescent="0.35">
      <c r="B4341" s="2">
        <v>37433</v>
      </c>
      <c r="C4341" s="4">
        <v>81</v>
      </c>
      <c r="D4341" s="4">
        <v>49.2</v>
      </c>
    </row>
    <row r="4342" spans="2:4" ht="15" thickBot="1" x14ac:dyDescent="0.35">
      <c r="B4342" s="2">
        <v>37432</v>
      </c>
      <c r="C4342" s="4">
        <v>81</v>
      </c>
      <c r="D4342" s="4">
        <v>47.6</v>
      </c>
    </row>
    <row r="4343" spans="2:4" ht="15" thickBot="1" x14ac:dyDescent="0.35">
      <c r="B4343" s="2">
        <v>37431</v>
      </c>
      <c r="C4343" s="4">
        <v>77.2</v>
      </c>
      <c r="D4343" s="4">
        <v>45.7</v>
      </c>
    </row>
    <row r="4344" spans="2:4" ht="15" thickBot="1" x14ac:dyDescent="0.35">
      <c r="B4344" s="2">
        <v>37428</v>
      </c>
      <c r="C4344" s="4">
        <v>77.2</v>
      </c>
      <c r="D4344" s="4">
        <v>44.9</v>
      </c>
    </row>
    <row r="4345" spans="2:4" ht="15" thickBot="1" x14ac:dyDescent="0.35">
      <c r="B4345" s="2">
        <v>37427</v>
      </c>
      <c r="C4345" s="4">
        <v>84.4</v>
      </c>
      <c r="D4345" s="4">
        <v>50.3</v>
      </c>
    </row>
    <row r="4346" spans="2:4" ht="15" thickBot="1" x14ac:dyDescent="0.35">
      <c r="B4346" s="2">
        <v>37426</v>
      </c>
      <c r="C4346" s="4">
        <v>82</v>
      </c>
      <c r="D4346" s="4">
        <v>48.9</v>
      </c>
    </row>
    <row r="4347" spans="2:4" ht="15" thickBot="1" x14ac:dyDescent="0.35">
      <c r="B4347" s="2">
        <v>37425</v>
      </c>
      <c r="C4347" s="4">
        <v>81.5</v>
      </c>
      <c r="D4347" s="4">
        <v>49.1</v>
      </c>
    </row>
    <row r="4348" spans="2:4" ht="15" thickBot="1" x14ac:dyDescent="0.35">
      <c r="B4348" s="2">
        <v>37424</v>
      </c>
      <c r="C4348" s="4">
        <v>71</v>
      </c>
      <c r="D4348" s="4">
        <v>42.4</v>
      </c>
    </row>
    <row r="4349" spans="2:4" ht="15" thickBot="1" x14ac:dyDescent="0.35">
      <c r="B4349" s="2">
        <v>37421</v>
      </c>
      <c r="C4349" s="4">
        <v>76.900000000000006</v>
      </c>
      <c r="D4349" s="4">
        <v>44.5</v>
      </c>
    </row>
    <row r="4350" spans="2:4" ht="15" thickBot="1" x14ac:dyDescent="0.35">
      <c r="B4350" s="2">
        <v>37420</v>
      </c>
      <c r="C4350" s="4">
        <v>72.900000000000006</v>
      </c>
      <c r="D4350" s="4">
        <v>41.7</v>
      </c>
    </row>
    <row r="4351" spans="2:4" ht="15" thickBot="1" x14ac:dyDescent="0.35">
      <c r="B4351" s="2">
        <v>37418</v>
      </c>
      <c r="C4351" s="4">
        <v>72.5</v>
      </c>
      <c r="D4351" s="4">
        <v>40.200000000000003</v>
      </c>
    </row>
    <row r="4352" spans="2:4" ht="15" thickBot="1" x14ac:dyDescent="0.35">
      <c r="B4352" s="2">
        <v>37417</v>
      </c>
      <c r="C4352" s="4">
        <v>81.2</v>
      </c>
      <c r="D4352" s="4">
        <v>49.1</v>
      </c>
    </row>
    <row r="4353" spans="2:4" ht="15" thickBot="1" x14ac:dyDescent="0.35">
      <c r="B4353" s="2">
        <v>37414</v>
      </c>
      <c r="C4353" s="4">
        <v>84.1</v>
      </c>
      <c r="D4353" s="4">
        <v>49.3</v>
      </c>
    </row>
    <row r="4354" spans="2:4" ht="15" thickBot="1" x14ac:dyDescent="0.35">
      <c r="B4354" s="2">
        <v>37413</v>
      </c>
      <c r="C4354" s="4">
        <v>88.3</v>
      </c>
      <c r="D4354" s="4">
        <v>51.1</v>
      </c>
    </row>
    <row r="4355" spans="2:4" ht="15" thickBot="1" x14ac:dyDescent="0.35">
      <c r="B4355" s="2">
        <v>37412</v>
      </c>
      <c r="C4355" s="4">
        <v>92.5</v>
      </c>
      <c r="D4355" s="4">
        <v>55.2</v>
      </c>
    </row>
    <row r="4356" spans="2:4" ht="15" thickBot="1" x14ac:dyDescent="0.35">
      <c r="B4356" s="2">
        <v>37411</v>
      </c>
      <c r="C4356" s="4">
        <v>88.9</v>
      </c>
      <c r="D4356" s="4">
        <v>50.4</v>
      </c>
    </row>
    <row r="4357" spans="2:4" ht="15" thickBot="1" x14ac:dyDescent="0.35">
      <c r="B4357" s="2">
        <v>37410</v>
      </c>
      <c r="C4357" s="4">
        <v>104.8</v>
      </c>
      <c r="D4357" s="4">
        <v>64.400000000000006</v>
      </c>
    </row>
    <row r="4358" spans="2:4" ht="15" thickBot="1" x14ac:dyDescent="0.35">
      <c r="B4358" s="2">
        <v>37407</v>
      </c>
      <c r="C4358" s="4">
        <v>97.6</v>
      </c>
      <c r="D4358" s="4">
        <v>60.4</v>
      </c>
    </row>
    <row r="4359" spans="2:4" ht="15" thickBot="1" x14ac:dyDescent="0.35">
      <c r="B4359" s="2">
        <v>37406</v>
      </c>
      <c r="C4359" s="4">
        <v>92.9</v>
      </c>
      <c r="D4359" s="4">
        <v>57.8</v>
      </c>
    </row>
    <row r="4360" spans="2:4" ht="15" thickBot="1" x14ac:dyDescent="0.35">
      <c r="B4360" s="2">
        <v>37405</v>
      </c>
      <c r="C4360" s="4">
        <v>87.9</v>
      </c>
      <c r="D4360" s="4">
        <v>52.8</v>
      </c>
    </row>
    <row r="4361" spans="2:4" ht="15" thickBot="1" x14ac:dyDescent="0.35">
      <c r="B4361" s="2">
        <v>37404</v>
      </c>
      <c r="C4361" s="4">
        <v>85.9</v>
      </c>
      <c r="D4361" s="4">
        <v>52</v>
      </c>
    </row>
    <row r="4362" spans="2:4" ht="15" thickBot="1" x14ac:dyDescent="0.35">
      <c r="B4362" s="2">
        <v>37403</v>
      </c>
      <c r="C4362" s="4">
        <v>87.8</v>
      </c>
      <c r="D4362" s="4">
        <v>54.7</v>
      </c>
    </row>
    <row r="4363" spans="2:4" ht="15" thickBot="1" x14ac:dyDescent="0.35">
      <c r="B4363" s="2">
        <v>37400</v>
      </c>
      <c r="C4363" s="4">
        <v>82.1</v>
      </c>
      <c r="D4363" s="4">
        <v>48.6</v>
      </c>
    </row>
    <row r="4364" spans="2:4" ht="15" thickBot="1" x14ac:dyDescent="0.35">
      <c r="B4364" s="2">
        <v>37399</v>
      </c>
      <c r="C4364" s="4">
        <v>84.7</v>
      </c>
      <c r="D4364" s="4">
        <v>50.7</v>
      </c>
    </row>
    <row r="4365" spans="2:4" ht="15" thickBot="1" x14ac:dyDescent="0.35">
      <c r="B4365" s="2">
        <v>37398</v>
      </c>
      <c r="C4365" s="4">
        <v>77.2</v>
      </c>
      <c r="D4365" s="4">
        <v>43.4</v>
      </c>
    </row>
    <row r="4366" spans="2:4" ht="15" thickBot="1" x14ac:dyDescent="0.35">
      <c r="B4366" s="2">
        <v>37397</v>
      </c>
      <c r="C4366" s="4">
        <v>68.099999999999994</v>
      </c>
      <c r="D4366" s="4">
        <v>37.5</v>
      </c>
    </row>
    <row r="4367" spans="2:4" ht="15" thickBot="1" x14ac:dyDescent="0.35">
      <c r="B4367" s="2">
        <v>37396</v>
      </c>
      <c r="C4367" s="4">
        <v>71.8</v>
      </c>
      <c r="D4367" s="4">
        <v>38.5</v>
      </c>
    </row>
    <row r="4368" spans="2:4" ht="15" thickBot="1" x14ac:dyDescent="0.35">
      <c r="B4368" s="2">
        <v>37394</v>
      </c>
      <c r="C4368" s="4">
        <v>74.599999999999994</v>
      </c>
      <c r="D4368" s="4">
        <v>41.2</v>
      </c>
    </row>
    <row r="4369" spans="2:4" ht="15" thickBot="1" x14ac:dyDescent="0.35">
      <c r="B4369" s="2">
        <v>37393</v>
      </c>
      <c r="C4369" s="4">
        <v>76.900000000000006</v>
      </c>
      <c r="D4369" s="4">
        <v>42.5</v>
      </c>
    </row>
    <row r="4370" spans="2:4" ht="15" thickBot="1" x14ac:dyDescent="0.35">
      <c r="B4370" s="2">
        <v>37392</v>
      </c>
      <c r="C4370" s="4">
        <v>70.5</v>
      </c>
      <c r="D4370" s="4">
        <v>37.700000000000003</v>
      </c>
    </row>
    <row r="4371" spans="2:4" ht="15" thickBot="1" x14ac:dyDescent="0.35">
      <c r="B4371" s="2">
        <v>37391</v>
      </c>
      <c r="C4371" s="4">
        <v>77.8</v>
      </c>
      <c r="D4371" s="4">
        <v>41.3</v>
      </c>
    </row>
    <row r="4372" spans="2:4" ht="15" thickBot="1" x14ac:dyDescent="0.35">
      <c r="B4372" s="2">
        <v>37390</v>
      </c>
      <c r="C4372" s="4">
        <v>79.5</v>
      </c>
      <c r="D4372" s="4">
        <v>43.3</v>
      </c>
    </row>
    <row r="4373" spans="2:4" ht="15" thickBot="1" x14ac:dyDescent="0.35">
      <c r="B4373" s="2">
        <v>37389</v>
      </c>
      <c r="C4373" s="4">
        <v>81.400000000000006</v>
      </c>
      <c r="D4373" s="4">
        <v>46.7</v>
      </c>
    </row>
    <row r="4374" spans="2:4" ht="15" thickBot="1" x14ac:dyDescent="0.35">
      <c r="B4374" s="2">
        <v>37384</v>
      </c>
      <c r="C4374" s="4">
        <v>77.400000000000006</v>
      </c>
      <c r="D4374" s="4">
        <v>40.1</v>
      </c>
    </row>
    <row r="4375" spans="2:4" ht="15" thickBot="1" x14ac:dyDescent="0.35">
      <c r="B4375" s="2">
        <v>37383</v>
      </c>
      <c r="C4375" s="4">
        <v>79.099999999999994</v>
      </c>
      <c r="D4375" s="4">
        <v>43.6</v>
      </c>
    </row>
    <row r="4376" spans="2:4" ht="15" thickBot="1" x14ac:dyDescent="0.35">
      <c r="B4376" s="2">
        <v>37382</v>
      </c>
      <c r="C4376" s="4">
        <v>75.7</v>
      </c>
      <c r="D4376" s="4">
        <v>42.9</v>
      </c>
    </row>
    <row r="4377" spans="2:4" ht="15" thickBot="1" x14ac:dyDescent="0.35">
      <c r="B4377" s="2">
        <v>37376</v>
      </c>
      <c r="C4377" s="4">
        <v>78.400000000000006</v>
      </c>
      <c r="D4377" s="4">
        <v>44.8</v>
      </c>
    </row>
    <row r="4378" spans="2:4" ht="15" thickBot="1" x14ac:dyDescent="0.35">
      <c r="B4378" s="2">
        <v>37375</v>
      </c>
      <c r="C4378" s="4">
        <v>80</v>
      </c>
      <c r="D4378" s="4">
        <v>45.4</v>
      </c>
    </row>
    <row r="4379" spans="2:4" ht="15" thickBot="1" x14ac:dyDescent="0.35">
      <c r="B4379" s="2">
        <v>37373</v>
      </c>
      <c r="C4379" s="4">
        <v>78.3</v>
      </c>
      <c r="D4379" s="4">
        <v>44.6</v>
      </c>
    </row>
    <row r="4380" spans="2:4" ht="15" thickBot="1" x14ac:dyDescent="0.35">
      <c r="B4380" s="2">
        <v>37372</v>
      </c>
      <c r="C4380" s="4">
        <v>86.1</v>
      </c>
      <c r="D4380" s="4">
        <v>52.1</v>
      </c>
    </row>
    <row r="4381" spans="2:4" ht="15" thickBot="1" x14ac:dyDescent="0.35">
      <c r="B4381" s="2">
        <v>37371</v>
      </c>
      <c r="C4381" s="4">
        <v>79.400000000000006</v>
      </c>
      <c r="D4381" s="4">
        <v>46.5</v>
      </c>
    </row>
    <row r="4382" spans="2:4" ht="15" thickBot="1" x14ac:dyDescent="0.35">
      <c r="B4382" s="2">
        <v>37370</v>
      </c>
      <c r="C4382" s="4">
        <v>76</v>
      </c>
      <c r="D4382" s="4">
        <v>42.2</v>
      </c>
    </row>
    <row r="4383" spans="2:4" ht="15" thickBot="1" x14ac:dyDescent="0.35">
      <c r="B4383" s="2">
        <v>37369</v>
      </c>
      <c r="C4383" s="4">
        <v>64.400000000000006</v>
      </c>
      <c r="D4383" s="4">
        <v>34</v>
      </c>
    </row>
    <row r="4384" spans="2:4" ht="15" thickBot="1" x14ac:dyDescent="0.35">
      <c r="B4384" s="2">
        <v>37368</v>
      </c>
      <c r="C4384" s="4">
        <v>72.099999999999994</v>
      </c>
      <c r="D4384" s="4">
        <v>39.9</v>
      </c>
    </row>
    <row r="4385" spans="2:4" ht="15" thickBot="1" x14ac:dyDescent="0.35">
      <c r="B4385" s="2">
        <v>37365</v>
      </c>
      <c r="C4385" s="4">
        <v>72.3</v>
      </c>
      <c r="D4385" s="4">
        <v>39.4</v>
      </c>
    </row>
    <row r="4386" spans="2:4" ht="15" thickBot="1" x14ac:dyDescent="0.35">
      <c r="B4386" s="2">
        <v>37364</v>
      </c>
      <c r="C4386" s="4">
        <v>72.5</v>
      </c>
      <c r="D4386" s="4">
        <v>40.799999999999997</v>
      </c>
    </row>
    <row r="4387" spans="2:4" ht="15" thickBot="1" x14ac:dyDescent="0.35">
      <c r="B4387" s="2">
        <v>37363</v>
      </c>
      <c r="C4387" s="4">
        <v>67.2</v>
      </c>
      <c r="D4387" s="4">
        <v>36.5</v>
      </c>
    </row>
    <row r="4388" spans="2:4" ht="15" thickBot="1" x14ac:dyDescent="0.35">
      <c r="B4388" s="2">
        <v>37362</v>
      </c>
      <c r="C4388" s="4">
        <v>60</v>
      </c>
      <c r="D4388" s="4">
        <v>32.200000000000003</v>
      </c>
    </row>
    <row r="4389" spans="2:4" ht="15" thickBot="1" x14ac:dyDescent="0.35">
      <c r="B4389" s="2">
        <v>37361</v>
      </c>
      <c r="C4389" s="4">
        <v>61</v>
      </c>
      <c r="D4389" s="4">
        <v>31.8</v>
      </c>
    </row>
    <row r="4390" spans="2:4" ht="15" thickBot="1" x14ac:dyDescent="0.35">
      <c r="B4390" s="2">
        <v>37358</v>
      </c>
      <c r="C4390" s="4">
        <v>66.400000000000006</v>
      </c>
      <c r="D4390" s="4">
        <v>34.700000000000003</v>
      </c>
    </row>
    <row r="4391" spans="2:4" ht="15" thickBot="1" x14ac:dyDescent="0.35">
      <c r="B4391" s="2">
        <v>37357</v>
      </c>
      <c r="C4391" s="4">
        <v>66</v>
      </c>
      <c r="D4391" s="4">
        <v>35.5</v>
      </c>
    </row>
    <row r="4392" spans="2:4" ht="15" thickBot="1" x14ac:dyDescent="0.35">
      <c r="B4392" s="2">
        <v>37356</v>
      </c>
      <c r="C4392" s="4">
        <v>64.3</v>
      </c>
      <c r="D4392" s="4">
        <v>34.799999999999997</v>
      </c>
    </row>
    <row r="4393" spans="2:4" ht="15" thickBot="1" x14ac:dyDescent="0.35">
      <c r="B4393" s="2">
        <v>37355</v>
      </c>
      <c r="C4393" s="4">
        <v>63.9</v>
      </c>
      <c r="D4393" s="4">
        <v>33.799999999999997</v>
      </c>
    </row>
    <row r="4394" spans="2:4" ht="15" thickBot="1" x14ac:dyDescent="0.35">
      <c r="B4394" s="2">
        <v>37354</v>
      </c>
      <c r="C4394" s="4">
        <v>62.1</v>
      </c>
      <c r="D4394" s="4">
        <v>33.200000000000003</v>
      </c>
    </row>
    <row r="4395" spans="2:4" ht="15" thickBot="1" x14ac:dyDescent="0.35">
      <c r="B4395" s="2">
        <v>37351</v>
      </c>
      <c r="C4395" s="4">
        <v>70.7</v>
      </c>
      <c r="D4395" s="4">
        <v>39.700000000000003</v>
      </c>
    </row>
    <row r="4396" spans="2:4" ht="15" thickBot="1" x14ac:dyDescent="0.35">
      <c r="B4396" s="2">
        <v>37350</v>
      </c>
      <c r="C4396" s="4">
        <v>73.099999999999994</v>
      </c>
      <c r="D4396" s="4">
        <v>40.9</v>
      </c>
    </row>
    <row r="4397" spans="2:4" ht="15" thickBot="1" x14ac:dyDescent="0.35">
      <c r="B4397" s="2">
        <v>37349</v>
      </c>
      <c r="C4397" s="4">
        <v>79.2</v>
      </c>
      <c r="D4397" s="4">
        <v>44.7</v>
      </c>
    </row>
    <row r="4398" spans="2:4" ht="15" thickBot="1" x14ac:dyDescent="0.35">
      <c r="B4398" s="2">
        <v>37348</v>
      </c>
      <c r="C4398" s="4">
        <v>79.900000000000006</v>
      </c>
      <c r="D4398" s="4">
        <v>46</v>
      </c>
    </row>
    <row r="4399" spans="2:4" ht="15" thickBot="1" x14ac:dyDescent="0.35">
      <c r="B4399" s="2">
        <v>37347</v>
      </c>
      <c r="C4399" s="4">
        <v>88.5</v>
      </c>
      <c r="D4399" s="4">
        <v>54.2</v>
      </c>
    </row>
    <row r="4400" spans="2:4" ht="15" thickBot="1" x14ac:dyDescent="0.35">
      <c r="B4400" s="2">
        <v>37344</v>
      </c>
      <c r="C4400" s="4">
        <v>80</v>
      </c>
      <c r="D4400" s="4">
        <v>48.1</v>
      </c>
    </row>
    <row r="4401" spans="2:4" ht="15" thickBot="1" x14ac:dyDescent="0.35">
      <c r="B4401" s="2">
        <v>37343</v>
      </c>
      <c r="C4401" s="4">
        <v>74</v>
      </c>
      <c r="D4401" s="4">
        <v>42.9</v>
      </c>
    </row>
    <row r="4402" spans="2:4" ht="15" thickBot="1" x14ac:dyDescent="0.35">
      <c r="B4402" s="2">
        <v>37342</v>
      </c>
      <c r="C4402" s="4">
        <v>79.5</v>
      </c>
      <c r="D4402" s="4">
        <v>47.7</v>
      </c>
    </row>
    <row r="4403" spans="2:4" ht="15" thickBot="1" x14ac:dyDescent="0.35">
      <c r="B4403" s="2">
        <v>37341</v>
      </c>
      <c r="C4403" s="4">
        <v>71.900000000000006</v>
      </c>
      <c r="D4403" s="4">
        <v>42.6</v>
      </c>
    </row>
    <row r="4404" spans="2:4" ht="15" thickBot="1" x14ac:dyDescent="0.35">
      <c r="B4404" s="2">
        <v>37340</v>
      </c>
      <c r="C4404" s="4">
        <v>67.400000000000006</v>
      </c>
      <c r="D4404" s="4">
        <v>39.700000000000003</v>
      </c>
    </row>
    <row r="4405" spans="2:4" ht="15" thickBot="1" x14ac:dyDescent="0.35">
      <c r="B4405" s="2">
        <v>37337</v>
      </c>
      <c r="C4405" s="4">
        <v>66.5</v>
      </c>
      <c r="D4405" s="4">
        <v>39.700000000000003</v>
      </c>
    </row>
    <row r="4406" spans="2:4" ht="15" thickBot="1" x14ac:dyDescent="0.35">
      <c r="B4406" s="2">
        <v>37336</v>
      </c>
      <c r="C4406" s="4">
        <v>65.900000000000006</v>
      </c>
      <c r="D4406" s="4">
        <v>37.5</v>
      </c>
    </row>
    <row r="4407" spans="2:4" ht="15" thickBot="1" x14ac:dyDescent="0.35">
      <c r="B4407" s="2">
        <v>37335</v>
      </c>
      <c r="C4407" s="4">
        <v>78.2</v>
      </c>
      <c r="D4407" s="4">
        <v>47.3</v>
      </c>
    </row>
    <row r="4408" spans="2:4" ht="15" thickBot="1" x14ac:dyDescent="0.35">
      <c r="B4408" s="2">
        <v>37334</v>
      </c>
      <c r="C4408" s="4">
        <v>75.8</v>
      </c>
      <c r="D4408" s="4">
        <v>45.7</v>
      </c>
    </row>
    <row r="4409" spans="2:4" ht="15" thickBot="1" x14ac:dyDescent="0.35">
      <c r="B4409" s="2">
        <v>37333</v>
      </c>
      <c r="C4409" s="4">
        <v>66.599999999999994</v>
      </c>
      <c r="D4409" s="4">
        <v>39.9</v>
      </c>
    </row>
    <row r="4410" spans="2:4" ht="15" thickBot="1" x14ac:dyDescent="0.35">
      <c r="B4410" s="2">
        <v>37330</v>
      </c>
      <c r="C4410" s="4">
        <v>73.599999999999994</v>
      </c>
      <c r="D4410" s="4">
        <v>43.4</v>
      </c>
    </row>
    <row r="4411" spans="2:4" ht="15" thickBot="1" x14ac:dyDescent="0.35">
      <c r="B4411" s="2">
        <v>37329</v>
      </c>
      <c r="C4411" s="4">
        <v>68.5</v>
      </c>
      <c r="D4411" s="4">
        <v>37.6</v>
      </c>
    </row>
    <row r="4412" spans="2:4" ht="15" thickBot="1" x14ac:dyDescent="0.35">
      <c r="B4412" s="2">
        <v>37328</v>
      </c>
      <c r="C4412" s="4">
        <v>72.2</v>
      </c>
      <c r="D4412" s="4">
        <v>41.6</v>
      </c>
    </row>
    <row r="4413" spans="2:4" ht="15" thickBot="1" x14ac:dyDescent="0.35">
      <c r="B4413" s="2">
        <v>37327</v>
      </c>
      <c r="C4413" s="4">
        <v>65.5</v>
      </c>
      <c r="D4413" s="4">
        <v>36.5</v>
      </c>
    </row>
    <row r="4414" spans="2:4" ht="15" thickBot="1" x14ac:dyDescent="0.35">
      <c r="B4414" s="2">
        <v>37326</v>
      </c>
      <c r="C4414" s="4">
        <v>63.3</v>
      </c>
      <c r="D4414" s="4">
        <v>36</v>
      </c>
    </row>
    <row r="4415" spans="2:4" ht="15" thickBot="1" x14ac:dyDescent="0.35">
      <c r="B4415" s="2">
        <v>37322</v>
      </c>
      <c r="C4415" s="4">
        <v>67.900000000000006</v>
      </c>
      <c r="D4415" s="4">
        <v>37.700000000000003</v>
      </c>
    </row>
    <row r="4416" spans="2:4" ht="15" thickBot="1" x14ac:dyDescent="0.35">
      <c r="B4416" s="2">
        <v>37321</v>
      </c>
      <c r="C4416" s="4">
        <v>74.099999999999994</v>
      </c>
      <c r="D4416" s="4">
        <v>42.7</v>
      </c>
    </row>
    <row r="4417" spans="2:4" ht="15" thickBot="1" x14ac:dyDescent="0.35">
      <c r="B4417" s="2">
        <v>37320</v>
      </c>
      <c r="C4417" s="4">
        <v>70.8</v>
      </c>
      <c r="D4417" s="4">
        <v>39.5</v>
      </c>
    </row>
    <row r="4418" spans="2:4" ht="15" thickBot="1" x14ac:dyDescent="0.35">
      <c r="B4418" s="2">
        <v>37319</v>
      </c>
      <c r="C4418" s="4">
        <v>74.7</v>
      </c>
      <c r="D4418" s="4">
        <v>44.2</v>
      </c>
    </row>
    <row r="4419" spans="2:4" ht="15" thickBot="1" x14ac:dyDescent="0.35">
      <c r="B4419" s="2">
        <v>37316</v>
      </c>
      <c r="C4419" s="4">
        <v>80.7</v>
      </c>
      <c r="D4419" s="4">
        <v>46.1</v>
      </c>
    </row>
    <row r="4420" spans="2:4" ht="15" thickBot="1" x14ac:dyDescent="0.35">
      <c r="B4420" s="2">
        <v>37315</v>
      </c>
      <c r="C4420" s="4">
        <v>78.5</v>
      </c>
      <c r="D4420" s="4">
        <v>45.1</v>
      </c>
    </row>
    <row r="4421" spans="2:4" ht="15" thickBot="1" x14ac:dyDescent="0.35">
      <c r="B4421" s="2">
        <v>37314</v>
      </c>
      <c r="C4421" s="4">
        <v>73.400000000000006</v>
      </c>
      <c r="D4421" s="4">
        <v>43.2</v>
      </c>
    </row>
    <row r="4422" spans="2:4" ht="15" thickBot="1" x14ac:dyDescent="0.35">
      <c r="B4422" s="2">
        <v>37313</v>
      </c>
      <c r="C4422" s="4">
        <v>69</v>
      </c>
      <c r="D4422" s="4">
        <v>43.2</v>
      </c>
    </row>
    <row r="4423" spans="2:4" ht="15" thickBot="1" x14ac:dyDescent="0.35">
      <c r="B4423" s="2">
        <v>37309</v>
      </c>
      <c r="C4423" s="4">
        <v>57.3</v>
      </c>
      <c r="D4423" s="4">
        <v>30.5</v>
      </c>
    </row>
    <row r="4424" spans="2:4" ht="15" thickBot="1" x14ac:dyDescent="0.35">
      <c r="B4424" s="2">
        <v>37308</v>
      </c>
      <c r="C4424" s="4">
        <v>62.1</v>
      </c>
      <c r="D4424" s="4">
        <v>35.5</v>
      </c>
    </row>
    <row r="4425" spans="2:4" ht="15" thickBot="1" x14ac:dyDescent="0.35">
      <c r="B4425" s="2">
        <v>37307</v>
      </c>
      <c r="C4425" s="4">
        <v>70.599999999999994</v>
      </c>
      <c r="D4425" s="4">
        <v>42</v>
      </c>
    </row>
    <row r="4426" spans="2:4" ht="15" thickBot="1" x14ac:dyDescent="0.35">
      <c r="B4426" s="2">
        <v>37306</v>
      </c>
      <c r="C4426" s="4">
        <v>69.400000000000006</v>
      </c>
      <c r="D4426" s="4">
        <v>40.9</v>
      </c>
    </row>
    <row r="4427" spans="2:4" ht="15" thickBot="1" x14ac:dyDescent="0.35">
      <c r="B4427" s="2">
        <v>37305</v>
      </c>
      <c r="C4427" s="4">
        <v>58.4</v>
      </c>
      <c r="D4427" s="4">
        <v>34.5</v>
      </c>
    </row>
    <row r="4428" spans="2:4" ht="15" thickBot="1" x14ac:dyDescent="0.35">
      <c r="B4428" s="2">
        <v>37302</v>
      </c>
      <c r="C4428" s="4">
        <v>56.7</v>
      </c>
      <c r="D4428" s="4">
        <v>28.8</v>
      </c>
    </row>
    <row r="4429" spans="2:4" ht="15" thickBot="1" x14ac:dyDescent="0.35">
      <c r="B4429" s="2">
        <v>37301</v>
      </c>
      <c r="C4429" s="4">
        <v>71.7</v>
      </c>
      <c r="D4429" s="4">
        <v>42.1</v>
      </c>
    </row>
    <row r="4430" spans="2:4" ht="15" thickBot="1" x14ac:dyDescent="0.35">
      <c r="B4430" s="2">
        <v>37300</v>
      </c>
      <c r="C4430" s="4">
        <v>69.5</v>
      </c>
      <c r="D4430" s="4">
        <v>37.9</v>
      </c>
    </row>
    <row r="4431" spans="2:4" ht="15" thickBot="1" x14ac:dyDescent="0.35">
      <c r="B4431" s="2">
        <v>37299</v>
      </c>
      <c r="C4431" s="4">
        <v>71</v>
      </c>
      <c r="D4431" s="4">
        <v>40.1</v>
      </c>
    </row>
    <row r="4432" spans="2:4" ht="15" thickBot="1" x14ac:dyDescent="0.35">
      <c r="B4432" s="2">
        <v>37298</v>
      </c>
      <c r="C4432" s="4">
        <v>67</v>
      </c>
      <c r="D4432" s="4">
        <v>38.4</v>
      </c>
    </row>
    <row r="4433" spans="2:4" ht="15" thickBot="1" x14ac:dyDescent="0.35">
      <c r="B4433" s="2">
        <v>37295</v>
      </c>
      <c r="C4433" s="4">
        <v>68</v>
      </c>
      <c r="D4433" s="4">
        <v>37.9</v>
      </c>
    </row>
    <row r="4434" spans="2:4" ht="15" thickBot="1" x14ac:dyDescent="0.35">
      <c r="B4434" s="2">
        <v>37294</v>
      </c>
      <c r="C4434" s="4">
        <v>76.3</v>
      </c>
      <c r="D4434" s="4">
        <v>45.6</v>
      </c>
    </row>
    <row r="4435" spans="2:4" ht="15" thickBot="1" x14ac:dyDescent="0.35">
      <c r="B4435" s="2">
        <v>37293</v>
      </c>
      <c r="C4435" s="4">
        <v>70.7</v>
      </c>
      <c r="D4435" s="4">
        <v>40.6</v>
      </c>
    </row>
    <row r="4436" spans="2:4" ht="15" thickBot="1" x14ac:dyDescent="0.35">
      <c r="B4436" s="2">
        <v>37292</v>
      </c>
      <c r="C4436" s="4">
        <v>68.7</v>
      </c>
      <c r="D4436" s="4">
        <v>37.9</v>
      </c>
    </row>
    <row r="4437" spans="2:4" ht="15" thickBot="1" x14ac:dyDescent="0.35">
      <c r="B4437" s="2">
        <v>37291</v>
      </c>
      <c r="C4437" s="4">
        <v>70.2</v>
      </c>
      <c r="D4437" s="4">
        <v>41</v>
      </c>
    </row>
    <row r="4438" spans="2:4" ht="15" thickBot="1" x14ac:dyDescent="0.35">
      <c r="B4438" s="2">
        <v>37288</v>
      </c>
      <c r="C4438" s="4">
        <v>77.599999999999994</v>
      </c>
      <c r="D4438" s="4">
        <v>43.6</v>
      </c>
    </row>
    <row r="4439" spans="2:4" ht="15" thickBot="1" x14ac:dyDescent="0.35">
      <c r="B4439" s="2">
        <v>37287</v>
      </c>
      <c r="C4439" s="4">
        <v>76.2</v>
      </c>
      <c r="D4439" s="4">
        <v>44</v>
      </c>
    </row>
    <row r="4440" spans="2:4" ht="15" thickBot="1" x14ac:dyDescent="0.35">
      <c r="B4440" s="2">
        <v>37286</v>
      </c>
      <c r="C4440" s="4">
        <v>80.3</v>
      </c>
      <c r="D4440" s="4">
        <v>48</v>
      </c>
    </row>
    <row r="4441" spans="2:4" ht="15" thickBot="1" x14ac:dyDescent="0.35">
      <c r="B4441" s="2">
        <v>37285</v>
      </c>
      <c r="C4441" s="4">
        <v>72.400000000000006</v>
      </c>
      <c r="D4441" s="4">
        <v>41.3</v>
      </c>
    </row>
    <row r="4442" spans="2:4" ht="15" thickBot="1" x14ac:dyDescent="0.35">
      <c r="B4442" s="2">
        <v>37284</v>
      </c>
      <c r="C4442" s="4">
        <v>72.400000000000006</v>
      </c>
      <c r="D4442" s="4">
        <v>43.7</v>
      </c>
    </row>
    <row r="4443" spans="2:4" ht="15" thickBot="1" x14ac:dyDescent="0.35">
      <c r="B4443" s="2">
        <v>37281</v>
      </c>
      <c r="C4443" s="4">
        <v>66.099999999999994</v>
      </c>
      <c r="D4443" s="4">
        <v>37.9</v>
      </c>
    </row>
    <row r="4444" spans="2:4" ht="15" thickBot="1" x14ac:dyDescent="0.35">
      <c r="B4444" s="2">
        <v>37280</v>
      </c>
      <c r="C4444" s="4">
        <v>57</v>
      </c>
      <c r="D4444" s="4">
        <v>29.3</v>
      </c>
    </row>
    <row r="4445" spans="2:4" ht="15" thickBot="1" x14ac:dyDescent="0.35">
      <c r="B4445" s="2">
        <v>37279</v>
      </c>
      <c r="C4445" s="4">
        <v>63.1</v>
      </c>
      <c r="D4445" s="4">
        <v>34.700000000000003</v>
      </c>
    </row>
    <row r="4446" spans="2:4" ht="15" thickBot="1" x14ac:dyDescent="0.35">
      <c r="B4446" s="2">
        <v>37278</v>
      </c>
      <c r="C4446" s="4">
        <v>57.9</v>
      </c>
      <c r="D4446" s="4">
        <v>30.2</v>
      </c>
    </row>
    <row r="4447" spans="2:4" ht="15" thickBot="1" x14ac:dyDescent="0.35">
      <c r="B4447" s="2">
        <v>37277</v>
      </c>
      <c r="C4447" s="4">
        <v>69.900000000000006</v>
      </c>
      <c r="D4447" s="4">
        <v>41.5</v>
      </c>
    </row>
    <row r="4448" spans="2:4" ht="15" thickBot="1" x14ac:dyDescent="0.35">
      <c r="B4448" s="2">
        <v>37274</v>
      </c>
      <c r="C4448" s="4">
        <v>70.8</v>
      </c>
      <c r="D4448" s="4">
        <v>40.6</v>
      </c>
    </row>
    <row r="4449" spans="2:4" ht="15" thickBot="1" x14ac:dyDescent="0.35">
      <c r="B4449" s="2">
        <v>37273</v>
      </c>
      <c r="C4449" s="4">
        <v>68.900000000000006</v>
      </c>
      <c r="D4449" s="4">
        <v>39.1</v>
      </c>
    </row>
    <row r="4450" spans="2:4" ht="15" thickBot="1" x14ac:dyDescent="0.35">
      <c r="B4450" s="2">
        <v>37272</v>
      </c>
      <c r="C4450" s="4">
        <v>68.099999999999994</v>
      </c>
      <c r="D4450" s="4">
        <v>38.5</v>
      </c>
    </row>
    <row r="4451" spans="2:4" ht="15" thickBot="1" x14ac:dyDescent="0.35">
      <c r="B4451" s="2">
        <v>37271</v>
      </c>
      <c r="C4451" s="4">
        <v>73.8</v>
      </c>
      <c r="D4451" s="4">
        <v>40.700000000000003</v>
      </c>
    </row>
    <row r="4452" spans="2:4" ht="15" thickBot="1" x14ac:dyDescent="0.35">
      <c r="B4452" s="2">
        <v>37270</v>
      </c>
      <c r="C4452" s="4">
        <v>75.400000000000006</v>
      </c>
      <c r="D4452" s="4">
        <v>42.4</v>
      </c>
    </row>
    <row r="4453" spans="2:4" ht="15" thickBot="1" x14ac:dyDescent="0.35">
      <c r="B4453" s="2">
        <v>37267</v>
      </c>
      <c r="C4453" s="4">
        <v>81.599999999999994</v>
      </c>
      <c r="D4453" s="4">
        <v>47.9</v>
      </c>
    </row>
    <row r="4454" spans="2:4" ht="15" thickBot="1" x14ac:dyDescent="0.35">
      <c r="B4454" s="2">
        <v>37266</v>
      </c>
      <c r="C4454" s="4">
        <v>85.2</v>
      </c>
      <c r="D4454" s="4">
        <v>51.4</v>
      </c>
    </row>
    <row r="4455" spans="2:4" ht="15" thickBot="1" x14ac:dyDescent="0.35">
      <c r="B4455" s="2">
        <v>37265</v>
      </c>
      <c r="C4455" s="4">
        <v>95.2</v>
      </c>
      <c r="D4455" s="4">
        <v>58.9</v>
      </c>
    </row>
    <row r="4456" spans="2:4" ht="15" thickBot="1" x14ac:dyDescent="0.35">
      <c r="B4456" s="2">
        <v>37264</v>
      </c>
      <c r="C4456" s="4">
        <v>102.6</v>
      </c>
      <c r="D4456" s="4">
        <v>64</v>
      </c>
    </row>
    <row r="4457" spans="2:4" ht="15" thickBot="1" x14ac:dyDescent="0.35">
      <c r="B4457" s="2">
        <v>37260</v>
      </c>
      <c r="C4457" s="4">
        <v>112.3</v>
      </c>
      <c r="D4457" s="4">
        <v>68.900000000000006</v>
      </c>
    </row>
    <row r="4458" spans="2:4" ht="15" thickBot="1" x14ac:dyDescent="0.35">
      <c r="B4458" s="2">
        <v>37259</v>
      </c>
      <c r="C4458" s="4">
        <v>143.1</v>
      </c>
      <c r="D4458" s="4">
        <v>89.6</v>
      </c>
    </row>
    <row r="4459" spans="2:4" ht="15" thickBot="1" x14ac:dyDescent="0.35">
      <c r="B4459" s="2">
        <v>37254</v>
      </c>
      <c r="C4459" s="4">
        <v>122.9</v>
      </c>
      <c r="D4459" s="4">
        <v>74</v>
      </c>
    </row>
    <row r="4460" spans="2:4" ht="15" thickBot="1" x14ac:dyDescent="0.35">
      <c r="B4460" s="2">
        <v>37253</v>
      </c>
      <c r="C4460" s="4">
        <v>111.5</v>
      </c>
      <c r="D4460" s="4">
        <v>65.099999999999994</v>
      </c>
    </row>
    <row r="4461" spans="2:4" ht="15" thickBot="1" x14ac:dyDescent="0.35">
      <c r="B4461" s="2">
        <v>37252</v>
      </c>
      <c r="C4461" s="4">
        <v>100.3</v>
      </c>
      <c r="D4461" s="4">
        <v>54.5</v>
      </c>
    </row>
    <row r="4462" spans="2:4" ht="15" thickBot="1" x14ac:dyDescent="0.35">
      <c r="B4462" s="2">
        <v>37251</v>
      </c>
      <c r="C4462" s="4">
        <v>99.3</v>
      </c>
      <c r="D4462" s="4">
        <v>53.9</v>
      </c>
    </row>
    <row r="4463" spans="2:4" ht="15" thickBot="1" x14ac:dyDescent="0.35">
      <c r="B4463" s="2">
        <v>37250</v>
      </c>
      <c r="C4463" s="4">
        <v>93.7</v>
      </c>
      <c r="D4463" s="4">
        <v>55.1</v>
      </c>
    </row>
    <row r="4464" spans="2:4" ht="15" thickBot="1" x14ac:dyDescent="0.35">
      <c r="B4464" s="2">
        <v>37249</v>
      </c>
      <c r="C4464" s="4">
        <v>77.599999999999994</v>
      </c>
      <c r="D4464" s="4">
        <v>45</v>
      </c>
    </row>
    <row r="4465" spans="2:4" ht="15" thickBot="1" x14ac:dyDescent="0.35">
      <c r="B4465" s="2">
        <v>37246</v>
      </c>
      <c r="C4465" s="4">
        <v>73.3</v>
      </c>
      <c r="D4465" s="4">
        <v>41</v>
      </c>
    </row>
    <row r="4466" spans="2:4" ht="15" thickBot="1" x14ac:dyDescent="0.35">
      <c r="B4466" s="2">
        <v>37245</v>
      </c>
      <c r="C4466" s="4">
        <v>88</v>
      </c>
      <c r="D4466" s="4">
        <v>52.3</v>
      </c>
    </row>
    <row r="4467" spans="2:4" ht="15" thickBot="1" x14ac:dyDescent="0.35">
      <c r="B4467" s="2">
        <v>37244</v>
      </c>
      <c r="C4467" s="4">
        <v>94.5</v>
      </c>
      <c r="D4467" s="4">
        <v>58.2</v>
      </c>
    </row>
    <row r="4468" spans="2:4" ht="15" thickBot="1" x14ac:dyDescent="0.35">
      <c r="B4468" s="2">
        <v>37243</v>
      </c>
      <c r="C4468" s="4">
        <v>84.6</v>
      </c>
      <c r="D4468" s="4">
        <v>50.2</v>
      </c>
    </row>
    <row r="4469" spans="2:4" ht="15" thickBot="1" x14ac:dyDescent="0.35">
      <c r="B4469" s="2">
        <v>37242</v>
      </c>
      <c r="C4469" s="4">
        <v>71.3</v>
      </c>
      <c r="D4469" s="4">
        <v>41.9</v>
      </c>
    </row>
    <row r="4470" spans="2:4" ht="15" thickBot="1" x14ac:dyDescent="0.35">
      <c r="B4470" s="2">
        <v>37239</v>
      </c>
      <c r="C4470" s="4">
        <v>73.5</v>
      </c>
      <c r="D4470" s="4">
        <v>40.299999999999997</v>
      </c>
    </row>
    <row r="4471" spans="2:4" ht="15" thickBot="1" x14ac:dyDescent="0.35">
      <c r="B4471" s="2">
        <v>37238</v>
      </c>
      <c r="C4471" s="4">
        <v>76.5</v>
      </c>
      <c r="D4471" s="4">
        <v>46.8</v>
      </c>
    </row>
    <row r="4472" spans="2:4" ht="15" thickBot="1" x14ac:dyDescent="0.35">
      <c r="B4472" s="2">
        <v>37236</v>
      </c>
      <c r="C4472" s="4">
        <v>77.3</v>
      </c>
      <c r="D4472" s="4">
        <v>45.7</v>
      </c>
    </row>
    <row r="4473" spans="2:4" ht="15" thickBot="1" x14ac:dyDescent="0.35">
      <c r="B4473" s="2">
        <v>37235</v>
      </c>
      <c r="C4473" s="4">
        <v>79.400000000000006</v>
      </c>
      <c r="D4473" s="4">
        <v>50.9</v>
      </c>
    </row>
    <row r="4474" spans="2:4" ht="15" thickBot="1" x14ac:dyDescent="0.35">
      <c r="B4474" s="2">
        <v>37232</v>
      </c>
      <c r="C4474" s="4">
        <v>71.7</v>
      </c>
      <c r="D4474" s="4">
        <v>41.1</v>
      </c>
    </row>
    <row r="4475" spans="2:4" ht="15" thickBot="1" x14ac:dyDescent="0.35">
      <c r="B4475" s="2">
        <v>37231</v>
      </c>
      <c r="C4475" s="4">
        <v>74.3</v>
      </c>
      <c r="D4475" s="4">
        <v>43.2</v>
      </c>
    </row>
    <row r="4476" spans="2:4" ht="15" thickBot="1" x14ac:dyDescent="0.35">
      <c r="B4476" s="2">
        <v>37230</v>
      </c>
      <c r="C4476" s="4">
        <v>81.400000000000006</v>
      </c>
      <c r="D4476" s="4">
        <v>49.5</v>
      </c>
    </row>
    <row r="4477" spans="2:4" ht="15" thickBot="1" x14ac:dyDescent="0.35">
      <c r="B4477" s="2">
        <v>37229</v>
      </c>
      <c r="C4477" s="4">
        <v>83.4</v>
      </c>
      <c r="D4477" s="4">
        <v>50.2</v>
      </c>
    </row>
    <row r="4478" spans="2:4" ht="15" thickBot="1" x14ac:dyDescent="0.35">
      <c r="B4478" s="2">
        <v>37228</v>
      </c>
      <c r="C4478" s="4">
        <v>86.6</v>
      </c>
      <c r="D4478" s="4">
        <v>52.6</v>
      </c>
    </row>
    <row r="4479" spans="2:4" ht="15" thickBot="1" x14ac:dyDescent="0.35">
      <c r="B4479" s="2">
        <v>37225</v>
      </c>
      <c r="C4479" s="4">
        <v>79.599999999999994</v>
      </c>
      <c r="D4479" s="4">
        <v>45.3</v>
      </c>
    </row>
    <row r="4480" spans="2:4" ht="15" thickBot="1" x14ac:dyDescent="0.35">
      <c r="B4480" s="2">
        <v>37224</v>
      </c>
      <c r="C4480" s="4">
        <v>77.5</v>
      </c>
      <c r="D4480" s="4">
        <v>45.5</v>
      </c>
    </row>
    <row r="4481" spans="2:4" ht="15" thickBot="1" x14ac:dyDescent="0.35">
      <c r="B4481" s="2">
        <v>37223</v>
      </c>
      <c r="C4481" s="4">
        <v>87.9</v>
      </c>
      <c r="D4481" s="4">
        <v>54.2</v>
      </c>
    </row>
    <row r="4482" spans="2:4" ht="15" thickBot="1" x14ac:dyDescent="0.35">
      <c r="B4482" s="2">
        <v>37222</v>
      </c>
      <c r="C4482" s="4">
        <v>77.7</v>
      </c>
      <c r="D4482" s="4">
        <v>46.7</v>
      </c>
    </row>
    <row r="4483" spans="2:4" ht="15" thickBot="1" x14ac:dyDescent="0.35">
      <c r="B4483" s="2">
        <v>37221</v>
      </c>
      <c r="C4483" s="4">
        <v>74.5</v>
      </c>
      <c r="D4483" s="4">
        <v>44.3</v>
      </c>
    </row>
    <row r="4484" spans="2:4" ht="15" thickBot="1" x14ac:dyDescent="0.35">
      <c r="B4484" s="2">
        <v>37218</v>
      </c>
      <c r="C4484" s="4">
        <v>73.5</v>
      </c>
      <c r="D4484" s="4">
        <v>41.4</v>
      </c>
    </row>
    <row r="4485" spans="2:4" ht="15" thickBot="1" x14ac:dyDescent="0.35">
      <c r="B4485" s="2">
        <v>37217</v>
      </c>
      <c r="C4485" s="4">
        <v>70.2</v>
      </c>
      <c r="D4485" s="4">
        <v>41.2</v>
      </c>
    </row>
    <row r="4486" spans="2:4" ht="15" thickBot="1" x14ac:dyDescent="0.35">
      <c r="B4486" s="2">
        <v>37216</v>
      </c>
      <c r="C4486" s="4">
        <v>67.400000000000006</v>
      </c>
      <c r="D4486" s="4">
        <v>38</v>
      </c>
    </row>
    <row r="4487" spans="2:4" ht="15" thickBot="1" x14ac:dyDescent="0.35">
      <c r="B4487" s="2">
        <v>37215</v>
      </c>
      <c r="C4487" s="4">
        <v>78</v>
      </c>
      <c r="D4487" s="4">
        <v>47.5</v>
      </c>
    </row>
    <row r="4488" spans="2:4" ht="15" thickBot="1" x14ac:dyDescent="0.35">
      <c r="B4488" s="2">
        <v>37214</v>
      </c>
      <c r="C4488" s="4">
        <v>74.7</v>
      </c>
      <c r="D4488" s="4">
        <v>46.1</v>
      </c>
    </row>
    <row r="4489" spans="2:4" ht="15" thickBot="1" x14ac:dyDescent="0.35">
      <c r="B4489" s="2">
        <v>37211</v>
      </c>
      <c r="C4489" s="4">
        <v>68.8</v>
      </c>
      <c r="D4489" s="4">
        <v>39.1</v>
      </c>
    </row>
    <row r="4490" spans="2:4" ht="15" thickBot="1" x14ac:dyDescent="0.35">
      <c r="B4490" s="2">
        <v>37210</v>
      </c>
      <c r="C4490" s="4">
        <v>71.099999999999994</v>
      </c>
      <c r="D4490" s="4">
        <v>40.299999999999997</v>
      </c>
    </row>
    <row r="4491" spans="2:4" ht="15" thickBot="1" x14ac:dyDescent="0.35">
      <c r="B4491" s="2">
        <v>37209</v>
      </c>
      <c r="C4491" s="4">
        <v>70</v>
      </c>
      <c r="D4491" s="4">
        <v>39.5</v>
      </c>
    </row>
    <row r="4492" spans="2:4" ht="15" thickBot="1" x14ac:dyDescent="0.35">
      <c r="B4492" s="2">
        <v>37208</v>
      </c>
      <c r="C4492" s="4">
        <v>70.7</v>
      </c>
      <c r="D4492" s="4">
        <v>40.200000000000003</v>
      </c>
    </row>
    <row r="4493" spans="2:4" ht="15" thickBot="1" x14ac:dyDescent="0.35">
      <c r="B4493" s="2">
        <v>37207</v>
      </c>
      <c r="C4493" s="4">
        <v>68.2</v>
      </c>
      <c r="D4493" s="4">
        <v>40</v>
      </c>
    </row>
    <row r="4494" spans="2:4" ht="15" thickBot="1" x14ac:dyDescent="0.35">
      <c r="B4494" s="2">
        <v>37204</v>
      </c>
      <c r="C4494" s="4">
        <v>67.2</v>
      </c>
      <c r="D4494" s="4">
        <v>36.799999999999997</v>
      </c>
    </row>
    <row r="4495" spans="2:4" ht="15" thickBot="1" x14ac:dyDescent="0.35">
      <c r="B4495" s="2">
        <v>37203</v>
      </c>
      <c r="C4495" s="4">
        <v>59.8</v>
      </c>
      <c r="D4495" s="4">
        <v>32.5</v>
      </c>
    </row>
    <row r="4496" spans="2:4" ht="15" thickBot="1" x14ac:dyDescent="0.35">
      <c r="B4496" s="2">
        <v>37201</v>
      </c>
      <c r="C4496" s="4">
        <v>60.7</v>
      </c>
      <c r="D4496" s="4">
        <v>31.3</v>
      </c>
    </row>
    <row r="4497" spans="2:4" ht="15" thickBot="1" x14ac:dyDescent="0.35">
      <c r="B4497" s="2">
        <v>37200</v>
      </c>
      <c r="C4497" s="4">
        <v>72.3</v>
      </c>
      <c r="D4497" s="4">
        <v>42.9</v>
      </c>
    </row>
    <row r="4498" spans="2:4" ht="15" thickBot="1" x14ac:dyDescent="0.35">
      <c r="B4498" s="2">
        <v>37197</v>
      </c>
      <c r="C4498" s="4">
        <v>78</v>
      </c>
      <c r="D4498" s="4">
        <v>44.9</v>
      </c>
    </row>
    <row r="4499" spans="2:4" ht="15" thickBot="1" x14ac:dyDescent="0.35">
      <c r="B4499" s="2">
        <v>37196</v>
      </c>
      <c r="C4499" s="4">
        <v>88.9</v>
      </c>
      <c r="D4499" s="4">
        <v>52.5</v>
      </c>
    </row>
    <row r="4500" spans="2:4" ht="15" thickBot="1" x14ac:dyDescent="0.35">
      <c r="B4500" s="2">
        <v>37195</v>
      </c>
      <c r="C4500" s="4">
        <v>86.4</v>
      </c>
      <c r="D4500" s="4">
        <v>52.3</v>
      </c>
    </row>
    <row r="4501" spans="2:4" ht="15" thickBot="1" x14ac:dyDescent="0.35">
      <c r="B4501" s="2">
        <v>37194</v>
      </c>
      <c r="C4501" s="4">
        <v>88.1</v>
      </c>
      <c r="D4501" s="4">
        <v>55.5</v>
      </c>
    </row>
    <row r="4502" spans="2:4" ht="15" thickBot="1" x14ac:dyDescent="0.35">
      <c r="B4502" s="2">
        <v>37193</v>
      </c>
      <c r="C4502" s="4">
        <v>82.2</v>
      </c>
      <c r="D4502" s="4">
        <v>50.9</v>
      </c>
    </row>
    <row r="4503" spans="2:4" ht="15" thickBot="1" x14ac:dyDescent="0.35">
      <c r="B4503" s="2">
        <v>37190</v>
      </c>
      <c r="C4503" s="4">
        <v>76</v>
      </c>
      <c r="D4503" s="4">
        <v>45.5</v>
      </c>
    </row>
    <row r="4504" spans="2:4" ht="15" thickBot="1" x14ac:dyDescent="0.35">
      <c r="B4504" s="2">
        <v>37189</v>
      </c>
      <c r="C4504" s="4">
        <v>74.400000000000006</v>
      </c>
      <c r="D4504" s="4">
        <v>45.3</v>
      </c>
    </row>
    <row r="4505" spans="2:4" ht="15" thickBot="1" x14ac:dyDescent="0.35">
      <c r="B4505" s="2">
        <v>37188</v>
      </c>
      <c r="C4505" s="4">
        <v>71.900000000000006</v>
      </c>
      <c r="D4505" s="4">
        <v>42.8</v>
      </c>
    </row>
    <row r="4506" spans="2:4" ht="15" thickBot="1" x14ac:dyDescent="0.35">
      <c r="B4506" s="2">
        <v>37187</v>
      </c>
      <c r="C4506" s="4">
        <v>67.599999999999994</v>
      </c>
      <c r="D4506" s="4">
        <v>38.299999999999997</v>
      </c>
    </row>
    <row r="4507" spans="2:4" ht="15" thickBot="1" x14ac:dyDescent="0.35">
      <c r="B4507" s="2">
        <v>37186</v>
      </c>
      <c r="C4507" s="4">
        <v>73.400000000000006</v>
      </c>
      <c r="D4507" s="4">
        <v>43.6</v>
      </c>
    </row>
    <row r="4508" spans="2:4" ht="15" thickBot="1" x14ac:dyDescent="0.35">
      <c r="B4508" s="2">
        <v>37183</v>
      </c>
      <c r="C4508" s="4">
        <v>81</v>
      </c>
      <c r="D4508" s="4">
        <v>47.5</v>
      </c>
    </row>
    <row r="4509" spans="2:4" ht="15" thickBot="1" x14ac:dyDescent="0.35">
      <c r="B4509" s="2">
        <v>37182</v>
      </c>
      <c r="C4509" s="4">
        <v>74.400000000000006</v>
      </c>
      <c r="D4509" s="4">
        <v>42.5</v>
      </c>
    </row>
    <row r="4510" spans="2:4" ht="15" thickBot="1" x14ac:dyDescent="0.35">
      <c r="B4510" s="2">
        <v>37181</v>
      </c>
      <c r="C4510" s="4">
        <v>68.3</v>
      </c>
      <c r="D4510" s="4">
        <v>38.5</v>
      </c>
    </row>
    <row r="4511" spans="2:4" ht="15" thickBot="1" x14ac:dyDescent="0.35">
      <c r="B4511" s="2">
        <v>37180</v>
      </c>
      <c r="C4511" s="4">
        <v>61.6</v>
      </c>
      <c r="D4511" s="4">
        <v>32.200000000000003</v>
      </c>
    </row>
    <row r="4512" spans="2:4" ht="15" thickBot="1" x14ac:dyDescent="0.35">
      <c r="B4512" s="2">
        <v>37179</v>
      </c>
      <c r="C4512" s="4">
        <v>67.599999999999994</v>
      </c>
      <c r="D4512" s="4">
        <v>36.700000000000003</v>
      </c>
    </row>
    <row r="4513" spans="2:4" ht="15" thickBot="1" x14ac:dyDescent="0.35">
      <c r="B4513" s="2">
        <v>37176</v>
      </c>
      <c r="C4513" s="4">
        <v>69.2</v>
      </c>
      <c r="D4513" s="4">
        <v>36.5</v>
      </c>
    </row>
    <row r="4514" spans="2:4" ht="15" thickBot="1" x14ac:dyDescent="0.35">
      <c r="B4514" s="2">
        <v>37175</v>
      </c>
      <c r="C4514" s="4">
        <v>70.099999999999994</v>
      </c>
      <c r="D4514" s="4">
        <v>39.6</v>
      </c>
    </row>
    <row r="4515" spans="2:4" ht="15" thickBot="1" x14ac:dyDescent="0.35">
      <c r="B4515" s="2">
        <v>37174</v>
      </c>
      <c r="C4515" s="4">
        <v>70.900000000000006</v>
      </c>
      <c r="D4515" s="4">
        <v>38.799999999999997</v>
      </c>
    </row>
    <row r="4516" spans="2:4" ht="15" thickBot="1" x14ac:dyDescent="0.35">
      <c r="B4516" s="2">
        <v>37173</v>
      </c>
      <c r="C4516" s="4">
        <v>73.7</v>
      </c>
      <c r="D4516" s="4">
        <v>40.799999999999997</v>
      </c>
    </row>
    <row r="4517" spans="2:4" ht="15" thickBot="1" x14ac:dyDescent="0.35">
      <c r="B4517" s="2">
        <v>37172</v>
      </c>
      <c r="C4517" s="4">
        <v>77.8</v>
      </c>
      <c r="D4517" s="4">
        <v>46</v>
      </c>
    </row>
    <row r="4518" spans="2:4" ht="15" thickBot="1" x14ac:dyDescent="0.35">
      <c r="B4518" s="2">
        <v>37169</v>
      </c>
      <c r="C4518" s="4">
        <v>81.8</v>
      </c>
      <c r="D4518" s="4">
        <v>46.7</v>
      </c>
    </row>
    <row r="4519" spans="2:4" ht="15" thickBot="1" x14ac:dyDescent="0.35">
      <c r="B4519" s="2">
        <v>37168</v>
      </c>
      <c r="C4519" s="4">
        <v>86.4</v>
      </c>
      <c r="D4519" s="4">
        <v>50.2</v>
      </c>
    </row>
    <row r="4520" spans="2:4" ht="15" thickBot="1" x14ac:dyDescent="0.35">
      <c r="B4520" s="2">
        <v>37167</v>
      </c>
      <c r="C4520" s="4">
        <v>87.5</v>
      </c>
      <c r="D4520" s="4">
        <v>50</v>
      </c>
    </row>
    <row r="4521" spans="2:4" ht="15" thickBot="1" x14ac:dyDescent="0.35">
      <c r="B4521" s="2">
        <v>37166</v>
      </c>
      <c r="C4521" s="4">
        <v>90.8</v>
      </c>
      <c r="D4521" s="4">
        <v>52</v>
      </c>
    </row>
    <row r="4522" spans="2:4" ht="15" thickBot="1" x14ac:dyDescent="0.35">
      <c r="B4522" s="2">
        <v>37165</v>
      </c>
      <c r="C4522" s="4">
        <v>93.3</v>
      </c>
      <c r="D4522" s="4">
        <v>54.3</v>
      </c>
    </row>
    <row r="4523" spans="2:4" ht="15" thickBot="1" x14ac:dyDescent="0.35">
      <c r="B4523" s="2">
        <v>37162</v>
      </c>
      <c r="C4523" s="4">
        <v>79.900000000000006</v>
      </c>
      <c r="D4523" s="4">
        <v>44.6</v>
      </c>
    </row>
    <row r="4524" spans="2:4" ht="15" thickBot="1" x14ac:dyDescent="0.35">
      <c r="B4524" s="2">
        <v>37161</v>
      </c>
      <c r="C4524" s="4">
        <v>80.900000000000006</v>
      </c>
      <c r="D4524" s="4">
        <v>48.2</v>
      </c>
    </row>
    <row r="4525" spans="2:4" ht="15" thickBot="1" x14ac:dyDescent="0.35">
      <c r="B4525" s="2">
        <v>37160</v>
      </c>
      <c r="C4525" s="4">
        <v>76.5</v>
      </c>
      <c r="D4525" s="4">
        <v>43.1</v>
      </c>
    </row>
    <row r="4526" spans="2:4" ht="15" thickBot="1" x14ac:dyDescent="0.35">
      <c r="B4526" s="2">
        <v>37159</v>
      </c>
      <c r="C4526" s="4">
        <v>77.599999999999994</v>
      </c>
      <c r="D4526" s="4">
        <v>45</v>
      </c>
    </row>
    <row r="4527" spans="2:4" ht="15" thickBot="1" x14ac:dyDescent="0.35">
      <c r="B4527" s="2">
        <v>37158</v>
      </c>
      <c r="C4527" s="4">
        <v>75.400000000000006</v>
      </c>
      <c r="D4527" s="4">
        <v>45.3</v>
      </c>
    </row>
    <row r="4528" spans="2:4" ht="15" thickBot="1" x14ac:dyDescent="0.35">
      <c r="B4528" s="2">
        <v>37155</v>
      </c>
      <c r="C4528" s="4">
        <v>77.7</v>
      </c>
      <c r="D4528" s="4">
        <v>44.3</v>
      </c>
    </row>
    <row r="4529" spans="2:4" ht="15" thickBot="1" x14ac:dyDescent="0.35">
      <c r="B4529" s="2">
        <v>37154</v>
      </c>
      <c r="C4529" s="4">
        <v>90.8</v>
      </c>
      <c r="D4529" s="4">
        <v>54.3</v>
      </c>
    </row>
    <row r="4530" spans="2:4" ht="15" thickBot="1" x14ac:dyDescent="0.35">
      <c r="B4530" s="2">
        <v>37153</v>
      </c>
      <c r="C4530" s="4">
        <v>87.8</v>
      </c>
      <c r="D4530" s="4">
        <v>52</v>
      </c>
    </row>
    <row r="4531" spans="2:4" ht="15" thickBot="1" x14ac:dyDescent="0.35">
      <c r="B4531" s="2">
        <v>37152</v>
      </c>
      <c r="C4531" s="4">
        <v>78.099999999999994</v>
      </c>
      <c r="D4531" s="4">
        <v>44.8</v>
      </c>
    </row>
    <row r="4532" spans="2:4" ht="15" thickBot="1" x14ac:dyDescent="0.35">
      <c r="B4532" s="2">
        <v>37151</v>
      </c>
      <c r="C4532" s="4">
        <v>75.099999999999994</v>
      </c>
      <c r="D4532" s="4">
        <v>43</v>
      </c>
    </row>
    <row r="4533" spans="2:4" ht="15" thickBot="1" x14ac:dyDescent="0.35">
      <c r="B4533" s="2">
        <v>37148</v>
      </c>
      <c r="C4533" s="4">
        <v>84.4</v>
      </c>
      <c r="D4533" s="4">
        <v>48.7</v>
      </c>
    </row>
    <row r="4534" spans="2:4" ht="15" thickBot="1" x14ac:dyDescent="0.35">
      <c r="B4534" s="2">
        <v>37147</v>
      </c>
      <c r="C4534" s="4">
        <v>90.1</v>
      </c>
      <c r="D4534" s="4">
        <v>52.4</v>
      </c>
    </row>
    <row r="4535" spans="2:4" ht="15" thickBot="1" x14ac:dyDescent="0.35">
      <c r="B4535" s="2">
        <v>37146</v>
      </c>
      <c r="C4535" s="4">
        <v>77</v>
      </c>
      <c r="D4535" s="4">
        <v>42.8</v>
      </c>
    </row>
    <row r="4536" spans="2:4" ht="15" thickBot="1" x14ac:dyDescent="0.35">
      <c r="B4536" s="2">
        <v>37145</v>
      </c>
      <c r="C4536" s="4">
        <v>73.599999999999994</v>
      </c>
      <c r="D4536" s="4">
        <v>39.6</v>
      </c>
    </row>
    <row r="4537" spans="2:4" ht="15" thickBot="1" x14ac:dyDescent="0.35">
      <c r="B4537" s="2">
        <v>37144</v>
      </c>
      <c r="C4537" s="4">
        <v>75.3</v>
      </c>
      <c r="D4537" s="4">
        <v>40.799999999999997</v>
      </c>
    </row>
    <row r="4538" spans="2:4" ht="15" thickBot="1" x14ac:dyDescent="0.35">
      <c r="B4538" s="2">
        <v>37141</v>
      </c>
      <c r="C4538" s="4">
        <v>80.400000000000006</v>
      </c>
      <c r="D4538" s="4">
        <v>44.3</v>
      </c>
    </row>
    <row r="4539" spans="2:4" ht="15" thickBot="1" x14ac:dyDescent="0.35">
      <c r="B4539" s="2">
        <v>37140</v>
      </c>
      <c r="C4539" s="4">
        <v>82</v>
      </c>
      <c r="D4539" s="4">
        <v>45.5</v>
      </c>
    </row>
    <row r="4540" spans="2:4" ht="15" thickBot="1" x14ac:dyDescent="0.35">
      <c r="B4540" s="2">
        <v>37139</v>
      </c>
      <c r="C4540" s="4">
        <v>85.4</v>
      </c>
      <c r="D4540" s="4">
        <v>48.8</v>
      </c>
    </row>
    <row r="4541" spans="2:4" ht="15" thickBot="1" x14ac:dyDescent="0.35">
      <c r="B4541" s="2">
        <v>37138</v>
      </c>
      <c r="C4541" s="4">
        <v>97.4</v>
      </c>
      <c r="D4541" s="4">
        <v>58.1</v>
      </c>
    </row>
    <row r="4542" spans="2:4" ht="15" thickBot="1" x14ac:dyDescent="0.35">
      <c r="B4542" s="2">
        <v>37137</v>
      </c>
      <c r="C4542" s="4">
        <v>97.8</v>
      </c>
      <c r="D4542" s="4">
        <v>58.9</v>
      </c>
    </row>
    <row r="4543" spans="2:4" ht="15" thickBot="1" x14ac:dyDescent="0.35">
      <c r="B4543" s="2">
        <v>37134</v>
      </c>
      <c r="C4543" s="4">
        <v>90.3</v>
      </c>
      <c r="D4543" s="4">
        <v>55.2</v>
      </c>
    </row>
    <row r="4544" spans="2:4" ht="15" thickBot="1" x14ac:dyDescent="0.35">
      <c r="B4544" s="2">
        <v>37133</v>
      </c>
      <c r="C4544" s="4">
        <v>86.3</v>
      </c>
      <c r="D4544" s="4">
        <v>51.9</v>
      </c>
    </row>
    <row r="4545" spans="2:4" ht="15" thickBot="1" x14ac:dyDescent="0.35">
      <c r="B4545" s="2">
        <v>37132</v>
      </c>
      <c r="C4545" s="4">
        <v>78</v>
      </c>
      <c r="D4545" s="4">
        <v>44.4</v>
      </c>
    </row>
    <row r="4546" spans="2:4" ht="15" thickBot="1" x14ac:dyDescent="0.35">
      <c r="B4546" s="2">
        <v>37131</v>
      </c>
      <c r="C4546" s="4">
        <v>76.099999999999994</v>
      </c>
      <c r="D4546" s="4">
        <v>43.7</v>
      </c>
    </row>
    <row r="4547" spans="2:4" ht="15" thickBot="1" x14ac:dyDescent="0.35">
      <c r="B4547" s="2">
        <v>37130</v>
      </c>
      <c r="C4547" s="4">
        <v>71.3</v>
      </c>
      <c r="D4547" s="4">
        <v>40.9</v>
      </c>
    </row>
    <row r="4548" spans="2:4" ht="15" thickBot="1" x14ac:dyDescent="0.35">
      <c r="B4548" s="2">
        <v>37127</v>
      </c>
      <c r="C4548" s="4">
        <v>73.099999999999994</v>
      </c>
      <c r="D4548" s="4">
        <v>40.6</v>
      </c>
    </row>
    <row r="4549" spans="2:4" ht="15" thickBot="1" x14ac:dyDescent="0.35">
      <c r="B4549" s="2">
        <v>37126</v>
      </c>
      <c r="C4549" s="4">
        <v>74.2</v>
      </c>
      <c r="D4549" s="4">
        <v>42</v>
      </c>
    </row>
    <row r="4550" spans="2:4" ht="15" thickBot="1" x14ac:dyDescent="0.35">
      <c r="B4550" s="2">
        <v>37125</v>
      </c>
      <c r="C4550" s="4">
        <v>73.099999999999994</v>
      </c>
      <c r="D4550" s="4">
        <v>41.6</v>
      </c>
    </row>
    <row r="4551" spans="2:4" ht="15" thickBot="1" x14ac:dyDescent="0.35">
      <c r="B4551" s="2">
        <v>37124</v>
      </c>
      <c r="C4551" s="4">
        <v>70.7</v>
      </c>
      <c r="D4551" s="4">
        <v>39</v>
      </c>
    </row>
    <row r="4552" spans="2:4" ht="15" thickBot="1" x14ac:dyDescent="0.35">
      <c r="B4552" s="2">
        <v>37123</v>
      </c>
      <c r="C4552" s="4">
        <v>76.5</v>
      </c>
      <c r="D4552" s="4">
        <v>42.5</v>
      </c>
    </row>
    <row r="4553" spans="2:4" ht="15" thickBot="1" x14ac:dyDescent="0.35">
      <c r="B4553" s="2">
        <v>37120</v>
      </c>
      <c r="C4553" s="4">
        <v>77.8</v>
      </c>
      <c r="D4553" s="4">
        <v>44.1</v>
      </c>
    </row>
    <row r="4554" spans="2:4" ht="15" thickBot="1" x14ac:dyDescent="0.35">
      <c r="B4554" s="2">
        <v>37119</v>
      </c>
      <c r="C4554" s="4">
        <v>77.099999999999994</v>
      </c>
      <c r="D4554" s="4">
        <v>42</v>
      </c>
    </row>
    <row r="4555" spans="2:4" ht="15" thickBot="1" x14ac:dyDescent="0.35">
      <c r="B4555" s="2">
        <v>37118</v>
      </c>
      <c r="C4555" s="4">
        <v>73.5</v>
      </c>
      <c r="D4555" s="4">
        <v>38.4</v>
      </c>
    </row>
    <row r="4556" spans="2:4" ht="15" thickBot="1" x14ac:dyDescent="0.35">
      <c r="B4556" s="2">
        <v>37117</v>
      </c>
      <c r="C4556" s="4">
        <v>76.8</v>
      </c>
      <c r="D4556" s="4">
        <v>40.799999999999997</v>
      </c>
    </row>
    <row r="4557" spans="2:4" ht="15" thickBot="1" x14ac:dyDescent="0.35">
      <c r="B4557" s="2">
        <v>37116</v>
      </c>
      <c r="C4557" s="4">
        <v>76.2</v>
      </c>
      <c r="D4557" s="4">
        <v>40.6</v>
      </c>
    </row>
    <row r="4558" spans="2:4" ht="15" thickBot="1" x14ac:dyDescent="0.35">
      <c r="B4558" s="2">
        <v>37113</v>
      </c>
      <c r="C4558" s="4">
        <v>75.900000000000006</v>
      </c>
      <c r="D4558" s="4">
        <v>38.200000000000003</v>
      </c>
    </row>
    <row r="4559" spans="2:4" ht="15" thickBot="1" x14ac:dyDescent="0.35">
      <c r="B4559" s="2">
        <v>37112</v>
      </c>
      <c r="C4559" s="4">
        <v>75.2</v>
      </c>
      <c r="D4559" s="4">
        <v>40.4</v>
      </c>
    </row>
    <row r="4560" spans="2:4" ht="15" thickBot="1" x14ac:dyDescent="0.35">
      <c r="B4560" s="2">
        <v>37111</v>
      </c>
      <c r="C4560" s="4">
        <v>75.2</v>
      </c>
      <c r="D4560" s="4">
        <v>39.5</v>
      </c>
    </row>
    <row r="4561" spans="2:4" ht="15" thickBot="1" x14ac:dyDescent="0.35">
      <c r="B4561" s="2">
        <v>37110</v>
      </c>
      <c r="C4561" s="4">
        <v>70.3</v>
      </c>
      <c r="D4561" s="4">
        <v>35.700000000000003</v>
      </c>
    </row>
    <row r="4562" spans="2:4" ht="15" thickBot="1" x14ac:dyDescent="0.35">
      <c r="B4562" s="2">
        <v>37109</v>
      </c>
      <c r="C4562" s="4">
        <v>78.099999999999994</v>
      </c>
      <c r="D4562" s="4">
        <v>43.4</v>
      </c>
    </row>
    <row r="4563" spans="2:4" ht="15" thickBot="1" x14ac:dyDescent="0.35">
      <c r="B4563" s="2">
        <v>37106</v>
      </c>
      <c r="C4563" s="4">
        <v>82</v>
      </c>
      <c r="D4563" s="4">
        <v>44.8</v>
      </c>
    </row>
    <row r="4564" spans="2:4" ht="15" thickBot="1" x14ac:dyDescent="0.35">
      <c r="B4564" s="2">
        <v>37105</v>
      </c>
      <c r="C4564" s="4">
        <v>86.8</v>
      </c>
      <c r="D4564" s="4">
        <v>49.5</v>
      </c>
    </row>
    <row r="4565" spans="2:4" ht="15" thickBot="1" x14ac:dyDescent="0.35">
      <c r="B4565" s="2">
        <v>37104</v>
      </c>
      <c r="C4565" s="4">
        <v>85.4</v>
      </c>
      <c r="D4565" s="4">
        <v>45.5</v>
      </c>
    </row>
    <row r="4566" spans="2:4" ht="15" thickBot="1" x14ac:dyDescent="0.35">
      <c r="B4566" s="2">
        <v>37103</v>
      </c>
      <c r="C4566" s="4">
        <v>78.7</v>
      </c>
      <c r="D4566" s="4">
        <v>43.9</v>
      </c>
    </row>
    <row r="4567" spans="2:4" ht="15" thickBot="1" x14ac:dyDescent="0.35">
      <c r="B4567" s="2">
        <v>37102</v>
      </c>
      <c r="C4567" s="4">
        <v>75.900000000000006</v>
      </c>
      <c r="D4567" s="4">
        <v>43.4</v>
      </c>
    </row>
    <row r="4568" spans="2:4" ht="15" thickBot="1" x14ac:dyDescent="0.35">
      <c r="B4568" s="2">
        <v>37099</v>
      </c>
      <c r="C4568" s="4">
        <v>77.599999999999994</v>
      </c>
      <c r="D4568" s="4">
        <v>43.9</v>
      </c>
    </row>
    <row r="4569" spans="2:4" ht="15" thickBot="1" x14ac:dyDescent="0.35">
      <c r="B4569" s="2">
        <v>37098</v>
      </c>
      <c r="C4569" s="4">
        <v>74.7</v>
      </c>
      <c r="D4569" s="4">
        <v>41.5</v>
      </c>
    </row>
    <row r="4570" spans="2:4" ht="15" thickBot="1" x14ac:dyDescent="0.35">
      <c r="B4570" s="2">
        <v>37097</v>
      </c>
      <c r="C4570" s="4">
        <v>83</v>
      </c>
      <c r="D4570" s="4">
        <v>49</v>
      </c>
    </row>
    <row r="4571" spans="2:4" ht="15" thickBot="1" x14ac:dyDescent="0.35">
      <c r="B4571" s="2">
        <v>37096</v>
      </c>
      <c r="C4571" s="4">
        <v>79.7</v>
      </c>
      <c r="D4571" s="4">
        <v>47.4</v>
      </c>
    </row>
    <row r="4572" spans="2:4" ht="15" thickBot="1" x14ac:dyDescent="0.35">
      <c r="B4572" s="2">
        <v>37095</v>
      </c>
      <c r="C4572" s="4">
        <v>70.099999999999994</v>
      </c>
      <c r="D4572" s="4">
        <v>39.299999999999997</v>
      </c>
    </row>
    <row r="4573" spans="2:4" ht="15" thickBot="1" x14ac:dyDescent="0.35">
      <c r="B4573" s="2">
        <v>37092</v>
      </c>
      <c r="C4573" s="4">
        <v>82.1</v>
      </c>
      <c r="D4573" s="4">
        <v>48.8</v>
      </c>
    </row>
    <row r="4574" spans="2:4" ht="15" thickBot="1" x14ac:dyDescent="0.35">
      <c r="B4574" s="2">
        <v>37091</v>
      </c>
      <c r="C4574" s="4">
        <v>85.6</v>
      </c>
      <c r="D4574" s="4">
        <v>52.6</v>
      </c>
    </row>
    <row r="4575" spans="2:4" ht="15" thickBot="1" x14ac:dyDescent="0.35">
      <c r="B4575" s="2">
        <v>37090</v>
      </c>
      <c r="C4575" s="4">
        <v>77</v>
      </c>
      <c r="D4575" s="4">
        <v>44.2</v>
      </c>
    </row>
    <row r="4576" spans="2:4" ht="15" thickBot="1" x14ac:dyDescent="0.35">
      <c r="B4576" s="2">
        <v>37089</v>
      </c>
      <c r="C4576" s="4">
        <v>72.099999999999994</v>
      </c>
      <c r="D4576" s="4">
        <v>40.4</v>
      </c>
    </row>
    <row r="4577" spans="2:4" ht="15" thickBot="1" x14ac:dyDescent="0.35">
      <c r="B4577" s="2">
        <v>37088</v>
      </c>
      <c r="C4577" s="4">
        <v>76.8</v>
      </c>
      <c r="D4577" s="4">
        <v>46.1</v>
      </c>
    </row>
    <row r="4578" spans="2:4" ht="15" thickBot="1" x14ac:dyDescent="0.35">
      <c r="B4578" s="2">
        <v>37085</v>
      </c>
      <c r="C4578" s="4">
        <v>76.900000000000006</v>
      </c>
      <c r="D4578" s="4">
        <v>42.3</v>
      </c>
    </row>
    <row r="4579" spans="2:4" ht="15" thickBot="1" x14ac:dyDescent="0.35">
      <c r="B4579" s="2">
        <v>37084</v>
      </c>
      <c r="C4579" s="4">
        <v>83.9</v>
      </c>
      <c r="D4579" s="4">
        <v>48.1</v>
      </c>
    </row>
    <row r="4580" spans="2:4" ht="15" thickBot="1" x14ac:dyDescent="0.35">
      <c r="B4580" s="2">
        <v>37083</v>
      </c>
      <c r="C4580" s="4">
        <v>81.5</v>
      </c>
      <c r="D4580" s="4">
        <v>46</v>
      </c>
    </row>
    <row r="4581" spans="2:4" ht="15" thickBot="1" x14ac:dyDescent="0.35">
      <c r="B4581" s="2">
        <v>37082</v>
      </c>
      <c r="C4581" s="4">
        <v>77.3</v>
      </c>
      <c r="D4581" s="4">
        <v>41.9</v>
      </c>
    </row>
    <row r="4582" spans="2:4" ht="15" thickBot="1" x14ac:dyDescent="0.35">
      <c r="B4582" s="2">
        <v>37081</v>
      </c>
      <c r="C4582" s="4">
        <v>83.6</v>
      </c>
      <c r="D4582" s="4">
        <v>49</v>
      </c>
    </row>
    <row r="4583" spans="2:4" ht="15" thickBot="1" x14ac:dyDescent="0.35">
      <c r="B4583" s="2">
        <v>37078</v>
      </c>
      <c r="C4583" s="4">
        <v>79.8</v>
      </c>
      <c r="D4583" s="4">
        <v>43.6</v>
      </c>
    </row>
    <row r="4584" spans="2:4" ht="15" thickBot="1" x14ac:dyDescent="0.35">
      <c r="B4584" s="2">
        <v>37077</v>
      </c>
      <c r="C4584" s="4">
        <v>82.9</v>
      </c>
      <c r="D4584" s="4">
        <v>45.9</v>
      </c>
    </row>
    <row r="4585" spans="2:4" ht="15" thickBot="1" x14ac:dyDescent="0.35">
      <c r="B4585" s="2">
        <v>37076</v>
      </c>
      <c r="C4585" s="4">
        <v>86.5</v>
      </c>
      <c r="D4585" s="4">
        <v>48.8</v>
      </c>
    </row>
    <row r="4586" spans="2:4" ht="15" thickBot="1" x14ac:dyDescent="0.35">
      <c r="B4586" s="2">
        <v>37075</v>
      </c>
      <c r="C4586" s="4">
        <v>93.5</v>
      </c>
      <c r="D4586" s="4">
        <v>52.4</v>
      </c>
    </row>
    <row r="4587" spans="2:4" ht="15" thickBot="1" x14ac:dyDescent="0.35">
      <c r="B4587" s="2">
        <v>37074</v>
      </c>
      <c r="C4587" s="4">
        <v>90.8</v>
      </c>
      <c r="D4587" s="4">
        <v>53</v>
      </c>
    </row>
    <row r="4588" spans="2:4" ht="15" thickBot="1" x14ac:dyDescent="0.35">
      <c r="B4588" s="2">
        <v>37071</v>
      </c>
      <c r="C4588" s="4">
        <v>79.599999999999994</v>
      </c>
      <c r="D4588" s="4">
        <v>42.3</v>
      </c>
    </row>
    <row r="4589" spans="2:4" ht="15" thickBot="1" x14ac:dyDescent="0.35">
      <c r="B4589" s="2">
        <v>37070</v>
      </c>
      <c r="C4589" s="4">
        <v>79.900000000000006</v>
      </c>
      <c r="D4589" s="4">
        <v>44.5</v>
      </c>
    </row>
    <row r="4590" spans="2:4" ht="15" thickBot="1" x14ac:dyDescent="0.35">
      <c r="B4590" s="2">
        <v>37069</v>
      </c>
      <c r="C4590" s="4">
        <v>78.2</v>
      </c>
      <c r="D4590" s="4">
        <v>43.4</v>
      </c>
    </row>
    <row r="4591" spans="2:4" ht="15" thickBot="1" x14ac:dyDescent="0.35">
      <c r="B4591" s="2">
        <v>37068</v>
      </c>
      <c r="C4591" s="4">
        <v>69.900000000000006</v>
      </c>
      <c r="D4591" s="4">
        <v>38.799999999999997</v>
      </c>
    </row>
    <row r="4592" spans="2:4" ht="15" thickBot="1" x14ac:dyDescent="0.35">
      <c r="B4592" s="2">
        <v>37067</v>
      </c>
      <c r="C4592" s="4">
        <v>66.599999999999994</v>
      </c>
      <c r="D4592" s="4">
        <v>36.700000000000003</v>
      </c>
    </row>
    <row r="4593" spans="2:4" ht="15" thickBot="1" x14ac:dyDescent="0.35">
      <c r="B4593" s="2">
        <v>37064</v>
      </c>
      <c r="C4593" s="4">
        <v>67.5</v>
      </c>
      <c r="D4593" s="4">
        <v>35.9</v>
      </c>
    </row>
    <row r="4594" spans="2:4" ht="15" thickBot="1" x14ac:dyDescent="0.35">
      <c r="B4594" s="2">
        <v>37063</v>
      </c>
      <c r="C4594" s="4">
        <v>68.3</v>
      </c>
      <c r="D4594" s="4">
        <v>34.299999999999997</v>
      </c>
    </row>
    <row r="4595" spans="2:4" ht="15" thickBot="1" x14ac:dyDescent="0.35">
      <c r="B4595" s="2">
        <v>37062</v>
      </c>
      <c r="C4595" s="4">
        <v>77.900000000000006</v>
      </c>
      <c r="D4595" s="4">
        <v>42.4</v>
      </c>
    </row>
    <row r="4596" spans="2:4" ht="15" thickBot="1" x14ac:dyDescent="0.35">
      <c r="B4596" s="2">
        <v>37061</v>
      </c>
      <c r="C4596" s="4">
        <v>69.5</v>
      </c>
      <c r="D4596" s="4">
        <v>36.200000000000003</v>
      </c>
    </row>
    <row r="4597" spans="2:4" ht="15" thickBot="1" x14ac:dyDescent="0.35">
      <c r="B4597" s="2">
        <v>37060</v>
      </c>
      <c r="C4597" s="4">
        <v>61.4</v>
      </c>
      <c r="D4597" s="4">
        <v>30.4</v>
      </c>
    </row>
    <row r="4598" spans="2:4" ht="15" thickBot="1" x14ac:dyDescent="0.35">
      <c r="B4598" s="2">
        <v>37057</v>
      </c>
      <c r="C4598" s="4">
        <v>67.099999999999994</v>
      </c>
      <c r="D4598" s="4">
        <v>34.4</v>
      </c>
    </row>
    <row r="4599" spans="2:4" ht="15" thickBot="1" x14ac:dyDescent="0.35">
      <c r="B4599" s="2">
        <v>37056</v>
      </c>
      <c r="C4599" s="4">
        <v>67.8</v>
      </c>
      <c r="D4599" s="4">
        <v>34.200000000000003</v>
      </c>
    </row>
    <row r="4600" spans="2:4" ht="15" thickBot="1" x14ac:dyDescent="0.35">
      <c r="B4600" s="2">
        <v>37055</v>
      </c>
      <c r="C4600" s="4">
        <v>74.8</v>
      </c>
      <c r="D4600" s="4">
        <v>41.4</v>
      </c>
    </row>
    <row r="4601" spans="2:4" ht="15" thickBot="1" x14ac:dyDescent="0.35">
      <c r="B4601" s="2">
        <v>37051</v>
      </c>
      <c r="C4601" s="4">
        <v>76.5</v>
      </c>
      <c r="D4601" s="4">
        <v>41</v>
      </c>
    </row>
    <row r="4602" spans="2:4" ht="15" thickBot="1" x14ac:dyDescent="0.35">
      <c r="B4602" s="2">
        <v>37050</v>
      </c>
      <c r="C4602" s="4">
        <v>77.3</v>
      </c>
      <c r="D4602" s="4">
        <v>40.1</v>
      </c>
    </row>
    <row r="4603" spans="2:4" ht="15" thickBot="1" x14ac:dyDescent="0.35">
      <c r="B4603" s="2">
        <v>37049</v>
      </c>
      <c r="C4603" s="4">
        <v>81.599999999999994</v>
      </c>
      <c r="D4603" s="4">
        <v>44.1</v>
      </c>
    </row>
    <row r="4604" spans="2:4" ht="15" thickBot="1" x14ac:dyDescent="0.35">
      <c r="B4604" s="2">
        <v>37048</v>
      </c>
      <c r="C4604" s="4">
        <v>89.8</v>
      </c>
      <c r="D4604" s="4">
        <v>51.4</v>
      </c>
    </row>
    <row r="4605" spans="2:4" ht="15" thickBot="1" x14ac:dyDescent="0.35">
      <c r="B4605" s="2">
        <v>37047</v>
      </c>
      <c r="C4605" s="4">
        <v>87.9</v>
      </c>
      <c r="D4605" s="4">
        <v>50.8</v>
      </c>
    </row>
    <row r="4606" spans="2:4" ht="15" thickBot="1" x14ac:dyDescent="0.35">
      <c r="B4606" s="2">
        <v>37046</v>
      </c>
      <c r="C4606" s="4">
        <v>95.1</v>
      </c>
      <c r="D4606" s="4">
        <v>59.4</v>
      </c>
    </row>
    <row r="4607" spans="2:4" ht="15" thickBot="1" x14ac:dyDescent="0.35">
      <c r="B4607" s="2">
        <v>37043</v>
      </c>
      <c r="C4607" s="4">
        <v>95.2</v>
      </c>
      <c r="D4607" s="4">
        <v>54.7</v>
      </c>
    </row>
    <row r="4608" spans="2:4" ht="15" thickBot="1" x14ac:dyDescent="0.35">
      <c r="B4608" s="2">
        <v>37042</v>
      </c>
      <c r="C4608" s="4">
        <v>95</v>
      </c>
      <c r="D4608" s="4">
        <v>56.2</v>
      </c>
    </row>
    <row r="4609" spans="2:4" ht="15" thickBot="1" x14ac:dyDescent="0.35">
      <c r="B4609" s="2">
        <v>37041</v>
      </c>
      <c r="C4609" s="4">
        <v>87.1</v>
      </c>
      <c r="D4609" s="4">
        <v>49.5</v>
      </c>
    </row>
    <row r="4610" spans="2:4" ht="15" thickBot="1" x14ac:dyDescent="0.35">
      <c r="B4610" s="2">
        <v>37040</v>
      </c>
      <c r="C4610" s="4">
        <v>85.3</v>
      </c>
      <c r="D4610" s="4">
        <v>49.2</v>
      </c>
    </row>
    <row r="4611" spans="2:4" ht="15" thickBot="1" x14ac:dyDescent="0.35">
      <c r="B4611" s="2">
        <v>37039</v>
      </c>
      <c r="C4611" s="4">
        <v>82.9</v>
      </c>
      <c r="D4611" s="4">
        <v>48.7</v>
      </c>
    </row>
    <row r="4612" spans="2:4" ht="15" thickBot="1" x14ac:dyDescent="0.35">
      <c r="B4612" s="2">
        <v>37036</v>
      </c>
      <c r="C4612" s="4">
        <v>78.599999999999994</v>
      </c>
      <c r="D4612" s="4">
        <v>43.4</v>
      </c>
    </row>
    <row r="4613" spans="2:4" ht="15" thickBot="1" x14ac:dyDescent="0.35">
      <c r="B4613" s="2">
        <v>37035</v>
      </c>
      <c r="C4613" s="4">
        <v>85.2</v>
      </c>
      <c r="D4613" s="4">
        <v>51.4</v>
      </c>
    </row>
    <row r="4614" spans="2:4" ht="15" thickBot="1" x14ac:dyDescent="0.35">
      <c r="B4614" s="2">
        <v>37034</v>
      </c>
      <c r="C4614" s="4">
        <v>81.3</v>
      </c>
      <c r="D4614" s="4">
        <v>46.9</v>
      </c>
    </row>
    <row r="4615" spans="2:4" ht="15" thickBot="1" x14ac:dyDescent="0.35">
      <c r="B4615" s="2">
        <v>37033</v>
      </c>
      <c r="C4615" s="4">
        <v>79.099999999999994</v>
      </c>
      <c r="D4615" s="4">
        <v>44.2</v>
      </c>
    </row>
    <row r="4616" spans="2:4" ht="15" thickBot="1" x14ac:dyDescent="0.35">
      <c r="B4616" s="2">
        <v>37032</v>
      </c>
      <c r="C4616" s="4">
        <v>88.8</v>
      </c>
      <c r="D4616" s="4">
        <v>53.6</v>
      </c>
    </row>
    <row r="4617" spans="2:4" ht="15" thickBot="1" x14ac:dyDescent="0.35">
      <c r="B4617" s="2">
        <v>37029</v>
      </c>
      <c r="C4617" s="4">
        <v>91.6</v>
      </c>
      <c r="D4617" s="4">
        <v>56.2</v>
      </c>
    </row>
    <row r="4618" spans="2:4" ht="15" thickBot="1" x14ac:dyDescent="0.35">
      <c r="B4618" s="2">
        <v>37028</v>
      </c>
      <c r="C4618" s="4">
        <v>83.9</v>
      </c>
      <c r="D4618" s="4">
        <v>48.5</v>
      </c>
    </row>
    <row r="4619" spans="2:4" ht="15" thickBot="1" x14ac:dyDescent="0.35">
      <c r="B4619" s="2">
        <v>37027</v>
      </c>
      <c r="C4619" s="4">
        <v>82.3</v>
      </c>
      <c r="D4619" s="4">
        <v>45.6</v>
      </c>
    </row>
    <row r="4620" spans="2:4" ht="15" thickBot="1" x14ac:dyDescent="0.35">
      <c r="B4620" s="2">
        <v>37026</v>
      </c>
      <c r="C4620" s="4">
        <v>84.6</v>
      </c>
      <c r="D4620" s="4">
        <v>47.1</v>
      </c>
    </row>
    <row r="4621" spans="2:4" ht="15" thickBot="1" x14ac:dyDescent="0.35">
      <c r="B4621" s="2">
        <v>37025</v>
      </c>
      <c r="C4621" s="4">
        <v>81.8</v>
      </c>
      <c r="D4621" s="4">
        <v>45.7</v>
      </c>
    </row>
    <row r="4622" spans="2:4" ht="15" thickBot="1" x14ac:dyDescent="0.35">
      <c r="B4622" s="2">
        <v>37022</v>
      </c>
      <c r="C4622" s="4">
        <v>77.900000000000006</v>
      </c>
      <c r="D4622" s="4">
        <v>41</v>
      </c>
    </row>
    <row r="4623" spans="2:4" ht="15" thickBot="1" x14ac:dyDescent="0.35">
      <c r="B4623" s="2">
        <v>37021</v>
      </c>
      <c r="C4623" s="4">
        <v>75.5</v>
      </c>
      <c r="D4623" s="4">
        <v>38.799999999999997</v>
      </c>
    </row>
    <row r="4624" spans="2:4" ht="15" thickBot="1" x14ac:dyDescent="0.35">
      <c r="B4624" s="2">
        <v>37019</v>
      </c>
      <c r="C4624" s="4">
        <v>80.2</v>
      </c>
      <c r="D4624" s="4">
        <v>42.5</v>
      </c>
    </row>
    <row r="4625" spans="2:4" ht="15" thickBot="1" x14ac:dyDescent="0.35">
      <c r="B4625" s="2">
        <v>37018</v>
      </c>
      <c r="C4625" s="4">
        <v>79.599999999999994</v>
      </c>
      <c r="D4625" s="4">
        <v>44</v>
      </c>
    </row>
    <row r="4626" spans="2:4" ht="15" thickBot="1" x14ac:dyDescent="0.35">
      <c r="B4626" s="2">
        <v>37015</v>
      </c>
      <c r="C4626" s="4">
        <v>83</v>
      </c>
      <c r="D4626" s="4">
        <v>46.8</v>
      </c>
    </row>
    <row r="4627" spans="2:4" ht="15" thickBot="1" x14ac:dyDescent="0.35">
      <c r="B4627" s="2">
        <v>37014</v>
      </c>
      <c r="C4627" s="4">
        <v>76.099999999999994</v>
      </c>
      <c r="D4627" s="4">
        <v>39.5</v>
      </c>
    </row>
    <row r="4628" spans="2:4" ht="15" thickBot="1" x14ac:dyDescent="0.35">
      <c r="B4628" s="2">
        <v>37009</v>
      </c>
      <c r="C4628" s="4">
        <v>78.900000000000006</v>
      </c>
      <c r="D4628" s="4">
        <v>41.6</v>
      </c>
    </row>
    <row r="4629" spans="2:4" ht="15" thickBot="1" x14ac:dyDescent="0.35">
      <c r="B4629" s="2">
        <v>37008</v>
      </c>
      <c r="C4629" s="4">
        <v>79.599999999999994</v>
      </c>
      <c r="D4629" s="4">
        <v>43.1</v>
      </c>
    </row>
    <row r="4630" spans="2:4" ht="15" thickBot="1" x14ac:dyDescent="0.35">
      <c r="B4630" s="2">
        <v>37007</v>
      </c>
      <c r="C4630" s="4">
        <v>79.900000000000006</v>
      </c>
      <c r="D4630" s="4">
        <v>44.8</v>
      </c>
    </row>
    <row r="4631" spans="2:4" ht="15" thickBot="1" x14ac:dyDescent="0.35">
      <c r="B4631" s="2">
        <v>37006</v>
      </c>
      <c r="C4631" s="4">
        <v>75.400000000000006</v>
      </c>
      <c r="D4631" s="4">
        <v>41.1</v>
      </c>
    </row>
    <row r="4632" spans="2:4" ht="15" thickBot="1" x14ac:dyDescent="0.35">
      <c r="B4632" s="2">
        <v>37005</v>
      </c>
      <c r="C4632" s="4">
        <v>67.2</v>
      </c>
      <c r="D4632" s="4">
        <v>35.200000000000003</v>
      </c>
    </row>
    <row r="4633" spans="2:4" ht="15" thickBot="1" x14ac:dyDescent="0.35">
      <c r="B4633" s="2">
        <v>37004</v>
      </c>
      <c r="C4633" s="4">
        <v>63.1</v>
      </c>
      <c r="D4633" s="4">
        <v>33.1</v>
      </c>
    </row>
    <row r="4634" spans="2:4" ht="15" thickBot="1" x14ac:dyDescent="0.35">
      <c r="B4634" s="2">
        <v>37001</v>
      </c>
      <c r="C4634" s="4">
        <v>74.599999999999994</v>
      </c>
      <c r="D4634" s="4">
        <v>41.7</v>
      </c>
    </row>
    <row r="4635" spans="2:4" ht="15" thickBot="1" x14ac:dyDescent="0.35">
      <c r="B4635" s="2">
        <v>37000</v>
      </c>
      <c r="C4635" s="4">
        <v>77.599999999999994</v>
      </c>
      <c r="D4635" s="4">
        <v>43.1</v>
      </c>
    </row>
    <row r="4636" spans="2:4" ht="15" thickBot="1" x14ac:dyDescent="0.35">
      <c r="B4636" s="2">
        <v>36999</v>
      </c>
      <c r="C4636" s="4">
        <v>78.3</v>
      </c>
      <c r="D4636" s="4">
        <v>44.1</v>
      </c>
    </row>
    <row r="4637" spans="2:4" ht="15" thickBot="1" x14ac:dyDescent="0.35">
      <c r="B4637" s="2">
        <v>36998</v>
      </c>
      <c r="C4637" s="4">
        <v>73.599999999999994</v>
      </c>
      <c r="D4637" s="4">
        <v>41.1</v>
      </c>
    </row>
    <row r="4638" spans="2:4" ht="15" thickBot="1" x14ac:dyDescent="0.35">
      <c r="B4638" s="2">
        <v>36997</v>
      </c>
      <c r="C4638" s="4">
        <v>67.7</v>
      </c>
      <c r="D4638" s="4">
        <v>35.799999999999997</v>
      </c>
    </row>
    <row r="4639" spans="2:4" ht="15" thickBot="1" x14ac:dyDescent="0.35">
      <c r="B4639" s="2">
        <v>36994</v>
      </c>
      <c r="C4639" s="4">
        <v>68.8</v>
      </c>
      <c r="D4639" s="4">
        <v>34.299999999999997</v>
      </c>
    </row>
    <row r="4640" spans="2:4" ht="15" thickBot="1" x14ac:dyDescent="0.35">
      <c r="B4640" s="2">
        <v>36993</v>
      </c>
      <c r="C4640" s="4">
        <v>76.599999999999994</v>
      </c>
      <c r="D4640" s="4">
        <v>42</v>
      </c>
    </row>
    <row r="4641" spans="2:4" ht="15" thickBot="1" x14ac:dyDescent="0.35">
      <c r="B4641" s="2">
        <v>36992</v>
      </c>
      <c r="C4641" s="4">
        <v>71.599999999999994</v>
      </c>
      <c r="D4641" s="4">
        <v>38.200000000000003</v>
      </c>
    </row>
    <row r="4642" spans="2:4" ht="15" thickBot="1" x14ac:dyDescent="0.35">
      <c r="B4642" s="2">
        <v>36991</v>
      </c>
      <c r="C4642" s="4">
        <v>70.7</v>
      </c>
      <c r="D4642" s="4">
        <v>36</v>
      </c>
    </row>
    <row r="4643" spans="2:4" ht="15" thickBot="1" x14ac:dyDescent="0.35">
      <c r="B4643" s="2">
        <v>36990</v>
      </c>
      <c r="C4643" s="4">
        <v>72.8</v>
      </c>
      <c r="D4643" s="4">
        <v>38.6</v>
      </c>
    </row>
    <row r="4644" spans="2:4" ht="15" thickBot="1" x14ac:dyDescent="0.35">
      <c r="B4644" s="2">
        <v>36987</v>
      </c>
      <c r="C4644" s="4">
        <v>76.5</v>
      </c>
      <c r="D4644" s="4">
        <v>41.9</v>
      </c>
    </row>
    <row r="4645" spans="2:4" ht="15" thickBot="1" x14ac:dyDescent="0.35">
      <c r="B4645" s="2">
        <v>36986</v>
      </c>
      <c r="C4645" s="4">
        <v>81.900000000000006</v>
      </c>
      <c r="D4645" s="4">
        <v>46.7</v>
      </c>
    </row>
    <row r="4646" spans="2:4" ht="15" thickBot="1" x14ac:dyDescent="0.35">
      <c r="B4646" s="2">
        <v>36985</v>
      </c>
      <c r="C4646" s="4">
        <v>85.1</v>
      </c>
      <c r="D4646" s="4">
        <v>48.9</v>
      </c>
    </row>
    <row r="4647" spans="2:4" ht="15" thickBot="1" x14ac:dyDescent="0.35">
      <c r="B4647" s="2">
        <v>36984</v>
      </c>
      <c r="C4647" s="4">
        <v>81.599999999999994</v>
      </c>
      <c r="D4647" s="4">
        <v>46.8</v>
      </c>
    </row>
    <row r="4648" spans="2:4" ht="15" thickBot="1" x14ac:dyDescent="0.35">
      <c r="B4648" s="2">
        <v>36983</v>
      </c>
      <c r="C4648" s="4">
        <v>84</v>
      </c>
      <c r="D4648" s="4">
        <v>48.9</v>
      </c>
    </row>
    <row r="4649" spans="2:4" ht="15" thickBot="1" x14ac:dyDescent="0.35">
      <c r="B4649" s="2">
        <v>36980</v>
      </c>
      <c r="C4649" s="4">
        <v>80.400000000000006</v>
      </c>
      <c r="D4649" s="4">
        <v>44.2</v>
      </c>
    </row>
    <row r="4650" spans="2:4" ht="15" thickBot="1" x14ac:dyDescent="0.35">
      <c r="B4650" s="2">
        <v>36979</v>
      </c>
      <c r="C4650" s="4">
        <v>84.4</v>
      </c>
      <c r="D4650" s="4">
        <v>49.9</v>
      </c>
    </row>
    <row r="4651" spans="2:4" ht="15" thickBot="1" x14ac:dyDescent="0.35">
      <c r="B4651" s="2">
        <v>36978</v>
      </c>
      <c r="C4651" s="4">
        <v>87.1</v>
      </c>
      <c r="D4651" s="4">
        <v>53</v>
      </c>
    </row>
    <row r="4652" spans="2:4" ht="15" thickBot="1" x14ac:dyDescent="0.35">
      <c r="B4652" s="2">
        <v>36977</v>
      </c>
      <c r="C4652" s="4">
        <v>81.400000000000006</v>
      </c>
      <c r="D4652" s="4">
        <v>47.5</v>
      </c>
    </row>
    <row r="4653" spans="2:4" ht="15" thickBot="1" x14ac:dyDescent="0.35">
      <c r="B4653" s="2">
        <v>36976</v>
      </c>
      <c r="C4653" s="4">
        <v>79.2</v>
      </c>
      <c r="D4653" s="4">
        <v>47.8</v>
      </c>
    </row>
    <row r="4654" spans="2:4" ht="15" thickBot="1" x14ac:dyDescent="0.35">
      <c r="B4654" s="2">
        <v>36973</v>
      </c>
      <c r="C4654" s="4">
        <v>76.7</v>
      </c>
      <c r="D4654" s="4">
        <v>43.8</v>
      </c>
    </row>
    <row r="4655" spans="2:4" ht="15" thickBot="1" x14ac:dyDescent="0.35">
      <c r="B4655" s="2">
        <v>36972</v>
      </c>
      <c r="C4655" s="4">
        <v>78.599999999999994</v>
      </c>
      <c r="D4655" s="4">
        <v>48.4</v>
      </c>
    </row>
    <row r="4656" spans="2:4" ht="15" thickBot="1" x14ac:dyDescent="0.35">
      <c r="B4656" s="2">
        <v>36971</v>
      </c>
      <c r="C4656" s="4">
        <v>75.5</v>
      </c>
      <c r="D4656" s="4">
        <v>44.4</v>
      </c>
    </row>
    <row r="4657" spans="2:4" ht="15" thickBot="1" x14ac:dyDescent="0.35">
      <c r="B4657" s="2">
        <v>36970</v>
      </c>
      <c r="C4657" s="4">
        <v>73.400000000000006</v>
      </c>
      <c r="D4657" s="4">
        <v>41.5</v>
      </c>
    </row>
    <row r="4658" spans="2:4" ht="15" thickBot="1" x14ac:dyDescent="0.35">
      <c r="B4658" s="2">
        <v>36969</v>
      </c>
      <c r="C4658" s="4">
        <v>67.2</v>
      </c>
      <c r="D4658" s="4">
        <v>38.299999999999997</v>
      </c>
    </row>
    <row r="4659" spans="2:4" ht="15" thickBot="1" x14ac:dyDescent="0.35">
      <c r="B4659" s="2">
        <v>36966</v>
      </c>
      <c r="C4659" s="4">
        <v>71.7</v>
      </c>
      <c r="D4659" s="4">
        <v>41.1</v>
      </c>
    </row>
    <row r="4660" spans="2:4" ht="15" thickBot="1" x14ac:dyDescent="0.35">
      <c r="B4660" s="2">
        <v>36965</v>
      </c>
      <c r="C4660" s="4">
        <v>72.2</v>
      </c>
      <c r="D4660" s="4">
        <v>41.5</v>
      </c>
    </row>
    <row r="4661" spans="2:4" ht="15" thickBot="1" x14ac:dyDescent="0.35">
      <c r="B4661" s="2">
        <v>36964</v>
      </c>
      <c r="C4661" s="4">
        <v>75</v>
      </c>
      <c r="D4661" s="4">
        <v>43.9</v>
      </c>
    </row>
    <row r="4662" spans="2:4" ht="15" thickBot="1" x14ac:dyDescent="0.35">
      <c r="B4662" s="2">
        <v>36963</v>
      </c>
      <c r="C4662" s="4">
        <v>72</v>
      </c>
      <c r="D4662" s="4">
        <v>39.700000000000003</v>
      </c>
    </row>
    <row r="4663" spans="2:4" ht="15" thickBot="1" x14ac:dyDescent="0.35">
      <c r="B4663" s="2">
        <v>36962</v>
      </c>
      <c r="C4663" s="4">
        <v>74</v>
      </c>
      <c r="D4663" s="4">
        <v>41.6</v>
      </c>
    </row>
    <row r="4664" spans="2:4" ht="15" thickBot="1" x14ac:dyDescent="0.35">
      <c r="B4664" s="2">
        <v>36961</v>
      </c>
      <c r="C4664" s="4">
        <v>69.7</v>
      </c>
      <c r="D4664" s="4">
        <v>38.799999999999997</v>
      </c>
    </row>
    <row r="4665" spans="2:4" ht="15" thickBot="1" x14ac:dyDescent="0.35">
      <c r="B4665" s="2">
        <v>36957</v>
      </c>
      <c r="C4665" s="4">
        <v>65.5</v>
      </c>
      <c r="D4665" s="4">
        <v>34.200000000000003</v>
      </c>
    </row>
    <row r="4666" spans="2:4" ht="15" thickBot="1" x14ac:dyDescent="0.35">
      <c r="B4666" s="2">
        <v>36956</v>
      </c>
      <c r="C4666" s="4">
        <v>66.900000000000006</v>
      </c>
      <c r="D4666" s="4">
        <v>35.5</v>
      </c>
    </row>
    <row r="4667" spans="2:4" ht="15" thickBot="1" x14ac:dyDescent="0.35">
      <c r="B4667" s="2">
        <v>36955</v>
      </c>
      <c r="C4667" s="4">
        <v>72.2</v>
      </c>
      <c r="D4667" s="4">
        <v>41.2</v>
      </c>
    </row>
    <row r="4668" spans="2:4" ht="15" thickBot="1" x14ac:dyDescent="0.35">
      <c r="B4668" s="2">
        <v>36952</v>
      </c>
      <c r="C4668" s="4">
        <v>67.5</v>
      </c>
      <c r="D4668" s="4">
        <v>34.4</v>
      </c>
    </row>
    <row r="4669" spans="2:4" ht="15" thickBot="1" x14ac:dyDescent="0.35">
      <c r="B4669" s="2">
        <v>36951</v>
      </c>
      <c r="C4669" s="4">
        <v>77.400000000000006</v>
      </c>
      <c r="D4669" s="4">
        <v>42.7</v>
      </c>
    </row>
    <row r="4670" spans="2:4" ht="15" thickBot="1" x14ac:dyDescent="0.35">
      <c r="B4670" s="2">
        <v>36950</v>
      </c>
      <c r="C4670" s="4">
        <v>69.099999999999994</v>
      </c>
      <c r="D4670" s="4">
        <v>36.299999999999997</v>
      </c>
    </row>
    <row r="4671" spans="2:4" ht="15" thickBot="1" x14ac:dyDescent="0.35">
      <c r="B4671" s="2">
        <v>36949</v>
      </c>
      <c r="C4671" s="4">
        <v>72.7</v>
      </c>
      <c r="D4671" s="4">
        <v>41.5</v>
      </c>
    </row>
    <row r="4672" spans="2:4" ht="15" thickBot="1" x14ac:dyDescent="0.35">
      <c r="B4672" s="2">
        <v>36948</v>
      </c>
      <c r="C4672" s="4">
        <v>70.099999999999994</v>
      </c>
      <c r="D4672" s="4">
        <v>41.8</v>
      </c>
    </row>
    <row r="4673" spans="2:4" ht="15" thickBot="1" x14ac:dyDescent="0.35">
      <c r="B4673" s="2">
        <v>36945</v>
      </c>
      <c r="C4673" s="4">
        <v>68</v>
      </c>
      <c r="D4673" s="4">
        <v>37.5</v>
      </c>
    </row>
    <row r="4674" spans="2:4" ht="15" thickBot="1" x14ac:dyDescent="0.35">
      <c r="B4674" s="2">
        <v>36944</v>
      </c>
      <c r="C4674" s="4">
        <v>56.7</v>
      </c>
      <c r="D4674" s="4">
        <v>28.5</v>
      </c>
    </row>
    <row r="4675" spans="2:4" ht="15" thickBot="1" x14ac:dyDescent="0.35">
      <c r="B4675" s="2">
        <v>36943</v>
      </c>
      <c r="C4675" s="4">
        <v>61.8</v>
      </c>
      <c r="D4675" s="4">
        <v>32.799999999999997</v>
      </c>
    </row>
    <row r="4676" spans="2:4" ht="15" thickBot="1" x14ac:dyDescent="0.35">
      <c r="B4676" s="2">
        <v>36942</v>
      </c>
      <c r="C4676" s="4">
        <v>70.900000000000006</v>
      </c>
      <c r="D4676" s="4">
        <v>39.9</v>
      </c>
    </row>
    <row r="4677" spans="2:4" ht="15" thickBot="1" x14ac:dyDescent="0.35">
      <c r="B4677" s="2">
        <v>36941</v>
      </c>
      <c r="C4677" s="4">
        <v>69</v>
      </c>
      <c r="D4677" s="4">
        <v>39.1</v>
      </c>
    </row>
    <row r="4678" spans="2:4" ht="15" thickBot="1" x14ac:dyDescent="0.35">
      <c r="B4678" s="2">
        <v>36938</v>
      </c>
      <c r="C4678" s="4">
        <v>68.7</v>
      </c>
      <c r="D4678" s="4">
        <v>35.799999999999997</v>
      </c>
    </row>
    <row r="4679" spans="2:4" ht="15" thickBot="1" x14ac:dyDescent="0.35">
      <c r="B4679" s="2">
        <v>36937</v>
      </c>
      <c r="C4679" s="4">
        <v>73.3</v>
      </c>
      <c r="D4679" s="4">
        <v>40.5</v>
      </c>
    </row>
    <row r="4680" spans="2:4" ht="15" thickBot="1" x14ac:dyDescent="0.35">
      <c r="B4680" s="2">
        <v>36936</v>
      </c>
      <c r="C4680" s="4">
        <v>76.099999999999994</v>
      </c>
      <c r="D4680" s="4">
        <v>42</v>
      </c>
    </row>
    <row r="4681" spans="2:4" ht="15" thickBot="1" x14ac:dyDescent="0.35">
      <c r="B4681" s="2">
        <v>36935</v>
      </c>
      <c r="C4681" s="4">
        <v>77.3</v>
      </c>
      <c r="D4681" s="4">
        <v>43.8</v>
      </c>
    </row>
    <row r="4682" spans="2:4" ht="15" thickBot="1" x14ac:dyDescent="0.35">
      <c r="B4682" s="2">
        <v>36934</v>
      </c>
      <c r="C4682" s="4">
        <v>78</v>
      </c>
      <c r="D4682" s="4">
        <v>43.4</v>
      </c>
    </row>
    <row r="4683" spans="2:4" ht="15" thickBot="1" x14ac:dyDescent="0.35">
      <c r="B4683" s="2">
        <v>36931</v>
      </c>
      <c r="C4683" s="4">
        <v>79.599999999999994</v>
      </c>
      <c r="D4683" s="4">
        <v>43.7</v>
      </c>
    </row>
    <row r="4684" spans="2:4" ht="15" thickBot="1" x14ac:dyDescent="0.35">
      <c r="B4684" s="2">
        <v>36930</v>
      </c>
      <c r="C4684" s="4">
        <v>78.7</v>
      </c>
      <c r="D4684" s="4">
        <v>43.3</v>
      </c>
    </row>
    <row r="4685" spans="2:4" ht="15" thickBot="1" x14ac:dyDescent="0.35">
      <c r="B4685" s="2">
        <v>36929</v>
      </c>
      <c r="C4685" s="4">
        <v>77.599999999999994</v>
      </c>
      <c r="D4685" s="4">
        <v>40.799999999999997</v>
      </c>
    </row>
    <row r="4686" spans="2:4" ht="15" thickBot="1" x14ac:dyDescent="0.35">
      <c r="B4686" s="2">
        <v>36928</v>
      </c>
      <c r="C4686" s="4">
        <v>73.7</v>
      </c>
      <c r="D4686" s="4">
        <v>39.200000000000003</v>
      </c>
    </row>
    <row r="4687" spans="2:4" ht="15" thickBot="1" x14ac:dyDescent="0.35">
      <c r="B4687" s="2">
        <v>36927</v>
      </c>
      <c r="C4687" s="4">
        <v>77.099999999999994</v>
      </c>
      <c r="D4687" s="4">
        <v>41.6</v>
      </c>
    </row>
    <row r="4688" spans="2:4" ht="15" thickBot="1" x14ac:dyDescent="0.35">
      <c r="B4688" s="2">
        <v>36924</v>
      </c>
      <c r="C4688" s="4">
        <v>85.6</v>
      </c>
      <c r="D4688" s="4">
        <v>47.7</v>
      </c>
    </row>
    <row r="4689" spans="2:4" ht="15" thickBot="1" x14ac:dyDescent="0.35">
      <c r="B4689" s="2">
        <v>36923</v>
      </c>
      <c r="C4689" s="4">
        <v>85.6</v>
      </c>
      <c r="D4689" s="4">
        <v>46.6</v>
      </c>
    </row>
    <row r="4690" spans="2:4" ht="15" thickBot="1" x14ac:dyDescent="0.35">
      <c r="B4690" s="2">
        <v>36922</v>
      </c>
      <c r="C4690" s="4">
        <v>79.400000000000006</v>
      </c>
      <c r="D4690" s="4">
        <v>43.8</v>
      </c>
    </row>
    <row r="4691" spans="2:4" ht="15" thickBot="1" x14ac:dyDescent="0.35">
      <c r="B4691" s="2">
        <v>36921</v>
      </c>
      <c r="C4691" s="4">
        <v>74.8</v>
      </c>
      <c r="D4691" s="4">
        <v>39.299999999999997</v>
      </c>
    </row>
    <row r="4692" spans="2:4" ht="15" thickBot="1" x14ac:dyDescent="0.35">
      <c r="B4692" s="2">
        <v>36920</v>
      </c>
      <c r="C4692" s="4">
        <v>72.3</v>
      </c>
      <c r="D4692" s="4">
        <v>38.200000000000003</v>
      </c>
    </row>
    <row r="4693" spans="2:4" ht="15" thickBot="1" x14ac:dyDescent="0.35">
      <c r="B4693" s="2">
        <v>36917</v>
      </c>
      <c r="C4693" s="4">
        <v>73.099999999999994</v>
      </c>
      <c r="D4693" s="4">
        <v>37</v>
      </c>
    </row>
    <row r="4694" spans="2:4" ht="15" thickBot="1" x14ac:dyDescent="0.35">
      <c r="B4694" s="2">
        <v>36916</v>
      </c>
      <c r="C4694" s="4">
        <v>74.5</v>
      </c>
      <c r="D4694" s="4">
        <v>38.200000000000003</v>
      </c>
    </row>
    <row r="4695" spans="2:4" ht="15" thickBot="1" x14ac:dyDescent="0.35">
      <c r="B4695" s="2">
        <v>36915</v>
      </c>
      <c r="C4695" s="4">
        <v>76.7</v>
      </c>
      <c r="D4695" s="4">
        <v>40.299999999999997</v>
      </c>
    </row>
    <row r="4696" spans="2:4" ht="15" thickBot="1" x14ac:dyDescent="0.35">
      <c r="B4696" s="2">
        <v>36914</v>
      </c>
      <c r="C4696" s="4">
        <v>70.400000000000006</v>
      </c>
      <c r="D4696" s="4">
        <v>34.700000000000003</v>
      </c>
    </row>
    <row r="4697" spans="2:4" ht="15" thickBot="1" x14ac:dyDescent="0.35">
      <c r="B4697" s="2">
        <v>36913</v>
      </c>
      <c r="C4697" s="4">
        <v>77.2</v>
      </c>
      <c r="D4697" s="4">
        <v>42.1</v>
      </c>
    </row>
    <row r="4698" spans="2:4" ht="15" thickBot="1" x14ac:dyDescent="0.35">
      <c r="B4698" s="2">
        <v>36910</v>
      </c>
      <c r="C4698" s="4">
        <v>78.8</v>
      </c>
      <c r="D4698" s="4">
        <v>43.4</v>
      </c>
    </row>
    <row r="4699" spans="2:4" ht="15" thickBot="1" x14ac:dyDescent="0.35">
      <c r="B4699" s="2">
        <v>36909</v>
      </c>
      <c r="C4699" s="4">
        <v>81.5</v>
      </c>
      <c r="D4699" s="4">
        <v>46.6</v>
      </c>
    </row>
    <row r="4700" spans="2:4" ht="15" thickBot="1" x14ac:dyDescent="0.35">
      <c r="B4700" s="2">
        <v>36908</v>
      </c>
      <c r="C4700" s="4">
        <v>77.599999999999994</v>
      </c>
      <c r="D4700" s="4">
        <v>43.5</v>
      </c>
    </row>
    <row r="4701" spans="2:4" ht="15" thickBot="1" x14ac:dyDescent="0.35">
      <c r="B4701" s="2">
        <v>36907</v>
      </c>
      <c r="C4701" s="4">
        <v>69.3</v>
      </c>
      <c r="D4701" s="4">
        <v>35.200000000000003</v>
      </c>
    </row>
    <row r="4702" spans="2:4" ht="15" thickBot="1" x14ac:dyDescent="0.35">
      <c r="B4702" s="2">
        <v>36906</v>
      </c>
      <c r="C4702" s="4">
        <v>72.400000000000006</v>
      </c>
      <c r="D4702" s="4">
        <v>38.5</v>
      </c>
    </row>
    <row r="4703" spans="2:4" ht="15" thickBot="1" x14ac:dyDescent="0.35">
      <c r="B4703" s="2">
        <v>36903</v>
      </c>
      <c r="C4703" s="4">
        <v>76.400000000000006</v>
      </c>
      <c r="D4703" s="4">
        <v>39.9</v>
      </c>
    </row>
    <row r="4704" spans="2:4" ht="15" thickBot="1" x14ac:dyDescent="0.35">
      <c r="B4704" s="2">
        <v>36902</v>
      </c>
      <c r="C4704" s="4">
        <v>85.8</v>
      </c>
      <c r="D4704" s="4">
        <v>48.8</v>
      </c>
    </row>
    <row r="4705" spans="2:4" ht="15" thickBot="1" x14ac:dyDescent="0.35">
      <c r="B4705" s="2">
        <v>36901</v>
      </c>
      <c r="C4705" s="4">
        <v>88.8</v>
      </c>
      <c r="D4705" s="4">
        <v>51</v>
      </c>
    </row>
    <row r="4706" spans="2:4" ht="15" thickBot="1" x14ac:dyDescent="0.35">
      <c r="B4706" s="2">
        <v>36900</v>
      </c>
      <c r="C4706" s="4">
        <v>107.4</v>
      </c>
      <c r="D4706" s="4">
        <v>70.8</v>
      </c>
    </row>
    <row r="4707" spans="2:4" ht="15" thickBot="1" x14ac:dyDescent="0.35">
      <c r="B4707" s="2">
        <v>36896</v>
      </c>
      <c r="C4707" s="4">
        <v>106.1</v>
      </c>
      <c r="D4707" s="4">
        <v>64.599999999999994</v>
      </c>
    </row>
    <row r="4708" spans="2:4" ht="15" thickBot="1" x14ac:dyDescent="0.35">
      <c r="B4708" s="2">
        <v>36895</v>
      </c>
      <c r="C4708" s="4">
        <v>122.6</v>
      </c>
      <c r="D4708" s="4">
        <v>75.900000000000006</v>
      </c>
    </row>
    <row r="4709" spans="2:4" ht="15" thickBot="1" x14ac:dyDescent="0.35">
      <c r="B4709" s="2">
        <v>36894</v>
      </c>
      <c r="C4709" s="4">
        <v>129.80000000000001</v>
      </c>
      <c r="D4709" s="4">
        <v>74.3</v>
      </c>
    </row>
    <row r="4710" spans="2:4" ht="15" thickBot="1" x14ac:dyDescent="0.35">
      <c r="B4710" s="2">
        <v>36889</v>
      </c>
      <c r="C4710" s="4">
        <v>107.3</v>
      </c>
      <c r="D4710" s="4">
        <v>62.4</v>
      </c>
    </row>
    <row r="4711" spans="2:4" ht="15" thickBot="1" x14ac:dyDescent="0.35">
      <c r="B4711" s="2">
        <v>36888</v>
      </c>
      <c r="C4711" s="4">
        <v>111.3</v>
      </c>
      <c r="D4711" s="4">
        <v>62.7</v>
      </c>
    </row>
    <row r="4712" spans="2:4" ht="15" thickBot="1" x14ac:dyDescent="0.35">
      <c r="B4712" s="2">
        <v>36887</v>
      </c>
      <c r="C4712" s="4">
        <v>106</v>
      </c>
      <c r="D4712" s="4">
        <v>59.9</v>
      </c>
    </row>
    <row r="4713" spans="2:4" ht="15" thickBot="1" x14ac:dyDescent="0.35">
      <c r="B4713" s="2">
        <v>36886</v>
      </c>
      <c r="C4713" s="4">
        <v>101.1</v>
      </c>
      <c r="D4713" s="4">
        <v>57.1</v>
      </c>
    </row>
    <row r="4714" spans="2:4" ht="15" thickBot="1" x14ac:dyDescent="0.35">
      <c r="B4714" s="2">
        <v>36885</v>
      </c>
      <c r="C4714" s="4">
        <v>90.5</v>
      </c>
      <c r="D4714" s="4">
        <v>50.8</v>
      </c>
    </row>
    <row r="4715" spans="2:4" ht="15" thickBot="1" x14ac:dyDescent="0.35">
      <c r="B4715" s="2">
        <v>36882</v>
      </c>
      <c r="C4715" s="4">
        <v>89.8</v>
      </c>
      <c r="D4715" s="4">
        <v>52.6</v>
      </c>
    </row>
    <row r="4716" spans="2:4" ht="15" thickBot="1" x14ac:dyDescent="0.35">
      <c r="B4716" s="2">
        <v>36881</v>
      </c>
      <c r="C4716" s="4">
        <v>82.4</v>
      </c>
      <c r="D4716" s="4">
        <v>46.6</v>
      </c>
    </row>
    <row r="4717" spans="2:4" ht="15" thickBot="1" x14ac:dyDescent="0.35">
      <c r="B4717" s="2">
        <v>36880</v>
      </c>
      <c r="C4717" s="4">
        <v>87.1</v>
      </c>
      <c r="D4717" s="4">
        <v>50.5</v>
      </c>
    </row>
    <row r="4718" spans="2:4" ht="15" thickBot="1" x14ac:dyDescent="0.35">
      <c r="B4718" s="2">
        <v>36879</v>
      </c>
      <c r="C4718" s="4">
        <v>88.9</v>
      </c>
      <c r="D4718" s="4">
        <v>52.7</v>
      </c>
    </row>
    <row r="4719" spans="2:4" ht="15" thickBot="1" x14ac:dyDescent="0.35">
      <c r="B4719" s="2">
        <v>36878</v>
      </c>
      <c r="C4719" s="4">
        <v>73.8</v>
      </c>
      <c r="D4719" s="4">
        <v>41.2</v>
      </c>
    </row>
    <row r="4720" spans="2:4" ht="15" thickBot="1" x14ac:dyDescent="0.35">
      <c r="B4720" s="2">
        <v>36875</v>
      </c>
      <c r="C4720" s="4">
        <v>83.4</v>
      </c>
      <c r="D4720" s="4">
        <v>50.2</v>
      </c>
    </row>
    <row r="4721" spans="2:4" ht="15" thickBot="1" x14ac:dyDescent="0.35">
      <c r="B4721" s="2">
        <v>36874</v>
      </c>
      <c r="C4721" s="4">
        <v>78.5</v>
      </c>
      <c r="D4721" s="4">
        <v>45.5</v>
      </c>
    </row>
    <row r="4722" spans="2:4" ht="15" thickBot="1" x14ac:dyDescent="0.35">
      <c r="B4722" s="2">
        <v>36873</v>
      </c>
      <c r="C4722" s="4">
        <v>80.900000000000006</v>
      </c>
      <c r="D4722" s="4">
        <v>48.9</v>
      </c>
    </row>
    <row r="4723" spans="2:4" ht="15" thickBot="1" x14ac:dyDescent="0.35">
      <c r="B4723" s="2">
        <v>36869</v>
      </c>
      <c r="C4723" s="4">
        <v>79.2</v>
      </c>
      <c r="D4723" s="4">
        <v>45.6</v>
      </c>
    </row>
    <row r="4724" spans="2:4" ht="15" thickBot="1" x14ac:dyDescent="0.35">
      <c r="B4724" s="2">
        <v>36868</v>
      </c>
      <c r="C4724" s="4">
        <v>85.8</v>
      </c>
      <c r="D4724" s="4">
        <v>48.5</v>
      </c>
    </row>
    <row r="4725" spans="2:4" ht="15" thickBot="1" x14ac:dyDescent="0.35">
      <c r="B4725" s="2">
        <v>36867</v>
      </c>
      <c r="C4725" s="4">
        <v>85.8</v>
      </c>
      <c r="D4725" s="4">
        <v>49.2</v>
      </c>
    </row>
    <row r="4726" spans="2:4" ht="15" thickBot="1" x14ac:dyDescent="0.35">
      <c r="B4726" s="2">
        <v>36866</v>
      </c>
      <c r="C4726" s="4">
        <v>84</v>
      </c>
      <c r="D4726" s="4">
        <v>48.4</v>
      </c>
    </row>
    <row r="4727" spans="2:4" ht="15" thickBot="1" x14ac:dyDescent="0.35">
      <c r="B4727" s="2">
        <v>36865</v>
      </c>
      <c r="C4727" s="4">
        <v>84.9</v>
      </c>
      <c r="D4727" s="4">
        <v>49.6</v>
      </c>
    </row>
    <row r="4728" spans="2:4" ht="15" thickBot="1" x14ac:dyDescent="0.35">
      <c r="B4728" s="2">
        <v>36864</v>
      </c>
      <c r="C4728" s="4">
        <v>93.1</v>
      </c>
      <c r="D4728" s="4">
        <v>57.3</v>
      </c>
    </row>
    <row r="4729" spans="2:4" ht="15" thickBot="1" x14ac:dyDescent="0.35">
      <c r="B4729" s="2">
        <v>36861</v>
      </c>
      <c r="C4729" s="4">
        <v>98.4</v>
      </c>
      <c r="D4729" s="4">
        <v>59.4</v>
      </c>
    </row>
    <row r="4730" spans="2:4" ht="15" thickBot="1" x14ac:dyDescent="0.35">
      <c r="B4730" s="2">
        <v>36860</v>
      </c>
      <c r="C4730" s="4">
        <v>93.9</v>
      </c>
      <c r="D4730" s="4">
        <v>57.7</v>
      </c>
    </row>
    <row r="4731" spans="2:4" ht="15" thickBot="1" x14ac:dyDescent="0.35">
      <c r="B4731" s="2">
        <v>36859</v>
      </c>
      <c r="C4731" s="4">
        <v>87.3</v>
      </c>
      <c r="D4731" s="4">
        <v>53</v>
      </c>
    </row>
    <row r="4732" spans="2:4" ht="15" thickBot="1" x14ac:dyDescent="0.35">
      <c r="B4732" s="2">
        <v>36858</v>
      </c>
      <c r="C4732" s="4">
        <v>85.6</v>
      </c>
      <c r="D4732" s="4">
        <v>50.6</v>
      </c>
    </row>
    <row r="4733" spans="2:4" ht="15" thickBot="1" x14ac:dyDescent="0.35">
      <c r="B4733" s="2">
        <v>36857</v>
      </c>
      <c r="C4733" s="4">
        <v>82.8</v>
      </c>
      <c r="D4733" s="4">
        <v>49</v>
      </c>
    </row>
    <row r="4734" spans="2:4" ht="15" thickBot="1" x14ac:dyDescent="0.35">
      <c r="B4734" s="2">
        <v>36854</v>
      </c>
      <c r="C4734" s="4">
        <v>83.4</v>
      </c>
      <c r="D4734" s="4">
        <v>48</v>
      </c>
    </row>
    <row r="4735" spans="2:4" ht="15" thickBot="1" x14ac:dyDescent="0.35">
      <c r="B4735" s="2">
        <v>36853</v>
      </c>
      <c r="C4735" s="4">
        <v>78.400000000000006</v>
      </c>
      <c r="D4735" s="4">
        <v>43.4</v>
      </c>
    </row>
    <row r="4736" spans="2:4" ht="15" thickBot="1" x14ac:dyDescent="0.35">
      <c r="B4736" s="2">
        <v>36852</v>
      </c>
      <c r="C4736" s="4">
        <v>76.3</v>
      </c>
      <c r="D4736" s="4">
        <v>44</v>
      </c>
    </row>
    <row r="4737" spans="2:4" ht="15" thickBot="1" x14ac:dyDescent="0.35">
      <c r="B4737" s="2">
        <v>36851</v>
      </c>
      <c r="C4737" s="4">
        <v>73</v>
      </c>
      <c r="D4737" s="4">
        <v>41.9</v>
      </c>
    </row>
    <row r="4738" spans="2:4" ht="15" thickBot="1" x14ac:dyDescent="0.35">
      <c r="B4738" s="2">
        <v>36850</v>
      </c>
      <c r="C4738" s="4">
        <v>80.400000000000006</v>
      </c>
      <c r="D4738" s="4">
        <v>49.7</v>
      </c>
    </row>
    <row r="4739" spans="2:4" ht="15" thickBot="1" x14ac:dyDescent="0.35">
      <c r="B4739" s="2">
        <v>36847</v>
      </c>
      <c r="C4739" s="4">
        <v>82.3</v>
      </c>
      <c r="D4739" s="4">
        <v>51.9</v>
      </c>
    </row>
    <row r="4740" spans="2:4" ht="15" thickBot="1" x14ac:dyDescent="0.35">
      <c r="B4740" s="2">
        <v>36846</v>
      </c>
      <c r="C4740" s="4">
        <v>77.3</v>
      </c>
      <c r="D4740" s="4">
        <v>47.5</v>
      </c>
    </row>
    <row r="4741" spans="2:4" ht="15" thickBot="1" x14ac:dyDescent="0.35">
      <c r="B4741" s="2">
        <v>36845</v>
      </c>
      <c r="C4741" s="4">
        <v>74.7</v>
      </c>
      <c r="D4741" s="4">
        <v>42.2</v>
      </c>
    </row>
    <row r="4742" spans="2:4" ht="15" thickBot="1" x14ac:dyDescent="0.35">
      <c r="B4742" s="2">
        <v>36844</v>
      </c>
      <c r="C4742" s="4">
        <v>75.8</v>
      </c>
      <c r="D4742" s="4">
        <v>42.1</v>
      </c>
    </row>
    <row r="4743" spans="2:4" ht="15" thickBot="1" x14ac:dyDescent="0.35">
      <c r="B4743" s="2">
        <v>36843</v>
      </c>
      <c r="C4743" s="4">
        <v>73.599999999999994</v>
      </c>
      <c r="D4743" s="4">
        <v>42.9</v>
      </c>
    </row>
    <row r="4744" spans="2:4" ht="15" thickBot="1" x14ac:dyDescent="0.35">
      <c r="B4744" s="2">
        <v>36840</v>
      </c>
      <c r="C4744" s="4">
        <v>77.099999999999994</v>
      </c>
      <c r="D4744" s="4">
        <v>46.5</v>
      </c>
    </row>
    <row r="4745" spans="2:4" ht="15" thickBot="1" x14ac:dyDescent="0.35">
      <c r="B4745" s="2">
        <v>36839</v>
      </c>
      <c r="C4745" s="4">
        <v>72.3</v>
      </c>
      <c r="D4745" s="4">
        <v>40.9</v>
      </c>
    </row>
    <row r="4746" spans="2:4" ht="15" thickBot="1" x14ac:dyDescent="0.35">
      <c r="B4746" s="2">
        <v>36838</v>
      </c>
      <c r="C4746" s="4">
        <v>70.099999999999994</v>
      </c>
      <c r="D4746" s="4">
        <v>39.6</v>
      </c>
    </row>
    <row r="4747" spans="2:4" ht="15" thickBot="1" x14ac:dyDescent="0.35">
      <c r="B4747" s="2">
        <v>36834</v>
      </c>
      <c r="C4747" s="4">
        <v>77</v>
      </c>
      <c r="D4747" s="4">
        <v>43.8</v>
      </c>
    </row>
    <row r="4748" spans="2:4" ht="15" thickBot="1" x14ac:dyDescent="0.35">
      <c r="B4748" s="2">
        <v>36833</v>
      </c>
      <c r="C4748" s="4">
        <v>81.900000000000006</v>
      </c>
      <c r="D4748" s="4">
        <v>49</v>
      </c>
    </row>
    <row r="4749" spans="2:4" ht="15" thickBot="1" x14ac:dyDescent="0.35">
      <c r="B4749" s="2">
        <v>36832</v>
      </c>
      <c r="C4749" s="4">
        <v>90.8</v>
      </c>
      <c r="D4749" s="4">
        <v>56.2</v>
      </c>
    </row>
    <row r="4750" spans="2:4" ht="15" thickBot="1" x14ac:dyDescent="0.35">
      <c r="B4750" s="2">
        <v>36831</v>
      </c>
      <c r="C4750" s="4">
        <v>91.9</v>
      </c>
      <c r="D4750" s="4">
        <v>55.1</v>
      </c>
    </row>
    <row r="4751" spans="2:4" ht="15" thickBot="1" x14ac:dyDescent="0.35">
      <c r="B4751" s="2">
        <v>36830</v>
      </c>
      <c r="C4751" s="4">
        <v>77.7</v>
      </c>
      <c r="D4751" s="4">
        <v>43.5</v>
      </c>
    </row>
    <row r="4752" spans="2:4" ht="15" thickBot="1" x14ac:dyDescent="0.35">
      <c r="B4752" s="2">
        <v>36829</v>
      </c>
      <c r="C4752" s="4">
        <v>78.2</v>
      </c>
      <c r="D4752" s="4">
        <v>46.4</v>
      </c>
    </row>
    <row r="4753" spans="2:4" ht="15" thickBot="1" x14ac:dyDescent="0.35">
      <c r="B4753" s="2">
        <v>36826</v>
      </c>
      <c r="C4753" s="4">
        <v>81.400000000000006</v>
      </c>
      <c r="D4753" s="4">
        <v>49.4</v>
      </c>
    </row>
    <row r="4754" spans="2:4" ht="15" thickBot="1" x14ac:dyDescent="0.35">
      <c r="B4754" s="2">
        <v>36825</v>
      </c>
      <c r="C4754" s="4">
        <v>81.7</v>
      </c>
      <c r="D4754" s="4">
        <v>51.4</v>
      </c>
    </row>
    <row r="4755" spans="2:4" ht="15" thickBot="1" x14ac:dyDescent="0.35">
      <c r="B4755" s="2">
        <v>36824</v>
      </c>
      <c r="C4755" s="4">
        <v>73.400000000000006</v>
      </c>
      <c r="D4755" s="4">
        <v>42.7</v>
      </c>
    </row>
    <row r="4756" spans="2:4" ht="15" thickBot="1" x14ac:dyDescent="0.35">
      <c r="B4756" s="2">
        <v>36823</v>
      </c>
      <c r="C4756" s="4">
        <v>71.5</v>
      </c>
      <c r="D4756" s="4">
        <v>42</v>
      </c>
    </row>
    <row r="4757" spans="2:4" ht="15" thickBot="1" x14ac:dyDescent="0.35">
      <c r="B4757" s="2">
        <v>36822</v>
      </c>
      <c r="C4757" s="4">
        <v>67.8</v>
      </c>
      <c r="D4757" s="4">
        <v>40.1</v>
      </c>
    </row>
    <row r="4758" spans="2:4" ht="15" thickBot="1" x14ac:dyDescent="0.35">
      <c r="B4758" s="2">
        <v>36819</v>
      </c>
      <c r="C4758" s="4">
        <v>80.599999999999994</v>
      </c>
      <c r="D4758" s="4">
        <v>51.3</v>
      </c>
    </row>
    <row r="4759" spans="2:4" ht="15" thickBot="1" x14ac:dyDescent="0.35">
      <c r="B4759" s="2">
        <v>36818</v>
      </c>
      <c r="C4759" s="4">
        <v>79.7</v>
      </c>
      <c r="D4759" s="4">
        <v>50.5</v>
      </c>
    </row>
    <row r="4760" spans="2:4" ht="15" thickBot="1" x14ac:dyDescent="0.35">
      <c r="B4760" s="2">
        <v>36817</v>
      </c>
      <c r="C4760" s="4">
        <v>74.900000000000006</v>
      </c>
      <c r="D4760" s="4">
        <v>44.6</v>
      </c>
    </row>
    <row r="4761" spans="2:4" ht="15" thickBot="1" x14ac:dyDescent="0.35">
      <c r="B4761" s="2">
        <v>36816</v>
      </c>
      <c r="C4761" s="4">
        <v>68.099999999999994</v>
      </c>
      <c r="D4761" s="4">
        <v>38.799999999999997</v>
      </c>
    </row>
    <row r="4762" spans="2:4" ht="15" thickBot="1" x14ac:dyDescent="0.35">
      <c r="B4762" s="2">
        <v>36815</v>
      </c>
      <c r="C4762" s="4">
        <v>75</v>
      </c>
      <c r="D4762" s="4">
        <v>44.7</v>
      </c>
    </row>
    <row r="4763" spans="2:4" ht="15" thickBot="1" x14ac:dyDescent="0.35">
      <c r="B4763" s="2">
        <v>36812</v>
      </c>
      <c r="C4763" s="4">
        <v>79.8</v>
      </c>
      <c r="D4763" s="4">
        <v>47.1</v>
      </c>
    </row>
    <row r="4764" spans="2:4" ht="15" thickBot="1" x14ac:dyDescent="0.35">
      <c r="B4764" s="2">
        <v>36811</v>
      </c>
      <c r="C4764" s="4">
        <v>77.099999999999994</v>
      </c>
      <c r="D4764" s="4">
        <v>45.4</v>
      </c>
    </row>
    <row r="4765" spans="2:4" ht="15" thickBot="1" x14ac:dyDescent="0.35">
      <c r="B4765" s="2">
        <v>36810</v>
      </c>
      <c r="C4765" s="4">
        <v>74</v>
      </c>
      <c r="D4765" s="4">
        <v>42.8</v>
      </c>
    </row>
    <row r="4766" spans="2:4" ht="15" thickBot="1" x14ac:dyDescent="0.35">
      <c r="B4766" s="2">
        <v>36809</v>
      </c>
      <c r="C4766" s="4">
        <v>78.2</v>
      </c>
      <c r="D4766" s="4">
        <v>47.6</v>
      </c>
    </row>
    <row r="4767" spans="2:4" ht="15" thickBot="1" x14ac:dyDescent="0.35">
      <c r="B4767" s="2">
        <v>36808</v>
      </c>
      <c r="C4767" s="4">
        <v>76.3</v>
      </c>
      <c r="D4767" s="4">
        <v>45.2</v>
      </c>
    </row>
    <row r="4768" spans="2:4" ht="15" thickBot="1" x14ac:dyDescent="0.35">
      <c r="B4768" s="2">
        <v>36805</v>
      </c>
      <c r="C4768" s="4">
        <v>79.7</v>
      </c>
      <c r="D4768" s="4">
        <v>48.5</v>
      </c>
    </row>
    <row r="4769" spans="2:4" ht="15" thickBot="1" x14ac:dyDescent="0.35">
      <c r="B4769" s="2">
        <v>36804</v>
      </c>
      <c r="C4769" s="4">
        <v>82.3</v>
      </c>
      <c r="D4769" s="4">
        <v>50</v>
      </c>
    </row>
    <row r="4770" spans="2:4" ht="15" thickBot="1" x14ac:dyDescent="0.35">
      <c r="B4770" s="2">
        <v>36803</v>
      </c>
      <c r="C4770" s="4">
        <v>83.2</v>
      </c>
      <c r="D4770" s="4">
        <v>50.9</v>
      </c>
    </row>
    <row r="4771" spans="2:4" ht="15" thickBot="1" x14ac:dyDescent="0.35">
      <c r="B4771" s="2">
        <v>36802</v>
      </c>
      <c r="C4771" s="4">
        <v>92.8</v>
      </c>
      <c r="D4771" s="4">
        <v>59.9</v>
      </c>
    </row>
    <row r="4772" spans="2:4" ht="15" thickBot="1" x14ac:dyDescent="0.35">
      <c r="B4772" s="2">
        <v>36801</v>
      </c>
      <c r="C4772" s="4">
        <v>92.1</v>
      </c>
      <c r="D4772" s="4">
        <v>57.6</v>
      </c>
    </row>
    <row r="4773" spans="2:4" ht="15" thickBot="1" x14ac:dyDescent="0.35">
      <c r="B4773" s="2">
        <v>36798</v>
      </c>
      <c r="C4773" s="4">
        <v>90</v>
      </c>
      <c r="D4773" s="4">
        <v>54.5</v>
      </c>
    </row>
    <row r="4774" spans="2:4" ht="15" thickBot="1" x14ac:dyDescent="0.35">
      <c r="B4774" s="2">
        <v>36797</v>
      </c>
      <c r="C4774" s="4">
        <v>80</v>
      </c>
      <c r="D4774" s="4">
        <v>47.1</v>
      </c>
    </row>
    <row r="4775" spans="2:4" ht="15" thickBot="1" x14ac:dyDescent="0.35">
      <c r="B4775" s="2">
        <v>36796</v>
      </c>
      <c r="C4775" s="4">
        <v>83.7</v>
      </c>
      <c r="D4775" s="4">
        <v>52</v>
      </c>
    </row>
    <row r="4776" spans="2:4" ht="15" thickBot="1" x14ac:dyDescent="0.35">
      <c r="B4776" s="2">
        <v>36795</v>
      </c>
      <c r="C4776" s="4">
        <v>79.2</v>
      </c>
      <c r="D4776" s="4">
        <v>48.1</v>
      </c>
    </row>
    <row r="4777" spans="2:4" ht="15" thickBot="1" x14ac:dyDescent="0.35">
      <c r="B4777" s="2">
        <v>36794</v>
      </c>
      <c r="C4777" s="4">
        <v>83.8</v>
      </c>
      <c r="D4777" s="4">
        <v>53.8</v>
      </c>
    </row>
    <row r="4778" spans="2:4" ht="15" thickBot="1" x14ac:dyDescent="0.35">
      <c r="B4778" s="2">
        <v>36791</v>
      </c>
      <c r="C4778" s="4">
        <v>72.900000000000006</v>
      </c>
      <c r="D4778" s="4">
        <v>43.5</v>
      </c>
    </row>
    <row r="4779" spans="2:4" ht="15" thickBot="1" x14ac:dyDescent="0.35">
      <c r="B4779" s="2">
        <v>36790</v>
      </c>
      <c r="C4779" s="4">
        <v>72.2</v>
      </c>
      <c r="D4779" s="4">
        <v>44.2</v>
      </c>
    </row>
    <row r="4780" spans="2:4" ht="15" thickBot="1" x14ac:dyDescent="0.35">
      <c r="B4780" s="2">
        <v>36789</v>
      </c>
      <c r="C4780" s="4">
        <v>72</v>
      </c>
      <c r="D4780" s="4">
        <v>43</v>
      </c>
    </row>
    <row r="4781" spans="2:4" ht="15" thickBot="1" x14ac:dyDescent="0.35">
      <c r="B4781" s="2">
        <v>36788</v>
      </c>
      <c r="C4781" s="4">
        <v>71.099999999999994</v>
      </c>
      <c r="D4781" s="4">
        <v>42.5</v>
      </c>
    </row>
    <row r="4782" spans="2:4" ht="15" thickBot="1" x14ac:dyDescent="0.35">
      <c r="B4782" s="2">
        <v>36787</v>
      </c>
      <c r="C4782" s="4">
        <v>69.7</v>
      </c>
      <c r="D4782" s="4">
        <v>42.1</v>
      </c>
    </row>
    <row r="4783" spans="2:4" ht="15" thickBot="1" x14ac:dyDescent="0.35">
      <c r="B4783" s="2">
        <v>36784</v>
      </c>
      <c r="C4783" s="4">
        <v>73.7</v>
      </c>
      <c r="D4783" s="4">
        <v>43.2</v>
      </c>
    </row>
    <row r="4784" spans="2:4" ht="15" thickBot="1" x14ac:dyDescent="0.35">
      <c r="B4784" s="2">
        <v>36783</v>
      </c>
      <c r="C4784" s="4">
        <v>74.599999999999994</v>
      </c>
      <c r="D4784" s="4">
        <v>44.1</v>
      </c>
    </row>
    <row r="4785" spans="2:4" ht="15" thickBot="1" x14ac:dyDescent="0.35">
      <c r="B4785" s="2">
        <v>36782</v>
      </c>
      <c r="C4785" s="4">
        <v>74.7</v>
      </c>
      <c r="D4785" s="4">
        <v>44.4</v>
      </c>
    </row>
    <row r="4786" spans="2:4" ht="15" thickBot="1" x14ac:dyDescent="0.35">
      <c r="B4786" s="2">
        <v>36781</v>
      </c>
      <c r="C4786" s="4">
        <v>79.5</v>
      </c>
      <c r="D4786" s="4">
        <v>48.2</v>
      </c>
    </row>
    <row r="4787" spans="2:4" ht="15" thickBot="1" x14ac:dyDescent="0.35">
      <c r="B4787" s="2">
        <v>36780</v>
      </c>
      <c r="C4787" s="4">
        <v>81.5</v>
      </c>
      <c r="D4787" s="4">
        <v>51.5</v>
      </c>
    </row>
    <row r="4788" spans="2:4" ht="15" thickBot="1" x14ac:dyDescent="0.35">
      <c r="B4788" s="2">
        <v>36777</v>
      </c>
      <c r="C4788" s="4">
        <v>87.7</v>
      </c>
      <c r="D4788" s="4">
        <v>55.9</v>
      </c>
    </row>
    <row r="4789" spans="2:4" ht="15" thickBot="1" x14ac:dyDescent="0.35">
      <c r="B4789" s="2">
        <v>36776</v>
      </c>
      <c r="C4789" s="4">
        <v>89.6</v>
      </c>
      <c r="D4789" s="4">
        <v>56.9</v>
      </c>
    </row>
    <row r="4790" spans="2:4" ht="15" thickBot="1" x14ac:dyDescent="0.35">
      <c r="B4790" s="2">
        <v>36775</v>
      </c>
      <c r="C4790" s="4">
        <v>86.1</v>
      </c>
      <c r="D4790" s="4">
        <v>53</v>
      </c>
    </row>
    <row r="4791" spans="2:4" ht="15" thickBot="1" x14ac:dyDescent="0.35">
      <c r="B4791" s="2">
        <v>36774</v>
      </c>
      <c r="C4791" s="4">
        <v>87.4</v>
      </c>
      <c r="D4791" s="4">
        <v>53.8</v>
      </c>
    </row>
    <row r="4792" spans="2:4" ht="15" thickBot="1" x14ac:dyDescent="0.35">
      <c r="B4792" s="2">
        <v>36773</v>
      </c>
      <c r="C4792" s="4">
        <v>86.2</v>
      </c>
      <c r="D4792" s="4">
        <v>53</v>
      </c>
    </row>
    <row r="4793" spans="2:4" ht="15" thickBot="1" x14ac:dyDescent="0.35">
      <c r="B4793" s="2">
        <v>36770</v>
      </c>
      <c r="C4793" s="4">
        <v>85.6</v>
      </c>
      <c r="D4793" s="4">
        <v>50.3</v>
      </c>
    </row>
    <row r="4794" spans="2:4" ht="15" thickBot="1" x14ac:dyDescent="0.35">
      <c r="B4794" s="2">
        <v>36769</v>
      </c>
      <c r="C4794" s="4">
        <v>81.900000000000006</v>
      </c>
      <c r="D4794" s="4">
        <v>47.1</v>
      </c>
    </row>
    <row r="4795" spans="2:4" ht="15" thickBot="1" x14ac:dyDescent="0.35">
      <c r="B4795" s="2">
        <v>36768</v>
      </c>
      <c r="C4795" s="4">
        <v>80</v>
      </c>
      <c r="D4795" s="4">
        <v>46.1</v>
      </c>
    </row>
    <row r="4796" spans="2:4" ht="15" thickBot="1" x14ac:dyDescent="0.35">
      <c r="B4796" s="2">
        <v>36767</v>
      </c>
      <c r="C4796" s="4">
        <v>81.2</v>
      </c>
      <c r="D4796" s="4">
        <v>49</v>
      </c>
    </row>
    <row r="4797" spans="2:4" ht="15" thickBot="1" x14ac:dyDescent="0.35">
      <c r="B4797" s="2">
        <v>36766</v>
      </c>
      <c r="C4797" s="4">
        <v>80.400000000000006</v>
      </c>
      <c r="D4797" s="4">
        <v>49.4</v>
      </c>
    </row>
    <row r="4798" spans="2:4" ht="15" thickBot="1" x14ac:dyDescent="0.35">
      <c r="B4798" s="2">
        <v>36763</v>
      </c>
      <c r="C4798" s="4">
        <v>78</v>
      </c>
      <c r="D4798" s="4">
        <v>46.1</v>
      </c>
    </row>
    <row r="4799" spans="2:4" ht="15" thickBot="1" x14ac:dyDescent="0.35">
      <c r="B4799" s="2">
        <v>36762</v>
      </c>
      <c r="C4799" s="4">
        <v>77</v>
      </c>
      <c r="D4799" s="4">
        <v>45.7</v>
      </c>
    </row>
    <row r="4800" spans="2:4" ht="15" thickBot="1" x14ac:dyDescent="0.35">
      <c r="B4800" s="2">
        <v>36761</v>
      </c>
      <c r="C4800" s="4">
        <v>73.7</v>
      </c>
      <c r="D4800" s="4">
        <v>42.7</v>
      </c>
    </row>
    <row r="4801" spans="2:4" ht="15" thickBot="1" x14ac:dyDescent="0.35">
      <c r="B4801" s="2">
        <v>36760</v>
      </c>
      <c r="C4801" s="4">
        <v>72.099999999999994</v>
      </c>
      <c r="D4801" s="4">
        <v>41</v>
      </c>
    </row>
    <row r="4802" spans="2:4" ht="15" thickBot="1" x14ac:dyDescent="0.35">
      <c r="B4802" s="2">
        <v>36759</v>
      </c>
      <c r="C4802" s="4">
        <v>67.599999999999994</v>
      </c>
      <c r="D4802" s="4">
        <v>37.700000000000003</v>
      </c>
    </row>
    <row r="4803" spans="2:4" ht="15" thickBot="1" x14ac:dyDescent="0.35">
      <c r="B4803" s="2">
        <v>36756</v>
      </c>
      <c r="C4803" s="4">
        <v>72.599999999999994</v>
      </c>
      <c r="D4803" s="4">
        <v>41</v>
      </c>
    </row>
    <row r="4804" spans="2:4" ht="15" thickBot="1" x14ac:dyDescent="0.35">
      <c r="B4804" s="2">
        <v>36755</v>
      </c>
      <c r="C4804" s="4">
        <v>75.099999999999994</v>
      </c>
      <c r="D4804" s="4">
        <v>44</v>
      </c>
    </row>
    <row r="4805" spans="2:4" ht="15" thickBot="1" x14ac:dyDescent="0.35">
      <c r="B4805" s="2">
        <v>36754</v>
      </c>
      <c r="C4805" s="4">
        <v>68.7</v>
      </c>
      <c r="D4805" s="4">
        <v>38</v>
      </c>
    </row>
    <row r="4806" spans="2:4" ht="15" thickBot="1" x14ac:dyDescent="0.35">
      <c r="B4806" s="2">
        <v>36753</v>
      </c>
      <c r="C4806" s="4">
        <v>72.5</v>
      </c>
      <c r="D4806" s="4">
        <v>40.299999999999997</v>
      </c>
    </row>
    <row r="4807" spans="2:4" ht="15" thickBot="1" x14ac:dyDescent="0.35">
      <c r="B4807" s="2">
        <v>36752</v>
      </c>
      <c r="C4807" s="4">
        <v>75</v>
      </c>
      <c r="D4807" s="4">
        <v>42.6</v>
      </c>
    </row>
    <row r="4808" spans="2:4" ht="15" thickBot="1" x14ac:dyDescent="0.35">
      <c r="B4808" s="2">
        <v>36749</v>
      </c>
      <c r="C4808" s="4">
        <v>77.2</v>
      </c>
      <c r="D4808" s="4">
        <v>44</v>
      </c>
    </row>
    <row r="4809" spans="2:4" ht="15" thickBot="1" x14ac:dyDescent="0.35">
      <c r="B4809" s="2">
        <v>36748</v>
      </c>
      <c r="C4809" s="4">
        <v>75.8</v>
      </c>
      <c r="D4809" s="4">
        <v>41.6</v>
      </c>
    </row>
    <row r="4810" spans="2:4" ht="15" thickBot="1" x14ac:dyDescent="0.35">
      <c r="B4810" s="2">
        <v>36747</v>
      </c>
      <c r="C4810" s="4">
        <v>77.7</v>
      </c>
      <c r="D4810" s="4">
        <v>44.1</v>
      </c>
    </row>
    <row r="4811" spans="2:4" ht="15" thickBot="1" x14ac:dyDescent="0.35">
      <c r="B4811" s="2">
        <v>36746</v>
      </c>
      <c r="C4811" s="4">
        <v>77.400000000000006</v>
      </c>
      <c r="D4811" s="4">
        <v>44.1</v>
      </c>
    </row>
    <row r="4812" spans="2:4" ht="15" thickBot="1" x14ac:dyDescent="0.35">
      <c r="B4812" s="2">
        <v>36745</v>
      </c>
      <c r="C4812" s="4">
        <v>74.900000000000006</v>
      </c>
      <c r="D4812" s="4">
        <v>42.7</v>
      </c>
    </row>
    <row r="4813" spans="2:4" ht="15" thickBot="1" x14ac:dyDescent="0.35">
      <c r="B4813" s="2">
        <v>36742</v>
      </c>
      <c r="C4813" s="4">
        <v>80.599999999999994</v>
      </c>
      <c r="D4813" s="4">
        <v>48.5</v>
      </c>
    </row>
    <row r="4814" spans="2:4" ht="15" thickBot="1" x14ac:dyDescent="0.35">
      <c r="B4814" s="2">
        <v>36741</v>
      </c>
      <c r="C4814" s="4">
        <v>79.7</v>
      </c>
      <c r="D4814" s="4">
        <v>47.5</v>
      </c>
    </row>
    <row r="4815" spans="2:4" ht="15" thickBot="1" x14ac:dyDescent="0.35">
      <c r="B4815" s="2">
        <v>36740</v>
      </c>
      <c r="C4815" s="4">
        <v>86.8</v>
      </c>
      <c r="D4815" s="4">
        <v>52.7</v>
      </c>
    </row>
    <row r="4816" spans="2:4" ht="15" thickBot="1" x14ac:dyDescent="0.35">
      <c r="B4816" s="2">
        <v>36739</v>
      </c>
      <c r="C4816" s="4">
        <v>90</v>
      </c>
      <c r="D4816" s="4">
        <v>53.8</v>
      </c>
    </row>
    <row r="4817" spans="2:4" ht="15" thickBot="1" x14ac:dyDescent="0.35">
      <c r="B4817" s="2">
        <v>36738</v>
      </c>
      <c r="C4817" s="4">
        <v>83.2</v>
      </c>
      <c r="D4817" s="4">
        <v>50.1</v>
      </c>
    </row>
    <row r="4818" spans="2:4" ht="15" thickBot="1" x14ac:dyDescent="0.35">
      <c r="B4818" s="2">
        <v>36735</v>
      </c>
      <c r="C4818" s="4">
        <v>81.7</v>
      </c>
      <c r="D4818" s="4">
        <v>47.3</v>
      </c>
    </row>
    <row r="4819" spans="2:4" ht="15" thickBot="1" x14ac:dyDescent="0.35">
      <c r="B4819" s="2">
        <v>36734</v>
      </c>
      <c r="C4819" s="4">
        <v>80.8</v>
      </c>
      <c r="D4819" s="4">
        <v>47</v>
      </c>
    </row>
    <row r="4820" spans="2:4" ht="15" thickBot="1" x14ac:dyDescent="0.35">
      <c r="B4820" s="2">
        <v>36733</v>
      </c>
      <c r="C4820" s="4">
        <v>83.7</v>
      </c>
      <c r="D4820" s="4">
        <v>50</v>
      </c>
    </row>
    <row r="4821" spans="2:4" ht="15" thickBot="1" x14ac:dyDescent="0.35">
      <c r="B4821" s="2">
        <v>36732</v>
      </c>
      <c r="C4821" s="4">
        <v>78</v>
      </c>
      <c r="D4821" s="4">
        <v>46</v>
      </c>
    </row>
    <row r="4822" spans="2:4" ht="15" thickBot="1" x14ac:dyDescent="0.35">
      <c r="B4822" s="2">
        <v>36731</v>
      </c>
      <c r="C4822" s="4">
        <v>79.3</v>
      </c>
      <c r="D4822" s="4">
        <v>48.9</v>
      </c>
    </row>
    <row r="4823" spans="2:4" ht="15" thickBot="1" x14ac:dyDescent="0.35">
      <c r="B4823" s="2">
        <v>36728</v>
      </c>
      <c r="C4823" s="4">
        <v>71.8</v>
      </c>
      <c r="D4823" s="4">
        <v>40</v>
      </c>
    </row>
    <row r="4824" spans="2:4" ht="15" thickBot="1" x14ac:dyDescent="0.35">
      <c r="B4824" s="2">
        <v>36727</v>
      </c>
      <c r="C4824" s="4">
        <v>77.900000000000006</v>
      </c>
      <c r="D4824" s="4">
        <v>45.3</v>
      </c>
    </row>
    <row r="4825" spans="2:4" ht="15" thickBot="1" x14ac:dyDescent="0.35">
      <c r="B4825" s="2">
        <v>36726</v>
      </c>
      <c r="C4825" s="4">
        <v>71.599999999999994</v>
      </c>
      <c r="D4825" s="4">
        <v>41.2</v>
      </c>
    </row>
    <row r="4826" spans="2:4" ht="15" thickBot="1" x14ac:dyDescent="0.35">
      <c r="B4826" s="2">
        <v>36725</v>
      </c>
      <c r="C4826" s="4">
        <v>71.7</v>
      </c>
      <c r="D4826" s="4">
        <v>40.299999999999997</v>
      </c>
    </row>
    <row r="4827" spans="2:4" ht="15" thickBot="1" x14ac:dyDescent="0.35">
      <c r="B4827" s="2">
        <v>36724</v>
      </c>
      <c r="C4827" s="4">
        <v>71.099999999999994</v>
      </c>
      <c r="D4827" s="4">
        <v>41.7</v>
      </c>
    </row>
    <row r="4828" spans="2:4" ht="15" thickBot="1" x14ac:dyDescent="0.35">
      <c r="B4828" s="2">
        <v>36721</v>
      </c>
      <c r="C4828" s="4">
        <v>76.400000000000006</v>
      </c>
      <c r="D4828" s="4">
        <v>45.3</v>
      </c>
    </row>
    <row r="4829" spans="2:4" ht="15" thickBot="1" x14ac:dyDescent="0.35">
      <c r="B4829" s="2">
        <v>36720</v>
      </c>
      <c r="C4829" s="4">
        <v>78.099999999999994</v>
      </c>
      <c r="D4829" s="4">
        <v>46.7</v>
      </c>
    </row>
    <row r="4830" spans="2:4" ht="15" thickBot="1" x14ac:dyDescent="0.35">
      <c r="B4830" s="2">
        <v>36719</v>
      </c>
      <c r="C4830" s="4">
        <v>77.2</v>
      </c>
      <c r="D4830" s="4">
        <v>45.8</v>
      </c>
    </row>
    <row r="4831" spans="2:4" ht="15" thickBot="1" x14ac:dyDescent="0.35">
      <c r="B4831" s="2">
        <v>36718</v>
      </c>
      <c r="C4831" s="4">
        <v>74.5</v>
      </c>
      <c r="D4831" s="4">
        <v>43.3</v>
      </c>
    </row>
    <row r="4832" spans="2:4" ht="15" thickBot="1" x14ac:dyDescent="0.35">
      <c r="B4832" s="2">
        <v>36717</v>
      </c>
      <c r="C4832" s="4">
        <v>75</v>
      </c>
      <c r="D4832" s="4">
        <v>45.3</v>
      </c>
    </row>
    <row r="4833" spans="2:4" ht="15" thickBot="1" x14ac:dyDescent="0.35">
      <c r="B4833" s="2">
        <v>36714</v>
      </c>
      <c r="C4833" s="4">
        <v>76.099999999999994</v>
      </c>
      <c r="D4833" s="4">
        <v>45.9</v>
      </c>
    </row>
    <row r="4834" spans="2:4" ht="15" thickBot="1" x14ac:dyDescent="0.35">
      <c r="B4834" s="2">
        <v>36713</v>
      </c>
      <c r="C4834" s="4">
        <v>76</v>
      </c>
      <c r="D4834" s="4">
        <v>45.5</v>
      </c>
    </row>
    <row r="4835" spans="2:4" ht="15" thickBot="1" x14ac:dyDescent="0.35">
      <c r="B4835" s="2">
        <v>36712</v>
      </c>
      <c r="C4835" s="4">
        <v>76.3</v>
      </c>
      <c r="D4835" s="4">
        <v>44.4</v>
      </c>
    </row>
    <row r="4836" spans="2:4" ht="15" thickBot="1" x14ac:dyDescent="0.35">
      <c r="B4836" s="2">
        <v>36711</v>
      </c>
      <c r="C4836" s="4">
        <v>78.599999999999994</v>
      </c>
      <c r="D4836" s="4">
        <v>46.4</v>
      </c>
    </row>
    <row r="4837" spans="2:4" ht="15" thickBot="1" x14ac:dyDescent="0.35">
      <c r="B4837" s="2">
        <v>36710</v>
      </c>
      <c r="C4837" s="4">
        <v>80.5</v>
      </c>
      <c r="D4837" s="4">
        <v>47.4</v>
      </c>
    </row>
    <row r="4838" spans="2:4" ht="15" thickBot="1" x14ac:dyDescent="0.35">
      <c r="B4838" s="2">
        <v>36707</v>
      </c>
      <c r="C4838" s="4">
        <v>77.7</v>
      </c>
      <c r="D4838" s="4">
        <v>44.2</v>
      </c>
    </row>
    <row r="4839" spans="2:4" ht="15" thickBot="1" x14ac:dyDescent="0.35">
      <c r="B4839" s="2">
        <v>36706</v>
      </c>
      <c r="C4839" s="4">
        <v>77.400000000000006</v>
      </c>
      <c r="D4839" s="4">
        <v>43.7</v>
      </c>
    </row>
    <row r="4840" spans="2:4" ht="15" thickBot="1" x14ac:dyDescent="0.35">
      <c r="B4840" s="2">
        <v>36705</v>
      </c>
      <c r="C4840" s="4">
        <v>76.3</v>
      </c>
      <c r="D4840" s="4">
        <v>44.9</v>
      </c>
    </row>
    <row r="4841" spans="2:4" ht="15" thickBot="1" x14ac:dyDescent="0.35">
      <c r="B4841" s="2">
        <v>36704</v>
      </c>
      <c r="C4841" s="4">
        <v>76.099999999999994</v>
      </c>
      <c r="D4841" s="4">
        <v>45.7</v>
      </c>
    </row>
    <row r="4842" spans="2:4" ht="15" thickBot="1" x14ac:dyDescent="0.35">
      <c r="B4842" s="2">
        <v>36703</v>
      </c>
      <c r="C4842" s="4">
        <v>67.8</v>
      </c>
      <c r="D4842" s="4">
        <v>40.200000000000003</v>
      </c>
    </row>
    <row r="4843" spans="2:4" ht="15" thickBot="1" x14ac:dyDescent="0.35">
      <c r="B4843" s="2">
        <v>36700</v>
      </c>
      <c r="C4843" s="4">
        <v>70.900000000000006</v>
      </c>
      <c r="D4843" s="4">
        <v>42.6</v>
      </c>
    </row>
    <row r="4844" spans="2:4" ht="15" thickBot="1" x14ac:dyDescent="0.35">
      <c r="B4844" s="2">
        <v>36699</v>
      </c>
      <c r="C4844" s="4">
        <v>68.3</v>
      </c>
      <c r="D4844" s="4">
        <v>40.700000000000003</v>
      </c>
    </row>
    <row r="4845" spans="2:4" ht="15" thickBot="1" x14ac:dyDescent="0.35">
      <c r="B4845" s="2">
        <v>36698</v>
      </c>
      <c r="C4845" s="4">
        <v>66.8</v>
      </c>
      <c r="D4845" s="4">
        <v>38.4</v>
      </c>
    </row>
    <row r="4846" spans="2:4" ht="15" thickBot="1" x14ac:dyDescent="0.35">
      <c r="B4846" s="2">
        <v>36697</v>
      </c>
      <c r="C4846" s="4">
        <v>66.599999999999994</v>
      </c>
      <c r="D4846" s="4">
        <v>36.9</v>
      </c>
    </row>
    <row r="4847" spans="2:4" ht="15" thickBot="1" x14ac:dyDescent="0.35">
      <c r="B4847" s="2">
        <v>36696</v>
      </c>
      <c r="C4847" s="4">
        <v>64.5</v>
      </c>
      <c r="D4847" s="4">
        <v>37.1</v>
      </c>
    </row>
    <row r="4848" spans="2:4" ht="15" thickBot="1" x14ac:dyDescent="0.35">
      <c r="B4848" s="2">
        <v>36693</v>
      </c>
      <c r="C4848" s="4">
        <v>64.2</v>
      </c>
      <c r="D4848" s="4">
        <v>36.700000000000003</v>
      </c>
    </row>
    <row r="4849" spans="2:4" ht="15" thickBot="1" x14ac:dyDescent="0.35">
      <c r="B4849" s="2">
        <v>36692</v>
      </c>
      <c r="C4849" s="4">
        <v>71.5</v>
      </c>
      <c r="D4849" s="4">
        <v>41.6</v>
      </c>
    </row>
    <row r="4850" spans="2:4" ht="15" thickBot="1" x14ac:dyDescent="0.35">
      <c r="B4850" s="2">
        <v>36691</v>
      </c>
      <c r="C4850" s="4">
        <v>71.099999999999994</v>
      </c>
      <c r="D4850" s="4">
        <v>40.9</v>
      </c>
    </row>
    <row r="4851" spans="2:4" ht="15" thickBot="1" x14ac:dyDescent="0.35">
      <c r="B4851" s="2">
        <v>36690</v>
      </c>
      <c r="C4851" s="4">
        <v>68.3</v>
      </c>
      <c r="D4851" s="4">
        <v>39.6</v>
      </c>
    </row>
    <row r="4852" spans="2:4" ht="15" thickBot="1" x14ac:dyDescent="0.35">
      <c r="B4852" s="2">
        <v>36686</v>
      </c>
      <c r="C4852" s="4">
        <v>73.099999999999994</v>
      </c>
      <c r="D4852" s="4">
        <v>43</v>
      </c>
    </row>
    <row r="4853" spans="2:4" ht="15" thickBot="1" x14ac:dyDescent="0.35">
      <c r="B4853" s="2">
        <v>36685</v>
      </c>
      <c r="C4853" s="4">
        <v>75.599999999999994</v>
      </c>
      <c r="D4853" s="4">
        <v>44.8</v>
      </c>
    </row>
    <row r="4854" spans="2:4" ht="15" thickBot="1" x14ac:dyDescent="0.35">
      <c r="B4854" s="2">
        <v>36684</v>
      </c>
      <c r="C4854" s="4">
        <v>75.5</v>
      </c>
      <c r="D4854" s="4">
        <v>45.5</v>
      </c>
    </row>
    <row r="4855" spans="2:4" ht="15" thickBot="1" x14ac:dyDescent="0.35">
      <c r="B4855" s="2">
        <v>36683</v>
      </c>
      <c r="C4855" s="4">
        <v>76.400000000000006</v>
      </c>
      <c r="D4855" s="4">
        <v>45.9</v>
      </c>
    </row>
    <row r="4856" spans="2:4" ht="15" thickBot="1" x14ac:dyDescent="0.35">
      <c r="B4856" s="2">
        <v>36682</v>
      </c>
      <c r="C4856" s="4">
        <v>79.5</v>
      </c>
      <c r="D4856" s="4">
        <v>49.1</v>
      </c>
    </row>
    <row r="4857" spans="2:4" ht="15" thickBot="1" x14ac:dyDescent="0.35">
      <c r="B4857" s="2">
        <v>36679</v>
      </c>
      <c r="C4857" s="4">
        <v>80.2</v>
      </c>
      <c r="D4857" s="4">
        <v>48.8</v>
      </c>
    </row>
    <row r="4858" spans="2:4" ht="15" thickBot="1" x14ac:dyDescent="0.35">
      <c r="B4858" s="2">
        <v>36678</v>
      </c>
      <c r="C4858" s="4">
        <v>82</v>
      </c>
      <c r="D4858" s="4">
        <v>48.3</v>
      </c>
    </row>
    <row r="4859" spans="2:4" ht="15" thickBot="1" x14ac:dyDescent="0.35">
      <c r="B4859" s="2">
        <v>36677</v>
      </c>
      <c r="C4859" s="4">
        <v>73.2</v>
      </c>
      <c r="D4859" s="4">
        <v>42.1</v>
      </c>
    </row>
    <row r="4860" spans="2:4" ht="15" thickBot="1" x14ac:dyDescent="0.35">
      <c r="B4860" s="2">
        <v>36676</v>
      </c>
      <c r="C4860" s="4">
        <v>68.7</v>
      </c>
      <c r="D4860" s="4">
        <v>37.700000000000003</v>
      </c>
    </row>
    <row r="4861" spans="2:4" ht="15" thickBot="1" x14ac:dyDescent="0.35">
      <c r="B4861" s="2">
        <v>36675</v>
      </c>
      <c r="C4861" s="4">
        <v>67.8</v>
      </c>
      <c r="D4861" s="4">
        <v>38.799999999999997</v>
      </c>
    </row>
    <row r="4862" spans="2:4" ht="15" thickBot="1" x14ac:dyDescent="0.35">
      <c r="B4862" s="2">
        <v>36672</v>
      </c>
      <c r="C4862" s="4">
        <v>69.099999999999994</v>
      </c>
      <c r="D4862" s="4">
        <v>39.299999999999997</v>
      </c>
    </row>
    <row r="4863" spans="2:4" ht="15" thickBot="1" x14ac:dyDescent="0.35">
      <c r="B4863" s="2">
        <v>36671</v>
      </c>
      <c r="C4863" s="4">
        <v>71.2</v>
      </c>
      <c r="D4863" s="4">
        <v>40.200000000000003</v>
      </c>
    </row>
    <row r="4864" spans="2:4" ht="15" thickBot="1" x14ac:dyDescent="0.35">
      <c r="B4864" s="2">
        <v>36670</v>
      </c>
      <c r="C4864" s="4">
        <v>65.599999999999994</v>
      </c>
      <c r="D4864" s="4">
        <v>37.200000000000003</v>
      </c>
    </row>
    <row r="4865" spans="2:4" ht="15" thickBot="1" x14ac:dyDescent="0.35">
      <c r="B4865" s="2">
        <v>36669</v>
      </c>
      <c r="C4865" s="4">
        <v>66.900000000000006</v>
      </c>
      <c r="D4865" s="4">
        <v>38.6</v>
      </c>
    </row>
    <row r="4866" spans="2:4" ht="15" thickBot="1" x14ac:dyDescent="0.35">
      <c r="B4866" s="2">
        <v>36668</v>
      </c>
      <c r="C4866" s="4">
        <v>67.2</v>
      </c>
      <c r="D4866" s="4">
        <v>39.4</v>
      </c>
    </row>
    <row r="4867" spans="2:4" ht="15" thickBot="1" x14ac:dyDescent="0.35">
      <c r="B4867" s="2">
        <v>36665</v>
      </c>
      <c r="C4867" s="4">
        <v>67.2</v>
      </c>
      <c r="D4867" s="4">
        <v>39.1</v>
      </c>
    </row>
    <row r="4868" spans="2:4" ht="15" thickBot="1" x14ac:dyDescent="0.35">
      <c r="B4868" s="2">
        <v>36664</v>
      </c>
      <c r="C4868" s="4">
        <v>69</v>
      </c>
      <c r="D4868" s="4">
        <v>41</v>
      </c>
    </row>
    <row r="4869" spans="2:4" ht="15" thickBot="1" x14ac:dyDescent="0.35">
      <c r="B4869" s="2">
        <v>36663</v>
      </c>
      <c r="C4869" s="4">
        <v>77.400000000000006</v>
      </c>
      <c r="D4869" s="4">
        <v>49.3</v>
      </c>
    </row>
    <row r="4870" spans="2:4" ht="15" thickBot="1" x14ac:dyDescent="0.35">
      <c r="B4870" s="2">
        <v>36662</v>
      </c>
      <c r="C4870" s="4">
        <v>68.900000000000006</v>
      </c>
      <c r="D4870" s="4">
        <v>41.1</v>
      </c>
    </row>
    <row r="4871" spans="2:4" ht="15" thickBot="1" x14ac:dyDescent="0.35">
      <c r="B4871" s="2">
        <v>36661</v>
      </c>
      <c r="C4871" s="4">
        <v>70.7</v>
      </c>
      <c r="D4871" s="4">
        <v>41.7</v>
      </c>
    </row>
    <row r="4872" spans="2:4" ht="15" thickBot="1" x14ac:dyDescent="0.35">
      <c r="B4872" s="2">
        <v>36658</v>
      </c>
      <c r="C4872" s="4">
        <v>64.2</v>
      </c>
      <c r="D4872" s="4">
        <v>36.700000000000003</v>
      </c>
    </row>
    <row r="4873" spans="2:4" ht="15" thickBot="1" x14ac:dyDescent="0.35">
      <c r="B4873" s="2">
        <v>36657</v>
      </c>
      <c r="C4873" s="4">
        <v>59.9</v>
      </c>
      <c r="D4873" s="4">
        <v>32.9</v>
      </c>
    </row>
    <row r="4874" spans="2:4" ht="15" thickBot="1" x14ac:dyDescent="0.35">
      <c r="B4874" s="2">
        <v>36656</v>
      </c>
      <c r="C4874" s="4">
        <v>62.8</v>
      </c>
      <c r="D4874" s="4">
        <v>34.799999999999997</v>
      </c>
    </row>
    <row r="4875" spans="2:4" ht="15" thickBot="1" x14ac:dyDescent="0.35">
      <c r="B4875" s="2">
        <v>36652</v>
      </c>
      <c r="C4875" s="4">
        <v>63</v>
      </c>
      <c r="D4875" s="4">
        <v>34.1</v>
      </c>
    </row>
    <row r="4876" spans="2:4" ht="15" thickBot="1" x14ac:dyDescent="0.35">
      <c r="B4876" s="2">
        <v>36651</v>
      </c>
      <c r="C4876" s="4">
        <v>70.599999999999994</v>
      </c>
      <c r="D4876" s="4">
        <v>39.6</v>
      </c>
    </row>
    <row r="4877" spans="2:4" ht="15" thickBot="1" x14ac:dyDescent="0.35">
      <c r="B4877" s="2">
        <v>36650</v>
      </c>
      <c r="C4877" s="4">
        <v>70.3</v>
      </c>
      <c r="D4877" s="4">
        <v>38.700000000000003</v>
      </c>
    </row>
    <row r="4878" spans="2:4" ht="15" thickBot="1" x14ac:dyDescent="0.35">
      <c r="B4878" s="2">
        <v>36649</v>
      </c>
      <c r="C4878" s="4">
        <v>65</v>
      </c>
      <c r="D4878" s="4">
        <v>35.6</v>
      </c>
    </row>
    <row r="4879" spans="2:4" ht="15" thickBot="1" x14ac:dyDescent="0.35">
      <c r="B4879" s="2">
        <v>36644</v>
      </c>
      <c r="C4879" s="4">
        <v>72.2</v>
      </c>
      <c r="D4879" s="4">
        <v>41.1</v>
      </c>
    </row>
    <row r="4880" spans="2:4" ht="15" thickBot="1" x14ac:dyDescent="0.35">
      <c r="B4880" s="2">
        <v>36643</v>
      </c>
      <c r="C4880" s="4">
        <v>64.8</v>
      </c>
      <c r="D4880" s="4">
        <v>35.4</v>
      </c>
    </row>
    <row r="4881" spans="2:4" ht="15" thickBot="1" x14ac:dyDescent="0.35">
      <c r="B4881" s="2">
        <v>36642</v>
      </c>
      <c r="C4881" s="4">
        <v>59.8</v>
      </c>
      <c r="D4881" s="4">
        <v>30.1</v>
      </c>
    </row>
    <row r="4882" spans="2:4" ht="15" thickBot="1" x14ac:dyDescent="0.35">
      <c r="B4882" s="2">
        <v>36641</v>
      </c>
      <c r="C4882" s="4">
        <v>69.099999999999994</v>
      </c>
      <c r="D4882" s="4">
        <v>40.200000000000003</v>
      </c>
    </row>
    <row r="4883" spans="2:4" ht="15" thickBot="1" x14ac:dyDescent="0.35">
      <c r="B4883" s="2">
        <v>36640</v>
      </c>
      <c r="C4883" s="4">
        <v>63.3</v>
      </c>
      <c r="D4883" s="4">
        <v>36.4</v>
      </c>
    </row>
    <row r="4884" spans="2:4" ht="15" thickBot="1" x14ac:dyDescent="0.35">
      <c r="B4884" s="2">
        <v>36637</v>
      </c>
      <c r="C4884" s="4">
        <v>56.7</v>
      </c>
      <c r="D4884" s="4">
        <v>29.2</v>
      </c>
    </row>
    <row r="4885" spans="2:4" ht="15" thickBot="1" x14ac:dyDescent="0.35">
      <c r="B4885" s="2">
        <v>36636</v>
      </c>
      <c r="C4885" s="4">
        <v>65.099999999999994</v>
      </c>
      <c r="D4885" s="4">
        <v>37.1</v>
      </c>
    </row>
    <row r="4886" spans="2:4" ht="15" thickBot="1" x14ac:dyDescent="0.35">
      <c r="B4886" s="2">
        <v>36635</v>
      </c>
      <c r="C4886" s="4">
        <v>66</v>
      </c>
      <c r="D4886" s="4">
        <v>38.299999999999997</v>
      </c>
    </row>
    <row r="4887" spans="2:4" ht="15" thickBot="1" x14ac:dyDescent="0.35">
      <c r="B4887" s="2">
        <v>36634</v>
      </c>
      <c r="C4887" s="4">
        <v>62.2</v>
      </c>
      <c r="D4887" s="4">
        <v>35.4</v>
      </c>
    </row>
    <row r="4888" spans="2:4" ht="15" thickBot="1" x14ac:dyDescent="0.35">
      <c r="B4888" s="2">
        <v>36633</v>
      </c>
      <c r="C4888" s="4">
        <v>62.6</v>
      </c>
      <c r="D4888" s="4">
        <v>35.200000000000003</v>
      </c>
    </row>
    <row r="4889" spans="2:4" ht="15" thickBot="1" x14ac:dyDescent="0.35">
      <c r="B4889" s="2">
        <v>36630</v>
      </c>
      <c r="C4889" s="4">
        <v>65.099999999999994</v>
      </c>
      <c r="D4889" s="4">
        <v>35.9</v>
      </c>
    </row>
    <row r="4890" spans="2:4" ht="15" thickBot="1" x14ac:dyDescent="0.35">
      <c r="B4890" s="2">
        <v>36629</v>
      </c>
      <c r="C4890" s="4">
        <v>65.099999999999994</v>
      </c>
      <c r="D4890" s="4">
        <v>36.200000000000003</v>
      </c>
    </row>
    <row r="4891" spans="2:4" ht="15" thickBot="1" x14ac:dyDescent="0.35">
      <c r="B4891" s="2">
        <v>36628</v>
      </c>
      <c r="C4891" s="4">
        <v>66.599999999999994</v>
      </c>
      <c r="D4891" s="4">
        <v>37.299999999999997</v>
      </c>
    </row>
    <row r="4892" spans="2:4" ht="15" thickBot="1" x14ac:dyDescent="0.35">
      <c r="B4892" s="2">
        <v>36627</v>
      </c>
      <c r="C4892" s="4">
        <v>64.599999999999994</v>
      </c>
      <c r="D4892" s="4">
        <v>36.5</v>
      </c>
    </row>
    <row r="4893" spans="2:4" ht="15" thickBot="1" x14ac:dyDescent="0.35">
      <c r="B4893" s="2">
        <v>36626</v>
      </c>
      <c r="C4893" s="4">
        <v>66.8</v>
      </c>
      <c r="D4893" s="4">
        <v>37.6</v>
      </c>
    </row>
    <row r="4894" spans="2:4" ht="15" thickBot="1" x14ac:dyDescent="0.35">
      <c r="B4894" s="2">
        <v>36623</v>
      </c>
      <c r="C4894" s="4">
        <v>71.8</v>
      </c>
      <c r="D4894" s="4">
        <v>42</v>
      </c>
    </row>
    <row r="4895" spans="2:4" ht="15" thickBot="1" x14ac:dyDescent="0.35">
      <c r="B4895" s="2">
        <v>36622</v>
      </c>
      <c r="C4895" s="4">
        <v>68.2</v>
      </c>
      <c r="D4895" s="4">
        <v>38.9</v>
      </c>
    </row>
    <row r="4896" spans="2:4" ht="15" thickBot="1" x14ac:dyDescent="0.35">
      <c r="B4896" s="2">
        <v>36621</v>
      </c>
      <c r="C4896" s="4">
        <v>70.099999999999994</v>
      </c>
      <c r="D4896" s="4">
        <v>39.4</v>
      </c>
    </row>
    <row r="4897" spans="2:4" ht="15" thickBot="1" x14ac:dyDescent="0.35">
      <c r="B4897" s="2">
        <v>36620</v>
      </c>
      <c r="C4897" s="4">
        <v>73.3</v>
      </c>
      <c r="D4897" s="4">
        <v>40.9</v>
      </c>
    </row>
    <row r="4898" spans="2:4" ht="15" thickBot="1" x14ac:dyDescent="0.35">
      <c r="B4898" s="2">
        <v>36619</v>
      </c>
      <c r="C4898" s="4">
        <v>74.8</v>
      </c>
      <c r="D4898" s="4">
        <v>42.9</v>
      </c>
    </row>
    <row r="4899" spans="2:4" ht="15" thickBot="1" x14ac:dyDescent="0.35">
      <c r="B4899" s="2">
        <v>36616</v>
      </c>
      <c r="C4899" s="4">
        <v>72.2</v>
      </c>
      <c r="D4899" s="4">
        <v>41.9</v>
      </c>
    </row>
    <row r="4900" spans="2:4" ht="15" thickBot="1" x14ac:dyDescent="0.35">
      <c r="B4900" s="2">
        <v>36615</v>
      </c>
      <c r="C4900" s="4">
        <v>76.3</v>
      </c>
      <c r="D4900" s="4">
        <v>45.9</v>
      </c>
    </row>
    <row r="4901" spans="2:4" ht="15" thickBot="1" x14ac:dyDescent="0.35">
      <c r="B4901" s="2">
        <v>36614</v>
      </c>
      <c r="C4901" s="4">
        <v>70</v>
      </c>
      <c r="D4901" s="4">
        <v>40.299999999999997</v>
      </c>
    </row>
    <row r="4902" spans="2:4" ht="15" thickBot="1" x14ac:dyDescent="0.35">
      <c r="B4902" s="2">
        <v>36613</v>
      </c>
      <c r="C4902" s="4">
        <v>62.2</v>
      </c>
      <c r="D4902" s="4">
        <v>34.200000000000003</v>
      </c>
    </row>
    <row r="4903" spans="2:4" ht="15" thickBot="1" x14ac:dyDescent="0.35">
      <c r="B4903" s="2">
        <v>36612</v>
      </c>
      <c r="C4903" s="4">
        <v>66.599999999999994</v>
      </c>
      <c r="D4903" s="4">
        <v>38.6</v>
      </c>
    </row>
    <row r="4904" spans="2:4" ht="15" thickBot="1" x14ac:dyDescent="0.35">
      <c r="B4904" s="2">
        <v>36609</v>
      </c>
      <c r="C4904" s="4">
        <v>65.099999999999994</v>
      </c>
      <c r="D4904" s="4">
        <v>36.799999999999997</v>
      </c>
    </row>
    <row r="4905" spans="2:4" ht="15" thickBot="1" x14ac:dyDescent="0.35">
      <c r="B4905" s="2">
        <v>36608</v>
      </c>
      <c r="C4905" s="4">
        <v>68.2</v>
      </c>
      <c r="D4905" s="4">
        <v>40.1</v>
      </c>
    </row>
    <row r="4906" spans="2:4" ht="15" thickBot="1" x14ac:dyDescent="0.35">
      <c r="B4906" s="2">
        <v>36607</v>
      </c>
      <c r="C4906" s="4">
        <v>65.900000000000006</v>
      </c>
      <c r="D4906" s="4">
        <v>37.4</v>
      </c>
    </row>
    <row r="4907" spans="2:4" ht="15" thickBot="1" x14ac:dyDescent="0.35">
      <c r="B4907" s="2">
        <v>36606</v>
      </c>
      <c r="C4907" s="4">
        <v>63</v>
      </c>
      <c r="D4907" s="4">
        <v>35.6</v>
      </c>
    </row>
    <row r="4908" spans="2:4" ht="15" thickBot="1" x14ac:dyDescent="0.35">
      <c r="B4908" s="2">
        <v>36605</v>
      </c>
      <c r="C4908" s="4">
        <v>70.900000000000006</v>
      </c>
      <c r="D4908" s="4">
        <v>43.8</v>
      </c>
    </row>
    <row r="4909" spans="2:4" ht="15" thickBot="1" x14ac:dyDescent="0.35">
      <c r="B4909" s="2">
        <v>36602</v>
      </c>
      <c r="C4909" s="4">
        <v>65.8</v>
      </c>
      <c r="D4909" s="4">
        <v>38.200000000000003</v>
      </c>
    </row>
    <row r="4910" spans="2:4" ht="15" thickBot="1" x14ac:dyDescent="0.35">
      <c r="B4910" s="2">
        <v>36601</v>
      </c>
      <c r="C4910" s="4">
        <v>59.6</v>
      </c>
      <c r="D4910" s="4">
        <v>32.4</v>
      </c>
    </row>
    <row r="4911" spans="2:4" ht="15" thickBot="1" x14ac:dyDescent="0.35">
      <c r="B4911" s="2">
        <v>36600</v>
      </c>
      <c r="C4911" s="4">
        <v>64.400000000000006</v>
      </c>
      <c r="D4911" s="4">
        <v>36.200000000000003</v>
      </c>
    </row>
    <row r="4912" spans="2:4" ht="15" thickBot="1" x14ac:dyDescent="0.35">
      <c r="B4912" s="2">
        <v>36599</v>
      </c>
      <c r="C4912" s="4">
        <v>63.5</v>
      </c>
      <c r="D4912" s="4">
        <v>34.299999999999997</v>
      </c>
    </row>
    <row r="4913" spans="2:4" ht="15" thickBot="1" x14ac:dyDescent="0.35">
      <c r="B4913" s="2">
        <v>36598</v>
      </c>
      <c r="C4913" s="4">
        <v>64.099999999999994</v>
      </c>
      <c r="D4913" s="4">
        <v>36.9</v>
      </c>
    </row>
    <row r="4914" spans="2:4" ht="15" thickBot="1" x14ac:dyDescent="0.35">
      <c r="B4914" s="2">
        <v>36595</v>
      </c>
      <c r="C4914" s="4">
        <v>64.8</v>
      </c>
      <c r="D4914" s="4">
        <v>37.9</v>
      </c>
    </row>
    <row r="4915" spans="2:4" ht="15" thickBot="1" x14ac:dyDescent="0.35">
      <c r="B4915" s="2">
        <v>36594</v>
      </c>
      <c r="C4915" s="4">
        <v>59.9</v>
      </c>
      <c r="D4915" s="4">
        <v>33.200000000000003</v>
      </c>
    </row>
    <row r="4916" spans="2:4" ht="15" thickBot="1" x14ac:dyDescent="0.35">
      <c r="B4916" s="2">
        <v>36592</v>
      </c>
      <c r="C4916" s="4">
        <v>59.7</v>
      </c>
      <c r="D4916" s="4">
        <v>32.700000000000003</v>
      </c>
    </row>
    <row r="4917" spans="2:4" ht="15" thickBot="1" x14ac:dyDescent="0.35">
      <c r="B4917" s="2">
        <v>36591</v>
      </c>
      <c r="C4917" s="4">
        <v>61.7</v>
      </c>
      <c r="D4917" s="4">
        <v>35</v>
      </c>
    </row>
    <row r="4918" spans="2:4" ht="15" thickBot="1" x14ac:dyDescent="0.35">
      <c r="B4918" s="2">
        <v>36588</v>
      </c>
      <c r="C4918" s="4">
        <v>61.4</v>
      </c>
      <c r="D4918" s="4">
        <v>32.700000000000003</v>
      </c>
    </row>
    <row r="4919" spans="2:4" ht="15" thickBot="1" x14ac:dyDescent="0.35">
      <c r="B4919" s="2">
        <v>36587</v>
      </c>
      <c r="C4919" s="4">
        <v>62.2</v>
      </c>
      <c r="D4919" s="4">
        <v>32.799999999999997</v>
      </c>
    </row>
    <row r="4920" spans="2:4" ht="15" thickBot="1" x14ac:dyDescent="0.35">
      <c r="B4920" s="2">
        <v>36586</v>
      </c>
      <c r="C4920" s="4">
        <v>67.2</v>
      </c>
      <c r="D4920" s="4">
        <v>35.799999999999997</v>
      </c>
    </row>
    <row r="4921" spans="2:4" ht="15" thickBot="1" x14ac:dyDescent="0.35">
      <c r="B4921" s="2">
        <v>36585</v>
      </c>
      <c r="C4921" s="4">
        <v>64.599999999999994</v>
      </c>
      <c r="D4921" s="4">
        <v>36.4</v>
      </c>
    </row>
    <row r="4922" spans="2:4" ht="15" thickBot="1" x14ac:dyDescent="0.35">
      <c r="B4922" s="2">
        <v>36584</v>
      </c>
      <c r="C4922" s="4">
        <v>61.1</v>
      </c>
      <c r="D4922" s="4">
        <v>34.6</v>
      </c>
    </row>
    <row r="4923" spans="2:4" ht="15" thickBot="1" x14ac:dyDescent="0.35">
      <c r="B4923" s="2">
        <v>36581</v>
      </c>
      <c r="C4923" s="4">
        <v>62.3</v>
      </c>
      <c r="D4923" s="4">
        <v>32.799999999999997</v>
      </c>
    </row>
    <row r="4924" spans="2:4" ht="15" thickBot="1" x14ac:dyDescent="0.35">
      <c r="B4924" s="2">
        <v>36580</v>
      </c>
      <c r="C4924" s="4">
        <v>64.3</v>
      </c>
      <c r="D4924" s="4">
        <v>35.6</v>
      </c>
    </row>
    <row r="4925" spans="2:4" ht="15" thickBot="1" x14ac:dyDescent="0.35">
      <c r="B4925" s="2">
        <v>36579</v>
      </c>
      <c r="C4925" s="4">
        <v>61.5</v>
      </c>
      <c r="D4925" s="4">
        <v>34.299999999999997</v>
      </c>
    </row>
    <row r="4926" spans="2:4" ht="15" thickBot="1" x14ac:dyDescent="0.35">
      <c r="B4926" s="2">
        <v>36578</v>
      </c>
      <c r="C4926" s="4">
        <v>57.3</v>
      </c>
      <c r="D4926" s="4">
        <v>30.3</v>
      </c>
    </row>
    <row r="4927" spans="2:4" ht="15" thickBot="1" x14ac:dyDescent="0.35">
      <c r="B4927" s="2">
        <v>36577</v>
      </c>
      <c r="C4927" s="4">
        <v>60</v>
      </c>
      <c r="D4927" s="4">
        <v>32.299999999999997</v>
      </c>
    </row>
    <row r="4928" spans="2:4" ht="15" thickBot="1" x14ac:dyDescent="0.35">
      <c r="B4928" s="2">
        <v>36574</v>
      </c>
      <c r="C4928" s="4">
        <v>60.4</v>
      </c>
      <c r="D4928" s="4">
        <v>32.4</v>
      </c>
    </row>
    <row r="4929" spans="2:4" ht="15" thickBot="1" x14ac:dyDescent="0.35">
      <c r="B4929" s="2">
        <v>36573</v>
      </c>
      <c r="C4929" s="4">
        <v>64</v>
      </c>
      <c r="D4929" s="4">
        <v>36.5</v>
      </c>
    </row>
    <row r="4930" spans="2:4" ht="15" thickBot="1" x14ac:dyDescent="0.35">
      <c r="B4930" s="2">
        <v>36572</v>
      </c>
      <c r="C4930" s="4">
        <v>61.3</v>
      </c>
      <c r="D4930" s="4">
        <v>33.9</v>
      </c>
    </row>
    <row r="4931" spans="2:4" ht="15" thickBot="1" x14ac:dyDescent="0.35">
      <c r="B4931" s="2">
        <v>36571</v>
      </c>
      <c r="C4931" s="4">
        <v>64.2</v>
      </c>
      <c r="D4931" s="4">
        <v>36.1</v>
      </c>
    </row>
    <row r="4932" spans="2:4" ht="15" thickBot="1" x14ac:dyDescent="0.35">
      <c r="B4932" s="2">
        <v>36570</v>
      </c>
      <c r="C4932" s="4">
        <v>66.599999999999994</v>
      </c>
      <c r="D4932" s="4">
        <v>39</v>
      </c>
    </row>
    <row r="4933" spans="2:4" ht="15" thickBot="1" x14ac:dyDescent="0.35">
      <c r="B4933" s="2">
        <v>36567</v>
      </c>
      <c r="C4933" s="4">
        <v>62.8</v>
      </c>
      <c r="D4933" s="4">
        <v>36.299999999999997</v>
      </c>
    </row>
    <row r="4934" spans="2:4" ht="15" thickBot="1" x14ac:dyDescent="0.35">
      <c r="B4934" s="2">
        <v>36566</v>
      </c>
      <c r="C4934" s="4">
        <v>61.4</v>
      </c>
      <c r="D4934" s="4">
        <v>34</v>
      </c>
    </row>
    <row r="4935" spans="2:4" ht="15" thickBot="1" x14ac:dyDescent="0.35">
      <c r="B4935" s="2">
        <v>36565</v>
      </c>
      <c r="C4935" s="4">
        <v>59.2</v>
      </c>
      <c r="D4935" s="4">
        <v>31.7</v>
      </c>
    </row>
    <row r="4936" spans="2:4" ht="15" thickBot="1" x14ac:dyDescent="0.35">
      <c r="B4936" s="2">
        <v>36564</v>
      </c>
      <c r="C4936" s="4">
        <v>59.4</v>
      </c>
      <c r="D4936" s="4">
        <v>32.9</v>
      </c>
    </row>
    <row r="4937" spans="2:4" ht="15" thickBot="1" x14ac:dyDescent="0.35">
      <c r="B4937" s="2">
        <v>36563</v>
      </c>
      <c r="C4937" s="4">
        <v>58.4</v>
      </c>
      <c r="D4937" s="4">
        <v>32.299999999999997</v>
      </c>
    </row>
    <row r="4938" spans="2:4" ht="15" thickBot="1" x14ac:dyDescent="0.35">
      <c r="B4938" s="2">
        <v>36560</v>
      </c>
      <c r="C4938" s="4">
        <v>62.2</v>
      </c>
      <c r="D4938" s="4">
        <v>34.9</v>
      </c>
    </row>
    <row r="4939" spans="2:4" ht="15" thickBot="1" x14ac:dyDescent="0.35">
      <c r="B4939" s="2">
        <v>36559</v>
      </c>
      <c r="C4939" s="4">
        <v>61.1</v>
      </c>
      <c r="D4939" s="4">
        <v>33.1</v>
      </c>
    </row>
    <row r="4940" spans="2:4" ht="15" thickBot="1" x14ac:dyDescent="0.35">
      <c r="B4940" s="2">
        <v>36558</v>
      </c>
      <c r="C4940" s="4">
        <v>62.1</v>
      </c>
      <c r="D4940" s="4">
        <v>33.4</v>
      </c>
    </row>
    <row r="4941" spans="2:4" ht="15" thickBot="1" x14ac:dyDescent="0.35">
      <c r="B4941" s="2">
        <v>36557</v>
      </c>
      <c r="C4941" s="4">
        <v>62</v>
      </c>
      <c r="D4941" s="4">
        <v>32.200000000000003</v>
      </c>
    </row>
    <row r="4942" spans="2:4" ht="15" thickBot="1" x14ac:dyDescent="0.35">
      <c r="B4942" s="2">
        <v>36556</v>
      </c>
      <c r="C4942" s="4">
        <v>61.4</v>
      </c>
      <c r="D4942" s="4">
        <v>33.299999999999997</v>
      </c>
    </row>
    <row r="4943" spans="2:4" ht="15" thickBot="1" x14ac:dyDescent="0.35">
      <c r="B4943" s="2">
        <v>36553</v>
      </c>
      <c r="C4943" s="4">
        <v>60.3</v>
      </c>
      <c r="D4943" s="4">
        <v>32.1</v>
      </c>
    </row>
    <row r="4944" spans="2:4" ht="15" thickBot="1" x14ac:dyDescent="0.35">
      <c r="B4944" s="2">
        <v>36552</v>
      </c>
      <c r="C4944" s="4">
        <v>61.8</v>
      </c>
      <c r="D4944" s="4">
        <v>33.1</v>
      </c>
    </row>
    <row r="4945" spans="2:4" ht="15" thickBot="1" x14ac:dyDescent="0.35">
      <c r="B4945" s="2">
        <v>36551</v>
      </c>
      <c r="C4945" s="4">
        <v>62.2</v>
      </c>
      <c r="D4945" s="4">
        <v>32.4</v>
      </c>
    </row>
    <row r="4946" spans="2:4" ht="15" thickBot="1" x14ac:dyDescent="0.35">
      <c r="B4946" s="2">
        <v>36550</v>
      </c>
      <c r="C4946" s="4">
        <v>59</v>
      </c>
      <c r="D4946" s="4">
        <v>32.200000000000003</v>
      </c>
    </row>
    <row r="4947" spans="2:4" ht="15" thickBot="1" x14ac:dyDescent="0.35">
      <c r="B4947" s="2">
        <v>36549</v>
      </c>
      <c r="C4947" s="4">
        <v>61.2</v>
      </c>
      <c r="D4947" s="4">
        <v>35.799999999999997</v>
      </c>
    </row>
    <row r="4948" spans="2:4" ht="15" thickBot="1" x14ac:dyDescent="0.35">
      <c r="B4948" s="2">
        <v>36546</v>
      </c>
      <c r="C4948" s="4">
        <v>58.7</v>
      </c>
      <c r="D4948" s="4">
        <v>33.1</v>
      </c>
    </row>
    <row r="4949" spans="2:4" ht="15" thickBot="1" x14ac:dyDescent="0.35">
      <c r="B4949" s="2">
        <v>36545</v>
      </c>
      <c r="C4949" s="4">
        <v>68.900000000000006</v>
      </c>
      <c r="D4949" s="4">
        <v>42.1</v>
      </c>
    </row>
    <row r="4950" spans="2:4" ht="15" thickBot="1" x14ac:dyDescent="0.35">
      <c r="B4950" s="2">
        <v>36544</v>
      </c>
      <c r="C4950" s="4">
        <v>63.1</v>
      </c>
      <c r="D4950" s="4">
        <v>36.4</v>
      </c>
    </row>
    <row r="4951" spans="2:4" ht="15" thickBot="1" x14ac:dyDescent="0.35">
      <c r="B4951" s="2">
        <v>36543</v>
      </c>
      <c r="C4951" s="4">
        <v>65.900000000000006</v>
      </c>
      <c r="D4951" s="4">
        <v>38.1</v>
      </c>
    </row>
    <row r="4952" spans="2:4" ht="15" thickBot="1" x14ac:dyDescent="0.35">
      <c r="B4952" s="2">
        <v>36542</v>
      </c>
      <c r="C4952" s="4">
        <v>72.5</v>
      </c>
      <c r="D4952" s="4">
        <v>44.2</v>
      </c>
    </row>
    <row r="4953" spans="2:4" ht="15" thickBot="1" x14ac:dyDescent="0.35">
      <c r="B4953" s="2">
        <v>36539</v>
      </c>
      <c r="C4953" s="4">
        <v>74.599999999999994</v>
      </c>
      <c r="D4953" s="4">
        <v>45.8</v>
      </c>
    </row>
    <row r="4954" spans="2:4" ht="15" thickBot="1" x14ac:dyDescent="0.35">
      <c r="B4954" s="2">
        <v>36538</v>
      </c>
      <c r="C4954" s="4">
        <v>81.599999999999994</v>
      </c>
      <c r="D4954" s="4">
        <v>51.7</v>
      </c>
    </row>
    <row r="4955" spans="2:4" ht="15" thickBot="1" x14ac:dyDescent="0.35">
      <c r="B4955" s="2">
        <v>36537</v>
      </c>
      <c r="C4955" s="4">
        <v>81.5</v>
      </c>
      <c r="D4955" s="4">
        <v>51.4</v>
      </c>
    </row>
    <row r="4956" spans="2:4" ht="15" thickBot="1" x14ac:dyDescent="0.35">
      <c r="B4956" s="2">
        <v>36536</v>
      </c>
      <c r="C4956" s="4">
        <v>88.3</v>
      </c>
      <c r="D4956" s="4">
        <v>56.7</v>
      </c>
    </row>
  </sheetData>
  <autoFilter ref="A2:D4956" xr:uid="{F7FA6333-D805-4ECC-B751-87FC0AB42A2A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44BA-C139-4F6C-9C2D-B89AA345D0AF}">
  <dimension ref="B2:D4010"/>
  <sheetViews>
    <sheetView topLeftCell="A3984" workbookViewId="0">
      <selection activeCell="C2" sqref="C2:D4010"/>
    </sheetView>
  </sheetViews>
  <sheetFormatPr defaultRowHeight="14.4" x14ac:dyDescent="0.3"/>
  <cols>
    <col min="3" max="3" width="11" customWidth="1"/>
    <col min="4" max="4" width="13.109375" customWidth="1"/>
  </cols>
  <sheetData>
    <row r="2" spans="2:4" ht="15" thickBot="1" x14ac:dyDescent="0.35">
      <c r="C2" s="1" t="s">
        <v>0</v>
      </c>
      <c r="D2" s="1" t="s">
        <v>3</v>
      </c>
    </row>
    <row r="3" spans="2:4" ht="15" thickBot="1" x14ac:dyDescent="0.35">
      <c r="B3">
        <f>WEEKDAY(C3,2)</f>
        <v>5</v>
      </c>
      <c r="C3" s="2">
        <v>43791</v>
      </c>
      <c r="D3" s="4">
        <v>109.5</v>
      </c>
    </row>
    <row r="4" spans="2:4" ht="15" thickBot="1" x14ac:dyDescent="0.35">
      <c r="B4">
        <f t="shared" ref="B4:B67" si="0">WEEKDAY(C4,2)</f>
        <v>4</v>
      </c>
      <c r="C4" s="2">
        <v>43790</v>
      </c>
      <c r="D4" s="4">
        <v>120</v>
      </c>
    </row>
    <row r="5" spans="2:4" ht="15" thickBot="1" x14ac:dyDescent="0.35">
      <c r="B5">
        <f t="shared" si="0"/>
        <v>3</v>
      </c>
      <c r="C5" s="2">
        <v>43789</v>
      </c>
      <c r="D5" s="4">
        <v>365.6</v>
      </c>
    </row>
    <row r="6" spans="2:4" ht="15" thickBot="1" x14ac:dyDescent="0.35">
      <c r="B6">
        <f t="shared" si="0"/>
        <v>2</v>
      </c>
      <c r="C6" s="2">
        <v>43788</v>
      </c>
      <c r="D6" s="4">
        <v>129.19999999999999</v>
      </c>
    </row>
    <row r="7" spans="2:4" ht="15" thickBot="1" x14ac:dyDescent="0.35">
      <c r="B7">
        <f t="shared" si="0"/>
        <v>1</v>
      </c>
      <c r="C7" s="2">
        <v>43787</v>
      </c>
      <c r="D7" s="4">
        <v>128.69999999999999</v>
      </c>
    </row>
    <row r="8" spans="2:4" ht="15" thickBot="1" x14ac:dyDescent="0.35">
      <c r="B8">
        <f t="shared" si="0"/>
        <v>5</v>
      </c>
      <c r="C8" s="2">
        <v>43784</v>
      </c>
      <c r="D8" s="4">
        <v>110.1</v>
      </c>
    </row>
    <row r="9" spans="2:4" ht="15" thickBot="1" x14ac:dyDescent="0.35">
      <c r="B9">
        <f t="shared" si="0"/>
        <v>4</v>
      </c>
      <c r="C9" s="2">
        <v>43783</v>
      </c>
      <c r="D9" s="4">
        <v>119.9</v>
      </c>
    </row>
    <row r="10" spans="2:4" ht="15" thickBot="1" x14ac:dyDescent="0.35">
      <c r="B10">
        <f t="shared" si="0"/>
        <v>3</v>
      </c>
      <c r="C10" s="2">
        <v>43782</v>
      </c>
      <c r="D10" s="4">
        <v>-59.7</v>
      </c>
    </row>
    <row r="11" spans="2:4" ht="15" thickBot="1" x14ac:dyDescent="0.35">
      <c r="B11">
        <f t="shared" si="0"/>
        <v>2</v>
      </c>
      <c r="C11" s="2">
        <v>43781</v>
      </c>
      <c r="D11" s="4">
        <v>140.9</v>
      </c>
    </row>
    <row r="12" spans="2:4" ht="15" thickBot="1" x14ac:dyDescent="0.35">
      <c r="B12">
        <f t="shared" si="0"/>
        <v>1</v>
      </c>
      <c r="C12" s="2">
        <v>43780</v>
      </c>
      <c r="D12" s="4">
        <v>105.5</v>
      </c>
    </row>
    <row r="13" spans="2:4" ht="15" thickBot="1" x14ac:dyDescent="0.35">
      <c r="B13">
        <f t="shared" si="0"/>
        <v>5</v>
      </c>
      <c r="C13" s="2">
        <v>43777</v>
      </c>
      <c r="D13" s="4">
        <v>128.9</v>
      </c>
    </row>
    <row r="14" spans="2:4" ht="15" thickBot="1" x14ac:dyDescent="0.35">
      <c r="B14">
        <f t="shared" si="0"/>
        <v>4</v>
      </c>
      <c r="C14" s="2">
        <v>43776</v>
      </c>
      <c r="D14" s="4">
        <v>130.9</v>
      </c>
    </row>
    <row r="15" spans="2:4" ht="15" thickBot="1" x14ac:dyDescent="0.35">
      <c r="B15">
        <f t="shared" si="0"/>
        <v>3</v>
      </c>
      <c r="C15" s="2">
        <v>43775</v>
      </c>
      <c r="D15" s="4">
        <v>695</v>
      </c>
    </row>
    <row r="16" spans="2:4" ht="15" thickBot="1" x14ac:dyDescent="0.35">
      <c r="B16">
        <f t="shared" si="0"/>
        <v>2</v>
      </c>
      <c r="C16" s="2">
        <v>43774</v>
      </c>
      <c r="D16" s="4">
        <v>161.9</v>
      </c>
    </row>
    <row r="17" spans="2:4" ht="15" thickBot="1" x14ac:dyDescent="0.35">
      <c r="B17">
        <f t="shared" si="0"/>
        <v>5</v>
      </c>
      <c r="C17" s="2">
        <v>43770</v>
      </c>
      <c r="D17" s="4">
        <v>118.7</v>
      </c>
    </row>
    <row r="18" spans="2:4" ht="15" thickBot="1" x14ac:dyDescent="0.35">
      <c r="B18">
        <f t="shared" si="0"/>
        <v>4</v>
      </c>
      <c r="C18" s="2">
        <v>43769</v>
      </c>
      <c r="D18" s="4">
        <v>123.5</v>
      </c>
    </row>
    <row r="19" spans="2:4" ht="15" thickBot="1" x14ac:dyDescent="0.35">
      <c r="B19">
        <f t="shared" si="0"/>
        <v>3</v>
      </c>
      <c r="C19" s="2">
        <v>43768</v>
      </c>
      <c r="D19" s="4">
        <v>1091.8</v>
      </c>
    </row>
    <row r="20" spans="2:4" ht="15" thickBot="1" x14ac:dyDescent="0.35">
      <c r="B20">
        <f t="shared" si="0"/>
        <v>2</v>
      </c>
      <c r="C20" s="2">
        <v>43767</v>
      </c>
      <c r="D20" s="4">
        <v>158.80000000000001</v>
      </c>
    </row>
    <row r="21" spans="2:4" ht="15" thickBot="1" x14ac:dyDescent="0.35">
      <c r="B21">
        <f t="shared" si="0"/>
        <v>1</v>
      </c>
      <c r="C21" s="2">
        <v>43766</v>
      </c>
      <c r="D21" s="4">
        <v>162.19999999999999</v>
      </c>
    </row>
    <row r="22" spans="2:4" ht="15" thickBot="1" x14ac:dyDescent="0.35">
      <c r="B22">
        <f t="shared" si="0"/>
        <v>5</v>
      </c>
      <c r="C22" s="2">
        <v>43763</v>
      </c>
      <c r="D22" s="4">
        <v>181.6</v>
      </c>
    </row>
    <row r="23" spans="2:4" ht="15" thickBot="1" x14ac:dyDescent="0.35">
      <c r="B23">
        <f t="shared" si="0"/>
        <v>4</v>
      </c>
      <c r="C23" s="2">
        <v>43762</v>
      </c>
      <c r="D23" s="4">
        <v>163.69999999999999</v>
      </c>
    </row>
    <row r="24" spans="2:4" ht="15" thickBot="1" x14ac:dyDescent="0.35">
      <c r="B24">
        <f t="shared" si="0"/>
        <v>3</v>
      </c>
      <c r="C24" s="2">
        <v>43761</v>
      </c>
      <c r="D24" s="4">
        <v>538</v>
      </c>
    </row>
    <row r="25" spans="2:4" ht="15" thickBot="1" x14ac:dyDescent="0.35">
      <c r="B25">
        <f t="shared" si="0"/>
        <v>2</v>
      </c>
      <c r="C25" s="2">
        <v>43760</v>
      </c>
      <c r="D25" s="4">
        <v>124.7</v>
      </c>
    </row>
    <row r="26" spans="2:4" ht="15" thickBot="1" x14ac:dyDescent="0.35">
      <c r="B26">
        <f t="shared" si="0"/>
        <v>1</v>
      </c>
      <c r="C26" s="2">
        <v>43759</v>
      </c>
      <c r="D26" s="4">
        <v>131.1</v>
      </c>
    </row>
    <row r="27" spans="2:4" ht="15" thickBot="1" x14ac:dyDescent="0.35">
      <c r="B27">
        <f t="shared" si="0"/>
        <v>5</v>
      </c>
      <c r="C27" s="2">
        <v>43756</v>
      </c>
      <c r="D27" s="4">
        <v>126.3</v>
      </c>
    </row>
    <row r="28" spans="2:4" ht="15" thickBot="1" x14ac:dyDescent="0.35">
      <c r="B28">
        <f t="shared" si="0"/>
        <v>4</v>
      </c>
      <c r="C28" s="2">
        <v>43755</v>
      </c>
      <c r="D28" s="4">
        <v>123.3</v>
      </c>
    </row>
    <row r="29" spans="2:4" ht="15" thickBot="1" x14ac:dyDescent="0.35">
      <c r="B29">
        <f t="shared" si="0"/>
        <v>3</v>
      </c>
      <c r="C29" s="2">
        <v>43754</v>
      </c>
      <c r="D29" s="4">
        <v>-37.9</v>
      </c>
    </row>
    <row r="30" spans="2:4" ht="15" thickBot="1" x14ac:dyDescent="0.35">
      <c r="B30">
        <f t="shared" si="0"/>
        <v>2</v>
      </c>
      <c r="C30" s="2">
        <v>43753</v>
      </c>
      <c r="D30" s="4">
        <v>129.80000000000001</v>
      </c>
    </row>
    <row r="31" spans="2:4" ht="15" thickBot="1" x14ac:dyDescent="0.35">
      <c r="B31">
        <f t="shared" si="0"/>
        <v>1</v>
      </c>
      <c r="C31" s="2">
        <v>43752</v>
      </c>
      <c r="D31" s="4">
        <v>120.2</v>
      </c>
    </row>
    <row r="32" spans="2:4" ht="15" thickBot="1" x14ac:dyDescent="0.35">
      <c r="B32">
        <f t="shared" si="0"/>
        <v>5</v>
      </c>
      <c r="C32" s="2">
        <v>43749</v>
      </c>
      <c r="D32" s="4">
        <v>110.7</v>
      </c>
    </row>
    <row r="33" spans="2:4" ht="15" thickBot="1" x14ac:dyDescent="0.35">
      <c r="B33">
        <f t="shared" si="0"/>
        <v>4</v>
      </c>
      <c r="C33" s="2">
        <v>43748</v>
      </c>
      <c r="D33" s="4">
        <v>110.8</v>
      </c>
    </row>
    <row r="34" spans="2:4" ht="15" thickBot="1" x14ac:dyDescent="0.35">
      <c r="B34">
        <f t="shared" si="0"/>
        <v>3</v>
      </c>
      <c r="C34" s="2">
        <v>43747</v>
      </c>
      <c r="D34" s="4">
        <v>450.3</v>
      </c>
    </row>
    <row r="35" spans="2:4" ht="15" thickBot="1" x14ac:dyDescent="0.35">
      <c r="B35">
        <f t="shared" si="0"/>
        <v>2</v>
      </c>
      <c r="C35" s="2">
        <v>43746</v>
      </c>
      <c r="D35" s="4">
        <v>293.60000000000002</v>
      </c>
    </row>
    <row r="36" spans="2:4" ht="15" thickBot="1" x14ac:dyDescent="0.35">
      <c r="B36">
        <f t="shared" si="0"/>
        <v>1</v>
      </c>
      <c r="C36" s="2">
        <v>43745</v>
      </c>
      <c r="D36" s="4">
        <v>131.1</v>
      </c>
    </row>
    <row r="37" spans="2:4" ht="15" thickBot="1" x14ac:dyDescent="0.35">
      <c r="B37">
        <f t="shared" si="0"/>
        <v>5</v>
      </c>
      <c r="C37" s="2">
        <v>43742</v>
      </c>
      <c r="D37" s="4">
        <v>119.3</v>
      </c>
    </row>
    <row r="38" spans="2:4" ht="15" thickBot="1" x14ac:dyDescent="0.35">
      <c r="B38">
        <f t="shared" si="0"/>
        <v>4</v>
      </c>
      <c r="C38" s="2">
        <v>43741</v>
      </c>
      <c r="D38" s="4">
        <v>116.6</v>
      </c>
    </row>
    <row r="39" spans="2:4" ht="15" thickBot="1" x14ac:dyDescent="0.35">
      <c r="B39">
        <f t="shared" si="0"/>
        <v>3</v>
      </c>
      <c r="C39" s="2">
        <v>43740</v>
      </c>
      <c r="D39" s="4">
        <v>50.5</v>
      </c>
    </row>
    <row r="40" spans="2:4" ht="15" thickBot="1" x14ac:dyDescent="0.35">
      <c r="B40">
        <f t="shared" si="0"/>
        <v>2</v>
      </c>
      <c r="C40" s="2">
        <v>43739</v>
      </c>
      <c r="D40" s="4">
        <v>135</v>
      </c>
    </row>
    <row r="41" spans="2:4" ht="15" thickBot="1" x14ac:dyDescent="0.35">
      <c r="B41">
        <f t="shared" si="0"/>
        <v>1</v>
      </c>
      <c r="C41" s="2">
        <v>43738</v>
      </c>
      <c r="D41" s="4">
        <v>124.1</v>
      </c>
    </row>
    <row r="42" spans="2:4" ht="15" thickBot="1" x14ac:dyDescent="0.35">
      <c r="B42">
        <f t="shared" si="0"/>
        <v>5</v>
      </c>
      <c r="C42" s="2">
        <v>43735</v>
      </c>
      <c r="D42" s="4">
        <v>111.6</v>
      </c>
    </row>
    <row r="43" spans="2:4" ht="15" thickBot="1" x14ac:dyDescent="0.35">
      <c r="B43">
        <f t="shared" si="0"/>
        <v>4</v>
      </c>
      <c r="C43" s="2">
        <v>43734</v>
      </c>
      <c r="D43" s="4">
        <v>119.7</v>
      </c>
    </row>
    <row r="44" spans="2:4" ht="15" thickBot="1" x14ac:dyDescent="0.35">
      <c r="B44">
        <f t="shared" si="0"/>
        <v>3</v>
      </c>
      <c r="C44" s="2">
        <v>43733</v>
      </c>
      <c r="D44" s="4">
        <v>644.1</v>
      </c>
    </row>
    <row r="45" spans="2:4" ht="15" thickBot="1" x14ac:dyDescent="0.35">
      <c r="B45">
        <f t="shared" si="0"/>
        <v>2</v>
      </c>
      <c r="C45" s="2">
        <v>43732</v>
      </c>
      <c r="D45" s="4">
        <v>130.80000000000001</v>
      </c>
    </row>
    <row r="46" spans="2:4" ht="15" thickBot="1" x14ac:dyDescent="0.35">
      <c r="B46">
        <f t="shared" si="0"/>
        <v>1</v>
      </c>
      <c r="C46" s="2">
        <v>43731</v>
      </c>
      <c r="D46" s="4">
        <v>127.6</v>
      </c>
    </row>
    <row r="47" spans="2:4" ht="15" thickBot="1" x14ac:dyDescent="0.35">
      <c r="B47">
        <f t="shared" si="0"/>
        <v>5</v>
      </c>
      <c r="C47" s="2">
        <v>43728</v>
      </c>
      <c r="D47" s="4">
        <v>134.4</v>
      </c>
    </row>
    <row r="48" spans="2:4" ht="15" thickBot="1" x14ac:dyDescent="0.35">
      <c r="B48">
        <f t="shared" si="0"/>
        <v>4</v>
      </c>
      <c r="C48" s="2">
        <v>43727</v>
      </c>
      <c r="D48" s="4">
        <v>139.19999999999999</v>
      </c>
    </row>
    <row r="49" spans="2:4" ht="15" thickBot="1" x14ac:dyDescent="0.35">
      <c r="B49">
        <f t="shared" si="0"/>
        <v>3</v>
      </c>
      <c r="C49" s="2">
        <v>43726</v>
      </c>
      <c r="D49" s="4">
        <v>58.1</v>
      </c>
    </row>
    <row r="50" spans="2:4" ht="15" thickBot="1" x14ac:dyDescent="0.35">
      <c r="B50">
        <f t="shared" si="0"/>
        <v>2</v>
      </c>
      <c r="C50" s="2">
        <v>43725</v>
      </c>
      <c r="D50" s="4">
        <v>141.80000000000001</v>
      </c>
    </row>
    <row r="51" spans="2:4" ht="15" thickBot="1" x14ac:dyDescent="0.35">
      <c r="B51">
        <f t="shared" si="0"/>
        <v>1</v>
      </c>
      <c r="C51" s="2">
        <v>43724</v>
      </c>
      <c r="D51" s="4">
        <v>111.4</v>
      </c>
    </row>
    <row r="52" spans="2:4" ht="15" thickBot="1" x14ac:dyDescent="0.35">
      <c r="B52">
        <f t="shared" si="0"/>
        <v>5</v>
      </c>
      <c r="C52" s="2">
        <v>43721</v>
      </c>
      <c r="D52" s="4">
        <v>124.3</v>
      </c>
    </row>
    <row r="53" spans="2:4" ht="15" thickBot="1" x14ac:dyDescent="0.35">
      <c r="B53">
        <f t="shared" si="0"/>
        <v>4</v>
      </c>
      <c r="C53" s="2">
        <v>43720</v>
      </c>
      <c r="D53" s="4">
        <v>114.9</v>
      </c>
    </row>
    <row r="54" spans="2:4" ht="15" thickBot="1" x14ac:dyDescent="0.35">
      <c r="B54">
        <f t="shared" si="0"/>
        <v>3</v>
      </c>
      <c r="C54" s="2">
        <v>43719</v>
      </c>
      <c r="D54" s="4">
        <v>263.2</v>
      </c>
    </row>
    <row r="55" spans="2:4" ht="15" thickBot="1" x14ac:dyDescent="0.35">
      <c r="B55">
        <f t="shared" si="0"/>
        <v>2</v>
      </c>
      <c r="C55" s="2">
        <v>43718</v>
      </c>
      <c r="D55" s="4">
        <v>160</v>
      </c>
    </row>
    <row r="56" spans="2:4" ht="15" thickBot="1" x14ac:dyDescent="0.35">
      <c r="B56">
        <f t="shared" si="0"/>
        <v>1</v>
      </c>
      <c r="C56" s="2">
        <v>43717</v>
      </c>
      <c r="D56" s="4">
        <v>156.69999999999999</v>
      </c>
    </row>
    <row r="57" spans="2:4" ht="15" thickBot="1" x14ac:dyDescent="0.35">
      <c r="B57">
        <f t="shared" si="0"/>
        <v>5</v>
      </c>
      <c r="C57" s="2">
        <v>43714</v>
      </c>
      <c r="D57" s="4">
        <v>185.2</v>
      </c>
    </row>
    <row r="58" spans="2:4" ht="15" thickBot="1" x14ac:dyDescent="0.35">
      <c r="B58">
        <f t="shared" si="0"/>
        <v>4</v>
      </c>
      <c r="C58" s="2">
        <v>43713</v>
      </c>
      <c r="D58" s="4">
        <v>167.3</v>
      </c>
    </row>
    <row r="59" spans="2:4" ht="15" thickBot="1" x14ac:dyDescent="0.35">
      <c r="B59">
        <f t="shared" si="0"/>
        <v>3</v>
      </c>
      <c r="C59" s="2">
        <v>43712</v>
      </c>
      <c r="D59" s="4">
        <v>624.1</v>
      </c>
    </row>
    <row r="60" spans="2:4" ht="15" thickBot="1" x14ac:dyDescent="0.35">
      <c r="B60">
        <f t="shared" si="0"/>
        <v>2</v>
      </c>
      <c r="C60" s="2">
        <v>43711</v>
      </c>
      <c r="D60" s="4">
        <v>190.2</v>
      </c>
    </row>
    <row r="61" spans="2:4" ht="15" thickBot="1" x14ac:dyDescent="0.35">
      <c r="B61">
        <f t="shared" si="0"/>
        <v>1</v>
      </c>
      <c r="C61" s="2">
        <v>43710</v>
      </c>
      <c r="D61" s="4">
        <v>148.4</v>
      </c>
    </row>
    <row r="62" spans="2:4" ht="15" thickBot="1" x14ac:dyDescent="0.35">
      <c r="B62">
        <f t="shared" si="0"/>
        <v>5</v>
      </c>
      <c r="C62" s="2">
        <v>43707</v>
      </c>
      <c r="D62" s="4">
        <v>130</v>
      </c>
    </row>
    <row r="63" spans="2:4" ht="15" thickBot="1" x14ac:dyDescent="0.35">
      <c r="B63">
        <f t="shared" si="0"/>
        <v>4</v>
      </c>
      <c r="C63" s="2">
        <v>43706</v>
      </c>
      <c r="D63" s="4">
        <v>121.7</v>
      </c>
    </row>
    <row r="64" spans="2:4" ht="15" thickBot="1" x14ac:dyDescent="0.35">
      <c r="B64">
        <f t="shared" si="0"/>
        <v>3</v>
      </c>
      <c r="C64" s="2">
        <v>43705</v>
      </c>
      <c r="D64" s="4">
        <v>222.7</v>
      </c>
    </row>
    <row r="65" spans="2:4" ht="15" thickBot="1" x14ac:dyDescent="0.35">
      <c r="B65">
        <f t="shared" si="0"/>
        <v>2</v>
      </c>
      <c r="C65" s="2">
        <v>43704</v>
      </c>
      <c r="D65" s="4">
        <v>109.2</v>
      </c>
    </row>
    <row r="66" spans="2:4" ht="15" thickBot="1" x14ac:dyDescent="0.35">
      <c r="B66">
        <f t="shared" si="0"/>
        <v>1</v>
      </c>
      <c r="C66" s="2">
        <v>43703</v>
      </c>
      <c r="D66" s="4">
        <v>140.80000000000001</v>
      </c>
    </row>
    <row r="67" spans="2:4" ht="15" thickBot="1" x14ac:dyDescent="0.35">
      <c r="B67">
        <f t="shared" si="0"/>
        <v>5</v>
      </c>
      <c r="C67" s="2">
        <v>43700</v>
      </c>
      <c r="D67" s="4">
        <v>128.6</v>
      </c>
    </row>
    <row r="68" spans="2:4" ht="15" thickBot="1" x14ac:dyDescent="0.35">
      <c r="B68">
        <f t="shared" ref="B68:B131" si="1">WEEKDAY(C68,2)</f>
        <v>4</v>
      </c>
      <c r="C68" s="2">
        <v>43699</v>
      </c>
      <c r="D68" s="4">
        <v>129.80000000000001</v>
      </c>
    </row>
    <row r="69" spans="2:4" ht="15" thickBot="1" x14ac:dyDescent="0.35">
      <c r="B69">
        <f t="shared" si="1"/>
        <v>3</v>
      </c>
      <c r="C69" s="2">
        <v>43698</v>
      </c>
      <c r="D69" s="4">
        <v>199.9</v>
      </c>
    </row>
    <row r="70" spans="2:4" ht="15" thickBot="1" x14ac:dyDescent="0.35">
      <c r="B70">
        <f t="shared" si="1"/>
        <v>2</v>
      </c>
      <c r="C70" s="2">
        <v>43697</v>
      </c>
      <c r="D70" s="4">
        <v>136.5</v>
      </c>
    </row>
    <row r="71" spans="2:4" ht="15" thickBot="1" x14ac:dyDescent="0.35">
      <c r="B71">
        <f t="shared" si="1"/>
        <v>1</v>
      </c>
      <c r="C71" s="2">
        <v>43696</v>
      </c>
      <c r="D71" s="4">
        <v>125.3</v>
      </c>
    </row>
    <row r="72" spans="2:4" ht="15" thickBot="1" x14ac:dyDescent="0.35">
      <c r="B72">
        <f t="shared" si="1"/>
        <v>5</v>
      </c>
      <c r="C72" s="2">
        <v>43693</v>
      </c>
      <c r="D72" s="4">
        <v>123.5</v>
      </c>
    </row>
    <row r="73" spans="2:4" ht="15" thickBot="1" x14ac:dyDescent="0.35">
      <c r="B73">
        <f t="shared" si="1"/>
        <v>4</v>
      </c>
      <c r="C73" s="2">
        <v>43692</v>
      </c>
      <c r="D73" s="4">
        <v>120.9</v>
      </c>
    </row>
    <row r="74" spans="2:4" ht="15" thickBot="1" x14ac:dyDescent="0.35">
      <c r="B74">
        <f t="shared" si="1"/>
        <v>3</v>
      </c>
      <c r="C74" s="2">
        <v>43691</v>
      </c>
      <c r="D74" s="4">
        <v>-289.5</v>
      </c>
    </row>
    <row r="75" spans="2:4" ht="15" thickBot="1" x14ac:dyDescent="0.35">
      <c r="B75">
        <f t="shared" si="1"/>
        <v>2</v>
      </c>
      <c r="C75" s="2">
        <v>43690</v>
      </c>
      <c r="D75" s="4">
        <v>106.3</v>
      </c>
    </row>
    <row r="76" spans="2:4" ht="15" thickBot="1" x14ac:dyDescent="0.35">
      <c r="B76">
        <f t="shared" si="1"/>
        <v>1</v>
      </c>
      <c r="C76" s="2">
        <v>43689</v>
      </c>
      <c r="D76" s="4">
        <v>126.9</v>
      </c>
    </row>
    <row r="77" spans="2:4" ht="15" thickBot="1" x14ac:dyDescent="0.35">
      <c r="B77">
        <f t="shared" si="1"/>
        <v>5</v>
      </c>
      <c r="C77" s="2">
        <v>43686</v>
      </c>
      <c r="D77" s="4">
        <v>131.9</v>
      </c>
    </row>
    <row r="78" spans="2:4" ht="15" thickBot="1" x14ac:dyDescent="0.35">
      <c r="B78">
        <f t="shared" si="1"/>
        <v>4</v>
      </c>
      <c r="C78" s="2">
        <v>43685</v>
      </c>
      <c r="D78" s="4">
        <v>126.5</v>
      </c>
    </row>
    <row r="79" spans="2:4" ht="15" thickBot="1" x14ac:dyDescent="0.35">
      <c r="B79">
        <f t="shared" si="1"/>
        <v>3</v>
      </c>
      <c r="C79" s="2">
        <v>43684</v>
      </c>
      <c r="D79" s="4">
        <v>923.8</v>
      </c>
    </row>
    <row r="80" spans="2:4" ht="15" thickBot="1" x14ac:dyDescent="0.35">
      <c r="B80">
        <f t="shared" si="1"/>
        <v>2</v>
      </c>
      <c r="C80" s="2">
        <v>43683</v>
      </c>
      <c r="D80" s="4">
        <v>339.5</v>
      </c>
    </row>
    <row r="81" spans="2:4" ht="15" thickBot="1" x14ac:dyDescent="0.35">
      <c r="B81">
        <f t="shared" si="1"/>
        <v>1</v>
      </c>
      <c r="C81" s="2">
        <v>43682</v>
      </c>
      <c r="D81" s="4">
        <v>138.4</v>
      </c>
    </row>
    <row r="82" spans="2:4" ht="15" thickBot="1" x14ac:dyDescent="0.35">
      <c r="B82">
        <f t="shared" si="1"/>
        <v>5</v>
      </c>
      <c r="C82" s="2">
        <v>43679</v>
      </c>
      <c r="D82" s="4">
        <v>190.9</v>
      </c>
    </row>
    <row r="83" spans="2:4" ht="15" thickBot="1" x14ac:dyDescent="0.35">
      <c r="B83">
        <f t="shared" si="1"/>
        <v>4</v>
      </c>
      <c r="C83" s="2">
        <v>43678</v>
      </c>
      <c r="D83" s="4">
        <v>122.9</v>
      </c>
    </row>
    <row r="84" spans="2:4" ht="15" thickBot="1" x14ac:dyDescent="0.35">
      <c r="B84">
        <f t="shared" si="1"/>
        <v>3</v>
      </c>
      <c r="C84" s="2">
        <v>43677</v>
      </c>
      <c r="D84" s="4">
        <v>0.4</v>
      </c>
    </row>
    <row r="85" spans="2:4" ht="15" thickBot="1" x14ac:dyDescent="0.35">
      <c r="B85">
        <f t="shared" si="1"/>
        <v>2</v>
      </c>
      <c r="C85" s="2">
        <v>43676</v>
      </c>
      <c r="D85" s="4">
        <v>204.1</v>
      </c>
    </row>
    <row r="86" spans="2:4" ht="15" thickBot="1" x14ac:dyDescent="0.35">
      <c r="B86">
        <f t="shared" si="1"/>
        <v>1</v>
      </c>
      <c r="C86" s="2">
        <v>43675</v>
      </c>
      <c r="D86" s="4">
        <v>243.8</v>
      </c>
    </row>
    <row r="87" spans="2:4" ht="15" thickBot="1" x14ac:dyDescent="0.35">
      <c r="B87">
        <f t="shared" si="1"/>
        <v>5</v>
      </c>
      <c r="C87" s="2">
        <v>43672</v>
      </c>
      <c r="D87" s="4">
        <v>355</v>
      </c>
    </row>
    <row r="88" spans="2:4" ht="15" thickBot="1" x14ac:dyDescent="0.35">
      <c r="B88">
        <f t="shared" si="1"/>
        <v>4</v>
      </c>
      <c r="C88" s="2">
        <v>43671</v>
      </c>
      <c r="D88" s="4">
        <v>258.5</v>
      </c>
    </row>
    <row r="89" spans="2:4" ht="15" thickBot="1" x14ac:dyDescent="0.35">
      <c r="B89">
        <f t="shared" si="1"/>
        <v>3</v>
      </c>
      <c r="C89" s="2">
        <v>43670</v>
      </c>
      <c r="D89" s="4">
        <v>575.5</v>
      </c>
    </row>
    <row r="90" spans="2:4" ht="15" thickBot="1" x14ac:dyDescent="0.35">
      <c r="B90">
        <f t="shared" si="1"/>
        <v>2</v>
      </c>
      <c r="C90" s="2">
        <v>43669</v>
      </c>
      <c r="D90" s="4">
        <v>153.80000000000001</v>
      </c>
    </row>
    <row r="91" spans="2:4" ht="15" thickBot="1" x14ac:dyDescent="0.35">
      <c r="B91">
        <f t="shared" si="1"/>
        <v>1</v>
      </c>
      <c r="C91" s="2">
        <v>43668</v>
      </c>
      <c r="D91" s="4">
        <v>166.8</v>
      </c>
    </row>
    <row r="92" spans="2:4" ht="15" thickBot="1" x14ac:dyDescent="0.35">
      <c r="B92">
        <f t="shared" si="1"/>
        <v>5</v>
      </c>
      <c r="C92" s="2">
        <v>43665</v>
      </c>
      <c r="D92" s="4">
        <v>157.4</v>
      </c>
    </row>
    <row r="93" spans="2:4" ht="15" thickBot="1" x14ac:dyDescent="0.35">
      <c r="B93">
        <f t="shared" si="1"/>
        <v>4</v>
      </c>
      <c r="C93" s="2">
        <v>43664</v>
      </c>
      <c r="D93" s="4">
        <v>162.9</v>
      </c>
    </row>
    <row r="94" spans="2:4" ht="15" thickBot="1" x14ac:dyDescent="0.35">
      <c r="B94">
        <f t="shared" si="1"/>
        <v>3</v>
      </c>
      <c r="C94" s="2">
        <v>43663</v>
      </c>
      <c r="D94" s="4">
        <v>-93.2</v>
      </c>
    </row>
    <row r="95" spans="2:4" ht="15" thickBot="1" x14ac:dyDescent="0.35">
      <c r="B95">
        <f t="shared" si="1"/>
        <v>2</v>
      </c>
      <c r="C95" s="2">
        <v>43662</v>
      </c>
      <c r="D95" s="4">
        <v>174.9</v>
      </c>
    </row>
    <row r="96" spans="2:4" ht="15" thickBot="1" x14ac:dyDescent="0.35">
      <c r="B96">
        <f t="shared" si="1"/>
        <v>1</v>
      </c>
      <c r="C96" s="2">
        <v>43661</v>
      </c>
      <c r="D96" s="4">
        <v>136.5</v>
      </c>
    </row>
    <row r="97" spans="2:4" ht="15" thickBot="1" x14ac:dyDescent="0.35">
      <c r="B97">
        <f t="shared" si="1"/>
        <v>5</v>
      </c>
      <c r="C97" s="2">
        <v>43658</v>
      </c>
      <c r="D97" s="4">
        <v>132</v>
      </c>
    </row>
    <row r="98" spans="2:4" ht="15" thickBot="1" x14ac:dyDescent="0.35">
      <c r="B98">
        <f t="shared" si="1"/>
        <v>4</v>
      </c>
      <c r="C98" s="2">
        <v>43657</v>
      </c>
      <c r="D98" s="4">
        <v>142.6</v>
      </c>
    </row>
    <row r="99" spans="2:4" ht="15" thickBot="1" x14ac:dyDescent="0.35">
      <c r="B99">
        <f t="shared" si="1"/>
        <v>3</v>
      </c>
      <c r="C99" s="2">
        <v>43656</v>
      </c>
      <c r="D99" s="4">
        <v>841.3</v>
      </c>
    </row>
    <row r="100" spans="2:4" ht="15" thickBot="1" x14ac:dyDescent="0.35">
      <c r="B100">
        <f t="shared" si="1"/>
        <v>2</v>
      </c>
      <c r="C100" s="2">
        <v>43655</v>
      </c>
      <c r="D100" s="4">
        <v>546.70000000000005</v>
      </c>
    </row>
    <row r="101" spans="2:4" ht="15" thickBot="1" x14ac:dyDescent="0.35">
      <c r="B101">
        <f t="shared" si="1"/>
        <v>1</v>
      </c>
      <c r="C101" s="2">
        <v>43654</v>
      </c>
      <c r="D101" s="4">
        <v>223.1</v>
      </c>
    </row>
    <row r="102" spans="2:4" ht="15" thickBot="1" x14ac:dyDescent="0.35">
      <c r="B102">
        <f t="shared" si="1"/>
        <v>5</v>
      </c>
      <c r="C102" s="2">
        <v>43651</v>
      </c>
      <c r="D102" s="4">
        <v>163.69999999999999</v>
      </c>
    </row>
    <row r="103" spans="2:4" ht="15" thickBot="1" x14ac:dyDescent="0.35">
      <c r="B103">
        <f t="shared" si="1"/>
        <v>4</v>
      </c>
      <c r="C103" s="2">
        <v>43650</v>
      </c>
      <c r="D103" s="4">
        <v>155.80000000000001</v>
      </c>
    </row>
    <row r="104" spans="2:4" ht="15" thickBot="1" x14ac:dyDescent="0.35">
      <c r="B104">
        <f t="shared" si="1"/>
        <v>3</v>
      </c>
      <c r="C104" s="2">
        <v>43649</v>
      </c>
      <c r="D104" s="4">
        <v>-226.3</v>
      </c>
    </row>
    <row r="105" spans="2:4" ht="15" thickBot="1" x14ac:dyDescent="0.35">
      <c r="B105">
        <f t="shared" si="1"/>
        <v>2</v>
      </c>
      <c r="C105" s="2">
        <v>43648</v>
      </c>
      <c r="D105" s="4">
        <v>139.80000000000001</v>
      </c>
    </row>
    <row r="106" spans="2:4" ht="15" thickBot="1" x14ac:dyDescent="0.35">
      <c r="B106">
        <f t="shared" si="1"/>
        <v>1</v>
      </c>
      <c r="C106" s="2">
        <v>43647</v>
      </c>
      <c r="D106" s="4">
        <v>137.1</v>
      </c>
    </row>
    <row r="107" spans="2:4" ht="15" thickBot="1" x14ac:dyDescent="0.35">
      <c r="B107">
        <f t="shared" si="1"/>
        <v>5</v>
      </c>
      <c r="C107" s="2">
        <v>43644</v>
      </c>
      <c r="D107" s="4">
        <v>128.5</v>
      </c>
    </row>
    <row r="108" spans="2:4" ht="15" thickBot="1" x14ac:dyDescent="0.35">
      <c r="B108">
        <f t="shared" si="1"/>
        <v>4</v>
      </c>
      <c r="C108" s="2">
        <v>43643</v>
      </c>
      <c r="D108" s="4">
        <v>127.8</v>
      </c>
    </row>
    <row r="109" spans="2:4" ht="15" thickBot="1" x14ac:dyDescent="0.35">
      <c r="B109">
        <f t="shared" si="1"/>
        <v>3</v>
      </c>
      <c r="C109" s="2">
        <v>43642</v>
      </c>
      <c r="D109" s="4">
        <v>287.89999999999998</v>
      </c>
    </row>
    <row r="110" spans="2:4" ht="15" thickBot="1" x14ac:dyDescent="0.35">
      <c r="B110">
        <f t="shared" si="1"/>
        <v>2</v>
      </c>
      <c r="C110" s="2">
        <v>43641</v>
      </c>
      <c r="D110" s="4">
        <v>126</v>
      </c>
    </row>
    <row r="111" spans="2:4" ht="15" thickBot="1" x14ac:dyDescent="0.35">
      <c r="B111">
        <f t="shared" si="1"/>
        <v>1</v>
      </c>
      <c r="C111" s="2">
        <v>43640</v>
      </c>
      <c r="D111" s="4">
        <v>116.8</v>
      </c>
    </row>
    <row r="112" spans="2:4" ht="15" thickBot="1" x14ac:dyDescent="0.35">
      <c r="B112">
        <f t="shared" si="1"/>
        <v>5</v>
      </c>
      <c r="C112" s="2">
        <v>43637</v>
      </c>
      <c r="D112" s="4">
        <v>117.1</v>
      </c>
    </row>
    <row r="113" spans="2:4" ht="15" thickBot="1" x14ac:dyDescent="0.35">
      <c r="B113">
        <f t="shared" si="1"/>
        <v>4</v>
      </c>
      <c r="C113" s="2">
        <v>43636</v>
      </c>
      <c r="D113" s="4">
        <v>119.8</v>
      </c>
    </row>
    <row r="114" spans="2:4" ht="15" thickBot="1" x14ac:dyDescent="0.35">
      <c r="B114">
        <f t="shared" si="1"/>
        <v>3</v>
      </c>
      <c r="C114" s="2">
        <v>43635</v>
      </c>
      <c r="D114" s="4">
        <v>348.8</v>
      </c>
    </row>
    <row r="115" spans="2:4" ht="15" thickBot="1" x14ac:dyDescent="0.35">
      <c r="B115">
        <f t="shared" si="1"/>
        <v>2</v>
      </c>
      <c r="C115" s="2">
        <v>43634</v>
      </c>
      <c r="D115" s="4">
        <v>172.7</v>
      </c>
    </row>
    <row r="116" spans="2:4" ht="15" thickBot="1" x14ac:dyDescent="0.35">
      <c r="B116">
        <f t="shared" si="1"/>
        <v>1</v>
      </c>
      <c r="C116" s="2">
        <v>43633</v>
      </c>
      <c r="D116" s="4">
        <v>173.7</v>
      </c>
    </row>
    <row r="117" spans="2:4" ht="15" thickBot="1" x14ac:dyDescent="0.35">
      <c r="B117">
        <f t="shared" si="1"/>
        <v>5</v>
      </c>
      <c r="C117" s="2">
        <v>43630</v>
      </c>
      <c r="D117" s="4">
        <v>156.6</v>
      </c>
    </row>
    <row r="118" spans="2:4" ht="15" thickBot="1" x14ac:dyDescent="0.35">
      <c r="B118">
        <f t="shared" si="1"/>
        <v>4</v>
      </c>
      <c r="C118" s="2">
        <v>43629</v>
      </c>
      <c r="D118" s="4">
        <v>91.3</v>
      </c>
    </row>
    <row r="119" spans="2:4" ht="15" thickBot="1" x14ac:dyDescent="0.35">
      <c r="B119">
        <f t="shared" si="1"/>
        <v>2</v>
      </c>
      <c r="C119" s="2">
        <v>43627</v>
      </c>
      <c r="D119" s="4">
        <v>130.30000000000001</v>
      </c>
    </row>
    <row r="120" spans="2:4" ht="15" thickBot="1" x14ac:dyDescent="0.35">
      <c r="B120">
        <f t="shared" si="1"/>
        <v>1</v>
      </c>
      <c r="C120" s="2">
        <v>43626</v>
      </c>
      <c r="D120" s="4">
        <v>135.1</v>
      </c>
    </row>
    <row r="121" spans="2:4" ht="15" thickBot="1" x14ac:dyDescent="0.35">
      <c r="B121">
        <f t="shared" si="1"/>
        <v>5</v>
      </c>
      <c r="C121" s="2">
        <v>43623</v>
      </c>
      <c r="D121" s="4">
        <v>126.5</v>
      </c>
    </row>
    <row r="122" spans="2:4" ht="15" thickBot="1" x14ac:dyDescent="0.35">
      <c r="B122">
        <f t="shared" si="1"/>
        <v>4</v>
      </c>
      <c r="C122" s="2">
        <v>43622</v>
      </c>
      <c r="D122" s="4">
        <v>130.1</v>
      </c>
    </row>
    <row r="123" spans="2:4" ht="15" thickBot="1" x14ac:dyDescent="0.35">
      <c r="B123">
        <f t="shared" si="1"/>
        <v>3</v>
      </c>
      <c r="C123" s="2">
        <v>43621</v>
      </c>
      <c r="D123" s="4">
        <v>344.3</v>
      </c>
    </row>
    <row r="124" spans="2:4" ht="15" thickBot="1" x14ac:dyDescent="0.35">
      <c r="B124">
        <f t="shared" si="1"/>
        <v>2</v>
      </c>
      <c r="C124" s="2">
        <v>43620</v>
      </c>
      <c r="D124" s="4">
        <v>168</v>
      </c>
    </row>
    <row r="125" spans="2:4" ht="15" thickBot="1" x14ac:dyDescent="0.35">
      <c r="B125">
        <f t="shared" si="1"/>
        <v>1</v>
      </c>
      <c r="C125" s="2">
        <v>43619</v>
      </c>
      <c r="D125" s="4">
        <v>120.1</v>
      </c>
    </row>
    <row r="126" spans="2:4" ht="15" thickBot="1" x14ac:dyDescent="0.35">
      <c r="B126">
        <f t="shared" si="1"/>
        <v>5</v>
      </c>
      <c r="C126" s="2">
        <v>43616</v>
      </c>
      <c r="D126" s="4">
        <v>42.7</v>
      </c>
    </row>
    <row r="127" spans="2:4" ht="15" thickBot="1" x14ac:dyDescent="0.35">
      <c r="B127">
        <f t="shared" si="1"/>
        <v>4</v>
      </c>
      <c r="C127" s="2">
        <v>43615</v>
      </c>
      <c r="D127" s="4">
        <v>127.1</v>
      </c>
    </row>
    <row r="128" spans="2:4" ht="15" thickBot="1" x14ac:dyDescent="0.35">
      <c r="B128">
        <f t="shared" si="1"/>
        <v>3</v>
      </c>
      <c r="C128" s="2">
        <v>43614</v>
      </c>
      <c r="D128" s="4">
        <v>161.1</v>
      </c>
    </row>
    <row r="129" spans="2:4" ht="15" thickBot="1" x14ac:dyDescent="0.35">
      <c r="B129">
        <f t="shared" si="1"/>
        <v>2</v>
      </c>
      <c r="C129" s="2">
        <v>43613</v>
      </c>
      <c r="D129" s="4">
        <v>166.2</v>
      </c>
    </row>
    <row r="130" spans="2:4" ht="15" thickBot="1" x14ac:dyDescent="0.35">
      <c r="B130">
        <f t="shared" si="1"/>
        <v>1</v>
      </c>
      <c r="C130" s="2">
        <v>43612</v>
      </c>
      <c r="D130" s="4">
        <v>145.69999999999999</v>
      </c>
    </row>
    <row r="131" spans="2:4" ht="15" thickBot="1" x14ac:dyDescent="0.35">
      <c r="B131">
        <f t="shared" si="1"/>
        <v>5</v>
      </c>
      <c r="C131" s="2">
        <v>43609</v>
      </c>
      <c r="D131" s="4">
        <v>149.30000000000001</v>
      </c>
    </row>
    <row r="132" spans="2:4" ht="15" thickBot="1" x14ac:dyDescent="0.35">
      <c r="B132">
        <f t="shared" ref="B132:B195" si="2">WEEKDAY(C132,2)</f>
        <v>4</v>
      </c>
      <c r="C132" s="2">
        <v>43608</v>
      </c>
      <c r="D132" s="4">
        <v>171.4</v>
      </c>
    </row>
    <row r="133" spans="2:4" ht="15" thickBot="1" x14ac:dyDescent="0.35">
      <c r="B133">
        <f t="shared" si="2"/>
        <v>3</v>
      </c>
      <c r="C133" s="2">
        <v>43607</v>
      </c>
      <c r="D133" s="4">
        <v>-142.80000000000001</v>
      </c>
    </row>
    <row r="134" spans="2:4" ht="15" thickBot="1" x14ac:dyDescent="0.35">
      <c r="B134">
        <f t="shared" si="2"/>
        <v>2</v>
      </c>
      <c r="C134" s="2">
        <v>43606</v>
      </c>
      <c r="D134" s="4">
        <v>146.19999999999999</v>
      </c>
    </row>
    <row r="135" spans="2:4" ht="15" thickBot="1" x14ac:dyDescent="0.35">
      <c r="B135">
        <f t="shared" si="2"/>
        <v>1</v>
      </c>
      <c r="C135" s="2">
        <v>43605</v>
      </c>
      <c r="D135" s="4">
        <v>147.69999999999999</v>
      </c>
    </row>
    <row r="136" spans="2:4" ht="15" thickBot="1" x14ac:dyDescent="0.35">
      <c r="B136">
        <f t="shared" si="2"/>
        <v>5</v>
      </c>
      <c r="C136" s="2">
        <v>43602</v>
      </c>
      <c r="D136" s="4">
        <v>118.5</v>
      </c>
    </row>
    <row r="137" spans="2:4" ht="15" thickBot="1" x14ac:dyDescent="0.35">
      <c r="B137">
        <f t="shared" si="2"/>
        <v>4</v>
      </c>
      <c r="C137" s="2">
        <v>43601</v>
      </c>
      <c r="D137" s="4">
        <v>145.30000000000001</v>
      </c>
    </row>
    <row r="138" spans="2:4" ht="15" thickBot="1" x14ac:dyDescent="0.35">
      <c r="B138">
        <f t="shared" si="2"/>
        <v>3</v>
      </c>
      <c r="C138" s="2">
        <v>43600</v>
      </c>
      <c r="D138" s="4">
        <v>297.3</v>
      </c>
    </row>
    <row r="139" spans="2:4" ht="15" thickBot="1" x14ac:dyDescent="0.35">
      <c r="B139">
        <f t="shared" si="2"/>
        <v>2</v>
      </c>
      <c r="C139" s="2">
        <v>43599</v>
      </c>
      <c r="D139" s="4">
        <v>49.7</v>
      </c>
    </row>
    <row r="140" spans="2:4" ht="15" thickBot="1" x14ac:dyDescent="0.35">
      <c r="B140">
        <f t="shared" si="2"/>
        <v>1</v>
      </c>
      <c r="C140" s="2">
        <v>43598</v>
      </c>
      <c r="D140" s="4">
        <v>58.9</v>
      </c>
    </row>
    <row r="141" spans="2:4" ht="15" thickBot="1" x14ac:dyDescent="0.35">
      <c r="B141">
        <f t="shared" si="2"/>
        <v>3</v>
      </c>
      <c r="C141" s="2">
        <v>43593</v>
      </c>
      <c r="D141" s="3">
        <v>1375.9</v>
      </c>
    </row>
    <row r="142" spans="2:4" ht="15" thickBot="1" x14ac:dyDescent="0.35">
      <c r="B142">
        <f t="shared" si="2"/>
        <v>2</v>
      </c>
      <c r="C142" s="2">
        <v>43592</v>
      </c>
      <c r="D142" s="4">
        <v>775.6</v>
      </c>
    </row>
    <row r="143" spans="2:4" ht="15" thickBot="1" x14ac:dyDescent="0.35">
      <c r="B143">
        <f t="shared" si="2"/>
        <v>1</v>
      </c>
      <c r="C143" s="2">
        <v>43591</v>
      </c>
      <c r="D143" s="4">
        <v>267.8</v>
      </c>
    </row>
    <row r="144" spans="2:4" ht="15" thickBot="1" x14ac:dyDescent="0.35">
      <c r="B144">
        <f t="shared" si="2"/>
        <v>2</v>
      </c>
      <c r="C144" s="2">
        <v>43585</v>
      </c>
      <c r="D144" s="3">
        <v>1425</v>
      </c>
    </row>
    <row r="145" spans="2:4" ht="15" thickBot="1" x14ac:dyDescent="0.35">
      <c r="B145">
        <f t="shared" si="2"/>
        <v>1</v>
      </c>
      <c r="C145" s="2">
        <v>43584</v>
      </c>
      <c r="D145" s="4">
        <v>172.7</v>
      </c>
    </row>
    <row r="146" spans="2:4" ht="15" thickBot="1" x14ac:dyDescent="0.35">
      <c r="B146">
        <f t="shared" si="2"/>
        <v>5</v>
      </c>
      <c r="C146" s="2">
        <v>43581</v>
      </c>
      <c r="D146" s="4">
        <v>166.3</v>
      </c>
    </row>
    <row r="147" spans="2:4" ht="15" thickBot="1" x14ac:dyDescent="0.35">
      <c r="B147">
        <f t="shared" si="2"/>
        <v>4</v>
      </c>
      <c r="C147" s="2">
        <v>43580</v>
      </c>
      <c r="D147" s="4">
        <v>191.3</v>
      </c>
    </row>
    <row r="148" spans="2:4" ht="15" thickBot="1" x14ac:dyDescent="0.35">
      <c r="B148">
        <f t="shared" si="2"/>
        <v>3</v>
      </c>
      <c r="C148" s="2">
        <v>43579</v>
      </c>
      <c r="D148" s="4">
        <v>221.7</v>
      </c>
    </row>
    <row r="149" spans="2:4" ht="15" thickBot="1" x14ac:dyDescent="0.35">
      <c r="B149">
        <f t="shared" si="2"/>
        <v>2</v>
      </c>
      <c r="C149" s="2">
        <v>43578</v>
      </c>
      <c r="D149" s="4">
        <v>145.30000000000001</v>
      </c>
    </row>
    <row r="150" spans="2:4" ht="15" thickBot="1" x14ac:dyDescent="0.35">
      <c r="B150">
        <f t="shared" si="2"/>
        <v>1</v>
      </c>
      <c r="C150" s="2">
        <v>43577</v>
      </c>
      <c r="D150" s="4">
        <v>106.8</v>
      </c>
    </row>
    <row r="151" spans="2:4" ht="15" thickBot="1" x14ac:dyDescent="0.35">
      <c r="B151">
        <f t="shared" si="2"/>
        <v>5</v>
      </c>
      <c r="C151" s="2">
        <v>43574</v>
      </c>
      <c r="D151" s="4">
        <v>105.9</v>
      </c>
    </row>
    <row r="152" spans="2:4" ht="15" thickBot="1" x14ac:dyDescent="0.35">
      <c r="B152">
        <f t="shared" si="2"/>
        <v>4</v>
      </c>
      <c r="C152" s="2">
        <v>43573</v>
      </c>
      <c r="D152" s="4">
        <v>111.5</v>
      </c>
    </row>
    <row r="153" spans="2:4" ht="15" thickBot="1" x14ac:dyDescent="0.35">
      <c r="B153">
        <f t="shared" si="2"/>
        <v>3</v>
      </c>
      <c r="C153" s="2">
        <v>43572</v>
      </c>
      <c r="D153" s="4">
        <v>501.5</v>
      </c>
    </row>
    <row r="154" spans="2:4" ht="15" thickBot="1" x14ac:dyDescent="0.35">
      <c r="B154">
        <f t="shared" si="2"/>
        <v>2</v>
      </c>
      <c r="C154" s="2">
        <v>43571</v>
      </c>
      <c r="D154" s="4">
        <v>92.2</v>
      </c>
    </row>
    <row r="155" spans="2:4" ht="15" thickBot="1" x14ac:dyDescent="0.35">
      <c r="B155">
        <f t="shared" si="2"/>
        <v>1</v>
      </c>
      <c r="C155" s="2">
        <v>43570</v>
      </c>
      <c r="D155" s="4">
        <v>115.2</v>
      </c>
    </row>
    <row r="156" spans="2:4" ht="15" thickBot="1" x14ac:dyDescent="0.35">
      <c r="B156">
        <f t="shared" si="2"/>
        <v>5</v>
      </c>
      <c r="C156" s="2">
        <v>43567</v>
      </c>
      <c r="D156" s="4">
        <v>104.5</v>
      </c>
    </row>
    <row r="157" spans="2:4" ht="15" thickBot="1" x14ac:dyDescent="0.35">
      <c r="B157">
        <f t="shared" si="2"/>
        <v>4</v>
      </c>
      <c r="C157" s="2">
        <v>43566</v>
      </c>
      <c r="D157" s="4">
        <v>110.2</v>
      </c>
    </row>
    <row r="158" spans="2:4" ht="15" thickBot="1" x14ac:dyDescent="0.35">
      <c r="B158">
        <f t="shared" si="2"/>
        <v>3</v>
      </c>
      <c r="C158" s="2">
        <v>43565</v>
      </c>
      <c r="D158" s="4">
        <v>911.5</v>
      </c>
    </row>
    <row r="159" spans="2:4" ht="15" thickBot="1" x14ac:dyDescent="0.35">
      <c r="B159">
        <f t="shared" si="2"/>
        <v>2</v>
      </c>
      <c r="C159" s="2">
        <v>43564</v>
      </c>
      <c r="D159" s="4">
        <v>130.69999999999999</v>
      </c>
    </row>
    <row r="160" spans="2:4" ht="15" thickBot="1" x14ac:dyDescent="0.35">
      <c r="B160">
        <f t="shared" si="2"/>
        <v>1</v>
      </c>
      <c r="C160" s="2">
        <v>43563</v>
      </c>
      <c r="D160" s="4">
        <v>115.4</v>
      </c>
    </row>
    <row r="161" spans="2:4" ht="15" thickBot="1" x14ac:dyDescent="0.35">
      <c r="B161">
        <f t="shared" si="2"/>
        <v>5</v>
      </c>
      <c r="C161" s="2">
        <v>43560</v>
      </c>
      <c r="D161" s="4">
        <v>112.3</v>
      </c>
    </row>
    <row r="162" spans="2:4" ht="15" thickBot="1" x14ac:dyDescent="0.35">
      <c r="B162">
        <f t="shared" si="2"/>
        <v>4</v>
      </c>
      <c r="C162" s="2">
        <v>43559</v>
      </c>
      <c r="D162" s="4">
        <v>110.9</v>
      </c>
    </row>
    <row r="163" spans="2:4" ht="15" thickBot="1" x14ac:dyDescent="0.35">
      <c r="B163">
        <f t="shared" si="2"/>
        <v>3</v>
      </c>
      <c r="C163" s="2">
        <v>43558</v>
      </c>
      <c r="D163" s="4">
        <v>-23.7</v>
      </c>
    </row>
    <row r="164" spans="2:4" ht="15" thickBot="1" x14ac:dyDescent="0.35">
      <c r="B164">
        <f t="shared" si="2"/>
        <v>2</v>
      </c>
      <c r="C164" s="2">
        <v>43557</v>
      </c>
      <c r="D164" s="4">
        <v>134.19999999999999</v>
      </c>
    </row>
    <row r="165" spans="2:4" ht="15" thickBot="1" x14ac:dyDescent="0.35">
      <c r="B165">
        <f t="shared" si="2"/>
        <v>1</v>
      </c>
      <c r="C165" s="2">
        <v>43556</v>
      </c>
      <c r="D165" s="4">
        <v>98.9</v>
      </c>
    </row>
    <row r="166" spans="2:4" ht="15" thickBot="1" x14ac:dyDescent="0.35">
      <c r="B166">
        <f t="shared" si="2"/>
        <v>5</v>
      </c>
      <c r="C166" s="2">
        <v>43553</v>
      </c>
      <c r="D166" s="4">
        <v>51.2</v>
      </c>
    </row>
    <row r="167" spans="2:4" ht="15" thickBot="1" x14ac:dyDescent="0.35">
      <c r="B167">
        <f t="shared" si="2"/>
        <v>4</v>
      </c>
      <c r="C167" s="2">
        <v>43552</v>
      </c>
      <c r="D167" s="4">
        <v>135.69999999999999</v>
      </c>
    </row>
    <row r="168" spans="2:4" ht="15" thickBot="1" x14ac:dyDescent="0.35">
      <c r="B168">
        <f t="shared" si="2"/>
        <v>3</v>
      </c>
      <c r="C168" s="2">
        <v>43551</v>
      </c>
      <c r="D168" s="4">
        <v>406.4</v>
      </c>
    </row>
    <row r="169" spans="2:4" ht="15" thickBot="1" x14ac:dyDescent="0.35">
      <c r="B169">
        <f t="shared" si="2"/>
        <v>2</v>
      </c>
      <c r="C169" s="2">
        <v>43550</v>
      </c>
      <c r="D169" s="4">
        <v>139.69999999999999</v>
      </c>
    </row>
    <row r="170" spans="2:4" ht="15" thickBot="1" x14ac:dyDescent="0.35">
      <c r="B170">
        <f t="shared" si="2"/>
        <v>1</v>
      </c>
      <c r="C170" s="2">
        <v>43549</v>
      </c>
      <c r="D170" s="4">
        <v>133.9</v>
      </c>
    </row>
    <row r="171" spans="2:4" ht="15" thickBot="1" x14ac:dyDescent="0.35">
      <c r="B171">
        <f t="shared" si="2"/>
        <v>5</v>
      </c>
      <c r="C171" s="2">
        <v>43546</v>
      </c>
      <c r="D171" s="4">
        <v>121.5</v>
      </c>
    </row>
    <row r="172" spans="2:4" ht="15" thickBot="1" x14ac:dyDescent="0.35">
      <c r="B172">
        <f t="shared" si="2"/>
        <v>4</v>
      </c>
      <c r="C172" s="2">
        <v>43545</v>
      </c>
      <c r="D172" s="4">
        <v>131.6</v>
      </c>
    </row>
    <row r="173" spans="2:4" ht="15" thickBot="1" x14ac:dyDescent="0.35">
      <c r="B173">
        <f t="shared" si="2"/>
        <v>3</v>
      </c>
      <c r="C173" s="2">
        <v>43544</v>
      </c>
      <c r="D173" s="4">
        <v>-36.5</v>
      </c>
    </row>
    <row r="174" spans="2:4" ht="15" thickBot="1" x14ac:dyDescent="0.35">
      <c r="B174">
        <f t="shared" si="2"/>
        <v>2</v>
      </c>
      <c r="C174" s="2">
        <v>43543</v>
      </c>
      <c r="D174" s="4">
        <v>110.6</v>
      </c>
    </row>
    <row r="175" spans="2:4" ht="15" thickBot="1" x14ac:dyDescent="0.35">
      <c r="B175">
        <f t="shared" si="2"/>
        <v>1</v>
      </c>
      <c r="C175" s="2">
        <v>43542</v>
      </c>
      <c r="D175" s="4">
        <v>103.4</v>
      </c>
    </row>
    <row r="176" spans="2:4" ht="15" thickBot="1" x14ac:dyDescent="0.35">
      <c r="B176">
        <f t="shared" si="2"/>
        <v>5</v>
      </c>
      <c r="C176" s="2">
        <v>43539</v>
      </c>
      <c r="D176" s="4">
        <v>99.7</v>
      </c>
    </row>
    <row r="177" spans="2:4" ht="15" thickBot="1" x14ac:dyDescent="0.35">
      <c r="B177">
        <f t="shared" si="2"/>
        <v>4</v>
      </c>
      <c r="C177" s="2">
        <v>43538</v>
      </c>
      <c r="D177" s="4">
        <v>123.4</v>
      </c>
    </row>
    <row r="178" spans="2:4" ht="15" thickBot="1" x14ac:dyDescent="0.35">
      <c r="B178">
        <f t="shared" si="2"/>
        <v>3</v>
      </c>
      <c r="C178" s="2">
        <v>43537</v>
      </c>
      <c r="D178" s="4">
        <v>122.5</v>
      </c>
    </row>
    <row r="179" spans="2:4" ht="15" thickBot="1" x14ac:dyDescent="0.35">
      <c r="B179">
        <f t="shared" si="2"/>
        <v>2</v>
      </c>
      <c r="C179" s="2">
        <v>43536</v>
      </c>
      <c r="D179" s="4">
        <v>119</v>
      </c>
    </row>
    <row r="180" spans="2:4" ht="15" thickBot="1" x14ac:dyDescent="0.35">
      <c r="B180">
        <f t="shared" si="2"/>
        <v>1</v>
      </c>
      <c r="C180" s="2">
        <v>43535</v>
      </c>
      <c r="D180" s="4">
        <v>106</v>
      </c>
    </row>
    <row r="181" spans="2:4" ht="15" thickBot="1" x14ac:dyDescent="0.35">
      <c r="B181">
        <f t="shared" si="2"/>
        <v>4</v>
      </c>
      <c r="C181" s="2">
        <v>43531</v>
      </c>
      <c r="D181" s="4">
        <v>100.6</v>
      </c>
    </row>
    <row r="182" spans="2:4" ht="15" thickBot="1" x14ac:dyDescent="0.35">
      <c r="B182">
        <f t="shared" si="2"/>
        <v>3</v>
      </c>
      <c r="C182" s="2">
        <v>43530</v>
      </c>
      <c r="D182" s="4">
        <v>867.3</v>
      </c>
    </row>
    <row r="183" spans="2:4" ht="15" thickBot="1" x14ac:dyDescent="0.35">
      <c r="B183">
        <f t="shared" si="2"/>
        <v>2</v>
      </c>
      <c r="C183" s="2">
        <v>43529</v>
      </c>
      <c r="D183" s="4">
        <v>865.8</v>
      </c>
    </row>
    <row r="184" spans="2:4" ht="15" thickBot="1" x14ac:dyDescent="0.35">
      <c r="B184">
        <f t="shared" si="2"/>
        <v>1</v>
      </c>
      <c r="C184" s="2">
        <v>43528</v>
      </c>
      <c r="D184" s="4">
        <v>484.3</v>
      </c>
    </row>
    <row r="185" spans="2:4" ht="15" thickBot="1" x14ac:dyDescent="0.35">
      <c r="B185">
        <f t="shared" si="2"/>
        <v>5</v>
      </c>
      <c r="C185" s="2">
        <v>43525</v>
      </c>
      <c r="D185" s="4">
        <v>481.2</v>
      </c>
    </row>
    <row r="186" spans="2:4" ht="15" thickBot="1" x14ac:dyDescent="0.35">
      <c r="B186">
        <f t="shared" si="2"/>
        <v>4</v>
      </c>
      <c r="C186" s="2">
        <v>43524</v>
      </c>
      <c r="D186" s="4">
        <v>138.30000000000001</v>
      </c>
    </row>
    <row r="187" spans="2:4" ht="15" thickBot="1" x14ac:dyDescent="0.35">
      <c r="B187">
        <f t="shared" si="2"/>
        <v>3</v>
      </c>
      <c r="C187" s="2">
        <v>43523</v>
      </c>
      <c r="D187" s="4">
        <v>53.6</v>
      </c>
    </row>
    <row r="188" spans="2:4" ht="15" thickBot="1" x14ac:dyDescent="0.35">
      <c r="B188">
        <f t="shared" si="2"/>
        <v>2</v>
      </c>
      <c r="C188" s="2">
        <v>43522</v>
      </c>
      <c r="D188" s="4">
        <v>110.8</v>
      </c>
    </row>
    <row r="189" spans="2:4" ht="15" thickBot="1" x14ac:dyDescent="0.35">
      <c r="B189">
        <f t="shared" si="2"/>
        <v>1</v>
      </c>
      <c r="C189" s="2">
        <v>43521</v>
      </c>
      <c r="D189" s="4">
        <v>160.1</v>
      </c>
    </row>
    <row r="190" spans="2:4" ht="15" thickBot="1" x14ac:dyDescent="0.35">
      <c r="B190">
        <f t="shared" si="2"/>
        <v>5</v>
      </c>
      <c r="C190" s="2">
        <v>43518</v>
      </c>
      <c r="D190" s="4">
        <v>187.9</v>
      </c>
    </row>
    <row r="191" spans="2:4" ht="15" thickBot="1" x14ac:dyDescent="0.35">
      <c r="B191">
        <f t="shared" si="2"/>
        <v>4</v>
      </c>
      <c r="C191" s="2">
        <v>43517</v>
      </c>
      <c r="D191" s="4">
        <v>148</v>
      </c>
    </row>
    <row r="192" spans="2:4" ht="15" thickBot="1" x14ac:dyDescent="0.35">
      <c r="B192">
        <f t="shared" si="2"/>
        <v>3</v>
      </c>
      <c r="C192" s="2">
        <v>43516</v>
      </c>
      <c r="D192" s="4">
        <v>585.6</v>
      </c>
    </row>
    <row r="193" spans="2:4" ht="15" thickBot="1" x14ac:dyDescent="0.35">
      <c r="B193">
        <f t="shared" si="2"/>
        <v>2</v>
      </c>
      <c r="C193" s="2">
        <v>43515</v>
      </c>
      <c r="D193" s="4">
        <v>130.69999999999999</v>
      </c>
    </row>
    <row r="194" spans="2:4" ht="15" thickBot="1" x14ac:dyDescent="0.35">
      <c r="B194">
        <f t="shared" si="2"/>
        <v>1</v>
      </c>
      <c r="C194" s="2">
        <v>43514</v>
      </c>
      <c r="D194" s="4">
        <v>110.2</v>
      </c>
    </row>
    <row r="195" spans="2:4" ht="15" thickBot="1" x14ac:dyDescent="0.35">
      <c r="B195">
        <f t="shared" si="2"/>
        <v>5</v>
      </c>
      <c r="C195" s="2">
        <v>43511</v>
      </c>
      <c r="D195" s="4">
        <v>116.7</v>
      </c>
    </row>
    <row r="196" spans="2:4" ht="15" thickBot="1" x14ac:dyDescent="0.35">
      <c r="B196">
        <f t="shared" ref="B196:B259" si="3">WEEKDAY(C196,2)</f>
        <v>4</v>
      </c>
      <c r="C196" s="2">
        <v>43510</v>
      </c>
      <c r="D196" s="4">
        <v>126.9</v>
      </c>
    </row>
    <row r="197" spans="2:4" ht="15" thickBot="1" x14ac:dyDescent="0.35">
      <c r="B197">
        <f t="shared" si="3"/>
        <v>3</v>
      </c>
      <c r="C197" s="2">
        <v>43509</v>
      </c>
      <c r="D197" s="4">
        <v>-389.4</v>
      </c>
    </row>
    <row r="198" spans="2:4" ht="15" thickBot="1" x14ac:dyDescent="0.35">
      <c r="B198">
        <f t="shared" si="3"/>
        <v>2</v>
      </c>
      <c r="C198" s="2">
        <v>43508</v>
      </c>
      <c r="D198" s="4">
        <v>129.5</v>
      </c>
    </row>
    <row r="199" spans="2:4" ht="15" thickBot="1" x14ac:dyDescent="0.35">
      <c r="B199">
        <f t="shared" si="3"/>
        <v>1</v>
      </c>
      <c r="C199" s="2">
        <v>43507</v>
      </c>
      <c r="D199" s="4">
        <v>138.6</v>
      </c>
    </row>
    <row r="200" spans="2:4" ht="15" thickBot="1" x14ac:dyDescent="0.35">
      <c r="B200">
        <f t="shared" si="3"/>
        <v>5</v>
      </c>
      <c r="C200" s="2">
        <v>43504</v>
      </c>
      <c r="D200" s="4">
        <v>110.8</v>
      </c>
    </row>
    <row r="201" spans="2:4" ht="15" thickBot="1" x14ac:dyDescent="0.35">
      <c r="B201">
        <f t="shared" si="3"/>
        <v>4</v>
      </c>
      <c r="C201" s="2">
        <v>43503</v>
      </c>
      <c r="D201" s="4">
        <v>113.7</v>
      </c>
    </row>
    <row r="202" spans="2:4" ht="15" thickBot="1" x14ac:dyDescent="0.35">
      <c r="B202">
        <f t="shared" si="3"/>
        <v>3</v>
      </c>
      <c r="C202" s="2">
        <v>43502</v>
      </c>
      <c r="D202" s="3">
        <v>1768.5</v>
      </c>
    </row>
    <row r="203" spans="2:4" ht="15" thickBot="1" x14ac:dyDescent="0.35">
      <c r="B203">
        <f t="shared" si="3"/>
        <v>2</v>
      </c>
      <c r="C203" s="2">
        <v>43501</v>
      </c>
      <c r="D203" s="3">
        <v>1458.4</v>
      </c>
    </row>
    <row r="204" spans="2:4" ht="15" thickBot="1" x14ac:dyDescent="0.35">
      <c r="B204">
        <f t="shared" si="3"/>
        <v>1</v>
      </c>
      <c r="C204" s="2">
        <v>43500</v>
      </c>
      <c r="D204" s="4">
        <v>545.1</v>
      </c>
    </row>
    <row r="205" spans="2:4" ht="15" thickBot="1" x14ac:dyDescent="0.35">
      <c r="B205">
        <f t="shared" si="3"/>
        <v>5</v>
      </c>
      <c r="C205" s="2">
        <v>43497</v>
      </c>
      <c r="D205" s="4">
        <v>135.6</v>
      </c>
    </row>
    <row r="206" spans="2:4" ht="15" thickBot="1" x14ac:dyDescent="0.35">
      <c r="B206">
        <f t="shared" si="3"/>
        <v>4</v>
      </c>
      <c r="C206" s="2">
        <v>43496</v>
      </c>
      <c r="D206" s="4">
        <v>9</v>
      </c>
    </row>
    <row r="207" spans="2:4" ht="15" thickBot="1" x14ac:dyDescent="0.35">
      <c r="B207">
        <f t="shared" si="3"/>
        <v>3</v>
      </c>
      <c r="C207" s="2">
        <v>43495</v>
      </c>
      <c r="D207" s="4">
        <v>-229.5</v>
      </c>
    </row>
    <row r="208" spans="2:4" ht="15" thickBot="1" x14ac:dyDescent="0.35">
      <c r="B208">
        <f t="shared" si="3"/>
        <v>2</v>
      </c>
      <c r="C208" s="2">
        <v>43494</v>
      </c>
      <c r="D208" s="4">
        <v>22.2</v>
      </c>
    </row>
    <row r="209" spans="2:4" ht="15" thickBot="1" x14ac:dyDescent="0.35">
      <c r="B209">
        <f t="shared" si="3"/>
        <v>1</v>
      </c>
      <c r="C209" s="2">
        <v>43493</v>
      </c>
      <c r="D209" s="4">
        <v>128.19999999999999</v>
      </c>
    </row>
    <row r="210" spans="2:4" ht="15" thickBot="1" x14ac:dyDescent="0.35">
      <c r="B210">
        <f t="shared" si="3"/>
        <v>5</v>
      </c>
      <c r="C210" s="2">
        <v>43490</v>
      </c>
      <c r="D210" s="4">
        <v>146.19999999999999</v>
      </c>
    </row>
    <row r="211" spans="2:4" ht="15" thickBot="1" x14ac:dyDescent="0.35">
      <c r="B211">
        <f t="shared" si="3"/>
        <v>4</v>
      </c>
      <c r="C211" s="2">
        <v>43489</v>
      </c>
      <c r="D211" s="4">
        <v>149.80000000000001</v>
      </c>
    </row>
    <row r="212" spans="2:4" ht="15" thickBot="1" x14ac:dyDescent="0.35">
      <c r="B212">
        <f t="shared" si="3"/>
        <v>3</v>
      </c>
      <c r="C212" s="2">
        <v>43488</v>
      </c>
      <c r="D212" s="4">
        <v>304</v>
      </c>
    </row>
    <row r="213" spans="2:4" ht="15" thickBot="1" x14ac:dyDescent="0.35">
      <c r="B213">
        <f t="shared" si="3"/>
        <v>2</v>
      </c>
      <c r="C213" s="2">
        <v>43487</v>
      </c>
      <c r="D213" s="4">
        <v>197.6</v>
      </c>
    </row>
    <row r="214" spans="2:4" ht="15" thickBot="1" x14ac:dyDescent="0.35">
      <c r="B214">
        <f t="shared" si="3"/>
        <v>1</v>
      </c>
      <c r="C214" s="2">
        <v>43486</v>
      </c>
      <c r="D214" s="4">
        <v>172.7</v>
      </c>
    </row>
    <row r="215" spans="2:4" ht="15" thickBot="1" x14ac:dyDescent="0.35">
      <c r="B215">
        <f t="shared" si="3"/>
        <v>5</v>
      </c>
      <c r="C215" s="2">
        <v>43483</v>
      </c>
      <c r="D215" s="4">
        <v>150.5</v>
      </c>
    </row>
    <row r="216" spans="2:4" ht="15" thickBot="1" x14ac:dyDescent="0.35">
      <c r="B216">
        <f t="shared" si="3"/>
        <v>4</v>
      </c>
      <c r="C216" s="2">
        <v>43482</v>
      </c>
      <c r="D216" s="4">
        <v>180.9</v>
      </c>
    </row>
    <row r="217" spans="2:4" ht="15" thickBot="1" x14ac:dyDescent="0.35">
      <c r="B217">
        <f t="shared" si="3"/>
        <v>3</v>
      </c>
      <c r="C217" s="2">
        <v>43481</v>
      </c>
      <c r="D217" s="4">
        <v>214.5</v>
      </c>
    </row>
    <row r="218" spans="2:4" ht="15" thickBot="1" x14ac:dyDescent="0.35">
      <c r="B218">
        <f t="shared" si="3"/>
        <v>2</v>
      </c>
      <c r="C218" s="2">
        <v>43480</v>
      </c>
      <c r="D218" s="4">
        <v>147.6</v>
      </c>
    </row>
    <row r="219" spans="2:4" ht="15" thickBot="1" x14ac:dyDescent="0.35">
      <c r="B219">
        <f t="shared" si="3"/>
        <v>1</v>
      </c>
      <c r="C219" s="2">
        <v>43479</v>
      </c>
      <c r="D219" s="4">
        <v>152.6</v>
      </c>
    </row>
    <row r="220" spans="2:4" ht="15" thickBot="1" x14ac:dyDescent="0.35">
      <c r="B220">
        <f t="shared" si="3"/>
        <v>5</v>
      </c>
      <c r="C220" s="2">
        <v>43476</v>
      </c>
      <c r="D220" s="4">
        <v>184.4</v>
      </c>
    </row>
    <row r="221" spans="2:4" ht="15" thickBot="1" x14ac:dyDescent="0.35">
      <c r="B221">
        <f t="shared" si="3"/>
        <v>4</v>
      </c>
      <c r="C221" s="2">
        <v>43475</v>
      </c>
      <c r="D221" s="4">
        <v>182.1</v>
      </c>
    </row>
    <row r="222" spans="2:4" ht="15" thickBot="1" x14ac:dyDescent="0.35">
      <c r="B222">
        <f t="shared" si="3"/>
        <v>3</v>
      </c>
      <c r="C222" s="2">
        <v>43474</v>
      </c>
      <c r="D222" s="4">
        <v>430</v>
      </c>
    </row>
    <row r="223" spans="2:4" ht="15" thickBot="1" x14ac:dyDescent="0.35">
      <c r="B223">
        <f t="shared" si="3"/>
        <v>6</v>
      </c>
      <c r="C223" s="2">
        <v>43463</v>
      </c>
      <c r="D223" s="4">
        <v>316.7</v>
      </c>
    </row>
    <row r="224" spans="2:4" ht="15" thickBot="1" x14ac:dyDescent="0.35">
      <c r="B224">
        <f t="shared" si="3"/>
        <v>5</v>
      </c>
      <c r="C224" s="2">
        <v>43462</v>
      </c>
      <c r="D224" s="4">
        <v>215.5</v>
      </c>
    </row>
    <row r="225" spans="2:4" ht="15" thickBot="1" x14ac:dyDescent="0.35">
      <c r="B225">
        <f t="shared" si="3"/>
        <v>4</v>
      </c>
      <c r="C225" s="2">
        <v>43461</v>
      </c>
      <c r="D225" s="4">
        <v>235.6</v>
      </c>
    </row>
    <row r="226" spans="2:4" ht="15" thickBot="1" x14ac:dyDescent="0.35">
      <c r="B226">
        <f t="shared" si="3"/>
        <v>3</v>
      </c>
      <c r="C226" s="2">
        <v>43460</v>
      </c>
      <c r="D226" s="4">
        <v>168.2</v>
      </c>
    </row>
    <row r="227" spans="2:4" ht="15" thickBot="1" x14ac:dyDescent="0.35">
      <c r="B227">
        <f t="shared" si="3"/>
        <v>2</v>
      </c>
      <c r="C227" s="2">
        <v>43459</v>
      </c>
      <c r="D227" s="4">
        <v>119</v>
      </c>
    </row>
    <row r="228" spans="2:4" ht="15" thickBot="1" x14ac:dyDescent="0.35">
      <c r="B228">
        <f t="shared" si="3"/>
        <v>1</v>
      </c>
      <c r="C228" s="2">
        <v>43458</v>
      </c>
      <c r="D228" s="4">
        <v>98</v>
      </c>
    </row>
    <row r="229" spans="2:4" ht="15" thickBot="1" x14ac:dyDescent="0.35">
      <c r="B229">
        <f t="shared" si="3"/>
        <v>5</v>
      </c>
      <c r="C229" s="2">
        <v>43455</v>
      </c>
      <c r="D229" s="4">
        <v>-42.2</v>
      </c>
    </row>
    <row r="230" spans="2:4" ht="15" thickBot="1" x14ac:dyDescent="0.35">
      <c r="B230">
        <f t="shared" si="3"/>
        <v>4</v>
      </c>
      <c r="C230" s="2">
        <v>43454</v>
      </c>
      <c r="D230" s="4">
        <v>-68</v>
      </c>
    </row>
    <row r="231" spans="2:4" ht="15" thickBot="1" x14ac:dyDescent="0.35">
      <c r="B231">
        <f t="shared" si="3"/>
        <v>3</v>
      </c>
      <c r="C231" s="2">
        <v>43453</v>
      </c>
      <c r="D231" s="4">
        <v>-204.8</v>
      </c>
    </row>
    <row r="232" spans="2:4" ht="15" thickBot="1" x14ac:dyDescent="0.35">
      <c r="B232">
        <f t="shared" si="3"/>
        <v>2</v>
      </c>
      <c r="C232" s="2">
        <v>43452</v>
      </c>
      <c r="D232" s="4">
        <v>-95.1</v>
      </c>
    </row>
    <row r="233" spans="2:4" ht="15" thickBot="1" x14ac:dyDescent="0.35">
      <c r="B233">
        <f t="shared" si="3"/>
        <v>1</v>
      </c>
      <c r="C233" s="2">
        <v>43451</v>
      </c>
      <c r="D233" s="4">
        <v>-134</v>
      </c>
    </row>
    <row r="234" spans="2:4" ht="15" thickBot="1" x14ac:dyDescent="0.35">
      <c r="B234">
        <f t="shared" si="3"/>
        <v>5</v>
      </c>
      <c r="C234" s="2">
        <v>43448</v>
      </c>
      <c r="D234" s="4">
        <v>-68.3</v>
      </c>
    </row>
    <row r="235" spans="2:4" ht="15" thickBot="1" x14ac:dyDescent="0.35">
      <c r="B235">
        <f t="shared" si="3"/>
        <v>4</v>
      </c>
      <c r="C235" s="2">
        <v>43447</v>
      </c>
      <c r="D235" s="4">
        <v>-20.9</v>
      </c>
    </row>
    <row r="236" spans="2:4" ht="15" thickBot="1" x14ac:dyDescent="0.35">
      <c r="B236">
        <f t="shared" si="3"/>
        <v>3</v>
      </c>
      <c r="C236" s="2">
        <v>43446</v>
      </c>
      <c r="D236" s="4">
        <v>465.3</v>
      </c>
    </row>
    <row r="237" spans="2:4" ht="15" thickBot="1" x14ac:dyDescent="0.35">
      <c r="B237">
        <f t="shared" si="3"/>
        <v>2</v>
      </c>
      <c r="C237" s="2">
        <v>43445</v>
      </c>
      <c r="D237" s="4">
        <v>12.3</v>
      </c>
    </row>
    <row r="238" spans="2:4" ht="15" thickBot="1" x14ac:dyDescent="0.35">
      <c r="B238">
        <f t="shared" si="3"/>
        <v>1</v>
      </c>
      <c r="C238" s="2">
        <v>43444</v>
      </c>
      <c r="D238" s="4">
        <v>6.9</v>
      </c>
    </row>
    <row r="239" spans="2:4" ht="15" thickBot="1" x14ac:dyDescent="0.35">
      <c r="B239">
        <f t="shared" si="3"/>
        <v>5</v>
      </c>
      <c r="C239" s="2">
        <v>43441</v>
      </c>
      <c r="D239" s="4">
        <v>-75.599999999999994</v>
      </c>
    </row>
    <row r="240" spans="2:4" ht="15" thickBot="1" x14ac:dyDescent="0.35">
      <c r="B240">
        <f t="shared" si="3"/>
        <v>4</v>
      </c>
      <c r="C240" s="2">
        <v>43440</v>
      </c>
      <c r="D240" s="4">
        <v>-88.1</v>
      </c>
    </row>
    <row r="241" spans="2:4" ht="15" thickBot="1" x14ac:dyDescent="0.35">
      <c r="B241">
        <f t="shared" si="3"/>
        <v>3</v>
      </c>
      <c r="C241" s="2">
        <v>43439</v>
      </c>
      <c r="D241" s="4">
        <v>485.8</v>
      </c>
    </row>
    <row r="242" spans="2:4" ht="15" thickBot="1" x14ac:dyDescent="0.35">
      <c r="B242">
        <f t="shared" si="3"/>
        <v>2</v>
      </c>
      <c r="C242" s="2">
        <v>43438</v>
      </c>
      <c r="D242" s="4">
        <v>589.20000000000005</v>
      </c>
    </row>
    <row r="243" spans="2:4" ht="15" thickBot="1" x14ac:dyDescent="0.35">
      <c r="B243">
        <f t="shared" si="3"/>
        <v>1</v>
      </c>
      <c r="C243" s="2">
        <v>43437</v>
      </c>
      <c r="D243" s="4">
        <v>-7.1</v>
      </c>
    </row>
    <row r="244" spans="2:4" ht="15" thickBot="1" x14ac:dyDescent="0.35">
      <c r="B244">
        <f t="shared" si="3"/>
        <v>5</v>
      </c>
      <c r="C244" s="2">
        <v>43434</v>
      </c>
      <c r="D244" s="4">
        <v>85.3</v>
      </c>
    </row>
    <row r="245" spans="2:4" ht="15" thickBot="1" x14ac:dyDescent="0.35">
      <c r="B245">
        <f t="shared" si="3"/>
        <v>4</v>
      </c>
      <c r="C245" s="2">
        <v>43433</v>
      </c>
      <c r="D245" s="4">
        <v>-229.3</v>
      </c>
    </row>
    <row r="246" spans="2:4" ht="15" thickBot="1" x14ac:dyDescent="0.35">
      <c r="B246">
        <f t="shared" si="3"/>
        <v>3</v>
      </c>
      <c r="C246" s="2">
        <v>43432</v>
      </c>
      <c r="D246" s="4">
        <v>-20.399999999999999</v>
      </c>
    </row>
    <row r="247" spans="2:4" ht="15" thickBot="1" x14ac:dyDescent="0.35">
      <c r="B247">
        <f t="shared" si="3"/>
        <v>2</v>
      </c>
      <c r="C247" s="2">
        <v>43431</v>
      </c>
      <c r="D247" s="4">
        <v>-249.7</v>
      </c>
    </row>
    <row r="248" spans="2:4" ht="15" thickBot="1" x14ac:dyDescent="0.35">
      <c r="B248">
        <f t="shared" si="3"/>
        <v>1</v>
      </c>
      <c r="C248" s="2">
        <v>43430</v>
      </c>
      <c r="D248" s="4">
        <v>-60.7</v>
      </c>
    </row>
    <row r="249" spans="2:4" ht="15" thickBot="1" x14ac:dyDescent="0.35">
      <c r="B249">
        <f t="shared" si="3"/>
        <v>5</v>
      </c>
      <c r="C249" s="2">
        <v>43427</v>
      </c>
      <c r="D249" s="4">
        <v>116.5</v>
      </c>
    </row>
    <row r="250" spans="2:4" ht="15" thickBot="1" x14ac:dyDescent="0.35">
      <c r="B250">
        <f t="shared" si="3"/>
        <v>4</v>
      </c>
      <c r="C250" s="2">
        <v>43426</v>
      </c>
      <c r="D250" s="4">
        <v>197.5</v>
      </c>
    </row>
    <row r="251" spans="2:4" ht="15" thickBot="1" x14ac:dyDescent="0.35">
      <c r="B251">
        <f t="shared" si="3"/>
        <v>3</v>
      </c>
      <c r="C251" s="2">
        <v>43425</v>
      </c>
      <c r="D251" s="4">
        <v>75.599999999999994</v>
      </c>
    </row>
    <row r="252" spans="2:4" ht="15" thickBot="1" x14ac:dyDescent="0.35">
      <c r="B252">
        <f t="shared" si="3"/>
        <v>2</v>
      </c>
      <c r="C252" s="2">
        <v>43424</v>
      </c>
      <c r="D252" s="4">
        <v>-69.599999999999994</v>
      </c>
    </row>
    <row r="253" spans="2:4" ht="15" thickBot="1" x14ac:dyDescent="0.35">
      <c r="B253">
        <f t="shared" si="3"/>
        <v>1</v>
      </c>
      <c r="C253" s="2">
        <v>43423</v>
      </c>
      <c r="D253" s="4">
        <v>-39.700000000000003</v>
      </c>
    </row>
    <row r="254" spans="2:4" ht="15" thickBot="1" x14ac:dyDescent="0.35">
      <c r="B254">
        <f t="shared" si="3"/>
        <v>5</v>
      </c>
      <c r="C254" s="2">
        <v>43420</v>
      </c>
      <c r="D254" s="4">
        <v>25.1</v>
      </c>
    </row>
    <row r="255" spans="2:4" ht="15" thickBot="1" x14ac:dyDescent="0.35">
      <c r="B255">
        <f t="shared" si="3"/>
        <v>4</v>
      </c>
      <c r="C255" s="2">
        <v>43419</v>
      </c>
      <c r="D255" s="4">
        <v>-67.2</v>
      </c>
    </row>
    <row r="256" spans="2:4" ht="15" thickBot="1" x14ac:dyDescent="0.35">
      <c r="B256">
        <f t="shared" si="3"/>
        <v>3</v>
      </c>
      <c r="C256" s="2">
        <v>43418</v>
      </c>
      <c r="D256" s="4">
        <v>136.5</v>
      </c>
    </row>
    <row r="257" spans="2:4" ht="15" thickBot="1" x14ac:dyDescent="0.35">
      <c r="B257">
        <f t="shared" si="3"/>
        <v>2</v>
      </c>
      <c r="C257" s="2">
        <v>43417</v>
      </c>
      <c r="D257" s="4">
        <v>-8.6999999999999993</v>
      </c>
    </row>
    <row r="258" spans="2:4" ht="15" thickBot="1" x14ac:dyDescent="0.35">
      <c r="B258">
        <f t="shared" si="3"/>
        <v>1</v>
      </c>
      <c r="C258" s="2">
        <v>43416</v>
      </c>
      <c r="D258" s="4">
        <v>-58.4</v>
      </c>
    </row>
    <row r="259" spans="2:4" ht="15" thickBot="1" x14ac:dyDescent="0.35">
      <c r="B259">
        <f t="shared" si="3"/>
        <v>5</v>
      </c>
      <c r="C259" s="2">
        <v>43413</v>
      </c>
      <c r="D259" s="4">
        <v>-13.8</v>
      </c>
    </row>
    <row r="260" spans="2:4" ht="15" thickBot="1" x14ac:dyDescent="0.35">
      <c r="B260">
        <f t="shared" ref="B260:B323" si="4">WEEKDAY(C260,2)</f>
        <v>4</v>
      </c>
      <c r="C260" s="2">
        <v>43412</v>
      </c>
      <c r="D260" s="4">
        <v>-53.8</v>
      </c>
    </row>
    <row r="261" spans="2:4" ht="15" thickBot="1" x14ac:dyDescent="0.35">
      <c r="B261">
        <f t="shared" si="4"/>
        <v>3</v>
      </c>
      <c r="C261" s="2">
        <v>43411</v>
      </c>
      <c r="D261" s="4">
        <v>602.4</v>
      </c>
    </row>
    <row r="262" spans="2:4" ht="15" thickBot="1" x14ac:dyDescent="0.35">
      <c r="B262">
        <f t="shared" si="4"/>
        <v>2</v>
      </c>
      <c r="C262" s="2">
        <v>43410</v>
      </c>
      <c r="D262" s="4">
        <v>487.3</v>
      </c>
    </row>
    <row r="263" spans="2:4" ht="15" thickBot="1" x14ac:dyDescent="0.35">
      <c r="B263">
        <f t="shared" si="4"/>
        <v>5</v>
      </c>
      <c r="C263" s="2">
        <v>43406</v>
      </c>
      <c r="D263" s="4">
        <v>201.9</v>
      </c>
    </row>
    <row r="264" spans="2:4" ht="15" thickBot="1" x14ac:dyDescent="0.35">
      <c r="B264">
        <f t="shared" si="4"/>
        <v>4</v>
      </c>
      <c r="C264" s="2">
        <v>43405</v>
      </c>
      <c r="D264" s="4">
        <v>-242.4</v>
      </c>
    </row>
    <row r="265" spans="2:4" ht="15" thickBot="1" x14ac:dyDescent="0.35">
      <c r="B265">
        <f t="shared" si="4"/>
        <v>3</v>
      </c>
      <c r="C265" s="2">
        <v>43404</v>
      </c>
      <c r="D265" s="4">
        <v>-636.4</v>
      </c>
    </row>
    <row r="266" spans="2:4" ht="15" thickBot="1" x14ac:dyDescent="0.35">
      <c r="B266">
        <f t="shared" si="4"/>
        <v>2</v>
      </c>
      <c r="C266" s="2">
        <v>43403</v>
      </c>
      <c r="D266" s="4">
        <v>-356.7</v>
      </c>
    </row>
    <row r="267" spans="2:4" ht="15" thickBot="1" x14ac:dyDescent="0.35">
      <c r="B267">
        <f t="shared" si="4"/>
        <v>1</v>
      </c>
      <c r="C267" s="2">
        <v>43402</v>
      </c>
      <c r="D267" s="4">
        <v>-358.7</v>
      </c>
    </row>
    <row r="268" spans="2:4" ht="15" thickBot="1" x14ac:dyDescent="0.35">
      <c r="B268">
        <f t="shared" si="4"/>
        <v>5</v>
      </c>
      <c r="C268" s="2">
        <v>43399</v>
      </c>
      <c r="D268" s="4">
        <v>-304.5</v>
      </c>
    </row>
    <row r="269" spans="2:4" ht="15" thickBot="1" x14ac:dyDescent="0.35">
      <c r="B269">
        <f t="shared" si="4"/>
        <v>4</v>
      </c>
      <c r="C269" s="2">
        <v>43398</v>
      </c>
      <c r="D269" s="4">
        <v>-113.3</v>
      </c>
    </row>
    <row r="270" spans="2:4" ht="15" thickBot="1" x14ac:dyDescent="0.35">
      <c r="B270">
        <f t="shared" si="4"/>
        <v>3</v>
      </c>
      <c r="C270" s="2">
        <v>43397</v>
      </c>
      <c r="D270" s="4">
        <v>108.8</v>
      </c>
    </row>
    <row r="271" spans="2:4" ht="15" thickBot="1" x14ac:dyDescent="0.35">
      <c r="B271">
        <f t="shared" si="4"/>
        <v>2</v>
      </c>
      <c r="C271" s="2">
        <v>43396</v>
      </c>
      <c r="D271" s="4">
        <v>-39.5</v>
      </c>
    </row>
    <row r="272" spans="2:4" ht="15" thickBot="1" x14ac:dyDescent="0.35">
      <c r="B272">
        <f t="shared" si="4"/>
        <v>1</v>
      </c>
      <c r="C272" s="2">
        <v>43395</v>
      </c>
      <c r="D272" s="4">
        <v>-159.30000000000001</v>
      </c>
    </row>
    <row r="273" spans="2:4" ht="15" thickBot="1" x14ac:dyDescent="0.35">
      <c r="B273">
        <f t="shared" si="4"/>
        <v>5</v>
      </c>
      <c r="C273" s="2">
        <v>43392</v>
      </c>
      <c r="D273" s="4">
        <v>-183.1</v>
      </c>
    </row>
    <row r="274" spans="2:4" ht="15" thickBot="1" x14ac:dyDescent="0.35">
      <c r="B274">
        <f t="shared" si="4"/>
        <v>4</v>
      </c>
      <c r="C274" s="2">
        <v>43391</v>
      </c>
      <c r="D274" s="4">
        <v>-161.69999999999999</v>
      </c>
    </row>
    <row r="275" spans="2:4" ht="15" thickBot="1" x14ac:dyDescent="0.35">
      <c r="B275">
        <f t="shared" si="4"/>
        <v>3</v>
      </c>
      <c r="C275" s="2">
        <v>43390</v>
      </c>
      <c r="D275" s="4">
        <v>-111.5</v>
      </c>
    </row>
    <row r="276" spans="2:4" ht="15" thickBot="1" x14ac:dyDescent="0.35">
      <c r="B276">
        <f t="shared" si="4"/>
        <v>2</v>
      </c>
      <c r="C276" s="2">
        <v>43389</v>
      </c>
      <c r="D276" s="4">
        <v>-302.5</v>
      </c>
    </row>
    <row r="277" spans="2:4" ht="15" thickBot="1" x14ac:dyDescent="0.35">
      <c r="B277">
        <f t="shared" si="4"/>
        <v>1</v>
      </c>
      <c r="C277" s="2">
        <v>43388</v>
      </c>
      <c r="D277" s="4">
        <v>-195.1</v>
      </c>
    </row>
    <row r="278" spans="2:4" ht="15" thickBot="1" x14ac:dyDescent="0.35">
      <c r="B278">
        <f t="shared" si="4"/>
        <v>5</v>
      </c>
      <c r="C278" s="2">
        <v>43385</v>
      </c>
      <c r="D278" s="4">
        <v>-115.9</v>
      </c>
    </row>
    <row r="279" spans="2:4" ht="15" thickBot="1" x14ac:dyDescent="0.35">
      <c r="B279">
        <f t="shared" si="4"/>
        <v>4</v>
      </c>
      <c r="C279" s="2">
        <v>43384</v>
      </c>
      <c r="D279" s="4">
        <v>-149</v>
      </c>
    </row>
    <row r="280" spans="2:4" ht="15" thickBot="1" x14ac:dyDescent="0.35">
      <c r="B280">
        <f t="shared" si="4"/>
        <v>3</v>
      </c>
      <c r="C280" s="2">
        <v>43383</v>
      </c>
      <c r="D280" s="3">
        <v>1194.7</v>
      </c>
    </row>
    <row r="281" spans="2:4" ht="15" thickBot="1" x14ac:dyDescent="0.35">
      <c r="B281">
        <f t="shared" si="4"/>
        <v>2</v>
      </c>
      <c r="C281" s="2">
        <v>43382</v>
      </c>
      <c r="D281" s="4">
        <v>195.3</v>
      </c>
    </row>
    <row r="282" spans="2:4" ht="15" thickBot="1" x14ac:dyDescent="0.35">
      <c r="B282">
        <f t="shared" si="4"/>
        <v>1</v>
      </c>
      <c r="C282" s="2">
        <v>43381</v>
      </c>
      <c r="D282" s="4">
        <v>10.9</v>
      </c>
    </row>
    <row r="283" spans="2:4" ht="15" thickBot="1" x14ac:dyDescent="0.35">
      <c r="B283">
        <f t="shared" si="4"/>
        <v>5</v>
      </c>
      <c r="C283" s="2">
        <v>43378</v>
      </c>
      <c r="D283" s="4">
        <v>54.4</v>
      </c>
    </row>
    <row r="284" spans="2:4" ht="15" thickBot="1" x14ac:dyDescent="0.35">
      <c r="B284">
        <f t="shared" si="4"/>
        <v>4</v>
      </c>
      <c r="C284" s="2">
        <v>43377</v>
      </c>
      <c r="D284" s="4">
        <v>34.4</v>
      </c>
    </row>
    <row r="285" spans="2:4" ht="15" thickBot="1" x14ac:dyDescent="0.35">
      <c r="B285">
        <f t="shared" si="4"/>
        <v>3</v>
      </c>
      <c r="C285" s="2">
        <v>43376</v>
      </c>
      <c r="D285" s="4">
        <v>-539.70000000000005</v>
      </c>
    </row>
    <row r="286" spans="2:4" ht="15" thickBot="1" x14ac:dyDescent="0.35">
      <c r="B286">
        <f t="shared" si="4"/>
        <v>2</v>
      </c>
      <c r="C286" s="2">
        <v>43375</v>
      </c>
      <c r="D286" s="4">
        <v>46.5</v>
      </c>
    </row>
    <row r="287" spans="2:4" ht="15" thickBot="1" x14ac:dyDescent="0.35">
      <c r="B287">
        <f t="shared" si="4"/>
        <v>1</v>
      </c>
      <c r="C287" s="2">
        <v>43374</v>
      </c>
      <c r="D287" s="4">
        <v>118.6</v>
      </c>
    </row>
    <row r="288" spans="2:4" ht="15" thickBot="1" x14ac:dyDescent="0.35">
      <c r="B288">
        <f t="shared" si="4"/>
        <v>5</v>
      </c>
      <c r="C288" s="2">
        <v>43371</v>
      </c>
      <c r="D288" s="4">
        <v>-205.4</v>
      </c>
    </row>
    <row r="289" spans="2:4" ht="15" thickBot="1" x14ac:dyDescent="0.35">
      <c r="B289">
        <f t="shared" si="4"/>
        <v>4</v>
      </c>
      <c r="C289" s="2">
        <v>43370</v>
      </c>
      <c r="D289" s="4">
        <v>-262.39999999999998</v>
      </c>
    </row>
    <row r="290" spans="2:4" ht="15" thickBot="1" x14ac:dyDescent="0.35">
      <c r="B290">
        <f t="shared" si="4"/>
        <v>3</v>
      </c>
      <c r="C290" s="2">
        <v>43369</v>
      </c>
      <c r="D290" s="4">
        <v>-151.80000000000001</v>
      </c>
    </row>
    <row r="291" spans="2:4" ht="15" thickBot="1" x14ac:dyDescent="0.35">
      <c r="B291">
        <f t="shared" si="4"/>
        <v>2</v>
      </c>
      <c r="C291" s="2">
        <v>43368</v>
      </c>
      <c r="D291" s="4">
        <v>10.199999999999999</v>
      </c>
    </row>
    <row r="292" spans="2:4" ht="15" thickBot="1" x14ac:dyDescent="0.35">
      <c r="B292">
        <f t="shared" si="4"/>
        <v>1</v>
      </c>
      <c r="C292" s="2">
        <v>43367</v>
      </c>
      <c r="D292" s="4">
        <v>176.1</v>
      </c>
    </row>
    <row r="293" spans="2:4" ht="15" thickBot="1" x14ac:dyDescent="0.35">
      <c r="B293">
        <f t="shared" si="4"/>
        <v>5</v>
      </c>
      <c r="C293" s="2">
        <v>43364</v>
      </c>
      <c r="D293" s="4">
        <v>-173.6</v>
      </c>
    </row>
    <row r="294" spans="2:4" ht="15" thickBot="1" x14ac:dyDescent="0.35">
      <c r="B294">
        <f t="shared" si="4"/>
        <v>4</v>
      </c>
      <c r="C294" s="2">
        <v>43363</v>
      </c>
      <c r="D294" s="4">
        <v>-101.6</v>
      </c>
    </row>
    <row r="295" spans="2:4" ht="15" thickBot="1" x14ac:dyDescent="0.35">
      <c r="B295">
        <f t="shared" si="4"/>
        <v>3</v>
      </c>
      <c r="C295" s="2">
        <v>43362</v>
      </c>
      <c r="D295" s="4">
        <v>-76.900000000000006</v>
      </c>
    </row>
    <row r="296" spans="2:4" ht="15" thickBot="1" x14ac:dyDescent="0.35">
      <c r="B296">
        <f t="shared" si="4"/>
        <v>2</v>
      </c>
      <c r="C296" s="2">
        <v>43361</v>
      </c>
      <c r="D296" s="4">
        <v>-177</v>
      </c>
    </row>
    <row r="297" spans="2:4" ht="15" thickBot="1" x14ac:dyDescent="0.35">
      <c r="B297">
        <f t="shared" si="4"/>
        <v>1</v>
      </c>
      <c r="C297" s="2">
        <v>43360</v>
      </c>
      <c r="D297" s="4">
        <v>-18.5</v>
      </c>
    </row>
    <row r="298" spans="2:4" ht="15" thickBot="1" x14ac:dyDescent="0.35">
      <c r="B298">
        <f t="shared" si="4"/>
        <v>5</v>
      </c>
      <c r="C298" s="2">
        <v>43357</v>
      </c>
      <c r="D298" s="4">
        <v>-277.8</v>
      </c>
    </row>
    <row r="299" spans="2:4" ht="15" thickBot="1" x14ac:dyDescent="0.35">
      <c r="B299">
        <f t="shared" si="4"/>
        <v>4</v>
      </c>
      <c r="C299" s="2">
        <v>43356</v>
      </c>
      <c r="D299" s="4">
        <v>-162.19999999999999</v>
      </c>
    </row>
    <row r="300" spans="2:4" ht="15" thickBot="1" x14ac:dyDescent="0.35">
      <c r="B300">
        <f t="shared" si="4"/>
        <v>3</v>
      </c>
      <c r="C300" s="2">
        <v>43355</v>
      </c>
      <c r="D300" s="4">
        <v>122.1</v>
      </c>
    </row>
    <row r="301" spans="2:4" ht="15" thickBot="1" x14ac:dyDescent="0.35">
      <c r="B301">
        <f t="shared" si="4"/>
        <v>2</v>
      </c>
      <c r="C301" s="2">
        <v>43354</v>
      </c>
      <c r="D301" s="4">
        <v>-204.3</v>
      </c>
    </row>
    <row r="302" spans="2:4" ht="15" thickBot="1" x14ac:dyDescent="0.35">
      <c r="B302">
        <f t="shared" si="4"/>
        <v>1</v>
      </c>
      <c r="C302" s="2">
        <v>43353</v>
      </c>
      <c r="D302" s="4">
        <v>-236.8</v>
      </c>
    </row>
    <row r="303" spans="2:4" ht="15" thickBot="1" x14ac:dyDescent="0.35">
      <c r="B303">
        <f t="shared" si="4"/>
        <v>5</v>
      </c>
      <c r="C303" s="2">
        <v>43350</v>
      </c>
      <c r="D303" s="4">
        <v>-252.2</v>
      </c>
    </row>
    <row r="304" spans="2:4" ht="15" thickBot="1" x14ac:dyDescent="0.35">
      <c r="B304">
        <f t="shared" si="4"/>
        <v>4</v>
      </c>
      <c r="C304" s="2">
        <v>43349</v>
      </c>
      <c r="D304" s="4">
        <v>-157.30000000000001</v>
      </c>
    </row>
    <row r="305" spans="2:4" ht="15" thickBot="1" x14ac:dyDescent="0.35">
      <c r="B305">
        <f t="shared" si="4"/>
        <v>3</v>
      </c>
      <c r="C305" s="2">
        <v>43348</v>
      </c>
      <c r="D305" s="4">
        <v>861.3</v>
      </c>
    </row>
    <row r="306" spans="2:4" ht="15" thickBot="1" x14ac:dyDescent="0.35">
      <c r="B306">
        <f t="shared" si="4"/>
        <v>2</v>
      </c>
      <c r="C306" s="2">
        <v>43347</v>
      </c>
      <c r="D306" s="4">
        <v>493.3</v>
      </c>
    </row>
    <row r="307" spans="2:4" ht="15" thickBot="1" x14ac:dyDescent="0.35">
      <c r="B307">
        <f t="shared" si="4"/>
        <v>1</v>
      </c>
      <c r="C307" s="2">
        <v>43346</v>
      </c>
      <c r="D307" s="4">
        <v>244</v>
      </c>
    </row>
    <row r="308" spans="2:4" ht="15" thickBot="1" x14ac:dyDescent="0.35">
      <c r="B308">
        <f t="shared" si="4"/>
        <v>5</v>
      </c>
      <c r="C308" s="2">
        <v>43343</v>
      </c>
      <c r="D308" s="4">
        <v>124.4</v>
      </c>
    </row>
    <row r="309" spans="2:4" ht="15" thickBot="1" x14ac:dyDescent="0.35">
      <c r="B309">
        <f t="shared" si="4"/>
        <v>4</v>
      </c>
      <c r="C309" s="2">
        <v>43342</v>
      </c>
      <c r="D309" s="4">
        <v>119</v>
      </c>
    </row>
    <row r="310" spans="2:4" ht="15" thickBot="1" x14ac:dyDescent="0.35">
      <c r="B310">
        <f t="shared" si="4"/>
        <v>3</v>
      </c>
      <c r="C310" s="2">
        <v>43341</v>
      </c>
      <c r="D310" s="4">
        <v>445</v>
      </c>
    </row>
    <row r="311" spans="2:4" ht="15" thickBot="1" x14ac:dyDescent="0.35">
      <c r="B311">
        <f t="shared" si="4"/>
        <v>2</v>
      </c>
      <c r="C311" s="2">
        <v>43340</v>
      </c>
      <c r="D311" s="4">
        <v>3.9</v>
      </c>
    </row>
    <row r="312" spans="2:4" ht="15" thickBot="1" x14ac:dyDescent="0.35">
      <c r="B312">
        <f t="shared" si="4"/>
        <v>1</v>
      </c>
      <c r="C312" s="2">
        <v>43339</v>
      </c>
      <c r="D312" s="4">
        <v>182.3</v>
      </c>
    </row>
    <row r="313" spans="2:4" ht="15" thickBot="1" x14ac:dyDescent="0.35">
      <c r="B313">
        <f t="shared" si="4"/>
        <v>5</v>
      </c>
      <c r="C313" s="2">
        <v>43336</v>
      </c>
      <c r="D313" s="4">
        <v>266</v>
      </c>
    </row>
    <row r="314" spans="2:4" ht="15" thickBot="1" x14ac:dyDescent="0.35">
      <c r="B314">
        <f t="shared" si="4"/>
        <v>4</v>
      </c>
      <c r="C314" s="2">
        <v>43335</v>
      </c>
      <c r="D314" s="4">
        <v>250.5</v>
      </c>
    </row>
    <row r="315" spans="2:4" ht="15" thickBot="1" x14ac:dyDescent="0.35">
      <c r="B315">
        <f t="shared" si="4"/>
        <v>3</v>
      </c>
      <c r="C315" s="2">
        <v>43334</v>
      </c>
      <c r="D315" s="4">
        <v>11.7</v>
      </c>
    </row>
    <row r="316" spans="2:4" ht="15" thickBot="1" x14ac:dyDescent="0.35">
      <c r="B316">
        <f t="shared" si="4"/>
        <v>2</v>
      </c>
      <c r="C316" s="2">
        <v>43333</v>
      </c>
      <c r="D316" s="4">
        <v>274.8</v>
      </c>
    </row>
    <row r="317" spans="2:4" ht="15" thickBot="1" x14ac:dyDescent="0.35">
      <c r="B317">
        <f t="shared" si="4"/>
        <v>1</v>
      </c>
      <c r="C317" s="2">
        <v>43332</v>
      </c>
      <c r="D317" s="4">
        <v>204.6</v>
      </c>
    </row>
    <row r="318" spans="2:4" ht="15" thickBot="1" x14ac:dyDescent="0.35">
      <c r="B318">
        <f t="shared" si="4"/>
        <v>5</v>
      </c>
      <c r="C318" s="2">
        <v>43329</v>
      </c>
      <c r="D318" s="4">
        <v>204.4</v>
      </c>
    </row>
    <row r="319" spans="2:4" ht="15" thickBot="1" x14ac:dyDescent="0.35">
      <c r="B319">
        <f t="shared" si="4"/>
        <v>4</v>
      </c>
      <c r="C319" s="2">
        <v>43328</v>
      </c>
      <c r="D319" s="4">
        <v>188.5</v>
      </c>
    </row>
    <row r="320" spans="2:4" ht="15" thickBot="1" x14ac:dyDescent="0.35">
      <c r="B320">
        <f t="shared" si="4"/>
        <v>3</v>
      </c>
      <c r="C320" s="2">
        <v>43327</v>
      </c>
      <c r="D320" s="4">
        <v>591.9</v>
      </c>
    </row>
    <row r="321" spans="2:4" ht="15" thickBot="1" x14ac:dyDescent="0.35">
      <c r="B321">
        <f t="shared" si="4"/>
        <v>2</v>
      </c>
      <c r="C321" s="2">
        <v>43326</v>
      </c>
      <c r="D321" s="4">
        <v>177.1</v>
      </c>
    </row>
    <row r="322" spans="2:4" ht="15" thickBot="1" x14ac:dyDescent="0.35">
      <c r="B322">
        <f t="shared" si="4"/>
        <v>1</v>
      </c>
      <c r="C322" s="2">
        <v>43325</v>
      </c>
      <c r="D322" s="4">
        <v>168.5</v>
      </c>
    </row>
    <row r="323" spans="2:4" ht="15" thickBot="1" x14ac:dyDescent="0.35">
      <c r="B323">
        <f t="shared" si="4"/>
        <v>5</v>
      </c>
      <c r="C323" s="2">
        <v>43322</v>
      </c>
      <c r="D323" s="4">
        <v>167.7</v>
      </c>
    </row>
    <row r="324" spans="2:4" ht="15" thickBot="1" x14ac:dyDescent="0.35">
      <c r="B324">
        <f t="shared" ref="B324:B387" si="5">WEEKDAY(C324,2)</f>
        <v>4</v>
      </c>
      <c r="C324" s="2">
        <v>43321</v>
      </c>
      <c r="D324" s="4">
        <v>189.5</v>
      </c>
    </row>
    <row r="325" spans="2:4" ht="15" thickBot="1" x14ac:dyDescent="0.35">
      <c r="B325">
        <f t="shared" si="5"/>
        <v>3</v>
      </c>
      <c r="C325" s="2">
        <v>43320</v>
      </c>
      <c r="D325" s="4">
        <v>716.7</v>
      </c>
    </row>
    <row r="326" spans="2:4" ht="15" thickBot="1" x14ac:dyDescent="0.35">
      <c r="B326">
        <f t="shared" si="5"/>
        <v>2</v>
      </c>
      <c r="C326" s="2">
        <v>43319</v>
      </c>
      <c r="D326" s="3">
        <v>1485.9</v>
      </c>
    </row>
    <row r="327" spans="2:4" ht="15" thickBot="1" x14ac:dyDescent="0.35">
      <c r="B327">
        <f t="shared" si="5"/>
        <v>1</v>
      </c>
      <c r="C327" s="2">
        <v>43318</v>
      </c>
      <c r="D327" s="4">
        <v>581</v>
      </c>
    </row>
    <row r="328" spans="2:4" ht="15" thickBot="1" x14ac:dyDescent="0.35">
      <c r="B328">
        <f t="shared" si="5"/>
        <v>5</v>
      </c>
      <c r="C328" s="2">
        <v>43315</v>
      </c>
      <c r="D328" s="4">
        <v>112.6</v>
      </c>
    </row>
    <row r="329" spans="2:4" ht="15" thickBot="1" x14ac:dyDescent="0.35">
      <c r="B329">
        <f t="shared" si="5"/>
        <v>4</v>
      </c>
      <c r="C329" s="2">
        <v>43314</v>
      </c>
      <c r="D329" s="4">
        <v>25.9</v>
      </c>
    </row>
    <row r="330" spans="2:4" ht="15" thickBot="1" x14ac:dyDescent="0.35">
      <c r="B330">
        <f t="shared" si="5"/>
        <v>3</v>
      </c>
      <c r="C330" s="2">
        <v>43313</v>
      </c>
      <c r="D330" s="4">
        <v>553.70000000000005</v>
      </c>
    </row>
    <row r="331" spans="2:4" ht="15" thickBot="1" x14ac:dyDescent="0.35">
      <c r="B331">
        <f t="shared" si="5"/>
        <v>2</v>
      </c>
      <c r="C331" s="2">
        <v>43312</v>
      </c>
      <c r="D331" s="4">
        <v>90</v>
      </c>
    </row>
    <row r="332" spans="2:4" ht="15" thickBot="1" x14ac:dyDescent="0.35">
      <c r="B332">
        <f t="shared" si="5"/>
        <v>1</v>
      </c>
      <c r="C332" s="2">
        <v>43311</v>
      </c>
      <c r="D332" s="4">
        <v>42.9</v>
      </c>
    </row>
    <row r="333" spans="2:4" ht="15" thickBot="1" x14ac:dyDescent="0.35">
      <c r="B333">
        <f t="shared" si="5"/>
        <v>5</v>
      </c>
      <c r="C333" s="2">
        <v>43308</v>
      </c>
      <c r="D333" s="4">
        <v>173.4</v>
      </c>
    </row>
    <row r="334" spans="2:4" ht="15" thickBot="1" x14ac:dyDescent="0.35">
      <c r="B334">
        <f t="shared" si="5"/>
        <v>4</v>
      </c>
      <c r="C334" s="2">
        <v>43307</v>
      </c>
      <c r="D334" s="4">
        <v>78</v>
      </c>
    </row>
    <row r="335" spans="2:4" ht="15" thickBot="1" x14ac:dyDescent="0.35">
      <c r="B335">
        <f t="shared" si="5"/>
        <v>3</v>
      </c>
      <c r="C335" s="2">
        <v>43306</v>
      </c>
      <c r="D335" s="4">
        <v>280.5</v>
      </c>
    </row>
    <row r="336" spans="2:4" ht="15" thickBot="1" x14ac:dyDescent="0.35">
      <c r="B336">
        <f t="shared" si="5"/>
        <v>2</v>
      </c>
      <c r="C336" s="2">
        <v>43305</v>
      </c>
      <c r="D336" s="4">
        <v>220.8</v>
      </c>
    </row>
    <row r="337" spans="2:4" ht="15" thickBot="1" x14ac:dyDescent="0.35">
      <c r="B337">
        <f t="shared" si="5"/>
        <v>1</v>
      </c>
      <c r="C337" s="2">
        <v>43304</v>
      </c>
      <c r="D337" s="4">
        <v>181.2</v>
      </c>
    </row>
    <row r="338" spans="2:4" ht="15" thickBot="1" x14ac:dyDescent="0.35">
      <c r="B338">
        <f t="shared" si="5"/>
        <v>5</v>
      </c>
      <c r="C338" s="2">
        <v>43301</v>
      </c>
      <c r="D338" s="4">
        <v>161.5</v>
      </c>
    </row>
    <row r="339" spans="2:4" ht="15" thickBot="1" x14ac:dyDescent="0.35">
      <c r="B339">
        <f t="shared" si="5"/>
        <v>4</v>
      </c>
      <c r="C339" s="2">
        <v>43300</v>
      </c>
      <c r="D339" s="4">
        <v>145.9</v>
      </c>
    </row>
    <row r="340" spans="2:4" ht="15" thickBot="1" x14ac:dyDescent="0.35">
      <c r="B340">
        <f t="shared" si="5"/>
        <v>3</v>
      </c>
      <c r="C340" s="2">
        <v>43299</v>
      </c>
      <c r="D340" s="4">
        <v>676.5</v>
      </c>
    </row>
    <row r="341" spans="2:4" ht="15" thickBot="1" x14ac:dyDescent="0.35">
      <c r="B341">
        <f t="shared" si="5"/>
        <v>2</v>
      </c>
      <c r="C341" s="2">
        <v>43298</v>
      </c>
      <c r="D341" s="4">
        <v>159.9</v>
      </c>
    </row>
    <row r="342" spans="2:4" ht="15" thickBot="1" x14ac:dyDescent="0.35">
      <c r="B342">
        <f t="shared" si="5"/>
        <v>1</v>
      </c>
      <c r="C342" s="2">
        <v>43297</v>
      </c>
      <c r="D342" s="4">
        <v>168.6</v>
      </c>
    </row>
    <row r="343" spans="2:4" ht="15" thickBot="1" x14ac:dyDescent="0.35">
      <c r="B343">
        <f t="shared" si="5"/>
        <v>5</v>
      </c>
      <c r="C343" s="2">
        <v>43294</v>
      </c>
      <c r="D343" s="4">
        <v>172.5</v>
      </c>
    </row>
    <row r="344" spans="2:4" ht="15" thickBot="1" x14ac:dyDescent="0.35">
      <c r="B344">
        <f t="shared" si="5"/>
        <v>4</v>
      </c>
      <c r="C344" s="2">
        <v>43293</v>
      </c>
      <c r="D344" s="4">
        <v>203.9</v>
      </c>
    </row>
    <row r="345" spans="2:4" ht="15" thickBot="1" x14ac:dyDescent="0.35">
      <c r="B345">
        <f t="shared" si="5"/>
        <v>3</v>
      </c>
      <c r="C345" s="2">
        <v>43292</v>
      </c>
      <c r="D345" s="3">
        <v>1005.5</v>
      </c>
    </row>
    <row r="346" spans="2:4" ht="15" thickBot="1" x14ac:dyDescent="0.35">
      <c r="B346">
        <f t="shared" si="5"/>
        <v>2</v>
      </c>
      <c r="C346" s="2">
        <v>43291</v>
      </c>
      <c r="D346" s="3">
        <v>1003.3</v>
      </c>
    </row>
    <row r="347" spans="2:4" ht="15" thickBot="1" x14ac:dyDescent="0.35">
      <c r="B347">
        <f t="shared" si="5"/>
        <v>1</v>
      </c>
      <c r="C347" s="2">
        <v>43290</v>
      </c>
      <c r="D347" s="4">
        <v>554.1</v>
      </c>
    </row>
    <row r="348" spans="2:4" ht="15" thickBot="1" x14ac:dyDescent="0.35">
      <c r="B348">
        <f t="shared" si="5"/>
        <v>5</v>
      </c>
      <c r="C348" s="2">
        <v>43287</v>
      </c>
      <c r="D348" s="4">
        <v>507.1</v>
      </c>
    </row>
    <row r="349" spans="2:4" ht="15" thickBot="1" x14ac:dyDescent="0.35">
      <c r="B349">
        <f t="shared" si="5"/>
        <v>4</v>
      </c>
      <c r="C349" s="2">
        <v>43286</v>
      </c>
      <c r="D349" s="4">
        <v>190.2</v>
      </c>
    </row>
    <row r="350" spans="2:4" ht="15" thickBot="1" x14ac:dyDescent="0.35">
      <c r="B350">
        <f t="shared" si="5"/>
        <v>3</v>
      </c>
      <c r="C350" s="2">
        <v>43285</v>
      </c>
      <c r="D350" s="4">
        <v>-241.4</v>
      </c>
    </row>
    <row r="351" spans="2:4" ht="15" thickBot="1" x14ac:dyDescent="0.35">
      <c r="B351">
        <f t="shared" si="5"/>
        <v>2</v>
      </c>
      <c r="C351" s="2">
        <v>43284</v>
      </c>
      <c r="D351" s="4">
        <v>240.1</v>
      </c>
    </row>
    <row r="352" spans="2:4" ht="15" thickBot="1" x14ac:dyDescent="0.35">
      <c r="B352">
        <f t="shared" si="5"/>
        <v>1</v>
      </c>
      <c r="C352" s="2">
        <v>43283</v>
      </c>
      <c r="D352" s="4">
        <v>319.7</v>
      </c>
    </row>
    <row r="353" spans="2:4" ht="15" thickBot="1" x14ac:dyDescent="0.35">
      <c r="B353">
        <f t="shared" si="5"/>
        <v>5</v>
      </c>
      <c r="C353" s="2">
        <v>43280</v>
      </c>
      <c r="D353" s="4">
        <v>205.2</v>
      </c>
    </row>
    <row r="354" spans="2:4" ht="15" thickBot="1" x14ac:dyDescent="0.35">
      <c r="B354">
        <f t="shared" si="5"/>
        <v>4</v>
      </c>
      <c r="C354" s="2">
        <v>43279</v>
      </c>
      <c r="D354" s="4">
        <v>168.2</v>
      </c>
    </row>
    <row r="355" spans="2:4" ht="15" thickBot="1" x14ac:dyDescent="0.35">
      <c r="B355">
        <f t="shared" si="5"/>
        <v>3</v>
      </c>
      <c r="C355" s="2">
        <v>43278</v>
      </c>
      <c r="D355" s="4">
        <v>668.7</v>
      </c>
    </row>
    <row r="356" spans="2:4" ht="15" thickBot="1" x14ac:dyDescent="0.35">
      <c r="B356">
        <f t="shared" si="5"/>
        <v>2</v>
      </c>
      <c r="C356" s="2">
        <v>43277</v>
      </c>
      <c r="D356" s="4">
        <v>167.4</v>
      </c>
    </row>
    <row r="357" spans="2:4" ht="15" thickBot="1" x14ac:dyDescent="0.35">
      <c r="B357">
        <f t="shared" si="5"/>
        <v>1</v>
      </c>
      <c r="C357" s="2">
        <v>43276</v>
      </c>
      <c r="D357" s="4">
        <v>184.2</v>
      </c>
    </row>
    <row r="358" spans="2:4" ht="15" thickBot="1" x14ac:dyDescent="0.35">
      <c r="B358">
        <f t="shared" si="5"/>
        <v>5</v>
      </c>
      <c r="C358" s="2">
        <v>43273</v>
      </c>
      <c r="D358" s="4">
        <v>186.7</v>
      </c>
    </row>
    <row r="359" spans="2:4" ht="15" thickBot="1" x14ac:dyDescent="0.35">
      <c r="B359">
        <f t="shared" si="5"/>
        <v>4</v>
      </c>
      <c r="C359" s="2">
        <v>43272</v>
      </c>
      <c r="D359" s="4">
        <v>228.2</v>
      </c>
    </row>
    <row r="360" spans="2:4" ht="15" thickBot="1" x14ac:dyDescent="0.35">
      <c r="B360">
        <f t="shared" si="5"/>
        <v>3</v>
      </c>
      <c r="C360" s="2">
        <v>43271</v>
      </c>
      <c r="D360" s="4">
        <v>284.3</v>
      </c>
    </row>
    <row r="361" spans="2:4" ht="15" thickBot="1" x14ac:dyDescent="0.35">
      <c r="B361">
        <f t="shared" si="5"/>
        <v>2</v>
      </c>
      <c r="C361" s="2">
        <v>43270</v>
      </c>
      <c r="D361" s="4">
        <v>203.1</v>
      </c>
    </row>
    <row r="362" spans="2:4" ht="15" thickBot="1" x14ac:dyDescent="0.35">
      <c r="B362">
        <f t="shared" si="5"/>
        <v>1</v>
      </c>
      <c r="C362" s="2">
        <v>43269</v>
      </c>
      <c r="D362" s="4">
        <v>349</v>
      </c>
    </row>
    <row r="363" spans="2:4" ht="15" thickBot="1" x14ac:dyDescent="0.35">
      <c r="B363">
        <f t="shared" si="5"/>
        <v>5</v>
      </c>
      <c r="C363" s="2">
        <v>43266</v>
      </c>
      <c r="D363" s="4">
        <v>143.6</v>
      </c>
    </row>
    <row r="364" spans="2:4" ht="15" thickBot="1" x14ac:dyDescent="0.35">
      <c r="B364">
        <f t="shared" si="5"/>
        <v>4</v>
      </c>
      <c r="C364" s="2">
        <v>43265</v>
      </c>
      <c r="D364" s="4">
        <v>144.5</v>
      </c>
    </row>
    <row r="365" spans="2:4" ht="15" thickBot="1" x14ac:dyDescent="0.35">
      <c r="B365">
        <f t="shared" si="5"/>
        <v>3</v>
      </c>
      <c r="C365" s="2">
        <v>43264</v>
      </c>
      <c r="D365" s="4">
        <v>365.3</v>
      </c>
    </row>
    <row r="366" spans="2:4" ht="15" thickBot="1" x14ac:dyDescent="0.35">
      <c r="B366">
        <f t="shared" si="5"/>
        <v>6</v>
      </c>
      <c r="C366" s="2">
        <v>43260</v>
      </c>
      <c r="D366" s="4">
        <v>202.4</v>
      </c>
    </row>
    <row r="367" spans="2:4" ht="15" thickBot="1" x14ac:dyDescent="0.35">
      <c r="B367">
        <f t="shared" si="5"/>
        <v>5</v>
      </c>
      <c r="C367" s="2">
        <v>43259</v>
      </c>
      <c r="D367" s="4">
        <v>151.80000000000001</v>
      </c>
    </row>
    <row r="368" spans="2:4" ht="15" thickBot="1" x14ac:dyDescent="0.35">
      <c r="B368">
        <f t="shared" si="5"/>
        <v>4</v>
      </c>
      <c r="C368" s="2">
        <v>43258</v>
      </c>
      <c r="D368" s="4">
        <v>170.3</v>
      </c>
    </row>
    <row r="369" spans="2:4" ht="15" thickBot="1" x14ac:dyDescent="0.35">
      <c r="B369">
        <f t="shared" si="5"/>
        <v>3</v>
      </c>
      <c r="C369" s="2">
        <v>43257</v>
      </c>
      <c r="D369" s="4">
        <v>794.2</v>
      </c>
    </row>
    <row r="370" spans="2:4" ht="15" thickBot="1" x14ac:dyDescent="0.35">
      <c r="B370">
        <f t="shared" si="5"/>
        <v>2</v>
      </c>
      <c r="C370" s="2">
        <v>43256</v>
      </c>
      <c r="D370" s="4">
        <v>903</v>
      </c>
    </row>
    <row r="371" spans="2:4" ht="15" thickBot="1" x14ac:dyDescent="0.35">
      <c r="B371">
        <f t="shared" si="5"/>
        <v>1</v>
      </c>
      <c r="C371" s="2">
        <v>43255</v>
      </c>
      <c r="D371" s="4">
        <v>292.89999999999998</v>
      </c>
    </row>
    <row r="372" spans="2:4" ht="15" thickBot="1" x14ac:dyDescent="0.35">
      <c r="B372">
        <f t="shared" si="5"/>
        <v>5</v>
      </c>
      <c r="C372" s="2">
        <v>43252</v>
      </c>
      <c r="D372" s="4">
        <v>136.9</v>
      </c>
    </row>
    <row r="373" spans="2:4" ht="15" thickBot="1" x14ac:dyDescent="0.35">
      <c r="B373">
        <f t="shared" si="5"/>
        <v>4</v>
      </c>
      <c r="C373" s="2">
        <v>43251</v>
      </c>
      <c r="D373" s="4">
        <v>99.6</v>
      </c>
    </row>
    <row r="374" spans="2:4" ht="15" thickBot="1" x14ac:dyDescent="0.35">
      <c r="B374">
        <f t="shared" si="5"/>
        <v>3</v>
      </c>
      <c r="C374" s="2">
        <v>43250</v>
      </c>
      <c r="D374" s="4">
        <v>242</v>
      </c>
    </row>
    <row r="375" spans="2:4" ht="15" thickBot="1" x14ac:dyDescent="0.35">
      <c r="B375">
        <f t="shared" si="5"/>
        <v>2</v>
      </c>
      <c r="C375" s="2">
        <v>43249</v>
      </c>
      <c r="D375" s="4">
        <v>182.4</v>
      </c>
    </row>
    <row r="376" spans="2:4" ht="15" thickBot="1" x14ac:dyDescent="0.35">
      <c r="B376">
        <f t="shared" si="5"/>
        <v>1</v>
      </c>
      <c r="C376" s="2">
        <v>43248</v>
      </c>
      <c r="D376" s="4">
        <v>152</v>
      </c>
    </row>
    <row r="377" spans="2:4" ht="15" thickBot="1" x14ac:dyDescent="0.35">
      <c r="B377">
        <f t="shared" si="5"/>
        <v>5</v>
      </c>
      <c r="C377" s="2">
        <v>43245</v>
      </c>
      <c r="D377" s="4">
        <v>670.2</v>
      </c>
    </row>
    <row r="378" spans="2:4" ht="15" thickBot="1" x14ac:dyDescent="0.35">
      <c r="B378">
        <f t="shared" si="5"/>
        <v>4</v>
      </c>
      <c r="C378" s="2">
        <v>43244</v>
      </c>
      <c r="D378" s="4">
        <v>193.9</v>
      </c>
    </row>
    <row r="379" spans="2:4" ht="15" thickBot="1" x14ac:dyDescent="0.35">
      <c r="B379">
        <f t="shared" si="5"/>
        <v>3</v>
      </c>
      <c r="C379" s="2">
        <v>43243</v>
      </c>
      <c r="D379" s="4">
        <v>552.4</v>
      </c>
    </row>
    <row r="380" spans="2:4" ht="15" thickBot="1" x14ac:dyDescent="0.35">
      <c r="B380">
        <f t="shared" si="5"/>
        <v>2</v>
      </c>
      <c r="C380" s="2">
        <v>43242</v>
      </c>
      <c r="D380" s="4">
        <v>133</v>
      </c>
    </row>
    <row r="381" spans="2:4" ht="15" thickBot="1" x14ac:dyDescent="0.35">
      <c r="B381">
        <f t="shared" si="5"/>
        <v>1</v>
      </c>
      <c r="C381" s="2">
        <v>43241</v>
      </c>
      <c r="D381" s="4">
        <v>135.30000000000001</v>
      </c>
    </row>
    <row r="382" spans="2:4" ht="15" thickBot="1" x14ac:dyDescent="0.35">
      <c r="B382">
        <f t="shared" si="5"/>
        <v>5</v>
      </c>
      <c r="C382" s="2">
        <v>43238</v>
      </c>
      <c r="D382" s="4">
        <v>120.3</v>
      </c>
    </row>
    <row r="383" spans="2:4" ht="15" thickBot="1" x14ac:dyDescent="0.35">
      <c r="B383">
        <f t="shared" si="5"/>
        <v>4</v>
      </c>
      <c r="C383" s="2">
        <v>43237</v>
      </c>
      <c r="D383" s="4">
        <v>94.5</v>
      </c>
    </row>
    <row r="384" spans="2:4" ht="15" thickBot="1" x14ac:dyDescent="0.35">
      <c r="B384">
        <f t="shared" si="5"/>
        <v>3</v>
      </c>
      <c r="C384" s="2">
        <v>43236</v>
      </c>
      <c r="D384" s="4">
        <v>21.5</v>
      </c>
    </row>
    <row r="385" spans="2:4" ht="15" thickBot="1" x14ac:dyDescent="0.35">
      <c r="B385">
        <f t="shared" si="5"/>
        <v>2</v>
      </c>
      <c r="C385" s="2">
        <v>43235</v>
      </c>
      <c r="D385" s="4">
        <v>140.19999999999999</v>
      </c>
    </row>
    <row r="386" spans="2:4" ht="15" thickBot="1" x14ac:dyDescent="0.35">
      <c r="B386">
        <f t="shared" si="5"/>
        <v>1</v>
      </c>
      <c r="C386" s="2">
        <v>43234</v>
      </c>
      <c r="D386" s="4">
        <v>161.30000000000001</v>
      </c>
    </row>
    <row r="387" spans="2:4" ht="15" thickBot="1" x14ac:dyDescent="0.35">
      <c r="B387">
        <f t="shared" si="5"/>
        <v>5</v>
      </c>
      <c r="C387" s="2">
        <v>43231</v>
      </c>
      <c r="D387" s="4">
        <v>157.5</v>
      </c>
    </row>
    <row r="388" spans="2:4" ht="15" thickBot="1" x14ac:dyDescent="0.35">
      <c r="B388">
        <f t="shared" ref="B388:B451" si="6">WEEKDAY(C388,2)</f>
        <v>4</v>
      </c>
      <c r="C388" s="2">
        <v>43230</v>
      </c>
      <c r="D388" s="4">
        <v>982.9</v>
      </c>
    </row>
    <row r="389" spans="2:4" ht="15" thickBot="1" x14ac:dyDescent="0.35">
      <c r="B389">
        <f t="shared" si="6"/>
        <v>2</v>
      </c>
      <c r="C389" s="2">
        <v>43228</v>
      </c>
      <c r="D389" s="4">
        <v>176.3</v>
      </c>
    </row>
    <row r="390" spans="2:4" ht="15" thickBot="1" x14ac:dyDescent="0.35">
      <c r="B390">
        <f t="shared" si="6"/>
        <v>1</v>
      </c>
      <c r="C390" s="2">
        <v>43227</v>
      </c>
      <c r="D390" s="4">
        <v>639.5</v>
      </c>
    </row>
    <row r="391" spans="2:4" ht="15" thickBot="1" x14ac:dyDescent="0.35">
      <c r="B391">
        <f t="shared" si="6"/>
        <v>5</v>
      </c>
      <c r="C391" s="2">
        <v>43224</v>
      </c>
      <c r="D391" s="4">
        <v>163.1</v>
      </c>
    </row>
    <row r="392" spans="2:4" ht="15" thickBot="1" x14ac:dyDescent="0.35">
      <c r="B392">
        <f t="shared" si="6"/>
        <v>4</v>
      </c>
      <c r="C392" s="2">
        <v>43223</v>
      </c>
      <c r="D392" s="4">
        <v>647.6</v>
      </c>
    </row>
    <row r="393" spans="2:4" ht="15" thickBot="1" x14ac:dyDescent="0.35">
      <c r="B393">
        <f t="shared" si="6"/>
        <v>6</v>
      </c>
      <c r="C393" s="2">
        <v>43218</v>
      </c>
      <c r="D393" s="4">
        <v>165.7</v>
      </c>
    </row>
    <row r="394" spans="2:4" ht="15" thickBot="1" x14ac:dyDescent="0.35">
      <c r="B394">
        <f t="shared" si="6"/>
        <v>5</v>
      </c>
      <c r="C394" s="2">
        <v>43217</v>
      </c>
      <c r="D394" s="4">
        <v>145.80000000000001</v>
      </c>
    </row>
    <row r="395" spans="2:4" ht="15" thickBot="1" x14ac:dyDescent="0.35">
      <c r="B395">
        <f t="shared" si="6"/>
        <v>4</v>
      </c>
      <c r="C395" s="2">
        <v>43216</v>
      </c>
      <c r="D395" s="4">
        <v>146.6</v>
      </c>
    </row>
    <row r="396" spans="2:4" ht="15" thickBot="1" x14ac:dyDescent="0.35">
      <c r="B396">
        <f t="shared" si="6"/>
        <v>3</v>
      </c>
      <c r="C396" s="2">
        <v>43215</v>
      </c>
      <c r="D396" s="4">
        <v>512.1</v>
      </c>
    </row>
    <row r="397" spans="2:4" ht="15" thickBot="1" x14ac:dyDescent="0.35">
      <c r="B397">
        <f t="shared" si="6"/>
        <v>2</v>
      </c>
      <c r="C397" s="2">
        <v>43214</v>
      </c>
      <c r="D397" s="4">
        <v>149</v>
      </c>
    </row>
    <row r="398" spans="2:4" ht="15" thickBot="1" x14ac:dyDescent="0.35">
      <c r="B398">
        <f t="shared" si="6"/>
        <v>1</v>
      </c>
      <c r="C398" s="2">
        <v>43213</v>
      </c>
      <c r="D398" s="4">
        <v>121.3</v>
      </c>
    </row>
    <row r="399" spans="2:4" ht="15" thickBot="1" x14ac:dyDescent="0.35">
      <c r="B399">
        <f t="shared" si="6"/>
        <v>5</v>
      </c>
      <c r="C399" s="2">
        <v>43210</v>
      </c>
      <c r="D399" s="4">
        <v>351.2</v>
      </c>
    </row>
    <row r="400" spans="2:4" ht="15" thickBot="1" x14ac:dyDescent="0.35">
      <c r="B400">
        <f t="shared" si="6"/>
        <v>4</v>
      </c>
      <c r="C400" s="2">
        <v>43209</v>
      </c>
      <c r="D400" s="4">
        <v>114</v>
      </c>
    </row>
    <row r="401" spans="2:4" ht="15" thickBot="1" x14ac:dyDescent="0.35">
      <c r="B401">
        <f t="shared" si="6"/>
        <v>3</v>
      </c>
      <c r="C401" s="2">
        <v>43208</v>
      </c>
      <c r="D401" s="4">
        <v>406.8</v>
      </c>
    </row>
    <row r="402" spans="2:4" ht="15" thickBot="1" x14ac:dyDescent="0.35">
      <c r="B402">
        <f t="shared" si="6"/>
        <v>2</v>
      </c>
      <c r="C402" s="2">
        <v>43207</v>
      </c>
      <c r="D402" s="4">
        <v>131.6</v>
      </c>
    </row>
    <row r="403" spans="2:4" ht="15" thickBot="1" x14ac:dyDescent="0.35">
      <c r="B403">
        <f t="shared" si="6"/>
        <v>1</v>
      </c>
      <c r="C403" s="2">
        <v>43206</v>
      </c>
      <c r="D403" s="4">
        <v>140.80000000000001</v>
      </c>
    </row>
    <row r="404" spans="2:4" ht="15" thickBot="1" x14ac:dyDescent="0.35">
      <c r="B404">
        <f t="shared" si="6"/>
        <v>5</v>
      </c>
      <c r="C404" s="2">
        <v>43203</v>
      </c>
      <c r="D404" s="4">
        <v>151.1</v>
      </c>
    </row>
    <row r="405" spans="2:4" ht="15" thickBot="1" x14ac:dyDescent="0.35">
      <c r="B405">
        <f t="shared" si="6"/>
        <v>4</v>
      </c>
      <c r="C405" s="2">
        <v>43202</v>
      </c>
      <c r="D405" s="4">
        <v>136.30000000000001</v>
      </c>
    </row>
    <row r="406" spans="2:4" ht="15" thickBot="1" x14ac:dyDescent="0.35">
      <c r="B406">
        <f t="shared" si="6"/>
        <v>3</v>
      </c>
      <c r="C406" s="2">
        <v>43201</v>
      </c>
      <c r="D406" s="4">
        <v>427.2</v>
      </c>
    </row>
    <row r="407" spans="2:4" ht="15" thickBot="1" x14ac:dyDescent="0.35">
      <c r="B407">
        <f t="shared" si="6"/>
        <v>2</v>
      </c>
      <c r="C407" s="2">
        <v>43200</v>
      </c>
      <c r="D407" s="4">
        <v>627</v>
      </c>
    </row>
    <row r="408" spans="2:4" ht="15" thickBot="1" x14ac:dyDescent="0.35">
      <c r="B408">
        <f t="shared" si="6"/>
        <v>1</v>
      </c>
      <c r="C408" s="2">
        <v>43199</v>
      </c>
      <c r="D408" s="4">
        <v>412</v>
      </c>
    </row>
    <row r="409" spans="2:4" ht="15" thickBot="1" x14ac:dyDescent="0.35">
      <c r="B409">
        <f t="shared" si="6"/>
        <v>5</v>
      </c>
      <c r="C409" s="2">
        <v>43196</v>
      </c>
      <c r="D409" s="4">
        <v>125.5</v>
      </c>
    </row>
    <row r="410" spans="2:4" ht="15" thickBot="1" x14ac:dyDescent="0.35">
      <c r="B410">
        <f t="shared" si="6"/>
        <v>4</v>
      </c>
      <c r="C410" s="2">
        <v>43195</v>
      </c>
      <c r="D410" s="4">
        <v>154.6</v>
      </c>
    </row>
    <row r="411" spans="2:4" ht="15" thickBot="1" x14ac:dyDescent="0.35">
      <c r="B411">
        <f t="shared" si="6"/>
        <v>3</v>
      </c>
      <c r="C411" s="2">
        <v>43194</v>
      </c>
      <c r="D411" s="4">
        <v>80.3</v>
      </c>
    </row>
    <row r="412" spans="2:4" ht="15" thickBot="1" x14ac:dyDescent="0.35">
      <c r="B412">
        <f t="shared" si="6"/>
        <v>2</v>
      </c>
      <c r="C412" s="2">
        <v>43193</v>
      </c>
      <c r="D412" s="4">
        <v>147.80000000000001</v>
      </c>
    </row>
    <row r="413" spans="2:4" ht="15" thickBot="1" x14ac:dyDescent="0.35">
      <c r="B413">
        <f t="shared" si="6"/>
        <v>1</v>
      </c>
      <c r="C413" s="2">
        <v>43192</v>
      </c>
      <c r="D413" s="4">
        <v>251.7</v>
      </c>
    </row>
    <row r="414" spans="2:4" ht="15" thickBot="1" x14ac:dyDescent="0.35">
      <c r="B414">
        <f t="shared" si="6"/>
        <v>5</v>
      </c>
      <c r="C414" s="2">
        <v>43189</v>
      </c>
      <c r="D414" s="4">
        <v>151.9</v>
      </c>
    </row>
    <row r="415" spans="2:4" ht="15" thickBot="1" x14ac:dyDescent="0.35">
      <c r="B415">
        <f t="shared" si="6"/>
        <v>4</v>
      </c>
      <c r="C415" s="2">
        <v>43188</v>
      </c>
      <c r="D415" s="4">
        <v>167.7</v>
      </c>
    </row>
    <row r="416" spans="2:4" ht="15" thickBot="1" x14ac:dyDescent="0.35">
      <c r="B416">
        <f t="shared" si="6"/>
        <v>3</v>
      </c>
      <c r="C416" s="2">
        <v>43187</v>
      </c>
      <c r="D416" s="4">
        <v>740.2</v>
      </c>
    </row>
    <row r="417" spans="2:4" ht="15" thickBot="1" x14ac:dyDescent="0.35">
      <c r="B417">
        <f t="shared" si="6"/>
        <v>2</v>
      </c>
      <c r="C417" s="2">
        <v>43186</v>
      </c>
      <c r="D417" s="4">
        <v>180.8</v>
      </c>
    </row>
    <row r="418" spans="2:4" ht="15" thickBot="1" x14ac:dyDescent="0.35">
      <c r="B418">
        <f t="shared" si="6"/>
        <v>1</v>
      </c>
      <c r="C418" s="2">
        <v>43185</v>
      </c>
      <c r="D418" s="4">
        <v>146.1</v>
      </c>
    </row>
    <row r="419" spans="2:4" ht="15" thickBot="1" x14ac:dyDescent="0.35">
      <c r="B419">
        <f t="shared" si="6"/>
        <v>5</v>
      </c>
      <c r="C419" s="2">
        <v>43182</v>
      </c>
      <c r="D419" s="4">
        <v>694.3</v>
      </c>
    </row>
    <row r="420" spans="2:4" ht="15" thickBot="1" x14ac:dyDescent="0.35">
      <c r="B420">
        <f t="shared" si="6"/>
        <v>4</v>
      </c>
      <c r="C420" s="2">
        <v>43181</v>
      </c>
      <c r="D420" s="4">
        <v>126.7</v>
      </c>
    </row>
    <row r="421" spans="2:4" ht="15" thickBot="1" x14ac:dyDescent="0.35">
      <c r="B421">
        <f t="shared" si="6"/>
        <v>3</v>
      </c>
      <c r="C421" s="2">
        <v>43180</v>
      </c>
      <c r="D421" s="4">
        <v>621.29999999999995</v>
      </c>
    </row>
    <row r="422" spans="2:4" ht="15" thickBot="1" x14ac:dyDescent="0.35">
      <c r="B422">
        <f t="shared" si="6"/>
        <v>2</v>
      </c>
      <c r="C422" s="2">
        <v>43179</v>
      </c>
      <c r="D422" s="4">
        <v>140.4</v>
      </c>
    </row>
    <row r="423" spans="2:4" ht="15" thickBot="1" x14ac:dyDescent="0.35">
      <c r="B423">
        <f t="shared" si="6"/>
        <v>1</v>
      </c>
      <c r="C423" s="2">
        <v>43178</v>
      </c>
      <c r="D423" s="4">
        <v>133.9</v>
      </c>
    </row>
    <row r="424" spans="2:4" ht="15" thickBot="1" x14ac:dyDescent="0.35">
      <c r="B424">
        <f t="shared" si="6"/>
        <v>5</v>
      </c>
      <c r="C424" s="2">
        <v>43175</v>
      </c>
      <c r="D424" s="4">
        <v>406.8</v>
      </c>
    </row>
    <row r="425" spans="2:4" ht="15" thickBot="1" x14ac:dyDescent="0.35">
      <c r="B425">
        <f t="shared" si="6"/>
        <v>4</v>
      </c>
      <c r="C425" s="2">
        <v>43174</v>
      </c>
      <c r="D425" s="4">
        <v>125.4</v>
      </c>
    </row>
    <row r="426" spans="2:4" ht="15" thickBot="1" x14ac:dyDescent="0.35">
      <c r="B426">
        <f t="shared" si="6"/>
        <v>3</v>
      </c>
      <c r="C426" s="2">
        <v>43173</v>
      </c>
      <c r="D426" s="4">
        <v>592.70000000000005</v>
      </c>
    </row>
    <row r="427" spans="2:4" ht="15" thickBot="1" x14ac:dyDescent="0.35">
      <c r="B427">
        <f t="shared" si="6"/>
        <v>2</v>
      </c>
      <c r="C427" s="2">
        <v>43172</v>
      </c>
      <c r="D427" s="4">
        <v>598.1</v>
      </c>
    </row>
    <row r="428" spans="2:4" ht="15" thickBot="1" x14ac:dyDescent="0.35">
      <c r="B428">
        <f t="shared" si="6"/>
        <v>1</v>
      </c>
      <c r="C428" s="2">
        <v>43171</v>
      </c>
      <c r="D428" s="4">
        <v>145.80000000000001</v>
      </c>
    </row>
    <row r="429" spans="2:4" ht="15" thickBot="1" x14ac:dyDescent="0.35">
      <c r="B429">
        <f t="shared" si="6"/>
        <v>3</v>
      </c>
      <c r="C429" s="2">
        <v>43166</v>
      </c>
      <c r="D429" s="4">
        <v>799.1</v>
      </c>
    </row>
    <row r="430" spans="2:4" ht="15" thickBot="1" x14ac:dyDescent="0.35">
      <c r="B430">
        <f t="shared" si="6"/>
        <v>2</v>
      </c>
      <c r="C430" s="2">
        <v>43165</v>
      </c>
      <c r="D430" s="4">
        <v>895</v>
      </c>
    </row>
    <row r="431" spans="2:4" ht="15" thickBot="1" x14ac:dyDescent="0.35">
      <c r="B431">
        <f t="shared" si="6"/>
        <v>1</v>
      </c>
      <c r="C431" s="2">
        <v>43164</v>
      </c>
      <c r="D431" s="4">
        <v>401.9</v>
      </c>
    </row>
    <row r="432" spans="2:4" ht="15" thickBot="1" x14ac:dyDescent="0.35">
      <c r="B432">
        <f t="shared" si="6"/>
        <v>5</v>
      </c>
      <c r="C432" s="2">
        <v>43161</v>
      </c>
      <c r="D432" s="4">
        <v>398.4</v>
      </c>
    </row>
    <row r="433" spans="2:4" ht="15" thickBot="1" x14ac:dyDescent="0.35">
      <c r="B433">
        <f t="shared" si="6"/>
        <v>4</v>
      </c>
      <c r="C433" s="2">
        <v>43160</v>
      </c>
      <c r="D433" s="4">
        <v>158.1</v>
      </c>
    </row>
    <row r="434" spans="2:4" ht="15" thickBot="1" x14ac:dyDescent="0.35">
      <c r="B434">
        <f t="shared" si="6"/>
        <v>3</v>
      </c>
      <c r="C434" s="2">
        <v>43159</v>
      </c>
      <c r="D434" s="4">
        <v>291.89999999999998</v>
      </c>
    </row>
    <row r="435" spans="2:4" ht="15" thickBot="1" x14ac:dyDescent="0.35">
      <c r="B435">
        <f t="shared" si="6"/>
        <v>2</v>
      </c>
      <c r="C435" s="2">
        <v>43158</v>
      </c>
      <c r="D435" s="4">
        <v>84</v>
      </c>
    </row>
    <row r="436" spans="2:4" ht="15" thickBot="1" x14ac:dyDescent="0.35">
      <c r="B436">
        <f t="shared" si="6"/>
        <v>1</v>
      </c>
      <c r="C436" s="2">
        <v>43157</v>
      </c>
      <c r="D436" s="4">
        <v>329.4</v>
      </c>
    </row>
    <row r="437" spans="2:4" ht="15" thickBot="1" x14ac:dyDescent="0.35">
      <c r="B437">
        <f t="shared" si="6"/>
        <v>4</v>
      </c>
      <c r="C437" s="2">
        <v>43153</v>
      </c>
      <c r="D437" s="4">
        <v>114.8</v>
      </c>
    </row>
    <row r="438" spans="2:4" ht="15" thickBot="1" x14ac:dyDescent="0.35">
      <c r="B438">
        <f t="shared" si="6"/>
        <v>3</v>
      </c>
      <c r="C438" s="2">
        <v>43152</v>
      </c>
      <c r="D438" s="3">
        <v>1018.1</v>
      </c>
    </row>
    <row r="439" spans="2:4" ht="15" thickBot="1" x14ac:dyDescent="0.35">
      <c r="B439">
        <f t="shared" si="6"/>
        <v>2</v>
      </c>
      <c r="C439" s="2">
        <v>43151</v>
      </c>
      <c r="D439" s="4">
        <v>168.7</v>
      </c>
    </row>
    <row r="440" spans="2:4" ht="15" thickBot="1" x14ac:dyDescent="0.35">
      <c r="B440">
        <f t="shared" si="6"/>
        <v>1</v>
      </c>
      <c r="C440" s="2">
        <v>43150</v>
      </c>
      <c r="D440" s="4">
        <v>159</v>
      </c>
    </row>
    <row r="441" spans="2:4" ht="15" thickBot="1" x14ac:dyDescent="0.35">
      <c r="B441">
        <f t="shared" si="6"/>
        <v>5</v>
      </c>
      <c r="C441" s="2">
        <v>43147</v>
      </c>
      <c r="D441" s="4">
        <v>139.9</v>
      </c>
    </row>
    <row r="442" spans="2:4" ht="15" thickBot="1" x14ac:dyDescent="0.35">
      <c r="B442">
        <f t="shared" si="6"/>
        <v>4</v>
      </c>
      <c r="C442" s="2">
        <v>43146</v>
      </c>
      <c r="D442" s="4">
        <v>158.69999999999999</v>
      </c>
    </row>
    <row r="443" spans="2:4" ht="15" thickBot="1" x14ac:dyDescent="0.35">
      <c r="B443">
        <f t="shared" si="6"/>
        <v>3</v>
      </c>
      <c r="C443" s="2">
        <v>43145</v>
      </c>
      <c r="D443" s="4">
        <v>-82.7</v>
      </c>
    </row>
    <row r="444" spans="2:4" ht="15" thickBot="1" x14ac:dyDescent="0.35">
      <c r="B444">
        <f t="shared" si="6"/>
        <v>2</v>
      </c>
      <c r="C444" s="2">
        <v>43144</v>
      </c>
      <c r="D444" s="4">
        <v>231.7</v>
      </c>
    </row>
    <row r="445" spans="2:4" ht="15" thickBot="1" x14ac:dyDescent="0.35">
      <c r="B445">
        <f t="shared" si="6"/>
        <v>1</v>
      </c>
      <c r="C445" s="2">
        <v>43143</v>
      </c>
      <c r="D445" s="4">
        <v>255.9</v>
      </c>
    </row>
    <row r="446" spans="2:4" ht="15" thickBot="1" x14ac:dyDescent="0.35">
      <c r="B446">
        <f t="shared" si="6"/>
        <v>5</v>
      </c>
      <c r="C446" s="2">
        <v>43140</v>
      </c>
      <c r="D446" s="4">
        <v>171.6</v>
      </c>
    </row>
    <row r="447" spans="2:4" ht="15" thickBot="1" x14ac:dyDescent="0.35">
      <c r="B447">
        <f t="shared" si="6"/>
        <v>4</v>
      </c>
      <c r="C447" s="2">
        <v>43139</v>
      </c>
      <c r="D447" s="4">
        <v>192.6</v>
      </c>
    </row>
    <row r="448" spans="2:4" ht="15" thickBot="1" x14ac:dyDescent="0.35">
      <c r="B448">
        <f t="shared" si="6"/>
        <v>3</v>
      </c>
      <c r="C448" s="2">
        <v>43138</v>
      </c>
      <c r="D448" s="4">
        <v>594.1</v>
      </c>
    </row>
    <row r="449" spans="2:4" ht="15" thickBot="1" x14ac:dyDescent="0.35">
      <c r="B449">
        <f t="shared" si="6"/>
        <v>2</v>
      </c>
      <c r="C449" s="2">
        <v>43137</v>
      </c>
      <c r="D449" s="4">
        <v>941.4</v>
      </c>
    </row>
    <row r="450" spans="2:4" ht="15" thickBot="1" x14ac:dyDescent="0.35">
      <c r="B450">
        <f t="shared" si="6"/>
        <v>1</v>
      </c>
      <c r="C450" s="2">
        <v>43136</v>
      </c>
      <c r="D450" s="4">
        <v>727.8</v>
      </c>
    </row>
    <row r="451" spans="2:4" ht="15" thickBot="1" x14ac:dyDescent="0.35">
      <c r="B451">
        <f t="shared" si="6"/>
        <v>5</v>
      </c>
      <c r="C451" s="2">
        <v>43133</v>
      </c>
      <c r="D451" s="4">
        <v>96.5</v>
      </c>
    </row>
    <row r="452" spans="2:4" ht="15" thickBot="1" x14ac:dyDescent="0.35">
      <c r="B452">
        <f t="shared" ref="B452:B515" si="7">WEEKDAY(C452,2)</f>
        <v>4</v>
      </c>
      <c r="C452" s="2">
        <v>43132</v>
      </c>
      <c r="D452" s="4">
        <v>209.7</v>
      </c>
    </row>
    <row r="453" spans="2:4" ht="15" thickBot="1" x14ac:dyDescent="0.35">
      <c r="B453">
        <f t="shared" si="7"/>
        <v>3</v>
      </c>
      <c r="C453" s="2">
        <v>43131</v>
      </c>
      <c r="D453" s="4">
        <v>203.3</v>
      </c>
    </row>
    <row r="454" spans="2:4" ht="15" thickBot="1" x14ac:dyDescent="0.35">
      <c r="B454">
        <f t="shared" si="7"/>
        <v>2</v>
      </c>
      <c r="C454" s="2">
        <v>43130</v>
      </c>
      <c r="D454" s="4">
        <v>118.6</v>
      </c>
    </row>
    <row r="455" spans="2:4" ht="15" thickBot="1" x14ac:dyDescent="0.35">
      <c r="B455">
        <f t="shared" si="7"/>
        <v>1</v>
      </c>
      <c r="C455" s="2">
        <v>43129</v>
      </c>
      <c r="D455" s="4">
        <v>17.399999999999999</v>
      </c>
    </row>
    <row r="456" spans="2:4" ht="15" thickBot="1" x14ac:dyDescent="0.35">
      <c r="B456">
        <f t="shared" si="7"/>
        <v>5</v>
      </c>
      <c r="C456" s="2">
        <v>43126</v>
      </c>
      <c r="D456" s="4">
        <v>159.4</v>
      </c>
    </row>
    <row r="457" spans="2:4" ht="15" thickBot="1" x14ac:dyDescent="0.35">
      <c r="B457">
        <f t="shared" si="7"/>
        <v>4</v>
      </c>
      <c r="C457" s="2">
        <v>43125</v>
      </c>
      <c r="D457" s="4">
        <v>294.89999999999998</v>
      </c>
    </row>
    <row r="458" spans="2:4" ht="15" thickBot="1" x14ac:dyDescent="0.35">
      <c r="B458">
        <f t="shared" si="7"/>
        <v>3</v>
      </c>
      <c r="C458" s="2">
        <v>43124</v>
      </c>
      <c r="D458" s="4">
        <v>110.4</v>
      </c>
    </row>
    <row r="459" spans="2:4" ht="15" thickBot="1" x14ac:dyDescent="0.35">
      <c r="B459">
        <f t="shared" si="7"/>
        <v>2</v>
      </c>
      <c r="C459" s="2">
        <v>43123</v>
      </c>
      <c r="D459" s="4">
        <v>219.8</v>
      </c>
    </row>
    <row r="460" spans="2:4" ht="15" thickBot="1" x14ac:dyDescent="0.35">
      <c r="B460">
        <f t="shared" si="7"/>
        <v>1</v>
      </c>
      <c r="C460" s="2">
        <v>43122</v>
      </c>
      <c r="D460" s="4">
        <v>185.1</v>
      </c>
    </row>
    <row r="461" spans="2:4" ht="15" thickBot="1" x14ac:dyDescent="0.35">
      <c r="B461">
        <f t="shared" si="7"/>
        <v>5</v>
      </c>
      <c r="C461" s="2">
        <v>43119</v>
      </c>
      <c r="D461" s="4">
        <v>200.3</v>
      </c>
    </row>
    <row r="462" spans="2:4" ht="15" thickBot="1" x14ac:dyDescent="0.35">
      <c r="B462">
        <f t="shared" si="7"/>
        <v>4</v>
      </c>
      <c r="C462" s="2">
        <v>43118</v>
      </c>
      <c r="D462" s="4">
        <v>170.9</v>
      </c>
    </row>
    <row r="463" spans="2:4" ht="15" thickBot="1" x14ac:dyDescent="0.35">
      <c r="B463">
        <f t="shared" si="7"/>
        <v>3</v>
      </c>
      <c r="C463" s="2">
        <v>43117</v>
      </c>
      <c r="D463" s="4">
        <v>-477.2</v>
      </c>
    </row>
    <row r="464" spans="2:4" ht="15" thickBot="1" x14ac:dyDescent="0.35">
      <c r="B464">
        <f t="shared" si="7"/>
        <v>2</v>
      </c>
      <c r="C464" s="2">
        <v>43116</v>
      </c>
      <c r="D464" s="4">
        <v>206.4</v>
      </c>
    </row>
    <row r="465" spans="2:4" ht="15" thickBot="1" x14ac:dyDescent="0.35">
      <c r="B465">
        <f t="shared" si="7"/>
        <v>1</v>
      </c>
      <c r="C465" s="2">
        <v>43115</v>
      </c>
      <c r="D465" s="4">
        <v>190.2</v>
      </c>
    </row>
    <row r="466" spans="2:4" ht="15" thickBot="1" x14ac:dyDescent="0.35">
      <c r="B466">
        <f t="shared" si="7"/>
        <v>5</v>
      </c>
      <c r="C466" s="2">
        <v>43112</v>
      </c>
      <c r="D466" s="4">
        <v>202</v>
      </c>
    </row>
    <row r="467" spans="2:4" ht="15" thickBot="1" x14ac:dyDescent="0.35">
      <c r="B467">
        <f t="shared" si="7"/>
        <v>4</v>
      </c>
      <c r="C467" s="2">
        <v>43111</v>
      </c>
      <c r="D467" s="4">
        <v>240</v>
      </c>
    </row>
    <row r="468" spans="2:4" ht="15" thickBot="1" x14ac:dyDescent="0.35">
      <c r="B468">
        <f t="shared" si="7"/>
        <v>3</v>
      </c>
      <c r="C468" s="2">
        <v>43110</v>
      </c>
      <c r="D468" s="3">
        <v>1679.9</v>
      </c>
    </row>
    <row r="469" spans="2:4" ht="15" thickBot="1" x14ac:dyDescent="0.35">
      <c r="B469">
        <f t="shared" si="7"/>
        <v>2</v>
      </c>
      <c r="C469" s="2">
        <v>43109</v>
      </c>
      <c r="D469" s="3">
        <v>1349</v>
      </c>
    </row>
    <row r="470" spans="2:4" ht="15" thickBot="1" x14ac:dyDescent="0.35">
      <c r="B470">
        <f t="shared" si="7"/>
        <v>5</v>
      </c>
      <c r="C470" s="2">
        <v>43098</v>
      </c>
      <c r="D470" s="4">
        <v>941.3</v>
      </c>
    </row>
    <row r="471" spans="2:4" ht="15" thickBot="1" x14ac:dyDescent="0.35">
      <c r="B471">
        <f t="shared" si="7"/>
        <v>4</v>
      </c>
      <c r="C471" s="2">
        <v>43097</v>
      </c>
      <c r="D471" s="4">
        <v>745.1</v>
      </c>
    </row>
    <row r="472" spans="2:4" ht="15" thickBot="1" x14ac:dyDescent="0.35">
      <c r="B472">
        <f t="shared" si="7"/>
        <v>3</v>
      </c>
      <c r="C472" s="2">
        <v>43096</v>
      </c>
      <c r="D472" s="4">
        <v>718.8</v>
      </c>
    </row>
    <row r="473" spans="2:4" ht="15" thickBot="1" x14ac:dyDescent="0.35">
      <c r="B473">
        <f t="shared" si="7"/>
        <v>2</v>
      </c>
      <c r="C473" s="2">
        <v>43095</v>
      </c>
      <c r="D473" s="4">
        <v>265.2</v>
      </c>
    </row>
    <row r="474" spans="2:4" ht="15" thickBot="1" x14ac:dyDescent="0.35">
      <c r="B474">
        <f t="shared" si="7"/>
        <v>1</v>
      </c>
      <c r="C474" s="2">
        <v>43094</v>
      </c>
      <c r="D474" s="4">
        <v>482.5</v>
      </c>
    </row>
    <row r="475" spans="2:4" ht="15" thickBot="1" x14ac:dyDescent="0.35">
      <c r="B475">
        <f t="shared" si="7"/>
        <v>5</v>
      </c>
      <c r="C475" s="2">
        <v>43091</v>
      </c>
      <c r="D475" s="4">
        <v>330.8</v>
      </c>
    </row>
    <row r="476" spans="2:4" ht="15" thickBot="1" x14ac:dyDescent="0.35">
      <c r="B476">
        <f t="shared" si="7"/>
        <v>4</v>
      </c>
      <c r="C476" s="2">
        <v>43090</v>
      </c>
      <c r="D476" s="4">
        <v>140.80000000000001</v>
      </c>
    </row>
    <row r="477" spans="2:4" ht="15" thickBot="1" x14ac:dyDescent="0.35">
      <c r="B477">
        <f t="shared" si="7"/>
        <v>3</v>
      </c>
      <c r="C477" s="2">
        <v>43089</v>
      </c>
      <c r="D477" s="4">
        <v>412.8</v>
      </c>
    </row>
    <row r="478" spans="2:4" ht="15" thickBot="1" x14ac:dyDescent="0.35">
      <c r="B478">
        <f t="shared" si="7"/>
        <v>2</v>
      </c>
      <c r="C478" s="2">
        <v>43088</v>
      </c>
      <c r="D478" s="4">
        <v>131</v>
      </c>
    </row>
    <row r="479" spans="2:4" ht="15" thickBot="1" x14ac:dyDescent="0.35">
      <c r="B479">
        <f t="shared" si="7"/>
        <v>1</v>
      </c>
      <c r="C479" s="2">
        <v>43087</v>
      </c>
      <c r="D479" s="4">
        <v>531.5</v>
      </c>
    </row>
    <row r="480" spans="2:4" ht="15" thickBot="1" x14ac:dyDescent="0.35">
      <c r="B480">
        <f t="shared" si="7"/>
        <v>5</v>
      </c>
      <c r="C480" s="2">
        <v>43084</v>
      </c>
      <c r="D480" s="4">
        <v>473.5</v>
      </c>
    </row>
    <row r="481" spans="2:4" ht="15" thickBot="1" x14ac:dyDescent="0.35">
      <c r="B481">
        <f t="shared" si="7"/>
        <v>4</v>
      </c>
      <c r="C481" s="2">
        <v>43083</v>
      </c>
      <c r="D481" s="4">
        <v>350.4</v>
      </c>
    </row>
    <row r="482" spans="2:4" ht="15" thickBot="1" x14ac:dyDescent="0.35">
      <c r="B482">
        <f t="shared" si="7"/>
        <v>3</v>
      </c>
      <c r="C482" s="2">
        <v>43082</v>
      </c>
      <c r="D482" s="4">
        <v>732.1</v>
      </c>
    </row>
    <row r="483" spans="2:4" ht="15" thickBot="1" x14ac:dyDescent="0.35">
      <c r="B483">
        <f t="shared" si="7"/>
        <v>2</v>
      </c>
      <c r="C483" s="2">
        <v>43081</v>
      </c>
      <c r="D483" s="4">
        <v>121.3</v>
      </c>
    </row>
    <row r="484" spans="2:4" ht="15" thickBot="1" x14ac:dyDescent="0.35">
      <c r="B484">
        <f t="shared" si="7"/>
        <v>1</v>
      </c>
      <c r="C484" s="2">
        <v>43080</v>
      </c>
      <c r="D484" s="4">
        <v>122.1</v>
      </c>
    </row>
    <row r="485" spans="2:4" ht="15" thickBot="1" x14ac:dyDescent="0.35">
      <c r="B485">
        <f t="shared" si="7"/>
        <v>5</v>
      </c>
      <c r="C485" s="2">
        <v>43077</v>
      </c>
      <c r="D485" s="4">
        <v>122.3</v>
      </c>
    </row>
    <row r="486" spans="2:4" ht="15" thickBot="1" x14ac:dyDescent="0.35">
      <c r="B486">
        <f t="shared" si="7"/>
        <v>4</v>
      </c>
      <c r="C486" s="2">
        <v>43076</v>
      </c>
      <c r="D486" s="4">
        <v>121.5</v>
      </c>
    </row>
    <row r="487" spans="2:4" ht="15" thickBot="1" x14ac:dyDescent="0.35">
      <c r="B487">
        <f t="shared" si="7"/>
        <v>3</v>
      </c>
      <c r="C487" s="2">
        <v>43075</v>
      </c>
      <c r="D487" s="4">
        <v>171.9</v>
      </c>
    </row>
    <row r="488" spans="2:4" ht="15" thickBot="1" x14ac:dyDescent="0.35">
      <c r="B488">
        <f t="shared" si="7"/>
        <v>2</v>
      </c>
      <c r="C488" s="2">
        <v>43074</v>
      </c>
      <c r="D488" s="4">
        <v>137.5</v>
      </c>
    </row>
    <row r="489" spans="2:4" ht="15" thickBot="1" x14ac:dyDescent="0.35">
      <c r="B489">
        <f t="shared" si="7"/>
        <v>1</v>
      </c>
      <c r="C489" s="2">
        <v>43073</v>
      </c>
      <c r="D489" s="4">
        <v>135</v>
      </c>
    </row>
    <row r="490" spans="2:4" ht="15" thickBot="1" x14ac:dyDescent="0.35">
      <c r="B490">
        <f t="shared" si="7"/>
        <v>5</v>
      </c>
      <c r="C490" s="2">
        <v>43070</v>
      </c>
      <c r="D490" s="4">
        <v>140.30000000000001</v>
      </c>
    </row>
    <row r="491" spans="2:4" ht="15" thickBot="1" x14ac:dyDescent="0.35">
      <c r="B491">
        <f t="shared" si="7"/>
        <v>4</v>
      </c>
      <c r="C491" s="2">
        <v>43069</v>
      </c>
      <c r="D491" s="4">
        <v>128.69999999999999</v>
      </c>
    </row>
    <row r="492" spans="2:4" ht="15" thickBot="1" x14ac:dyDescent="0.35">
      <c r="B492">
        <f t="shared" si="7"/>
        <v>3</v>
      </c>
      <c r="C492" s="2">
        <v>43068</v>
      </c>
      <c r="D492" s="4">
        <v>325.10000000000002</v>
      </c>
    </row>
    <row r="493" spans="2:4" ht="15" thickBot="1" x14ac:dyDescent="0.35">
      <c r="B493">
        <f t="shared" si="7"/>
        <v>2</v>
      </c>
      <c r="C493" s="2">
        <v>43067</v>
      </c>
      <c r="D493" s="4">
        <v>136.69999999999999</v>
      </c>
    </row>
    <row r="494" spans="2:4" ht="15" thickBot="1" x14ac:dyDescent="0.35">
      <c r="B494">
        <f t="shared" si="7"/>
        <v>1</v>
      </c>
      <c r="C494" s="2">
        <v>43066</v>
      </c>
      <c r="D494" s="4">
        <v>144.5</v>
      </c>
    </row>
    <row r="495" spans="2:4" ht="15" thickBot="1" x14ac:dyDescent="0.35">
      <c r="B495">
        <f t="shared" si="7"/>
        <v>5</v>
      </c>
      <c r="C495" s="2">
        <v>43063</v>
      </c>
      <c r="D495" s="4">
        <v>165.3</v>
      </c>
    </row>
    <row r="496" spans="2:4" ht="15" thickBot="1" x14ac:dyDescent="0.35">
      <c r="B496">
        <f t="shared" si="7"/>
        <v>4</v>
      </c>
      <c r="C496" s="2">
        <v>43062</v>
      </c>
      <c r="D496" s="4">
        <v>158</v>
      </c>
    </row>
    <row r="497" spans="2:4" ht="15" thickBot="1" x14ac:dyDescent="0.35">
      <c r="B497">
        <f t="shared" si="7"/>
        <v>3</v>
      </c>
      <c r="C497" s="2">
        <v>43061</v>
      </c>
      <c r="D497" s="4">
        <v>47.9</v>
      </c>
    </row>
    <row r="498" spans="2:4" ht="15" thickBot="1" x14ac:dyDescent="0.35">
      <c r="B498">
        <f t="shared" si="7"/>
        <v>2</v>
      </c>
      <c r="C498" s="2">
        <v>43060</v>
      </c>
      <c r="D498" s="4">
        <v>155.69999999999999</v>
      </c>
    </row>
    <row r="499" spans="2:4" ht="15" thickBot="1" x14ac:dyDescent="0.35">
      <c r="B499">
        <f t="shared" si="7"/>
        <v>1</v>
      </c>
      <c r="C499" s="2">
        <v>43059</v>
      </c>
      <c r="D499" s="4">
        <v>163.30000000000001</v>
      </c>
    </row>
    <row r="500" spans="2:4" ht="15" thickBot="1" x14ac:dyDescent="0.35">
      <c r="B500">
        <f t="shared" si="7"/>
        <v>5</v>
      </c>
      <c r="C500" s="2">
        <v>43056</v>
      </c>
      <c r="D500" s="4">
        <v>151.4</v>
      </c>
    </row>
    <row r="501" spans="2:4" ht="15" thickBot="1" x14ac:dyDescent="0.35">
      <c r="B501">
        <f t="shared" si="7"/>
        <v>4</v>
      </c>
      <c r="C501" s="2">
        <v>43055</v>
      </c>
      <c r="D501" s="4">
        <v>158.1</v>
      </c>
    </row>
    <row r="502" spans="2:4" ht="15" thickBot="1" x14ac:dyDescent="0.35">
      <c r="B502">
        <f t="shared" si="7"/>
        <v>3</v>
      </c>
      <c r="C502" s="2">
        <v>43054</v>
      </c>
      <c r="D502" s="4">
        <v>-84.3</v>
      </c>
    </row>
    <row r="503" spans="2:4" ht="15" thickBot="1" x14ac:dyDescent="0.35">
      <c r="B503">
        <f t="shared" si="7"/>
        <v>2</v>
      </c>
      <c r="C503" s="2">
        <v>43053</v>
      </c>
      <c r="D503" s="4">
        <v>162.5</v>
      </c>
    </row>
    <row r="504" spans="2:4" ht="15" thickBot="1" x14ac:dyDescent="0.35">
      <c r="B504">
        <f t="shared" si="7"/>
        <v>1</v>
      </c>
      <c r="C504" s="2">
        <v>43052</v>
      </c>
      <c r="D504" s="4">
        <v>149.9</v>
      </c>
    </row>
    <row r="505" spans="2:4" ht="15" thickBot="1" x14ac:dyDescent="0.35">
      <c r="B505">
        <f t="shared" si="7"/>
        <v>5</v>
      </c>
      <c r="C505" s="2">
        <v>43049</v>
      </c>
      <c r="D505" s="4">
        <v>131.4</v>
      </c>
    </row>
    <row r="506" spans="2:4" ht="15" thickBot="1" x14ac:dyDescent="0.35">
      <c r="B506">
        <f t="shared" si="7"/>
        <v>4</v>
      </c>
      <c r="C506" s="2">
        <v>43048</v>
      </c>
      <c r="D506" s="4">
        <v>171.4</v>
      </c>
    </row>
    <row r="507" spans="2:4" ht="15" thickBot="1" x14ac:dyDescent="0.35">
      <c r="B507">
        <f t="shared" si="7"/>
        <v>3</v>
      </c>
      <c r="C507" s="2">
        <v>43047</v>
      </c>
      <c r="D507" s="4">
        <v>953.1</v>
      </c>
    </row>
    <row r="508" spans="2:4" ht="15" thickBot="1" x14ac:dyDescent="0.35">
      <c r="B508">
        <f t="shared" si="7"/>
        <v>2</v>
      </c>
      <c r="C508" s="2">
        <v>43046</v>
      </c>
      <c r="D508" s="4">
        <v>233</v>
      </c>
    </row>
    <row r="509" spans="2:4" ht="15" thickBot="1" x14ac:dyDescent="0.35">
      <c r="B509">
        <f t="shared" si="7"/>
        <v>5</v>
      </c>
      <c r="C509" s="2">
        <v>43042</v>
      </c>
      <c r="D509" s="4">
        <v>154.19999999999999</v>
      </c>
    </row>
    <row r="510" spans="2:4" ht="15" thickBot="1" x14ac:dyDescent="0.35">
      <c r="B510">
        <f t="shared" si="7"/>
        <v>4</v>
      </c>
      <c r="C510" s="2">
        <v>43041</v>
      </c>
      <c r="D510" s="4">
        <v>156.1</v>
      </c>
    </row>
    <row r="511" spans="2:4" ht="15" thickBot="1" x14ac:dyDescent="0.35">
      <c r="B511">
        <f t="shared" si="7"/>
        <v>3</v>
      </c>
      <c r="C511" s="2">
        <v>43040</v>
      </c>
      <c r="D511" s="4">
        <v>166.5</v>
      </c>
    </row>
    <row r="512" spans="2:4" ht="15" thickBot="1" x14ac:dyDescent="0.35">
      <c r="B512">
        <f t="shared" si="7"/>
        <v>2</v>
      </c>
      <c r="C512" s="2">
        <v>43039</v>
      </c>
      <c r="D512" s="4">
        <v>166.5</v>
      </c>
    </row>
    <row r="513" spans="2:4" ht="15" thickBot="1" x14ac:dyDescent="0.35">
      <c r="B513">
        <f t="shared" si="7"/>
        <v>1</v>
      </c>
      <c r="C513" s="2">
        <v>43038</v>
      </c>
      <c r="D513" s="4">
        <v>192.9</v>
      </c>
    </row>
    <row r="514" spans="2:4" ht="15" thickBot="1" x14ac:dyDescent="0.35">
      <c r="B514">
        <f t="shared" si="7"/>
        <v>5</v>
      </c>
      <c r="C514" s="2">
        <v>43035</v>
      </c>
      <c r="D514" s="4">
        <v>182.6</v>
      </c>
    </row>
    <row r="515" spans="2:4" ht="15" thickBot="1" x14ac:dyDescent="0.35">
      <c r="B515">
        <f t="shared" si="7"/>
        <v>4</v>
      </c>
      <c r="C515" s="2">
        <v>43034</v>
      </c>
      <c r="D515" s="4">
        <v>134.9</v>
      </c>
    </row>
    <row r="516" spans="2:4" ht="15" thickBot="1" x14ac:dyDescent="0.35">
      <c r="B516">
        <f t="shared" ref="B516:B579" si="8">WEEKDAY(C516,2)</f>
        <v>3</v>
      </c>
      <c r="C516" s="2">
        <v>43033</v>
      </c>
      <c r="D516" s="4">
        <v>845.2</v>
      </c>
    </row>
    <row r="517" spans="2:4" ht="15" thickBot="1" x14ac:dyDescent="0.35">
      <c r="B517">
        <f t="shared" si="8"/>
        <v>2</v>
      </c>
      <c r="C517" s="2">
        <v>43032</v>
      </c>
      <c r="D517" s="4">
        <v>126.4</v>
      </c>
    </row>
    <row r="518" spans="2:4" ht="15" thickBot="1" x14ac:dyDescent="0.35">
      <c r="B518">
        <f t="shared" si="8"/>
        <v>1</v>
      </c>
      <c r="C518" s="2">
        <v>43031</v>
      </c>
      <c r="D518" s="4">
        <v>159.9</v>
      </c>
    </row>
    <row r="519" spans="2:4" ht="15" thickBot="1" x14ac:dyDescent="0.35">
      <c r="B519">
        <f t="shared" si="8"/>
        <v>5</v>
      </c>
      <c r="C519" s="2">
        <v>43028</v>
      </c>
      <c r="D519" s="4">
        <v>173</v>
      </c>
    </row>
    <row r="520" spans="2:4" ht="15" thickBot="1" x14ac:dyDescent="0.35">
      <c r="B520">
        <f t="shared" si="8"/>
        <v>4</v>
      </c>
      <c r="C520" s="2">
        <v>43027</v>
      </c>
      <c r="D520" s="4">
        <v>172.1</v>
      </c>
    </row>
    <row r="521" spans="2:4" ht="15" thickBot="1" x14ac:dyDescent="0.35">
      <c r="B521">
        <f t="shared" si="8"/>
        <v>3</v>
      </c>
      <c r="C521" s="2">
        <v>43026</v>
      </c>
      <c r="D521" s="4">
        <v>193.4</v>
      </c>
    </row>
    <row r="522" spans="2:4" ht="15" thickBot="1" x14ac:dyDescent="0.35">
      <c r="B522">
        <f t="shared" si="8"/>
        <v>2</v>
      </c>
      <c r="C522" s="2">
        <v>43025</v>
      </c>
      <c r="D522" s="4">
        <v>125.7</v>
      </c>
    </row>
    <row r="523" spans="2:4" ht="15" thickBot="1" x14ac:dyDescent="0.35">
      <c r="B523">
        <f t="shared" si="8"/>
        <v>1</v>
      </c>
      <c r="C523" s="2">
        <v>43024</v>
      </c>
      <c r="D523" s="4">
        <v>647.29999999999995</v>
      </c>
    </row>
    <row r="524" spans="2:4" ht="15" thickBot="1" x14ac:dyDescent="0.35">
      <c r="B524">
        <f t="shared" si="8"/>
        <v>5</v>
      </c>
      <c r="C524" s="2">
        <v>43021</v>
      </c>
      <c r="D524" s="4">
        <v>125.8</v>
      </c>
    </row>
    <row r="525" spans="2:4" ht="15" thickBot="1" x14ac:dyDescent="0.35">
      <c r="B525">
        <f t="shared" si="8"/>
        <v>4</v>
      </c>
      <c r="C525" s="2">
        <v>43020</v>
      </c>
      <c r="D525" s="4">
        <v>175</v>
      </c>
    </row>
    <row r="526" spans="2:4" ht="15" thickBot="1" x14ac:dyDescent="0.35">
      <c r="B526">
        <f t="shared" si="8"/>
        <v>3</v>
      </c>
      <c r="C526" s="2">
        <v>43019</v>
      </c>
      <c r="D526" s="4">
        <v>633.5</v>
      </c>
    </row>
    <row r="527" spans="2:4" ht="15" thickBot="1" x14ac:dyDescent="0.35">
      <c r="B527">
        <f t="shared" si="8"/>
        <v>2</v>
      </c>
      <c r="C527" s="2">
        <v>43018</v>
      </c>
      <c r="D527" s="4">
        <v>118.4</v>
      </c>
    </row>
    <row r="528" spans="2:4" ht="15" thickBot="1" x14ac:dyDescent="0.35">
      <c r="B528">
        <f t="shared" si="8"/>
        <v>1</v>
      </c>
      <c r="C528" s="2">
        <v>43017</v>
      </c>
      <c r="D528" s="4">
        <v>429.4</v>
      </c>
    </row>
    <row r="529" spans="2:4" ht="15" thickBot="1" x14ac:dyDescent="0.35">
      <c r="B529">
        <f t="shared" si="8"/>
        <v>5</v>
      </c>
      <c r="C529" s="2">
        <v>43014</v>
      </c>
      <c r="D529" s="4">
        <v>123.1</v>
      </c>
    </row>
    <row r="530" spans="2:4" ht="15" thickBot="1" x14ac:dyDescent="0.35">
      <c r="B530">
        <f t="shared" si="8"/>
        <v>4</v>
      </c>
      <c r="C530" s="2">
        <v>43013</v>
      </c>
      <c r="D530" s="4">
        <v>143.69999999999999</v>
      </c>
    </row>
    <row r="531" spans="2:4" ht="15" thickBot="1" x14ac:dyDescent="0.35">
      <c r="B531">
        <f t="shared" si="8"/>
        <v>3</v>
      </c>
      <c r="C531" s="2">
        <v>43012</v>
      </c>
      <c r="D531" s="4">
        <v>68.900000000000006</v>
      </c>
    </row>
    <row r="532" spans="2:4" ht="15" thickBot="1" x14ac:dyDescent="0.35">
      <c r="B532">
        <f t="shared" si="8"/>
        <v>2</v>
      </c>
      <c r="C532" s="2">
        <v>43011</v>
      </c>
      <c r="D532" s="4">
        <v>101.8</v>
      </c>
    </row>
    <row r="533" spans="2:4" ht="15" thickBot="1" x14ac:dyDescent="0.35">
      <c r="B533">
        <f t="shared" si="8"/>
        <v>1</v>
      </c>
      <c r="C533" s="2">
        <v>43010</v>
      </c>
      <c r="D533" s="4">
        <v>117</v>
      </c>
    </row>
    <row r="534" spans="2:4" ht="15" thickBot="1" x14ac:dyDescent="0.35">
      <c r="B534">
        <f t="shared" si="8"/>
        <v>5</v>
      </c>
      <c r="C534" s="2">
        <v>43007</v>
      </c>
      <c r="D534" s="4">
        <v>94</v>
      </c>
    </row>
    <row r="535" spans="2:4" ht="15" thickBot="1" x14ac:dyDescent="0.35">
      <c r="B535">
        <f t="shared" si="8"/>
        <v>4</v>
      </c>
      <c r="C535" s="2">
        <v>43006</v>
      </c>
      <c r="D535" s="4">
        <v>108.4</v>
      </c>
    </row>
    <row r="536" spans="2:4" ht="15" thickBot="1" x14ac:dyDescent="0.35">
      <c r="B536">
        <f t="shared" si="8"/>
        <v>3</v>
      </c>
      <c r="C536" s="2">
        <v>43005</v>
      </c>
      <c r="D536" s="4">
        <v>132.4</v>
      </c>
    </row>
    <row r="537" spans="2:4" ht="15" thickBot="1" x14ac:dyDescent="0.35">
      <c r="B537">
        <f t="shared" si="8"/>
        <v>2</v>
      </c>
      <c r="C537" s="2">
        <v>43004</v>
      </c>
      <c r="D537" s="4">
        <v>220.2</v>
      </c>
    </row>
    <row r="538" spans="2:4" ht="15" thickBot="1" x14ac:dyDescent="0.35">
      <c r="B538">
        <f t="shared" si="8"/>
        <v>1</v>
      </c>
      <c r="C538" s="2">
        <v>43003</v>
      </c>
      <c r="D538" s="4">
        <v>464.2</v>
      </c>
    </row>
    <row r="539" spans="2:4" ht="15" thickBot="1" x14ac:dyDescent="0.35">
      <c r="B539">
        <f t="shared" si="8"/>
        <v>5</v>
      </c>
      <c r="C539" s="2">
        <v>43000</v>
      </c>
      <c r="D539" s="4">
        <v>264.7</v>
      </c>
    </row>
    <row r="540" spans="2:4" ht="15" thickBot="1" x14ac:dyDescent="0.35">
      <c r="B540">
        <f t="shared" si="8"/>
        <v>4</v>
      </c>
      <c r="C540" s="2">
        <v>42999</v>
      </c>
      <c r="D540" s="4">
        <v>235.6</v>
      </c>
    </row>
    <row r="541" spans="2:4" ht="15" thickBot="1" x14ac:dyDescent="0.35">
      <c r="B541">
        <f t="shared" si="8"/>
        <v>3</v>
      </c>
      <c r="C541" s="2">
        <v>42998</v>
      </c>
      <c r="D541" s="4">
        <v>416.4</v>
      </c>
    </row>
    <row r="542" spans="2:4" ht="15" thickBot="1" x14ac:dyDescent="0.35">
      <c r="B542">
        <f t="shared" si="8"/>
        <v>2</v>
      </c>
      <c r="C542" s="2">
        <v>42997</v>
      </c>
      <c r="D542" s="4">
        <v>-391.3</v>
      </c>
    </row>
    <row r="543" spans="2:4" ht="15" thickBot="1" x14ac:dyDescent="0.35">
      <c r="B543">
        <f t="shared" si="8"/>
        <v>1</v>
      </c>
      <c r="C543" s="2">
        <v>42996</v>
      </c>
      <c r="D543" s="4">
        <v>-41</v>
      </c>
    </row>
    <row r="544" spans="2:4" ht="15" thickBot="1" x14ac:dyDescent="0.35">
      <c r="B544">
        <f t="shared" si="8"/>
        <v>5</v>
      </c>
      <c r="C544" s="2">
        <v>42993</v>
      </c>
      <c r="D544" s="4">
        <v>-439.7</v>
      </c>
    </row>
    <row r="545" spans="2:4" ht="15" thickBot="1" x14ac:dyDescent="0.35">
      <c r="B545">
        <f t="shared" si="8"/>
        <v>4</v>
      </c>
      <c r="C545" s="2">
        <v>42992</v>
      </c>
      <c r="D545" s="4">
        <v>-243.4</v>
      </c>
    </row>
    <row r="546" spans="2:4" ht="15" thickBot="1" x14ac:dyDescent="0.35">
      <c r="B546">
        <f t="shared" si="8"/>
        <v>3</v>
      </c>
      <c r="C546" s="2">
        <v>42991</v>
      </c>
      <c r="D546" s="4">
        <v>-125.4</v>
      </c>
    </row>
    <row r="547" spans="2:4" ht="15" thickBot="1" x14ac:dyDescent="0.35">
      <c r="B547">
        <f t="shared" si="8"/>
        <v>2</v>
      </c>
      <c r="C547" s="2">
        <v>42990</v>
      </c>
      <c r="D547" s="4">
        <v>-340.4</v>
      </c>
    </row>
    <row r="548" spans="2:4" ht="15" thickBot="1" x14ac:dyDescent="0.35">
      <c r="B548">
        <f t="shared" si="8"/>
        <v>1</v>
      </c>
      <c r="C548" s="2">
        <v>42989</v>
      </c>
      <c r="D548" s="4">
        <v>-406</v>
      </c>
    </row>
    <row r="549" spans="2:4" ht="15" thickBot="1" x14ac:dyDescent="0.35">
      <c r="B549">
        <f t="shared" si="8"/>
        <v>5</v>
      </c>
      <c r="C549" s="2">
        <v>42986</v>
      </c>
      <c r="D549" s="4">
        <v>-450.6</v>
      </c>
    </row>
    <row r="550" spans="2:4" ht="15" thickBot="1" x14ac:dyDescent="0.35">
      <c r="B550">
        <f t="shared" si="8"/>
        <v>4</v>
      </c>
      <c r="C550" s="2">
        <v>42985</v>
      </c>
      <c r="D550" s="4">
        <v>-474.3</v>
      </c>
    </row>
    <row r="551" spans="2:4" ht="15" thickBot="1" x14ac:dyDescent="0.35">
      <c r="B551">
        <f t="shared" si="8"/>
        <v>3</v>
      </c>
      <c r="C551" s="2">
        <v>42984</v>
      </c>
      <c r="D551" s="4">
        <v>-270.3</v>
      </c>
    </row>
    <row r="552" spans="2:4" ht="15" thickBot="1" x14ac:dyDescent="0.35">
      <c r="B552">
        <f t="shared" si="8"/>
        <v>2</v>
      </c>
      <c r="C552" s="2">
        <v>42983</v>
      </c>
      <c r="D552" s="4">
        <v>-355.6</v>
      </c>
    </row>
    <row r="553" spans="2:4" ht="15" thickBot="1" x14ac:dyDescent="0.35">
      <c r="B553">
        <f t="shared" si="8"/>
        <v>1</v>
      </c>
      <c r="C553" s="2">
        <v>42982</v>
      </c>
      <c r="D553" s="4">
        <v>-384</v>
      </c>
    </row>
    <row r="554" spans="2:4" ht="15" thickBot="1" x14ac:dyDescent="0.35">
      <c r="B554">
        <f t="shared" si="8"/>
        <v>5</v>
      </c>
      <c r="C554" s="2">
        <v>42979</v>
      </c>
      <c r="D554" s="4">
        <v>-653.70000000000005</v>
      </c>
    </row>
    <row r="555" spans="2:4" ht="15" thickBot="1" x14ac:dyDescent="0.35">
      <c r="B555">
        <f t="shared" si="8"/>
        <v>4</v>
      </c>
      <c r="C555" s="2">
        <v>42978</v>
      </c>
      <c r="D555" s="4">
        <v>-672.9</v>
      </c>
    </row>
    <row r="556" spans="2:4" ht="15" thickBot="1" x14ac:dyDescent="0.35">
      <c r="B556">
        <f t="shared" si="8"/>
        <v>3</v>
      </c>
      <c r="C556" s="2">
        <v>42977</v>
      </c>
      <c r="D556" s="4">
        <v>-685.8</v>
      </c>
    </row>
    <row r="557" spans="2:4" ht="15" thickBot="1" x14ac:dyDescent="0.35">
      <c r="B557">
        <f t="shared" si="8"/>
        <v>2</v>
      </c>
      <c r="C557" s="2">
        <v>42976</v>
      </c>
      <c r="D557" s="4">
        <v>-628.9</v>
      </c>
    </row>
    <row r="558" spans="2:4" ht="15" thickBot="1" x14ac:dyDescent="0.35">
      <c r="B558">
        <f t="shared" si="8"/>
        <v>1</v>
      </c>
      <c r="C558" s="2">
        <v>42975</v>
      </c>
      <c r="D558" s="4">
        <v>-634.5</v>
      </c>
    </row>
    <row r="559" spans="2:4" ht="15" thickBot="1" x14ac:dyDescent="0.35">
      <c r="B559">
        <f t="shared" si="8"/>
        <v>5</v>
      </c>
      <c r="C559" s="2">
        <v>42972</v>
      </c>
      <c r="D559" s="4">
        <v>-568.79999999999995</v>
      </c>
    </row>
    <row r="560" spans="2:4" ht="15" thickBot="1" x14ac:dyDescent="0.35">
      <c r="B560">
        <f t="shared" si="8"/>
        <v>4</v>
      </c>
      <c r="C560" s="2">
        <v>42971</v>
      </c>
      <c r="D560" s="4">
        <v>-464.2</v>
      </c>
    </row>
    <row r="561" spans="2:4" ht="15" thickBot="1" x14ac:dyDescent="0.35">
      <c r="B561">
        <f t="shared" si="8"/>
        <v>3</v>
      </c>
      <c r="C561" s="2">
        <v>42970</v>
      </c>
      <c r="D561" s="4">
        <v>-617.9</v>
      </c>
    </row>
    <row r="562" spans="2:4" ht="15" thickBot="1" x14ac:dyDescent="0.35">
      <c r="B562">
        <f t="shared" si="8"/>
        <v>2</v>
      </c>
      <c r="C562" s="2">
        <v>42969</v>
      </c>
      <c r="D562" s="4">
        <v>-550.1</v>
      </c>
    </row>
    <row r="563" spans="2:4" ht="15" thickBot="1" x14ac:dyDescent="0.35">
      <c r="B563">
        <f t="shared" si="8"/>
        <v>1</v>
      </c>
      <c r="C563" s="2">
        <v>42968</v>
      </c>
      <c r="D563" s="4">
        <v>-544.79999999999995</v>
      </c>
    </row>
    <row r="564" spans="2:4" ht="15" thickBot="1" x14ac:dyDescent="0.35">
      <c r="B564">
        <f t="shared" si="8"/>
        <v>5</v>
      </c>
      <c r="C564" s="2">
        <v>42965</v>
      </c>
      <c r="D564" s="4">
        <v>-556.1</v>
      </c>
    </row>
    <row r="565" spans="2:4" ht="15" thickBot="1" x14ac:dyDescent="0.35">
      <c r="B565">
        <f t="shared" si="8"/>
        <v>4</v>
      </c>
      <c r="C565" s="2">
        <v>42964</v>
      </c>
      <c r="D565" s="4">
        <v>-540.9</v>
      </c>
    </row>
    <row r="566" spans="2:4" ht="15" thickBot="1" x14ac:dyDescent="0.35">
      <c r="B566">
        <f t="shared" si="8"/>
        <v>3</v>
      </c>
      <c r="C566" s="2">
        <v>42963</v>
      </c>
      <c r="D566" s="4">
        <v>-763.4</v>
      </c>
    </row>
    <row r="567" spans="2:4" ht="15" thickBot="1" x14ac:dyDescent="0.35">
      <c r="B567">
        <f t="shared" si="8"/>
        <v>2</v>
      </c>
      <c r="C567" s="2">
        <v>42962</v>
      </c>
      <c r="D567" s="4">
        <v>-528.9</v>
      </c>
    </row>
    <row r="568" spans="2:4" ht="15" thickBot="1" x14ac:dyDescent="0.35">
      <c r="B568">
        <f t="shared" si="8"/>
        <v>1</v>
      </c>
      <c r="C568" s="2">
        <v>42961</v>
      </c>
      <c r="D568" s="4">
        <v>-521.20000000000005</v>
      </c>
    </row>
    <row r="569" spans="2:4" ht="15" thickBot="1" x14ac:dyDescent="0.35">
      <c r="B569">
        <f t="shared" si="8"/>
        <v>5</v>
      </c>
      <c r="C569" s="2">
        <v>42958</v>
      </c>
      <c r="D569" s="4">
        <v>-474.2</v>
      </c>
    </row>
    <row r="570" spans="2:4" ht="15" thickBot="1" x14ac:dyDescent="0.35">
      <c r="B570">
        <f t="shared" si="8"/>
        <v>4</v>
      </c>
      <c r="C570" s="2">
        <v>42957</v>
      </c>
      <c r="D570" s="4">
        <v>-452.5</v>
      </c>
    </row>
    <row r="571" spans="2:4" ht="15" thickBot="1" x14ac:dyDescent="0.35">
      <c r="B571">
        <f t="shared" si="8"/>
        <v>3</v>
      </c>
      <c r="C571" s="2">
        <v>42956</v>
      </c>
      <c r="D571" s="4">
        <v>102</v>
      </c>
    </row>
    <row r="572" spans="2:4" ht="15" thickBot="1" x14ac:dyDescent="0.35">
      <c r="B572">
        <f t="shared" si="8"/>
        <v>2</v>
      </c>
      <c r="C572" s="2">
        <v>42955</v>
      </c>
      <c r="D572" s="4">
        <v>67.7</v>
      </c>
    </row>
    <row r="573" spans="2:4" ht="15" thickBot="1" x14ac:dyDescent="0.35">
      <c r="B573">
        <f t="shared" si="8"/>
        <v>1</v>
      </c>
      <c r="C573" s="2">
        <v>42954</v>
      </c>
      <c r="D573" s="4">
        <v>-172.1</v>
      </c>
    </row>
    <row r="574" spans="2:4" ht="15" thickBot="1" x14ac:dyDescent="0.35">
      <c r="B574">
        <f t="shared" si="8"/>
        <v>5</v>
      </c>
      <c r="C574" s="2">
        <v>42951</v>
      </c>
      <c r="D574" s="4">
        <v>-241.4</v>
      </c>
    </row>
    <row r="575" spans="2:4" ht="15" thickBot="1" x14ac:dyDescent="0.35">
      <c r="B575">
        <f t="shared" si="8"/>
        <v>4</v>
      </c>
      <c r="C575" s="2">
        <v>42950</v>
      </c>
      <c r="D575" s="4">
        <v>-284.8</v>
      </c>
    </row>
    <row r="576" spans="2:4" ht="15" thickBot="1" x14ac:dyDescent="0.35">
      <c r="B576">
        <f t="shared" si="8"/>
        <v>3</v>
      </c>
      <c r="C576" s="2">
        <v>42949</v>
      </c>
      <c r="D576" s="4">
        <v>-361.9</v>
      </c>
    </row>
    <row r="577" spans="2:4" ht="15" thickBot="1" x14ac:dyDescent="0.35">
      <c r="B577">
        <f t="shared" si="8"/>
        <v>2</v>
      </c>
      <c r="C577" s="2">
        <v>42948</v>
      </c>
      <c r="D577" s="4">
        <v>-234.3</v>
      </c>
    </row>
    <row r="578" spans="2:4" ht="15" thickBot="1" x14ac:dyDescent="0.35">
      <c r="B578">
        <f t="shared" si="8"/>
        <v>1</v>
      </c>
      <c r="C578" s="2">
        <v>42947</v>
      </c>
      <c r="D578" s="4">
        <v>-158.5</v>
      </c>
    </row>
    <row r="579" spans="2:4" ht="15" thickBot="1" x14ac:dyDescent="0.35">
      <c r="B579">
        <f t="shared" si="8"/>
        <v>5</v>
      </c>
      <c r="C579" s="2">
        <v>42944</v>
      </c>
      <c r="D579" s="4">
        <v>-123.7</v>
      </c>
    </row>
    <row r="580" spans="2:4" ht="15" thickBot="1" x14ac:dyDescent="0.35">
      <c r="B580">
        <f t="shared" ref="B580:B643" si="9">WEEKDAY(C580,2)</f>
        <v>4</v>
      </c>
      <c r="C580" s="2">
        <v>42943</v>
      </c>
      <c r="D580" s="4">
        <v>-116</v>
      </c>
    </row>
    <row r="581" spans="2:4" ht="15" thickBot="1" x14ac:dyDescent="0.35">
      <c r="B581">
        <f t="shared" si="9"/>
        <v>3</v>
      </c>
      <c r="C581" s="2">
        <v>42942</v>
      </c>
      <c r="D581" s="4">
        <v>-54.1</v>
      </c>
    </row>
    <row r="582" spans="2:4" ht="15" thickBot="1" x14ac:dyDescent="0.35">
      <c r="B582">
        <f t="shared" si="9"/>
        <v>2</v>
      </c>
      <c r="C582" s="2">
        <v>42941</v>
      </c>
      <c r="D582" s="4">
        <v>-53.4</v>
      </c>
    </row>
    <row r="583" spans="2:4" ht="15" thickBot="1" x14ac:dyDescent="0.35">
      <c r="B583">
        <f t="shared" si="9"/>
        <v>1</v>
      </c>
      <c r="C583" s="2">
        <v>42940</v>
      </c>
      <c r="D583" s="4">
        <v>-51.8</v>
      </c>
    </row>
    <row r="584" spans="2:4" ht="15" thickBot="1" x14ac:dyDescent="0.35">
      <c r="B584">
        <f t="shared" si="9"/>
        <v>5</v>
      </c>
      <c r="C584" s="2">
        <v>42937</v>
      </c>
      <c r="D584" s="4">
        <v>-61.1</v>
      </c>
    </row>
    <row r="585" spans="2:4" ht="15" thickBot="1" x14ac:dyDescent="0.35">
      <c r="B585">
        <f t="shared" si="9"/>
        <v>4</v>
      </c>
      <c r="C585" s="2">
        <v>42936</v>
      </c>
      <c r="D585" s="4">
        <v>-47.3</v>
      </c>
    </row>
    <row r="586" spans="2:4" ht="15" thickBot="1" x14ac:dyDescent="0.35">
      <c r="B586">
        <f t="shared" si="9"/>
        <v>3</v>
      </c>
      <c r="C586" s="2">
        <v>42935</v>
      </c>
      <c r="D586" s="4">
        <v>-57.9</v>
      </c>
    </row>
    <row r="587" spans="2:4" ht="15" thickBot="1" x14ac:dyDescent="0.35">
      <c r="B587">
        <f t="shared" si="9"/>
        <v>2</v>
      </c>
      <c r="C587" s="2">
        <v>42934</v>
      </c>
      <c r="D587" s="4">
        <v>-21</v>
      </c>
    </row>
    <row r="588" spans="2:4" ht="15" thickBot="1" x14ac:dyDescent="0.35">
      <c r="B588">
        <f t="shared" si="9"/>
        <v>1</v>
      </c>
      <c r="C588" s="2">
        <v>42933</v>
      </c>
      <c r="D588" s="4">
        <v>-74.5</v>
      </c>
    </row>
    <row r="589" spans="2:4" ht="15" thickBot="1" x14ac:dyDescent="0.35">
      <c r="B589">
        <f t="shared" si="9"/>
        <v>5</v>
      </c>
      <c r="C589" s="2">
        <v>42930</v>
      </c>
      <c r="D589" s="4">
        <v>-58.8</v>
      </c>
    </row>
    <row r="590" spans="2:4" ht="15" thickBot="1" x14ac:dyDescent="0.35">
      <c r="B590">
        <f t="shared" si="9"/>
        <v>4</v>
      </c>
      <c r="C590" s="2">
        <v>42929</v>
      </c>
      <c r="D590" s="4">
        <v>-25.8</v>
      </c>
    </row>
    <row r="591" spans="2:4" ht="15" thickBot="1" x14ac:dyDescent="0.35">
      <c r="B591">
        <f t="shared" si="9"/>
        <v>3</v>
      </c>
      <c r="C591" s="2">
        <v>42928</v>
      </c>
      <c r="D591" s="4">
        <v>306.60000000000002</v>
      </c>
    </row>
    <row r="592" spans="2:4" ht="15" thickBot="1" x14ac:dyDescent="0.35">
      <c r="B592">
        <f t="shared" si="9"/>
        <v>2</v>
      </c>
      <c r="C592" s="2">
        <v>42927</v>
      </c>
      <c r="D592" s="4">
        <v>298.89999999999998</v>
      </c>
    </row>
    <row r="593" spans="2:4" ht="15" thickBot="1" x14ac:dyDescent="0.35">
      <c r="B593">
        <f t="shared" si="9"/>
        <v>1</v>
      </c>
      <c r="C593" s="2">
        <v>42926</v>
      </c>
      <c r="D593" s="4">
        <v>107.4</v>
      </c>
    </row>
    <row r="594" spans="2:4" ht="15" thickBot="1" x14ac:dyDescent="0.35">
      <c r="B594">
        <f t="shared" si="9"/>
        <v>5</v>
      </c>
      <c r="C594" s="2">
        <v>42923</v>
      </c>
      <c r="D594" s="4">
        <v>109.9</v>
      </c>
    </row>
    <row r="595" spans="2:4" ht="15" thickBot="1" x14ac:dyDescent="0.35">
      <c r="B595">
        <f t="shared" si="9"/>
        <v>4</v>
      </c>
      <c r="C595" s="2">
        <v>42922</v>
      </c>
      <c r="D595" s="4">
        <v>92</v>
      </c>
    </row>
    <row r="596" spans="2:4" ht="15" thickBot="1" x14ac:dyDescent="0.35">
      <c r="B596">
        <f t="shared" si="9"/>
        <v>3</v>
      </c>
      <c r="C596" s="2">
        <v>42921</v>
      </c>
      <c r="D596" s="4">
        <v>76</v>
      </c>
    </row>
    <row r="597" spans="2:4" ht="15" thickBot="1" x14ac:dyDescent="0.35">
      <c r="B597">
        <f t="shared" si="9"/>
        <v>2</v>
      </c>
      <c r="C597" s="2">
        <v>42920</v>
      </c>
      <c r="D597" s="4">
        <v>88.3</v>
      </c>
    </row>
    <row r="598" spans="2:4" ht="15" thickBot="1" x14ac:dyDescent="0.35">
      <c r="B598">
        <f t="shared" si="9"/>
        <v>1</v>
      </c>
      <c r="C598" s="2">
        <v>42919</v>
      </c>
      <c r="D598" s="4">
        <v>67.599999999999994</v>
      </c>
    </row>
    <row r="599" spans="2:4" ht="15" thickBot="1" x14ac:dyDescent="0.35">
      <c r="B599">
        <f t="shared" si="9"/>
        <v>5</v>
      </c>
      <c r="C599" s="2">
        <v>42916</v>
      </c>
      <c r="D599" s="4">
        <v>77</v>
      </c>
    </row>
    <row r="600" spans="2:4" ht="15" thickBot="1" x14ac:dyDescent="0.35">
      <c r="B600">
        <f t="shared" si="9"/>
        <v>4</v>
      </c>
      <c r="C600" s="2">
        <v>42915</v>
      </c>
      <c r="D600" s="4">
        <v>84.3</v>
      </c>
    </row>
    <row r="601" spans="2:4" ht="15" thickBot="1" x14ac:dyDescent="0.35">
      <c r="B601">
        <f t="shared" si="9"/>
        <v>3</v>
      </c>
      <c r="C601" s="2">
        <v>42914</v>
      </c>
      <c r="D601" s="4">
        <v>0.6</v>
      </c>
    </row>
    <row r="602" spans="2:4" ht="15" thickBot="1" x14ac:dyDescent="0.35">
      <c r="B602">
        <f t="shared" si="9"/>
        <v>2</v>
      </c>
      <c r="C602" s="2">
        <v>42913</v>
      </c>
      <c r="D602" s="4">
        <v>73.900000000000006</v>
      </c>
    </row>
    <row r="603" spans="2:4" ht="15" thickBot="1" x14ac:dyDescent="0.35">
      <c r="B603">
        <f t="shared" si="9"/>
        <v>1</v>
      </c>
      <c r="C603" s="2">
        <v>42912</v>
      </c>
      <c r="D603" s="4">
        <v>125.4</v>
      </c>
    </row>
    <row r="604" spans="2:4" ht="15" thickBot="1" x14ac:dyDescent="0.35">
      <c r="B604">
        <f t="shared" si="9"/>
        <v>5</v>
      </c>
      <c r="C604" s="2">
        <v>42909</v>
      </c>
      <c r="D604" s="4">
        <v>47.5</v>
      </c>
    </row>
    <row r="605" spans="2:4" ht="15" thickBot="1" x14ac:dyDescent="0.35">
      <c r="B605">
        <f t="shared" si="9"/>
        <v>4</v>
      </c>
      <c r="C605" s="2">
        <v>42908</v>
      </c>
      <c r="D605" s="4">
        <v>72.099999999999994</v>
      </c>
    </row>
    <row r="606" spans="2:4" ht="15" thickBot="1" x14ac:dyDescent="0.35">
      <c r="B606">
        <f t="shared" si="9"/>
        <v>3</v>
      </c>
      <c r="C606" s="2">
        <v>42907</v>
      </c>
      <c r="D606" s="4">
        <v>246.5</v>
      </c>
    </row>
    <row r="607" spans="2:4" ht="15" thickBot="1" x14ac:dyDescent="0.35">
      <c r="B607">
        <f t="shared" si="9"/>
        <v>2</v>
      </c>
      <c r="C607" s="2">
        <v>42906</v>
      </c>
      <c r="D607" s="4">
        <v>76.2</v>
      </c>
    </row>
    <row r="608" spans="2:4" ht="15" thickBot="1" x14ac:dyDescent="0.35">
      <c r="B608">
        <f t="shared" si="9"/>
        <v>1</v>
      </c>
      <c r="C608" s="2">
        <v>42905</v>
      </c>
      <c r="D608" s="4">
        <v>98.8</v>
      </c>
    </row>
    <row r="609" spans="2:4" ht="15" thickBot="1" x14ac:dyDescent="0.35">
      <c r="B609">
        <f t="shared" si="9"/>
        <v>5</v>
      </c>
      <c r="C609" s="2">
        <v>42902</v>
      </c>
      <c r="D609" s="4">
        <v>120</v>
      </c>
    </row>
    <row r="610" spans="2:4" ht="15" thickBot="1" x14ac:dyDescent="0.35">
      <c r="B610">
        <f t="shared" si="9"/>
        <v>4</v>
      </c>
      <c r="C610" s="2">
        <v>42901</v>
      </c>
      <c r="D610" s="4">
        <v>120.2</v>
      </c>
    </row>
    <row r="611" spans="2:4" ht="15" thickBot="1" x14ac:dyDescent="0.35">
      <c r="B611">
        <f t="shared" si="9"/>
        <v>3</v>
      </c>
      <c r="C611" s="2">
        <v>42900</v>
      </c>
      <c r="D611" s="4">
        <v>205</v>
      </c>
    </row>
    <row r="612" spans="2:4" ht="15" thickBot="1" x14ac:dyDescent="0.35">
      <c r="B612">
        <f t="shared" si="9"/>
        <v>2</v>
      </c>
      <c r="C612" s="2">
        <v>42899</v>
      </c>
      <c r="D612" s="4">
        <v>123.3</v>
      </c>
    </row>
    <row r="613" spans="2:4" ht="15" thickBot="1" x14ac:dyDescent="0.35">
      <c r="B613">
        <f t="shared" si="9"/>
        <v>5</v>
      </c>
      <c r="C613" s="2">
        <v>42895</v>
      </c>
      <c r="D613" s="4">
        <v>98.8</v>
      </c>
    </row>
    <row r="614" spans="2:4" ht="15" thickBot="1" x14ac:dyDescent="0.35">
      <c r="B614">
        <f t="shared" si="9"/>
        <v>4</v>
      </c>
      <c r="C614" s="2">
        <v>42894</v>
      </c>
      <c r="D614" s="4">
        <v>96.9</v>
      </c>
    </row>
    <row r="615" spans="2:4" ht="15" thickBot="1" x14ac:dyDescent="0.35">
      <c r="B615">
        <f t="shared" si="9"/>
        <v>3</v>
      </c>
      <c r="C615" s="2">
        <v>42893</v>
      </c>
      <c r="D615" s="4">
        <v>-417.4</v>
      </c>
    </row>
    <row r="616" spans="2:4" ht="15" thickBot="1" x14ac:dyDescent="0.35">
      <c r="B616">
        <f t="shared" si="9"/>
        <v>2</v>
      </c>
      <c r="C616" s="2">
        <v>42892</v>
      </c>
      <c r="D616" s="4">
        <v>-1.7</v>
      </c>
    </row>
    <row r="617" spans="2:4" ht="15" thickBot="1" x14ac:dyDescent="0.35">
      <c r="B617">
        <f t="shared" si="9"/>
        <v>1</v>
      </c>
      <c r="C617" s="2">
        <v>42891</v>
      </c>
      <c r="D617" s="4">
        <v>100.1</v>
      </c>
    </row>
    <row r="618" spans="2:4" ht="15" thickBot="1" x14ac:dyDescent="0.35">
      <c r="B618">
        <f t="shared" si="9"/>
        <v>5</v>
      </c>
      <c r="C618" s="2">
        <v>42888</v>
      </c>
      <c r="D618" s="4">
        <v>116.1</v>
      </c>
    </row>
    <row r="619" spans="2:4" ht="15" thickBot="1" x14ac:dyDescent="0.35">
      <c r="B619">
        <f t="shared" si="9"/>
        <v>4</v>
      </c>
      <c r="C619" s="2">
        <v>42887</v>
      </c>
      <c r="D619" s="4">
        <v>124.9</v>
      </c>
    </row>
    <row r="620" spans="2:4" ht="15" thickBot="1" x14ac:dyDescent="0.35">
      <c r="B620">
        <f t="shared" si="9"/>
        <v>3</v>
      </c>
      <c r="C620" s="2">
        <v>42886</v>
      </c>
      <c r="D620" s="4">
        <v>-4.4000000000000004</v>
      </c>
    </row>
    <row r="621" spans="2:4" ht="15" thickBot="1" x14ac:dyDescent="0.35">
      <c r="B621">
        <f t="shared" si="9"/>
        <v>2</v>
      </c>
      <c r="C621" s="2">
        <v>42885</v>
      </c>
      <c r="D621" s="4">
        <v>111.9</v>
      </c>
    </row>
    <row r="622" spans="2:4" ht="15" thickBot="1" x14ac:dyDescent="0.35">
      <c r="B622">
        <f t="shared" si="9"/>
        <v>1</v>
      </c>
      <c r="C622" s="2">
        <v>42884</v>
      </c>
      <c r="D622" s="4">
        <v>67.900000000000006</v>
      </c>
    </row>
    <row r="623" spans="2:4" ht="15" thickBot="1" x14ac:dyDescent="0.35">
      <c r="B623">
        <f t="shared" si="9"/>
        <v>5</v>
      </c>
      <c r="C623" s="2">
        <v>42881</v>
      </c>
      <c r="D623" s="4">
        <v>67.099999999999994</v>
      </c>
    </row>
    <row r="624" spans="2:4" ht="15" thickBot="1" x14ac:dyDescent="0.35">
      <c r="B624">
        <f t="shared" si="9"/>
        <v>4</v>
      </c>
      <c r="C624" s="2">
        <v>42880</v>
      </c>
      <c r="D624" s="4">
        <v>77</v>
      </c>
    </row>
    <row r="625" spans="2:4" ht="15" thickBot="1" x14ac:dyDescent="0.35">
      <c r="B625">
        <f t="shared" si="9"/>
        <v>3</v>
      </c>
      <c r="C625" s="2">
        <v>42879</v>
      </c>
      <c r="D625" s="4">
        <v>275.60000000000002</v>
      </c>
    </row>
    <row r="626" spans="2:4" ht="15" thickBot="1" x14ac:dyDescent="0.35">
      <c r="B626">
        <f t="shared" si="9"/>
        <v>2</v>
      </c>
      <c r="C626" s="2">
        <v>42878</v>
      </c>
      <c r="D626" s="4">
        <v>93.7</v>
      </c>
    </row>
    <row r="627" spans="2:4" ht="15" thickBot="1" x14ac:dyDescent="0.35">
      <c r="B627">
        <f t="shared" si="9"/>
        <v>1</v>
      </c>
      <c r="C627" s="2">
        <v>42877</v>
      </c>
      <c r="D627" s="4">
        <v>92.4</v>
      </c>
    </row>
    <row r="628" spans="2:4" ht="15" thickBot="1" x14ac:dyDescent="0.35">
      <c r="B628">
        <f t="shared" si="9"/>
        <v>5</v>
      </c>
      <c r="C628" s="2">
        <v>42874</v>
      </c>
      <c r="D628" s="4">
        <v>84.4</v>
      </c>
    </row>
    <row r="629" spans="2:4" ht="15" thickBot="1" x14ac:dyDescent="0.35">
      <c r="B629">
        <f t="shared" si="9"/>
        <v>4</v>
      </c>
      <c r="C629" s="2">
        <v>42873</v>
      </c>
      <c r="D629" s="4">
        <v>84.6</v>
      </c>
    </row>
    <row r="630" spans="2:4" ht="15" thickBot="1" x14ac:dyDescent="0.35">
      <c r="B630">
        <f t="shared" si="9"/>
        <v>3</v>
      </c>
      <c r="C630" s="2">
        <v>42872</v>
      </c>
      <c r="D630" s="4">
        <v>-140.5</v>
      </c>
    </row>
    <row r="631" spans="2:4" ht="15" thickBot="1" x14ac:dyDescent="0.35">
      <c r="B631">
        <f t="shared" si="9"/>
        <v>2</v>
      </c>
      <c r="C631" s="2">
        <v>42871</v>
      </c>
      <c r="D631" s="4">
        <v>112.8</v>
      </c>
    </row>
    <row r="632" spans="2:4" ht="15" thickBot="1" x14ac:dyDescent="0.35">
      <c r="B632">
        <f t="shared" si="9"/>
        <v>1</v>
      </c>
      <c r="C632" s="2">
        <v>42870</v>
      </c>
      <c r="D632" s="4">
        <v>118</v>
      </c>
    </row>
    <row r="633" spans="2:4" ht="15" thickBot="1" x14ac:dyDescent="0.35">
      <c r="B633">
        <f t="shared" si="9"/>
        <v>5</v>
      </c>
      <c r="C633" s="2">
        <v>42867</v>
      </c>
      <c r="D633" s="4">
        <v>108.3</v>
      </c>
    </row>
    <row r="634" spans="2:4" ht="15" thickBot="1" x14ac:dyDescent="0.35">
      <c r="B634">
        <f t="shared" si="9"/>
        <v>4</v>
      </c>
      <c r="C634" s="2">
        <v>42866</v>
      </c>
      <c r="D634" s="4">
        <v>113.4</v>
      </c>
    </row>
    <row r="635" spans="2:4" ht="15" thickBot="1" x14ac:dyDescent="0.35">
      <c r="B635">
        <f t="shared" si="9"/>
        <v>3</v>
      </c>
      <c r="C635" s="2">
        <v>42865</v>
      </c>
      <c r="D635" s="4">
        <v>-75.7</v>
      </c>
    </row>
    <row r="636" spans="2:4" ht="15" thickBot="1" x14ac:dyDescent="0.35">
      <c r="B636">
        <f t="shared" si="9"/>
        <v>5</v>
      </c>
      <c r="C636" s="2">
        <v>42860</v>
      </c>
      <c r="D636" s="4">
        <v>73</v>
      </c>
    </row>
    <row r="637" spans="2:4" ht="15" thickBot="1" x14ac:dyDescent="0.35">
      <c r="B637">
        <f t="shared" si="9"/>
        <v>4</v>
      </c>
      <c r="C637" s="2">
        <v>42859</v>
      </c>
      <c r="D637" s="4">
        <v>142.5</v>
      </c>
    </row>
    <row r="638" spans="2:4" ht="15" thickBot="1" x14ac:dyDescent="0.35">
      <c r="B638">
        <f t="shared" si="9"/>
        <v>3</v>
      </c>
      <c r="C638" s="2">
        <v>42858</v>
      </c>
      <c r="D638" s="4">
        <v>308.8</v>
      </c>
    </row>
    <row r="639" spans="2:4" ht="15" thickBot="1" x14ac:dyDescent="0.35">
      <c r="B639">
        <f t="shared" si="9"/>
        <v>2</v>
      </c>
      <c r="C639" s="2">
        <v>42857</v>
      </c>
      <c r="D639" s="4">
        <v>-153</v>
      </c>
    </row>
    <row r="640" spans="2:4" ht="15" thickBot="1" x14ac:dyDescent="0.35">
      <c r="B640">
        <f t="shared" si="9"/>
        <v>5</v>
      </c>
      <c r="C640" s="2">
        <v>42853</v>
      </c>
      <c r="D640" s="4">
        <v>129.19999999999999</v>
      </c>
    </row>
    <row r="641" spans="2:4" ht="15" thickBot="1" x14ac:dyDescent="0.35">
      <c r="B641">
        <f t="shared" si="9"/>
        <v>4</v>
      </c>
      <c r="C641" s="2">
        <v>42852</v>
      </c>
      <c r="D641" s="4">
        <v>143.69999999999999</v>
      </c>
    </row>
    <row r="642" spans="2:4" ht="15" thickBot="1" x14ac:dyDescent="0.35">
      <c r="B642">
        <f t="shared" si="9"/>
        <v>3</v>
      </c>
      <c r="C642" s="2">
        <v>42851</v>
      </c>
      <c r="D642" s="4">
        <v>639.70000000000005</v>
      </c>
    </row>
    <row r="643" spans="2:4" ht="15" thickBot="1" x14ac:dyDescent="0.35">
      <c r="B643">
        <f t="shared" si="9"/>
        <v>2</v>
      </c>
      <c r="C643" s="2">
        <v>42850</v>
      </c>
      <c r="D643" s="4">
        <v>87.3</v>
      </c>
    </row>
    <row r="644" spans="2:4" ht="15" thickBot="1" x14ac:dyDescent="0.35">
      <c r="B644">
        <f t="shared" ref="B644:B707" si="10">WEEKDAY(C644,2)</f>
        <v>1</v>
      </c>
      <c r="C644" s="2">
        <v>42849</v>
      </c>
      <c r="D644" s="4">
        <v>81.400000000000006</v>
      </c>
    </row>
    <row r="645" spans="2:4" ht="15" thickBot="1" x14ac:dyDescent="0.35">
      <c r="B645">
        <f t="shared" si="10"/>
        <v>5</v>
      </c>
      <c r="C645" s="2">
        <v>42846</v>
      </c>
      <c r="D645" s="4">
        <v>82.1</v>
      </c>
    </row>
    <row r="646" spans="2:4" ht="15" thickBot="1" x14ac:dyDescent="0.35">
      <c r="B646">
        <f t="shared" si="10"/>
        <v>4</v>
      </c>
      <c r="C646" s="2">
        <v>42845</v>
      </c>
      <c r="D646" s="4">
        <v>87.3</v>
      </c>
    </row>
    <row r="647" spans="2:4" ht="15" thickBot="1" x14ac:dyDescent="0.35">
      <c r="B647">
        <f t="shared" si="10"/>
        <v>3</v>
      </c>
      <c r="C647" s="2">
        <v>42844</v>
      </c>
      <c r="D647" s="4">
        <v>18.8</v>
      </c>
    </row>
    <row r="648" spans="2:4" ht="15" thickBot="1" x14ac:dyDescent="0.35">
      <c r="B648">
        <f t="shared" si="10"/>
        <v>2</v>
      </c>
      <c r="C648" s="2">
        <v>42843</v>
      </c>
      <c r="D648" s="4">
        <v>79.099999999999994</v>
      </c>
    </row>
    <row r="649" spans="2:4" ht="15" thickBot="1" x14ac:dyDescent="0.35">
      <c r="B649">
        <f t="shared" si="10"/>
        <v>1</v>
      </c>
      <c r="C649" s="2">
        <v>42842</v>
      </c>
      <c r="D649" s="4">
        <v>98.2</v>
      </c>
    </row>
    <row r="650" spans="2:4" ht="15" thickBot="1" x14ac:dyDescent="0.35">
      <c r="B650">
        <f t="shared" si="10"/>
        <v>5</v>
      </c>
      <c r="C650" s="2">
        <v>42839</v>
      </c>
      <c r="D650" s="4">
        <v>61.4</v>
      </c>
    </row>
    <row r="651" spans="2:4" ht="15" thickBot="1" x14ac:dyDescent="0.35">
      <c r="B651">
        <f t="shared" si="10"/>
        <v>4</v>
      </c>
      <c r="C651" s="2">
        <v>42838</v>
      </c>
      <c r="D651" s="4">
        <v>49.1</v>
      </c>
    </row>
    <row r="652" spans="2:4" ht="15" thickBot="1" x14ac:dyDescent="0.35">
      <c r="B652">
        <f t="shared" si="10"/>
        <v>3</v>
      </c>
      <c r="C652" s="2">
        <v>42837</v>
      </c>
      <c r="D652" s="4">
        <v>2.2000000000000002</v>
      </c>
    </row>
    <row r="653" spans="2:4" ht="15" thickBot="1" x14ac:dyDescent="0.35">
      <c r="B653">
        <f t="shared" si="10"/>
        <v>2</v>
      </c>
      <c r="C653" s="2">
        <v>42836</v>
      </c>
      <c r="D653" s="4">
        <v>603.5</v>
      </c>
    </row>
    <row r="654" spans="2:4" ht="15" thickBot="1" x14ac:dyDescent="0.35">
      <c r="B654">
        <f t="shared" si="10"/>
        <v>1</v>
      </c>
      <c r="C654" s="2">
        <v>42835</v>
      </c>
      <c r="D654" s="4">
        <v>374.2</v>
      </c>
    </row>
    <row r="655" spans="2:4" ht="15" thickBot="1" x14ac:dyDescent="0.35">
      <c r="B655">
        <f t="shared" si="10"/>
        <v>5</v>
      </c>
      <c r="C655" s="2">
        <v>42832</v>
      </c>
      <c r="D655" s="4">
        <v>85.4</v>
      </c>
    </row>
    <row r="656" spans="2:4" ht="15" thickBot="1" x14ac:dyDescent="0.35">
      <c r="B656">
        <f t="shared" si="10"/>
        <v>4</v>
      </c>
      <c r="C656" s="2">
        <v>42831</v>
      </c>
      <c r="D656" s="4">
        <v>131.30000000000001</v>
      </c>
    </row>
    <row r="657" spans="2:4" ht="15" thickBot="1" x14ac:dyDescent="0.35">
      <c r="B657">
        <f t="shared" si="10"/>
        <v>3</v>
      </c>
      <c r="C657" s="2">
        <v>42830</v>
      </c>
      <c r="D657" s="4">
        <v>54.5</v>
      </c>
    </row>
    <row r="658" spans="2:4" ht="15" thickBot="1" x14ac:dyDescent="0.35">
      <c r="B658">
        <f t="shared" si="10"/>
        <v>2</v>
      </c>
      <c r="C658" s="2">
        <v>42829</v>
      </c>
      <c r="D658" s="4">
        <v>105</v>
      </c>
    </row>
    <row r="659" spans="2:4" ht="15" thickBot="1" x14ac:dyDescent="0.35">
      <c r="B659">
        <f t="shared" si="10"/>
        <v>1</v>
      </c>
      <c r="C659" s="2">
        <v>42828</v>
      </c>
      <c r="D659" s="4">
        <v>-141.4</v>
      </c>
    </row>
    <row r="660" spans="2:4" ht="15" thickBot="1" x14ac:dyDescent="0.35">
      <c r="B660">
        <f t="shared" si="10"/>
        <v>5</v>
      </c>
      <c r="C660" s="2">
        <v>42825</v>
      </c>
      <c r="D660" s="4">
        <v>95.8</v>
      </c>
    </row>
    <row r="661" spans="2:4" ht="15" thickBot="1" x14ac:dyDescent="0.35">
      <c r="B661">
        <f t="shared" si="10"/>
        <v>4</v>
      </c>
      <c r="C661" s="2">
        <v>42824</v>
      </c>
      <c r="D661" s="4">
        <v>52.4</v>
      </c>
    </row>
    <row r="662" spans="2:4" ht="15" thickBot="1" x14ac:dyDescent="0.35">
      <c r="B662">
        <f t="shared" si="10"/>
        <v>3</v>
      </c>
      <c r="C662" s="2">
        <v>42823</v>
      </c>
      <c r="D662" s="4">
        <v>321.3</v>
      </c>
    </row>
    <row r="663" spans="2:4" ht="15" thickBot="1" x14ac:dyDescent="0.35">
      <c r="B663">
        <f t="shared" si="10"/>
        <v>2</v>
      </c>
      <c r="C663" s="2">
        <v>42822</v>
      </c>
      <c r="D663" s="4">
        <v>110.2</v>
      </c>
    </row>
    <row r="664" spans="2:4" ht="15" thickBot="1" x14ac:dyDescent="0.35">
      <c r="B664">
        <f t="shared" si="10"/>
        <v>1</v>
      </c>
      <c r="C664" s="2">
        <v>42821</v>
      </c>
      <c r="D664" s="4">
        <v>116</v>
      </c>
    </row>
    <row r="665" spans="2:4" ht="15" thickBot="1" x14ac:dyDescent="0.35">
      <c r="B665">
        <f t="shared" si="10"/>
        <v>5</v>
      </c>
      <c r="C665" s="2">
        <v>42818</v>
      </c>
      <c r="D665" s="4">
        <v>131.1</v>
      </c>
    </row>
    <row r="666" spans="2:4" ht="15" thickBot="1" x14ac:dyDescent="0.35">
      <c r="B666">
        <f t="shared" si="10"/>
        <v>4</v>
      </c>
      <c r="C666" s="2">
        <v>42817</v>
      </c>
      <c r="D666" s="4">
        <v>126</v>
      </c>
    </row>
    <row r="667" spans="2:4" ht="15" thickBot="1" x14ac:dyDescent="0.35">
      <c r="B667">
        <f t="shared" si="10"/>
        <v>3</v>
      </c>
      <c r="C667" s="2">
        <v>42816</v>
      </c>
      <c r="D667" s="4">
        <v>444</v>
      </c>
    </row>
    <row r="668" spans="2:4" ht="15" thickBot="1" x14ac:dyDescent="0.35">
      <c r="B668">
        <f t="shared" si="10"/>
        <v>2</v>
      </c>
      <c r="C668" s="2">
        <v>42815</v>
      </c>
      <c r="D668" s="4">
        <v>147.80000000000001</v>
      </c>
    </row>
    <row r="669" spans="2:4" ht="15" thickBot="1" x14ac:dyDescent="0.35">
      <c r="B669">
        <f t="shared" si="10"/>
        <v>1</v>
      </c>
      <c r="C669" s="2">
        <v>42814</v>
      </c>
      <c r="D669" s="4">
        <v>144.5</v>
      </c>
    </row>
    <row r="670" spans="2:4" ht="15" thickBot="1" x14ac:dyDescent="0.35">
      <c r="B670">
        <f t="shared" si="10"/>
        <v>5</v>
      </c>
      <c r="C670" s="2">
        <v>42811</v>
      </c>
      <c r="D670" s="4">
        <v>158.9</v>
      </c>
    </row>
    <row r="671" spans="2:4" ht="15" thickBot="1" x14ac:dyDescent="0.35">
      <c r="B671">
        <f t="shared" si="10"/>
        <v>4</v>
      </c>
      <c r="C671" s="2">
        <v>42810</v>
      </c>
      <c r="D671" s="4">
        <v>146.69999999999999</v>
      </c>
    </row>
    <row r="672" spans="2:4" ht="15" thickBot="1" x14ac:dyDescent="0.35">
      <c r="B672">
        <f t="shared" si="10"/>
        <v>3</v>
      </c>
      <c r="C672" s="2">
        <v>42809</v>
      </c>
      <c r="D672" s="4">
        <v>24.7</v>
      </c>
    </row>
    <row r="673" spans="2:4" ht="15" thickBot="1" x14ac:dyDescent="0.35">
      <c r="B673">
        <f t="shared" si="10"/>
        <v>2</v>
      </c>
      <c r="C673" s="2">
        <v>42808</v>
      </c>
      <c r="D673" s="4">
        <v>123.1</v>
      </c>
    </row>
    <row r="674" spans="2:4" ht="15" thickBot="1" x14ac:dyDescent="0.35">
      <c r="B674">
        <f t="shared" si="10"/>
        <v>1</v>
      </c>
      <c r="C674" s="2">
        <v>42807</v>
      </c>
      <c r="D674" s="4">
        <v>127.1</v>
      </c>
    </row>
    <row r="675" spans="2:4" ht="15" thickBot="1" x14ac:dyDescent="0.35">
      <c r="B675">
        <f t="shared" si="10"/>
        <v>5</v>
      </c>
      <c r="C675" s="2">
        <v>42804</v>
      </c>
      <c r="D675" s="4">
        <v>120.4</v>
      </c>
    </row>
    <row r="676" spans="2:4" ht="15" thickBot="1" x14ac:dyDescent="0.35">
      <c r="B676">
        <f t="shared" si="10"/>
        <v>4</v>
      </c>
      <c r="C676" s="2">
        <v>42803</v>
      </c>
      <c r="D676" s="4">
        <v>73.900000000000006</v>
      </c>
    </row>
    <row r="677" spans="2:4" ht="15" thickBot="1" x14ac:dyDescent="0.35">
      <c r="B677">
        <f t="shared" si="10"/>
        <v>2</v>
      </c>
      <c r="C677" s="2">
        <v>42801</v>
      </c>
      <c r="D677" s="4">
        <v>207.9</v>
      </c>
    </row>
    <row r="678" spans="2:4" ht="15" thickBot="1" x14ac:dyDescent="0.35">
      <c r="B678">
        <f t="shared" si="10"/>
        <v>1</v>
      </c>
      <c r="C678" s="2">
        <v>42800</v>
      </c>
      <c r="D678" s="4">
        <v>135.19999999999999</v>
      </c>
    </row>
    <row r="679" spans="2:4" ht="15" thickBot="1" x14ac:dyDescent="0.35">
      <c r="B679">
        <f t="shared" si="10"/>
        <v>5</v>
      </c>
      <c r="C679" s="2">
        <v>42797</v>
      </c>
      <c r="D679" s="4">
        <v>112.4</v>
      </c>
    </row>
    <row r="680" spans="2:4" ht="15" thickBot="1" x14ac:dyDescent="0.35">
      <c r="B680">
        <f t="shared" si="10"/>
        <v>4</v>
      </c>
      <c r="C680" s="2">
        <v>42796</v>
      </c>
      <c r="D680" s="4">
        <v>107.8</v>
      </c>
    </row>
    <row r="681" spans="2:4" ht="15" thickBot="1" x14ac:dyDescent="0.35">
      <c r="B681">
        <f t="shared" si="10"/>
        <v>3</v>
      </c>
      <c r="C681" s="2">
        <v>42795</v>
      </c>
      <c r="D681" s="4">
        <v>-621</v>
      </c>
    </row>
    <row r="682" spans="2:4" ht="15" thickBot="1" x14ac:dyDescent="0.35">
      <c r="B682">
        <f t="shared" si="10"/>
        <v>2</v>
      </c>
      <c r="C682" s="2">
        <v>42794</v>
      </c>
      <c r="D682" s="4">
        <v>87.7</v>
      </c>
    </row>
    <row r="683" spans="2:4" ht="15" thickBot="1" x14ac:dyDescent="0.35">
      <c r="B683">
        <f t="shared" si="10"/>
        <v>1</v>
      </c>
      <c r="C683" s="2">
        <v>42793</v>
      </c>
      <c r="D683" s="4">
        <v>134</v>
      </c>
    </row>
    <row r="684" spans="2:4" ht="15" thickBot="1" x14ac:dyDescent="0.35">
      <c r="B684">
        <f t="shared" si="10"/>
        <v>3</v>
      </c>
      <c r="C684" s="2">
        <v>42788</v>
      </c>
      <c r="D684" s="4">
        <v>515.6</v>
      </c>
    </row>
    <row r="685" spans="2:4" ht="15" thickBot="1" x14ac:dyDescent="0.35">
      <c r="B685">
        <f t="shared" si="10"/>
        <v>2</v>
      </c>
      <c r="C685" s="2">
        <v>42787</v>
      </c>
      <c r="D685" s="4">
        <v>104.2</v>
      </c>
    </row>
    <row r="686" spans="2:4" ht="15" thickBot="1" x14ac:dyDescent="0.35">
      <c r="B686">
        <f t="shared" si="10"/>
        <v>1</v>
      </c>
      <c r="C686" s="2">
        <v>42786</v>
      </c>
      <c r="D686" s="4">
        <v>-1.7</v>
      </c>
    </row>
    <row r="687" spans="2:4" ht="15" thickBot="1" x14ac:dyDescent="0.35">
      <c r="B687">
        <f t="shared" si="10"/>
        <v>5</v>
      </c>
      <c r="C687" s="2">
        <v>42783</v>
      </c>
      <c r="D687" s="4">
        <v>97.1</v>
      </c>
    </row>
    <row r="688" spans="2:4" ht="15" thickBot="1" x14ac:dyDescent="0.35">
      <c r="B688">
        <f t="shared" si="10"/>
        <v>4</v>
      </c>
      <c r="C688" s="2">
        <v>42782</v>
      </c>
      <c r="D688" s="4">
        <v>104.2</v>
      </c>
    </row>
    <row r="689" spans="2:4" ht="15" thickBot="1" x14ac:dyDescent="0.35">
      <c r="B689">
        <f t="shared" si="10"/>
        <v>3</v>
      </c>
      <c r="C689" s="2">
        <v>42781</v>
      </c>
      <c r="D689" s="4">
        <v>-42.9</v>
      </c>
    </row>
    <row r="690" spans="2:4" ht="15" thickBot="1" x14ac:dyDescent="0.35">
      <c r="B690">
        <f t="shared" si="10"/>
        <v>2</v>
      </c>
      <c r="C690" s="2">
        <v>42780</v>
      </c>
      <c r="D690" s="4">
        <v>112.2</v>
      </c>
    </row>
    <row r="691" spans="2:4" ht="15" thickBot="1" x14ac:dyDescent="0.35">
      <c r="B691">
        <f t="shared" si="10"/>
        <v>1</v>
      </c>
      <c r="C691" s="2">
        <v>42779</v>
      </c>
      <c r="D691" s="4">
        <v>131.6</v>
      </c>
    </row>
    <row r="692" spans="2:4" ht="15" thickBot="1" x14ac:dyDescent="0.35">
      <c r="B692">
        <f t="shared" si="10"/>
        <v>5</v>
      </c>
      <c r="C692" s="2">
        <v>42776</v>
      </c>
      <c r="D692" s="4">
        <v>127.8</v>
      </c>
    </row>
    <row r="693" spans="2:4" ht="15" thickBot="1" x14ac:dyDescent="0.35">
      <c r="B693">
        <f t="shared" si="10"/>
        <v>4</v>
      </c>
      <c r="C693" s="2">
        <v>42775</v>
      </c>
      <c r="D693" s="4">
        <v>139.4</v>
      </c>
    </row>
    <row r="694" spans="2:4" ht="15" thickBot="1" x14ac:dyDescent="0.35">
      <c r="B694">
        <f t="shared" si="10"/>
        <v>3</v>
      </c>
      <c r="C694" s="2">
        <v>42774</v>
      </c>
      <c r="D694" s="4">
        <v>-173.57</v>
      </c>
    </row>
    <row r="695" spans="2:4" ht="15" thickBot="1" x14ac:dyDescent="0.35">
      <c r="B695">
        <f t="shared" si="10"/>
        <v>2</v>
      </c>
      <c r="C695" s="2">
        <v>42773</v>
      </c>
      <c r="D695" s="4">
        <v>199.1</v>
      </c>
    </row>
    <row r="696" spans="2:4" ht="15" thickBot="1" x14ac:dyDescent="0.35">
      <c r="B696">
        <f t="shared" si="10"/>
        <v>1</v>
      </c>
      <c r="C696" s="2">
        <v>42772</v>
      </c>
      <c r="D696" s="4">
        <v>175.4</v>
      </c>
    </row>
    <row r="697" spans="2:4" ht="15" thickBot="1" x14ac:dyDescent="0.35">
      <c r="B697">
        <f t="shared" si="10"/>
        <v>5</v>
      </c>
      <c r="C697" s="2">
        <v>42769</v>
      </c>
      <c r="D697" s="4">
        <v>183.7</v>
      </c>
    </row>
    <row r="698" spans="2:4" ht="15" thickBot="1" x14ac:dyDescent="0.35">
      <c r="B698">
        <f t="shared" si="10"/>
        <v>4</v>
      </c>
      <c r="C698" s="2">
        <v>42768</v>
      </c>
      <c r="D698" s="4">
        <v>194.5</v>
      </c>
    </row>
    <row r="699" spans="2:4" ht="15" thickBot="1" x14ac:dyDescent="0.35">
      <c r="B699">
        <f t="shared" si="10"/>
        <v>3</v>
      </c>
      <c r="C699" s="2">
        <v>42767</v>
      </c>
      <c r="D699" s="4">
        <v>-143.1</v>
      </c>
    </row>
    <row r="700" spans="2:4" ht="15" thickBot="1" x14ac:dyDescent="0.35">
      <c r="B700">
        <f t="shared" si="10"/>
        <v>2</v>
      </c>
      <c r="C700" s="2">
        <v>42766</v>
      </c>
      <c r="D700" s="4">
        <v>28.1</v>
      </c>
    </row>
    <row r="701" spans="2:4" ht="15" thickBot="1" x14ac:dyDescent="0.35">
      <c r="B701">
        <f t="shared" si="10"/>
        <v>1</v>
      </c>
      <c r="C701" s="2">
        <v>42765</v>
      </c>
      <c r="D701" s="4">
        <v>-45.1</v>
      </c>
    </row>
    <row r="702" spans="2:4" ht="15" thickBot="1" x14ac:dyDescent="0.35">
      <c r="B702">
        <f t="shared" si="10"/>
        <v>5</v>
      </c>
      <c r="C702" s="2">
        <v>42762</v>
      </c>
      <c r="D702" s="4">
        <v>67.7</v>
      </c>
    </row>
    <row r="703" spans="2:4" ht="15" thickBot="1" x14ac:dyDescent="0.35">
      <c r="B703">
        <f t="shared" si="10"/>
        <v>4</v>
      </c>
      <c r="C703" s="2">
        <v>42761</v>
      </c>
      <c r="D703" s="4">
        <v>25.9</v>
      </c>
    </row>
    <row r="704" spans="2:4" ht="15" thickBot="1" x14ac:dyDescent="0.35">
      <c r="B704">
        <f t="shared" si="10"/>
        <v>3</v>
      </c>
      <c r="C704" s="2">
        <v>42760</v>
      </c>
      <c r="D704" s="4">
        <v>-39.200000000000003</v>
      </c>
    </row>
    <row r="705" spans="2:4" ht="15" thickBot="1" x14ac:dyDescent="0.35">
      <c r="B705">
        <f t="shared" si="10"/>
        <v>2</v>
      </c>
      <c r="C705" s="2">
        <v>42759</v>
      </c>
      <c r="D705" s="4">
        <v>159.1</v>
      </c>
    </row>
    <row r="706" spans="2:4" ht="15" thickBot="1" x14ac:dyDescent="0.35">
      <c r="B706">
        <f t="shared" si="10"/>
        <v>1</v>
      </c>
      <c r="C706" s="2">
        <v>42758</v>
      </c>
      <c r="D706" s="4">
        <v>151.6</v>
      </c>
    </row>
    <row r="707" spans="2:4" ht="15" thickBot="1" x14ac:dyDescent="0.35">
      <c r="B707">
        <f t="shared" si="10"/>
        <v>5</v>
      </c>
      <c r="C707" s="2">
        <v>42755</v>
      </c>
      <c r="D707" s="4">
        <v>207.6</v>
      </c>
    </row>
    <row r="708" spans="2:4" ht="15" thickBot="1" x14ac:dyDescent="0.35">
      <c r="B708">
        <f t="shared" ref="B708:B771" si="11">WEEKDAY(C708,2)</f>
        <v>4</v>
      </c>
      <c r="C708" s="2">
        <v>42754</v>
      </c>
      <c r="D708" s="4">
        <v>-105.8</v>
      </c>
    </row>
    <row r="709" spans="2:4" ht="15" thickBot="1" x14ac:dyDescent="0.35">
      <c r="B709">
        <f t="shared" si="11"/>
        <v>3</v>
      </c>
      <c r="C709" s="2">
        <v>42753</v>
      </c>
      <c r="D709" s="4">
        <v>-166.2</v>
      </c>
    </row>
    <row r="710" spans="2:4" ht="15" thickBot="1" x14ac:dyDescent="0.35">
      <c r="B710">
        <f t="shared" si="11"/>
        <v>2</v>
      </c>
      <c r="C710" s="2">
        <v>42752</v>
      </c>
      <c r="D710" s="4">
        <v>45</v>
      </c>
    </row>
    <row r="711" spans="2:4" ht="15" thickBot="1" x14ac:dyDescent="0.35">
      <c r="B711">
        <f t="shared" si="11"/>
        <v>1</v>
      </c>
      <c r="C711" s="2">
        <v>42751</v>
      </c>
      <c r="D711" s="4">
        <v>-28</v>
      </c>
    </row>
    <row r="712" spans="2:4" ht="15" thickBot="1" x14ac:dyDescent="0.35">
      <c r="B712">
        <f t="shared" si="11"/>
        <v>5</v>
      </c>
      <c r="C712" s="2">
        <v>42748</v>
      </c>
      <c r="D712" s="4">
        <v>-310.8</v>
      </c>
    </row>
    <row r="713" spans="2:4" ht="15" thickBot="1" x14ac:dyDescent="0.35">
      <c r="B713">
        <f t="shared" si="11"/>
        <v>4</v>
      </c>
      <c r="C713" s="2">
        <v>42747</v>
      </c>
      <c r="D713" s="4">
        <v>-330.4</v>
      </c>
    </row>
    <row r="714" spans="2:4" ht="15" thickBot="1" x14ac:dyDescent="0.35">
      <c r="B714">
        <f t="shared" si="11"/>
        <v>3</v>
      </c>
      <c r="C714" s="2">
        <v>42746</v>
      </c>
      <c r="D714" s="4">
        <v>551.29999999999995</v>
      </c>
    </row>
    <row r="715" spans="2:4" ht="15" thickBot="1" x14ac:dyDescent="0.35">
      <c r="B715">
        <f t="shared" si="11"/>
        <v>2</v>
      </c>
      <c r="C715" s="2">
        <v>42745</v>
      </c>
      <c r="D715" s="4">
        <v>5.77</v>
      </c>
    </row>
    <row r="716" spans="2:4" ht="15" thickBot="1" x14ac:dyDescent="0.35">
      <c r="B716">
        <f t="shared" si="11"/>
        <v>1</v>
      </c>
      <c r="C716" s="2">
        <v>42744</v>
      </c>
      <c r="D716" s="4">
        <v>-460.1</v>
      </c>
    </row>
    <row r="717" spans="2:4" ht="15" thickBot="1" x14ac:dyDescent="0.35">
      <c r="B717">
        <f t="shared" si="11"/>
        <v>5</v>
      </c>
      <c r="C717" s="2">
        <v>42734</v>
      </c>
      <c r="D717" s="3">
        <v>-1116.8</v>
      </c>
    </row>
    <row r="718" spans="2:4" ht="15" thickBot="1" x14ac:dyDescent="0.35">
      <c r="B718">
        <f t="shared" si="11"/>
        <v>4</v>
      </c>
      <c r="C718" s="2">
        <v>42733</v>
      </c>
      <c r="D718" s="3">
        <v>-1041.3</v>
      </c>
    </row>
    <row r="719" spans="2:4" ht="15" thickBot="1" x14ac:dyDescent="0.35">
      <c r="B719">
        <f t="shared" si="11"/>
        <v>3</v>
      </c>
      <c r="C719" s="2">
        <v>42732</v>
      </c>
      <c r="D719" s="4">
        <v>-696.9</v>
      </c>
    </row>
    <row r="720" spans="2:4" ht="15" thickBot="1" x14ac:dyDescent="0.35">
      <c r="B720">
        <f t="shared" si="11"/>
        <v>2</v>
      </c>
      <c r="C720" s="2">
        <v>42731</v>
      </c>
      <c r="D720" s="4">
        <v>-896.8</v>
      </c>
    </row>
    <row r="721" spans="2:4" ht="15" thickBot="1" x14ac:dyDescent="0.35">
      <c r="B721">
        <f t="shared" si="11"/>
        <v>1</v>
      </c>
      <c r="C721" s="2">
        <v>42730</v>
      </c>
      <c r="D721" s="4">
        <v>-331.2</v>
      </c>
    </row>
    <row r="722" spans="2:4" ht="15" thickBot="1" x14ac:dyDescent="0.35">
      <c r="B722">
        <f t="shared" si="11"/>
        <v>5</v>
      </c>
      <c r="C722" s="2">
        <v>42727</v>
      </c>
      <c r="D722" s="4">
        <v>-291.10000000000002</v>
      </c>
    </row>
    <row r="723" spans="2:4" ht="15" thickBot="1" x14ac:dyDescent="0.35">
      <c r="B723">
        <f t="shared" si="11"/>
        <v>4</v>
      </c>
      <c r="C723" s="2">
        <v>42726</v>
      </c>
      <c r="D723" s="4">
        <v>-517.6</v>
      </c>
    </row>
    <row r="724" spans="2:4" ht="15" thickBot="1" x14ac:dyDescent="0.35">
      <c r="B724">
        <f t="shared" si="11"/>
        <v>3</v>
      </c>
      <c r="C724" s="2">
        <v>42725</v>
      </c>
      <c r="D724" s="4">
        <v>-873.4</v>
      </c>
    </row>
    <row r="725" spans="2:4" ht="15" thickBot="1" x14ac:dyDescent="0.35">
      <c r="B725">
        <f t="shared" si="11"/>
        <v>2</v>
      </c>
      <c r="C725" s="2">
        <v>42724</v>
      </c>
      <c r="D725" s="4">
        <v>-756.4</v>
      </c>
    </row>
    <row r="726" spans="2:4" ht="15" thickBot="1" x14ac:dyDescent="0.35">
      <c r="B726">
        <f t="shared" si="11"/>
        <v>1</v>
      </c>
      <c r="C726" s="2">
        <v>42723</v>
      </c>
      <c r="D726" s="4">
        <v>-621.4</v>
      </c>
    </row>
    <row r="727" spans="2:4" ht="15" thickBot="1" x14ac:dyDescent="0.35">
      <c r="B727">
        <f t="shared" si="11"/>
        <v>5</v>
      </c>
      <c r="C727" s="2">
        <v>42720</v>
      </c>
      <c r="D727" s="4">
        <v>-467.1</v>
      </c>
    </row>
    <row r="728" spans="2:4" ht="15" thickBot="1" x14ac:dyDescent="0.35">
      <c r="B728">
        <f t="shared" si="11"/>
        <v>4</v>
      </c>
      <c r="C728" s="2">
        <v>42719</v>
      </c>
      <c r="D728" s="4">
        <v>-307</v>
      </c>
    </row>
    <row r="729" spans="2:4" ht="15" thickBot="1" x14ac:dyDescent="0.35">
      <c r="B729">
        <f t="shared" si="11"/>
        <v>3</v>
      </c>
      <c r="C729" s="2">
        <v>42718</v>
      </c>
      <c r="D729" s="4">
        <v>-333.5</v>
      </c>
    </row>
    <row r="730" spans="2:4" ht="15" thickBot="1" x14ac:dyDescent="0.35">
      <c r="B730">
        <f t="shared" si="11"/>
        <v>2</v>
      </c>
      <c r="C730" s="2">
        <v>42717</v>
      </c>
      <c r="D730" s="4">
        <v>-151.30000000000001</v>
      </c>
    </row>
    <row r="731" spans="2:4" ht="15" thickBot="1" x14ac:dyDescent="0.35">
      <c r="B731">
        <f t="shared" si="11"/>
        <v>1</v>
      </c>
      <c r="C731" s="2">
        <v>42716</v>
      </c>
      <c r="D731" s="4">
        <v>104.8</v>
      </c>
    </row>
    <row r="732" spans="2:4" ht="15" thickBot="1" x14ac:dyDescent="0.35">
      <c r="B732">
        <f t="shared" si="11"/>
        <v>5</v>
      </c>
      <c r="C732" s="2">
        <v>42713</v>
      </c>
      <c r="D732" s="4">
        <v>111.5</v>
      </c>
    </row>
    <row r="733" spans="2:4" ht="15" thickBot="1" x14ac:dyDescent="0.35">
      <c r="B733">
        <f t="shared" si="11"/>
        <v>4</v>
      </c>
      <c r="C733" s="2">
        <v>42712</v>
      </c>
      <c r="D733" s="4">
        <v>78.099999999999994</v>
      </c>
    </row>
    <row r="734" spans="2:4" ht="15" thickBot="1" x14ac:dyDescent="0.35">
      <c r="B734">
        <f t="shared" si="11"/>
        <v>3</v>
      </c>
      <c r="C734" s="2">
        <v>42711</v>
      </c>
      <c r="D734" s="4">
        <v>210.9</v>
      </c>
    </row>
    <row r="735" spans="2:4" ht="15" thickBot="1" x14ac:dyDescent="0.35">
      <c r="B735">
        <f t="shared" si="11"/>
        <v>2</v>
      </c>
      <c r="C735" s="2">
        <v>42710</v>
      </c>
      <c r="D735" s="4">
        <v>-50.3</v>
      </c>
    </row>
    <row r="736" spans="2:4" ht="15" thickBot="1" x14ac:dyDescent="0.35">
      <c r="B736">
        <f t="shared" si="11"/>
        <v>1</v>
      </c>
      <c r="C736" s="2">
        <v>42709</v>
      </c>
      <c r="D736" s="4">
        <v>-157.30000000000001</v>
      </c>
    </row>
    <row r="737" spans="2:4" ht="15" thickBot="1" x14ac:dyDescent="0.35">
      <c r="B737">
        <f t="shared" si="11"/>
        <v>5</v>
      </c>
      <c r="C737" s="2">
        <v>42706</v>
      </c>
      <c r="D737" s="4">
        <v>-127.6</v>
      </c>
    </row>
    <row r="738" spans="2:4" ht="15" thickBot="1" x14ac:dyDescent="0.35">
      <c r="B738">
        <f t="shared" si="11"/>
        <v>4</v>
      </c>
      <c r="C738" s="2">
        <v>42705</v>
      </c>
      <c r="D738" s="4">
        <v>-636.1</v>
      </c>
    </row>
    <row r="739" spans="2:4" ht="15" thickBot="1" x14ac:dyDescent="0.35">
      <c r="B739">
        <f t="shared" si="11"/>
        <v>3</v>
      </c>
      <c r="C739" s="2">
        <v>42704</v>
      </c>
      <c r="D739" s="4">
        <v>-300.2</v>
      </c>
    </row>
    <row r="740" spans="2:4" ht="15" thickBot="1" x14ac:dyDescent="0.35">
      <c r="B740">
        <f t="shared" si="11"/>
        <v>2</v>
      </c>
      <c r="C740" s="2">
        <v>42703</v>
      </c>
      <c r="D740" s="4">
        <v>-281</v>
      </c>
    </row>
    <row r="741" spans="2:4" ht="15" thickBot="1" x14ac:dyDescent="0.35">
      <c r="B741">
        <f t="shared" si="11"/>
        <v>1</v>
      </c>
      <c r="C741" s="2">
        <v>42702</v>
      </c>
      <c r="D741" s="4">
        <v>22.8</v>
      </c>
    </row>
    <row r="742" spans="2:4" ht="15" thickBot="1" x14ac:dyDescent="0.35">
      <c r="B742">
        <f t="shared" si="11"/>
        <v>5</v>
      </c>
      <c r="C742" s="2">
        <v>42699</v>
      </c>
      <c r="D742" s="4">
        <v>133.9</v>
      </c>
    </row>
    <row r="743" spans="2:4" ht="15" thickBot="1" x14ac:dyDescent="0.35">
      <c r="B743">
        <f t="shared" si="11"/>
        <v>4</v>
      </c>
      <c r="C743" s="2">
        <v>42698</v>
      </c>
      <c r="D743" s="4">
        <v>123.4</v>
      </c>
    </row>
    <row r="744" spans="2:4" ht="15" thickBot="1" x14ac:dyDescent="0.35">
      <c r="B744">
        <f t="shared" si="11"/>
        <v>3</v>
      </c>
      <c r="C744" s="2">
        <v>42697</v>
      </c>
      <c r="D744" s="4">
        <v>97.5</v>
      </c>
    </row>
    <row r="745" spans="2:4" ht="15" thickBot="1" x14ac:dyDescent="0.35">
      <c r="B745">
        <f t="shared" si="11"/>
        <v>2</v>
      </c>
      <c r="C745" s="2">
        <v>42696</v>
      </c>
      <c r="D745" s="4">
        <v>107.9</v>
      </c>
    </row>
    <row r="746" spans="2:4" ht="15" thickBot="1" x14ac:dyDescent="0.35">
      <c r="B746">
        <f t="shared" si="11"/>
        <v>1</v>
      </c>
      <c r="C746" s="2">
        <v>42695</v>
      </c>
      <c r="D746" s="4">
        <v>116.7</v>
      </c>
    </row>
    <row r="747" spans="2:4" ht="15" thickBot="1" x14ac:dyDescent="0.35">
      <c r="B747">
        <f t="shared" si="11"/>
        <v>5</v>
      </c>
      <c r="C747" s="2">
        <v>42692</v>
      </c>
      <c r="D747" s="4">
        <v>105.8</v>
      </c>
    </row>
    <row r="748" spans="2:4" ht="15" thickBot="1" x14ac:dyDescent="0.35">
      <c r="B748">
        <f t="shared" si="11"/>
        <v>4</v>
      </c>
      <c r="C748" s="2">
        <v>42691</v>
      </c>
      <c r="D748" s="4">
        <v>118.7</v>
      </c>
    </row>
    <row r="749" spans="2:4" ht="15" thickBot="1" x14ac:dyDescent="0.35">
      <c r="B749">
        <f t="shared" si="11"/>
        <v>3</v>
      </c>
      <c r="C749" s="2">
        <v>42690</v>
      </c>
      <c r="D749" s="4">
        <v>279.89999999999998</v>
      </c>
    </row>
    <row r="750" spans="2:4" ht="15" thickBot="1" x14ac:dyDescent="0.35">
      <c r="B750">
        <f t="shared" si="11"/>
        <v>2</v>
      </c>
      <c r="C750" s="2">
        <v>42689</v>
      </c>
      <c r="D750" s="4">
        <v>159.19999999999999</v>
      </c>
    </row>
    <row r="751" spans="2:4" ht="15" thickBot="1" x14ac:dyDescent="0.35">
      <c r="B751">
        <f t="shared" si="11"/>
        <v>1</v>
      </c>
      <c r="C751" s="2">
        <v>42688</v>
      </c>
      <c r="D751" s="4">
        <v>131.80000000000001</v>
      </c>
    </row>
    <row r="752" spans="2:4" ht="15" thickBot="1" x14ac:dyDescent="0.35">
      <c r="B752">
        <f t="shared" si="11"/>
        <v>5</v>
      </c>
      <c r="C752" s="2">
        <v>42685</v>
      </c>
      <c r="D752" s="4">
        <v>147.4</v>
      </c>
    </row>
    <row r="753" spans="2:4" ht="15" thickBot="1" x14ac:dyDescent="0.35">
      <c r="B753">
        <f t="shared" si="11"/>
        <v>4</v>
      </c>
      <c r="C753" s="2">
        <v>42684</v>
      </c>
      <c r="D753" s="4">
        <v>190.8</v>
      </c>
    </row>
    <row r="754" spans="2:4" ht="15" thickBot="1" x14ac:dyDescent="0.35">
      <c r="B754">
        <f t="shared" si="11"/>
        <v>3</v>
      </c>
      <c r="C754" s="2">
        <v>42683</v>
      </c>
      <c r="D754" s="4">
        <v>843.2</v>
      </c>
    </row>
    <row r="755" spans="2:4" ht="15" thickBot="1" x14ac:dyDescent="0.35">
      <c r="B755">
        <f t="shared" si="11"/>
        <v>2</v>
      </c>
      <c r="C755" s="2">
        <v>42682</v>
      </c>
      <c r="D755" s="4">
        <v>843.2</v>
      </c>
    </row>
    <row r="756" spans="2:4" ht="15" thickBot="1" x14ac:dyDescent="0.35">
      <c r="B756">
        <f t="shared" si="11"/>
        <v>1</v>
      </c>
      <c r="C756" s="2">
        <v>42681</v>
      </c>
      <c r="D756" s="4">
        <v>305.2</v>
      </c>
    </row>
    <row r="757" spans="2:4" ht="15" thickBot="1" x14ac:dyDescent="0.35">
      <c r="B757">
        <f t="shared" si="11"/>
        <v>4</v>
      </c>
      <c r="C757" s="2">
        <v>42677</v>
      </c>
      <c r="D757" s="4">
        <v>240.5</v>
      </c>
    </row>
    <row r="758" spans="2:4" ht="15" thickBot="1" x14ac:dyDescent="0.35">
      <c r="B758">
        <f t="shared" si="11"/>
        <v>3</v>
      </c>
      <c r="C758" s="2">
        <v>42676</v>
      </c>
      <c r="D758" s="4">
        <v>164.6</v>
      </c>
    </row>
    <row r="759" spans="2:4" ht="15" thickBot="1" x14ac:dyDescent="0.35">
      <c r="B759">
        <f t="shared" si="11"/>
        <v>2</v>
      </c>
      <c r="C759" s="2">
        <v>42675</v>
      </c>
      <c r="D759" s="4">
        <v>-246.5</v>
      </c>
    </row>
    <row r="760" spans="2:4" ht="15" thickBot="1" x14ac:dyDescent="0.35">
      <c r="B760">
        <f t="shared" si="11"/>
        <v>1</v>
      </c>
      <c r="C760" s="2">
        <v>42674</v>
      </c>
      <c r="D760" s="4">
        <v>92</v>
      </c>
    </row>
    <row r="761" spans="2:4" ht="15" thickBot="1" x14ac:dyDescent="0.35">
      <c r="B761">
        <f t="shared" si="11"/>
        <v>5</v>
      </c>
      <c r="C761" s="2">
        <v>42671</v>
      </c>
      <c r="D761" s="4">
        <v>129.30000000000001</v>
      </c>
    </row>
    <row r="762" spans="2:4" ht="15" thickBot="1" x14ac:dyDescent="0.35">
      <c r="B762">
        <f t="shared" si="11"/>
        <v>4</v>
      </c>
      <c r="C762" s="2">
        <v>42670</v>
      </c>
      <c r="D762" s="4">
        <v>97</v>
      </c>
    </row>
    <row r="763" spans="2:4" ht="15" thickBot="1" x14ac:dyDescent="0.35">
      <c r="B763">
        <f t="shared" si="11"/>
        <v>3</v>
      </c>
      <c r="C763" s="2">
        <v>42669</v>
      </c>
      <c r="D763" s="4">
        <v>111.4</v>
      </c>
    </row>
    <row r="764" spans="2:4" ht="15" thickBot="1" x14ac:dyDescent="0.35">
      <c r="B764">
        <f t="shared" si="11"/>
        <v>2</v>
      </c>
      <c r="C764" s="2">
        <v>42668</v>
      </c>
      <c r="D764" s="4">
        <v>79.099999999999994</v>
      </c>
    </row>
    <row r="765" spans="2:4" ht="15" thickBot="1" x14ac:dyDescent="0.35">
      <c r="B765">
        <f t="shared" si="11"/>
        <v>1</v>
      </c>
      <c r="C765" s="2">
        <v>42667</v>
      </c>
      <c r="D765" s="4">
        <v>82.9</v>
      </c>
    </row>
    <row r="766" spans="2:4" ht="15" thickBot="1" x14ac:dyDescent="0.35">
      <c r="B766">
        <f t="shared" si="11"/>
        <v>5</v>
      </c>
      <c r="C766" s="2">
        <v>42664</v>
      </c>
      <c r="D766" s="4">
        <v>100.5</v>
      </c>
    </row>
    <row r="767" spans="2:4" ht="15" thickBot="1" x14ac:dyDescent="0.35">
      <c r="B767">
        <f t="shared" si="11"/>
        <v>4</v>
      </c>
      <c r="C767" s="2">
        <v>42663</v>
      </c>
      <c r="D767" s="4">
        <v>1.5</v>
      </c>
    </row>
    <row r="768" spans="2:4" ht="15" thickBot="1" x14ac:dyDescent="0.35">
      <c r="B768">
        <f t="shared" si="11"/>
        <v>3</v>
      </c>
      <c r="C768" s="2">
        <v>42662</v>
      </c>
      <c r="D768" s="4">
        <v>25.9</v>
      </c>
    </row>
    <row r="769" spans="2:4" ht="15" thickBot="1" x14ac:dyDescent="0.35">
      <c r="B769">
        <f t="shared" si="11"/>
        <v>2</v>
      </c>
      <c r="C769" s="2">
        <v>42661</v>
      </c>
      <c r="D769" s="4">
        <v>44</v>
      </c>
    </row>
    <row r="770" spans="2:4" ht="15" thickBot="1" x14ac:dyDescent="0.35">
      <c r="B770">
        <f t="shared" si="11"/>
        <v>1</v>
      </c>
      <c r="C770" s="2">
        <v>42660</v>
      </c>
      <c r="D770" s="4">
        <v>30.2</v>
      </c>
    </row>
    <row r="771" spans="2:4" ht="15" thickBot="1" x14ac:dyDescent="0.35">
      <c r="B771">
        <f t="shared" si="11"/>
        <v>5</v>
      </c>
      <c r="C771" s="2">
        <v>42657</v>
      </c>
      <c r="D771" s="4">
        <v>-59.4</v>
      </c>
    </row>
    <row r="772" spans="2:4" ht="15" thickBot="1" x14ac:dyDescent="0.35">
      <c r="B772">
        <f t="shared" ref="B772:B835" si="12">WEEKDAY(C772,2)</f>
        <v>4</v>
      </c>
      <c r="C772" s="2">
        <v>42656</v>
      </c>
      <c r="D772" s="4">
        <v>-2.6</v>
      </c>
    </row>
    <row r="773" spans="2:4" ht="15" thickBot="1" x14ac:dyDescent="0.35">
      <c r="B773">
        <f t="shared" si="12"/>
        <v>3</v>
      </c>
      <c r="C773" s="2">
        <v>42655</v>
      </c>
      <c r="D773" s="4">
        <v>145.5</v>
      </c>
    </row>
    <row r="774" spans="2:4" ht="15" thickBot="1" x14ac:dyDescent="0.35">
      <c r="B774">
        <f t="shared" si="12"/>
        <v>2</v>
      </c>
      <c r="C774" s="2">
        <v>42654</v>
      </c>
      <c r="D774" s="4">
        <v>-48.8</v>
      </c>
    </row>
    <row r="775" spans="2:4" ht="15" thickBot="1" x14ac:dyDescent="0.35">
      <c r="B775">
        <f t="shared" si="12"/>
        <v>1</v>
      </c>
      <c r="C775" s="2">
        <v>42653</v>
      </c>
      <c r="D775" s="4">
        <v>-20.6</v>
      </c>
    </row>
    <row r="776" spans="2:4" ht="15" thickBot="1" x14ac:dyDescent="0.35">
      <c r="B776">
        <f t="shared" si="12"/>
        <v>5</v>
      </c>
      <c r="C776" s="2">
        <v>42650</v>
      </c>
      <c r="D776" s="4">
        <v>-16.7</v>
      </c>
    </row>
    <row r="777" spans="2:4" ht="15" thickBot="1" x14ac:dyDescent="0.35">
      <c r="B777">
        <f t="shared" si="12"/>
        <v>4</v>
      </c>
      <c r="C777" s="2">
        <v>42649</v>
      </c>
      <c r="D777" s="4">
        <v>15.2</v>
      </c>
    </row>
    <row r="778" spans="2:4" ht="15" thickBot="1" x14ac:dyDescent="0.35">
      <c r="B778">
        <f t="shared" si="12"/>
        <v>3</v>
      </c>
      <c r="C778" s="2">
        <v>42648</v>
      </c>
      <c r="D778" s="4">
        <v>120.6</v>
      </c>
    </row>
    <row r="779" spans="2:4" ht="15" thickBot="1" x14ac:dyDescent="0.35">
      <c r="B779">
        <f t="shared" si="12"/>
        <v>2</v>
      </c>
      <c r="C779" s="2">
        <v>42647</v>
      </c>
      <c r="D779" s="4">
        <v>-72.099999999999994</v>
      </c>
    </row>
    <row r="780" spans="2:4" ht="15" thickBot="1" x14ac:dyDescent="0.35">
      <c r="B780">
        <f t="shared" si="12"/>
        <v>1</v>
      </c>
      <c r="C780" s="2">
        <v>42646</v>
      </c>
      <c r="D780" s="4">
        <v>-356.6</v>
      </c>
    </row>
    <row r="781" spans="2:4" ht="15" thickBot="1" x14ac:dyDescent="0.35">
      <c r="B781">
        <f t="shared" si="12"/>
        <v>5</v>
      </c>
      <c r="C781" s="2">
        <v>42643</v>
      </c>
      <c r="D781" s="4">
        <v>-239.3</v>
      </c>
    </row>
    <row r="782" spans="2:4" ht="15" thickBot="1" x14ac:dyDescent="0.35">
      <c r="B782">
        <f t="shared" si="12"/>
        <v>4</v>
      </c>
      <c r="C782" s="2">
        <v>42642</v>
      </c>
      <c r="D782" s="4">
        <v>-236.9</v>
      </c>
    </row>
    <row r="783" spans="2:4" ht="15" thickBot="1" x14ac:dyDescent="0.35">
      <c r="B783">
        <f t="shared" si="12"/>
        <v>3</v>
      </c>
      <c r="C783" s="2">
        <v>42641</v>
      </c>
      <c r="D783" s="4">
        <v>-744.9</v>
      </c>
    </row>
    <row r="784" spans="2:4" ht="15" thickBot="1" x14ac:dyDescent="0.35">
      <c r="B784">
        <f t="shared" si="12"/>
        <v>2</v>
      </c>
      <c r="C784" s="2">
        <v>42640</v>
      </c>
      <c r="D784" s="4">
        <v>-222.8</v>
      </c>
    </row>
    <row r="785" spans="2:4" ht="15" thickBot="1" x14ac:dyDescent="0.35">
      <c r="B785">
        <f t="shared" si="12"/>
        <v>1</v>
      </c>
      <c r="C785" s="2">
        <v>42639</v>
      </c>
      <c r="D785" s="4">
        <v>225</v>
      </c>
    </row>
    <row r="786" spans="2:4" ht="15" thickBot="1" x14ac:dyDescent="0.35">
      <c r="B786">
        <f t="shared" si="12"/>
        <v>5</v>
      </c>
      <c r="C786" s="2">
        <v>42636</v>
      </c>
      <c r="D786" s="4">
        <v>102.2</v>
      </c>
    </row>
    <row r="787" spans="2:4" ht="15" thickBot="1" x14ac:dyDescent="0.35">
      <c r="B787">
        <f t="shared" si="12"/>
        <v>4</v>
      </c>
      <c r="C787" s="2">
        <v>42635</v>
      </c>
      <c r="D787" s="4">
        <v>83.3</v>
      </c>
    </row>
    <row r="788" spans="2:4" ht="15" thickBot="1" x14ac:dyDescent="0.35">
      <c r="B788">
        <f t="shared" si="12"/>
        <v>3</v>
      </c>
      <c r="C788" s="2">
        <v>42634</v>
      </c>
      <c r="D788" s="4">
        <v>468.7</v>
      </c>
    </row>
    <row r="789" spans="2:4" ht="15" thickBot="1" x14ac:dyDescent="0.35">
      <c r="B789">
        <f t="shared" si="12"/>
        <v>2</v>
      </c>
      <c r="C789" s="2">
        <v>42633</v>
      </c>
      <c r="D789" s="4">
        <v>155.69999999999999</v>
      </c>
    </row>
    <row r="790" spans="2:4" ht="15" thickBot="1" x14ac:dyDescent="0.35">
      <c r="B790">
        <f t="shared" si="12"/>
        <v>1</v>
      </c>
      <c r="C790" s="2">
        <v>42632</v>
      </c>
      <c r="D790" s="4">
        <v>-36</v>
      </c>
    </row>
    <row r="791" spans="2:4" ht="15" thickBot="1" x14ac:dyDescent="0.35">
      <c r="B791">
        <f t="shared" si="12"/>
        <v>5</v>
      </c>
      <c r="C791" s="2">
        <v>42629</v>
      </c>
      <c r="D791" s="4">
        <v>-72</v>
      </c>
    </row>
    <row r="792" spans="2:4" ht="15" thickBot="1" x14ac:dyDescent="0.35">
      <c r="B792">
        <f t="shared" si="12"/>
        <v>4</v>
      </c>
      <c r="C792" s="2">
        <v>42628</v>
      </c>
      <c r="D792" s="4">
        <v>12.3</v>
      </c>
    </row>
    <row r="793" spans="2:4" ht="15" thickBot="1" x14ac:dyDescent="0.35">
      <c r="B793">
        <f t="shared" si="12"/>
        <v>3</v>
      </c>
      <c r="C793" s="2">
        <v>42627</v>
      </c>
      <c r="D793" s="4">
        <v>-119</v>
      </c>
    </row>
    <row r="794" spans="2:4" ht="15" thickBot="1" x14ac:dyDescent="0.35">
      <c r="B794">
        <f t="shared" si="12"/>
        <v>2</v>
      </c>
      <c r="C794" s="2">
        <v>42626</v>
      </c>
      <c r="D794" s="4">
        <v>74.7</v>
      </c>
    </row>
    <row r="795" spans="2:4" ht="15" thickBot="1" x14ac:dyDescent="0.35">
      <c r="B795">
        <f t="shared" si="12"/>
        <v>1</v>
      </c>
      <c r="C795" s="2">
        <v>42625</v>
      </c>
      <c r="D795" s="4">
        <v>124.1</v>
      </c>
    </row>
    <row r="796" spans="2:4" ht="15" thickBot="1" x14ac:dyDescent="0.35">
      <c r="B796">
        <f t="shared" si="12"/>
        <v>5</v>
      </c>
      <c r="C796" s="2">
        <v>42622</v>
      </c>
      <c r="D796" s="4">
        <v>-11.2</v>
      </c>
    </row>
    <row r="797" spans="2:4" ht="15" thickBot="1" x14ac:dyDescent="0.35">
      <c r="B797">
        <f t="shared" si="12"/>
        <v>4</v>
      </c>
      <c r="C797" s="2">
        <v>42621</v>
      </c>
      <c r="D797" s="4">
        <v>94.4</v>
      </c>
    </row>
    <row r="798" spans="2:4" ht="15" thickBot="1" x14ac:dyDescent="0.35">
      <c r="B798">
        <f t="shared" si="12"/>
        <v>3</v>
      </c>
      <c r="C798" s="2">
        <v>42620</v>
      </c>
      <c r="D798" s="4">
        <v>252.1</v>
      </c>
    </row>
    <row r="799" spans="2:4" ht="15" thickBot="1" x14ac:dyDescent="0.35">
      <c r="B799">
        <f t="shared" si="12"/>
        <v>2</v>
      </c>
      <c r="C799" s="2">
        <v>42619</v>
      </c>
      <c r="D799" s="4">
        <v>83.2</v>
      </c>
    </row>
    <row r="800" spans="2:4" ht="15" thickBot="1" x14ac:dyDescent="0.35">
      <c r="B800">
        <f t="shared" si="12"/>
        <v>1</v>
      </c>
      <c r="C800" s="2">
        <v>42618</v>
      </c>
      <c r="D800" s="4">
        <v>121.4</v>
      </c>
    </row>
    <row r="801" spans="2:4" ht="15" thickBot="1" x14ac:dyDescent="0.35">
      <c r="B801">
        <f t="shared" si="12"/>
        <v>5</v>
      </c>
      <c r="C801" s="2">
        <v>42615</v>
      </c>
      <c r="D801" s="4">
        <v>129.4</v>
      </c>
    </row>
    <row r="802" spans="2:4" ht="15" thickBot="1" x14ac:dyDescent="0.35">
      <c r="B802">
        <f t="shared" si="12"/>
        <v>4</v>
      </c>
      <c r="C802" s="2">
        <v>42614</v>
      </c>
      <c r="D802" s="4">
        <v>-366.7</v>
      </c>
    </row>
    <row r="803" spans="2:4" ht="15" thickBot="1" x14ac:dyDescent="0.35">
      <c r="B803">
        <f t="shared" si="12"/>
        <v>3</v>
      </c>
      <c r="C803" s="2">
        <v>42613</v>
      </c>
      <c r="D803" s="4">
        <v>-320.7</v>
      </c>
    </row>
    <row r="804" spans="2:4" ht="15" thickBot="1" x14ac:dyDescent="0.35">
      <c r="B804">
        <f t="shared" si="12"/>
        <v>2</v>
      </c>
      <c r="C804" s="2">
        <v>42612</v>
      </c>
      <c r="D804" s="4">
        <v>275.89999999999998</v>
      </c>
    </row>
    <row r="805" spans="2:4" ht="15" thickBot="1" x14ac:dyDescent="0.35">
      <c r="B805">
        <f t="shared" si="12"/>
        <v>1</v>
      </c>
      <c r="C805" s="2">
        <v>42611</v>
      </c>
      <c r="D805" s="4">
        <v>267.8</v>
      </c>
    </row>
    <row r="806" spans="2:4" ht="15" thickBot="1" x14ac:dyDescent="0.35">
      <c r="B806">
        <f t="shared" si="12"/>
        <v>5</v>
      </c>
      <c r="C806" s="2">
        <v>42608</v>
      </c>
      <c r="D806" s="4">
        <v>281.3</v>
      </c>
    </row>
    <row r="807" spans="2:4" ht="15" thickBot="1" x14ac:dyDescent="0.35">
      <c r="B807">
        <f t="shared" si="12"/>
        <v>4</v>
      </c>
      <c r="C807" s="2">
        <v>42607</v>
      </c>
      <c r="D807" s="4">
        <v>328.9</v>
      </c>
    </row>
    <row r="808" spans="2:4" ht="15" thickBot="1" x14ac:dyDescent="0.35">
      <c r="B808">
        <f t="shared" si="12"/>
        <v>3</v>
      </c>
      <c r="C808" s="2">
        <v>42606</v>
      </c>
      <c r="D808" s="4">
        <v>470.2</v>
      </c>
    </row>
    <row r="809" spans="2:4" ht="15" thickBot="1" x14ac:dyDescent="0.35">
      <c r="B809">
        <f t="shared" si="12"/>
        <v>2</v>
      </c>
      <c r="C809" s="2">
        <v>42605</v>
      </c>
      <c r="D809" s="4">
        <v>242.6</v>
      </c>
    </row>
    <row r="810" spans="2:4" ht="15" thickBot="1" x14ac:dyDescent="0.35">
      <c r="B810">
        <f t="shared" si="12"/>
        <v>1</v>
      </c>
      <c r="C810" s="2">
        <v>42604</v>
      </c>
      <c r="D810" s="4">
        <v>207.3</v>
      </c>
    </row>
    <row r="811" spans="2:4" ht="15" thickBot="1" x14ac:dyDescent="0.35">
      <c r="B811">
        <f t="shared" si="12"/>
        <v>5</v>
      </c>
      <c r="C811" s="2">
        <v>42601</v>
      </c>
      <c r="D811" s="4">
        <v>202.7</v>
      </c>
    </row>
    <row r="812" spans="2:4" ht="15" thickBot="1" x14ac:dyDescent="0.35">
      <c r="B812">
        <f t="shared" si="12"/>
        <v>4</v>
      </c>
      <c r="C812" s="2">
        <v>42600</v>
      </c>
      <c r="D812" s="4">
        <v>194.1</v>
      </c>
    </row>
    <row r="813" spans="2:4" ht="15" thickBot="1" x14ac:dyDescent="0.35">
      <c r="B813">
        <f t="shared" si="12"/>
        <v>3</v>
      </c>
      <c r="C813" s="2">
        <v>42599</v>
      </c>
      <c r="D813" s="4">
        <v>241.6</v>
      </c>
    </row>
    <row r="814" spans="2:4" ht="15" thickBot="1" x14ac:dyDescent="0.35">
      <c r="B814">
        <f t="shared" si="12"/>
        <v>2</v>
      </c>
      <c r="C814" s="2">
        <v>42598</v>
      </c>
      <c r="D814" s="4">
        <v>-75.7</v>
      </c>
    </row>
    <row r="815" spans="2:4" ht="15" thickBot="1" x14ac:dyDescent="0.35">
      <c r="B815">
        <f t="shared" si="12"/>
        <v>1</v>
      </c>
      <c r="C815" s="2">
        <v>42597</v>
      </c>
      <c r="D815" s="4">
        <v>-1.1000000000000001</v>
      </c>
    </row>
    <row r="816" spans="2:4" ht="15" thickBot="1" x14ac:dyDescent="0.35">
      <c r="B816">
        <f t="shared" si="12"/>
        <v>5</v>
      </c>
      <c r="C816" s="2">
        <v>42594</v>
      </c>
      <c r="D816" s="4">
        <v>81.900000000000006</v>
      </c>
    </row>
    <row r="817" spans="2:4" ht="15" thickBot="1" x14ac:dyDescent="0.35">
      <c r="B817">
        <f t="shared" si="12"/>
        <v>4</v>
      </c>
      <c r="C817" s="2">
        <v>42593</v>
      </c>
      <c r="D817" s="4">
        <v>98.8</v>
      </c>
    </row>
    <row r="818" spans="2:4" ht="15" thickBot="1" x14ac:dyDescent="0.35">
      <c r="B818">
        <f t="shared" si="12"/>
        <v>3</v>
      </c>
      <c r="C818" s="2">
        <v>42592</v>
      </c>
      <c r="D818" s="4">
        <v>47.6</v>
      </c>
    </row>
    <row r="819" spans="2:4" ht="15" thickBot="1" x14ac:dyDescent="0.35">
      <c r="B819">
        <f t="shared" si="12"/>
        <v>2</v>
      </c>
      <c r="C819" s="2">
        <v>42591</v>
      </c>
      <c r="D819" s="4">
        <v>121.5</v>
      </c>
    </row>
    <row r="820" spans="2:4" ht="15" thickBot="1" x14ac:dyDescent="0.35">
      <c r="B820">
        <f t="shared" si="12"/>
        <v>1</v>
      </c>
      <c r="C820" s="2">
        <v>42590</v>
      </c>
      <c r="D820" s="4">
        <v>47.2</v>
      </c>
    </row>
    <row r="821" spans="2:4" ht="15" thickBot="1" x14ac:dyDescent="0.35">
      <c r="B821">
        <f t="shared" si="12"/>
        <v>5</v>
      </c>
      <c r="C821" s="2">
        <v>42587</v>
      </c>
      <c r="D821" s="4">
        <v>32.5</v>
      </c>
    </row>
    <row r="822" spans="2:4" ht="15" thickBot="1" x14ac:dyDescent="0.35">
      <c r="B822">
        <f t="shared" si="12"/>
        <v>4</v>
      </c>
      <c r="C822" s="2">
        <v>42586</v>
      </c>
      <c r="D822" s="4">
        <v>52.8</v>
      </c>
    </row>
    <row r="823" spans="2:4" ht="15" thickBot="1" x14ac:dyDescent="0.35">
      <c r="B823">
        <f t="shared" si="12"/>
        <v>3</v>
      </c>
      <c r="C823" s="2">
        <v>42585</v>
      </c>
      <c r="D823" s="4">
        <v>-76.599999999999994</v>
      </c>
    </row>
    <row r="824" spans="2:4" ht="15" thickBot="1" x14ac:dyDescent="0.35">
      <c r="B824">
        <f t="shared" si="12"/>
        <v>2</v>
      </c>
      <c r="C824" s="2">
        <v>42584</v>
      </c>
      <c r="D824" s="4">
        <v>259.10000000000002</v>
      </c>
    </row>
    <row r="825" spans="2:4" ht="15" thickBot="1" x14ac:dyDescent="0.35">
      <c r="B825">
        <f t="shared" si="12"/>
        <v>1</v>
      </c>
      <c r="C825" s="2">
        <v>42583</v>
      </c>
      <c r="D825" s="4">
        <v>342.2</v>
      </c>
    </row>
    <row r="826" spans="2:4" ht="15" thickBot="1" x14ac:dyDescent="0.35">
      <c r="B826">
        <f t="shared" si="12"/>
        <v>5</v>
      </c>
      <c r="C826" s="2">
        <v>42580</v>
      </c>
      <c r="D826" s="4">
        <v>136.80000000000001</v>
      </c>
    </row>
    <row r="827" spans="2:4" ht="15" thickBot="1" x14ac:dyDescent="0.35">
      <c r="B827">
        <f t="shared" si="12"/>
        <v>4</v>
      </c>
      <c r="C827" s="2">
        <v>42579</v>
      </c>
      <c r="D827" s="4">
        <v>191.2</v>
      </c>
    </row>
    <row r="828" spans="2:4" ht="15" thickBot="1" x14ac:dyDescent="0.35">
      <c r="B828">
        <f t="shared" si="12"/>
        <v>3</v>
      </c>
      <c r="C828" s="2">
        <v>42578</v>
      </c>
      <c r="D828" s="4">
        <v>108.2</v>
      </c>
    </row>
    <row r="829" spans="2:4" ht="15" thickBot="1" x14ac:dyDescent="0.35">
      <c r="B829">
        <f t="shared" si="12"/>
        <v>2</v>
      </c>
      <c r="C829" s="2">
        <v>42577</v>
      </c>
      <c r="D829" s="4">
        <v>160.30000000000001</v>
      </c>
    </row>
    <row r="830" spans="2:4" ht="15" thickBot="1" x14ac:dyDescent="0.35">
      <c r="B830">
        <f t="shared" si="12"/>
        <v>1</v>
      </c>
      <c r="C830" s="2">
        <v>42576</v>
      </c>
      <c r="D830" s="4">
        <v>260</v>
      </c>
    </row>
    <row r="831" spans="2:4" ht="15" thickBot="1" x14ac:dyDescent="0.35">
      <c r="B831">
        <f t="shared" si="12"/>
        <v>5</v>
      </c>
      <c r="C831" s="2">
        <v>42573</v>
      </c>
      <c r="D831" s="4">
        <v>285.8</v>
      </c>
    </row>
    <row r="832" spans="2:4" ht="15" thickBot="1" x14ac:dyDescent="0.35">
      <c r="B832">
        <f t="shared" si="12"/>
        <v>4</v>
      </c>
      <c r="C832" s="2">
        <v>42572</v>
      </c>
      <c r="D832" s="4">
        <v>262.5</v>
      </c>
    </row>
    <row r="833" spans="2:4" ht="15" thickBot="1" x14ac:dyDescent="0.35">
      <c r="B833">
        <f t="shared" si="12"/>
        <v>3</v>
      </c>
      <c r="C833" s="2">
        <v>42571</v>
      </c>
      <c r="D833" s="4">
        <v>521.70000000000005</v>
      </c>
    </row>
    <row r="834" spans="2:4" ht="15" thickBot="1" x14ac:dyDescent="0.35">
      <c r="B834">
        <f t="shared" si="12"/>
        <v>2</v>
      </c>
      <c r="C834" s="2">
        <v>42570</v>
      </c>
      <c r="D834" s="4">
        <v>95.7</v>
      </c>
    </row>
    <row r="835" spans="2:4" ht="15" thickBot="1" x14ac:dyDescent="0.35">
      <c r="B835">
        <f t="shared" si="12"/>
        <v>1</v>
      </c>
      <c r="C835" s="2">
        <v>42569</v>
      </c>
      <c r="D835" s="4">
        <v>67.7</v>
      </c>
    </row>
    <row r="836" spans="2:4" ht="15" thickBot="1" x14ac:dyDescent="0.35">
      <c r="B836">
        <f t="shared" ref="B836:B899" si="13">WEEKDAY(C836,2)</f>
        <v>5</v>
      </c>
      <c r="C836" s="2">
        <v>42566</v>
      </c>
      <c r="D836" s="4">
        <v>85.2</v>
      </c>
    </row>
    <row r="837" spans="2:4" ht="15" thickBot="1" x14ac:dyDescent="0.35">
      <c r="B837">
        <f t="shared" si="13"/>
        <v>4</v>
      </c>
      <c r="C837" s="2">
        <v>42565</v>
      </c>
      <c r="D837" s="4">
        <v>72.2</v>
      </c>
    </row>
    <row r="838" spans="2:4" ht="15" thickBot="1" x14ac:dyDescent="0.35">
      <c r="B838">
        <f t="shared" si="13"/>
        <v>3</v>
      </c>
      <c r="C838" s="2">
        <v>42564</v>
      </c>
      <c r="D838" s="4">
        <v>86.9</v>
      </c>
    </row>
    <row r="839" spans="2:4" ht="15" thickBot="1" x14ac:dyDescent="0.35">
      <c r="B839">
        <f t="shared" si="13"/>
        <v>2</v>
      </c>
      <c r="C839" s="2">
        <v>42563</v>
      </c>
      <c r="D839" s="4">
        <v>93.6</v>
      </c>
    </row>
    <row r="840" spans="2:4" ht="15" thickBot="1" x14ac:dyDescent="0.35">
      <c r="B840">
        <f t="shared" si="13"/>
        <v>1</v>
      </c>
      <c r="C840" s="2">
        <v>42562</v>
      </c>
      <c r="D840" s="4">
        <v>20.2</v>
      </c>
    </row>
    <row r="841" spans="2:4" ht="15" thickBot="1" x14ac:dyDescent="0.35">
      <c r="B841">
        <f t="shared" si="13"/>
        <v>5</v>
      </c>
      <c r="C841" s="2">
        <v>42559</v>
      </c>
      <c r="D841" s="4">
        <v>68.099999999999994</v>
      </c>
    </row>
    <row r="842" spans="2:4" ht="15" thickBot="1" x14ac:dyDescent="0.35">
      <c r="B842">
        <f t="shared" si="13"/>
        <v>4</v>
      </c>
      <c r="C842" s="2">
        <v>42558</v>
      </c>
      <c r="D842" s="4">
        <v>35.5</v>
      </c>
    </row>
    <row r="843" spans="2:4" ht="15" thickBot="1" x14ac:dyDescent="0.35">
      <c r="B843">
        <f t="shared" si="13"/>
        <v>3</v>
      </c>
      <c r="C843" s="2">
        <v>42557</v>
      </c>
      <c r="D843" s="4">
        <v>234.1</v>
      </c>
    </row>
    <row r="844" spans="2:4" ht="15" thickBot="1" x14ac:dyDescent="0.35">
      <c r="B844">
        <f t="shared" si="13"/>
        <v>2</v>
      </c>
      <c r="C844" s="2">
        <v>42556</v>
      </c>
      <c r="D844" s="4">
        <v>309.5</v>
      </c>
    </row>
    <row r="845" spans="2:4" ht="15" thickBot="1" x14ac:dyDescent="0.35">
      <c r="B845">
        <f t="shared" si="13"/>
        <v>1</v>
      </c>
      <c r="C845" s="2">
        <v>42555</v>
      </c>
      <c r="D845" s="4">
        <v>250.5</v>
      </c>
    </row>
    <row r="846" spans="2:4" ht="15" thickBot="1" x14ac:dyDescent="0.35">
      <c r="B846">
        <f t="shared" si="13"/>
        <v>5</v>
      </c>
      <c r="C846" s="2">
        <v>42552</v>
      </c>
      <c r="D846" s="4">
        <v>-28.8</v>
      </c>
    </row>
    <row r="847" spans="2:4" ht="15" thickBot="1" x14ac:dyDescent="0.35">
      <c r="B847">
        <f t="shared" si="13"/>
        <v>4</v>
      </c>
      <c r="C847" s="2">
        <v>42551</v>
      </c>
      <c r="D847" s="4">
        <v>116.3</v>
      </c>
    </row>
    <row r="848" spans="2:4" ht="15" thickBot="1" x14ac:dyDescent="0.35">
      <c r="B848">
        <f t="shared" si="13"/>
        <v>3</v>
      </c>
      <c r="C848" s="2">
        <v>42550</v>
      </c>
      <c r="D848" s="4">
        <v>31.1</v>
      </c>
    </row>
    <row r="849" spans="2:4" ht="15" thickBot="1" x14ac:dyDescent="0.35">
      <c r="B849">
        <f t="shared" si="13"/>
        <v>2</v>
      </c>
      <c r="C849" s="2">
        <v>42549</v>
      </c>
      <c r="D849" s="4">
        <v>26.8</v>
      </c>
    </row>
    <row r="850" spans="2:4" ht="15" thickBot="1" x14ac:dyDescent="0.35">
      <c r="B850">
        <f t="shared" si="13"/>
        <v>1</v>
      </c>
      <c r="C850" s="2">
        <v>42548</v>
      </c>
      <c r="D850" s="4">
        <v>206.7</v>
      </c>
    </row>
    <row r="851" spans="2:4" ht="15" thickBot="1" x14ac:dyDescent="0.35">
      <c r="B851">
        <f t="shared" si="13"/>
        <v>5</v>
      </c>
      <c r="C851" s="2">
        <v>42545</v>
      </c>
      <c r="D851" s="4">
        <v>215.5</v>
      </c>
    </row>
    <row r="852" spans="2:4" ht="15" thickBot="1" x14ac:dyDescent="0.35">
      <c r="B852">
        <f t="shared" si="13"/>
        <v>4</v>
      </c>
      <c r="C852" s="2">
        <v>42544</v>
      </c>
      <c r="D852" s="4">
        <v>239.1</v>
      </c>
    </row>
    <row r="853" spans="2:4" ht="15" thickBot="1" x14ac:dyDescent="0.35">
      <c r="B853">
        <f t="shared" si="13"/>
        <v>3</v>
      </c>
      <c r="C853" s="2">
        <v>42543</v>
      </c>
      <c r="D853" s="4">
        <v>340.6</v>
      </c>
    </row>
    <row r="854" spans="2:4" ht="15" thickBot="1" x14ac:dyDescent="0.35">
      <c r="B854">
        <f t="shared" si="13"/>
        <v>2</v>
      </c>
      <c r="C854" s="2">
        <v>42542</v>
      </c>
      <c r="D854" s="4">
        <v>89.6</v>
      </c>
    </row>
    <row r="855" spans="2:4" ht="15" thickBot="1" x14ac:dyDescent="0.35">
      <c r="B855">
        <f t="shared" si="13"/>
        <v>1</v>
      </c>
      <c r="C855" s="2">
        <v>42541</v>
      </c>
      <c r="D855" s="4">
        <v>38.6</v>
      </c>
    </row>
    <row r="856" spans="2:4" ht="15" thickBot="1" x14ac:dyDescent="0.35">
      <c r="B856">
        <f t="shared" si="13"/>
        <v>5</v>
      </c>
      <c r="C856" s="2">
        <v>42538</v>
      </c>
      <c r="D856" s="4">
        <v>69</v>
      </c>
    </row>
    <row r="857" spans="2:4" ht="15" thickBot="1" x14ac:dyDescent="0.35">
      <c r="B857">
        <f t="shared" si="13"/>
        <v>4</v>
      </c>
      <c r="C857" s="2">
        <v>42537</v>
      </c>
      <c r="D857" s="4">
        <v>94.8</v>
      </c>
    </row>
    <row r="858" spans="2:4" ht="15" thickBot="1" x14ac:dyDescent="0.35">
      <c r="B858">
        <f t="shared" si="13"/>
        <v>3</v>
      </c>
      <c r="C858" s="2">
        <v>42536</v>
      </c>
      <c r="D858" s="4">
        <v>100.7</v>
      </c>
    </row>
    <row r="859" spans="2:4" ht="15" thickBot="1" x14ac:dyDescent="0.35">
      <c r="B859">
        <f t="shared" si="13"/>
        <v>2</v>
      </c>
      <c r="C859" s="2">
        <v>42535</v>
      </c>
      <c r="D859" s="4">
        <v>154.9</v>
      </c>
    </row>
    <row r="860" spans="2:4" ht="15" thickBot="1" x14ac:dyDescent="0.35">
      <c r="B860">
        <f t="shared" si="13"/>
        <v>5</v>
      </c>
      <c r="C860" s="2">
        <v>42531</v>
      </c>
      <c r="D860" s="4">
        <v>178.1</v>
      </c>
    </row>
    <row r="861" spans="2:4" ht="15" thickBot="1" x14ac:dyDescent="0.35">
      <c r="B861">
        <f t="shared" si="13"/>
        <v>4</v>
      </c>
      <c r="C861" s="2">
        <v>42530</v>
      </c>
      <c r="D861" s="4">
        <v>173.4</v>
      </c>
    </row>
    <row r="862" spans="2:4" ht="15" thickBot="1" x14ac:dyDescent="0.35">
      <c r="B862">
        <f t="shared" si="13"/>
        <v>3</v>
      </c>
      <c r="C862" s="2">
        <v>42529</v>
      </c>
      <c r="D862" s="4">
        <v>135.1</v>
      </c>
    </row>
    <row r="863" spans="2:4" ht="15" thickBot="1" x14ac:dyDescent="0.35">
      <c r="B863">
        <f t="shared" si="13"/>
        <v>2</v>
      </c>
      <c r="C863" s="2">
        <v>42528</v>
      </c>
      <c r="D863" s="4">
        <v>130</v>
      </c>
    </row>
    <row r="864" spans="2:4" ht="15" thickBot="1" x14ac:dyDescent="0.35">
      <c r="B864">
        <f t="shared" si="13"/>
        <v>1</v>
      </c>
      <c r="C864" s="2">
        <v>42527</v>
      </c>
      <c r="D864" s="4">
        <v>101.7</v>
      </c>
    </row>
    <row r="865" spans="2:4" ht="15" thickBot="1" x14ac:dyDescent="0.35">
      <c r="B865">
        <f t="shared" si="13"/>
        <v>5</v>
      </c>
      <c r="C865" s="2">
        <v>42524</v>
      </c>
      <c r="D865" s="4">
        <v>106.1</v>
      </c>
    </row>
    <row r="866" spans="2:4" ht="15" thickBot="1" x14ac:dyDescent="0.35">
      <c r="B866">
        <f t="shared" si="13"/>
        <v>4</v>
      </c>
      <c r="C866" s="2">
        <v>42523</v>
      </c>
      <c r="D866" s="4">
        <v>-10.1</v>
      </c>
    </row>
    <row r="867" spans="2:4" ht="15" thickBot="1" x14ac:dyDescent="0.35">
      <c r="B867">
        <f t="shared" si="13"/>
        <v>3</v>
      </c>
      <c r="C867" s="2">
        <v>42522</v>
      </c>
      <c r="D867" s="4">
        <v>-463.3</v>
      </c>
    </row>
    <row r="868" spans="2:4" ht="15" thickBot="1" x14ac:dyDescent="0.35">
      <c r="B868">
        <f t="shared" si="13"/>
        <v>2</v>
      </c>
      <c r="C868" s="2">
        <v>42521</v>
      </c>
      <c r="D868" s="4">
        <v>135.9</v>
      </c>
    </row>
    <row r="869" spans="2:4" ht="15" thickBot="1" x14ac:dyDescent="0.35">
      <c r="B869">
        <f t="shared" si="13"/>
        <v>1</v>
      </c>
      <c r="C869" s="2">
        <v>42520</v>
      </c>
      <c r="D869" s="4">
        <v>221.2</v>
      </c>
    </row>
    <row r="870" spans="2:4" ht="15" thickBot="1" x14ac:dyDescent="0.35">
      <c r="B870">
        <f t="shared" si="13"/>
        <v>5</v>
      </c>
      <c r="C870" s="2">
        <v>42517</v>
      </c>
      <c r="D870" s="4">
        <v>201.8</v>
      </c>
    </row>
    <row r="871" spans="2:4" ht="15" thickBot="1" x14ac:dyDescent="0.35">
      <c r="B871">
        <f t="shared" si="13"/>
        <v>4</v>
      </c>
      <c r="C871" s="2">
        <v>42516</v>
      </c>
      <c r="D871" s="4">
        <v>233.6</v>
      </c>
    </row>
    <row r="872" spans="2:4" ht="15" thickBot="1" x14ac:dyDescent="0.35">
      <c r="B872">
        <f t="shared" si="13"/>
        <v>3</v>
      </c>
      <c r="C872" s="2">
        <v>42515</v>
      </c>
      <c r="D872" s="4">
        <v>387.7</v>
      </c>
    </row>
    <row r="873" spans="2:4" ht="15" thickBot="1" x14ac:dyDescent="0.35">
      <c r="B873">
        <f t="shared" si="13"/>
        <v>2</v>
      </c>
      <c r="C873" s="2">
        <v>42514</v>
      </c>
      <c r="D873" s="4">
        <v>110.2</v>
      </c>
    </row>
    <row r="874" spans="2:4" ht="15" thickBot="1" x14ac:dyDescent="0.35">
      <c r="B874">
        <f t="shared" si="13"/>
        <v>1</v>
      </c>
      <c r="C874" s="2">
        <v>42513</v>
      </c>
      <c r="D874" s="4">
        <v>153.9</v>
      </c>
    </row>
    <row r="875" spans="2:4" ht="15" thickBot="1" x14ac:dyDescent="0.35">
      <c r="B875">
        <f t="shared" si="13"/>
        <v>5</v>
      </c>
      <c r="C875" s="2">
        <v>42510</v>
      </c>
      <c r="D875" s="4">
        <v>193.7</v>
      </c>
    </row>
    <row r="876" spans="2:4" ht="15" thickBot="1" x14ac:dyDescent="0.35">
      <c r="B876">
        <f t="shared" si="13"/>
        <v>4</v>
      </c>
      <c r="C876" s="2">
        <v>42509</v>
      </c>
      <c r="D876" s="4">
        <v>234.1</v>
      </c>
    </row>
    <row r="877" spans="2:4" ht="15" thickBot="1" x14ac:dyDescent="0.35">
      <c r="B877">
        <f t="shared" si="13"/>
        <v>3</v>
      </c>
      <c r="C877" s="2">
        <v>42508</v>
      </c>
      <c r="D877" s="4">
        <v>166.1</v>
      </c>
    </row>
    <row r="878" spans="2:4" ht="15" thickBot="1" x14ac:dyDescent="0.35">
      <c r="B878">
        <f t="shared" si="13"/>
        <v>2</v>
      </c>
      <c r="C878" s="2">
        <v>42507</v>
      </c>
      <c r="D878" s="4">
        <v>84.8</v>
      </c>
    </row>
    <row r="879" spans="2:4" ht="15" thickBot="1" x14ac:dyDescent="0.35">
      <c r="B879">
        <f t="shared" si="13"/>
        <v>1</v>
      </c>
      <c r="C879" s="2">
        <v>42506</v>
      </c>
      <c r="D879" s="4">
        <v>215.2</v>
      </c>
    </row>
    <row r="880" spans="2:4" ht="15" thickBot="1" x14ac:dyDescent="0.35">
      <c r="B880">
        <f t="shared" si="13"/>
        <v>5</v>
      </c>
      <c r="C880" s="2">
        <v>42503</v>
      </c>
      <c r="D880" s="4">
        <v>203.9</v>
      </c>
    </row>
    <row r="881" spans="2:4" ht="15" thickBot="1" x14ac:dyDescent="0.35">
      <c r="B881">
        <f t="shared" si="13"/>
        <v>4</v>
      </c>
      <c r="C881" s="2">
        <v>42502</v>
      </c>
      <c r="D881" s="4">
        <v>190.2</v>
      </c>
    </row>
    <row r="882" spans="2:4" ht="15" thickBot="1" x14ac:dyDescent="0.35">
      <c r="B882">
        <f t="shared" si="13"/>
        <v>3</v>
      </c>
      <c r="C882" s="2">
        <v>42501</v>
      </c>
      <c r="D882" s="4">
        <v>405.2</v>
      </c>
    </row>
    <row r="883" spans="2:4" ht="15" thickBot="1" x14ac:dyDescent="0.35">
      <c r="B883">
        <f t="shared" si="13"/>
        <v>2</v>
      </c>
      <c r="C883" s="2">
        <v>42500</v>
      </c>
      <c r="D883" s="4">
        <v>222.4</v>
      </c>
    </row>
    <row r="884" spans="2:4" ht="15" thickBot="1" x14ac:dyDescent="0.35">
      <c r="B884">
        <f t="shared" si="13"/>
        <v>5</v>
      </c>
      <c r="C884" s="2">
        <v>42496</v>
      </c>
      <c r="D884" s="4">
        <v>187.7</v>
      </c>
    </row>
    <row r="885" spans="2:4" ht="15" thickBot="1" x14ac:dyDescent="0.35">
      <c r="B885">
        <f t="shared" si="13"/>
        <v>4</v>
      </c>
      <c r="C885" s="2">
        <v>42495</v>
      </c>
      <c r="D885" s="4">
        <v>173.8</v>
      </c>
    </row>
    <row r="886" spans="2:4" ht="15" thickBot="1" x14ac:dyDescent="0.35">
      <c r="B886">
        <f t="shared" si="13"/>
        <v>3</v>
      </c>
      <c r="C886" s="2">
        <v>42494</v>
      </c>
      <c r="D886" s="4">
        <v>-132.1</v>
      </c>
    </row>
    <row r="887" spans="2:4" ht="15" thickBot="1" x14ac:dyDescent="0.35">
      <c r="B887">
        <f t="shared" si="13"/>
        <v>5</v>
      </c>
      <c r="C887" s="2">
        <v>42489</v>
      </c>
      <c r="D887" s="4">
        <v>166.5</v>
      </c>
    </row>
    <row r="888" spans="2:4" ht="15" thickBot="1" x14ac:dyDescent="0.35">
      <c r="B888">
        <f t="shared" si="13"/>
        <v>4</v>
      </c>
      <c r="C888" s="2">
        <v>42488</v>
      </c>
      <c r="D888" s="4">
        <v>220.1</v>
      </c>
    </row>
    <row r="889" spans="2:4" ht="15" thickBot="1" x14ac:dyDescent="0.35">
      <c r="B889">
        <f t="shared" si="13"/>
        <v>3</v>
      </c>
      <c r="C889" s="2">
        <v>42487</v>
      </c>
      <c r="D889" s="4">
        <v>230.4</v>
      </c>
    </row>
    <row r="890" spans="2:4" ht="15" thickBot="1" x14ac:dyDescent="0.35">
      <c r="B890">
        <f t="shared" si="13"/>
        <v>2</v>
      </c>
      <c r="C890" s="2">
        <v>42486</v>
      </c>
      <c r="D890" s="4">
        <v>264</v>
      </c>
    </row>
    <row r="891" spans="2:4" ht="15" thickBot="1" x14ac:dyDescent="0.35">
      <c r="B891">
        <f t="shared" si="13"/>
        <v>1</v>
      </c>
      <c r="C891" s="2">
        <v>42485</v>
      </c>
      <c r="D891" s="4">
        <v>288.7</v>
      </c>
    </row>
    <row r="892" spans="2:4" ht="15" thickBot="1" x14ac:dyDescent="0.35">
      <c r="B892">
        <f t="shared" si="13"/>
        <v>5</v>
      </c>
      <c r="C892" s="2">
        <v>42482</v>
      </c>
      <c r="D892" s="4">
        <v>248.5</v>
      </c>
    </row>
    <row r="893" spans="2:4" ht="15" thickBot="1" x14ac:dyDescent="0.35">
      <c r="B893">
        <f t="shared" si="13"/>
        <v>4</v>
      </c>
      <c r="C893" s="2">
        <v>42481</v>
      </c>
      <c r="D893" s="4">
        <v>241</v>
      </c>
    </row>
    <row r="894" spans="2:4" ht="15" thickBot="1" x14ac:dyDescent="0.35">
      <c r="B894">
        <f t="shared" si="13"/>
        <v>3</v>
      </c>
      <c r="C894" s="2">
        <v>42480</v>
      </c>
      <c r="D894" s="4">
        <v>398.5</v>
      </c>
    </row>
    <row r="895" spans="2:4" ht="15" thickBot="1" x14ac:dyDescent="0.35">
      <c r="B895">
        <f t="shared" si="13"/>
        <v>2</v>
      </c>
      <c r="C895" s="2">
        <v>42479</v>
      </c>
      <c r="D895" s="4">
        <v>213</v>
      </c>
    </row>
    <row r="896" spans="2:4" ht="15" thickBot="1" x14ac:dyDescent="0.35">
      <c r="B896">
        <f t="shared" si="13"/>
        <v>1</v>
      </c>
      <c r="C896" s="2">
        <v>42478</v>
      </c>
      <c r="D896" s="4">
        <v>210.2</v>
      </c>
    </row>
    <row r="897" spans="2:4" ht="15" thickBot="1" x14ac:dyDescent="0.35">
      <c r="B897">
        <f t="shared" si="13"/>
        <v>5</v>
      </c>
      <c r="C897" s="2">
        <v>42475</v>
      </c>
      <c r="D897" s="4">
        <v>210.1</v>
      </c>
    </row>
    <row r="898" spans="2:4" ht="15" thickBot="1" x14ac:dyDescent="0.35">
      <c r="B898">
        <f t="shared" si="13"/>
        <v>4</v>
      </c>
      <c r="C898" s="2">
        <v>42474</v>
      </c>
      <c r="D898" s="4">
        <v>253.5</v>
      </c>
    </row>
    <row r="899" spans="2:4" ht="15" thickBot="1" x14ac:dyDescent="0.35">
      <c r="B899">
        <f t="shared" si="13"/>
        <v>3</v>
      </c>
      <c r="C899" s="2">
        <v>42473</v>
      </c>
      <c r="D899" s="4">
        <v>235</v>
      </c>
    </row>
    <row r="900" spans="2:4" ht="15" thickBot="1" x14ac:dyDescent="0.35">
      <c r="B900">
        <f t="shared" ref="B900:B963" si="14">WEEKDAY(C900,2)</f>
        <v>2</v>
      </c>
      <c r="C900" s="2">
        <v>42472</v>
      </c>
      <c r="D900" s="4">
        <v>199.7</v>
      </c>
    </row>
    <row r="901" spans="2:4" ht="15" thickBot="1" x14ac:dyDescent="0.35">
      <c r="B901">
        <f t="shared" si="14"/>
        <v>1</v>
      </c>
      <c r="C901" s="2">
        <v>42471</v>
      </c>
      <c r="D901" s="4">
        <v>154.1</v>
      </c>
    </row>
    <row r="902" spans="2:4" ht="15" thickBot="1" x14ac:dyDescent="0.35">
      <c r="B902">
        <f t="shared" si="14"/>
        <v>5</v>
      </c>
      <c r="C902" s="2">
        <v>42468</v>
      </c>
      <c r="D902" s="4">
        <v>97.4</v>
      </c>
    </row>
    <row r="903" spans="2:4" ht="15" thickBot="1" x14ac:dyDescent="0.35">
      <c r="B903">
        <f t="shared" si="14"/>
        <v>4</v>
      </c>
      <c r="C903" s="2">
        <v>42467</v>
      </c>
      <c r="D903" s="4">
        <v>95.4</v>
      </c>
    </row>
    <row r="904" spans="2:4" ht="15" thickBot="1" x14ac:dyDescent="0.35">
      <c r="B904">
        <f t="shared" si="14"/>
        <v>3</v>
      </c>
      <c r="C904" s="2">
        <v>42466</v>
      </c>
      <c r="D904" s="4">
        <v>361</v>
      </c>
    </row>
    <row r="905" spans="2:4" ht="15" thickBot="1" x14ac:dyDescent="0.35">
      <c r="B905">
        <f t="shared" si="14"/>
        <v>2</v>
      </c>
      <c r="C905" s="2">
        <v>42465</v>
      </c>
      <c r="D905" s="4">
        <v>430.7</v>
      </c>
    </row>
    <row r="906" spans="2:4" ht="15" thickBot="1" x14ac:dyDescent="0.35">
      <c r="B906">
        <f t="shared" si="14"/>
        <v>1</v>
      </c>
      <c r="C906" s="2">
        <v>42464</v>
      </c>
      <c r="D906" s="4">
        <v>173.9</v>
      </c>
    </row>
    <row r="907" spans="2:4" ht="15" thickBot="1" x14ac:dyDescent="0.35">
      <c r="B907">
        <f t="shared" si="14"/>
        <v>5</v>
      </c>
      <c r="C907" s="2">
        <v>42461</v>
      </c>
      <c r="D907" s="4">
        <v>-278.89999999999998</v>
      </c>
    </row>
    <row r="908" spans="2:4" ht="15" thickBot="1" x14ac:dyDescent="0.35">
      <c r="B908">
        <f t="shared" si="14"/>
        <v>4</v>
      </c>
      <c r="C908" s="2">
        <v>42460</v>
      </c>
      <c r="D908" s="4">
        <v>15.4</v>
      </c>
    </row>
    <row r="909" spans="2:4" ht="15" thickBot="1" x14ac:dyDescent="0.35">
      <c r="B909">
        <f t="shared" si="14"/>
        <v>3</v>
      </c>
      <c r="C909" s="2">
        <v>42459</v>
      </c>
      <c r="D909" s="4">
        <v>-91.3</v>
      </c>
    </row>
    <row r="910" spans="2:4" ht="15" thickBot="1" x14ac:dyDescent="0.35">
      <c r="B910">
        <f t="shared" si="14"/>
        <v>2</v>
      </c>
      <c r="C910" s="2">
        <v>42458</v>
      </c>
      <c r="D910" s="4">
        <v>-9.3000000000000007</v>
      </c>
    </row>
    <row r="911" spans="2:4" ht="15" thickBot="1" x14ac:dyDescent="0.35">
      <c r="B911">
        <f t="shared" si="14"/>
        <v>1</v>
      </c>
      <c r="C911" s="2">
        <v>42457</v>
      </c>
      <c r="D911" s="4">
        <v>167.7</v>
      </c>
    </row>
    <row r="912" spans="2:4" ht="15" thickBot="1" x14ac:dyDescent="0.35">
      <c r="B912">
        <f t="shared" si="14"/>
        <v>5</v>
      </c>
      <c r="C912" s="2">
        <v>42454</v>
      </c>
      <c r="D912" s="4">
        <v>243</v>
      </c>
    </row>
    <row r="913" spans="2:4" ht="15" thickBot="1" x14ac:dyDescent="0.35">
      <c r="B913">
        <f t="shared" si="14"/>
        <v>4</v>
      </c>
      <c r="C913" s="2">
        <v>42453</v>
      </c>
      <c r="D913" s="4">
        <v>250.5</v>
      </c>
    </row>
    <row r="914" spans="2:4" ht="15" thickBot="1" x14ac:dyDescent="0.35">
      <c r="B914">
        <f t="shared" si="14"/>
        <v>3</v>
      </c>
      <c r="C914" s="2">
        <v>42452</v>
      </c>
      <c r="D914" s="4">
        <v>332.1</v>
      </c>
    </row>
    <row r="915" spans="2:4" ht="15" thickBot="1" x14ac:dyDescent="0.35">
      <c r="B915">
        <f t="shared" si="14"/>
        <v>2</v>
      </c>
      <c r="C915" s="2">
        <v>42451</v>
      </c>
      <c r="D915" s="4">
        <v>406.3</v>
      </c>
    </row>
    <row r="916" spans="2:4" ht="15" thickBot="1" x14ac:dyDescent="0.35">
      <c r="B916">
        <f t="shared" si="14"/>
        <v>1</v>
      </c>
      <c r="C916" s="2">
        <v>42450</v>
      </c>
      <c r="D916" s="4">
        <v>293.3</v>
      </c>
    </row>
    <row r="917" spans="2:4" ht="15" thickBot="1" x14ac:dyDescent="0.35">
      <c r="B917">
        <f t="shared" si="14"/>
        <v>5</v>
      </c>
      <c r="C917" s="2">
        <v>42447</v>
      </c>
      <c r="D917" s="4">
        <v>296.3</v>
      </c>
    </row>
    <row r="918" spans="2:4" ht="15" thickBot="1" x14ac:dyDescent="0.35">
      <c r="B918">
        <f t="shared" si="14"/>
        <v>4</v>
      </c>
      <c r="C918" s="2">
        <v>42446</v>
      </c>
      <c r="D918" s="4">
        <v>188.8</v>
      </c>
    </row>
    <row r="919" spans="2:4" ht="15" thickBot="1" x14ac:dyDescent="0.35">
      <c r="B919">
        <f t="shared" si="14"/>
        <v>3</v>
      </c>
      <c r="C919" s="2">
        <v>42445</v>
      </c>
      <c r="D919" s="4">
        <v>506.6</v>
      </c>
    </row>
    <row r="920" spans="2:4" ht="15" thickBot="1" x14ac:dyDescent="0.35">
      <c r="B920">
        <f t="shared" si="14"/>
        <v>2</v>
      </c>
      <c r="C920" s="2">
        <v>42444</v>
      </c>
      <c r="D920" s="4">
        <v>235.5</v>
      </c>
    </row>
    <row r="921" spans="2:4" ht="15" thickBot="1" x14ac:dyDescent="0.35">
      <c r="B921">
        <f t="shared" si="14"/>
        <v>1</v>
      </c>
      <c r="C921" s="2">
        <v>42443</v>
      </c>
      <c r="D921" s="4">
        <v>241.4</v>
      </c>
    </row>
    <row r="922" spans="2:4" ht="15" thickBot="1" x14ac:dyDescent="0.35">
      <c r="B922">
        <f t="shared" si="14"/>
        <v>5</v>
      </c>
      <c r="C922" s="2">
        <v>42440</v>
      </c>
      <c r="D922" s="4">
        <v>254.6</v>
      </c>
    </row>
    <row r="923" spans="2:4" ht="15" thickBot="1" x14ac:dyDescent="0.35">
      <c r="B923">
        <f t="shared" si="14"/>
        <v>4</v>
      </c>
      <c r="C923" s="2">
        <v>42439</v>
      </c>
      <c r="D923" s="4">
        <v>127.9</v>
      </c>
    </row>
    <row r="924" spans="2:4" ht="15" thickBot="1" x14ac:dyDescent="0.35">
      <c r="B924">
        <f t="shared" si="14"/>
        <v>3</v>
      </c>
      <c r="C924" s="2">
        <v>42438</v>
      </c>
      <c r="D924" s="4">
        <v>38.700000000000003</v>
      </c>
    </row>
    <row r="925" spans="2:4" ht="15" thickBot="1" x14ac:dyDescent="0.35">
      <c r="B925">
        <f t="shared" si="14"/>
        <v>5</v>
      </c>
      <c r="C925" s="2">
        <v>42433</v>
      </c>
      <c r="D925" s="4">
        <v>30.9</v>
      </c>
    </row>
    <row r="926" spans="2:4" ht="15" thickBot="1" x14ac:dyDescent="0.35">
      <c r="B926">
        <f t="shared" si="14"/>
        <v>4</v>
      </c>
      <c r="C926" s="2">
        <v>42432</v>
      </c>
      <c r="D926" s="4">
        <v>38.200000000000003</v>
      </c>
    </row>
    <row r="927" spans="2:4" ht="15" thickBot="1" x14ac:dyDescent="0.35">
      <c r="B927">
        <f t="shared" si="14"/>
        <v>3</v>
      </c>
      <c r="C927" s="2">
        <v>42431</v>
      </c>
      <c r="D927" s="4">
        <v>84.5</v>
      </c>
    </row>
    <row r="928" spans="2:4" ht="15" thickBot="1" x14ac:dyDescent="0.35">
      <c r="B928">
        <f t="shared" si="14"/>
        <v>2</v>
      </c>
      <c r="C928" s="2">
        <v>42430</v>
      </c>
      <c r="D928" s="4">
        <v>-275.8</v>
      </c>
    </row>
    <row r="929" spans="2:4" ht="15" thickBot="1" x14ac:dyDescent="0.35">
      <c r="B929">
        <f t="shared" si="14"/>
        <v>1</v>
      </c>
      <c r="C929" s="2">
        <v>42429</v>
      </c>
      <c r="D929" s="4">
        <v>94.8</v>
      </c>
    </row>
    <row r="930" spans="2:4" ht="15" thickBot="1" x14ac:dyDescent="0.35">
      <c r="B930">
        <f t="shared" si="14"/>
        <v>5</v>
      </c>
      <c r="C930" s="2">
        <v>42426</v>
      </c>
      <c r="D930" s="4">
        <v>75.3</v>
      </c>
    </row>
    <row r="931" spans="2:4" ht="15" thickBot="1" x14ac:dyDescent="0.35">
      <c r="B931">
        <f t="shared" si="14"/>
        <v>4</v>
      </c>
      <c r="C931" s="2">
        <v>42425</v>
      </c>
      <c r="D931" s="4">
        <v>124.9</v>
      </c>
    </row>
    <row r="932" spans="2:4" ht="15" thickBot="1" x14ac:dyDescent="0.35">
      <c r="B932">
        <f t="shared" si="14"/>
        <v>3</v>
      </c>
      <c r="C932" s="2">
        <v>42424</v>
      </c>
      <c r="D932" s="4">
        <v>114.8</v>
      </c>
    </row>
    <row r="933" spans="2:4" ht="15" thickBot="1" x14ac:dyDescent="0.35">
      <c r="B933">
        <f t="shared" si="14"/>
        <v>6</v>
      </c>
      <c r="C933" s="2">
        <v>42420</v>
      </c>
      <c r="D933" s="4">
        <v>115</v>
      </c>
    </row>
    <row r="934" spans="2:4" ht="15" thickBot="1" x14ac:dyDescent="0.35">
      <c r="B934">
        <f t="shared" si="14"/>
        <v>5</v>
      </c>
      <c r="C934" s="2">
        <v>42419</v>
      </c>
      <c r="D934" s="4">
        <v>113.5</v>
      </c>
    </row>
    <row r="935" spans="2:4" ht="15" thickBot="1" x14ac:dyDescent="0.35">
      <c r="B935">
        <f t="shared" si="14"/>
        <v>4</v>
      </c>
      <c r="C935" s="2">
        <v>42418</v>
      </c>
      <c r="D935" s="4">
        <v>171.9</v>
      </c>
    </row>
    <row r="936" spans="2:4" ht="15" thickBot="1" x14ac:dyDescent="0.35">
      <c r="B936">
        <f t="shared" si="14"/>
        <v>3</v>
      </c>
      <c r="C936" s="2">
        <v>42417</v>
      </c>
      <c r="D936" s="4">
        <v>326.2</v>
      </c>
    </row>
    <row r="937" spans="2:4" ht="15" thickBot="1" x14ac:dyDescent="0.35">
      <c r="B937">
        <f t="shared" si="14"/>
        <v>2</v>
      </c>
      <c r="C937" s="2">
        <v>42416</v>
      </c>
      <c r="D937" s="4">
        <v>218.3</v>
      </c>
    </row>
    <row r="938" spans="2:4" ht="15" thickBot="1" x14ac:dyDescent="0.35">
      <c r="B938">
        <f t="shared" si="14"/>
        <v>1</v>
      </c>
      <c r="C938" s="2">
        <v>42415</v>
      </c>
      <c r="D938" s="4">
        <v>204.4</v>
      </c>
    </row>
    <row r="939" spans="2:4" ht="15" thickBot="1" x14ac:dyDescent="0.35">
      <c r="B939">
        <f t="shared" si="14"/>
        <v>5</v>
      </c>
      <c r="C939" s="2">
        <v>42412</v>
      </c>
      <c r="D939" s="4">
        <v>205</v>
      </c>
    </row>
    <row r="940" spans="2:4" ht="15" thickBot="1" x14ac:dyDescent="0.35">
      <c r="B940">
        <f t="shared" si="14"/>
        <v>4</v>
      </c>
      <c r="C940" s="2">
        <v>42411</v>
      </c>
      <c r="D940" s="4">
        <v>222.6</v>
      </c>
    </row>
    <row r="941" spans="2:4" ht="15" thickBot="1" x14ac:dyDescent="0.35">
      <c r="B941">
        <f t="shared" si="14"/>
        <v>3</v>
      </c>
      <c r="C941" s="2">
        <v>42410</v>
      </c>
      <c r="D941" s="4">
        <v>789.7</v>
      </c>
    </row>
    <row r="942" spans="2:4" ht="15" thickBot="1" x14ac:dyDescent="0.35">
      <c r="B942">
        <f t="shared" si="14"/>
        <v>2</v>
      </c>
      <c r="C942" s="2">
        <v>42409</v>
      </c>
      <c r="D942" s="4">
        <v>209.8</v>
      </c>
    </row>
    <row r="943" spans="2:4" ht="15" thickBot="1" x14ac:dyDescent="0.35">
      <c r="B943">
        <f t="shared" si="14"/>
        <v>1</v>
      </c>
      <c r="C943" s="2">
        <v>42408</v>
      </c>
      <c r="D943" s="4">
        <v>-161.5</v>
      </c>
    </row>
    <row r="944" spans="2:4" ht="15" thickBot="1" x14ac:dyDescent="0.35">
      <c r="B944">
        <f t="shared" si="14"/>
        <v>5</v>
      </c>
      <c r="C944" s="2">
        <v>42405</v>
      </c>
      <c r="D944" s="4">
        <v>-197.9</v>
      </c>
    </row>
    <row r="945" spans="2:4" ht="15" thickBot="1" x14ac:dyDescent="0.35">
      <c r="B945">
        <f t="shared" si="14"/>
        <v>4</v>
      </c>
      <c r="C945" s="2">
        <v>42404</v>
      </c>
      <c r="D945" s="4">
        <v>-214.2</v>
      </c>
    </row>
    <row r="946" spans="2:4" ht="15" thickBot="1" x14ac:dyDescent="0.35">
      <c r="B946">
        <f t="shared" si="14"/>
        <v>3</v>
      </c>
      <c r="C946" s="2">
        <v>42403</v>
      </c>
      <c r="D946" s="4">
        <v>-554.5</v>
      </c>
    </row>
    <row r="947" spans="2:4" ht="15" thickBot="1" x14ac:dyDescent="0.35">
      <c r="B947">
        <f t="shared" si="14"/>
        <v>2</v>
      </c>
      <c r="C947" s="2">
        <v>42402</v>
      </c>
      <c r="D947" s="4">
        <v>137.9</v>
      </c>
    </row>
    <row r="948" spans="2:4" ht="15" thickBot="1" x14ac:dyDescent="0.35">
      <c r="B948">
        <f t="shared" si="14"/>
        <v>1</v>
      </c>
      <c r="C948" s="2">
        <v>42401</v>
      </c>
      <c r="D948" s="4">
        <v>-80.8</v>
      </c>
    </row>
    <row r="949" spans="2:4" ht="15" thickBot="1" x14ac:dyDescent="0.35">
      <c r="B949">
        <f t="shared" si="14"/>
        <v>5</v>
      </c>
      <c r="C949" s="2">
        <v>42398</v>
      </c>
      <c r="D949" s="4">
        <v>7.4</v>
      </c>
    </row>
    <row r="950" spans="2:4" ht="15" thickBot="1" x14ac:dyDescent="0.35">
      <c r="B950">
        <f t="shared" si="14"/>
        <v>4</v>
      </c>
      <c r="C950" s="2">
        <v>42397</v>
      </c>
      <c r="D950" s="4">
        <v>23.4</v>
      </c>
    </row>
    <row r="951" spans="2:4" ht="15" thickBot="1" x14ac:dyDescent="0.35">
      <c r="B951">
        <f t="shared" si="14"/>
        <v>3</v>
      </c>
      <c r="C951" s="2">
        <v>42396</v>
      </c>
      <c r="D951" s="4">
        <v>-224.7</v>
      </c>
    </row>
    <row r="952" spans="2:4" ht="15" thickBot="1" x14ac:dyDescent="0.35">
      <c r="B952">
        <f t="shared" si="14"/>
        <v>2</v>
      </c>
      <c r="C952" s="2">
        <v>42395</v>
      </c>
      <c r="D952" s="4">
        <v>-326.8</v>
      </c>
    </row>
    <row r="953" spans="2:4" ht="15" thickBot="1" x14ac:dyDescent="0.35">
      <c r="B953">
        <f t="shared" si="14"/>
        <v>1</v>
      </c>
      <c r="C953" s="2">
        <v>42394</v>
      </c>
      <c r="D953" s="4">
        <v>-7.7</v>
      </c>
    </row>
    <row r="954" spans="2:4" ht="15" thickBot="1" x14ac:dyDescent="0.35">
      <c r="B954">
        <f t="shared" si="14"/>
        <v>5</v>
      </c>
      <c r="C954" s="2">
        <v>42391</v>
      </c>
      <c r="D954" s="4">
        <v>-67.400000000000006</v>
      </c>
    </row>
    <row r="955" spans="2:4" ht="15" thickBot="1" x14ac:dyDescent="0.35">
      <c r="B955">
        <f t="shared" si="14"/>
        <v>4</v>
      </c>
      <c r="C955" s="2">
        <v>42390</v>
      </c>
      <c r="D955" s="4">
        <v>23.8</v>
      </c>
    </row>
    <row r="956" spans="2:4" ht="15" thickBot="1" x14ac:dyDescent="0.35">
      <c r="B956">
        <f t="shared" si="14"/>
        <v>3</v>
      </c>
      <c r="C956" s="2">
        <v>42389</v>
      </c>
      <c r="D956" s="4">
        <v>-292.5</v>
      </c>
    </row>
    <row r="957" spans="2:4" ht="15" thickBot="1" x14ac:dyDescent="0.35">
      <c r="B957">
        <f t="shared" si="14"/>
        <v>2</v>
      </c>
      <c r="C957" s="2">
        <v>42388</v>
      </c>
      <c r="D957" s="4">
        <v>-175.3</v>
      </c>
    </row>
    <row r="958" spans="2:4" ht="15" thickBot="1" x14ac:dyDescent="0.35">
      <c r="B958">
        <f t="shared" si="14"/>
        <v>1</v>
      </c>
      <c r="C958" s="2">
        <v>42387</v>
      </c>
      <c r="D958" s="4">
        <v>-120</v>
      </c>
    </row>
    <row r="959" spans="2:4" ht="15" thickBot="1" x14ac:dyDescent="0.35">
      <c r="B959">
        <f t="shared" si="14"/>
        <v>5</v>
      </c>
      <c r="C959" s="2">
        <v>42384</v>
      </c>
      <c r="D959" s="4">
        <v>-174.6</v>
      </c>
    </row>
    <row r="960" spans="2:4" ht="15" thickBot="1" x14ac:dyDescent="0.35">
      <c r="B960">
        <f t="shared" si="14"/>
        <v>4</v>
      </c>
      <c r="C960" s="2">
        <v>42383</v>
      </c>
      <c r="D960" s="4">
        <v>-231.4</v>
      </c>
    </row>
    <row r="961" spans="2:4" ht="15" thickBot="1" x14ac:dyDescent="0.35">
      <c r="B961">
        <f t="shared" si="14"/>
        <v>3</v>
      </c>
      <c r="C961" s="2">
        <v>42382</v>
      </c>
      <c r="D961" s="4">
        <v>-437.8</v>
      </c>
    </row>
    <row r="962" spans="2:4" ht="15" thickBot="1" x14ac:dyDescent="0.35">
      <c r="B962">
        <f t="shared" si="14"/>
        <v>2</v>
      </c>
      <c r="C962" s="2">
        <v>42381</v>
      </c>
      <c r="D962" s="4">
        <v>75.400000000000006</v>
      </c>
    </row>
    <row r="963" spans="2:4" ht="15" thickBot="1" x14ac:dyDescent="0.35">
      <c r="B963">
        <f t="shared" si="14"/>
        <v>1</v>
      </c>
      <c r="C963" s="2">
        <v>42380</v>
      </c>
      <c r="D963" s="4">
        <v>166.3</v>
      </c>
    </row>
    <row r="964" spans="2:4" ht="15" thickBot="1" x14ac:dyDescent="0.35">
      <c r="B964">
        <f t="shared" ref="B964:B1027" si="15">WEEKDAY(C964,2)</f>
        <v>4</v>
      </c>
      <c r="C964" s="2">
        <v>42369</v>
      </c>
      <c r="D964" s="4">
        <v>142.4</v>
      </c>
    </row>
    <row r="965" spans="2:4" ht="15" thickBot="1" x14ac:dyDescent="0.35">
      <c r="B965">
        <f t="shared" si="15"/>
        <v>3</v>
      </c>
      <c r="C965" s="2">
        <v>42368</v>
      </c>
      <c r="D965" s="4">
        <v>67.599999999999994</v>
      </c>
    </row>
    <row r="966" spans="2:4" ht="15" thickBot="1" x14ac:dyDescent="0.35">
      <c r="B966">
        <f t="shared" si="15"/>
        <v>2</v>
      </c>
      <c r="C966" s="2">
        <v>42367</v>
      </c>
      <c r="D966" s="4">
        <v>-91.5</v>
      </c>
    </row>
    <row r="967" spans="2:4" ht="15" thickBot="1" x14ac:dyDescent="0.35">
      <c r="B967">
        <f t="shared" si="15"/>
        <v>1</v>
      </c>
      <c r="C967" s="2">
        <v>42366</v>
      </c>
      <c r="D967" s="4">
        <v>90.2</v>
      </c>
    </row>
    <row r="968" spans="2:4" ht="15" thickBot="1" x14ac:dyDescent="0.35">
      <c r="B968">
        <f t="shared" si="15"/>
        <v>5</v>
      </c>
      <c r="C968" s="2">
        <v>42363</v>
      </c>
      <c r="D968" s="4">
        <v>212.9</v>
      </c>
    </row>
    <row r="969" spans="2:4" ht="15" thickBot="1" x14ac:dyDescent="0.35">
      <c r="B969">
        <f t="shared" si="15"/>
        <v>4</v>
      </c>
      <c r="C969" s="2">
        <v>42362</v>
      </c>
      <c r="D969" s="4">
        <v>221.4</v>
      </c>
    </row>
    <row r="970" spans="2:4" ht="15" thickBot="1" x14ac:dyDescent="0.35">
      <c r="B970">
        <f t="shared" si="15"/>
        <v>3</v>
      </c>
      <c r="C970" s="2">
        <v>42361</v>
      </c>
      <c r="D970" s="4">
        <v>270.39999999999998</v>
      </c>
    </row>
    <row r="971" spans="2:4" ht="15" thickBot="1" x14ac:dyDescent="0.35">
      <c r="B971">
        <f t="shared" si="15"/>
        <v>2</v>
      </c>
      <c r="C971" s="2">
        <v>42360</v>
      </c>
      <c r="D971" s="4">
        <v>-200.2</v>
      </c>
    </row>
    <row r="972" spans="2:4" ht="15" thickBot="1" x14ac:dyDescent="0.35">
      <c r="B972">
        <f t="shared" si="15"/>
        <v>1</v>
      </c>
      <c r="C972" s="2">
        <v>42359</v>
      </c>
      <c r="D972" s="4">
        <v>-122.4</v>
      </c>
    </row>
    <row r="973" spans="2:4" ht="15" thickBot="1" x14ac:dyDescent="0.35">
      <c r="B973">
        <f t="shared" si="15"/>
        <v>5</v>
      </c>
      <c r="C973" s="2">
        <v>42356</v>
      </c>
      <c r="D973" s="4">
        <v>-95.1</v>
      </c>
    </row>
    <row r="974" spans="2:4" ht="15" thickBot="1" x14ac:dyDescent="0.35">
      <c r="B974">
        <f t="shared" si="15"/>
        <v>4</v>
      </c>
      <c r="C974" s="2">
        <v>42355</v>
      </c>
      <c r="D974" s="4">
        <v>-12</v>
      </c>
    </row>
    <row r="975" spans="2:4" ht="15" thickBot="1" x14ac:dyDescent="0.35">
      <c r="B975">
        <f t="shared" si="15"/>
        <v>3</v>
      </c>
      <c r="C975" s="2">
        <v>42354</v>
      </c>
      <c r="D975" s="4">
        <v>-97.4</v>
      </c>
    </row>
    <row r="976" spans="2:4" ht="15" thickBot="1" x14ac:dyDescent="0.35">
      <c r="B976">
        <f t="shared" si="15"/>
        <v>2</v>
      </c>
      <c r="C976" s="2">
        <v>42353</v>
      </c>
      <c r="D976" s="4">
        <v>-206.3</v>
      </c>
    </row>
    <row r="977" spans="2:4" ht="15" thickBot="1" x14ac:dyDescent="0.35">
      <c r="B977">
        <f t="shared" si="15"/>
        <v>1</v>
      </c>
      <c r="C977" s="2">
        <v>42352</v>
      </c>
      <c r="D977" s="4">
        <v>-2</v>
      </c>
    </row>
    <row r="978" spans="2:4" ht="15" thickBot="1" x14ac:dyDescent="0.35">
      <c r="B978">
        <f t="shared" si="15"/>
        <v>5</v>
      </c>
      <c r="C978" s="2">
        <v>42349</v>
      </c>
      <c r="D978" s="4">
        <v>21.6</v>
      </c>
    </row>
    <row r="979" spans="2:4" ht="15" thickBot="1" x14ac:dyDescent="0.35">
      <c r="B979">
        <f t="shared" si="15"/>
        <v>4</v>
      </c>
      <c r="C979" s="2">
        <v>42348</v>
      </c>
      <c r="D979" s="4">
        <v>380.8</v>
      </c>
    </row>
    <row r="980" spans="2:4" ht="15" thickBot="1" x14ac:dyDescent="0.35">
      <c r="B980">
        <f t="shared" si="15"/>
        <v>3</v>
      </c>
      <c r="C980" s="2">
        <v>42347</v>
      </c>
      <c r="D980" s="4">
        <v>160.6</v>
      </c>
    </row>
    <row r="981" spans="2:4" ht="15" thickBot="1" x14ac:dyDescent="0.35">
      <c r="B981">
        <f t="shared" si="15"/>
        <v>2</v>
      </c>
      <c r="C981" s="2">
        <v>42346</v>
      </c>
      <c r="D981" s="4">
        <v>83.3</v>
      </c>
    </row>
    <row r="982" spans="2:4" ht="15" thickBot="1" x14ac:dyDescent="0.35">
      <c r="B982">
        <f t="shared" si="15"/>
        <v>1</v>
      </c>
      <c r="C982" s="2">
        <v>42345</v>
      </c>
      <c r="D982" s="4">
        <v>133.19999999999999</v>
      </c>
    </row>
    <row r="983" spans="2:4" ht="15" thickBot="1" x14ac:dyDescent="0.35">
      <c r="B983">
        <f t="shared" si="15"/>
        <v>5</v>
      </c>
      <c r="C983" s="2">
        <v>42342</v>
      </c>
      <c r="D983" s="4">
        <v>101.6</v>
      </c>
    </row>
    <row r="984" spans="2:4" ht="15" thickBot="1" x14ac:dyDescent="0.35">
      <c r="B984">
        <f t="shared" si="15"/>
        <v>4</v>
      </c>
      <c r="C984" s="2">
        <v>42341</v>
      </c>
      <c r="D984" s="4">
        <v>172.3</v>
      </c>
    </row>
    <row r="985" spans="2:4" ht="15" thickBot="1" x14ac:dyDescent="0.35">
      <c r="B985">
        <f t="shared" si="15"/>
        <v>3</v>
      </c>
      <c r="C985" s="2">
        <v>42340</v>
      </c>
      <c r="D985" s="4">
        <v>-102.8</v>
      </c>
    </row>
    <row r="986" spans="2:4" ht="15" thickBot="1" x14ac:dyDescent="0.35">
      <c r="B986">
        <f t="shared" si="15"/>
        <v>2</v>
      </c>
      <c r="C986" s="2">
        <v>42339</v>
      </c>
      <c r="D986" s="4">
        <v>290.8</v>
      </c>
    </row>
    <row r="987" spans="2:4" ht="15" thickBot="1" x14ac:dyDescent="0.35">
      <c r="B987">
        <f t="shared" si="15"/>
        <v>1</v>
      </c>
      <c r="C987" s="2">
        <v>42338</v>
      </c>
      <c r="D987" s="4">
        <v>261</v>
      </c>
    </row>
    <row r="988" spans="2:4" ht="15" thickBot="1" x14ac:dyDescent="0.35">
      <c r="B988">
        <f t="shared" si="15"/>
        <v>5</v>
      </c>
      <c r="C988" s="2">
        <v>42335</v>
      </c>
      <c r="D988" s="4">
        <v>281.39999999999998</v>
      </c>
    </row>
    <row r="989" spans="2:4" ht="15" thickBot="1" x14ac:dyDescent="0.35">
      <c r="B989">
        <f t="shared" si="15"/>
        <v>4</v>
      </c>
      <c r="C989" s="2">
        <v>42334</v>
      </c>
      <c r="D989" s="4">
        <v>324</v>
      </c>
    </row>
    <row r="990" spans="2:4" ht="15" thickBot="1" x14ac:dyDescent="0.35">
      <c r="B990">
        <f t="shared" si="15"/>
        <v>3</v>
      </c>
      <c r="C990" s="2">
        <v>42333</v>
      </c>
      <c r="D990" s="4">
        <v>287.39999999999998</v>
      </c>
    </row>
    <row r="991" spans="2:4" ht="15" thickBot="1" x14ac:dyDescent="0.35">
      <c r="B991">
        <f t="shared" si="15"/>
        <v>2</v>
      </c>
      <c r="C991" s="2">
        <v>42332</v>
      </c>
      <c r="D991" s="4">
        <v>325.2</v>
      </c>
    </row>
    <row r="992" spans="2:4" ht="15" thickBot="1" x14ac:dyDescent="0.35">
      <c r="B992">
        <f t="shared" si="15"/>
        <v>1</v>
      </c>
      <c r="C992" s="2">
        <v>42331</v>
      </c>
      <c r="D992" s="4">
        <v>290.2</v>
      </c>
    </row>
    <row r="993" spans="2:4" ht="15" thickBot="1" x14ac:dyDescent="0.35">
      <c r="B993">
        <f t="shared" si="15"/>
        <v>5</v>
      </c>
      <c r="C993" s="2">
        <v>42328</v>
      </c>
      <c r="D993" s="4">
        <v>213</v>
      </c>
    </row>
    <row r="994" spans="2:4" ht="15" thickBot="1" x14ac:dyDescent="0.35">
      <c r="B994">
        <f t="shared" si="15"/>
        <v>4</v>
      </c>
      <c r="C994" s="2">
        <v>42327</v>
      </c>
      <c r="D994" s="4">
        <v>238.6</v>
      </c>
    </row>
    <row r="995" spans="2:4" ht="15" thickBot="1" x14ac:dyDescent="0.35">
      <c r="B995">
        <f t="shared" si="15"/>
        <v>3</v>
      </c>
      <c r="C995" s="2">
        <v>42326</v>
      </c>
      <c r="D995" s="4">
        <v>543.4</v>
      </c>
    </row>
    <row r="996" spans="2:4" ht="15" thickBot="1" x14ac:dyDescent="0.35">
      <c r="B996">
        <f t="shared" si="15"/>
        <v>2</v>
      </c>
      <c r="C996" s="2">
        <v>42325</v>
      </c>
      <c r="D996" s="4">
        <v>238.8</v>
      </c>
    </row>
    <row r="997" spans="2:4" ht="15" thickBot="1" x14ac:dyDescent="0.35">
      <c r="B997">
        <f t="shared" si="15"/>
        <v>1</v>
      </c>
      <c r="C997" s="2">
        <v>42324</v>
      </c>
      <c r="D997" s="4">
        <v>279.60000000000002</v>
      </c>
    </row>
    <row r="998" spans="2:4" ht="15" thickBot="1" x14ac:dyDescent="0.35">
      <c r="B998">
        <f t="shared" si="15"/>
        <v>5</v>
      </c>
      <c r="C998" s="2">
        <v>42321</v>
      </c>
      <c r="D998" s="4">
        <v>252.4</v>
      </c>
    </row>
    <row r="999" spans="2:4" ht="15" thickBot="1" x14ac:dyDescent="0.35">
      <c r="B999">
        <f t="shared" si="15"/>
        <v>4</v>
      </c>
      <c r="C999" s="2">
        <v>42320</v>
      </c>
      <c r="D999" s="4">
        <v>181.2</v>
      </c>
    </row>
    <row r="1000" spans="2:4" ht="15" thickBot="1" x14ac:dyDescent="0.35">
      <c r="B1000">
        <f t="shared" si="15"/>
        <v>3</v>
      </c>
      <c r="C1000" s="2">
        <v>42319</v>
      </c>
      <c r="D1000" s="4">
        <v>12.7</v>
      </c>
    </row>
    <row r="1001" spans="2:4" ht="15" thickBot="1" x14ac:dyDescent="0.35">
      <c r="B1001">
        <f t="shared" si="15"/>
        <v>2</v>
      </c>
      <c r="C1001" s="2">
        <v>42318</v>
      </c>
      <c r="D1001" s="4">
        <v>258.60000000000002</v>
      </c>
    </row>
    <row r="1002" spans="2:4" ht="15" thickBot="1" x14ac:dyDescent="0.35">
      <c r="B1002">
        <f t="shared" si="15"/>
        <v>1</v>
      </c>
      <c r="C1002" s="2">
        <v>42317</v>
      </c>
      <c r="D1002" s="4">
        <v>36.299999999999997</v>
      </c>
    </row>
    <row r="1003" spans="2:4" ht="15" thickBot="1" x14ac:dyDescent="0.35">
      <c r="B1003">
        <f t="shared" si="15"/>
        <v>5</v>
      </c>
      <c r="C1003" s="2">
        <v>42314</v>
      </c>
      <c r="D1003" s="4">
        <v>-5.8</v>
      </c>
    </row>
    <row r="1004" spans="2:4" ht="15" thickBot="1" x14ac:dyDescent="0.35">
      <c r="B1004">
        <f t="shared" si="15"/>
        <v>4</v>
      </c>
      <c r="C1004" s="2">
        <v>42313</v>
      </c>
      <c r="D1004" s="4">
        <v>-381.9</v>
      </c>
    </row>
    <row r="1005" spans="2:4" ht="15" thickBot="1" x14ac:dyDescent="0.35">
      <c r="B1005">
        <f t="shared" si="15"/>
        <v>2</v>
      </c>
      <c r="C1005" s="2">
        <v>42311</v>
      </c>
      <c r="D1005" s="4">
        <v>134.6</v>
      </c>
    </row>
    <row r="1006" spans="2:4" ht="15" thickBot="1" x14ac:dyDescent="0.35">
      <c r="B1006">
        <f t="shared" si="15"/>
        <v>1</v>
      </c>
      <c r="C1006" s="2">
        <v>42310</v>
      </c>
      <c r="D1006" s="4">
        <v>137.80000000000001</v>
      </c>
    </row>
    <row r="1007" spans="2:4" ht="15" thickBot="1" x14ac:dyDescent="0.35">
      <c r="B1007">
        <f t="shared" si="15"/>
        <v>5</v>
      </c>
      <c r="C1007" s="2">
        <v>42307</v>
      </c>
      <c r="D1007" s="4">
        <v>131.19999999999999</v>
      </c>
    </row>
    <row r="1008" spans="2:4" ht="15" thickBot="1" x14ac:dyDescent="0.35">
      <c r="B1008">
        <f t="shared" si="15"/>
        <v>4</v>
      </c>
      <c r="C1008" s="2">
        <v>42306</v>
      </c>
      <c r="D1008" s="4">
        <v>115</v>
      </c>
    </row>
    <row r="1009" spans="2:4" ht="15" thickBot="1" x14ac:dyDescent="0.35">
      <c r="B1009">
        <f t="shared" si="15"/>
        <v>3</v>
      </c>
      <c r="C1009" s="2">
        <v>42305</v>
      </c>
      <c r="D1009" s="4">
        <v>60.8</v>
      </c>
    </row>
    <row r="1010" spans="2:4" ht="15" thickBot="1" x14ac:dyDescent="0.35">
      <c r="B1010">
        <f t="shared" si="15"/>
        <v>2</v>
      </c>
      <c r="C1010" s="2">
        <v>42304</v>
      </c>
      <c r="D1010" s="4">
        <v>120.3</v>
      </c>
    </row>
    <row r="1011" spans="2:4" ht="15" thickBot="1" x14ac:dyDescent="0.35">
      <c r="B1011">
        <f t="shared" si="15"/>
        <v>1</v>
      </c>
      <c r="C1011" s="2">
        <v>42303</v>
      </c>
      <c r="D1011" s="4">
        <v>153.9</v>
      </c>
    </row>
    <row r="1012" spans="2:4" ht="15" thickBot="1" x14ac:dyDescent="0.35">
      <c r="B1012">
        <f t="shared" si="15"/>
        <v>5</v>
      </c>
      <c r="C1012" s="2">
        <v>42300</v>
      </c>
      <c r="D1012" s="4">
        <v>79.2</v>
      </c>
    </row>
    <row r="1013" spans="2:4" ht="15" thickBot="1" x14ac:dyDescent="0.35">
      <c r="B1013">
        <f t="shared" si="15"/>
        <v>4</v>
      </c>
      <c r="C1013" s="2">
        <v>42299</v>
      </c>
      <c r="D1013" s="4">
        <v>48.6</v>
      </c>
    </row>
    <row r="1014" spans="2:4" ht="15" thickBot="1" x14ac:dyDescent="0.35">
      <c r="B1014">
        <f t="shared" si="15"/>
        <v>3</v>
      </c>
      <c r="C1014" s="2">
        <v>42298</v>
      </c>
      <c r="D1014" s="4">
        <v>215.7</v>
      </c>
    </row>
    <row r="1015" spans="2:4" ht="15" thickBot="1" x14ac:dyDescent="0.35">
      <c r="B1015">
        <f t="shared" si="15"/>
        <v>2</v>
      </c>
      <c r="C1015" s="2">
        <v>42297</v>
      </c>
      <c r="D1015" s="4">
        <v>129.5</v>
      </c>
    </row>
    <row r="1016" spans="2:4" ht="15" thickBot="1" x14ac:dyDescent="0.35">
      <c r="B1016">
        <f t="shared" si="15"/>
        <v>1</v>
      </c>
      <c r="C1016" s="2">
        <v>42296</v>
      </c>
      <c r="D1016" s="4">
        <v>107.7</v>
      </c>
    </row>
    <row r="1017" spans="2:4" ht="15" thickBot="1" x14ac:dyDescent="0.35">
      <c r="B1017">
        <f t="shared" si="15"/>
        <v>5</v>
      </c>
      <c r="C1017" s="2">
        <v>42293</v>
      </c>
      <c r="D1017" s="4">
        <v>93.1</v>
      </c>
    </row>
    <row r="1018" spans="2:4" ht="15" thickBot="1" x14ac:dyDescent="0.35">
      <c r="B1018">
        <f t="shared" si="15"/>
        <v>4</v>
      </c>
      <c r="C1018" s="2">
        <v>42292</v>
      </c>
      <c r="D1018" s="4">
        <v>155.1</v>
      </c>
    </row>
    <row r="1019" spans="2:4" ht="15" thickBot="1" x14ac:dyDescent="0.35">
      <c r="B1019">
        <f t="shared" si="15"/>
        <v>3</v>
      </c>
      <c r="C1019" s="2">
        <v>42291</v>
      </c>
      <c r="D1019" s="4">
        <v>225.2</v>
      </c>
    </row>
    <row r="1020" spans="2:4" ht="15" thickBot="1" x14ac:dyDescent="0.35">
      <c r="B1020">
        <f t="shared" si="15"/>
        <v>2</v>
      </c>
      <c r="C1020" s="2">
        <v>42290</v>
      </c>
      <c r="D1020" s="4">
        <v>77.3</v>
      </c>
    </row>
    <row r="1021" spans="2:4" ht="15" thickBot="1" x14ac:dyDescent="0.35">
      <c r="B1021">
        <f t="shared" si="15"/>
        <v>1</v>
      </c>
      <c r="C1021" s="2">
        <v>42289</v>
      </c>
      <c r="D1021" s="4">
        <v>219.2</v>
      </c>
    </row>
    <row r="1022" spans="2:4" ht="15" thickBot="1" x14ac:dyDescent="0.35">
      <c r="B1022">
        <f t="shared" si="15"/>
        <v>5</v>
      </c>
      <c r="C1022" s="2">
        <v>42286</v>
      </c>
      <c r="D1022" s="4">
        <v>273.89999999999998</v>
      </c>
    </row>
    <row r="1023" spans="2:4" ht="15" thickBot="1" x14ac:dyDescent="0.35">
      <c r="B1023">
        <f t="shared" si="15"/>
        <v>4</v>
      </c>
      <c r="C1023" s="2">
        <v>42285</v>
      </c>
      <c r="D1023" s="4">
        <v>354.2</v>
      </c>
    </row>
    <row r="1024" spans="2:4" ht="15" thickBot="1" x14ac:dyDescent="0.35">
      <c r="B1024">
        <f t="shared" si="15"/>
        <v>3</v>
      </c>
      <c r="C1024" s="2">
        <v>42284</v>
      </c>
      <c r="D1024" s="4">
        <v>89</v>
      </c>
    </row>
    <row r="1025" spans="2:4" ht="15" thickBot="1" x14ac:dyDescent="0.35">
      <c r="B1025">
        <f t="shared" si="15"/>
        <v>2</v>
      </c>
      <c r="C1025" s="2">
        <v>42283</v>
      </c>
      <c r="D1025" s="4">
        <v>197.5</v>
      </c>
    </row>
    <row r="1026" spans="2:4" ht="15" thickBot="1" x14ac:dyDescent="0.35">
      <c r="B1026">
        <f t="shared" si="15"/>
        <v>1</v>
      </c>
      <c r="C1026" s="2">
        <v>42282</v>
      </c>
      <c r="D1026" s="4">
        <v>93.2</v>
      </c>
    </row>
    <row r="1027" spans="2:4" ht="15" thickBot="1" x14ac:dyDescent="0.35">
      <c r="B1027">
        <f t="shared" si="15"/>
        <v>5</v>
      </c>
      <c r="C1027" s="2">
        <v>42279</v>
      </c>
      <c r="D1027" s="4">
        <v>91.4</v>
      </c>
    </row>
    <row r="1028" spans="2:4" ht="15" thickBot="1" x14ac:dyDescent="0.35">
      <c r="B1028">
        <f t="shared" ref="B1028:B1091" si="16">WEEKDAY(C1028,2)</f>
        <v>4</v>
      </c>
      <c r="C1028" s="2">
        <v>42278</v>
      </c>
      <c r="D1028" s="4">
        <v>-48.1</v>
      </c>
    </row>
    <row r="1029" spans="2:4" ht="15" thickBot="1" x14ac:dyDescent="0.35">
      <c r="B1029">
        <f t="shared" si="16"/>
        <v>3</v>
      </c>
      <c r="C1029" s="2">
        <v>42277</v>
      </c>
      <c r="D1029" s="4">
        <v>-359</v>
      </c>
    </row>
    <row r="1030" spans="2:4" ht="15" thickBot="1" x14ac:dyDescent="0.35">
      <c r="B1030">
        <f t="shared" si="16"/>
        <v>2</v>
      </c>
      <c r="C1030" s="2">
        <v>42276</v>
      </c>
      <c r="D1030" s="4">
        <v>196.4</v>
      </c>
    </row>
    <row r="1031" spans="2:4" ht="15" thickBot="1" x14ac:dyDescent="0.35">
      <c r="B1031">
        <f t="shared" si="16"/>
        <v>1</v>
      </c>
      <c r="C1031" s="2">
        <v>42275</v>
      </c>
      <c r="D1031" s="4">
        <v>177.5</v>
      </c>
    </row>
    <row r="1032" spans="2:4" ht="15" thickBot="1" x14ac:dyDescent="0.35">
      <c r="B1032">
        <f t="shared" si="16"/>
        <v>5</v>
      </c>
      <c r="C1032" s="2">
        <v>42272</v>
      </c>
      <c r="D1032" s="4">
        <v>192</v>
      </c>
    </row>
    <row r="1033" spans="2:4" ht="15" thickBot="1" x14ac:dyDescent="0.35">
      <c r="B1033">
        <f t="shared" si="16"/>
        <v>4</v>
      </c>
      <c r="C1033" s="2">
        <v>42271</v>
      </c>
      <c r="D1033" s="4">
        <v>164.6</v>
      </c>
    </row>
    <row r="1034" spans="2:4" ht="15" thickBot="1" x14ac:dyDescent="0.35">
      <c r="B1034">
        <f t="shared" si="16"/>
        <v>3</v>
      </c>
      <c r="C1034" s="2">
        <v>42270</v>
      </c>
      <c r="D1034" s="4">
        <v>350.1</v>
      </c>
    </row>
    <row r="1035" spans="2:4" ht="15" thickBot="1" x14ac:dyDescent="0.35">
      <c r="B1035">
        <f t="shared" si="16"/>
        <v>2</v>
      </c>
      <c r="C1035" s="2">
        <v>42269</v>
      </c>
      <c r="D1035" s="4">
        <v>16.2</v>
      </c>
    </row>
    <row r="1036" spans="2:4" ht="15" thickBot="1" x14ac:dyDescent="0.35">
      <c r="B1036">
        <f t="shared" si="16"/>
        <v>1</v>
      </c>
      <c r="C1036" s="2">
        <v>42268</v>
      </c>
      <c r="D1036" s="4">
        <v>-55.2</v>
      </c>
    </row>
    <row r="1037" spans="2:4" ht="15" thickBot="1" x14ac:dyDescent="0.35">
      <c r="B1037">
        <f t="shared" si="16"/>
        <v>5</v>
      </c>
      <c r="C1037" s="2">
        <v>42265</v>
      </c>
      <c r="D1037" s="4">
        <v>34.1</v>
      </c>
    </row>
    <row r="1038" spans="2:4" ht="15" thickBot="1" x14ac:dyDescent="0.35">
      <c r="B1038">
        <f t="shared" si="16"/>
        <v>4</v>
      </c>
      <c r="C1038" s="2">
        <v>42264</v>
      </c>
      <c r="D1038" s="4">
        <v>24.4</v>
      </c>
    </row>
    <row r="1039" spans="2:4" ht="15" thickBot="1" x14ac:dyDescent="0.35">
      <c r="B1039">
        <f t="shared" si="16"/>
        <v>3</v>
      </c>
      <c r="C1039" s="2">
        <v>42263</v>
      </c>
      <c r="D1039" s="4">
        <v>196</v>
      </c>
    </row>
    <row r="1040" spans="2:4" ht="15" thickBot="1" x14ac:dyDescent="0.35">
      <c r="B1040">
        <f t="shared" si="16"/>
        <v>2</v>
      </c>
      <c r="C1040" s="2">
        <v>42262</v>
      </c>
      <c r="D1040" s="4">
        <v>31.1</v>
      </c>
    </row>
    <row r="1041" spans="2:4" ht="15" thickBot="1" x14ac:dyDescent="0.35">
      <c r="B1041">
        <f t="shared" si="16"/>
        <v>1</v>
      </c>
      <c r="C1041" s="2">
        <v>42261</v>
      </c>
      <c r="D1041" s="4">
        <v>138.5</v>
      </c>
    </row>
    <row r="1042" spans="2:4" ht="15" thickBot="1" x14ac:dyDescent="0.35">
      <c r="B1042">
        <f t="shared" si="16"/>
        <v>5</v>
      </c>
      <c r="C1042" s="2">
        <v>42258</v>
      </c>
      <c r="D1042" s="4">
        <v>185.7</v>
      </c>
    </row>
    <row r="1043" spans="2:4" ht="15" thickBot="1" x14ac:dyDescent="0.35">
      <c r="B1043">
        <f t="shared" si="16"/>
        <v>4</v>
      </c>
      <c r="C1043" s="2">
        <v>42257</v>
      </c>
      <c r="D1043" s="4">
        <v>628.6</v>
      </c>
    </row>
    <row r="1044" spans="2:4" ht="15" thickBot="1" x14ac:dyDescent="0.35">
      <c r="B1044">
        <f t="shared" si="16"/>
        <v>3</v>
      </c>
      <c r="C1044" s="2">
        <v>42256</v>
      </c>
      <c r="D1044" s="4">
        <v>360.5</v>
      </c>
    </row>
    <row r="1045" spans="2:4" ht="15" thickBot="1" x14ac:dyDescent="0.35">
      <c r="B1045">
        <f t="shared" si="16"/>
        <v>2</v>
      </c>
      <c r="C1045" s="2">
        <v>42255</v>
      </c>
      <c r="D1045" s="4">
        <v>116.2</v>
      </c>
    </row>
    <row r="1046" spans="2:4" ht="15" thickBot="1" x14ac:dyDescent="0.35">
      <c r="B1046">
        <f t="shared" si="16"/>
        <v>1</v>
      </c>
      <c r="C1046" s="2">
        <v>42254</v>
      </c>
      <c r="D1046" s="4">
        <v>126.7</v>
      </c>
    </row>
    <row r="1047" spans="2:4" ht="15" thickBot="1" x14ac:dyDescent="0.35">
      <c r="B1047">
        <f t="shared" si="16"/>
        <v>5</v>
      </c>
      <c r="C1047" s="2">
        <v>42251</v>
      </c>
      <c r="D1047" s="4">
        <v>106.2</v>
      </c>
    </row>
    <row r="1048" spans="2:4" ht="15" thickBot="1" x14ac:dyDescent="0.35">
      <c r="B1048">
        <f t="shared" si="16"/>
        <v>4</v>
      </c>
      <c r="C1048" s="2">
        <v>42250</v>
      </c>
      <c r="D1048" s="4">
        <v>97.1</v>
      </c>
    </row>
    <row r="1049" spans="2:4" ht="15" thickBot="1" x14ac:dyDescent="0.35">
      <c r="B1049">
        <f t="shared" si="16"/>
        <v>3</v>
      </c>
      <c r="C1049" s="2">
        <v>42249</v>
      </c>
      <c r="D1049" s="4">
        <v>-325.89999999999998</v>
      </c>
    </row>
    <row r="1050" spans="2:4" ht="15" thickBot="1" x14ac:dyDescent="0.35">
      <c r="B1050">
        <f t="shared" si="16"/>
        <v>2</v>
      </c>
      <c r="C1050" s="2">
        <v>42248</v>
      </c>
      <c r="D1050" s="4">
        <v>171.7</v>
      </c>
    </row>
    <row r="1051" spans="2:4" ht="15" thickBot="1" x14ac:dyDescent="0.35">
      <c r="B1051">
        <f t="shared" si="16"/>
        <v>1</v>
      </c>
      <c r="C1051" s="2">
        <v>42247</v>
      </c>
      <c r="D1051" s="4">
        <v>157.6</v>
      </c>
    </row>
    <row r="1052" spans="2:4" ht="15" thickBot="1" x14ac:dyDescent="0.35">
      <c r="B1052">
        <f t="shared" si="16"/>
        <v>5</v>
      </c>
      <c r="C1052" s="2">
        <v>42244</v>
      </c>
      <c r="D1052" s="4">
        <v>162.9</v>
      </c>
    </row>
    <row r="1053" spans="2:4" ht="15" thickBot="1" x14ac:dyDescent="0.35">
      <c r="B1053">
        <f t="shared" si="16"/>
        <v>4</v>
      </c>
      <c r="C1053" s="2">
        <v>42243</v>
      </c>
      <c r="D1053" s="4">
        <v>166.8</v>
      </c>
    </row>
    <row r="1054" spans="2:4" ht="15" thickBot="1" x14ac:dyDescent="0.35">
      <c r="B1054">
        <f t="shared" si="16"/>
        <v>3</v>
      </c>
      <c r="C1054" s="2">
        <v>42242</v>
      </c>
      <c r="D1054" s="4">
        <v>211.6</v>
      </c>
    </row>
    <row r="1055" spans="2:4" ht="15" thickBot="1" x14ac:dyDescent="0.35">
      <c r="B1055">
        <f t="shared" si="16"/>
        <v>2</v>
      </c>
      <c r="C1055" s="2">
        <v>42241</v>
      </c>
      <c r="D1055" s="4">
        <v>163.1</v>
      </c>
    </row>
    <row r="1056" spans="2:4" ht="15" thickBot="1" x14ac:dyDescent="0.35">
      <c r="B1056">
        <f t="shared" si="16"/>
        <v>1</v>
      </c>
      <c r="C1056" s="2">
        <v>42240</v>
      </c>
      <c r="D1056" s="4">
        <v>161.6</v>
      </c>
    </row>
    <row r="1057" spans="2:4" ht="15" thickBot="1" x14ac:dyDescent="0.35">
      <c r="B1057">
        <f t="shared" si="16"/>
        <v>5</v>
      </c>
      <c r="C1057" s="2">
        <v>42237</v>
      </c>
      <c r="D1057" s="4">
        <v>151.30000000000001</v>
      </c>
    </row>
    <row r="1058" spans="2:4" ht="15" thickBot="1" x14ac:dyDescent="0.35">
      <c r="B1058">
        <f t="shared" si="16"/>
        <v>4</v>
      </c>
      <c r="C1058" s="2">
        <v>42236</v>
      </c>
      <c r="D1058" s="4">
        <v>177.4</v>
      </c>
    </row>
    <row r="1059" spans="2:4" ht="15" thickBot="1" x14ac:dyDescent="0.35">
      <c r="B1059">
        <f t="shared" si="16"/>
        <v>3</v>
      </c>
      <c r="C1059" s="2">
        <v>42235</v>
      </c>
      <c r="D1059" s="4">
        <v>300.7</v>
      </c>
    </row>
    <row r="1060" spans="2:4" ht="15" thickBot="1" x14ac:dyDescent="0.35">
      <c r="B1060">
        <f t="shared" si="16"/>
        <v>2</v>
      </c>
      <c r="C1060" s="2">
        <v>42234</v>
      </c>
      <c r="D1060" s="4">
        <v>124</v>
      </c>
    </row>
    <row r="1061" spans="2:4" ht="15" thickBot="1" x14ac:dyDescent="0.35">
      <c r="B1061">
        <f t="shared" si="16"/>
        <v>1</v>
      </c>
      <c r="C1061" s="2">
        <v>42233</v>
      </c>
      <c r="D1061" s="4">
        <v>132.1</v>
      </c>
    </row>
    <row r="1062" spans="2:4" ht="15" thickBot="1" x14ac:dyDescent="0.35">
      <c r="B1062">
        <f t="shared" si="16"/>
        <v>5</v>
      </c>
      <c r="C1062" s="2">
        <v>42230</v>
      </c>
      <c r="D1062" s="4">
        <v>137.4</v>
      </c>
    </row>
    <row r="1063" spans="2:4" ht="15" thickBot="1" x14ac:dyDescent="0.35">
      <c r="B1063">
        <f t="shared" si="16"/>
        <v>4</v>
      </c>
      <c r="C1063" s="2">
        <v>42229</v>
      </c>
      <c r="D1063" s="4">
        <v>179.3</v>
      </c>
    </row>
    <row r="1064" spans="2:4" ht="15" thickBot="1" x14ac:dyDescent="0.35">
      <c r="B1064">
        <f t="shared" si="16"/>
        <v>3</v>
      </c>
      <c r="C1064" s="2">
        <v>42228</v>
      </c>
      <c r="D1064" s="4">
        <v>-39.4</v>
      </c>
    </row>
    <row r="1065" spans="2:4" ht="15" thickBot="1" x14ac:dyDescent="0.35">
      <c r="B1065">
        <f t="shared" si="16"/>
        <v>2</v>
      </c>
      <c r="C1065" s="2">
        <v>42227</v>
      </c>
      <c r="D1065" s="4">
        <v>171.4</v>
      </c>
    </row>
    <row r="1066" spans="2:4" ht="15" thickBot="1" x14ac:dyDescent="0.35">
      <c r="B1066">
        <f t="shared" si="16"/>
        <v>1</v>
      </c>
      <c r="C1066" s="2">
        <v>42226</v>
      </c>
      <c r="D1066" s="4">
        <v>406.7</v>
      </c>
    </row>
    <row r="1067" spans="2:4" ht="15" thickBot="1" x14ac:dyDescent="0.35">
      <c r="B1067">
        <f t="shared" si="16"/>
        <v>5</v>
      </c>
      <c r="C1067" s="2">
        <v>42223</v>
      </c>
      <c r="D1067" s="4">
        <v>295.2</v>
      </c>
    </row>
    <row r="1068" spans="2:4" ht="15" thickBot="1" x14ac:dyDescent="0.35">
      <c r="B1068">
        <f t="shared" si="16"/>
        <v>4</v>
      </c>
      <c r="C1068" s="2">
        <v>42222</v>
      </c>
      <c r="D1068" s="4">
        <v>279.10000000000002</v>
      </c>
    </row>
    <row r="1069" spans="2:4" ht="15" thickBot="1" x14ac:dyDescent="0.35">
      <c r="B1069">
        <f t="shared" si="16"/>
        <v>3</v>
      </c>
      <c r="C1069" s="2">
        <v>42221</v>
      </c>
      <c r="D1069" s="4">
        <v>-99.1</v>
      </c>
    </row>
    <row r="1070" spans="2:4" ht="15" thickBot="1" x14ac:dyDescent="0.35">
      <c r="B1070">
        <f t="shared" si="16"/>
        <v>2</v>
      </c>
      <c r="C1070" s="2">
        <v>42220</v>
      </c>
      <c r="D1070" s="4">
        <v>255.4</v>
      </c>
    </row>
    <row r="1071" spans="2:4" ht="15" thickBot="1" x14ac:dyDescent="0.35">
      <c r="B1071">
        <f t="shared" si="16"/>
        <v>1</v>
      </c>
      <c r="C1071" s="2">
        <v>42219</v>
      </c>
      <c r="D1071" s="4">
        <v>236.2</v>
      </c>
    </row>
    <row r="1072" spans="2:4" ht="15" thickBot="1" x14ac:dyDescent="0.35">
      <c r="B1072">
        <f t="shared" si="16"/>
        <v>5</v>
      </c>
      <c r="C1072" s="2">
        <v>42216</v>
      </c>
      <c r="D1072" s="4">
        <v>354.6</v>
      </c>
    </row>
    <row r="1073" spans="2:4" ht="15" thickBot="1" x14ac:dyDescent="0.35">
      <c r="B1073">
        <f t="shared" si="16"/>
        <v>4</v>
      </c>
      <c r="C1073" s="2">
        <v>42215</v>
      </c>
      <c r="D1073" s="4">
        <v>245.1</v>
      </c>
    </row>
    <row r="1074" spans="2:4" ht="15" thickBot="1" x14ac:dyDescent="0.35">
      <c r="B1074">
        <f t="shared" si="16"/>
        <v>3</v>
      </c>
      <c r="C1074" s="2">
        <v>42214</v>
      </c>
      <c r="D1074" s="4">
        <v>236.1</v>
      </c>
    </row>
    <row r="1075" spans="2:4" ht="15" thickBot="1" x14ac:dyDescent="0.35">
      <c r="B1075">
        <f t="shared" si="16"/>
        <v>2</v>
      </c>
      <c r="C1075" s="2">
        <v>42213</v>
      </c>
      <c r="D1075" s="4">
        <v>198.8</v>
      </c>
    </row>
    <row r="1076" spans="2:4" ht="15" thickBot="1" x14ac:dyDescent="0.35">
      <c r="B1076">
        <f t="shared" si="16"/>
        <v>1</v>
      </c>
      <c r="C1076" s="2">
        <v>42212</v>
      </c>
      <c r="D1076" s="4">
        <v>271.3</v>
      </c>
    </row>
    <row r="1077" spans="2:4" ht="15" thickBot="1" x14ac:dyDescent="0.35">
      <c r="B1077">
        <f t="shared" si="16"/>
        <v>5</v>
      </c>
      <c r="C1077" s="2">
        <v>42209</v>
      </c>
      <c r="D1077" s="4">
        <v>300.3</v>
      </c>
    </row>
    <row r="1078" spans="2:4" ht="15" thickBot="1" x14ac:dyDescent="0.35">
      <c r="B1078">
        <f t="shared" si="16"/>
        <v>4</v>
      </c>
      <c r="C1078" s="2">
        <v>42208</v>
      </c>
      <c r="D1078" s="4">
        <v>302.8</v>
      </c>
    </row>
    <row r="1079" spans="2:4" ht="15" thickBot="1" x14ac:dyDescent="0.35">
      <c r="B1079">
        <f t="shared" si="16"/>
        <v>3</v>
      </c>
      <c r="C1079" s="2">
        <v>42207</v>
      </c>
      <c r="D1079" s="4">
        <v>581.5</v>
      </c>
    </row>
    <row r="1080" spans="2:4" ht="15" thickBot="1" x14ac:dyDescent="0.35">
      <c r="B1080">
        <f t="shared" si="16"/>
        <v>2</v>
      </c>
      <c r="C1080" s="2">
        <v>42206</v>
      </c>
      <c r="D1080" s="4">
        <v>159.9</v>
      </c>
    </row>
    <row r="1081" spans="2:4" ht="15" thickBot="1" x14ac:dyDescent="0.35">
      <c r="B1081">
        <f t="shared" si="16"/>
        <v>1</v>
      </c>
      <c r="C1081" s="2">
        <v>42205</v>
      </c>
      <c r="D1081" s="4">
        <v>187.9</v>
      </c>
    </row>
    <row r="1082" spans="2:4" ht="15" thickBot="1" x14ac:dyDescent="0.35">
      <c r="B1082">
        <f t="shared" si="16"/>
        <v>5</v>
      </c>
      <c r="C1082" s="2">
        <v>42202</v>
      </c>
      <c r="D1082" s="4">
        <v>46.5</v>
      </c>
    </row>
    <row r="1083" spans="2:4" ht="15" thickBot="1" x14ac:dyDescent="0.35">
      <c r="B1083">
        <f t="shared" si="16"/>
        <v>4</v>
      </c>
      <c r="C1083" s="2">
        <v>42201</v>
      </c>
      <c r="D1083" s="4">
        <v>157.80000000000001</v>
      </c>
    </row>
    <row r="1084" spans="2:4" ht="15" thickBot="1" x14ac:dyDescent="0.35">
      <c r="B1084">
        <f t="shared" si="16"/>
        <v>3</v>
      </c>
      <c r="C1084" s="2">
        <v>42200</v>
      </c>
      <c r="D1084" s="4">
        <v>34.799999999999997</v>
      </c>
    </row>
    <row r="1085" spans="2:4" ht="15" thickBot="1" x14ac:dyDescent="0.35">
      <c r="B1085">
        <f t="shared" si="16"/>
        <v>2</v>
      </c>
      <c r="C1085" s="2">
        <v>42199</v>
      </c>
      <c r="D1085" s="4">
        <v>200.9</v>
      </c>
    </row>
    <row r="1086" spans="2:4" ht="15" thickBot="1" x14ac:dyDescent="0.35">
      <c r="B1086">
        <f t="shared" si="16"/>
        <v>1</v>
      </c>
      <c r="C1086" s="2">
        <v>42198</v>
      </c>
      <c r="D1086" s="4">
        <v>212.9</v>
      </c>
    </row>
    <row r="1087" spans="2:4" ht="15" thickBot="1" x14ac:dyDescent="0.35">
      <c r="B1087">
        <f t="shared" si="16"/>
        <v>5</v>
      </c>
      <c r="C1087" s="2">
        <v>42195</v>
      </c>
      <c r="D1087" s="4">
        <v>467.2</v>
      </c>
    </row>
    <row r="1088" spans="2:4" ht="15" thickBot="1" x14ac:dyDescent="0.35">
      <c r="B1088">
        <f t="shared" si="16"/>
        <v>4</v>
      </c>
      <c r="C1088" s="2">
        <v>42194</v>
      </c>
      <c r="D1088" s="4">
        <v>454</v>
      </c>
    </row>
    <row r="1089" spans="2:4" ht="15" thickBot="1" x14ac:dyDescent="0.35">
      <c r="B1089">
        <f t="shared" si="16"/>
        <v>3</v>
      </c>
      <c r="C1089" s="2">
        <v>42193</v>
      </c>
      <c r="D1089" s="4">
        <v>362</v>
      </c>
    </row>
    <row r="1090" spans="2:4" ht="15" thickBot="1" x14ac:dyDescent="0.35">
      <c r="B1090">
        <f t="shared" si="16"/>
        <v>2</v>
      </c>
      <c r="C1090" s="2">
        <v>42192</v>
      </c>
      <c r="D1090" s="4">
        <v>242.9</v>
      </c>
    </row>
    <row r="1091" spans="2:4" ht="15" thickBot="1" x14ac:dyDescent="0.35">
      <c r="B1091">
        <f t="shared" si="16"/>
        <v>1</v>
      </c>
      <c r="C1091" s="2">
        <v>42191</v>
      </c>
      <c r="D1091" s="4">
        <v>210.6</v>
      </c>
    </row>
    <row r="1092" spans="2:4" ht="15" thickBot="1" x14ac:dyDescent="0.35">
      <c r="B1092">
        <f t="shared" ref="B1092:B1155" si="17">WEEKDAY(C1092,2)</f>
        <v>5</v>
      </c>
      <c r="C1092" s="2">
        <v>42188</v>
      </c>
      <c r="D1092" s="4">
        <v>174.7</v>
      </c>
    </row>
    <row r="1093" spans="2:4" ht="15" thickBot="1" x14ac:dyDescent="0.35">
      <c r="B1093">
        <f t="shared" si="17"/>
        <v>4</v>
      </c>
      <c r="C1093" s="2">
        <v>42187</v>
      </c>
      <c r="D1093" s="4">
        <v>151.6</v>
      </c>
    </row>
    <row r="1094" spans="2:4" ht="15" thickBot="1" x14ac:dyDescent="0.35">
      <c r="B1094">
        <f t="shared" si="17"/>
        <v>3</v>
      </c>
      <c r="C1094" s="2">
        <v>42186</v>
      </c>
      <c r="D1094" s="4">
        <v>-178.6</v>
      </c>
    </row>
    <row r="1095" spans="2:4" ht="15" thickBot="1" x14ac:dyDescent="0.35">
      <c r="B1095">
        <f t="shared" si="17"/>
        <v>2</v>
      </c>
      <c r="C1095" s="2">
        <v>42185</v>
      </c>
      <c r="D1095" s="4">
        <v>-35.4</v>
      </c>
    </row>
    <row r="1096" spans="2:4" ht="15" thickBot="1" x14ac:dyDescent="0.35">
      <c r="B1096">
        <f t="shared" si="17"/>
        <v>1</v>
      </c>
      <c r="C1096" s="2">
        <v>42184</v>
      </c>
      <c r="D1096" s="4">
        <v>50.9</v>
      </c>
    </row>
    <row r="1097" spans="2:4" ht="15" thickBot="1" x14ac:dyDescent="0.35">
      <c r="B1097">
        <f t="shared" si="17"/>
        <v>5</v>
      </c>
      <c r="C1097" s="2">
        <v>42181</v>
      </c>
      <c r="D1097" s="4">
        <v>-39.4</v>
      </c>
    </row>
    <row r="1098" spans="2:4" ht="15" thickBot="1" x14ac:dyDescent="0.35">
      <c r="B1098">
        <f t="shared" si="17"/>
        <v>4</v>
      </c>
      <c r="C1098" s="2">
        <v>42180</v>
      </c>
      <c r="D1098" s="4">
        <v>133</v>
      </c>
    </row>
    <row r="1099" spans="2:4" ht="15" thickBot="1" x14ac:dyDescent="0.35">
      <c r="B1099">
        <f t="shared" si="17"/>
        <v>3</v>
      </c>
      <c r="C1099" s="2">
        <v>42179</v>
      </c>
      <c r="D1099" s="4">
        <v>-13</v>
      </c>
    </row>
    <row r="1100" spans="2:4" ht="15" thickBot="1" x14ac:dyDescent="0.35">
      <c r="B1100">
        <f t="shared" si="17"/>
        <v>2</v>
      </c>
      <c r="C1100" s="2">
        <v>42178</v>
      </c>
      <c r="D1100" s="4">
        <v>112.1</v>
      </c>
    </row>
    <row r="1101" spans="2:4" ht="15" thickBot="1" x14ac:dyDescent="0.35">
      <c r="B1101">
        <f t="shared" si="17"/>
        <v>1</v>
      </c>
      <c r="C1101" s="2">
        <v>42177</v>
      </c>
      <c r="D1101" s="4">
        <v>114</v>
      </c>
    </row>
    <row r="1102" spans="2:4" ht="15" thickBot="1" x14ac:dyDescent="0.35">
      <c r="B1102">
        <f t="shared" si="17"/>
        <v>5</v>
      </c>
      <c r="C1102" s="2">
        <v>42174</v>
      </c>
      <c r="D1102" s="4">
        <v>103.6</v>
      </c>
    </row>
    <row r="1103" spans="2:4" ht="15" thickBot="1" x14ac:dyDescent="0.35">
      <c r="B1103">
        <f t="shared" si="17"/>
        <v>4</v>
      </c>
      <c r="C1103" s="2">
        <v>42173</v>
      </c>
      <c r="D1103" s="4">
        <v>111.5</v>
      </c>
    </row>
    <row r="1104" spans="2:4" ht="15" thickBot="1" x14ac:dyDescent="0.35">
      <c r="B1104">
        <f t="shared" si="17"/>
        <v>3</v>
      </c>
      <c r="C1104" s="2">
        <v>42172</v>
      </c>
      <c r="D1104" s="4">
        <v>211.2</v>
      </c>
    </row>
    <row r="1105" spans="2:4" ht="15" thickBot="1" x14ac:dyDescent="0.35">
      <c r="B1105">
        <f t="shared" si="17"/>
        <v>2</v>
      </c>
      <c r="C1105" s="2">
        <v>42171</v>
      </c>
      <c r="D1105" s="4">
        <v>157.6</v>
      </c>
    </row>
    <row r="1106" spans="2:4" ht="15" thickBot="1" x14ac:dyDescent="0.35">
      <c r="B1106">
        <f t="shared" si="17"/>
        <v>1</v>
      </c>
      <c r="C1106" s="2">
        <v>42170</v>
      </c>
      <c r="D1106" s="4">
        <v>202.2</v>
      </c>
    </row>
    <row r="1107" spans="2:4" ht="15" thickBot="1" x14ac:dyDescent="0.35">
      <c r="B1107">
        <f t="shared" si="17"/>
        <v>4</v>
      </c>
      <c r="C1107" s="2">
        <v>42166</v>
      </c>
      <c r="D1107" s="4">
        <v>194.4</v>
      </c>
    </row>
    <row r="1108" spans="2:4" ht="15" thickBot="1" x14ac:dyDescent="0.35">
      <c r="B1108">
        <f t="shared" si="17"/>
        <v>3</v>
      </c>
      <c r="C1108" s="2">
        <v>42165</v>
      </c>
      <c r="D1108" s="4">
        <v>334.6</v>
      </c>
    </row>
    <row r="1109" spans="2:4" ht="15" thickBot="1" x14ac:dyDescent="0.35">
      <c r="B1109">
        <f t="shared" si="17"/>
        <v>2</v>
      </c>
      <c r="C1109" s="2">
        <v>42164</v>
      </c>
      <c r="D1109" s="4">
        <v>-121.7</v>
      </c>
    </row>
    <row r="1110" spans="2:4" ht="15" thickBot="1" x14ac:dyDescent="0.35">
      <c r="B1110">
        <f t="shared" si="17"/>
        <v>1</v>
      </c>
      <c r="C1110" s="2">
        <v>42163</v>
      </c>
      <c r="D1110" s="4">
        <v>-44.5</v>
      </c>
    </row>
    <row r="1111" spans="2:4" ht="15" thickBot="1" x14ac:dyDescent="0.35">
      <c r="B1111">
        <f t="shared" si="17"/>
        <v>5</v>
      </c>
      <c r="C1111" s="2">
        <v>42160</v>
      </c>
      <c r="D1111" s="4">
        <v>-59.5</v>
      </c>
    </row>
    <row r="1112" spans="2:4" ht="15" thickBot="1" x14ac:dyDescent="0.35">
      <c r="B1112">
        <f t="shared" si="17"/>
        <v>4</v>
      </c>
      <c r="C1112" s="2">
        <v>42159</v>
      </c>
      <c r="D1112" s="4">
        <v>-49</v>
      </c>
    </row>
    <row r="1113" spans="2:4" ht="15" thickBot="1" x14ac:dyDescent="0.35">
      <c r="B1113">
        <f t="shared" si="17"/>
        <v>3</v>
      </c>
      <c r="C1113" s="2">
        <v>42158</v>
      </c>
      <c r="D1113" s="4">
        <v>-326.7</v>
      </c>
    </row>
    <row r="1114" spans="2:4" ht="15" thickBot="1" x14ac:dyDescent="0.35">
      <c r="B1114">
        <f t="shared" si="17"/>
        <v>2</v>
      </c>
      <c r="C1114" s="2">
        <v>42157</v>
      </c>
      <c r="D1114" s="4">
        <v>147.80000000000001</v>
      </c>
    </row>
    <row r="1115" spans="2:4" ht="15" thickBot="1" x14ac:dyDescent="0.35">
      <c r="B1115">
        <f t="shared" si="17"/>
        <v>1</v>
      </c>
      <c r="C1115" s="2">
        <v>42156</v>
      </c>
      <c r="D1115" s="4">
        <v>181.2</v>
      </c>
    </row>
    <row r="1116" spans="2:4" ht="15" thickBot="1" x14ac:dyDescent="0.35">
      <c r="B1116">
        <f t="shared" si="17"/>
        <v>5</v>
      </c>
      <c r="C1116" s="2">
        <v>42153</v>
      </c>
      <c r="D1116" s="4">
        <v>149.69999999999999</v>
      </c>
    </row>
    <row r="1117" spans="2:4" ht="15" thickBot="1" x14ac:dyDescent="0.35">
      <c r="B1117">
        <f t="shared" si="17"/>
        <v>4</v>
      </c>
      <c r="C1117" s="2">
        <v>42152</v>
      </c>
      <c r="D1117" s="4">
        <v>143.5</v>
      </c>
    </row>
    <row r="1118" spans="2:4" ht="15" thickBot="1" x14ac:dyDescent="0.35">
      <c r="B1118">
        <f t="shared" si="17"/>
        <v>3</v>
      </c>
      <c r="C1118" s="2">
        <v>42151</v>
      </c>
      <c r="D1118" s="4">
        <v>-278.2</v>
      </c>
    </row>
    <row r="1119" spans="2:4" ht="15" thickBot="1" x14ac:dyDescent="0.35">
      <c r="B1119">
        <f t="shared" si="17"/>
        <v>2</v>
      </c>
      <c r="C1119" s="2">
        <v>42150</v>
      </c>
      <c r="D1119" s="4">
        <v>134.69999999999999</v>
      </c>
    </row>
    <row r="1120" spans="2:4" ht="15" thickBot="1" x14ac:dyDescent="0.35">
      <c r="B1120">
        <f t="shared" si="17"/>
        <v>1</v>
      </c>
      <c r="C1120" s="2">
        <v>42149</v>
      </c>
      <c r="D1120" s="4">
        <v>161.1</v>
      </c>
    </row>
    <row r="1121" spans="2:4" ht="15" thickBot="1" x14ac:dyDescent="0.35">
      <c r="B1121">
        <f t="shared" si="17"/>
        <v>5</v>
      </c>
      <c r="C1121" s="2">
        <v>42146</v>
      </c>
      <c r="D1121" s="4">
        <v>167</v>
      </c>
    </row>
    <row r="1122" spans="2:4" ht="15" thickBot="1" x14ac:dyDescent="0.35">
      <c r="B1122">
        <f t="shared" si="17"/>
        <v>4</v>
      </c>
      <c r="C1122" s="2">
        <v>42145</v>
      </c>
      <c r="D1122" s="4">
        <v>137</v>
      </c>
    </row>
    <row r="1123" spans="2:4" ht="15" thickBot="1" x14ac:dyDescent="0.35">
      <c r="B1123">
        <f t="shared" si="17"/>
        <v>3</v>
      </c>
      <c r="C1123" s="2">
        <v>42144</v>
      </c>
      <c r="D1123" s="4">
        <v>573.29999999999995</v>
      </c>
    </row>
    <row r="1124" spans="2:4" ht="15" thickBot="1" x14ac:dyDescent="0.35">
      <c r="B1124">
        <f t="shared" si="17"/>
        <v>2</v>
      </c>
      <c r="C1124" s="2">
        <v>42143</v>
      </c>
      <c r="D1124" s="4">
        <v>35.6</v>
      </c>
    </row>
    <row r="1125" spans="2:4" ht="15" thickBot="1" x14ac:dyDescent="0.35">
      <c r="B1125">
        <f t="shared" si="17"/>
        <v>1</v>
      </c>
      <c r="C1125" s="2">
        <v>42142</v>
      </c>
      <c r="D1125" s="4">
        <v>109.9</v>
      </c>
    </row>
    <row r="1126" spans="2:4" ht="15" thickBot="1" x14ac:dyDescent="0.35">
      <c r="B1126">
        <f t="shared" si="17"/>
        <v>5</v>
      </c>
      <c r="C1126" s="2">
        <v>42139</v>
      </c>
      <c r="D1126" s="4">
        <v>18.899999999999999</v>
      </c>
    </row>
    <row r="1127" spans="2:4" ht="15" thickBot="1" x14ac:dyDescent="0.35">
      <c r="B1127">
        <f t="shared" si="17"/>
        <v>4</v>
      </c>
      <c r="C1127" s="2">
        <v>42138</v>
      </c>
      <c r="D1127" s="4">
        <v>66.7</v>
      </c>
    </row>
    <row r="1128" spans="2:4" ht="15" thickBot="1" x14ac:dyDescent="0.35">
      <c r="B1128">
        <f t="shared" si="17"/>
        <v>3</v>
      </c>
      <c r="C1128" s="2">
        <v>42137</v>
      </c>
      <c r="D1128" s="4">
        <v>-422.5</v>
      </c>
    </row>
    <row r="1129" spans="2:4" ht="15" thickBot="1" x14ac:dyDescent="0.35">
      <c r="B1129">
        <f t="shared" si="17"/>
        <v>2</v>
      </c>
      <c r="C1129" s="2">
        <v>42136</v>
      </c>
      <c r="D1129" s="4">
        <v>299.2</v>
      </c>
    </row>
    <row r="1130" spans="2:4" ht="15" thickBot="1" x14ac:dyDescent="0.35">
      <c r="B1130">
        <f t="shared" si="17"/>
        <v>5</v>
      </c>
      <c r="C1130" s="2">
        <v>42132</v>
      </c>
      <c r="D1130" s="4">
        <v>235.3</v>
      </c>
    </row>
    <row r="1131" spans="2:4" ht="15" thickBot="1" x14ac:dyDescent="0.35">
      <c r="B1131">
        <f t="shared" si="17"/>
        <v>4</v>
      </c>
      <c r="C1131" s="2">
        <v>42131</v>
      </c>
      <c r="D1131" s="4">
        <v>156.5</v>
      </c>
    </row>
    <row r="1132" spans="2:4" ht="15" thickBot="1" x14ac:dyDescent="0.35">
      <c r="B1132">
        <f t="shared" si="17"/>
        <v>3</v>
      </c>
      <c r="C1132" s="2">
        <v>42130</v>
      </c>
      <c r="D1132" s="4">
        <v>78.7</v>
      </c>
    </row>
    <row r="1133" spans="2:4" ht="15" thickBot="1" x14ac:dyDescent="0.35">
      <c r="B1133">
        <f t="shared" si="17"/>
        <v>2</v>
      </c>
      <c r="C1133" s="2">
        <v>42129</v>
      </c>
      <c r="D1133" s="4">
        <v>60.1</v>
      </c>
    </row>
    <row r="1134" spans="2:4" ht="15" thickBot="1" x14ac:dyDescent="0.35">
      <c r="B1134">
        <f t="shared" si="17"/>
        <v>4</v>
      </c>
      <c r="C1134" s="2">
        <v>42124</v>
      </c>
      <c r="D1134" s="4">
        <v>-168.6</v>
      </c>
    </row>
    <row r="1135" spans="2:4" ht="15" thickBot="1" x14ac:dyDescent="0.35">
      <c r="B1135">
        <f t="shared" si="17"/>
        <v>3</v>
      </c>
      <c r="C1135" s="2">
        <v>42123</v>
      </c>
      <c r="D1135" s="4">
        <v>-421.3</v>
      </c>
    </row>
    <row r="1136" spans="2:4" ht="15" thickBot="1" x14ac:dyDescent="0.35">
      <c r="B1136">
        <f t="shared" si="17"/>
        <v>2</v>
      </c>
      <c r="C1136" s="2">
        <v>42122</v>
      </c>
      <c r="D1136" s="4">
        <v>7.5</v>
      </c>
    </row>
    <row r="1137" spans="2:4" ht="15" thickBot="1" x14ac:dyDescent="0.35">
      <c r="B1137">
        <f t="shared" si="17"/>
        <v>1</v>
      </c>
      <c r="C1137" s="2">
        <v>42121</v>
      </c>
      <c r="D1137" s="4">
        <v>37.200000000000003</v>
      </c>
    </row>
    <row r="1138" spans="2:4" ht="15" thickBot="1" x14ac:dyDescent="0.35">
      <c r="B1138">
        <f t="shared" si="17"/>
        <v>5</v>
      </c>
      <c r="C1138" s="2">
        <v>42118</v>
      </c>
      <c r="D1138" s="4">
        <v>195.3</v>
      </c>
    </row>
    <row r="1139" spans="2:4" ht="15" thickBot="1" x14ac:dyDescent="0.35">
      <c r="B1139">
        <f t="shared" si="17"/>
        <v>4</v>
      </c>
      <c r="C1139" s="2">
        <v>42117</v>
      </c>
      <c r="D1139" s="4">
        <v>118.2</v>
      </c>
    </row>
    <row r="1140" spans="2:4" ht="15" thickBot="1" x14ac:dyDescent="0.35">
      <c r="B1140">
        <f t="shared" si="17"/>
        <v>3</v>
      </c>
      <c r="C1140" s="2">
        <v>42116</v>
      </c>
      <c r="D1140" s="4">
        <v>-9</v>
      </c>
    </row>
    <row r="1141" spans="2:4" ht="15" thickBot="1" x14ac:dyDescent="0.35">
      <c r="B1141">
        <f t="shared" si="17"/>
        <v>2</v>
      </c>
      <c r="C1141" s="2">
        <v>42115</v>
      </c>
      <c r="D1141" s="4">
        <v>-47.6</v>
      </c>
    </row>
    <row r="1142" spans="2:4" ht="15" thickBot="1" x14ac:dyDescent="0.35">
      <c r="B1142">
        <f t="shared" si="17"/>
        <v>1</v>
      </c>
      <c r="C1142" s="2">
        <v>42114</v>
      </c>
      <c r="D1142" s="4">
        <v>-83.5</v>
      </c>
    </row>
    <row r="1143" spans="2:4" ht="15" thickBot="1" x14ac:dyDescent="0.35">
      <c r="B1143">
        <f t="shared" si="17"/>
        <v>5</v>
      </c>
      <c r="C1143" s="2">
        <v>42111</v>
      </c>
      <c r="D1143" s="4">
        <v>-95.5</v>
      </c>
    </row>
    <row r="1144" spans="2:4" ht="15" thickBot="1" x14ac:dyDescent="0.35">
      <c r="B1144">
        <f t="shared" si="17"/>
        <v>4</v>
      </c>
      <c r="C1144" s="2">
        <v>42110</v>
      </c>
      <c r="D1144" s="4">
        <v>-66.8</v>
      </c>
    </row>
    <row r="1145" spans="2:4" ht="15" thickBot="1" x14ac:dyDescent="0.35">
      <c r="B1145">
        <f t="shared" si="17"/>
        <v>3</v>
      </c>
      <c r="C1145" s="2">
        <v>42109</v>
      </c>
      <c r="D1145" s="4">
        <v>442</v>
      </c>
    </row>
    <row r="1146" spans="2:4" ht="15" thickBot="1" x14ac:dyDescent="0.35">
      <c r="B1146">
        <f t="shared" si="17"/>
        <v>2</v>
      </c>
      <c r="C1146" s="2">
        <v>42108</v>
      </c>
      <c r="D1146" s="4">
        <v>-8.1</v>
      </c>
    </row>
    <row r="1147" spans="2:4" ht="15" thickBot="1" x14ac:dyDescent="0.35">
      <c r="B1147">
        <f t="shared" si="17"/>
        <v>1</v>
      </c>
      <c r="C1147" s="2">
        <v>42107</v>
      </c>
      <c r="D1147" s="4">
        <v>12.3</v>
      </c>
    </row>
    <row r="1148" spans="2:4" ht="15" thickBot="1" x14ac:dyDescent="0.35">
      <c r="B1148">
        <f t="shared" si="17"/>
        <v>5</v>
      </c>
      <c r="C1148" s="2">
        <v>42104</v>
      </c>
      <c r="D1148" s="4">
        <v>247.7</v>
      </c>
    </row>
    <row r="1149" spans="2:4" ht="15" thickBot="1" x14ac:dyDescent="0.35">
      <c r="B1149">
        <f t="shared" si="17"/>
        <v>4</v>
      </c>
      <c r="C1149" s="2">
        <v>42103</v>
      </c>
      <c r="D1149" s="4">
        <v>146.19999999999999</v>
      </c>
    </row>
    <row r="1150" spans="2:4" ht="15" thickBot="1" x14ac:dyDescent="0.35">
      <c r="B1150">
        <f t="shared" si="17"/>
        <v>3</v>
      </c>
      <c r="C1150" s="2">
        <v>42102</v>
      </c>
      <c r="D1150" s="4">
        <v>61.8</v>
      </c>
    </row>
    <row r="1151" spans="2:4" ht="15" thickBot="1" x14ac:dyDescent="0.35">
      <c r="B1151">
        <f t="shared" si="17"/>
        <v>2</v>
      </c>
      <c r="C1151" s="2">
        <v>42101</v>
      </c>
      <c r="D1151" s="4">
        <v>99.2</v>
      </c>
    </row>
    <row r="1152" spans="2:4" ht="15" thickBot="1" x14ac:dyDescent="0.35">
      <c r="B1152">
        <f t="shared" si="17"/>
        <v>1</v>
      </c>
      <c r="C1152" s="2">
        <v>42100</v>
      </c>
      <c r="D1152" s="4">
        <v>121.4</v>
      </c>
    </row>
    <row r="1153" spans="2:4" ht="15" thickBot="1" x14ac:dyDescent="0.35">
      <c r="B1153">
        <f t="shared" si="17"/>
        <v>5</v>
      </c>
      <c r="C1153" s="2">
        <v>42097</v>
      </c>
      <c r="D1153" s="4">
        <v>131.6</v>
      </c>
    </row>
    <row r="1154" spans="2:4" ht="15" thickBot="1" x14ac:dyDescent="0.35">
      <c r="B1154">
        <f t="shared" si="17"/>
        <v>4</v>
      </c>
      <c r="C1154" s="2">
        <v>42096</v>
      </c>
      <c r="D1154" s="4">
        <v>116.8</v>
      </c>
    </row>
    <row r="1155" spans="2:4" ht="15" thickBot="1" x14ac:dyDescent="0.35">
      <c r="B1155">
        <f t="shared" si="17"/>
        <v>3</v>
      </c>
      <c r="C1155" s="2">
        <v>42095</v>
      </c>
      <c r="D1155" s="4">
        <v>-122</v>
      </c>
    </row>
    <row r="1156" spans="2:4" ht="15" thickBot="1" x14ac:dyDescent="0.35">
      <c r="B1156">
        <f t="shared" ref="B1156:B1219" si="18">WEEKDAY(C1156,2)</f>
        <v>2</v>
      </c>
      <c r="C1156" s="2">
        <v>42094</v>
      </c>
      <c r="D1156" s="4">
        <v>60.3</v>
      </c>
    </row>
    <row r="1157" spans="2:4" ht="15" thickBot="1" x14ac:dyDescent="0.35">
      <c r="B1157">
        <f t="shared" si="18"/>
        <v>1</v>
      </c>
      <c r="C1157" s="2">
        <v>42093</v>
      </c>
      <c r="D1157" s="4">
        <v>-130.1</v>
      </c>
    </row>
    <row r="1158" spans="2:4" ht="15" thickBot="1" x14ac:dyDescent="0.35">
      <c r="B1158">
        <f t="shared" si="18"/>
        <v>5</v>
      </c>
      <c r="C1158" s="2">
        <v>42090</v>
      </c>
      <c r="D1158" s="4">
        <v>-144.19999999999999</v>
      </c>
    </row>
    <row r="1159" spans="2:4" ht="15" thickBot="1" x14ac:dyDescent="0.35">
      <c r="B1159">
        <f t="shared" si="18"/>
        <v>4</v>
      </c>
      <c r="C1159" s="2">
        <v>42089</v>
      </c>
      <c r="D1159" s="4">
        <v>-249.6</v>
      </c>
    </row>
    <row r="1160" spans="2:4" ht="15" thickBot="1" x14ac:dyDescent="0.35">
      <c r="B1160">
        <f t="shared" si="18"/>
        <v>3</v>
      </c>
      <c r="C1160" s="2">
        <v>42088</v>
      </c>
      <c r="D1160" s="4">
        <v>140.80000000000001</v>
      </c>
    </row>
    <row r="1161" spans="2:4" ht="15" thickBot="1" x14ac:dyDescent="0.35">
      <c r="B1161">
        <f t="shared" si="18"/>
        <v>2</v>
      </c>
      <c r="C1161" s="2">
        <v>42087</v>
      </c>
      <c r="D1161" s="4">
        <v>35.4</v>
      </c>
    </row>
    <row r="1162" spans="2:4" ht="15" thickBot="1" x14ac:dyDescent="0.35">
      <c r="B1162">
        <f t="shared" si="18"/>
        <v>1</v>
      </c>
      <c r="C1162" s="2">
        <v>42086</v>
      </c>
      <c r="D1162" s="4">
        <v>3.2</v>
      </c>
    </row>
    <row r="1163" spans="2:4" ht="15" thickBot="1" x14ac:dyDescent="0.35">
      <c r="B1163">
        <f t="shared" si="18"/>
        <v>5</v>
      </c>
      <c r="C1163" s="2">
        <v>42083</v>
      </c>
      <c r="D1163" s="4">
        <v>-59.5</v>
      </c>
    </row>
    <row r="1164" spans="2:4" ht="15" thickBot="1" x14ac:dyDescent="0.35">
      <c r="B1164">
        <f t="shared" si="18"/>
        <v>4</v>
      </c>
      <c r="C1164" s="2">
        <v>42082</v>
      </c>
      <c r="D1164" s="4">
        <v>-108.9</v>
      </c>
    </row>
    <row r="1165" spans="2:4" ht="15" thickBot="1" x14ac:dyDescent="0.35">
      <c r="B1165">
        <f t="shared" si="18"/>
        <v>3</v>
      </c>
      <c r="C1165" s="2">
        <v>42081</v>
      </c>
      <c r="D1165" s="4">
        <v>83.3</v>
      </c>
    </row>
    <row r="1166" spans="2:4" ht="15" thickBot="1" x14ac:dyDescent="0.35">
      <c r="B1166">
        <f t="shared" si="18"/>
        <v>2</v>
      </c>
      <c r="C1166" s="2">
        <v>42080</v>
      </c>
      <c r="D1166" s="4">
        <v>-44.8</v>
      </c>
    </row>
    <row r="1167" spans="2:4" ht="15" thickBot="1" x14ac:dyDescent="0.35">
      <c r="B1167">
        <f t="shared" si="18"/>
        <v>1</v>
      </c>
      <c r="C1167" s="2">
        <v>42079</v>
      </c>
      <c r="D1167" s="4">
        <v>58.1</v>
      </c>
    </row>
    <row r="1168" spans="2:4" ht="15" thickBot="1" x14ac:dyDescent="0.35">
      <c r="B1168">
        <f t="shared" si="18"/>
        <v>5</v>
      </c>
      <c r="C1168" s="2">
        <v>42076</v>
      </c>
      <c r="D1168" s="4">
        <v>241.3</v>
      </c>
    </row>
    <row r="1169" spans="2:4" ht="15" thickBot="1" x14ac:dyDescent="0.35">
      <c r="B1169">
        <f t="shared" si="18"/>
        <v>4</v>
      </c>
      <c r="C1169" s="2">
        <v>42075</v>
      </c>
      <c r="D1169" s="4">
        <v>86</v>
      </c>
    </row>
    <row r="1170" spans="2:4" ht="15" thickBot="1" x14ac:dyDescent="0.35">
      <c r="B1170">
        <f t="shared" si="18"/>
        <v>3</v>
      </c>
      <c r="C1170" s="2">
        <v>42074</v>
      </c>
      <c r="D1170" s="4">
        <v>96.5</v>
      </c>
    </row>
    <row r="1171" spans="2:4" ht="15" thickBot="1" x14ac:dyDescent="0.35">
      <c r="B1171">
        <f t="shared" si="18"/>
        <v>2</v>
      </c>
      <c r="C1171" s="2">
        <v>42073</v>
      </c>
      <c r="D1171" s="4">
        <v>-77.400000000000006</v>
      </c>
    </row>
    <row r="1172" spans="2:4" ht="15" thickBot="1" x14ac:dyDescent="0.35">
      <c r="B1172">
        <f t="shared" si="18"/>
        <v>5</v>
      </c>
      <c r="C1172" s="2">
        <v>42069</v>
      </c>
      <c r="D1172" s="4">
        <v>-68.900000000000006</v>
      </c>
    </row>
    <row r="1173" spans="2:4" ht="15" thickBot="1" x14ac:dyDescent="0.35">
      <c r="B1173">
        <f t="shared" si="18"/>
        <v>4</v>
      </c>
      <c r="C1173" s="2">
        <v>42068</v>
      </c>
      <c r="D1173" s="4">
        <v>39.6</v>
      </c>
    </row>
    <row r="1174" spans="2:4" ht="15" thickBot="1" x14ac:dyDescent="0.35">
      <c r="B1174">
        <f t="shared" si="18"/>
        <v>3</v>
      </c>
      <c r="C1174" s="2">
        <v>42067</v>
      </c>
      <c r="D1174" s="4">
        <v>-215.4</v>
      </c>
    </row>
    <row r="1175" spans="2:4" ht="15" thickBot="1" x14ac:dyDescent="0.35">
      <c r="B1175">
        <f t="shared" si="18"/>
        <v>2</v>
      </c>
      <c r="C1175" s="2">
        <v>42066</v>
      </c>
      <c r="D1175" s="4">
        <v>53.7</v>
      </c>
    </row>
    <row r="1176" spans="2:4" ht="15" thickBot="1" x14ac:dyDescent="0.35">
      <c r="B1176">
        <f t="shared" si="18"/>
        <v>1</v>
      </c>
      <c r="C1176" s="2">
        <v>42065</v>
      </c>
      <c r="D1176" s="4">
        <v>49.5</v>
      </c>
    </row>
    <row r="1177" spans="2:4" ht="15" thickBot="1" x14ac:dyDescent="0.35">
      <c r="B1177">
        <f t="shared" si="18"/>
        <v>5</v>
      </c>
      <c r="C1177" s="2">
        <v>42062</v>
      </c>
      <c r="D1177" s="4">
        <v>1.1000000000000001</v>
      </c>
    </row>
    <row r="1178" spans="2:4" ht="15" thickBot="1" x14ac:dyDescent="0.35">
      <c r="B1178">
        <f t="shared" si="18"/>
        <v>4</v>
      </c>
      <c r="C1178" s="2">
        <v>42061</v>
      </c>
      <c r="D1178" s="4">
        <v>-53.9</v>
      </c>
    </row>
    <row r="1179" spans="2:4" ht="15" thickBot="1" x14ac:dyDescent="0.35">
      <c r="B1179">
        <f t="shared" si="18"/>
        <v>3</v>
      </c>
      <c r="C1179" s="2">
        <v>42060</v>
      </c>
      <c r="D1179" s="4">
        <v>9.3000000000000007</v>
      </c>
    </row>
    <row r="1180" spans="2:4" ht="15" thickBot="1" x14ac:dyDescent="0.35">
      <c r="B1180">
        <f t="shared" si="18"/>
        <v>2</v>
      </c>
      <c r="C1180" s="2">
        <v>42059</v>
      </c>
      <c r="D1180" s="4">
        <v>34.299999999999997</v>
      </c>
    </row>
    <row r="1181" spans="2:4" ht="15" thickBot="1" x14ac:dyDescent="0.35">
      <c r="B1181">
        <f t="shared" si="18"/>
        <v>5</v>
      </c>
      <c r="C1181" s="2">
        <v>42055</v>
      </c>
      <c r="D1181" s="4">
        <v>63.6</v>
      </c>
    </row>
    <row r="1182" spans="2:4" ht="15" thickBot="1" x14ac:dyDescent="0.35">
      <c r="B1182">
        <f t="shared" si="18"/>
        <v>4</v>
      </c>
      <c r="C1182" s="2">
        <v>42054</v>
      </c>
      <c r="D1182" s="4">
        <v>88.7</v>
      </c>
    </row>
    <row r="1183" spans="2:4" ht="15" thickBot="1" x14ac:dyDescent="0.35">
      <c r="B1183">
        <f t="shared" si="18"/>
        <v>3</v>
      </c>
      <c r="C1183" s="2">
        <v>42053</v>
      </c>
      <c r="D1183" s="4">
        <v>94.7</v>
      </c>
    </row>
    <row r="1184" spans="2:4" ht="15" thickBot="1" x14ac:dyDescent="0.35">
      <c r="B1184">
        <f t="shared" si="18"/>
        <v>2</v>
      </c>
      <c r="C1184" s="2">
        <v>42052</v>
      </c>
      <c r="D1184" s="4">
        <v>35</v>
      </c>
    </row>
    <row r="1185" spans="2:4" ht="15" thickBot="1" x14ac:dyDescent="0.35">
      <c r="B1185">
        <f t="shared" si="18"/>
        <v>1</v>
      </c>
      <c r="C1185" s="2">
        <v>42051</v>
      </c>
      <c r="D1185" s="4">
        <v>25.4</v>
      </c>
    </row>
    <row r="1186" spans="2:4" ht="15" thickBot="1" x14ac:dyDescent="0.35">
      <c r="B1186">
        <f t="shared" si="18"/>
        <v>5</v>
      </c>
      <c r="C1186" s="2">
        <v>42048</v>
      </c>
      <c r="D1186" s="4">
        <v>-33.9</v>
      </c>
    </row>
    <row r="1187" spans="2:4" ht="15" thickBot="1" x14ac:dyDescent="0.35">
      <c r="B1187">
        <f t="shared" si="18"/>
        <v>4</v>
      </c>
      <c r="C1187" s="2">
        <v>42047</v>
      </c>
      <c r="D1187" s="4">
        <v>23.7</v>
      </c>
    </row>
    <row r="1188" spans="2:4" ht="15" thickBot="1" x14ac:dyDescent="0.35">
      <c r="B1188">
        <f t="shared" si="18"/>
        <v>3</v>
      </c>
      <c r="C1188" s="2">
        <v>42046</v>
      </c>
      <c r="D1188" s="4">
        <v>108.1</v>
      </c>
    </row>
    <row r="1189" spans="2:4" ht="15" thickBot="1" x14ac:dyDescent="0.35">
      <c r="B1189">
        <f t="shared" si="18"/>
        <v>2</v>
      </c>
      <c r="C1189" s="2">
        <v>42045</v>
      </c>
      <c r="D1189" s="4">
        <v>-154.4</v>
      </c>
    </row>
    <row r="1190" spans="2:4" ht="15" thickBot="1" x14ac:dyDescent="0.35">
      <c r="B1190">
        <f t="shared" si="18"/>
        <v>1</v>
      </c>
      <c r="C1190" s="2">
        <v>42044</v>
      </c>
      <c r="D1190" s="4">
        <v>481</v>
      </c>
    </row>
    <row r="1191" spans="2:4" ht="15" thickBot="1" x14ac:dyDescent="0.35">
      <c r="B1191">
        <f t="shared" si="18"/>
        <v>5</v>
      </c>
      <c r="C1191" s="2">
        <v>42041</v>
      </c>
      <c r="D1191" s="4">
        <v>297.89999999999998</v>
      </c>
    </row>
    <row r="1192" spans="2:4" ht="15" thickBot="1" x14ac:dyDescent="0.35">
      <c r="B1192">
        <f t="shared" si="18"/>
        <v>4</v>
      </c>
      <c r="C1192" s="2">
        <v>42040</v>
      </c>
      <c r="D1192" s="4">
        <v>62</v>
      </c>
    </row>
    <row r="1193" spans="2:4" ht="15" thickBot="1" x14ac:dyDescent="0.35">
      <c r="B1193">
        <f t="shared" si="18"/>
        <v>3</v>
      </c>
      <c r="C1193" s="2">
        <v>42039</v>
      </c>
      <c r="D1193" s="4">
        <v>-12.8</v>
      </c>
    </row>
    <row r="1194" spans="2:4" ht="15" thickBot="1" x14ac:dyDescent="0.35">
      <c r="B1194">
        <f t="shared" si="18"/>
        <v>2</v>
      </c>
      <c r="C1194" s="2">
        <v>42038</v>
      </c>
      <c r="D1194" s="4">
        <v>580.20000000000005</v>
      </c>
    </row>
    <row r="1195" spans="2:4" ht="15" thickBot="1" x14ac:dyDescent="0.35">
      <c r="B1195">
        <f t="shared" si="18"/>
        <v>1</v>
      </c>
      <c r="C1195" s="2">
        <v>42037</v>
      </c>
      <c r="D1195" s="4">
        <v>319.89999999999998</v>
      </c>
    </row>
    <row r="1196" spans="2:4" ht="15" thickBot="1" x14ac:dyDescent="0.35">
      <c r="B1196">
        <f t="shared" si="18"/>
        <v>5</v>
      </c>
      <c r="C1196" s="2">
        <v>42034</v>
      </c>
      <c r="D1196" s="4">
        <v>484.4</v>
      </c>
    </row>
    <row r="1197" spans="2:4" ht="15" thickBot="1" x14ac:dyDescent="0.35">
      <c r="B1197">
        <f t="shared" si="18"/>
        <v>4</v>
      </c>
      <c r="C1197" s="2">
        <v>42033</v>
      </c>
      <c r="D1197" s="4">
        <v>287.7</v>
      </c>
    </row>
    <row r="1198" spans="2:4" ht="15" thickBot="1" x14ac:dyDescent="0.35">
      <c r="B1198">
        <f t="shared" si="18"/>
        <v>3</v>
      </c>
      <c r="C1198" s="2">
        <v>42032</v>
      </c>
      <c r="D1198" s="4">
        <v>-154.6</v>
      </c>
    </row>
    <row r="1199" spans="2:4" ht="15" thickBot="1" x14ac:dyDescent="0.35">
      <c r="B1199">
        <f t="shared" si="18"/>
        <v>2</v>
      </c>
      <c r="C1199" s="2">
        <v>42031</v>
      </c>
      <c r="D1199" s="4">
        <v>10</v>
      </c>
    </row>
    <row r="1200" spans="2:4" ht="15" thickBot="1" x14ac:dyDescent="0.35">
      <c r="B1200">
        <f t="shared" si="18"/>
        <v>1</v>
      </c>
      <c r="C1200" s="2">
        <v>42030</v>
      </c>
      <c r="D1200" s="4">
        <v>198.4</v>
      </c>
    </row>
    <row r="1201" spans="2:4" ht="15" thickBot="1" x14ac:dyDescent="0.35">
      <c r="B1201">
        <f t="shared" si="18"/>
        <v>5</v>
      </c>
      <c r="C1201" s="2">
        <v>42027</v>
      </c>
      <c r="D1201" s="4">
        <v>166.8</v>
      </c>
    </row>
    <row r="1202" spans="2:4" ht="15" thickBot="1" x14ac:dyDescent="0.35">
      <c r="B1202">
        <f t="shared" si="18"/>
        <v>4</v>
      </c>
      <c r="C1202" s="2">
        <v>42026</v>
      </c>
      <c r="D1202" s="4">
        <v>248.3</v>
      </c>
    </row>
    <row r="1203" spans="2:4" ht="15" thickBot="1" x14ac:dyDescent="0.35">
      <c r="B1203">
        <f t="shared" si="18"/>
        <v>3</v>
      </c>
      <c r="C1203" s="2">
        <v>42025</v>
      </c>
      <c r="D1203" s="4">
        <v>140</v>
      </c>
    </row>
    <row r="1204" spans="2:4" ht="15" thickBot="1" x14ac:dyDescent="0.35">
      <c r="B1204">
        <f t="shared" si="18"/>
        <v>2</v>
      </c>
      <c r="C1204" s="2">
        <v>42024</v>
      </c>
      <c r="D1204" s="4">
        <v>302.7</v>
      </c>
    </row>
    <row r="1205" spans="2:4" ht="15" thickBot="1" x14ac:dyDescent="0.35">
      <c r="B1205">
        <f t="shared" si="18"/>
        <v>1</v>
      </c>
      <c r="C1205" s="2">
        <v>42023</v>
      </c>
      <c r="D1205" s="4">
        <v>288.10000000000002</v>
      </c>
    </row>
    <row r="1206" spans="2:4" ht="15" thickBot="1" x14ac:dyDescent="0.35">
      <c r="B1206">
        <f t="shared" si="18"/>
        <v>5</v>
      </c>
      <c r="C1206" s="2">
        <v>42020</v>
      </c>
      <c r="D1206" s="4">
        <v>341</v>
      </c>
    </row>
    <row r="1207" spans="2:4" ht="15" thickBot="1" x14ac:dyDescent="0.35">
      <c r="B1207">
        <f t="shared" si="18"/>
        <v>4</v>
      </c>
      <c r="C1207" s="2">
        <v>42019</v>
      </c>
      <c r="D1207" s="4">
        <v>500.4</v>
      </c>
    </row>
    <row r="1208" spans="2:4" ht="15" thickBot="1" x14ac:dyDescent="0.35">
      <c r="B1208">
        <f t="shared" si="18"/>
        <v>3</v>
      </c>
      <c r="C1208" s="2">
        <v>42018</v>
      </c>
      <c r="D1208" s="4">
        <v>353.7</v>
      </c>
    </row>
    <row r="1209" spans="2:4" ht="15" thickBot="1" x14ac:dyDescent="0.35">
      <c r="B1209">
        <f t="shared" si="18"/>
        <v>2</v>
      </c>
      <c r="C1209" s="2">
        <v>42017</v>
      </c>
      <c r="D1209" s="4">
        <v>359.3</v>
      </c>
    </row>
    <row r="1210" spans="2:4" ht="15" thickBot="1" x14ac:dyDescent="0.35">
      <c r="B1210">
        <f t="shared" si="18"/>
        <v>1</v>
      </c>
      <c r="C1210" s="2">
        <v>42016</v>
      </c>
      <c r="D1210" s="4">
        <v>446.2</v>
      </c>
    </row>
    <row r="1211" spans="2:4" ht="15" thickBot="1" x14ac:dyDescent="0.35">
      <c r="B1211">
        <f t="shared" si="18"/>
        <v>3</v>
      </c>
      <c r="C1211" s="2">
        <v>42004</v>
      </c>
      <c r="D1211" s="4">
        <v>445.3</v>
      </c>
    </row>
    <row r="1212" spans="2:4" ht="15" thickBot="1" x14ac:dyDescent="0.35">
      <c r="B1212">
        <f t="shared" si="18"/>
        <v>2</v>
      </c>
      <c r="C1212" s="2">
        <v>42003</v>
      </c>
      <c r="D1212" s="3">
        <v>-2899.9</v>
      </c>
    </row>
    <row r="1213" spans="2:4" ht="15" thickBot="1" x14ac:dyDescent="0.35">
      <c r="B1213">
        <f t="shared" si="18"/>
        <v>1</v>
      </c>
      <c r="C1213" s="2">
        <v>42002</v>
      </c>
      <c r="D1213" s="4">
        <v>120.5</v>
      </c>
    </row>
    <row r="1214" spans="2:4" ht="15" thickBot="1" x14ac:dyDescent="0.35">
      <c r="B1214">
        <f t="shared" si="18"/>
        <v>5</v>
      </c>
      <c r="C1214" s="2">
        <v>41999</v>
      </c>
      <c r="D1214" s="4">
        <v>203.9</v>
      </c>
    </row>
    <row r="1215" spans="2:4" ht="15" thickBot="1" x14ac:dyDescent="0.35">
      <c r="B1215">
        <f t="shared" si="18"/>
        <v>4</v>
      </c>
      <c r="C1215" s="2">
        <v>41998</v>
      </c>
      <c r="D1215" s="4">
        <v>188.5</v>
      </c>
    </row>
    <row r="1216" spans="2:4" ht="15" thickBot="1" x14ac:dyDescent="0.35">
      <c r="B1216">
        <f t="shared" si="18"/>
        <v>3</v>
      </c>
      <c r="C1216" s="2">
        <v>41997</v>
      </c>
      <c r="D1216" s="4">
        <v>-124.1</v>
      </c>
    </row>
    <row r="1217" spans="2:4" ht="15" thickBot="1" x14ac:dyDescent="0.35">
      <c r="B1217">
        <f t="shared" si="18"/>
        <v>2</v>
      </c>
      <c r="C1217" s="2">
        <v>41996</v>
      </c>
      <c r="D1217" s="4">
        <v>-401.9</v>
      </c>
    </row>
    <row r="1218" spans="2:4" ht="15" thickBot="1" x14ac:dyDescent="0.35">
      <c r="B1218">
        <f t="shared" si="18"/>
        <v>1</v>
      </c>
      <c r="C1218" s="2">
        <v>41995</v>
      </c>
      <c r="D1218" s="4">
        <v>-610.4</v>
      </c>
    </row>
    <row r="1219" spans="2:4" ht="15" thickBot="1" x14ac:dyDescent="0.35">
      <c r="B1219">
        <f t="shared" si="18"/>
        <v>5</v>
      </c>
      <c r="C1219" s="2">
        <v>41992</v>
      </c>
      <c r="D1219" s="4">
        <v>-376.9</v>
      </c>
    </row>
    <row r="1220" spans="2:4" ht="15" thickBot="1" x14ac:dyDescent="0.35">
      <c r="B1220">
        <f t="shared" ref="B1220:B1283" si="19">WEEKDAY(C1220,2)</f>
        <v>4</v>
      </c>
      <c r="C1220" s="2">
        <v>41991</v>
      </c>
      <c r="D1220" s="4">
        <v>-237.7</v>
      </c>
    </row>
    <row r="1221" spans="2:4" ht="15" thickBot="1" x14ac:dyDescent="0.35">
      <c r="B1221">
        <f t="shared" si="19"/>
        <v>3</v>
      </c>
      <c r="C1221" s="2">
        <v>41990</v>
      </c>
      <c r="D1221" s="4">
        <v>-516.6</v>
      </c>
    </row>
    <row r="1222" spans="2:4" ht="15" thickBot="1" x14ac:dyDescent="0.35">
      <c r="B1222">
        <f t="shared" si="19"/>
        <v>2</v>
      </c>
      <c r="C1222" s="2">
        <v>41989</v>
      </c>
      <c r="D1222" s="4">
        <v>-243</v>
      </c>
    </row>
    <row r="1223" spans="2:4" ht="15" thickBot="1" x14ac:dyDescent="0.35">
      <c r="B1223">
        <f t="shared" si="19"/>
        <v>1</v>
      </c>
      <c r="C1223" s="2">
        <v>41988</v>
      </c>
      <c r="D1223" s="4">
        <v>-204.9</v>
      </c>
    </row>
    <row r="1224" spans="2:4" ht="15" thickBot="1" x14ac:dyDescent="0.35">
      <c r="B1224">
        <f t="shared" si="19"/>
        <v>5</v>
      </c>
      <c r="C1224" s="2">
        <v>41985</v>
      </c>
      <c r="D1224" s="4">
        <v>-529.1</v>
      </c>
    </row>
    <row r="1225" spans="2:4" ht="15" thickBot="1" x14ac:dyDescent="0.35">
      <c r="B1225">
        <f t="shared" si="19"/>
        <v>4</v>
      </c>
      <c r="C1225" s="2">
        <v>41984</v>
      </c>
      <c r="D1225" s="4">
        <v>-204.3</v>
      </c>
    </row>
    <row r="1226" spans="2:4" ht="15" thickBot="1" x14ac:dyDescent="0.35">
      <c r="B1226">
        <f t="shared" si="19"/>
        <v>3</v>
      </c>
      <c r="C1226" s="2">
        <v>41983</v>
      </c>
      <c r="D1226" s="4">
        <v>609.4</v>
      </c>
    </row>
    <row r="1227" spans="2:4" ht="15" thickBot="1" x14ac:dyDescent="0.35">
      <c r="B1227">
        <f t="shared" si="19"/>
        <v>2</v>
      </c>
      <c r="C1227" s="2">
        <v>41982</v>
      </c>
      <c r="D1227" s="4">
        <v>-17.5</v>
      </c>
    </row>
    <row r="1228" spans="2:4" ht="15" thickBot="1" x14ac:dyDescent="0.35">
      <c r="B1228">
        <f t="shared" si="19"/>
        <v>1</v>
      </c>
      <c r="C1228" s="2">
        <v>41981</v>
      </c>
      <c r="D1228" s="4">
        <v>-158.6</v>
      </c>
    </row>
    <row r="1229" spans="2:4" ht="15" thickBot="1" x14ac:dyDescent="0.35">
      <c r="B1229">
        <f t="shared" si="19"/>
        <v>5</v>
      </c>
      <c r="C1229" s="2">
        <v>41978</v>
      </c>
      <c r="D1229" s="4">
        <v>186.1</v>
      </c>
    </row>
    <row r="1230" spans="2:4" ht="15" thickBot="1" x14ac:dyDescent="0.35">
      <c r="B1230">
        <f t="shared" si="19"/>
        <v>4</v>
      </c>
      <c r="C1230" s="2">
        <v>41977</v>
      </c>
      <c r="D1230" s="4">
        <v>136.30000000000001</v>
      </c>
    </row>
    <row r="1231" spans="2:4" ht="15" thickBot="1" x14ac:dyDescent="0.35">
      <c r="B1231">
        <f t="shared" si="19"/>
        <v>3</v>
      </c>
      <c r="C1231" s="2">
        <v>41976</v>
      </c>
      <c r="D1231" s="4">
        <v>-175.6</v>
      </c>
    </row>
    <row r="1232" spans="2:4" ht="15" thickBot="1" x14ac:dyDescent="0.35">
      <c r="B1232">
        <f t="shared" si="19"/>
        <v>2</v>
      </c>
      <c r="C1232" s="2">
        <v>41975</v>
      </c>
      <c r="D1232" s="4">
        <v>-265.39999999999998</v>
      </c>
    </row>
    <row r="1233" spans="2:4" ht="15" thickBot="1" x14ac:dyDescent="0.35">
      <c r="B1233">
        <f t="shared" si="19"/>
        <v>1</v>
      </c>
      <c r="C1233" s="2">
        <v>41974</v>
      </c>
      <c r="D1233" s="4">
        <v>-381.7</v>
      </c>
    </row>
    <row r="1234" spans="2:4" ht="15" thickBot="1" x14ac:dyDescent="0.35">
      <c r="B1234">
        <f t="shared" si="19"/>
        <v>5</v>
      </c>
      <c r="C1234" s="2">
        <v>41971</v>
      </c>
      <c r="D1234" s="4">
        <v>-396.2</v>
      </c>
    </row>
    <row r="1235" spans="2:4" ht="15" thickBot="1" x14ac:dyDescent="0.35">
      <c r="B1235">
        <f t="shared" si="19"/>
        <v>4</v>
      </c>
      <c r="C1235" s="2">
        <v>41970</v>
      </c>
      <c r="D1235" s="4">
        <v>-395.8</v>
      </c>
    </row>
    <row r="1236" spans="2:4" ht="15" thickBot="1" x14ac:dyDescent="0.35">
      <c r="B1236">
        <f t="shared" si="19"/>
        <v>3</v>
      </c>
      <c r="C1236" s="2">
        <v>41969</v>
      </c>
      <c r="D1236" s="4">
        <v>-418.3</v>
      </c>
    </row>
    <row r="1237" spans="2:4" ht="15" thickBot="1" x14ac:dyDescent="0.35">
      <c r="B1237">
        <f t="shared" si="19"/>
        <v>2</v>
      </c>
      <c r="C1237" s="2">
        <v>41968</v>
      </c>
      <c r="D1237" s="4">
        <v>-333.7</v>
      </c>
    </row>
    <row r="1238" spans="2:4" ht="15" thickBot="1" x14ac:dyDescent="0.35">
      <c r="B1238">
        <f t="shared" si="19"/>
        <v>1</v>
      </c>
      <c r="C1238" s="2">
        <v>41967</v>
      </c>
      <c r="D1238" s="4">
        <v>-205.4</v>
      </c>
    </row>
    <row r="1239" spans="2:4" ht="15" thickBot="1" x14ac:dyDescent="0.35">
      <c r="B1239">
        <f t="shared" si="19"/>
        <v>5</v>
      </c>
      <c r="C1239" s="2">
        <v>41964</v>
      </c>
      <c r="D1239" s="4">
        <v>-128.30000000000001</v>
      </c>
    </row>
    <row r="1240" spans="2:4" ht="15" thickBot="1" x14ac:dyDescent="0.35">
      <c r="B1240">
        <f t="shared" si="19"/>
        <v>4</v>
      </c>
      <c r="C1240" s="2">
        <v>41963</v>
      </c>
      <c r="D1240" s="4">
        <v>-150.5</v>
      </c>
    </row>
    <row r="1241" spans="2:4" ht="15" thickBot="1" x14ac:dyDescent="0.35">
      <c r="B1241">
        <f t="shared" si="19"/>
        <v>3</v>
      </c>
      <c r="C1241" s="2">
        <v>41962</v>
      </c>
      <c r="D1241" s="4">
        <v>-69.2</v>
      </c>
    </row>
    <row r="1242" spans="2:4" ht="15" thickBot="1" x14ac:dyDescent="0.35">
      <c r="B1242">
        <f t="shared" si="19"/>
        <v>2</v>
      </c>
      <c r="C1242" s="2">
        <v>41961</v>
      </c>
      <c r="D1242" s="4">
        <v>-46.8</v>
      </c>
    </row>
    <row r="1243" spans="2:4" ht="15" thickBot="1" x14ac:dyDescent="0.35">
      <c r="B1243">
        <f t="shared" si="19"/>
        <v>1</v>
      </c>
      <c r="C1243" s="2">
        <v>41960</v>
      </c>
      <c r="D1243" s="4">
        <v>-4.3</v>
      </c>
    </row>
    <row r="1244" spans="2:4" ht="15" thickBot="1" x14ac:dyDescent="0.35">
      <c r="B1244">
        <f t="shared" si="19"/>
        <v>5</v>
      </c>
      <c r="C1244" s="2">
        <v>41957</v>
      </c>
      <c r="D1244" s="4">
        <v>5.7</v>
      </c>
    </row>
    <row r="1245" spans="2:4" ht="15" thickBot="1" x14ac:dyDescent="0.35">
      <c r="B1245">
        <f t="shared" si="19"/>
        <v>4</v>
      </c>
      <c r="C1245" s="2">
        <v>41956</v>
      </c>
      <c r="D1245" s="4">
        <v>-9.9</v>
      </c>
    </row>
    <row r="1246" spans="2:4" ht="15" thickBot="1" x14ac:dyDescent="0.35">
      <c r="B1246">
        <f t="shared" si="19"/>
        <v>3</v>
      </c>
      <c r="C1246" s="2">
        <v>41955</v>
      </c>
      <c r="D1246" s="4">
        <v>-198.3</v>
      </c>
    </row>
    <row r="1247" spans="2:4" ht="15" thickBot="1" x14ac:dyDescent="0.35">
      <c r="B1247">
        <f t="shared" si="19"/>
        <v>2</v>
      </c>
      <c r="C1247" s="2">
        <v>41954</v>
      </c>
      <c r="D1247" s="4">
        <v>-126.4</v>
      </c>
    </row>
    <row r="1248" spans="2:4" ht="15" thickBot="1" x14ac:dyDescent="0.35">
      <c r="B1248">
        <f t="shared" si="19"/>
        <v>1</v>
      </c>
      <c r="C1248" s="2">
        <v>41953</v>
      </c>
      <c r="D1248" s="4">
        <v>6.1</v>
      </c>
    </row>
    <row r="1249" spans="2:4" ht="15" thickBot="1" x14ac:dyDescent="0.35">
      <c r="B1249">
        <f t="shared" si="19"/>
        <v>5</v>
      </c>
      <c r="C1249" s="2">
        <v>41950</v>
      </c>
      <c r="D1249" s="4">
        <v>-137.5</v>
      </c>
    </row>
    <row r="1250" spans="2:4" ht="15" thickBot="1" x14ac:dyDescent="0.35">
      <c r="B1250">
        <f t="shared" si="19"/>
        <v>4</v>
      </c>
      <c r="C1250" s="2">
        <v>41949</v>
      </c>
      <c r="D1250" s="4">
        <v>-323</v>
      </c>
    </row>
    <row r="1251" spans="2:4" ht="15" thickBot="1" x14ac:dyDescent="0.35">
      <c r="B1251">
        <f t="shared" si="19"/>
        <v>3</v>
      </c>
      <c r="C1251" s="2">
        <v>41948</v>
      </c>
      <c r="D1251" s="4">
        <v>-184</v>
      </c>
    </row>
    <row r="1252" spans="2:4" ht="15" thickBot="1" x14ac:dyDescent="0.35">
      <c r="B1252">
        <f t="shared" si="19"/>
        <v>5</v>
      </c>
      <c r="C1252" s="2">
        <v>41943</v>
      </c>
      <c r="D1252" s="4">
        <v>-200.4</v>
      </c>
    </row>
    <row r="1253" spans="2:4" ht="15" thickBot="1" x14ac:dyDescent="0.35">
      <c r="B1253">
        <f t="shared" si="19"/>
        <v>4</v>
      </c>
      <c r="C1253" s="2">
        <v>41942</v>
      </c>
      <c r="D1253" s="4">
        <v>-164.5</v>
      </c>
    </row>
    <row r="1254" spans="2:4" ht="15" thickBot="1" x14ac:dyDescent="0.35">
      <c r="B1254">
        <f t="shared" si="19"/>
        <v>3</v>
      </c>
      <c r="C1254" s="2">
        <v>41941</v>
      </c>
      <c r="D1254" s="4">
        <v>-95.8</v>
      </c>
    </row>
    <row r="1255" spans="2:4" ht="15" thickBot="1" x14ac:dyDescent="0.35">
      <c r="B1255">
        <f t="shared" si="19"/>
        <v>2</v>
      </c>
      <c r="C1255" s="2">
        <v>41940</v>
      </c>
      <c r="D1255" s="4">
        <v>-86.8</v>
      </c>
    </row>
    <row r="1256" spans="2:4" ht="15" thickBot="1" x14ac:dyDescent="0.35">
      <c r="B1256">
        <f t="shared" si="19"/>
        <v>1</v>
      </c>
      <c r="C1256" s="2">
        <v>41939</v>
      </c>
      <c r="D1256" s="4">
        <v>-46.9</v>
      </c>
    </row>
    <row r="1257" spans="2:4" ht="15" thickBot="1" x14ac:dyDescent="0.35">
      <c r="B1257">
        <f t="shared" si="19"/>
        <v>5</v>
      </c>
      <c r="C1257" s="2">
        <v>41936</v>
      </c>
      <c r="D1257" s="4">
        <v>-56.9</v>
      </c>
    </row>
    <row r="1258" spans="2:4" ht="15" thickBot="1" x14ac:dyDescent="0.35">
      <c r="B1258">
        <f t="shared" si="19"/>
        <v>4</v>
      </c>
      <c r="C1258" s="2">
        <v>41935</v>
      </c>
      <c r="D1258" s="4">
        <v>59.6</v>
      </c>
    </row>
    <row r="1259" spans="2:4" ht="15" thickBot="1" x14ac:dyDescent="0.35">
      <c r="B1259">
        <f t="shared" si="19"/>
        <v>3</v>
      </c>
      <c r="C1259" s="2">
        <v>41934</v>
      </c>
      <c r="D1259" s="4">
        <v>105.2</v>
      </c>
    </row>
    <row r="1260" spans="2:4" ht="15" thickBot="1" x14ac:dyDescent="0.35">
      <c r="B1260">
        <f t="shared" si="19"/>
        <v>2</v>
      </c>
      <c r="C1260" s="2">
        <v>41933</v>
      </c>
      <c r="D1260" s="4">
        <v>-29.2</v>
      </c>
    </row>
    <row r="1261" spans="2:4" ht="15" thickBot="1" x14ac:dyDescent="0.35">
      <c r="B1261">
        <f t="shared" si="19"/>
        <v>1</v>
      </c>
      <c r="C1261" s="2">
        <v>41932</v>
      </c>
      <c r="D1261" s="4">
        <v>-314.89999999999998</v>
      </c>
    </row>
    <row r="1262" spans="2:4" ht="15" thickBot="1" x14ac:dyDescent="0.35">
      <c r="B1262">
        <f t="shared" si="19"/>
        <v>5</v>
      </c>
      <c r="C1262" s="2">
        <v>41929</v>
      </c>
      <c r="D1262" s="4">
        <v>-166.2</v>
      </c>
    </row>
    <row r="1263" spans="2:4" ht="15" thickBot="1" x14ac:dyDescent="0.35">
      <c r="B1263">
        <f t="shared" si="19"/>
        <v>4</v>
      </c>
      <c r="C1263" s="2">
        <v>41928</v>
      </c>
      <c r="D1263" s="4">
        <v>-82</v>
      </c>
    </row>
    <row r="1264" spans="2:4" ht="15" thickBot="1" x14ac:dyDescent="0.35">
      <c r="B1264">
        <f t="shared" si="19"/>
        <v>3</v>
      </c>
      <c r="C1264" s="2">
        <v>41927</v>
      </c>
      <c r="D1264" s="4">
        <v>200.8</v>
      </c>
    </row>
    <row r="1265" spans="2:4" ht="15" thickBot="1" x14ac:dyDescent="0.35">
      <c r="B1265">
        <f t="shared" si="19"/>
        <v>2</v>
      </c>
      <c r="C1265" s="2">
        <v>41926</v>
      </c>
      <c r="D1265" s="4">
        <v>-0.3</v>
      </c>
    </row>
    <row r="1266" spans="2:4" ht="15" thickBot="1" x14ac:dyDescent="0.35">
      <c r="B1266">
        <f t="shared" si="19"/>
        <v>1</v>
      </c>
      <c r="C1266" s="2">
        <v>41925</v>
      </c>
      <c r="D1266" s="4">
        <v>14.9</v>
      </c>
    </row>
    <row r="1267" spans="2:4" ht="15" thickBot="1" x14ac:dyDescent="0.35">
      <c r="B1267">
        <f t="shared" si="19"/>
        <v>5</v>
      </c>
      <c r="C1267" s="2">
        <v>41922</v>
      </c>
      <c r="D1267" s="4">
        <v>134.30000000000001</v>
      </c>
    </row>
    <row r="1268" spans="2:4" ht="15" thickBot="1" x14ac:dyDescent="0.35">
      <c r="B1268">
        <f t="shared" si="19"/>
        <v>4</v>
      </c>
      <c r="C1268" s="2">
        <v>41921</v>
      </c>
      <c r="D1268" s="4">
        <v>198.1</v>
      </c>
    </row>
    <row r="1269" spans="2:4" ht="15" thickBot="1" x14ac:dyDescent="0.35">
      <c r="B1269">
        <f t="shared" si="19"/>
        <v>3</v>
      </c>
      <c r="C1269" s="2">
        <v>41920</v>
      </c>
      <c r="D1269" s="4">
        <v>421.4</v>
      </c>
    </row>
    <row r="1270" spans="2:4" ht="15" thickBot="1" x14ac:dyDescent="0.35">
      <c r="B1270">
        <f t="shared" si="19"/>
        <v>2</v>
      </c>
      <c r="C1270" s="2">
        <v>41919</v>
      </c>
      <c r="D1270" s="4">
        <v>303.39999999999998</v>
      </c>
    </row>
    <row r="1271" spans="2:4" ht="15" thickBot="1" x14ac:dyDescent="0.35">
      <c r="B1271">
        <f t="shared" si="19"/>
        <v>1</v>
      </c>
      <c r="C1271" s="2">
        <v>41918</v>
      </c>
      <c r="D1271" s="4">
        <v>363.1</v>
      </c>
    </row>
    <row r="1272" spans="2:4" ht="15" thickBot="1" x14ac:dyDescent="0.35">
      <c r="B1272">
        <f t="shared" si="19"/>
        <v>5</v>
      </c>
      <c r="C1272" s="2">
        <v>41915</v>
      </c>
      <c r="D1272" s="4">
        <v>224.2</v>
      </c>
    </row>
    <row r="1273" spans="2:4" ht="15" thickBot="1" x14ac:dyDescent="0.35">
      <c r="B1273">
        <f t="shared" si="19"/>
        <v>4</v>
      </c>
      <c r="C1273" s="2">
        <v>41914</v>
      </c>
      <c r="D1273" s="4">
        <v>100.6</v>
      </c>
    </row>
    <row r="1274" spans="2:4" ht="15" thickBot="1" x14ac:dyDescent="0.35">
      <c r="B1274">
        <f t="shared" si="19"/>
        <v>3</v>
      </c>
      <c r="C1274" s="2">
        <v>41913</v>
      </c>
      <c r="D1274" s="4">
        <v>-504</v>
      </c>
    </row>
    <row r="1275" spans="2:4" ht="15" thickBot="1" x14ac:dyDescent="0.35">
      <c r="B1275">
        <f t="shared" si="19"/>
        <v>2</v>
      </c>
      <c r="C1275" s="2">
        <v>41912</v>
      </c>
      <c r="D1275" s="4">
        <v>-129.19999999999999</v>
      </c>
    </row>
    <row r="1276" spans="2:4" ht="15" thickBot="1" x14ac:dyDescent="0.35">
      <c r="B1276">
        <f t="shared" si="19"/>
        <v>1</v>
      </c>
      <c r="C1276" s="2">
        <v>41911</v>
      </c>
      <c r="D1276" s="4">
        <v>-26.4</v>
      </c>
    </row>
    <row r="1277" spans="2:4" ht="15" thickBot="1" x14ac:dyDescent="0.35">
      <c r="B1277">
        <f t="shared" si="19"/>
        <v>5</v>
      </c>
      <c r="C1277" s="2">
        <v>41908</v>
      </c>
      <c r="D1277" s="4">
        <v>34.6</v>
      </c>
    </row>
    <row r="1278" spans="2:4" ht="15" thickBot="1" x14ac:dyDescent="0.35">
      <c r="B1278">
        <f t="shared" si="19"/>
        <v>4</v>
      </c>
      <c r="C1278" s="2">
        <v>41907</v>
      </c>
      <c r="D1278" s="4">
        <v>2.2000000000000002</v>
      </c>
    </row>
    <row r="1279" spans="2:4" ht="15" thickBot="1" x14ac:dyDescent="0.35">
      <c r="B1279">
        <f t="shared" si="19"/>
        <v>3</v>
      </c>
      <c r="C1279" s="2">
        <v>41906</v>
      </c>
      <c r="D1279" s="4">
        <v>152.30000000000001</v>
      </c>
    </row>
    <row r="1280" spans="2:4" ht="15" thickBot="1" x14ac:dyDescent="0.35">
      <c r="B1280">
        <f t="shared" si="19"/>
        <v>2</v>
      </c>
      <c r="C1280" s="2">
        <v>41905</v>
      </c>
      <c r="D1280" s="4">
        <v>36.1</v>
      </c>
    </row>
    <row r="1281" spans="2:4" ht="15" thickBot="1" x14ac:dyDescent="0.35">
      <c r="B1281">
        <f t="shared" si="19"/>
        <v>1</v>
      </c>
      <c r="C1281" s="2">
        <v>41904</v>
      </c>
      <c r="D1281" s="4">
        <v>-26.2</v>
      </c>
    </row>
    <row r="1282" spans="2:4" ht="15" thickBot="1" x14ac:dyDescent="0.35">
      <c r="B1282">
        <f t="shared" si="19"/>
        <v>5</v>
      </c>
      <c r="C1282" s="2">
        <v>41901</v>
      </c>
      <c r="D1282" s="4">
        <v>4.9000000000000004</v>
      </c>
    </row>
    <row r="1283" spans="2:4" ht="15" thickBot="1" x14ac:dyDescent="0.35">
      <c r="B1283">
        <f t="shared" si="19"/>
        <v>4</v>
      </c>
      <c r="C1283" s="2">
        <v>41900</v>
      </c>
      <c r="D1283" s="4">
        <v>-60.6</v>
      </c>
    </row>
    <row r="1284" spans="2:4" ht="15" thickBot="1" x14ac:dyDescent="0.35">
      <c r="B1284">
        <f t="shared" ref="B1284:B1347" si="20">WEEKDAY(C1284,2)</f>
        <v>3</v>
      </c>
      <c r="C1284" s="2">
        <v>41899</v>
      </c>
      <c r="D1284" s="4">
        <v>8.6999999999999993</v>
      </c>
    </row>
    <row r="1285" spans="2:4" ht="15" thickBot="1" x14ac:dyDescent="0.35">
      <c r="B1285">
        <f t="shared" si="20"/>
        <v>2</v>
      </c>
      <c r="C1285" s="2">
        <v>41898</v>
      </c>
      <c r="D1285" s="4">
        <v>98.2</v>
      </c>
    </row>
    <row r="1286" spans="2:4" ht="15" thickBot="1" x14ac:dyDescent="0.35">
      <c r="B1286">
        <f t="shared" si="20"/>
        <v>1</v>
      </c>
      <c r="C1286" s="2">
        <v>41897</v>
      </c>
      <c r="D1286" s="4">
        <v>108.9</v>
      </c>
    </row>
    <row r="1287" spans="2:4" ht="15" thickBot="1" x14ac:dyDescent="0.35">
      <c r="B1287">
        <f t="shared" si="20"/>
        <v>5</v>
      </c>
      <c r="C1287" s="2">
        <v>41894</v>
      </c>
      <c r="D1287" s="4">
        <v>130.9</v>
      </c>
    </row>
    <row r="1288" spans="2:4" ht="15" thickBot="1" x14ac:dyDescent="0.35">
      <c r="B1288">
        <f t="shared" si="20"/>
        <v>4</v>
      </c>
      <c r="C1288" s="2">
        <v>41893</v>
      </c>
      <c r="D1288" s="4">
        <v>177</v>
      </c>
    </row>
    <row r="1289" spans="2:4" ht="15" thickBot="1" x14ac:dyDescent="0.35">
      <c r="B1289">
        <f t="shared" si="20"/>
        <v>3</v>
      </c>
      <c r="C1289" s="2">
        <v>41892</v>
      </c>
      <c r="D1289" s="4">
        <v>444</v>
      </c>
    </row>
    <row r="1290" spans="2:4" ht="15" thickBot="1" x14ac:dyDescent="0.35">
      <c r="B1290">
        <f t="shared" si="20"/>
        <v>2</v>
      </c>
      <c r="C1290" s="2">
        <v>41891</v>
      </c>
      <c r="D1290" s="4">
        <v>29.9</v>
      </c>
    </row>
    <row r="1291" spans="2:4" ht="15" thickBot="1" x14ac:dyDescent="0.35">
      <c r="B1291">
        <f t="shared" si="20"/>
        <v>1</v>
      </c>
      <c r="C1291" s="2">
        <v>41890</v>
      </c>
      <c r="D1291" s="4">
        <v>282.8</v>
      </c>
    </row>
    <row r="1292" spans="2:4" ht="15" thickBot="1" x14ac:dyDescent="0.35">
      <c r="B1292">
        <f t="shared" si="20"/>
        <v>5</v>
      </c>
      <c r="C1292" s="2">
        <v>41887</v>
      </c>
      <c r="D1292" s="4">
        <v>277.60000000000002</v>
      </c>
    </row>
    <row r="1293" spans="2:4" ht="15" thickBot="1" x14ac:dyDescent="0.35">
      <c r="B1293">
        <f t="shared" si="20"/>
        <v>4</v>
      </c>
      <c r="C1293" s="2">
        <v>41886</v>
      </c>
      <c r="D1293" s="4">
        <v>208.5</v>
      </c>
    </row>
    <row r="1294" spans="2:4" ht="15" thickBot="1" x14ac:dyDescent="0.35">
      <c r="B1294">
        <f t="shared" si="20"/>
        <v>3</v>
      </c>
      <c r="C1294" s="2">
        <v>41885</v>
      </c>
      <c r="D1294" s="4">
        <v>-147.6</v>
      </c>
    </row>
    <row r="1295" spans="2:4" ht="15" thickBot="1" x14ac:dyDescent="0.35">
      <c r="B1295">
        <f t="shared" si="20"/>
        <v>2</v>
      </c>
      <c r="C1295" s="2">
        <v>41884</v>
      </c>
      <c r="D1295" s="4">
        <v>96.9</v>
      </c>
    </row>
    <row r="1296" spans="2:4" ht="15" thickBot="1" x14ac:dyDescent="0.35">
      <c r="B1296">
        <f t="shared" si="20"/>
        <v>1</v>
      </c>
      <c r="C1296" s="2">
        <v>41883</v>
      </c>
      <c r="D1296" s="4">
        <v>97.9</v>
      </c>
    </row>
    <row r="1297" spans="2:4" ht="15" thickBot="1" x14ac:dyDescent="0.35">
      <c r="B1297">
        <f t="shared" si="20"/>
        <v>5</v>
      </c>
      <c r="C1297" s="2">
        <v>41880</v>
      </c>
      <c r="D1297" s="4">
        <v>92.9</v>
      </c>
    </row>
    <row r="1298" spans="2:4" ht="15" thickBot="1" x14ac:dyDescent="0.35">
      <c r="B1298">
        <f t="shared" si="20"/>
        <v>4</v>
      </c>
      <c r="C1298" s="2">
        <v>41879</v>
      </c>
      <c r="D1298" s="4">
        <v>82.6</v>
      </c>
    </row>
    <row r="1299" spans="2:4" ht="15" thickBot="1" x14ac:dyDescent="0.35">
      <c r="B1299">
        <f t="shared" si="20"/>
        <v>3</v>
      </c>
      <c r="C1299" s="2">
        <v>41878</v>
      </c>
      <c r="D1299" s="4">
        <v>-111.2</v>
      </c>
    </row>
    <row r="1300" spans="2:4" ht="15" thickBot="1" x14ac:dyDescent="0.35">
      <c r="B1300">
        <f t="shared" si="20"/>
        <v>2</v>
      </c>
      <c r="C1300" s="2">
        <v>41877</v>
      </c>
      <c r="D1300" s="4">
        <v>60.8</v>
      </c>
    </row>
    <row r="1301" spans="2:4" ht="15" thickBot="1" x14ac:dyDescent="0.35">
      <c r="B1301">
        <f t="shared" si="20"/>
        <v>1</v>
      </c>
      <c r="C1301" s="2">
        <v>41876</v>
      </c>
      <c r="D1301" s="4">
        <v>70.400000000000006</v>
      </c>
    </row>
    <row r="1302" spans="2:4" ht="15" thickBot="1" x14ac:dyDescent="0.35">
      <c r="B1302">
        <f t="shared" si="20"/>
        <v>5</v>
      </c>
      <c r="C1302" s="2">
        <v>41873</v>
      </c>
      <c r="D1302" s="4">
        <v>74.7</v>
      </c>
    </row>
    <row r="1303" spans="2:4" ht="15" thickBot="1" x14ac:dyDescent="0.35">
      <c r="B1303">
        <f t="shared" si="20"/>
        <v>4</v>
      </c>
      <c r="C1303" s="2">
        <v>41872</v>
      </c>
      <c r="D1303" s="4">
        <v>46.2</v>
      </c>
    </row>
    <row r="1304" spans="2:4" ht="15" thickBot="1" x14ac:dyDescent="0.35">
      <c r="B1304">
        <f t="shared" si="20"/>
        <v>3</v>
      </c>
      <c r="C1304" s="2">
        <v>41871</v>
      </c>
      <c r="D1304" s="4">
        <v>159.80000000000001</v>
      </c>
    </row>
    <row r="1305" spans="2:4" ht="15" thickBot="1" x14ac:dyDescent="0.35">
      <c r="B1305">
        <f t="shared" si="20"/>
        <v>2</v>
      </c>
      <c r="C1305" s="2">
        <v>41870</v>
      </c>
      <c r="D1305" s="4">
        <v>-62.9</v>
      </c>
    </row>
    <row r="1306" spans="2:4" ht="15" thickBot="1" x14ac:dyDescent="0.35">
      <c r="B1306">
        <f t="shared" si="20"/>
        <v>1</v>
      </c>
      <c r="C1306" s="2">
        <v>41869</v>
      </c>
      <c r="D1306" s="4">
        <v>72.5</v>
      </c>
    </row>
    <row r="1307" spans="2:4" ht="15" thickBot="1" x14ac:dyDescent="0.35">
      <c r="B1307">
        <f t="shared" si="20"/>
        <v>5</v>
      </c>
      <c r="C1307" s="2">
        <v>41866</v>
      </c>
      <c r="D1307" s="4">
        <v>79.5</v>
      </c>
    </row>
    <row r="1308" spans="2:4" ht="15" thickBot="1" x14ac:dyDescent="0.35">
      <c r="B1308">
        <f t="shared" si="20"/>
        <v>4</v>
      </c>
      <c r="C1308" s="2">
        <v>41865</v>
      </c>
      <c r="D1308" s="4">
        <v>22.7</v>
      </c>
    </row>
    <row r="1309" spans="2:4" ht="15" thickBot="1" x14ac:dyDescent="0.35">
      <c r="B1309">
        <f t="shared" si="20"/>
        <v>3</v>
      </c>
      <c r="C1309" s="2">
        <v>41864</v>
      </c>
      <c r="D1309" s="4">
        <v>275.3</v>
      </c>
    </row>
    <row r="1310" spans="2:4" ht="15" thickBot="1" x14ac:dyDescent="0.35">
      <c r="B1310">
        <f t="shared" si="20"/>
        <v>2</v>
      </c>
      <c r="C1310" s="2">
        <v>41863</v>
      </c>
      <c r="D1310" s="4">
        <v>68.099999999999994</v>
      </c>
    </row>
    <row r="1311" spans="2:4" ht="15" thickBot="1" x14ac:dyDescent="0.35">
      <c r="B1311">
        <f t="shared" si="20"/>
        <v>1</v>
      </c>
      <c r="C1311" s="2">
        <v>41862</v>
      </c>
      <c r="D1311" s="4">
        <v>265.10000000000002</v>
      </c>
    </row>
    <row r="1312" spans="2:4" ht="15" thickBot="1" x14ac:dyDescent="0.35">
      <c r="B1312">
        <f t="shared" si="20"/>
        <v>5</v>
      </c>
      <c r="C1312" s="2">
        <v>41859</v>
      </c>
      <c r="D1312" s="4">
        <v>368.3</v>
      </c>
    </row>
    <row r="1313" spans="2:4" ht="15" thickBot="1" x14ac:dyDescent="0.35">
      <c r="B1313">
        <f t="shared" si="20"/>
        <v>4</v>
      </c>
      <c r="C1313" s="2">
        <v>41858</v>
      </c>
      <c r="D1313" s="4">
        <v>145.80000000000001</v>
      </c>
    </row>
    <row r="1314" spans="2:4" ht="15" thickBot="1" x14ac:dyDescent="0.35">
      <c r="B1314">
        <f t="shared" si="20"/>
        <v>3</v>
      </c>
      <c r="C1314" s="2">
        <v>41857</v>
      </c>
      <c r="D1314" s="4">
        <v>59.7</v>
      </c>
    </row>
    <row r="1315" spans="2:4" ht="15" thickBot="1" x14ac:dyDescent="0.35">
      <c r="B1315">
        <f t="shared" si="20"/>
        <v>2</v>
      </c>
      <c r="C1315" s="2">
        <v>41856</v>
      </c>
      <c r="D1315" s="4">
        <v>73.099999999999994</v>
      </c>
    </row>
    <row r="1316" spans="2:4" ht="15" thickBot="1" x14ac:dyDescent="0.35">
      <c r="B1316">
        <f t="shared" si="20"/>
        <v>1</v>
      </c>
      <c r="C1316" s="2">
        <v>41855</v>
      </c>
      <c r="D1316" s="4">
        <v>108.4</v>
      </c>
    </row>
    <row r="1317" spans="2:4" ht="15" thickBot="1" x14ac:dyDescent="0.35">
      <c r="B1317">
        <f t="shared" si="20"/>
        <v>5</v>
      </c>
      <c r="C1317" s="2">
        <v>41852</v>
      </c>
      <c r="D1317" s="4">
        <v>48.9</v>
      </c>
    </row>
    <row r="1318" spans="2:4" ht="15" thickBot="1" x14ac:dyDescent="0.35">
      <c r="B1318">
        <f t="shared" si="20"/>
        <v>4</v>
      </c>
      <c r="C1318" s="2">
        <v>41851</v>
      </c>
      <c r="D1318" s="4">
        <v>21.8</v>
      </c>
    </row>
    <row r="1319" spans="2:4" ht="15" thickBot="1" x14ac:dyDescent="0.35">
      <c r="B1319">
        <f t="shared" si="20"/>
        <v>3</v>
      </c>
      <c r="C1319" s="2">
        <v>41850</v>
      </c>
      <c r="D1319" s="4">
        <v>-98.2</v>
      </c>
    </row>
    <row r="1320" spans="2:4" ht="15" thickBot="1" x14ac:dyDescent="0.35">
      <c r="B1320">
        <f t="shared" si="20"/>
        <v>2</v>
      </c>
      <c r="C1320" s="2">
        <v>41849</v>
      </c>
      <c r="D1320" s="4">
        <v>-47</v>
      </c>
    </row>
    <row r="1321" spans="2:4" ht="15" thickBot="1" x14ac:dyDescent="0.35">
      <c r="B1321">
        <f t="shared" si="20"/>
        <v>1</v>
      </c>
      <c r="C1321" s="2">
        <v>41848</v>
      </c>
      <c r="D1321" s="4">
        <v>-66.7</v>
      </c>
    </row>
    <row r="1322" spans="2:4" ht="15" thickBot="1" x14ac:dyDescent="0.35">
      <c r="B1322">
        <f t="shared" si="20"/>
        <v>5</v>
      </c>
      <c r="C1322" s="2">
        <v>41845</v>
      </c>
      <c r="D1322" s="4">
        <v>-17.100000000000001</v>
      </c>
    </row>
    <row r="1323" spans="2:4" ht="15" thickBot="1" x14ac:dyDescent="0.35">
      <c r="B1323">
        <f t="shared" si="20"/>
        <v>4</v>
      </c>
      <c r="C1323" s="2">
        <v>41844</v>
      </c>
      <c r="D1323" s="4">
        <v>-1.2</v>
      </c>
    </row>
    <row r="1324" spans="2:4" ht="15" thickBot="1" x14ac:dyDescent="0.35">
      <c r="B1324">
        <f t="shared" si="20"/>
        <v>3</v>
      </c>
      <c r="C1324" s="2">
        <v>41843</v>
      </c>
      <c r="D1324" s="4">
        <v>-110</v>
      </c>
    </row>
    <row r="1325" spans="2:4" ht="15" thickBot="1" x14ac:dyDescent="0.35">
      <c r="B1325">
        <f t="shared" si="20"/>
        <v>2</v>
      </c>
      <c r="C1325" s="2">
        <v>41842</v>
      </c>
      <c r="D1325" s="4">
        <v>-251.6</v>
      </c>
    </row>
    <row r="1326" spans="2:4" ht="15" thickBot="1" x14ac:dyDescent="0.35">
      <c r="B1326">
        <f t="shared" si="20"/>
        <v>1</v>
      </c>
      <c r="C1326" s="2">
        <v>41841</v>
      </c>
      <c r="D1326" s="4">
        <v>-8</v>
      </c>
    </row>
    <row r="1327" spans="2:4" ht="15" thickBot="1" x14ac:dyDescent="0.35">
      <c r="B1327">
        <f t="shared" si="20"/>
        <v>5</v>
      </c>
      <c r="C1327" s="2">
        <v>41838</v>
      </c>
      <c r="D1327" s="4">
        <v>31.5</v>
      </c>
    </row>
    <row r="1328" spans="2:4" ht="15" thickBot="1" x14ac:dyDescent="0.35">
      <c r="B1328">
        <f t="shared" si="20"/>
        <v>4</v>
      </c>
      <c r="C1328" s="2">
        <v>41837</v>
      </c>
      <c r="D1328" s="4">
        <v>-0.2</v>
      </c>
    </row>
    <row r="1329" spans="2:4" ht="15" thickBot="1" x14ac:dyDescent="0.35">
      <c r="B1329">
        <f t="shared" si="20"/>
        <v>3</v>
      </c>
      <c r="C1329" s="2">
        <v>41836</v>
      </c>
      <c r="D1329" s="4">
        <v>14.6</v>
      </c>
    </row>
    <row r="1330" spans="2:4" ht="15" thickBot="1" x14ac:dyDescent="0.35">
      <c r="B1330">
        <f t="shared" si="20"/>
        <v>2</v>
      </c>
      <c r="C1330" s="2">
        <v>41835</v>
      </c>
      <c r="D1330" s="4">
        <v>-6.5</v>
      </c>
    </row>
    <row r="1331" spans="2:4" ht="15" thickBot="1" x14ac:dyDescent="0.35">
      <c r="B1331">
        <f t="shared" si="20"/>
        <v>1</v>
      </c>
      <c r="C1331" s="2">
        <v>41834</v>
      </c>
      <c r="D1331" s="4">
        <v>-15.7</v>
      </c>
    </row>
    <row r="1332" spans="2:4" ht="15" thickBot="1" x14ac:dyDescent="0.35">
      <c r="B1332">
        <f t="shared" si="20"/>
        <v>5</v>
      </c>
      <c r="C1332" s="2">
        <v>41831</v>
      </c>
      <c r="D1332" s="4">
        <v>21.8</v>
      </c>
    </row>
    <row r="1333" spans="2:4" ht="15" thickBot="1" x14ac:dyDescent="0.35">
      <c r="B1333">
        <f t="shared" si="20"/>
        <v>4</v>
      </c>
      <c r="C1333" s="2">
        <v>41830</v>
      </c>
      <c r="D1333" s="4">
        <v>247.2</v>
      </c>
    </row>
    <row r="1334" spans="2:4" ht="15" thickBot="1" x14ac:dyDescent="0.35">
      <c r="B1334">
        <f t="shared" si="20"/>
        <v>3</v>
      </c>
      <c r="C1334" s="2">
        <v>41829</v>
      </c>
      <c r="D1334" s="4">
        <v>162.19999999999999</v>
      </c>
    </row>
    <row r="1335" spans="2:4" ht="15" thickBot="1" x14ac:dyDescent="0.35">
      <c r="B1335">
        <f t="shared" si="20"/>
        <v>2</v>
      </c>
      <c r="C1335" s="2">
        <v>41828</v>
      </c>
      <c r="D1335" s="4">
        <v>-84.1</v>
      </c>
    </row>
    <row r="1336" spans="2:4" ht="15" thickBot="1" x14ac:dyDescent="0.35">
      <c r="B1336">
        <f t="shared" si="20"/>
        <v>1</v>
      </c>
      <c r="C1336" s="2">
        <v>41827</v>
      </c>
      <c r="D1336" s="4">
        <v>-85.8</v>
      </c>
    </row>
    <row r="1337" spans="2:4" ht="15" thickBot="1" x14ac:dyDescent="0.35">
      <c r="B1337">
        <f t="shared" si="20"/>
        <v>5</v>
      </c>
      <c r="C1337" s="2">
        <v>41824</v>
      </c>
      <c r="D1337" s="4">
        <v>-60.5</v>
      </c>
    </row>
    <row r="1338" spans="2:4" ht="15" thickBot="1" x14ac:dyDescent="0.35">
      <c r="B1338">
        <f t="shared" si="20"/>
        <v>4</v>
      </c>
      <c r="C1338" s="2">
        <v>41823</v>
      </c>
      <c r="D1338" s="4">
        <v>-99.7</v>
      </c>
    </row>
    <row r="1339" spans="2:4" ht="15" thickBot="1" x14ac:dyDescent="0.35">
      <c r="B1339">
        <f t="shared" si="20"/>
        <v>3</v>
      </c>
      <c r="C1339" s="2">
        <v>41822</v>
      </c>
      <c r="D1339" s="4">
        <v>-365.4</v>
      </c>
    </row>
    <row r="1340" spans="2:4" ht="15" thickBot="1" x14ac:dyDescent="0.35">
      <c r="B1340">
        <f t="shared" si="20"/>
        <v>2</v>
      </c>
      <c r="C1340" s="2">
        <v>41821</v>
      </c>
      <c r="D1340" s="4">
        <v>-154.80000000000001</v>
      </c>
    </row>
    <row r="1341" spans="2:4" ht="15" thickBot="1" x14ac:dyDescent="0.35">
      <c r="B1341">
        <f t="shared" si="20"/>
        <v>1</v>
      </c>
      <c r="C1341" s="2">
        <v>41820</v>
      </c>
      <c r="D1341" s="4">
        <v>-70.599999999999994</v>
      </c>
    </row>
    <row r="1342" spans="2:4" ht="15" thickBot="1" x14ac:dyDescent="0.35">
      <c r="B1342">
        <f t="shared" si="20"/>
        <v>5</v>
      </c>
      <c r="C1342" s="2">
        <v>41817</v>
      </c>
      <c r="D1342" s="4">
        <v>-110.8</v>
      </c>
    </row>
    <row r="1343" spans="2:4" ht="15" thickBot="1" x14ac:dyDescent="0.35">
      <c r="B1343">
        <f t="shared" si="20"/>
        <v>4</v>
      </c>
      <c r="C1343" s="2">
        <v>41816</v>
      </c>
      <c r="D1343" s="4">
        <v>-134.30000000000001</v>
      </c>
    </row>
    <row r="1344" spans="2:4" ht="15" thickBot="1" x14ac:dyDescent="0.35">
      <c r="B1344">
        <f t="shared" si="20"/>
        <v>3</v>
      </c>
      <c r="C1344" s="2">
        <v>41815</v>
      </c>
      <c r="D1344" s="4">
        <v>82.6</v>
      </c>
    </row>
    <row r="1345" spans="2:4" ht="15" thickBot="1" x14ac:dyDescent="0.35">
      <c r="B1345">
        <f t="shared" si="20"/>
        <v>2</v>
      </c>
      <c r="C1345" s="2">
        <v>41814</v>
      </c>
      <c r="D1345" s="4">
        <v>-25.7</v>
      </c>
    </row>
    <row r="1346" spans="2:4" ht="15" thickBot="1" x14ac:dyDescent="0.35">
      <c r="B1346">
        <f t="shared" si="20"/>
        <v>1</v>
      </c>
      <c r="C1346" s="2">
        <v>41813</v>
      </c>
      <c r="D1346" s="4">
        <v>41.9</v>
      </c>
    </row>
    <row r="1347" spans="2:4" ht="15" thickBot="1" x14ac:dyDescent="0.35">
      <c r="B1347">
        <f t="shared" si="20"/>
        <v>5</v>
      </c>
      <c r="C1347" s="2">
        <v>41810</v>
      </c>
      <c r="D1347" s="4">
        <v>6.3</v>
      </c>
    </row>
    <row r="1348" spans="2:4" ht="15" thickBot="1" x14ac:dyDescent="0.35">
      <c r="B1348">
        <f t="shared" ref="B1348:B1411" si="21">WEEKDAY(C1348,2)</f>
        <v>4</v>
      </c>
      <c r="C1348" s="2">
        <v>41809</v>
      </c>
      <c r="D1348" s="4">
        <v>24.7</v>
      </c>
    </row>
    <row r="1349" spans="2:4" ht="15" thickBot="1" x14ac:dyDescent="0.35">
      <c r="B1349">
        <f t="shared" si="21"/>
        <v>3</v>
      </c>
      <c r="C1349" s="2">
        <v>41808</v>
      </c>
      <c r="D1349" s="4">
        <v>118.1</v>
      </c>
    </row>
    <row r="1350" spans="2:4" ht="15" thickBot="1" x14ac:dyDescent="0.35">
      <c r="B1350">
        <f t="shared" si="21"/>
        <v>2</v>
      </c>
      <c r="C1350" s="2">
        <v>41807</v>
      </c>
      <c r="D1350" s="4">
        <v>-183.6</v>
      </c>
    </row>
    <row r="1351" spans="2:4" ht="15" thickBot="1" x14ac:dyDescent="0.35">
      <c r="B1351">
        <f t="shared" si="21"/>
        <v>1</v>
      </c>
      <c r="C1351" s="2">
        <v>41806</v>
      </c>
      <c r="D1351" s="4">
        <v>-20.3</v>
      </c>
    </row>
    <row r="1352" spans="2:4" ht="15" thickBot="1" x14ac:dyDescent="0.35">
      <c r="B1352">
        <f t="shared" si="21"/>
        <v>3</v>
      </c>
      <c r="C1352" s="2">
        <v>41801</v>
      </c>
      <c r="D1352" s="4">
        <v>202.1</v>
      </c>
    </row>
    <row r="1353" spans="2:4" ht="15" thickBot="1" x14ac:dyDescent="0.35">
      <c r="B1353">
        <f t="shared" si="21"/>
        <v>2</v>
      </c>
      <c r="C1353" s="2">
        <v>41800</v>
      </c>
      <c r="D1353" s="4">
        <v>-266.8</v>
      </c>
    </row>
    <row r="1354" spans="2:4" ht="15" thickBot="1" x14ac:dyDescent="0.35">
      <c r="B1354">
        <f t="shared" si="21"/>
        <v>1</v>
      </c>
      <c r="C1354" s="2">
        <v>41799</v>
      </c>
      <c r="D1354" s="4">
        <v>-45.1</v>
      </c>
    </row>
    <row r="1355" spans="2:4" ht="15" thickBot="1" x14ac:dyDescent="0.35">
      <c r="B1355">
        <f t="shared" si="21"/>
        <v>5</v>
      </c>
      <c r="C1355" s="2">
        <v>41796</v>
      </c>
      <c r="D1355" s="4">
        <v>35.5</v>
      </c>
    </row>
    <row r="1356" spans="2:4" ht="15" thickBot="1" x14ac:dyDescent="0.35">
      <c r="B1356">
        <f t="shared" si="21"/>
        <v>4</v>
      </c>
      <c r="C1356" s="2">
        <v>41795</v>
      </c>
      <c r="D1356" s="4">
        <v>37.5</v>
      </c>
    </row>
    <row r="1357" spans="2:4" ht="15" thickBot="1" x14ac:dyDescent="0.35">
      <c r="B1357">
        <f t="shared" si="21"/>
        <v>3</v>
      </c>
      <c r="C1357" s="2">
        <v>41794</v>
      </c>
      <c r="D1357" s="4">
        <v>-365.4</v>
      </c>
    </row>
    <row r="1358" spans="2:4" ht="15" thickBot="1" x14ac:dyDescent="0.35">
      <c r="B1358">
        <f t="shared" si="21"/>
        <v>2</v>
      </c>
      <c r="C1358" s="2">
        <v>41793</v>
      </c>
      <c r="D1358" s="4">
        <v>54.9</v>
      </c>
    </row>
    <row r="1359" spans="2:4" ht="15" thickBot="1" x14ac:dyDescent="0.35">
      <c r="B1359">
        <f t="shared" si="21"/>
        <v>1</v>
      </c>
      <c r="C1359" s="2">
        <v>41792</v>
      </c>
      <c r="D1359" s="4">
        <v>52.5</v>
      </c>
    </row>
    <row r="1360" spans="2:4" ht="15" thickBot="1" x14ac:dyDescent="0.35">
      <c r="B1360">
        <f t="shared" si="21"/>
        <v>5</v>
      </c>
      <c r="C1360" s="2">
        <v>41789</v>
      </c>
      <c r="D1360" s="4">
        <v>-12.5</v>
      </c>
    </row>
    <row r="1361" spans="2:4" ht="15" thickBot="1" x14ac:dyDescent="0.35">
      <c r="B1361">
        <f t="shared" si="21"/>
        <v>4</v>
      </c>
      <c r="C1361" s="2">
        <v>41788</v>
      </c>
      <c r="D1361" s="4">
        <v>-34.9</v>
      </c>
    </row>
    <row r="1362" spans="2:4" ht="15" thickBot="1" x14ac:dyDescent="0.35">
      <c r="B1362">
        <f t="shared" si="21"/>
        <v>3</v>
      </c>
      <c r="C1362" s="2">
        <v>41787</v>
      </c>
      <c r="D1362" s="4">
        <v>-234</v>
      </c>
    </row>
    <row r="1363" spans="2:4" ht="15" thickBot="1" x14ac:dyDescent="0.35">
      <c r="B1363">
        <f t="shared" si="21"/>
        <v>2</v>
      </c>
      <c r="C1363" s="2">
        <v>41786</v>
      </c>
      <c r="D1363" s="4">
        <v>37.799999999999997</v>
      </c>
    </row>
    <row r="1364" spans="2:4" ht="15" thickBot="1" x14ac:dyDescent="0.35">
      <c r="B1364">
        <f t="shared" si="21"/>
        <v>1</v>
      </c>
      <c r="C1364" s="2">
        <v>41785</v>
      </c>
      <c r="D1364" s="4">
        <v>63.3</v>
      </c>
    </row>
    <row r="1365" spans="2:4" ht="15" thickBot="1" x14ac:dyDescent="0.35">
      <c r="B1365">
        <f t="shared" si="21"/>
        <v>5</v>
      </c>
      <c r="C1365" s="2">
        <v>41782</v>
      </c>
      <c r="D1365" s="4">
        <v>20.100000000000001</v>
      </c>
    </row>
    <row r="1366" spans="2:4" ht="15" thickBot="1" x14ac:dyDescent="0.35">
      <c r="B1366">
        <f t="shared" si="21"/>
        <v>4</v>
      </c>
      <c r="C1366" s="2">
        <v>41781</v>
      </c>
      <c r="D1366" s="4">
        <v>-77.7</v>
      </c>
    </row>
    <row r="1367" spans="2:4" ht="15" thickBot="1" x14ac:dyDescent="0.35">
      <c r="B1367">
        <f t="shared" si="21"/>
        <v>3</v>
      </c>
      <c r="C1367" s="2">
        <v>41780</v>
      </c>
      <c r="D1367" s="4">
        <v>-155.1</v>
      </c>
    </row>
    <row r="1368" spans="2:4" ht="15" thickBot="1" x14ac:dyDescent="0.35">
      <c r="B1368">
        <f t="shared" si="21"/>
        <v>2</v>
      </c>
      <c r="C1368" s="2">
        <v>41779</v>
      </c>
      <c r="D1368" s="4">
        <v>-180.2</v>
      </c>
    </row>
    <row r="1369" spans="2:4" ht="15" thickBot="1" x14ac:dyDescent="0.35">
      <c r="B1369">
        <f t="shared" si="21"/>
        <v>1</v>
      </c>
      <c r="C1369" s="2">
        <v>41778</v>
      </c>
      <c r="D1369" s="4">
        <v>-67.400000000000006</v>
      </c>
    </row>
    <row r="1370" spans="2:4" ht="15" thickBot="1" x14ac:dyDescent="0.35">
      <c r="B1370">
        <f t="shared" si="21"/>
        <v>5</v>
      </c>
      <c r="C1370" s="2">
        <v>41775</v>
      </c>
      <c r="D1370" s="4">
        <v>-106.8</v>
      </c>
    </row>
    <row r="1371" spans="2:4" ht="15" thickBot="1" x14ac:dyDescent="0.35">
      <c r="B1371">
        <f t="shared" si="21"/>
        <v>4</v>
      </c>
      <c r="C1371" s="2">
        <v>41774</v>
      </c>
      <c r="D1371" s="4">
        <v>-55.2</v>
      </c>
    </row>
    <row r="1372" spans="2:4" ht="15" thickBot="1" x14ac:dyDescent="0.35">
      <c r="B1372">
        <f t="shared" si="21"/>
        <v>3</v>
      </c>
      <c r="C1372" s="2">
        <v>41773</v>
      </c>
      <c r="D1372" s="4">
        <v>-85.8</v>
      </c>
    </row>
    <row r="1373" spans="2:4" ht="15" thickBot="1" x14ac:dyDescent="0.35">
      <c r="B1373">
        <f t="shared" si="21"/>
        <v>2</v>
      </c>
      <c r="C1373" s="2">
        <v>41772</v>
      </c>
      <c r="D1373" s="4">
        <v>-75</v>
      </c>
    </row>
    <row r="1374" spans="2:4" ht="15" thickBot="1" x14ac:dyDescent="0.35">
      <c r="B1374">
        <f t="shared" si="21"/>
        <v>1</v>
      </c>
      <c r="C1374" s="2">
        <v>41771</v>
      </c>
      <c r="D1374" s="4">
        <v>246.3</v>
      </c>
    </row>
    <row r="1375" spans="2:4" ht="15" thickBot="1" x14ac:dyDescent="0.35">
      <c r="B1375">
        <f t="shared" si="21"/>
        <v>4</v>
      </c>
      <c r="C1375" s="2">
        <v>41767</v>
      </c>
      <c r="D1375" s="4">
        <v>1.5</v>
      </c>
    </row>
    <row r="1376" spans="2:4" ht="15" thickBot="1" x14ac:dyDescent="0.35">
      <c r="B1376">
        <f t="shared" si="21"/>
        <v>3</v>
      </c>
      <c r="C1376" s="2">
        <v>41766</v>
      </c>
      <c r="D1376" s="4">
        <v>-122.4</v>
      </c>
    </row>
    <row r="1377" spans="2:4" ht="15" thickBot="1" x14ac:dyDescent="0.35">
      <c r="B1377">
        <f t="shared" si="21"/>
        <v>2</v>
      </c>
      <c r="C1377" s="2">
        <v>41765</v>
      </c>
      <c r="D1377" s="4">
        <v>-257.10000000000002</v>
      </c>
    </row>
    <row r="1378" spans="2:4" ht="15" thickBot="1" x14ac:dyDescent="0.35">
      <c r="B1378">
        <f t="shared" si="21"/>
        <v>1</v>
      </c>
      <c r="C1378" s="2">
        <v>41764</v>
      </c>
      <c r="D1378" s="4">
        <v>-229.9</v>
      </c>
    </row>
    <row r="1379" spans="2:4" ht="15" thickBot="1" x14ac:dyDescent="0.35">
      <c r="B1379">
        <f t="shared" si="21"/>
        <v>3</v>
      </c>
      <c r="C1379" s="2">
        <v>41759</v>
      </c>
      <c r="D1379" s="4">
        <v>-382.1</v>
      </c>
    </row>
    <row r="1380" spans="2:4" ht="15" thickBot="1" x14ac:dyDescent="0.35">
      <c r="B1380">
        <f t="shared" si="21"/>
        <v>2</v>
      </c>
      <c r="C1380" s="2">
        <v>41758</v>
      </c>
      <c r="D1380" s="4">
        <v>-294.5</v>
      </c>
    </row>
    <row r="1381" spans="2:4" ht="15" thickBot="1" x14ac:dyDescent="0.35">
      <c r="B1381">
        <f t="shared" si="21"/>
        <v>1</v>
      </c>
      <c r="C1381" s="2">
        <v>41757</v>
      </c>
      <c r="D1381" s="4">
        <v>-431.3</v>
      </c>
    </row>
    <row r="1382" spans="2:4" ht="15" thickBot="1" x14ac:dyDescent="0.35">
      <c r="B1382">
        <f t="shared" si="21"/>
        <v>5</v>
      </c>
      <c r="C1382" s="2">
        <v>41754</v>
      </c>
      <c r="D1382" s="4">
        <v>-116</v>
      </c>
    </row>
    <row r="1383" spans="2:4" ht="15" thickBot="1" x14ac:dyDescent="0.35">
      <c r="B1383">
        <f t="shared" si="21"/>
        <v>4</v>
      </c>
      <c r="C1383" s="2">
        <v>41753</v>
      </c>
      <c r="D1383" s="4">
        <v>-34.4</v>
      </c>
    </row>
    <row r="1384" spans="2:4" ht="15" thickBot="1" x14ac:dyDescent="0.35">
      <c r="B1384">
        <f t="shared" si="21"/>
        <v>3</v>
      </c>
      <c r="C1384" s="2">
        <v>41752</v>
      </c>
      <c r="D1384" s="4">
        <v>-7.1</v>
      </c>
    </row>
    <row r="1385" spans="2:4" ht="15" thickBot="1" x14ac:dyDescent="0.35">
      <c r="B1385">
        <f t="shared" si="21"/>
        <v>2</v>
      </c>
      <c r="C1385" s="2">
        <v>41751</v>
      </c>
      <c r="D1385" s="4">
        <v>-126.2</v>
      </c>
    </row>
    <row r="1386" spans="2:4" ht="15" thickBot="1" x14ac:dyDescent="0.35">
      <c r="B1386">
        <f t="shared" si="21"/>
        <v>1</v>
      </c>
      <c r="C1386" s="2">
        <v>41750</v>
      </c>
      <c r="D1386" s="4">
        <v>-76.8</v>
      </c>
    </row>
    <row r="1387" spans="2:4" ht="15" thickBot="1" x14ac:dyDescent="0.35">
      <c r="B1387">
        <f t="shared" si="21"/>
        <v>5</v>
      </c>
      <c r="C1387" s="2">
        <v>41747</v>
      </c>
      <c r="D1387" s="4">
        <v>-8.1999999999999993</v>
      </c>
    </row>
    <row r="1388" spans="2:4" ht="15" thickBot="1" x14ac:dyDescent="0.35">
      <c r="B1388">
        <f t="shared" si="21"/>
        <v>4</v>
      </c>
      <c r="C1388" s="2">
        <v>41746</v>
      </c>
      <c r="D1388" s="4">
        <v>-23.1</v>
      </c>
    </row>
    <row r="1389" spans="2:4" ht="15" thickBot="1" x14ac:dyDescent="0.35">
      <c r="B1389">
        <f t="shared" si="21"/>
        <v>3</v>
      </c>
      <c r="C1389" s="2">
        <v>41745</v>
      </c>
      <c r="D1389" s="4">
        <v>-92.9</v>
      </c>
    </row>
    <row r="1390" spans="2:4" ht="15" thickBot="1" x14ac:dyDescent="0.35">
      <c r="B1390">
        <f t="shared" si="21"/>
        <v>2</v>
      </c>
      <c r="C1390" s="2">
        <v>41744</v>
      </c>
      <c r="D1390" s="4">
        <v>-5.0999999999999996</v>
      </c>
    </row>
    <row r="1391" spans="2:4" ht="15" thickBot="1" x14ac:dyDescent="0.35">
      <c r="B1391">
        <f t="shared" si="21"/>
        <v>1</v>
      </c>
      <c r="C1391" s="2">
        <v>41743</v>
      </c>
      <c r="D1391" s="4">
        <v>33.200000000000003</v>
      </c>
    </row>
    <row r="1392" spans="2:4" ht="15" thickBot="1" x14ac:dyDescent="0.35">
      <c r="B1392">
        <f t="shared" si="21"/>
        <v>5</v>
      </c>
      <c r="C1392" s="2">
        <v>41740</v>
      </c>
      <c r="D1392" s="4">
        <v>24.2</v>
      </c>
    </row>
    <row r="1393" spans="2:4" ht="15" thickBot="1" x14ac:dyDescent="0.35">
      <c r="B1393">
        <f t="shared" si="21"/>
        <v>4</v>
      </c>
      <c r="C1393" s="2">
        <v>41739</v>
      </c>
      <c r="D1393" s="4">
        <v>366.8</v>
      </c>
    </row>
    <row r="1394" spans="2:4" ht="15" thickBot="1" x14ac:dyDescent="0.35">
      <c r="B1394">
        <f t="shared" si="21"/>
        <v>3</v>
      </c>
      <c r="C1394" s="2">
        <v>41738</v>
      </c>
      <c r="D1394" s="4">
        <v>189.3</v>
      </c>
    </row>
    <row r="1395" spans="2:4" ht="15" thickBot="1" x14ac:dyDescent="0.35">
      <c r="B1395">
        <f t="shared" si="21"/>
        <v>2</v>
      </c>
      <c r="C1395" s="2">
        <v>41737</v>
      </c>
      <c r="D1395" s="4">
        <v>4.2</v>
      </c>
    </row>
    <row r="1396" spans="2:4" ht="15" thickBot="1" x14ac:dyDescent="0.35">
      <c r="B1396">
        <f t="shared" si="21"/>
        <v>1</v>
      </c>
      <c r="C1396" s="2">
        <v>41736</v>
      </c>
      <c r="D1396" s="4">
        <v>12.2</v>
      </c>
    </row>
    <row r="1397" spans="2:4" ht="15" thickBot="1" x14ac:dyDescent="0.35">
      <c r="B1397">
        <f t="shared" si="21"/>
        <v>5</v>
      </c>
      <c r="C1397" s="2">
        <v>41733</v>
      </c>
      <c r="D1397" s="4">
        <v>-38.700000000000003</v>
      </c>
    </row>
    <row r="1398" spans="2:4" ht="15" thickBot="1" x14ac:dyDescent="0.35">
      <c r="B1398">
        <f t="shared" si="21"/>
        <v>4</v>
      </c>
      <c r="C1398" s="2">
        <v>41732</v>
      </c>
      <c r="D1398" s="4">
        <v>-147.80000000000001</v>
      </c>
    </row>
    <row r="1399" spans="2:4" ht="15" thickBot="1" x14ac:dyDescent="0.35">
      <c r="B1399">
        <f t="shared" si="21"/>
        <v>3</v>
      </c>
      <c r="C1399" s="2">
        <v>41731</v>
      </c>
      <c r="D1399" s="4">
        <v>-291.2</v>
      </c>
    </row>
    <row r="1400" spans="2:4" ht="15" thickBot="1" x14ac:dyDescent="0.35">
      <c r="B1400">
        <f t="shared" si="21"/>
        <v>2</v>
      </c>
      <c r="C1400" s="2">
        <v>41730</v>
      </c>
      <c r="D1400" s="4">
        <v>-627.70000000000005</v>
      </c>
    </row>
    <row r="1401" spans="2:4" ht="15" thickBot="1" x14ac:dyDescent="0.35">
      <c r="B1401">
        <f t="shared" si="21"/>
        <v>1</v>
      </c>
      <c r="C1401" s="2">
        <v>41729</v>
      </c>
      <c r="D1401" s="4">
        <v>-681.7</v>
      </c>
    </row>
    <row r="1402" spans="2:4" ht="15" thickBot="1" x14ac:dyDescent="0.35">
      <c r="B1402">
        <f t="shared" si="21"/>
        <v>5</v>
      </c>
      <c r="C1402" s="2">
        <v>41726</v>
      </c>
      <c r="D1402" s="4">
        <v>-578</v>
      </c>
    </row>
    <row r="1403" spans="2:4" ht="15" thickBot="1" x14ac:dyDescent="0.35">
      <c r="B1403">
        <f t="shared" si="21"/>
        <v>4</v>
      </c>
      <c r="C1403" s="2">
        <v>41725</v>
      </c>
      <c r="D1403" s="4">
        <v>-636.79999999999995</v>
      </c>
    </row>
    <row r="1404" spans="2:4" ht="15" thickBot="1" x14ac:dyDescent="0.35">
      <c r="B1404">
        <f t="shared" si="21"/>
        <v>3</v>
      </c>
      <c r="C1404" s="2">
        <v>41724</v>
      </c>
      <c r="D1404" s="4">
        <v>-473.1</v>
      </c>
    </row>
    <row r="1405" spans="2:4" ht="15" thickBot="1" x14ac:dyDescent="0.35">
      <c r="B1405">
        <f t="shared" si="21"/>
        <v>2</v>
      </c>
      <c r="C1405" s="2">
        <v>41723</v>
      </c>
      <c r="D1405" s="4">
        <v>-478.7</v>
      </c>
    </row>
    <row r="1406" spans="2:4" ht="15" thickBot="1" x14ac:dyDescent="0.35">
      <c r="B1406">
        <f t="shared" si="21"/>
        <v>1</v>
      </c>
      <c r="C1406" s="2">
        <v>41722</v>
      </c>
      <c r="D1406" s="4">
        <v>-370.5</v>
      </c>
    </row>
    <row r="1407" spans="2:4" ht="15" thickBot="1" x14ac:dyDescent="0.35">
      <c r="B1407">
        <f t="shared" si="21"/>
        <v>5</v>
      </c>
      <c r="C1407" s="2">
        <v>41719</v>
      </c>
      <c r="D1407" s="4">
        <v>-314.89999999999998</v>
      </c>
    </row>
    <row r="1408" spans="2:4" ht="15" thickBot="1" x14ac:dyDescent="0.35">
      <c r="B1408">
        <f t="shared" si="21"/>
        <v>4</v>
      </c>
      <c r="C1408" s="2">
        <v>41718</v>
      </c>
      <c r="D1408" s="4">
        <v>-291.2</v>
      </c>
    </row>
    <row r="1409" spans="2:4" ht="15" thickBot="1" x14ac:dyDescent="0.35">
      <c r="B1409">
        <f t="shared" si="21"/>
        <v>3</v>
      </c>
      <c r="C1409" s="2">
        <v>41717</v>
      </c>
      <c r="D1409" s="4">
        <v>-246.7</v>
      </c>
    </row>
    <row r="1410" spans="2:4" ht="15" thickBot="1" x14ac:dyDescent="0.35">
      <c r="B1410">
        <f t="shared" si="21"/>
        <v>2</v>
      </c>
      <c r="C1410" s="2">
        <v>41716</v>
      </c>
      <c r="D1410" s="4">
        <v>-569.1</v>
      </c>
    </row>
    <row r="1411" spans="2:4" ht="15" thickBot="1" x14ac:dyDescent="0.35">
      <c r="B1411">
        <f t="shared" si="21"/>
        <v>1</v>
      </c>
      <c r="C1411" s="2">
        <v>41715</v>
      </c>
      <c r="D1411" s="4">
        <v>-539.70000000000005</v>
      </c>
    </row>
    <row r="1412" spans="2:4" ht="15" thickBot="1" x14ac:dyDescent="0.35">
      <c r="B1412">
        <f t="shared" ref="B1412:B1475" si="22">WEEKDAY(C1412,2)</f>
        <v>5</v>
      </c>
      <c r="C1412" s="2">
        <v>41712</v>
      </c>
      <c r="D1412" s="4">
        <v>-316.5</v>
      </c>
    </row>
    <row r="1413" spans="2:4" ht="15" thickBot="1" x14ac:dyDescent="0.35">
      <c r="B1413">
        <f t="shared" si="22"/>
        <v>4</v>
      </c>
      <c r="C1413" s="2">
        <v>41711</v>
      </c>
      <c r="D1413" s="4">
        <v>-303.8</v>
      </c>
    </row>
    <row r="1414" spans="2:4" ht="15" thickBot="1" x14ac:dyDescent="0.35">
      <c r="B1414">
        <f t="shared" si="22"/>
        <v>3</v>
      </c>
      <c r="C1414" s="2">
        <v>41710</v>
      </c>
      <c r="D1414" s="4">
        <v>-54.1</v>
      </c>
    </row>
    <row r="1415" spans="2:4" ht="15" thickBot="1" x14ac:dyDescent="0.35">
      <c r="B1415">
        <f t="shared" si="22"/>
        <v>2</v>
      </c>
      <c r="C1415" s="2">
        <v>41709</v>
      </c>
      <c r="D1415" s="4">
        <v>8.8000000000000007</v>
      </c>
    </row>
    <row r="1416" spans="2:4" ht="15" thickBot="1" x14ac:dyDescent="0.35">
      <c r="B1416">
        <f t="shared" si="22"/>
        <v>5</v>
      </c>
      <c r="C1416" s="2">
        <v>41705</v>
      </c>
      <c r="D1416" s="4">
        <v>-39</v>
      </c>
    </row>
    <row r="1417" spans="2:4" ht="15" thickBot="1" x14ac:dyDescent="0.35">
      <c r="B1417">
        <f t="shared" si="22"/>
        <v>4</v>
      </c>
      <c r="C1417" s="2">
        <v>41704</v>
      </c>
      <c r="D1417" s="4">
        <v>-77.8</v>
      </c>
    </row>
    <row r="1418" spans="2:4" ht="15" thickBot="1" x14ac:dyDescent="0.35">
      <c r="B1418">
        <f t="shared" si="22"/>
        <v>3</v>
      </c>
      <c r="C1418" s="2">
        <v>41703</v>
      </c>
      <c r="D1418" s="4">
        <v>-266.39999999999998</v>
      </c>
    </row>
    <row r="1419" spans="2:4" ht="15" thickBot="1" x14ac:dyDescent="0.35">
      <c r="B1419">
        <f t="shared" si="22"/>
        <v>2</v>
      </c>
      <c r="C1419" s="2">
        <v>41702</v>
      </c>
      <c r="D1419" s="4">
        <v>-668.9</v>
      </c>
    </row>
    <row r="1420" spans="2:4" ht="15" thickBot="1" x14ac:dyDescent="0.35">
      <c r="B1420">
        <f t="shared" si="22"/>
        <v>1</v>
      </c>
      <c r="C1420" s="2">
        <v>41701</v>
      </c>
      <c r="D1420" s="4">
        <v>-111.5</v>
      </c>
    </row>
    <row r="1421" spans="2:4" ht="15" thickBot="1" x14ac:dyDescent="0.35">
      <c r="B1421">
        <f t="shared" si="22"/>
        <v>5</v>
      </c>
      <c r="C1421" s="2">
        <v>41698</v>
      </c>
      <c r="D1421" s="4">
        <v>-50.4</v>
      </c>
    </row>
    <row r="1422" spans="2:4" ht="15" thickBot="1" x14ac:dyDescent="0.35">
      <c r="B1422">
        <f t="shared" si="22"/>
        <v>4</v>
      </c>
      <c r="C1422" s="2">
        <v>41697</v>
      </c>
      <c r="D1422" s="4">
        <v>-316.8</v>
      </c>
    </row>
    <row r="1423" spans="2:4" ht="15" thickBot="1" x14ac:dyDescent="0.35">
      <c r="B1423">
        <f t="shared" si="22"/>
        <v>3</v>
      </c>
      <c r="C1423" s="2">
        <v>41696</v>
      </c>
      <c r="D1423" s="4">
        <v>-156.4</v>
      </c>
    </row>
    <row r="1424" spans="2:4" ht="15" thickBot="1" x14ac:dyDescent="0.35">
      <c r="B1424">
        <f t="shared" si="22"/>
        <v>2</v>
      </c>
      <c r="C1424" s="2">
        <v>41695</v>
      </c>
      <c r="D1424" s="4">
        <v>-50.5</v>
      </c>
    </row>
    <row r="1425" spans="2:4" ht="15" thickBot="1" x14ac:dyDescent="0.35">
      <c r="B1425">
        <f t="shared" si="22"/>
        <v>1</v>
      </c>
      <c r="C1425" s="2">
        <v>41694</v>
      </c>
      <c r="D1425" s="4">
        <v>-1.6</v>
      </c>
    </row>
    <row r="1426" spans="2:4" ht="15" thickBot="1" x14ac:dyDescent="0.35">
      <c r="B1426">
        <f t="shared" si="22"/>
        <v>5</v>
      </c>
      <c r="C1426" s="2">
        <v>41691</v>
      </c>
      <c r="D1426" s="4">
        <v>-33.700000000000003</v>
      </c>
    </row>
    <row r="1427" spans="2:4" ht="15" thickBot="1" x14ac:dyDescent="0.35">
      <c r="B1427">
        <f t="shared" si="22"/>
        <v>4</v>
      </c>
      <c r="C1427" s="2">
        <v>41690</v>
      </c>
      <c r="D1427" s="4">
        <v>-12.1</v>
      </c>
    </row>
    <row r="1428" spans="2:4" ht="15" thickBot="1" x14ac:dyDescent="0.35">
      <c r="B1428">
        <f t="shared" si="22"/>
        <v>3</v>
      </c>
      <c r="C1428" s="2">
        <v>41689</v>
      </c>
      <c r="D1428" s="4">
        <v>96.3</v>
      </c>
    </row>
    <row r="1429" spans="2:4" ht="15" thickBot="1" x14ac:dyDescent="0.35">
      <c r="B1429">
        <f t="shared" si="22"/>
        <v>2</v>
      </c>
      <c r="C1429" s="2">
        <v>41688</v>
      </c>
      <c r="D1429" s="4">
        <v>3.2</v>
      </c>
    </row>
    <row r="1430" spans="2:4" ht="15" thickBot="1" x14ac:dyDescent="0.35">
      <c r="B1430">
        <f t="shared" si="22"/>
        <v>1</v>
      </c>
      <c r="C1430" s="2">
        <v>41687</v>
      </c>
      <c r="D1430" s="4">
        <v>29.1</v>
      </c>
    </row>
    <row r="1431" spans="2:4" ht="15" thickBot="1" x14ac:dyDescent="0.35">
      <c r="B1431">
        <f t="shared" si="22"/>
        <v>5</v>
      </c>
      <c r="C1431" s="2">
        <v>41684</v>
      </c>
      <c r="D1431" s="4">
        <v>27.4</v>
      </c>
    </row>
    <row r="1432" spans="2:4" ht="15" thickBot="1" x14ac:dyDescent="0.35">
      <c r="B1432">
        <f t="shared" si="22"/>
        <v>4</v>
      </c>
      <c r="C1432" s="2">
        <v>41683</v>
      </c>
      <c r="D1432" s="4">
        <v>16.5</v>
      </c>
    </row>
    <row r="1433" spans="2:4" ht="15" thickBot="1" x14ac:dyDescent="0.35">
      <c r="B1433">
        <f t="shared" si="22"/>
        <v>3</v>
      </c>
      <c r="C1433" s="2">
        <v>41682</v>
      </c>
      <c r="D1433" s="4">
        <v>109</v>
      </c>
    </row>
    <row r="1434" spans="2:4" ht="15" thickBot="1" x14ac:dyDescent="0.35">
      <c r="B1434">
        <f t="shared" si="22"/>
        <v>2</v>
      </c>
      <c r="C1434" s="2">
        <v>41681</v>
      </c>
      <c r="D1434" s="4">
        <v>-43.3</v>
      </c>
    </row>
    <row r="1435" spans="2:4" ht="15" thickBot="1" x14ac:dyDescent="0.35">
      <c r="B1435">
        <f t="shared" si="22"/>
        <v>1</v>
      </c>
      <c r="C1435" s="2">
        <v>41680</v>
      </c>
      <c r="D1435" s="4">
        <v>60.1</v>
      </c>
    </row>
    <row r="1436" spans="2:4" ht="15" thickBot="1" x14ac:dyDescent="0.35">
      <c r="B1436">
        <f t="shared" si="22"/>
        <v>5</v>
      </c>
      <c r="C1436" s="2">
        <v>41677</v>
      </c>
      <c r="D1436" s="4">
        <v>11.1</v>
      </c>
    </row>
    <row r="1437" spans="2:4" ht="15" thickBot="1" x14ac:dyDescent="0.35">
      <c r="B1437">
        <f t="shared" si="22"/>
        <v>4</v>
      </c>
      <c r="C1437" s="2">
        <v>41676</v>
      </c>
      <c r="D1437" s="4">
        <v>1</v>
      </c>
    </row>
    <row r="1438" spans="2:4" ht="15" thickBot="1" x14ac:dyDescent="0.35">
      <c r="B1438">
        <f t="shared" si="22"/>
        <v>3</v>
      </c>
      <c r="C1438" s="2">
        <v>41675</v>
      </c>
      <c r="D1438" s="4">
        <v>-401.8</v>
      </c>
    </row>
    <row r="1439" spans="2:4" ht="15" thickBot="1" x14ac:dyDescent="0.35">
      <c r="B1439">
        <f t="shared" si="22"/>
        <v>2</v>
      </c>
      <c r="C1439" s="2">
        <v>41674</v>
      </c>
      <c r="D1439" s="4">
        <v>-105.2</v>
      </c>
    </row>
    <row r="1440" spans="2:4" ht="15" thickBot="1" x14ac:dyDescent="0.35">
      <c r="B1440">
        <f t="shared" si="22"/>
        <v>1</v>
      </c>
      <c r="C1440" s="2">
        <v>41673</v>
      </c>
      <c r="D1440" s="4">
        <v>-197.1</v>
      </c>
    </row>
    <row r="1441" spans="2:4" ht="15" thickBot="1" x14ac:dyDescent="0.35">
      <c r="B1441">
        <f t="shared" si="22"/>
        <v>5</v>
      </c>
      <c r="C1441" s="2">
        <v>41670</v>
      </c>
      <c r="D1441" s="4">
        <v>-144.6</v>
      </c>
    </row>
    <row r="1442" spans="2:4" ht="15" thickBot="1" x14ac:dyDescent="0.35">
      <c r="B1442">
        <f t="shared" si="22"/>
        <v>4</v>
      </c>
      <c r="C1442" s="2">
        <v>41669</v>
      </c>
      <c r="D1442" s="4">
        <v>-79.900000000000006</v>
      </c>
    </row>
    <row r="1443" spans="2:4" ht="15" thickBot="1" x14ac:dyDescent="0.35">
      <c r="B1443">
        <f t="shared" si="22"/>
        <v>3</v>
      </c>
      <c r="C1443" s="2">
        <v>41668</v>
      </c>
      <c r="D1443" s="4">
        <v>-198.3</v>
      </c>
    </row>
    <row r="1444" spans="2:4" ht="15" thickBot="1" x14ac:dyDescent="0.35">
      <c r="B1444">
        <f t="shared" si="22"/>
        <v>2</v>
      </c>
      <c r="C1444" s="2">
        <v>41667</v>
      </c>
      <c r="D1444" s="4">
        <v>-287.60000000000002</v>
      </c>
    </row>
    <row r="1445" spans="2:4" ht="15" thickBot="1" x14ac:dyDescent="0.35">
      <c r="B1445">
        <f t="shared" si="22"/>
        <v>1</v>
      </c>
      <c r="C1445" s="2">
        <v>41666</v>
      </c>
      <c r="D1445" s="4">
        <v>0.5</v>
      </c>
    </row>
    <row r="1446" spans="2:4" ht="15" thickBot="1" x14ac:dyDescent="0.35">
      <c r="B1446">
        <f t="shared" si="22"/>
        <v>5</v>
      </c>
      <c r="C1446" s="2">
        <v>41663</v>
      </c>
      <c r="D1446" s="4">
        <v>-19</v>
      </c>
    </row>
    <row r="1447" spans="2:4" ht="15" thickBot="1" x14ac:dyDescent="0.35">
      <c r="B1447">
        <f t="shared" si="22"/>
        <v>4</v>
      </c>
      <c r="C1447" s="2">
        <v>41662</v>
      </c>
      <c r="D1447" s="4">
        <v>-38.799999999999997</v>
      </c>
    </row>
    <row r="1448" spans="2:4" ht="15" thickBot="1" x14ac:dyDescent="0.35">
      <c r="B1448">
        <f t="shared" si="22"/>
        <v>3</v>
      </c>
      <c r="C1448" s="2">
        <v>41661</v>
      </c>
      <c r="D1448" s="4">
        <v>30.1</v>
      </c>
    </row>
    <row r="1449" spans="2:4" ht="15" thickBot="1" x14ac:dyDescent="0.35">
      <c r="B1449">
        <f t="shared" si="22"/>
        <v>2</v>
      </c>
      <c r="C1449" s="2">
        <v>41660</v>
      </c>
      <c r="D1449" s="4">
        <v>-206.1</v>
      </c>
    </row>
    <row r="1450" spans="2:4" ht="15" thickBot="1" x14ac:dyDescent="0.35">
      <c r="B1450">
        <f t="shared" si="22"/>
        <v>1</v>
      </c>
      <c r="C1450" s="2">
        <v>41659</v>
      </c>
      <c r="D1450" s="4">
        <v>-33.9</v>
      </c>
    </row>
    <row r="1451" spans="2:4" ht="15" thickBot="1" x14ac:dyDescent="0.35">
      <c r="B1451">
        <f t="shared" si="22"/>
        <v>5</v>
      </c>
      <c r="C1451" s="2">
        <v>41656</v>
      </c>
      <c r="D1451" s="4">
        <v>-43</v>
      </c>
    </row>
    <row r="1452" spans="2:4" ht="15" thickBot="1" x14ac:dyDescent="0.35">
      <c r="B1452">
        <f t="shared" si="22"/>
        <v>4</v>
      </c>
      <c r="C1452" s="2">
        <v>41655</v>
      </c>
      <c r="D1452" s="4">
        <v>-132.19999999999999</v>
      </c>
    </row>
    <row r="1453" spans="2:4" ht="15" thickBot="1" x14ac:dyDescent="0.35">
      <c r="B1453">
        <f t="shared" si="22"/>
        <v>3</v>
      </c>
      <c r="C1453" s="2">
        <v>41654</v>
      </c>
      <c r="D1453" s="4">
        <v>-89.1</v>
      </c>
    </row>
    <row r="1454" spans="2:4" ht="15" thickBot="1" x14ac:dyDescent="0.35">
      <c r="B1454">
        <f t="shared" si="22"/>
        <v>2</v>
      </c>
      <c r="C1454" s="2">
        <v>41653</v>
      </c>
      <c r="D1454" s="4">
        <v>-554</v>
      </c>
    </row>
    <row r="1455" spans="2:4" ht="15" thickBot="1" x14ac:dyDescent="0.35">
      <c r="B1455">
        <f t="shared" si="22"/>
        <v>1</v>
      </c>
      <c r="C1455" s="2">
        <v>41652</v>
      </c>
      <c r="D1455" s="4">
        <v>-859.1</v>
      </c>
    </row>
    <row r="1456" spans="2:4" ht="15" thickBot="1" x14ac:dyDescent="0.35">
      <c r="B1456">
        <f t="shared" si="22"/>
        <v>5</v>
      </c>
      <c r="C1456" s="2">
        <v>41649</v>
      </c>
      <c r="D1456" s="4">
        <v>-793</v>
      </c>
    </row>
    <row r="1457" spans="2:4" ht="15" thickBot="1" x14ac:dyDescent="0.35">
      <c r="B1457">
        <f t="shared" si="22"/>
        <v>4</v>
      </c>
      <c r="C1457" s="2">
        <v>41648</v>
      </c>
      <c r="D1457" s="3">
        <v>-1158.7</v>
      </c>
    </row>
    <row r="1458" spans="2:4" ht="15" thickBot="1" x14ac:dyDescent="0.35">
      <c r="B1458">
        <f t="shared" si="22"/>
        <v>2</v>
      </c>
      <c r="C1458" s="2">
        <v>41639</v>
      </c>
      <c r="D1458" s="4">
        <v>76</v>
      </c>
    </row>
    <row r="1459" spans="2:4" ht="15" thickBot="1" x14ac:dyDescent="0.35">
      <c r="B1459">
        <f t="shared" si="22"/>
        <v>1</v>
      </c>
      <c r="C1459" s="2">
        <v>41638</v>
      </c>
      <c r="D1459" s="3">
        <v>-1871.3</v>
      </c>
    </row>
    <row r="1460" spans="2:4" ht="15" thickBot="1" x14ac:dyDescent="0.35">
      <c r="B1460">
        <f t="shared" si="22"/>
        <v>5</v>
      </c>
      <c r="C1460" s="2">
        <v>41635</v>
      </c>
      <c r="D1460" s="3">
        <v>-1941</v>
      </c>
    </row>
    <row r="1461" spans="2:4" ht="15" thickBot="1" x14ac:dyDescent="0.35">
      <c r="B1461">
        <f t="shared" si="22"/>
        <v>4</v>
      </c>
      <c r="C1461" s="2">
        <v>41634</v>
      </c>
      <c r="D1461" s="3">
        <v>-1803.2</v>
      </c>
    </row>
    <row r="1462" spans="2:4" ht="15" thickBot="1" x14ac:dyDescent="0.35">
      <c r="B1462">
        <f t="shared" si="22"/>
        <v>3</v>
      </c>
      <c r="C1462" s="2">
        <v>41633</v>
      </c>
      <c r="D1462" s="3">
        <v>-1416.8</v>
      </c>
    </row>
    <row r="1463" spans="2:4" ht="15" thickBot="1" x14ac:dyDescent="0.35">
      <c r="B1463">
        <f t="shared" si="22"/>
        <v>2</v>
      </c>
      <c r="C1463" s="2">
        <v>41632</v>
      </c>
      <c r="D1463" s="4">
        <v>-712.8</v>
      </c>
    </row>
    <row r="1464" spans="2:4" ht="15" thickBot="1" x14ac:dyDescent="0.35">
      <c r="B1464">
        <f t="shared" si="22"/>
        <v>1</v>
      </c>
      <c r="C1464" s="2">
        <v>41631</v>
      </c>
      <c r="D1464" s="4">
        <v>-623.5</v>
      </c>
    </row>
    <row r="1465" spans="2:4" ht="15" thickBot="1" x14ac:dyDescent="0.35">
      <c r="B1465">
        <f t="shared" si="22"/>
        <v>5</v>
      </c>
      <c r="C1465" s="2">
        <v>41628</v>
      </c>
      <c r="D1465" s="4">
        <v>-581.79999999999995</v>
      </c>
    </row>
    <row r="1466" spans="2:4" ht="15" thickBot="1" x14ac:dyDescent="0.35">
      <c r="B1466">
        <f t="shared" si="22"/>
        <v>4</v>
      </c>
      <c r="C1466" s="2">
        <v>41627</v>
      </c>
      <c r="D1466" s="4">
        <v>-496.6</v>
      </c>
    </row>
    <row r="1467" spans="2:4" ht="15" thickBot="1" x14ac:dyDescent="0.35">
      <c r="B1467">
        <f t="shared" si="22"/>
        <v>3</v>
      </c>
      <c r="C1467" s="2">
        <v>41626</v>
      </c>
      <c r="D1467" s="4">
        <v>-528.29999999999995</v>
      </c>
    </row>
    <row r="1468" spans="2:4" ht="15" thickBot="1" x14ac:dyDescent="0.35">
      <c r="B1468">
        <f t="shared" si="22"/>
        <v>2</v>
      </c>
      <c r="C1468" s="2">
        <v>41625</v>
      </c>
      <c r="D1468" s="4">
        <v>-429.3</v>
      </c>
    </row>
    <row r="1469" spans="2:4" ht="15" thickBot="1" x14ac:dyDescent="0.35">
      <c r="B1469">
        <f t="shared" si="22"/>
        <v>1</v>
      </c>
      <c r="C1469" s="2">
        <v>41624</v>
      </c>
      <c r="D1469" s="4">
        <v>-443.7</v>
      </c>
    </row>
    <row r="1470" spans="2:4" ht="15" thickBot="1" x14ac:dyDescent="0.35">
      <c r="B1470">
        <f t="shared" si="22"/>
        <v>5</v>
      </c>
      <c r="C1470" s="2">
        <v>41621</v>
      </c>
      <c r="D1470" s="4">
        <v>-284.10000000000002</v>
      </c>
    </row>
    <row r="1471" spans="2:4" ht="15" thickBot="1" x14ac:dyDescent="0.35">
      <c r="B1471">
        <f t="shared" si="22"/>
        <v>4</v>
      </c>
      <c r="C1471" s="2">
        <v>41620</v>
      </c>
      <c r="D1471" s="4">
        <v>-427.2</v>
      </c>
    </row>
    <row r="1472" spans="2:4" ht="15" thickBot="1" x14ac:dyDescent="0.35">
      <c r="B1472">
        <f t="shared" si="22"/>
        <v>3</v>
      </c>
      <c r="C1472" s="2">
        <v>41619</v>
      </c>
      <c r="D1472" s="4">
        <v>-298.60000000000002</v>
      </c>
    </row>
    <row r="1473" spans="2:4" ht="15" thickBot="1" x14ac:dyDescent="0.35">
      <c r="B1473">
        <f t="shared" si="22"/>
        <v>2</v>
      </c>
      <c r="C1473" s="2">
        <v>41618</v>
      </c>
      <c r="D1473" s="4">
        <v>-606.5</v>
      </c>
    </row>
    <row r="1474" spans="2:4" ht="15" thickBot="1" x14ac:dyDescent="0.35">
      <c r="B1474">
        <f t="shared" si="22"/>
        <v>1</v>
      </c>
      <c r="C1474" s="2">
        <v>41617</v>
      </c>
      <c r="D1474" s="4">
        <v>-516.20000000000005</v>
      </c>
    </row>
    <row r="1475" spans="2:4" ht="15" thickBot="1" x14ac:dyDescent="0.35">
      <c r="B1475">
        <f t="shared" si="22"/>
        <v>5</v>
      </c>
      <c r="C1475" s="2">
        <v>41614</v>
      </c>
      <c r="D1475" s="4">
        <v>-473.3</v>
      </c>
    </row>
    <row r="1476" spans="2:4" ht="15" thickBot="1" x14ac:dyDescent="0.35">
      <c r="B1476">
        <f t="shared" ref="B1476:B1539" si="23">WEEKDAY(C1476,2)</f>
        <v>4</v>
      </c>
      <c r="C1476" s="2">
        <v>41613</v>
      </c>
      <c r="D1476" s="4">
        <v>-428.8</v>
      </c>
    </row>
    <row r="1477" spans="2:4" ht="15" thickBot="1" x14ac:dyDescent="0.35">
      <c r="B1477">
        <f t="shared" si="23"/>
        <v>3</v>
      </c>
      <c r="C1477" s="2">
        <v>41612</v>
      </c>
      <c r="D1477" s="4">
        <v>-576.1</v>
      </c>
    </row>
    <row r="1478" spans="2:4" ht="15" thickBot="1" x14ac:dyDescent="0.35">
      <c r="B1478">
        <f t="shared" si="23"/>
        <v>2</v>
      </c>
      <c r="C1478" s="2">
        <v>41611</v>
      </c>
      <c r="D1478" s="4">
        <v>-447.9</v>
      </c>
    </row>
    <row r="1479" spans="2:4" ht="15" thickBot="1" x14ac:dyDescent="0.35">
      <c r="B1479">
        <f t="shared" si="23"/>
        <v>1</v>
      </c>
      <c r="C1479" s="2">
        <v>41610</v>
      </c>
      <c r="D1479" s="4">
        <v>-529.1</v>
      </c>
    </row>
    <row r="1480" spans="2:4" ht="15" thickBot="1" x14ac:dyDescent="0.35">
      <c r="B1480">
        <f t="shared" si="23"/>
        <v>5</v>
      </c>
      <c r="C1480" s="2">
        <v>41607</v>
      </c>
      <c r="D1480" s="4">
        <v>-397.4</v>
      </c>
    </row>
    <row r="1481" spans="2:4" ht="15" thickBot="1" x14ac:dyDescent="0.35">
      <c r="B1481">
        <f t="shared" si="23"/>
        <v>4</v>
      </c>
      <c r="C1481" s="2">
        <v>41606</v>
      </c>
      <c r="D1481" s="4">
        <v>-230.9</v>
      </c>
    </row>
    <row r="1482" spans="2:4" ht="15" thickBot="1" x14ac:dyDescent="0.35">
      <c r="B1482">
        <f t="shared" si="23"/>
        <v>3</v>
      </c>
      <c r="C1482" s="2">
        <v>41605</v>
      </c>
      <c r="D1482" s="4">
        <v>-286.7</v>
      </c>
    </row>
    <row r="1483" spans="2:4" ht="15" thickBot="1" x14ac:dyDescent="0.35">
      <c r="B1483">
        <f t="shared" si="23"/>
        <v>2</v>
      </c>
      <c r="C1483" s="2">
        <v>41604</v>
      </c>
      <c r="D1483" s="4">
        <v>-404.7</v>
      </c>
    </row>
    <row r="1484" spans="2:4" ht="15" thickBot="1" x14ac:dyDescent="0.35">
      <c r="B1484">
        <f t="shared" si="23"/>
        <v>1</v>
      </c>
      <c r="C1484" s="2">
        <v>41603</v>
      </c>
      <c r="D1484" s="4">
        <v>-191.9</v>
      </c>
    </row>
    <row r="1485" spans="2:4" ht="15" thickBot="1" x14ac:dyDescent="0.35">
      <c r="B1485">
        <f t="shared" si="23"/>
        <v>5</v>
      </c>
      <c r="C1485" s="2">
        <v>41600</v>
      </c>
      <c r="D1485" s="4">
        <v>-183.4</v>
      </c>
    </row>
    <row r="1486" spans="2:4" ht="15" thickBot="1" x14ac:dyDescent="0.35">
      <c r="B1486">
        <f t="shared" si="23"/>
        <v>4</v>
      </c>
      <c r="C1486" s="2">
        <v>41599</v>
      </c>
      <c r="D1486" s="4">
        <v>-137.30000000000001</v>
      </c>
    </row>
    <row r="1487" spans="2:4" ht="15" thickBot="1" x14ac:dyDescent="0.35">
      <c r="B1487">
        <f t="shared" si="23"/>
        <v>3</v>
      </c>
      <c r="C1487" s="2">
        <v>41598</v>
      </c>
      <c r="D1487" s="4">
        <v>-37.700000000000003</v>
      </c>
    </row>
    <row r="1488" spans="2:4" ht="15" thickBot="1" x14ac:dyDescent="0.35">
      <c r="B1488">
        <f t="shared" si="23"/>
        <v>2</v>
      </c>
      <c r="C1488" s="2">
        <v>41597</v>
      </c>
      <c r="D1488" s="4">
        <v>-159.1</v>
      </c>
    </row>
    <row r="1489" spans="2:4" ht="15" thickBot="1" x14ac:dyDescent="0.35">
      <c r="B1489">
        <f t="shared" si="23"/>
        <v>1</v>
      </c>
      <c r="C1489" s="2">
        <v>41596</v>
      </c>
      <c r="D1489" s="4">
        <v>-160.4</v>
      </c>
    </row>
    <row r="1490" spans="2:4" ht="15" thickBot="1" x14ac:dyDescent="0.35">
      <c r="B1490">
        <f t="shared" si="23"/>
        <v>5</v>
      </c>
      <c r="C1490" s="2">
        <v>41593</v>
      </c>
      <c r="D1490" s="4">
        <v>-118.8</v>
      </c>
    </row>
    <row r="1491" spans="2:4" ht="15" thickBot="1" x14ac:dyDescent="0.35">
      <c r="B1491">
        <f t="shared" si="23"/>
        <v>4</v>
      </c>
      <c r="C1491" s="2">
        <v>41592</v>
      </c>
      <c r="D1491" s="4">
        <v>-43</v>
      </c>
    </row>
    <row r="1492" spans="2:4" ht="15" thickBot="1" x14ac:dyDescent="0.35">
      <c r="B1492">
        <f t="shared" si="23"/>
        <v>3</v>
      </c>
      <c r="C1492" s="2">
        <v>41591</v>
      </c>
      <c r="D1492" s="4">
        <v>114.8</v>
      </c>
    </row>
    <row r="1493" spans="2:4" ht="15" thickBot="1" x14ac:dyDescent="0.35">
      <c r="B1493">
        <f t="shared" si="23"/>
        <v>2</v>
      </c>
      <c r="C1493" s="2">
        <v>41590</v>
      </c>
      <c r="D1493" s="4">
        <v>-101.2</v>
      </c>
    </row>
    <row r="1494" spans="2:4" ht="15" thickBot="1" x14ac:dyDescent="0.35">
      <c r="B1494">
        <f t="shared" si="23"/>
        <v>1</v>
      </c>
      <c r="C1494" s="2">
        <v>41589</v>
      </c>
      <c r="D1494" s="4">
        <v>176.9</v>
      </c>
    </row>
    <row r="1495" spans="2:4" ht="15" thickBot="1" x14ac:dyDescent="0.35">
      <c r="B1495">
        <f t="shared" si="23"/>
        <v>5</v>
      </c>
      <c r="C1495" s="2">
        <v>41586</v>
      </c>
      <c r="D1495" s="4">
        <v>-107.8</v>
      </c>
    </row>
    <row r="1496" spans="2:4" ht="15" thickBot="1" x14ac:dyDescent="0.35">
      <c r="B1496">
        <f t="shared" si="23"/>
        <v>4</v>
      </c>
      <c r="C1496" s="2">
        <v>41585</v>
      </c>
      <c r="D1496" s="4">
        <v>-155.9</v>
      </c>
    </row>
    <row r="1497" spans="2:4" ht="15" thickBot="1" x14ac:dyDescent="0.35">
      <c r="B1497">
        <f t="shared" si="23"/>
        <v>3</v>
      </c>
      <c r="C1497" s="2">
        <v>41584</v>
      </c>
      <c r="D1497" s="4">
        <v>-299.2</v>
      </c>
    </row>
    <row r="1498" spans="2:4" ht="15" thickBot="1" x14ac:dyDescent="0.35">
      <c r="B1498">
        <f t="shared" si="23"/>
        <v>2</v>
      </c>
      <c r="C1498" s="2">
        <v>41583</v>
      </c>
      <c r="D1498" s="4">
        <v>-195.5</v>
      </c>
    </row>
    <row r="1499" spans="2:4" ht="15" thickBot="1" x14ac:dyDescent="0.35">
      <c r="B1499">
        <f t="shared" si="23"/>
        <v>5</v>
      </c>
      <c r="C1499" s="2">
        <v>41579</v>
      </c>
      <c r="D1499" s="4">
        <v>-388.3</v>
      </c>
    </row>
    <row r="1500" spans="2:4" ht="15" thickBot="1" x14ac:dyDescent="0.35">
      <c r="B1500">
        <f t="shared" si="23"/>
        <v>4</v>
      </c>
      <c r="C1500" s="2">
        <v>41578</v>
      </c>
      <c r="D1500" s="4">
        <v>-259.10000000000002</v>
      </c>
    </row>
    <row r="1501" spans="2:4" ht="15" thickBot="1" x14ac:dyDescent="0.35">
      <c r="B1501">
        <f t="shared" si="23"/>
        <v>3</v>
      </c>
      <c r="C1501" s="2">
        <v>41577</v>
      </c>
      <c r="D1501" s="4">
        <v>-340.3</v>
      </c>
    </row>
    <row r="1502" spans="2:4" ht="15" thickBot="1" x14ac:dyDescent="0.35">
      <c r="B1502">
        <f t="shared" si="23"/>
        <v>2</v>
      </c>
      <c r="C1502" s="2">
        <v>41576</v>
      </c>
      <c r="D1502" s="4">
        <v>-353.7</v>
      </c>
    </row>
    <row r="1503" spans="2:4" ht="15" thickBot="1" x14ac:dyDescent="0.35">
      <c r="B1503">
        <f t="shared" si="23"/>
        <v>1</v>
      </c>
      <c r="C1503" s="2">
        <v>41575</v>
      </c>
      <c r="D1503" s="4">
        <v>-254.3</v>
      </c>
    </row>
    <row r="1504" spans="2:4" ht="15" thickBot="1" x14ac:dyDescent="0.35">
      <c r="B1504">
        <f t="shared" si="23"/>
        <v>5</v>
      </c>
      <c r="C1504" s="2">
        <v>41572</v>
      </c>
      <c r="D1504" s="4">
        <v>-44.1</v>
      </c>
    </row>
    <row r="1505" spans="2:4" ht="15" thickBot="1" x14ac:dyDescent="0.35">
      <c r="B1505">
        <f t="shared" si="23"/>
        <v>4</v>
      </c>
      <c r="C1505" s="2">
        <v>41571</v>
      </c>
      <c r="D1505" s="4">
        <v>36.1</v>
      </c>
    </row>
    <row r="1506" spans="2:4" ht="15" thickBot="1" x14ac:dyDescent="0.35">
      <c r="B1506">
        <f t="shared" si="23"/>
        <v>3</v>
      </c>
      <c r="C1506" s="2">
        <v>41570</v>
      </c>
      <c r="D1506" s="4">
        <v>155.30000000000001</v>
      </c>
    </row>
    <row r="1507" spans="2:4" ht="15" thickBot="1" x14ac:dyDescent="0.35">
      <c r="B1507">
        <f t="shared" si="23"/>
        <v>2</v>
      </c>
      <c r="C1507" s="2">
        <v>41569</v>
      </c>
      <c r="D1507" s="4">
        <v>-239</v>
      </c>
    </row>
    <row r="1508" spans="2:4" ht="15" thickBot="1" x14ac:dyDescent="0.35">
      <c r="B1508">
        <f t="shared" si="23"/>
        <v>1</v>
      </c>
      <c r="C1508" s="2">
        <v>41568</v>
      </c>
      <c r="D1508" s="4">
        <v>-145.5</v>
      </c>
    </row>
    <row r="1509" spans="2:4" ht="15" thickBot="1" x14ac:dyDescent="0.35">
      <c r="B1509">
        <f t="shared" si="23"/>
        <v>5</v>
      </c>
      <c r="C1509" s="2">
        <v>41565</v>
      </c>
      <c r="D1509" s="4">
        <v>-98</v>
      </c>
    </row>
    <row r="1510" spans="2:4" ht="15" thickBot="1" x14ac:dyDescent="0.35">
      <c r="B1510">
        <f t="shared" si="23"/>
        <v>4</v>
      </c>
      <c r="C1510" s="2">
        <v>41564</v>
      </c>
      <c r="D1510" s="4">
        <v>-117</v>
      </c>
    </row>
    <row r="1511" spans="2:4" ht="15" thickBot="1" x14ac:dyDescent="0.35">
      <c r="B1511">
        <f t="shared" si="23"/>
        <v>3</v>
      </c>
      <c r="C1511" s="2">
        <v>41563</v>
      </c>
      <c r="D1511" s="4">
        <v>-249.9</v>
      </c>
    </row>
    <row r="1512" spans="2:4" ht="15" thickBot="1" x14ac:dyDescent="0.35">
      <c r="B1512">
        <f t="shared" si="23"/>
        <v>2</v>
      </c>
      <c r="C1512" s="2">
        <v>41562</v>
      </c>
      <c r="D1512" s="4">
        <v>3.3</v>
      </c>
    </row>
    <row r="1513" spans="2:4" ht="15" thickBot="1" x14ac:dyDescent="0.35">
      <c r="B1513">
        <f t="shared" si="23"/>
        <v>1</v>
      </c>
      <c r="C1513" s="2">
        <v>41561</v>
      </c>
      <c r="D1513" s="4">
        <v>-436.9</v>
      </c>
    </row>
    <row r="1514" spans="2:4" ht="15" thickBot="1" x14ac:dyDescent="0.35">
      <c r="B1514">
        <f t="shared" si="23"/>
        <v>5</v>
      </c>
      <c r="C1514" s="2">
        <v>41558</v>
      </c>
      <c r="D1514" s="4">
        <v>-461.5</v>
      </c>
    </row>
    <row r="1515" spans="2:4" ht="15" thickBot="1" x14ac:dyDescent="0.35">
      <c r="B1515">
        <f t="shared" si="23"/>
        <v>4</v>
      </c>
      <c r="C1515" s="2">
        <v>41557</v>
      </c>
      <c r="D1515" s="4">
        <v>-219.3</v>
      </c>
    </row>
    <row r="1516" spans="2:4" ht="15" thickBot="1" x14ac:dyDescent="0.35">
      <c r="B1516">
        <f t="shared" si="23"/>
        <v>3</v>
      </c>
      <c r="C1516" s="2">
        <v>41556</v>
      </c>
      <c r="D1516" s="4">
        <v>-233.4</v>
      </c>
    </row>
    <row r="1517" spans="2:4" ht="15" thickBot="1" x14ac:dyDescent="0.35">
      <c r="B1517">
        <f t="shared" si="23"/>
        <v>2</v>
      </c>
      <c r="C1517" s="2">
        <v>41555</v>
      </c>
      <c r="D1517" s="4">
        <v>167.3</v>
      </c>
    </row>
    <row r="1518" spans="2:4" ht="15" thickBot="1" x14ac:dyDescent="0.35">
      <c r="B1518">
        <f t="shared" si="23"/>
        <v>1</v>
      </c>
      <c r="C1518" s="2">
        <v>41554</v>
      </c>
      <c r="D1518" s="4">
        <v>8.1</v>
      </c>
    </row>
    <row r="1519" spans="2:4" ht="15" thickBot="1" x14ac:dyDescent="0.35">
      <c r="B1519">
        <f t="shared" si="23"/>
        <v>5</v>
      </c>
      <c r="C1519" s="2">
        <v>41551</v>
      </c>
      <c r="D1519" s="4">
        <v>-14.9</v>
      </c>
    </row>
    <row r="1520" spans="2:4" ht="15" thickBot="1" x14ac:dyDescent="0.35">
      <c r="B1520">
        <f t="shared" si="23"/>
        <v>4</v>
      </c>
      <c r="C1520" s="2">
        <v>41550</v>
      </c>
      <c r="D1520" s="4">
        <v>-79.3</v>
      </c>
    </row>
    <row r="1521" spans="2:4" ht="15" thickBot="1" x14ac:dyDescent="0.35">
      <c r="B1521">
        <f t="shared" si="23"/>
        <v>3</v>
      </c>
      <c r="C1521" s="2">
        <v>41549</v>
      </c>
      <c r="D1521" s="4">
        <v>-161.6</v>
      </c>
    </row>
    <row r="1522" spans="2:4" ht="15" thickBot="1" x14ac:dyDescent="0.35">
      <c r="B1522">
        <f t="shared" si="23"/>
        <v>2</v>
      </c>
      <c r="C1522" s="2">
        <v>41548</v>
      </c>
      <c r="D1522" s="4">
        <v>-466.7</v>
      </c>
    </row>
    <row r="1523" spans="2:4" ht="15" thickBot="1" x14ac:dyDescent="0.35">
      <c r="B1523">
        <f t="shared" si="23"/>
        <v>1</v>
      </c>
      <c r="C1523" s="2">
        <v>41547</v>
      </c>
      <c r="D1523" s="4">
        <v>-420.6</v>
      </c>
    </row>
    <row r="1524" spans="2:4" ht="15" thickBot="1" x14ac:dyDescent="0.35">
      <c r="B1524">
        <f t="shared" si="23"/>
        <v>5</v>
      </c>
      <c r="C1524" s="2">
        <v>41544</v>
      </c>
      <c r="D1524" s="4">
        <v>-589.29999999999995</v>
      </c>
    </row>
    <row r="1525" spans="2:4" ht="15" thickBot="1" x14ac:dyDescent="0.35">
      <c r="B1525">
        <f t="shared" si="23"/>
        <v>4</v>
      </c>
      <c r="C1525" s="2">
        <v>41543</v>
      </c>
      <c r="D1525" s="4">
        <v>-537.70000000000005</v>
      </c>
    </row>
    <row r="1526" spans="2:4" ht="15" thickBot="1" x14ac:dyDescent="0.35">
      <c r="B1526">
        <f t="shared" si="23"/>
        <v>3</v>
      </c>
      <c r="C1526" s="2">
        <v>41542</v>
      </c>
      <c r="D1526" s="4">
        <v>-371.9</v>
      </c>
    </row>
    <row r="1527" spans="2:4" ht="15" thickBot="1" x14ac:dyDescent="0.35">
      <c r="B1527">
        <f t="shared" si="23"/>
        <v>2</v>
      </c>
      <c r="C1527" s="2">
        <v>41541</v>
      </c>
      <c r="D1527" s="4">
        <v>-301.5</v>
      </c>
    </row>
    <row r="1528" spans="2:4" ht="15" thickBot="1" x14ac:dyDescent="0.35">
      <c r="B1528">
        <f t="shared" si="23"/>
        <v>1</v>
      </c>
      <c r="C1528" s="2">
        <v>41540</v>
      </c>
      <c r="D1528" s="4">
        <v>-235.5</v>
      </c>
    </row>
    <row r="1529" spans="2:4" ht="15" thickBot="1" x14ac:dyDescent="0.35">
      <c r="B1529">
        <f t="shared" si="23"/>
        <v>5</v>
      </c>
      <c r="C1529" s="2">
        <v>41537</v>
      </c>
      <c r="D1529" s="4">
        <v>-167.2</v>
      </c>
    </row>
    <row r="1530" spans="2:4" ht="15" thickBot="1" x14ac:dyDescent="0.35">
      <c r="B1530">
        <f t="shared" si="23"/>
        <v>4</v>
      </c>
      <c r="C1530" s="2">
        <v>41536</v>
      </c>
      <c r="D1530" s="4">
        <v>-187.7</v>
      </c>
    </row>
    <row r="1531" spans="2:4" ht="15" thickBot="1" x14ac:dyDescent="0.35">
      <c r="B1531">
        <f t="shared" si="23"/>
        <v>3</v>
      </c>
      <c r="C1531" s="2">
        <v>41535</v>
      </c>
      <c r="D1531" s="4">
        <v>-196.8</v>
      </c>
    </row>
    <row r="1532" spans="2:4" ht="15" thickBot="1" x14ac:dyDescent="0.35">
      <c r="B1532">
        <f t="shared" si="23"/>
        <v>2</v>
      </c>
      <c r="C1532" s="2">
        <v>41534</v>
      </c>
      <c r="D1532" s="4">
        <v>-300.5</v>
      </c>
    </row>
    <row r="1533" spans="2:4" ht="15" thickBot="1" x14ac:dyDescent="0.35">
      <c r="B1533">
        <f t="shared" si="23"/>
        <v>1</v>
      </c>
      <c r="C1533" s="2">
        <v>41533</v>
      </c>
      <c r="D1533" s="4">
        <v>-215.2</v>
      </c>
    </row>
    <row r="1534" spans="2:4" ht="15" thickBot="1" x14ac:dyDescent="0.35">
      <c r="B1534">
        <f t="shared" si="23"/>
        <v>5</v>
      </c>
      <c r="C1534" s="2">
        <v>41530</v>
      </c>
      <c r="D1534" s="4">
        <v>-177.5</v>
      </c>
    </row>
    <row r="1535" spans="2:4" ht="15" thickBot="1" x14ac:dyDescent="0.35">
      <c r="B1535">
        <f t="shared" si="23"/>
        <v>4</v>
      </c>
      <c r="C1535" s="2">
        <v>41529</v>
      </c>
      <c r="D1535" s="4">
        <v>-238.6</v>
      </c>
    </row>
    <row r="1536" spans="2:4" ht="15" thickBot="1" x14ac:dyDescent="0.35">
      <c r="B1536">
        <f t="shared" si="23"/>
        <v>3</v>
      </c>
      <c r="C1536" s="2">
        <v>41528</v>
      </c>
      <c r="D1536" s="4">
        <v>-179.1</v>
      </c>
    </row>
    <row r="1537" spans="2:4" ht="15" thickBot="1" x14ac:dyDescent="0.35">
      <c r="B1537">
        <f t="shared" si="23"/>
        <v>2</v>
      </c>
      <c r="C1537" s="2">
        <v>41527</v>
      </c>
      <c r="D1537" s="4">
        <v>-509.6</v>
      </c>
    </row>
    <row r="1538" spans="2:4" ht="15" thickBot="1" x14ac:dyDescent="0.35">
      <c r="B1538">
        <f t="shared" si="23"/>
        <v>1</v>
      </c>
      <c r="C1538" s="2">
        <v>41526</v>
      </c>
      <c r="D1538" s="4">
        <v>-444.6</v>
      </c>
    </row>
    <row r="1539" spans="2:4" ht="15" thickBot="1" x14ac:dyDescent="0.35">
      <c r="B1539">
        <f t="shared" si="23"/>
        <v>5</v>
      </c>
      <c r="C1539" s="2">
        <v>41523</v>
      </c>
      <c r="D1539" s="4">
        <v>-362.6</v>
      </c>
    </row>
    <row r="1540" spans="2:4" ht="15" thickBot="1" x14ac:dyDescent="0.35">
      <c r="B1540">
        <f t="shared" ref="B1540:B1603" si="24">WEEKDAY(C1540,2)</f>
        <v>4</v>
      </c>
      <c r="C1540" s="2">
        <v>41522</v>
      </c>
      <c r="D1540" s="4">
        <v>-268.60000000000002</v>
      </c>
    </row>
    <row r="1541" spans="2:4" ht="15" thickBot="1" x14ac:dyDescent="0.35">
      <c r="B1541">
        <f t="shared" si="24"/>
        <v>3</v>
      </c>
      <c r="C1541" s="2">
        <v>41521</v>
      </c>
      <c r="D1541" s="4">
        <v>-499.3</v>
      </c>
    </row>
    <row r="1542" spans="2:4" ht="15" thickBot="1" x14ac:dyDescent="0.35">
      <c r="B1542">
        <f t="shared" si="24"/>
        <v>2</v>
      </c>
      <c r="C1542" s="2">
        <v>41520</v>
      </c>
      <c r="D1542" s="4">
        <v>-178.2</v>
      </c>
    </row>
    <row r="1543" spans="2:4" ht="15" thickBot="1" x14ac:dyDescent="0.35">
      <c r="B1543">
        <f t="shared" si="24"/>
        <v>1</v>
      </c>
      <c r="C1543" s="2">
        <v>41519</v>
      </c>
      <c r="D1543" s="4">
        <v>-169.4</v>
      </c>
    </row>
    <row r="1544" spans="2:4" ht="15" thickBot="1" x14ac:dyDescent="0.35">
      <c r="B1544">
        <f t="shared" si="24"/>
        <v>5</v>
      </c>
      <c r="C1544" s="2">
        <v>41516</v>
      </c>
      <c r="D1544" s="4">
        <v>-297</v>
      </c>
    </row>
    <row r="1545" spans="2:4" ht="15" thickBot="1" x14ac:dyDescent="0.35">
      <c r="B1545">
        <f t="shared" si="24"/>
        <v>4</v>
      </c>
      <c r="C1545" s="2">
        <v>41515</v>
      </c>
      <c r="D1545" s="4">
        <v>-279.5</v>
      </c>
    </row>
    <row r="1546" spans="2:4" ht="15" thickBot="1" x14ac:dyDescent="0.35">
      <c r="B1546">
        <f t="shared" si="24"/>
        <v>3</v>
      </c>
      <c r="C1546" s="2">
        <v>41514</v>
      </c>
      <c r="D1546" s="4">
        <v>-338</v>
      </c>
    </row>
    <row r="1547" spans="2:4" ht="15" thickBot="1" x14ac:dyDescent="0.35">
      <c r="B1547">
        <f t="shared" si="24"/>
        <v>2</v>
      </c>
      <c r="C1547" s="2">
        <v>41513</v>
      </c>
      <c r="D1547" s="4">
        <v>-247.5</v>
      </c>
    </row>
    <row r="1548" spans="2:4" ht="15" thickBot="1" x14ac:dyDescent="0.35">
      <c r="B1548">
        <f t="shared" si="24"/>
        <v>1</v>
      </c>
      <c r="C1548" s="2">
        <v>41512</v>
      </c>
      <c r="D1548" s="4">
        <v>-121.9</v>
      </c>
    </row>
    <row r="1549" spans="2:4" ht="15" thickBot="1" x14ac:dyDescent="0.35">
      <c r="B1549">
        <f t="shared" si="24"/>
        <v>5</v>
      </c>
      <c r="C1549" s="2">
        <v>41509</v>
      </c>
      <c r="D1549" s="4">
        <v>-160</v>
      </c>
    </row>
    <row r="1550" spans="2:4" ht="15" thickBot="1" x14ac:dyDescent="0.35">
      <c r="B1550">
        <f t="shared" si="24"/>
        <v>4</v>
      </c>
      <c r="C1550" s="2">
        <v>41508</v>
      </c>
      <c r="D1550" s="4">
        <v>-139</v>
      </c>
    </row>
    <row r="1551" spans="2:4" ht="15" thickBot="1" x14ac:dyDescent="0.35">
      <c r="B1551">
        <f t="shared" si="24"/>
        <v>3</v>
      </c>
      <c r="C1551" s="2">
        <v>41507</v>
      </c>
      <c r="D1551" s="4">
        <v>-19.8</v>
      </c>
    </row>
    <row r="1552" spans="2:4" ht="15" thickBot="1" x14ac:dyDescent="0.35">
      <c r="B1552">
        <f t="shared" si="24"/>
        <v>2</v>
      </c>
      <c r="C1552" s="2">
        <v>41506</v>
      </c>
      <c r="D1552" s="4">
        <v>-132.9</v>
      </c>
    </row>
    <row r="1553" spans="2:4" ht="15" thickBot="1" x14ac:dyDescent="0.35">
      <c r="B1553">
        <f t="shared" si="24"/>
        <v>1</v>
      </c>
      <c r="C1553" s="2">
        <v>41505</v>
      </c>
      <c r="D1553" s="4">
        <v>-125.1</v>
      </c>
    </row>
    <row r="1554" spans="2:4" ht="15" thickBot="1" x14ac:dyDescent="0.35">
      <c r="B1554">
        <f t="shared" si="24"/>
        <v>5</v>
      </c>
      <c r="C1554" s="2">
        <v>41502</v>
      </c>
      <c r="D1554" s="4">
        <v>-51.5</v>
      </c>
    </row>
    <row r="1555" spans="2:4" ht="15" thickBot="1" x14ac:dyDescent="0.35">
      <c r="B1555">
        <f t="shared" si="24"/>
        <v>4</v>
      </c>
      <c r="C1555" s="2">
        <v>41501</v>
      </c>
      <c r="D1555" s="4">
        <v>12.8</v>
      </c>
    </row>
    <row r="1556" spans="2:4" ht="15" thickBot="1" x14ac:dyDescent="0.35">
      <c r="B1556">
        <f t="shared" si="24"/>
        <v>3</v>
      </c>
      <c r="C1556" s="2">
        <v>41500</v>
      </c>
      <c r="D1556" s="4">
        <v>49.4</v>
      </c>
    </row>
    <row r="1557" spans="2:4" ht="15" thickBot="1" x14ac:dyDescent="0.35">
      <c r="B1557">
        <f t="shared" si="24"/>
        <v>2</v>
      </c>
      <c r="C1557" s="2">
        <v>41499</v>
      </c>
      <c r="D1557" s="4">
        <v>-87.2</v>
      </c>
    </row>
    <row r="1558" spans="2:4" ht="15" thickBot="1" x14ac:dyDescent="0.35">
      <c r="B1558">
        <f t="shared" si="24"/>
        <v>1</v>
      </c>
      <c r="C1558" s="2">
        <v>41498</v>
      </c>
      <c r="D1558" s="4">
        <v>-15.2</v>
      </c>
    </row>
    <row r="1559" spans="2:4" ht="15" thickBot="1" x14ac:dyDescent="0.35">
      <c r="B1559">
        <f t="shared" si="24"/>
        <v>5</v>
      </c>
      <c r="C1559" s="2">
        <v>41495</v>
      </c>
      <c r="D1559" s="4">
        <v>-63.1</v>
      </c>
    </row>
    <row r="1560" spans="2:4" ht="15" thickBot="1" x14ac:dyDescent="0.35">
      <c r="B1560">
        <f t="shared" si="24"/>
        <v>4</v>
      </c>
      <c r="C1560" s="2">
        <v>41494</v>
      </c>
      <c r="D1560" s="4">
        <v>-129.1</v>
      </c>
    </row>
    <row r="1561" spans="2:4" ht="15" thickBot="1" x14ac:dyDescent="0.35">
      <c r="B1561">
        <f t="shared" si="24"/>
        <v>3</v>
      </c>
      <c r="C1561" s="2">
        <v>41493</v>
      </c>
      <c r="D1561" s="4">
        <v>-78.7</v>
      </c>
    </row>
    <row r="1562" spans="2:4" ht="15" thickBot="1" x14ac:dyDescent="0.35">
      <c r="B1562">
        <f t="shared" si="24"/>
        <v>2</v>
      </c>
      <c r="C1562" s="2">
        <v>41492</v>
      </c>
      <c r="D1562" s="4">
        <v>-80.5</v>
      </c>
    </row>
    <row r="1563" spans="2:4" ht="15" thickBot="1" x14ac:dyDescent="0.35">
      <c r="B1563">
        <f t="shared" si="24"/>
        <v>1</v>
      </c>
      <c r="C1563" s="2">
        <v>41491</v>
      </c>
      <c r="D1563" s="4">
        <v>-155.4</v>
      </c>
    </row>
    <row r="1564" spans="2:4" ht="15" thickBot="1" x14ac:dyDescent="0.35">
      <c r="B1564">
        <f t="shared" si="24"/>
        <v>5</v>
      </c>
      <c r="C1564" s="2">
        <v>41488</v>
      </c>
      <c r="D1564" s="4">
        <v>-180.4</v>
      </c>
    </row>
    <row r="1565" spans="2:4" ht="15" thickBot="1" x14ac:dyDescent="0.35">
      <c r="B1565">
        <f t="shared" si="24"/>
        <v>4</v>
      </c>
      <c r="C1565" s="2">
        <v>41487</v>
      </c>
      <c r="D1565" s="4">
        <v>-207.4</v>
      </c>
    </row>
    <row r="1566" spans="2:4" ht="15" thickBot="1" x14ac:dyDescent="0.35">
      <c r="B1566">
        <f t="shared" si="24"/>
        <v>3</v>
      </c>
      <c r="C1566" s="2">
        <v>41486</v>
      </c>
      <c r="D1566" s="4">
        <v>-529</v>
      </c>
    </row>
    <row r="1567" spans="2:4" ht="15" thickBot="1" x14ac:dyDescent="0.35">
      <c r="B1567">
        <f t="shared" si="24"/>
        <v>2</v>
      </c>
      <c r="C1567" s="2">
        <v>41485</v>
      </c>
      <c r="D1567" s="4">
        <v>-87.4</v>
      </c>
    </row>
    <row r="1568" spans="2:4" ht="15" thickBot="1" x14ac:dyDescent="0.35">
      <c r="B1568">
        <f t="shared" si="24"/>
        <v>1</v>
      </c>
      <c r="C1568" s="2">
        <v>41484</v>
      </c>
      <c r="D1568" s="4">
        <v>-317.60000000000002</v>
      </c>
    </row>
    <row r="1569" spans="2:4" ht="15" thickBot="1" x14ac:dyDescent="0.35">
      <c r="B1569">
        <f t="shared" si="24"/>
        <v>5</v>
      </c>
      <c r="C1569" s="2">
        <v>41481</v>
      </c>
      <c r="D1569" s="4">
        <v>-331.9</v>
      </c>
    </row>
    <row r="1570" spans="2:4" ht="15" thickBot="1" x14ac:dyDescent="0.35">
      <c r="B1570">
        <f t="shared" si="24"/>
        <v>4</v>
      </c>
      <c r="C1570" s="2">
        <v>41480</v>
      </c>
      <c r="D1570" s="4">
        <v>-175.7</v>
      </c>
    </row>
    <row r="1571" spans="2:4" ht="15" thickBot="1" x14ac:dyDescent="0.35">
      <c r="B1571">
        <f t="shared" si="24"/>
        <v>3</v>
      </c>
      <c r="C1571" s="2">
        <v>41479</v>
      </c>
      <c r="D1571" s="4">
        <v>-142.80000000000001</v>
      </c>
    </row>
    <row r="1572" spans="2:4" ht="15" thickBot="1" x14ac:dyDescent="0.35">
      <c r="B1572">
        <f t="shared" si="24"/>
        <v>2</v>
      </c>
      <c r="C1572" s="2">
        <v>41478</v>
      </c>
      <c r="D1572" s="4">
        <v>-269.10000000000002</v>
      </c>
    </row>
    <row r="1573" spans="2:4" ht="15" thickBot="1" x14ac:dyDescent="0.35">
      <c r="B1573">
        <f t="shared" si="24"/>
        <v>1</v>
      </c>
      <c r="C1573" s="2">
        <v>41477</v>
      </c>
      <c r="D1573" s="4">
        <v>-144.69999999999999</v>
      </c>
    </row>
    <row r="1574" spans="2:4" ht="15" thickBot="1" x14ac:dyDescent="0.35">
      <c r="B1574">
        <f t="shared" si="24"/>
        <v>5</v>
      </c>
      <c r="C1574" s="2">
        <v>41474</v>
      </c>
      <c r="D1574" s="4">
        <v>-161.5</v>
      </c>
    </row>
    <row r="1575" spans="2:4" ht="15" thickBot="1" x14ac:dyDescent="0.35">
      <c r="B1575">
        <f t="shared" si="24"/>
        <v>4</v>
      </c>
      <c r="C1575" s="2">
        <v>41473</v>
      </c>
      <c r="D1575" s="4">
        <v>-142</v>
      </c>
    </row>
    <row r="1576" spans="2:4" ht="15" thickBot="1" x14ac:dyDescent="0.35">
      <c r="B1576">
        <f t="shared" si="24"/>
        <v>3</v>
      </c>
      <c r="C1576" s="2">
        <v>41472</v>
      </c>
      <c r="D1576" s="4">
        <v>-182</v>
      </c>
    </row>
    <row r="1577" spans="2:4" ht="15" thickBot="1" x14ac:dyDescent="0.35">
      <c r="B1577">
        <f t="shared" si="24"/>
        <v>2</v>
      </c>
      <c r="C1577" s="2">
        <v>41471</v>
      </c>
      <c r="D1577" s="4">
        <v>-383.3</v>
      </c>
    </row>
    <row r="1578" spans="2:4" ht="15" thickBot="1" x14ac:dyDescent="0.35">
      <c r="B1578">
        <f t="shared" si="24"/>
        <v>1</v>
      </c>
      <c r="C1578" s="2">
        <v>41470</v>
      </c>
      <c r="D1578" s="4">
        <v>-282.8</v>
      </c>
    </row>
    <row r="1579" spans="2:4" ht="15" thickBot="1" x14ac:dyDescent="0.35">
      <c r="B1579">
        <f t="shared" si="24"/>
        <v>5</v>
      </c>
      <c r="C1579" s="2">
        <v>41467</v>
      </c>
      <c r="D1579" s="4">
        <v>-180.4</v>
      </c>
    </row>
    <row r="1580" spans="2:4" ht="15" thickBot="1" x14ac:dyDescent="0.35">
      <c r="B1580">
        <f t="shared" si="24"/>
        <v>4</v>
      </c>
      <c r="C1580" s="2">
        <v>41466</v>
      </c>
      <c r="D1580" s="4">
        <v>-94.4</v>
      </c>
    </row>
    <row r="1581" spans="2:4" ht="15" thickBot="1" x14ac:dyDescent="0.35">
      <c r="B1581">
        <f t="shared" si="24"/>
        <v>3</v>
      </c>
      <c r="C1581" s="2">
        <v>41465</v>
      </c>
      <c r="D1581" s="4">
        <v>-0.9</v>
      </c>
    </row>
    <row r="1582" spans="2:4" ht="15" thickBot="1" x14ac:dyDescent="0.35">
      <c r="B1582">
        <f t="shared" si="24"/>
        <v>2</v>
      </c>
      <c r="C1582" s="2">
        <v>41464</v>
      </c>
      <c r="D1582" s="4">
        <v>-60.4</v>
      </c>
    </row>
    <row r="1583" spans="2:4" ht="15" thickBot="1" x14ac:dyDescent="0.35">
      <c r="B1583">
        <f t="shared" si="24"/>
        <v>1</v>
      </c>
      <c r="C1583" s="2">
        <v>41463</v>
      </c>
      <c r="D1583" s="4">
        <v>-92.1</v>
      </c>
    </row>
    <row r="1584" spans="2:4" ht="15" thickBot="1" x14ac:dyDescent="0.35">
      <c r="B1584">
        <f t="shared" si="24"/>
        <v>5</v>
      </c>
      <c r="C1584" s="2">
        <v>41460</v>
      </c>
      <c r="D1584" s="4">
        <v>-138.6</v>
      </c>
    </row>
    <row r="1585" spans="2:4" ht="15" thickBot="1" x14ac:dyDescent="0.35">
      <c r="B1585">
        <f t="shared" si="24"/>
        <v>4</v>
      </c>
      <c r="C1585" s="2">
        <v>41459</v>
      </c>
      <c r="D1585" s="4">
        <v>-164.8</v>
      </c>
    </row>
    <row r="1586" spans="2:4" ht="15" thickBot="1" x14ac:dyDescent="0.35">
      <c r="B1586">
        <f t="shared" si="24"/>
        <v>3</v>
      </c>
      <c r="C1586" s="2">
        <v>41458</v>
      </c>
      <c r="D1586" s="4">
        <v>-207.2</v>
      </c>
    </row>
    <row r="1587" spans="2:4" ht="15" thickBot="1" x14ac:dyDescent="0.35">
      <c r="B1587">
        <f t="shared" si="24"/>
        <v>2</v>
      </c>
      <c r="C1587" s="2">
        <v>41457</v>
      </c>
      <c r="D1587" s="4">
        <v>-397.8</v>
      </c>
    </row>
    <row r="1588" spans="2:4" ht="15" thickBot="1" x14ac:dyDescent="0.35">
      <c r="B1588">
        <f t="shared" si="24"/>
        <v>1</v>
      </c>
      <c r="C1588" s="2">
        <v>41456</v>
      </c>
      <c r="D1588" s="4">
        <v>-528.79999999999995</v>
      </c>
    </row>
    <row r="1589" spans="2:4" ht="15" thickBot="1" x14ac:dyDescent="0.35">
      <c r="B1589">
        <f t="shared" si="24"/>
        <v>5</v>
      </c>
      <c r="C1589" s="2">
        <v>41453</v>
      </c>
      <c r="D1589" s="4">
        <v>-663.8</v>
      </c>
    </row>
    <row r="1590" spans="2:4" ht="15" thickBot="1" x14ac:dyDescent="0.35">
      <c r="B1590">
        <f t="shared" si="24"/>
        <v>4</v>
      </c>
      <c r="C1590" s="2">
        <v>41452</v>
      </c>
      <c r="D1590" s="4">
        <v>-634</v>
      </c>
    </row>
    <row r="1591" spans="2:4" ht="15" thickBot="1" x14ac:dyDescent="0.35">
      <c r="B1591">
        <f t="shared" si="24"/>
        <v>3</v>
      </c>
      <c r="C1591" s="2">
        <v>41451</v>
      </c>
      <c r="D1591" s="4">
        <v>-661.7</v>
      </c>
    </row>
    <row r="1592" spans="2:4" ht="15" thickBot="1" x14ac:dyDescent="0.35">
      <c r="B1592">
        <f t="shared" si="24"/>
        <v>2</v>
      </c>
      <c r="C1592" s="2">
        <v>41450</v>
      </c>
      <c r="D1592" s="4">
        <v>-292.60000000000002</v>
      </c>
    </row>
    <row r="1593" spans="2:4" ht="15" thickBot="1" x14ac:dyDescent="0.35">
      <c r="B1593">
        <f t="shared" si="24"/>
        <v>1</v>
      </c>
      <c r="C1593" s="2">
        <v>41449</v>
      </c>
      <c r="D1593" s="4">
        <v>-273.39999999999998</v>
      </c>
    </row>
    <row r="1594" spans="2:4" ht="15" thickBot="1" x14ac:dyDescent="0.35">
      <c r="B1594">
        <f t="shared" si="24"/>
        <v>5</v>
      </c>
      <c r="C1594" s="2">
        <v>41446</v>
      </c>
      <c r="D1594" s="4">
        <v>-331</v>
      </c>
    </row>
    <row r="1595" spans="2:4" ht="15" thickBot="1" x14ac:dyDescent="0.35">
      <c r="B1595">
        <f t="shared" si="24"/>
        <v>4</v>
      </c>
      <c r="C1595" s="2">
        <v>41445</v>
      </c>
      <c r="D1595" s="4">
        <v>-145.69999999999999</v>
      </c>
    </row>
    <row r="1596" spans="2:4" ht="15" thickBot="1" x14ac:dyDescent="0.35">
      <c r="B1596">
        <f t="shared" si="24"/>
        <v>3</v>
      </c>
      <c r="C1596" s="2">
        <v>41444</v>
      </c>
      <c r="D1596" s="4">
        <v>-173.6</v>
      </c>
    </row>
    <row r="1597" spans="2:4" ht="15" thickBot="1" x14ac:dyDescent="0.35">
      <c r="B1597">
        <f t="shared" si="24"/>
        <v>2</v>
      </c>
      <c r="C1597" s="2">
        <v>41443</v>
      </c>
      <c r="D1597" s="4">
        <v>-284.7</v>
      </c>
    </row>
    <row r="1598" spans="2:4" ht="15" thickBot="1" x14ac:dyDescent="0.35">
      <c r="B1598">
        <f t="shared" si="24"/>
        <v>1</v>
      </c>
      <c r="C1598" s="2">
        <v>41442</v>
      </c>
      <c r="D1598" s="4">
        <v>-214</v>
      </c>
    </row>
    <row r="1599" spans="2:4" ht="15" thickBot="1" x14ac:dyDescent="0.35">
      <c r="B1599">
        <f t="shared" si="24"/>
        <v>5</v>
      </c>
      <c r="C1599" s="2">
        <v>41439</v>
      </c>
      <c r="D1599" s="4">
        <v>-197.5</v>
      </c>
    </row>
    <row r="1600" spans="2:4" ht="15" thickBot="1" x14ac:dyDescent="0.35">
      <c r="B1600">
        <f t="shared" si="24"/>
        <v>4</v>
      </c>
      <c r="C1600" s="2">
        <v>41438</v>
      </c>
      <c r="D1600" s="4">
        <v>-192.3</v>
      </c>
    </row>
    <row r="1601" spans="2:4" ht="15" thickBot="1" x14ac:dyDescent="0.35">
      <c r="B1601">
        <f t="shared" si="24"/>
        <v>2</v>
      </c>
      <c r="C1601" s="2">
        <v>41436</v>
      </c>
      <c r="D1601" s="4">
        <v>-261.10000000000002</v>
      </c>
    </row>
    <row r="1602" spans="2:4" ht="15" thickBot="1" x14ac:dyDescent="0.35">
      <c r="B1602">
        <f t="shared" si="24"/>
        <v>1</v>
      </c>
      <c r="C1602" s="2">
        <v>41435</v>
      </c>
      <c r="D1602" s="4">
        <v>-44.3</v>
      </c>
    </row>
    <row r="1603" spans="2:4" ht="15" thickBot="1" x14ac:dyDescent="0.35">
      <c r="B1603">
        <f t="shared" si="24"/>
        <v>5</v>
      </c>
      <c r="C1603" s="2">
        <v>41432</v>
      </c>
      <c r="D1603" s="4">
        <v>-173.9</v>
      </c>
    </row>
    <row r="1604" spans="2:4" ht="15" thickBot="1" x14ac:dyDescent="0.35">
      <c r="B1604">
        <f t="shared" ref="B1604:B1667" si="25">WEEKDAY(C1604,2)</f>
        <v>4</v>
      </c>
      <c r="C1604" s="2">
        <v>41431</v>
      </c>
      <c r="D1604" s="4">
        <v>-219.2</v>
      </c>
    </row>
    <row r="1605" spans="2:4" ht="15" thickBot="1" x14ac:dyDescent="0.35">
      <c r="B1605">
        <f t="shared" si="25"/>
        <v>3</v>
      </c>
      <c r="C1605" s="2">
        <v>41430</v>
      </c>
      <c r="D1605" s="4">
        <v>-602.9</v>
      </c>
    </row>
    <row r="1606" spans="2:4" ht="15" thickBot="1" x14ac:dyDescent="0.35">
      <c r="B1606">
        <f t="shared" si="25"/>
        <v>2</v>
      </c>
      <c r="C1606" s="2">
        <v>41429</v>
      </c>
      <c r="D1606" s="4">
        <v>-483.6</v>
      </c>
    </row>
    <row r="1607" spans="2:4" ht="15" thickBot="1" x14ac:dyDescent="0.35">
      <c r="B1607">
        <f t="shared" si="25"/>
        <v>1</v>
      </c>
      <c r="C1607" s="2">
        <v>41428</v>
      </c>
      <c r="D1607" s="4">
        <v>-471.5</v>
      </c>
    </row>
    <row r="1608" spans="2:4" ht="15" thickBot="1" x14ac:dyDescent="0.35">
      <c r="B1608">
        <f t="shared" si="25"/>
        <v>5</v>
      </c>
      <c r="C1608" s="2">
        <v>41425</v>
      </c>
      <c r="D1608" s="4">
        <v>-471.9</v>
      </c>
    </row>
    <row r="1609" spans="2:4" ht="15" thickBot="1" x14ac:dyDescent="0.35">
      <c r="B1609">
        <f t="shared" si="25"/>
        <v>4</v>
      </c>
      <c r="C1609" s="2">
        <v>41424</v>
      </c>
      <c r="D1609" s="4">
        <v>-549.29999999999995</v>
      </c>
    </row>
    <row r="1610" spans="2:4" ht="15" thickBot="1" x14ac:dyDescent="0.35">
      <c r="B1610">
        <f t="shared" si="25"/>
        <v>3</v>
      </c>
      <c r="C1610" s="2">
        <v>41423</v>
      </c>
      <c r="D1610" s="4">
        <v>-686.7</v>
      </c>
    </row>
    <row r="1611" spans="2:4" ht="15" thickBot="1" x14ac:dyDescent="0.35">
      <c r="B1611">
        <f t="shared" si="25"/>
        <v>2</v>
      </c>
      <c r="C1611" s="2">
        <v>41422</v>
      </c>
      <c r="D1611" s="4">
        <v>-491.8</v>
      </c>
    </row>
    <row r="1612" spans="2:4" ht="15" thickBot="1" x14ac:dyDescent="0.35">
      <c r="B1612">
        <f t="shared" si="25"/>
        <v>1</v>
      </c>
      <c r="C1612" s="2">
        <v>41421</v>
      </c>
      <c r="D1612" s="4">
        <v>-267.2</v>
      </c>
    </row>
    <row r="1613" spans="2:4" ht="15" thickBot="1" x14ac:dyDescent="0.35">
      <c r="B1613">
        <f t="shared" si="25"/>
        <v>5</v>
      </c>
      <c r="C1613" s="2">
        <v>41418</v>
      </c>
      <c r="D1613" s="4">
        <v>-255.9</v>
      </c>
    </row>
    <row r="1614" spans="2:4" ht="15" thickBot="1" x14ac:dyDescent="0.35">
      <c r="B1614">
        <f t="shared" si="25"/>
        <v>4</v>
      </c>
      <c r="C1614" s="2">
        <v>41417</v>
      </c>
      <c r="D1614" s="4">
        <v>-224.8</v>
      </c>
    </row>
    <row r="1615" spans="2:4" ht="15" thickBot="1" x14ac:dyDescent="0.35">
      <c r="B1615">
        <f t="shared" si="25"/>
        <v>3</v>
      </c>
      <c r="C1615" s="2">
        <v>41416</v>
      </c>
      <c r="D1615" s="4">
        <v>-208.7</v>
      </c>
    </row>
    <row r="1616" spans="2:4" ht="15" thickBot="1" x14ac:dyDescent="0.35">
      <c r="B1616">
        <f t="shared" si="25"/>
        <v>2</v>
      </c>
      <c r="C1616" s="2">
        <v>41415</v>
      </c>
      <c r="D1616" s="4">
        <v>-289.3</v>
      </c>
    </row>
    <row r="1617" spans="2:4" ht="15" thickBot="1" x14ac:dyDescent="0.35">
      <c r="B1617">
        <f t="shared" si="25"/>
        <v>1</v>
      </c>
      <c r="C1617" s="2">
        <v>41414</v>
      </c>
      <c r="D1617" s="4">
        <v>-227.7</v>
      </c>
    </row>
    <row r="1618" spans="2:4" ht="15" thickBot="1" x14ac:dyDescent="0.35">
      <c r="B1618">
        <f t="shared" si="25"/>
        <v>5</v>
      </c>
      <c r="C1618" s="2">
        <v>41411</v>
      </c>
      <c r="D1618" s="4">
        <v>-337.2</v>
      </c>
    </row>
    <row r="1619" spans="2:4" ht="15" thickBot="1" x14ac:dyDescent="0.35">
      <c r="B1619">
        <f t="shared" si="25"/>
        <v>4</v>
      </c>
      <c r="C1619" s="2">
        <v>41410</v>
      </c>
      <c r="D1619" s="4">
        <v>-326.89999999999998</v>
      </c>
    </row>
    <row r="1620" spans="2:4" ht="15" thickBot="1" x14ac:dyDescent="0.35">
      <c r="B1620">
        <f t="shared" si="25"/>
        <v>3</v>
      </c>
      <c r="C1620" s="2">
        <v>41409</v>
      </c>
      <c r="D1620" s="4">
        <v>-319.3</v>
      </c>
    </row>
    <row r="1621" spans="2:4" ht="15" thickBot="1" x14ac:dyDescent="0.35">
      <c r="B1621">
        <f t="shared" si="25"/>
        <v>2</v>
      </c>
      <c r="C1621" s="2">
        <v>41408</v>
      </c>
      <c r="D1621" s="4">
        <v>-468.9</v>
      </c>
    </row>
    <row r="1622" spans="2:4" ht="15" thickBot="1" x14ac:dyDescent="0.35">
      <c r="B1622">
        <f t="shared" si="25"/>
        <v>1</v>
      </c>
      <c r="C1622" s="2">
        <v>41407</v>
      </c>
      <c r="D1622" s="4">
        <v>-237.5</v>
      </c>
    </row>
    <row r="1623" spans="2:4" ht="15" thickBot="1" x14ac:dyDescent="0.35">
      <c r="B1623">
        <f t="shared" si="25"/>
        <v>3</v>
      </c>
      <c r="C1623" s="2">
        <v>41402</v>
      </c>
      <c r="D1623" s="4">
        <v>-484.4</v>
      </c>
    </row>
    <row r="1624" spans="2:4" ht="15" thickBot="1" x14ac:dyDescent="0.35">
      <c r="B1624">
        <f t="shared" si="25"/>
        <v>2</v>
      </c>
      <c r="C1624" s="2">
        <v>41401</v>
      </c>
      <c r="D1624" s="4">
        <v>-786.9</v>
      </c>
    </row>
    <row r="1625" spans="2:4" ht="15" thickBot="1" x14ac:dyDescent="0.35">
      <c r="B1625">
        <f t="shared" si="25"/>
        <v>1</v>
      </c>
      <c r="C1625" s="2">
        <v>41400</v>
      </c>
      <c r="D1625" s="4">
        <v>-618.5</v>
      </c>
    </row>
    <row r="1626" spans="2:4" ht="15" thickBot="1" x14ac:dyDescent="0.35">
      <c r="B1626">
        <f t="shared" si="25"/>
        <v>2</v>
      </c>
      <c r="C1626" s="2">
        <v>41394</v>
      </c>
      <c r="D1626" s="4">
        <v>-827.2</v>
      </c>
    </row>
    <row r="1627" spans="2:4" ht="15" thickBot="1" x14ac:dyDescent="0.35">
      <c r="B1627">
        <f t="shared" si="25"/>
        <v>1</v>
      </c>
      <c r="C1627" s="2">
        <v>41393</v>
      </c>
      <c r="D1627" s="4">
        <v>-564.1</v>
      </c>
    </row>
    <row r="1628" spans="2:4" ht="15" thickBot="1" x14ac:dyDescent="0.35">
      <c r="B1628">
        <f t="shared" si="25"/>
        <v>5</v>
      </c>
      <c r="C1628" s="2">
        <v>41390</v>
      </c>
      <c r="D1628" s="4">
        <v>-558.1</v>
      </c>
    </row>
    <row r="1629" spans="2:4" ht="15" thickBot="1" x14ac:dyDescent="0.35">
      <c r="B1629">
        <f t="shared" si="25"/>
        <v>4</v>
      </c>
      <c r="C1629" s="2">
        <v>41389</v>
      </c>
      <c r="D1629" s="4">
        <v>-303.89999999999998</v>
      </c>
    </row>
    <row r="1630" spans="2:4" ht="15" thickBot="1" x14ac:dyDescent="0.35">
      <c r="B1630">
        <f t="shared" si="25"/>
        <v>3</v>
      </c>
      <c r="C1630" s="2">
        <v>41388</v>
      </c>
      <c r="D1630" s="4">
        <v>-136.4</v>
      </c>
    </row>
    <row r="1631" spans="2:4" ht="15" thickBot="1" x14ac:dyDescent="0.35">
      <c r="B1631">
        <f t="shared" si="25"/>
        <v>2</v>
      </c>
      <c r="C1631" s="2">
        <v>41387</v>
      </c>
      <c r="D1631" s="4">
        <v>-323.10000000000002</v>
      </c>
    </row>
    <row r="1632" spans="2:4" ht="15" thickBot="1" x14ac:dyDescent="0.35">
      <c r="B1632">
        <f t="shared" si="25"/>
        <v>1</v>
      </c>
      <c r="C1632" s="2">
        <v>41386</v>
      </c>
      <c r="D1632" s="4">
        <v>-196.7</v>
      </c>
    </row>
    <row r="1633" spans="2:4" ht="15" thickBot="1" x14ac:dyDescent="0.35">
      <c r="B1633">
        <f t="shared" si="25"/>
        <v>5</v>
      </c>
      <c r="C1633" s="2">
        <v>41383</v>
      </c>
      <c r="D1633" s="4">
        <v>-103.2</v>
      </c>
    </row>
    <row r="1634" spans="2:4" ht="15" thickBot="1" x14ac:dyDescent="0.35">
      <c r="B1634">
        <f t="shared" si="25"/>
        <v>4</v>
      </c>
      <c r="C1634" s="2">
        <v>41382</v>
      </c>
      <c r="D1634" s="4">
        <v>-69</v>
      </c>
    </row>
    <row r="1635" spans="2:4" ht="15" thickBot="1" x14ac:dyDescent="0.35">
      <c r="B1635">
        <f t="shared" si="25"/>
        <v>3</v>
      </c>
      <c r="C1635" s="2">
        <v>41381</v>
      </c>
      <c r="D1635" s="4">
        <v>-71.3</v>
      </c>
    </row>
    <row r="1636" spans="2:4" ht="15" thickBot="1" x14ac:dyDescent="0.35">
      <c r="B1636">
        <f t="shared" si="25"/>
        <v>2</v>
      </c>
      <c r="C1636" s="2">
        <v>41380</v>
      </c>
      <c r="D1636" s="4">
        <v>-174.15</v>
      </c>
    </row>
    <row r="1637" spans="2:4" ht="15" thickBot="1" x14ac:dyDescent="0.35">
      <c r="B1637">
        <f t="shared" si="25"/>
        <v>1</v>
      </c>
      <c r="C1637" s="2">
        <v>41379</v>
      </c>
      <c r="D1637" s="4">
        <v>-116.4</v>
      </c>
    </row>
    <row r="1638" spans="2:4" ht="15" thickBot="1" x14ac:dyDescent="0.35">
      <c r="B1638">
        <f t="shared" si="25"/>
        <v>5</v>
      </c>
      <c r="C1638" s="2">
        <v>41376</v>
      </c>
      <c r="D1638" s="4">
        <v>-129</v>
      </c>
    </row>
    <row r="1639" spans="2:4" ht="15" thickBot="1" x14ac:dyDescent="0.35">
      <c r="B1639">
        <f t="shared" si="25"/>
        <v>4</v>
      </c>
      <c r="C1639" s="2">
        <v>41375</v>
      </c>
      <c r="D1639" s="4">
        <v>-59.4</v>
      </c>
    </row>
    <row r="1640" spans="2:4" ht="15" thickBot="1" x14ac:dyDescent="0.35">
      <c r="B1640">
        <f t="shared" si="25"/>
        <v>3</v>
      </c>
      <c r="C1640" s="2">
        <v>41374</v>
      </c>
      <c r="D1640" s="4">
        <v>-193.8</v>
      </c>
    </row>
    <row r="1641" spans="2:4" ht="15" thickBot="1" x14ac:dyDescent="0.35">
      <c r="B1641">
        <f t="shared" si="25"/>
        <v>2</v>
      </c>
      <c r="C1641" s="2">
        <v>41373</v>
      </c>
      <c r="D1641" s="4">
        <v>-90.4</v>
      </c>
    </row>
    <row r="1642" spans="2:4" ht="15" thickBot="1" x14ac:dyDescent="0.35">
      <c r="B1642">
        <f t="shared" si="25"/>
        <v>1</v>
      </c>
      <c r="C1642" s="2">
        <v>41372</v>
      </c>
      <c r="D1642" s="4">
        <v>18.8</v>
      </c>
    </row>
    <row r="1643" spans="2:4" ht="15" thickBot="1" x14ac:dyDescent="0.35">
      <c r="B1643">
        <f t="shared" si="25"/>
        <v>5</v>
      </c>
      <c r="C1643" s="2">
        <v>41369</v>
      </c>
      <c r="D1643" s="4">
        <v>-71.8</v>
      </c>
    </row>
    <row r="1644" spans="2:4" ht="15" thickBot="1" x14ac:dyDescent="0.35">
      <c r="B1644">
        <f t="shared" si="25"/>
        <v>4</v>
      </c>
      <c r="C1644" s="2">
        <v>41368</v>
      </c>
      <c r="D1644" s="4">
        <v>-201</v>
      </c>
    </row>
    <row r="1645" spans="2:4" ht="15" thickBot="1" x14ac:dyDescent="0.35">
      <c r="B1645">
        <f t="shared" si="25"/>
        <v>3</v>
      </c>
      <c r="C1645" s="2">
        <v>41367</v>
      </c>
      <c r="D1645" s="4">
        <v>-308.89999999999998</v>
      </c>
    </row>
    <row r="1646" spans="2:4" ht="15" thickBot="1" x14ac:dyDescent="0.35">
      <c r="B1646">
        <f t="shared" si="25"/>
        <v>2</v>
      </c>
      <c r="C1646" s="2">
        <v>41366</v>
      </c>
      <c r="D1646" s="4">
        <v>-131.9</v>
      </c>
    </row>
    <row r="1647" spans="2:4" ht="15" thickBot="1" x14ac:dyDescent="0.35">
      <c r="B1647">
        <f t="shared" si="25"/>
        <v>1</v>
      </c>
      <c r="C1647" s="2">
        <v>41365</v>
      </c>
      <c r="D1647" s="4">
        <v>-179</v>
      </c>
    </row>
    <row r="1648" spans="2:4" ht="15" thickBot="1" x14ac:dyDescent="0.35">
      <c r="B1648">
        <f t="shared" si="25"/>
        <v>5</v>
      </c>
      <c r="C1648" s="2">
        <v>41362</v>
      </c>
      <c r="D1648" s="4">
        <v>-332.7</v>
      </c>
    </row>
    <row r="1649" spans="2:4" ht="15" thickBot="1" x14ac:dyDescent="0.35">
      <c r="B1649">
        <f t="shared" si="25"/>
        <v>4</v>
      </c>
      <c r="C1649" s="2">
        <v>41361</v>
      </c>
      <c r="D1649" s="4">
        <v>-110</v>
      </c>
    </row>
    <row r="1650" spans="2:4" ht="15" thickBot="1" x14ac:dyDescent="0.35">
      <c r="B1650">
        <f t="shared" si="25"/>
        <v>3</v>
      </c>
      <c r="C1650" s="2">
        <v>41360</v>
      </c>
      <c r="D1650" s="4">
        <v>-109.1</v>
      </c>
    </row>
    <row r="1651" spans="2:4" ht="15" thickBot="1" x14ac:dyDescent="0.35">
      <c r="B1651">
        <f t="shared" si="25"/>
        <v>2</v>
      </c>
      <c r="C1651" s="2">
        <v>41359</v>
      </c>
      <c r="D1651" s="4">
        <v>-177.1</v>
      </c>
    </row>
    <row r="1652" spans="2:4" ht="15" thickBot="1" x14ac:dyDescent="0.35">
      <c r="B1652">
        <f t="shared" si="25"/>
        <v>1</v>
      </c>
      <c r="C1652" s="2">
        <v>41358</v>
      </c>
      <c r="D1652" s="4">
        <v>121.5</v>
      </c>
    </row>
    <row r="1653" spans="2:4" ht="15" thickBot="1" x14ac:dyDescent="0.35">
      <c r="B1653">
        <f t="shared" si="25"/>
        <v>5</v>
      </c>
      <c r="C1653" s="2">
        <v>41355</v>
      </c>
      <c r="D1653" s="4">
        <v>64.400000000000006</v>
      </c>
    </row>
    <row r="1654" spans="2:4" ht="15" thickBot="1" x14ac:dyDescent="0.35">
      <c r="B1654">
        <f t="shared" si="25"/>
        <v>4</v>
      </c>
      <c r="C1654" s="2">
        <v>41354</v>
      </c>
      <c r="D1654" s="4">
        <v>94.6</v>
      </c>
    </row>
    <row r="1655" spans="2:4" ht="15" thickBot="1" x14ac:dyDescent="0.35">
      <c r="B1655">
        <f t="shared" si="25"/>
        <v>3</v>
      </c>
      <c r="C1655" s="2">
        <v>41353</v>
      </c>
      <c r="D1655" s="4">
        <v>208.3</v>
      </c>
    </row>
    <row r="1656" spans="2:4" ht="15" thickBot="1" x14ac:dyDescent="0.35">
      <c r="B1656">
        <f t="shared" si="25"/>
        <v>2</v>
      </c>
      <c r="C1656" s="2">
        <v>41352</v>
      </c>
      <c r="D1656" s="4">
        <v>-5.8</v>
      </c>
    </row>
    <row r="1657" spans="2:4" ht="15" thickBot="1" x14ac:dyDescent="0.35">
      <c r="B1657">
        <f t="shared" si="25"/>
        <v>1</v>
      </c>
      <c r="C1657" s="2">
        <v>41351</v>
      </c>
      <c r="D1657" s="4">
        <v>-43.1</v>
      </c>
    </row>
    <row r="1658" spans="2:4" ht="15" thickBot="1" x14ac:dyDescent="0.35">
      <c r="B1658">
        <f t="shared" si="25"/>
        <v>5</v>
      </c>
      <c r="C1658" s="2">
        <v>41348</v>
      </c>
      <c r="D1658" s="4">
        <v>-24.3</v>
      </c>
    </row>
    <row r="1659" spans="2:4" ht="15" thickBot="1" x14ac:dyDescent="0.35">
      <c r="B1659">
        <f t="shared" si="25"/>
        <v>4</v>
      </c>
      <c r="C1659" s="2">
        <v>41347</v>
      </c>
      <c r="D1659" s="4">
        <v>23</v>
      </c>
    </row>
    <row r="1660" spans="2:4" ht="15" thickBot="1" x14ac:dyDescent="0.35">
      <c r="B1660">
        <f t="shared" si="25"/>
        <v>3</v>
      </c>
      <c r="C1660" s="2">
        <v>41346</v>
      </c>
      <c r="D1660" s="4">
        <v>-70.3</v>
      </c>
    </row>
    <row r="1661" spans="2:4" ht="15" thickBot="1" x14ac:dyDescent="0.35">
      <c r="B1661">
        <f t="shared" si="25"/>
        <v>2</v>
      </c>
      <c r="C1661" s="2">
        <v>41345</v>
      </c>
      <c r="D1661" s="4">
        <v>-143.30000000000001</v>
      </c>
    </row>
    <row r="1662" spans="2:4" ht="15" thickBot="1" x14ac:dyDescent="0.35">
      <c r="B1662">
        <f t="shared" si="25"/>
        <v>1</v>
      </c>
      <c r="C1662" s="2">
        <v>41344</v>
      </c>
      <c r="D1662" s="4">
        <v>-173</v>
      </c>
    </row>
    <row r="1663" spans="2:4" ht="15" thickBot="1" x14ac:dyDescent="0.35">
      <c r="B1663">
        <f t="shared" si="25"/>
        <v>4</v>
      </c>
      <c r="C1663" s="2">
        <v>41340</v>
      </c>
      <c r="D1663" s="4">
        <v>-51.1</v>
      </c>
    </row>
    <row r="1664" spans="2:4" ht="15" thickBot="1" x14ac:dyDescent="0.35">
      <c r="B1664">
        <f t="shared" si="25"/>
        <v>3</v>
      </c>
      <c r="C1664" s="2">
        <v>41339</v>
      </c>
      <c r="D1664" s="4">
        <v>-33.299999999999997</v>
      </c>
    </row>
    <row r="1665" spans="2:4" ht="15" thickBot="1" x14ac:dyDescent="0.35">
      <c r="B1665">
        <f t="shared" si="25"/>
        <v>2</v>
      </c>
      <c r="C1665" s="2">
        <v>41338</v>
      </c>
      <c r="D1665" s="4">
        <v>3.5</v>
      </c>
    </row>
    <row r="1666" spans="2:4" ht="15" thickBot="1" x14ac:dyDescent="0.35">
      <c r="B1666">
        <f t="shared" si="25"/>
        <v>1</v>
      </c>
      <c r="C1666" s="2">
        <v>41337</v>
      </c>
      <c r="D1666" s="4">
        <v>-83.1</v>
      </c>
    </row>
    <row r="1667" spans="2:4" ht="15" thickBot="1" x14ac:dyDescent="0.35">
      <c r="B1667">
        <f t="shared" si="25"/>
        <v>5</v>
      </c>
      <c r="C1667" s="2">
        <v>41334</v>
      </c>
      <c r="D1667" s="4">
        <v>-117.3</v>
      </c>
    </row>
    <row r="1668" spans="2:4" ht="15" thickBot="1" x14ac:dyDescent="0.35">
      <c r="B1668">
        <f t="shared" ref="B1668:B1731" si="26">WEEKDAY(C1668,2)</f>
        <v>4</v>
      </c>
      <c r="C1668" s="2">
        <v>41333</v>
      </c>
      <c r="D1668" s="4">
        <v>-63.4</v>
      </c>
    </row>
    <row r="1669" spans="2:4" ht="15" thickBot="1" x14ac:dyDescent="0.35">
      <c r="B1669">
        <f t="shared" si="26"/>
        <v>3</v>
      </c>
      <c r="C1669" s="2">
        <v>41332</v>
      </c>
      <c r="D1669" s="4">
        <v>-94.3</v>
      </c>
    </row>
    <row r="1670" spans="2:4" ht="15" thickBot="1" x14ac:dyDescent="0.35">
      <c r="B1670">
        <f t="shared" si="26"/>
        <v>2</v>
      </c>
      <c r="C1670" s="2">
        <v>41331</v>
      </c>
      <c r="D1670" s="4">
        <v>-199.5</v>
      </c>
    </row>
    <row r="1671" spans="2:4" ht="15" thickBot="1" x14ac:dyDescent="0.35">
      <c r="B1671">
        <f t="shared" si="26"/>
        <v>1</v>
      </c>
      <c r="C1671" s="2">
        <v>41330</v>
      </c>
      <c r="D1671" s="4">
        <v>-18.7</v>
      </c>
    </row>
    <row r="1672" spans="2:4" ht="15" thickBot="1" x14ac:dyDescent="0.35">
      <c r="B1672">
        <f t="shared" si="26"/>
        <v>5</v>
      </c>
      <c r="C1672" s="2">
        <v>41327</v>
      </c>
      <c r="D1672" s="4">
        <v>29.7</v>
      </c>
    </row>
    <row r="1673" spans="2:4" ht="15" thickBot="1" x14ac:dyDescent="0.35">
      <c r="B1673">
        <f t="shared" si="26"/>
        <v>4</v>
      </c>
      <c r="C1673" s="2">
        <v>41326</v>
      </c>
      <c r="D1673" s="4">
        <v>6.4</v>
      </c>
    </row>
    <row r="1674" spans="2:4" ht="15" thickBot="1" x14ac:dyDescent="0.35">
      <c r="B1674">
        <f t="shared" si="26"/>
        <v>3</v>
      </c>
      <c r="C1674" s="2">
        <v>41325</v>
      </c>
      <c r="D1674" s="4">
        <v>209.4</v>
      </c>
    </row>
    <row r="1675" spans="2:4" ht="15" thickBot="1" x14ac:dyDescent="0.35">
      <c r="B1675">
        <f t="shared" si="26"/>
        <v>2</v>
      </c>
      <c r="C1675" s="2">
        <v>41324</v>
      </c>
      <c r="D1675" s="4">
        <v>-87.3</v>
      </c>
    </row>
    <row r="1676" spans="2:4" ht="15" thickBot="1" x14ac:dyDescent="0.35">
      <c r="B1676">
        <f t="shared" si="26"/>
        <v>1</v>
      </c>
      <c r="C1676" s="2">
        <v>41323</v>
      </c>
      <c r="D1676" s="4">
        <v>-77.400000000000006</v>
      </c>
    </row>
    <row r="1677" spans="2:4" ht="15" thickBot="1" x14ac:dyDescent="0.35">
      <c r="B1677">
        <f t="shared" si="26"/>
        <v>5</v>
      </c>
      <c r="C1677" s="2">
        <v>41320</v>
      </c>
      <c r="D1677" s="4">
        <v>48.5</v>
      </c>
    </row>
    <row r="1678" spans="2:4" ht="15" thickBot="1" x14ac:dyDescent="0.35">
      <c r="B1678">
        <f t="shared" si="26"/>
        <v>4</v>
      </c>
      <c r="C1678" s="2">
        <v>41319</v>
      </c>
      <c r="D1678" s="4">
        <v>70.400000000000006</v>
      </c>
    </row>
    <row r="1679" spans="2:4" ht="15" thickBot="1" x14ac:dyDescent="0.35">
      <c r="B1679">
        <f t="shared" si="26"/>
        <v>3</v>
      </c>
      <c r="C1679" s="2">
        <v>41318</v>
      </c>
      <c r="D1679" s="4">
        <v>185.9</v>
      </c>
    </row>
    <row r="1680" spans="2:4" ht="15" thickBot="1" x14ac:dyDescent="0.35">
      <c r="B1680">
        <f t="shared" si="26"/>
        <v>2</v>
      </c>
      <c r="C1680" s="2">
        <v>41317</v>
      </c>
      <c r="D1680" s="4">
        <v>-12</v>
      </c>
    </row>
    <row r="1681" spans="2:4" ht="15" thickBot="1" x14ac:dyDescent="0.35">
      <c r="B1681">
        <f t="shared" si="26"/>
        <v>1</v>
      </c>
      <c r="C1681" s="2">
        <v>41316</v>
      </c>
      <c r="D1681" s="4">
        <v>280.3</v>
      </c>
    </row>
    <row r="1682" spans="2:4" ht="15" thickBot="1" x14ac:dyDescent="0.35">
      <c r="B1682">
        <f t="shared" si="26"/>
        <v>5</v>
      </c>
      <c r="C1682" s="2">
        <v>41313</v>
      </c>
      <c r="D1682" s="4">
        <v>232.8</v>
      </c>
    </row>
    <row r="1683" spans="2:4" ht="15" thickBot="1" x14ac:dyDescent="0.35">
      <c r="B1683">
        <f t="shared" si="26"/>
        <v>4</v>
      </c>
      <c r="C1683" s="2">
        <v>41312</v>
      </c>
      <c r="D1683" s="4">
        <v>146.5</v>
      </c>
    </row>
    <row r="1684" spans="2:4" ht="15" thickBot="1" x14ac:dyDescent="0.35">
      <c r="B1684">
        <f t="shared" si="26"/>
        <v>3</v>
      </c>
      <c r="C1684" s="2">
        <v>41311</v>
      </c>
      <c r="D1684" s="4">
        <v>-179.3</v>
      </c>
    </row>
    <row r="1685" spans="2:4" ht="15" thickBot="1" x14ac:dyDescent="0.35">
      <c r="B1685">
        <f t="shared" si="26"/>
        <v>2</v>
      </c>
      <c r="C1685" s="2">
        <v>41310</v>
      </c>
      <c r="D1685" s="4">
        <v>77.900000000000006</v>
      </c>
    </row>
    <row r="1686" spans="2:4" ht="15" thickBot="1" x14ac:dyDescent="0.35">
      <c r="B1686">
        <f t="shared" si="26"/>
        <v>1</v>
      </c>
      <c r="C1686" s="2">
        <v>41309</v>
      </c>
      <c r="D1686" s="4">
        <v>84.3</v>
      </c>
    </row>
    <row r="1687" spans="2:4" ht="15" thickBot="1" x14ac:dyDescent="0.35">
      <c r="B1687">
        <f t="shared" si="26"/>
        <v>5</v>
      </c>
      <c r="C1687" s="2">
        <v>41306</v>
      </c>
      <c r="D1687" s="4">
        <v>31.9</v>
      </c>
    </row>
    <row r="1688" spans="2:4" ht="15" thickBot="1" x14ac:dyDescent="0.35">
      <c r="B1688">
        <f t="shared" si="26"/>
        <v>4</v>
      </c>
      <c r="C1688" s="2">
        <v>41305</v>
      </c>
      <c r="D1688" s="4">
        <v>-146.4</v>
      </c>
    </row>
    <row r="1689" spans="2:4" ht="15" thickBot="1" x14ac:dyDescent="0.35">
      <c r="B1689">
        <f t="shared" si="26"/>
        <v>3</v>
      </c>
      <c r="C1689" s="2">
        <v>41304</v>
      </c>
      <c r="D1689" s="4">
        <v>-101.5</v>
      </c>
    </row>
    <row r="1690" spans="2:4" ht="15" thickBot="1" x14ac:dyDescent="0.35">
      <c r="B1690">
        <f t="shared" si="26"/>
        <v>2</v>
      </c>
      <c r="C1690" s="2">
        <v>41303</v>
      </c>
      <c r="D1690" s="4">
        <v>-52.6</v>
      </c>
    </row>
    <row r="1691" spans="2:4" ht="15" thickBot="1" x14ac:dyDescent="0.35">
      <c r="B1691">
        <f t="shared" si="26"/>
        <v>1</v>
      </c>
      <c r="C1691" s="2">
        <v>41302</v>
      </c>
      <c r="D1691" s="4">
        <v>-140.5</v>
      </c>
    </row>
    <row r="1692" spans="2:4" ht="15" thickBot="1" x14ac:dyDescent="0.35">
      <c r="B1692">
        <f t="shared" si="26"/>
        <v>5</v>
      </c>
      <c r="C1692" s="2">
        <v>41299</v>
      </c>
      <c r="D1692" s="4">
        <v>116.1</v>
      </c>
    </row>
    <row r="1693" spans="2:4" ht="15" thickBot="1" x14ac:dyDescent="0.35">
      <c r="B1693">
        <f t="shared" si="26"/>
        <v>4</v>
      </c>
      <c r="C1693" s="2">
        <v>41298</v>
      </c>
      <c r="D1693" s="4">
        <v>164.8</v>
      </c>
    </row>
    <row r="1694" spans="2:4" ht="15" thickBot="1" x14ac:dyDescent="0.35">
      <c r="B1694">
        <f t="shared" si="26"/>
        <v>3</v>
      </c>
      <c r="C1694" s="2">
        <v>41297</v>
      </c>
      <c r="D1694" s="4">
        <v>181.3</v>
      </c>
    </row>
    <row r="1695" spans="2:4" ht="15" thickBot="1" x14ac:dyDescent="0.35">
      <c r="B1695">
        <f t="shared" si="26"/>
        <v>2</v>
      </c>
      <c r="C1695" s="2">
        <v>41296</v>
      </c>
      <c r="D1695" s="4">
        <v>-139.19999999999999</v>
      </c>
    </row>
    <row r="1696" spans="2:4" ht="15" thickBot="1" x14ac:dyDescent="0.35">
      <c r="B1696">
        <f t="shared" si="26"/>
        <v>1</v>
      </c>
      <c r="C1696" s="2">
        <v>41295</v>
      </c>
      <c r="D1696" s="4">
        <v>55.8</v>
      </c>
    </row>
    <row r="1697" spans="2:4" ht="15" thickBot="1" x14ac:dyDescent="0.35">
      <c r="B1697">
        <f t="shared" si="26"/>
        <v>5</v>
      </c>
      <c r="C1697" s="2">
        <v>41292</v>
      </c>
      <c r="D1697" s="4">
        <v>106.2</v>
      </c>
    </row>
    <row r="1698" spans="2:4" ht="15" thickBot="1" x14ac:dyDescent="0.35">
      <c r="B1698">
        <f t="shared" si="26"/>
        <v>4</v>
      </c>
      <c r="C1698" s="2">
        <v>41291</v>
      </c>
      <c r="D1698" s="4">
        <v>96.5</v>
      </c>
    </row>
    <row r="1699" spans="2:4" ht="15" thickBot="1" x14ac:dyDescent="0.35">
      <c r="B1699">
        <f t="shared" si="26"/>
        <v>3</v>
      </c>
      <c r="C1699" s="2">
        <v>41290</v>
      </c>
      <c r="D1699" s="4">
        <v>-97.3</v>
      </c>
    </row>
    <row r="1700" spans="2:4" ht="15" thickBot="1" x14ac:dyDescent="0.35">
      <c r="B1700">
        <f t="shared" si="26"/>
        <v>2</v>
      </c>
      <c r="C1700" s="2">
        <v>41289</v>
      </c>
      <c r="D1700" s="4">
        <v>173.7</v>
      </c>
    </row>
    <row r="1701" spans="2:4" ht="15" thickBot="1" x14ac:dyDescent="0.35">
      <c r="B1701">
        <f t="shared" si="26"/>
        <v>1</v>
      </c>
      <c r="C1701" s="2">
        <v>41288</v>
      </c>
      <c r="D1701" s="4">
        <v>138.5</v>
      </c>
    </row>
    <row r="1702" spans="2:4" ht="15" thickBot="1" x14ac:dyDescent="0.35">
      <c r="B1702">
        <f t="shared" si="26"/>
        <v>5</v>
      </c>
      <c r="C1702" s="2">
        <v>41285</v>
      </c>
      <c r="D1702" s="4">
        <v>153.5</v>
      </c>
    </row>
    <row r="1703" spans="2:4" ht="15" thickBot="1" x14ac:dyDescent="0.35">
      <c r="B1703">
        <f t="shared" si="26"/>
        <v>4</v>
      </c>
      <c r="C1703" s="2">
        <v>41284</v>
      </c>
      <c r="D1703" s="4">
        <v>200.6</v>
      </c>
    </row>
    <row r="1704" spans="2:4" ht="15" thickBot="1" x14ac:dyDescent="0.35">
      <c r="B1704">
        <f t="shared" si="26"/>
        <v>3</v>
      </c>
      <c r="C1704" s="2">
        <v>41283</v>
      </c>
      <c r="D1704" s="3">
        <v>-1699.5</v>
      </c>
    </row>
    <row r="1705" spans="2:4" ht="15" thickBot="1" x14ac:dyDescent="0.35">
      <c r="B1705">
        <f t="shared" si="26"/>
        <v>2</v>
      </c>
      <c r="C1705" s="2">
        <v>41282</v>
      </c>
      <c r="D1705" s="4">
        <v>-268.3</v>
      </c>
    </row>
    <row r="1706" spans="2:4" ht="15" thickBot="1" x14ac:dyDescent="0.35">
      <c r="B1706">
        <f t="shared" si="26"/>
        <v>6</v>
      </c>
      <c r="C1706" s="2">
        <v>41272</v>
      </c>
      <c r="D1706" s="4">
        <v>123.9</v>
      </c>
    </row>
    <row r="1707" spans="2:4" ht="15" thickBot="1" x14ac:dyDescent="0.35">
      <c r="B1707">
        <f t="shared" si="26"/>
        <v>5</v>
      </c>
      <c r="C1707" s="2">
        <v>41271</v>
      </c>
      <c r="D1707" s="4">
        <v>-921.3</v>
      </c>
    </row>
    <row r="1708" spans="2:4" ht="15" thickBot="1" x14ac:dyDescent="0.35">
      <c r="B1708">
        <f t="shared" si="26"/>
        <v>4</v>
      </c>
      <c r="C1708" s="2">
        <v>41270</v>
      </c>
      <c r="D1708" s="3">
        <v>-1082.2</v>
      </c>
    </row>
    <row r="1709" spans="2:4" ht="15" thickBot="1" x14ac:dyDescent="0.35">
      <c r="B1709">
        <f t="shared" si="26"/>
        <v>3</v>
      </c>
      <c r="C1709" s="2">
        <v>41269</v>
      </c>
      <c r="D1709" s="3">
        <v>-1086.2</v>
      </c>
    </row>
    <row r="1710" spans="2:4" ht="15" thickBot="1" x14ac:dyDescent="0.35">
      <c r="B1710">
        <f t="shared" si="26"/>
        <v>2</v>
      </c>
      <c r="C1710" s="2">
        <v>41268</v>
      </c>
      <c r="D1710" s="4">
        <v>-513.1</v>
      </c>
    </row>
    <row r="1711" spans="2:4" ht="15" thickBot="1" x14ac:dyDescent="0.35">
      <c r="B1711">
        <f t="shared" si="26"/>
        <v>1</v>
      </c>
      <c r="C1711" s="2">
        <v>41267</v>
      </c>
      <c r="D1711" s="4">
        <v>-677</v>
      </c>
    </row>
    <row r="1712" spans="2:4" ht="15" thickBot="1" x14ac:dyDescent="0.35">
      <c r="B1712">
        <f t="shared" si="26"/>
        <v>5</v>
      </c>
      <c r="C1712" s="2">
        <v>41264</v>
      </c>
      <c r="D1712" s="4">
        <v>-652.20000000000005</v>
      </c>
    </row>
    <row r="1713" spans="2:4" ht="15" thickBot="1" x14ac:dyDescent="0.35">
      <c r="B1713">
        <f t="shared" si="26"/>
        <v>4</v>
      </c>
      <c r="C1713" s="2">
        <v>41263</v>
      </c>
      <c r="D1713" s="4">
        <v>-547.1</v>
      </c>
    </row>
    <row r="1714" spans="2:4" ht="15" thickBot="1" x14ac:dyDescent="0.35">
      <c r="B1714">
        <f t="shared" si="26"/>
        <v>3</v>
      </c>
      <c r="C1714" s="2">
        <v>41262</v>
      </c>
      <c r="D1714" s="4">
        <v>-679.9</v>
      </c>
    </row>
    <row r="1715" spans="2:4" ht="15" thickBot="1" x14ac:dyDescent="0.35">
      <c r="B1715">
        <f t="shared" si="26"/>
        <v>2</v>
      </c>
      <c r="C1715" s="2">
        <v>41261</v>
      </c>
      <c r="D1715" s="4">
        <v>-609.4</v>
      </c>
    </row>
    <row r="1716" spans="2:4" ht="15" thickBot="1" x14ac:dyDescent="0.35">
      <c r="B1716">
        <f t="shared" si="26"/>
        <v>1</v>
      </c>
      <c r="C1716" s="2">
        <v>41260</v>
      </c>
      <c r="D1716" s="4">
        <v>-489.1</v>
      </c>
    </row>
    <row r="1717" spans="2:4" ht="15" thickBot="1" x14ac:dyDescent="0.35">
      <c r="B1717">
        <f t="shared" si="26"/>
        <v>5</v>
      </c>
      <c r="C1717" s="2">
        <v>41257</v>
      </c>
      <c r="D1717" s="4">
        <v>-435.4</v>
      </c>
    </row>
    <row r="1718" spans="2:4" ht="15" thickBot="1" x14ac:dyDescent="0.35">
      <c r="B1718">
        <f t="shared" si="26"/>
        <v>4</v>
      </c>
      <c r="C1718" s="2">
        <v>41256</v>
      </c>
      <c r="D1718" s="4">
        <v>-520.9</v>
      </c>
    </row>
    <row r="1719" spans="2:4" ht="15" thickBot="1" x14ac:dyDescent="0.35">
      <c r="B1719">
        <f t="shared" si="26"/>
        <v>3</v>
      </c>
      <c r="C1719" s="2">
        <v>41255</v>
      </c>
      <c r="D1719" s="4">
        <v>-472.4</v>
      </c>
    </row>
    <row r="1720" spans="2:4" ht="15" thickBot="1" x14ac:dyDescent="0.35">
      <c r="B1720">
        <f t="shared" si="26"/>
        <v>2</v>
      </c>
      <c r="C1720" s="2">
        <v>41254</v>
      </c>
      <c r="D1720" s="4">
        <v>-331.4</v>
      </c>
    </row>
    <row r="1721" spans="2:4" ht="15" thickBot="1" x14ac:dyDescent="0.35">
      <c r="B1721">
        <f t="shared" si="26"/>
        <v>1</v>
      </c>
      <c r="C1721" s="2">
        <v>41253</v>
      </c>
      <c r="D1721" s="4">
        <v>-156.4</v>
      </c>
    </row>
    <row r="1722" spans="2:4" ht="15" thickBot="1" x14ac:dyDescent="0.35">
      <c r="B1722">
        <f t="shared" si="26"/>
        <v>5</v>
      </c>
      <c r="C1722" s="2">
        <v>41250</v>
      </c>
      <c r="D1722" s="4">
        <v>-212</v>
      </c>
    </row>
    <row r="1723" spans="2:4" ht="15" thickBot="1" x14ac:dyDescent="0.35">
      <c r="B1723">
        <f t="shared" si="26"/>
        <v>4</v>
      </c>
      <c r="C1723" s="2">
        <v>41249</v>
      </c>
      <c r="D1723" s="4">
        <v>-302.3</v>
      </c>
    </row>
    <row r="1724" spans="2:4" ht="15" thickBot="1" x14ac:dyDescent="0.35">
      <c r="B1724">
        <f t="shared" si="26"/>
        <v>3</v>
      </c>
      <c r="C1724" s="2">
        <v>41248</v>
      </c>
      <c r="D1724" s="4">
        <v>-601.1</v>
      </c>
    </row>
    <row r="1725" spans="2:4" ht="15" thickBot="1" x14ac:dyDescent="0.35">
      <c r="B1725">
        <f t="shared" si="26"/>
        <v>2</v>
      </c>
      <c r="C1725" s="2">
        <v>41247</v>
      </c>
      <c r="D1725" s="4">
        <v>-301</v>
      </c>
    </row>
    <row r="1726" spans="2:4" ht="15" thickBot="1" x14ac:dyDescent="0.35">
      <c r="B1726">
        <f t="shared" si="26"/>
        <v>1</v>
      </c>
      <c r="C1726" s="2">
        <v>41246</v>
      </c>
      <c r="D1726" s="4">
        <v>-474.1</v>
      </c>
    </row>
    <row r="1727" spans="2:4" ht="15" thickBot="1" x14ac:dyDescent="0.35">
      <c r="B1727">
        <f t="shared" si="26"/>
        <v>5</v>
      </c>
      <c r="C1727" s="2">
        <v>41243</v>
      </c>
      <c r="D1727" s="4">
        <v>-482.3</v>
      </c>
    </row>
    <row r="1728" spans="2:4" ht="15" thickBot="1" x14ac:dyDescent="0.35">
      <c r="B1728">
        <f t="shared" si="26"/>
        <v>4</v>
      </c>
      <c r="C1728" s="2">
        <v>41242</v>
      </c>
      <c r="D1728" s="4">
        <v>-451.5</v>
      </c>
    </row>
    <row r="1729" spans="2:4" ht="15" thickBot="1" x14ac:dyDescent="0.35">
      <c r="B1729">
        <f t="shared" si="26"/>
        <v>3</v>
      </c>
      <c r="C1729" s="2">
        <v>41241</v>
      </c>
      <c r="D1729" s="4">
        <v>-355.6</v>
      </c>
    </row>
    <row r="1730" spans="2:4" ht="15" thickBot="1" x14ac:dyDescent="0.35">
      <c r="B1730">
        <f t="shared" si="26"/>
        <v>2</v>
      </c>
      <c r="C1730" s="2">
        <v>41240</v>
      </c>
      <c r="D1730" s="4">
        <v>-370</v>
      </c>
    </row>
    <row r="1731" spans="2:4" ht="15" thickBot="1" x14ac:dyDescent="0.35">
      <c r="B1731">
        <f t="shared" si="26"/>
        <v>1</v>
      </c>
      <c r="C1731" s="2">
        <v>41239</v>
      </c>
      <c r="D1731" s="4">
        <v>-108.5</v>
      </c>
    </row>
    <row r="1732" spans="2:4" ht="15" thickBot="1" x14ac:dyDescent="0.35">
      <c r="B1732">
        <f t="shared" ref="B1732:B1795" si="27">WEEKDAY(C1732,2)</f>
        <v>5</v>
      </c>
      <c r="C1732" s="2">
        <v>41236</v>
      </c>
      <c r="D1732" s="4">
        <v>-95.6</v>
      </c>
    </row>
    <row r="1733" spans="2:4" ht="15" thickBot="1" x14ac:dyDescent="0.35">
      <c r="B1733">
        <f t="shared" si="27"/>
        <v>4</v>
      </c>
      <c r="C1733" s="2">
        <v>41235</v>
      </c>
      <c r="D1733" s="4">
        <v>-71.2</v>
      </c>
    </row>
    <row r="1734" spans="2:4" ht="15" thickBot="1" x14ac:dyDescent="0.35">
      <c r="B1734">
        <f t="shared" si="27"/>
        <v>3</v>
      </c>
      <c r="C1734" s="2">
        <v>41234</v>
      </c>
      <c r="D1734" s="4">
        <v>-162.69999999999999</v>
      </c>
    </row>
    <row r="1735" spans="2:4" ht="15" thickBot="1" x14ac:dyDescent="0.35">
      <c r="B1735">
        <f t="shared" si="27"/>
        <v>2</v>
      </c>
      <c r="C1735" s="2">
        <v>41233</v>
      </c>
      <c r="D1735" s="4">
        <v>-200.8</v>
      </c>
    </row>
    <row r="1736" spans="2:4" ht="15" thickBot="1" x14ac:dyDescent="0.35">
      <c r="B1736">
        <f t="shared" si="27"/>
        <v>1</v>
      </c>
      <c r="C1736" s="2">
        <v>41232</v>
      </c>
      <c r="D1736" s="4">
        <v>-264.10000000000002</v>
      </c>
    </row>
    <row r="1737" spans="2:4" ht="15" thickBot="1" x14ac:dyDescent="0.35">
      <c r="B1737">
        <f t="shared" si="27"/>
        <v>5</v>
      </c>
      <c r="C1737" s="2">
        <v>41229</v>
      </c>
      <c r="D1737" s="4">
        <v>-178.1</v>
      </c>
    </row>
    <row r="1738" spans="2:4" ht="15" thickBot="1" x14ac:dyDescent="0.35">
      <c r="B1738">
        <f t="shared" si="27"/>
        <v>4</v>
      </c>
      <c r="C1738" s="2">
        <v>41228</v>
      </c>
      <c r="D1738" s="4">
        <v>-106.4</v>
      </c>
    </row>
    <row r="1739" spans="2:4" ht="15" thickBot="1" x14ac:dyDescent="0.35">
      <c r="B1739">
        <f t="shared" si="27"/>
        <v>3</v>
      </c>
      <c r="C1739" s="2">
        <v>41227</v>
      </c>
      <c r="D1739" s="4">
        <v>-22.1</v>
      </c>
    </row>
    <row r="1740" spans="2:4" ht="15" thickBot="1" x14ac:dyDescent="0.35">
      <c r="B1740">
        <f t="shared" si="27"/>
        <v>2</v>
      </c>
      <c r="C1740" s="2">
        <v>41226</v>
      </c>
      <c r="D1740" s="4">
        <v>-48.1</v>
      </c>
    </row>
    <row r="1741" spans="2:4" ht="15" thickBot="1" x14ac:dyDescent="0.35">
      <c r="B1741">
        <f t="shared" si="27"/>
        <v>1</v>
      </c>
      <c r="C1741" s="2">
        <v>41225</v>
      </c>
      <c r="D1741" s="4">
        <v>-9.6</v>
      </c>
    </row>
    <row r="1742" spans="2:4" ht="15" thickBot="1" x14ac:dyDescent="0.35">
      <c r="B1742">
        <f t="shared" si="27"/>
        <v>5</v>
      </c>
      <c r="C1742" s="2">
        <v>41222</v>
      </c>
      <c r="D1742" s="4">
        <v>-89.3</v>
      </c>
    </row>
    <row r="1743" spans="2:4" ht="15" thickBot="1" x14ac:dyDescent="0.35">
      <c r="B1743">
        <f t="shared" si="27"/>
        <v>4</v>
      </c>
      <c r="C1743" s="2">
        <v>41221</v>
      </c>
      <c r="D1743" s="4">
        <v>-129</v>
      </c>
    </row>
    <row r="1744" spans="2:4" ht="15" thickBot="1" x14ac:dyDescent="0.35">
      <c r="B1744">
        <f t="shared" si="27"/>
        <v>3</v>
      </c>
      <c r="C1744" s="2">
        <v>41220</v>
      </c>
      <c r="D1744" s="4">
        <v>-151</v>
      </c>
    </row>
    <row r="1745" spans="2:4" ht="15" thickBot="1" x14ac:dyDescent="0.35">
      <c r="B1745">
        <f t="shared" si="27"/>
        <v>2</v>
      </c>
      <c r="C1745" s="2">
        <v>41219</v>
      </c>
      <c r="D1745" s="4">
        <v>-194.6</v>
      </c>
    </row>
    <row r="1746" spans="2:4" ht="15" thickBot="1" x14ac:dyDescent="0.35">
      <c r="B1746">
        <f t="shared" si="27"/>
        <v>5</v>
      </c>
      <c r="C1746" s="2">
        <v>41215</v>
      </c>
      <c r="D1746" s="4">
        <v>-310.10000000000002</v>
      </c>
    </row>
    <row r="1747" spans="2:4" ht="15" thickBot="1" x14ac:dyDescent="0.35">
      <c r="B1747">
        <f t="shared" si="27"/>
        <v>4</v>
      </c>
      <c r="C1747" s="2">
        <v>41214</v>
      </c>
      <c r="D1747" s="4">
        <v>-335.3</v>
      </c>
    </row>
    <row r="1748" spans="2:4" ht="15" thickBot="1" x14ac:dyDescent="0.35">
      <c r="B1748">
        <f t="shared" si="27"/>
        <v>3</v>
      </c>
      <c r="C1748" s="2">
        <v>41213</v>
      </c>
      <c r="D1748" s="4">
        <v>-462.3</v>
      </c>
    </row>
    <row r="1749" spans="2:4" ht="15" thickBot="1" x14ac:dyDescent="0.35">
      <c r="B1749">
        <f t="shared" si="27"/>
        <v>2</v>
      </c>
      <c r="C1749" s="2">
        <v>41212</v>
      </c>
      <c r="D1749" s="4">
        <v>-360.1</v>
      </c>
    </row>
    <row r="1750" spans="2:4" ht="15" thickBot="1" x14ac:dyDescent="0.35">
      <c r="B1750">
        <f t="shared" si="27"/>
        <v>1</v>
      </c>
      <c r="C1750" s="2">
        <v>41211</v>
      </c>
      <c r="D1750" s="4">
        <v>-370.4</v>
      </c>
    </row>
    <row r="1751" spans="2:4" ht="15" thickBot="1" x14ac:dyDescent="0.35">
      <c r="B1751">
        <f t="shared" si="27"/>
        <v>5</v>
      </c>
      <c r="C1751" s="2">
        <v>41208</v>
      </c>
      <c r="D1751" s="4">
        <v>-395.6</v>
      </c>
    </row>
    <row r="1752" spans="2:4" ht="15" thickBot="1" x14ac:dyDescent="0.35">
      <c r="B1752">
        <f t="shared" si="27"/>
        <v>4</v>
      </c>
      <c r="C1752" s="2">
        <v>41207</v>
      </c>
      <c r="D1752" s="4">
        <v>-120.6</v>
      </c>
    </row>
    <row r="1753" spans="2:4" ht="15" thickBot="1" x14ac:dyDescent="0.35">
      <c r="B1753">
        <f t="shared" si="27"/>
        <v>3</v>
      </c>
      <c r="C1753" s="2">
        <v>41206</v>
      </c>
      <c r="D1753" s="4">
        <v>-234.7</v>
      </c>
    </row>
    <row r="1754" spans="2:4" ht="15" thickBot="1" x14ac:dyDescent="0.35">
      <c r="B1754">
        <f t="shared" si="27"/>
        <v>2</v>
      </c>
      <c r="C1754" s="2">
        <v>41205</v>
      </c>
      <c r="D1754" s="4">
        <v>-110.4</v>
      </c>
    </row>
    <row r="1755" spans="2:4" ht="15" thickBot="1" x14ac:dyDescent="0.35">
      <c r="B1755">
        <f t="shared" si="27"/>
        <v>1</v>
      </c>
      <c r="C1755" s="2">
        <v>41204</v>
      </c>
      <c r="D1755" s="4">
        <v>-72.5</v>
      </c>
    </row>
    <row r="1756" spans="2:4" ht="15" thickBot="1" x14ac:dyDescent="0.35">
      <c r="B1756">
        <f t="shared" si="27"/>
        <v>5</v>
      </c>
      <c r="C1756" s="2">
        <v>41201</v>
      </c>
      <c r="D1756" s="4">
        <v>-62.7</v>
      </c>
    </row>
    <row r="1757" spans="2:4" ht="15" thickBot="1" x14ac:dyDescent="0.35">
      <c r="B1757">
        <f t="shared" si="27"/>
        <v>4</v>
      </c>
      <c r="C1757" s="2">
        <v>41200</v>
      </c>
      <c r="D1757" s="4">
        <v>-89.8</v>
      </c>
    </row>
    <row r="1758" spans="2:4" ht="15" thickBot="1" x14ac:dyDescent="0.35">
      <c r="B1758">
        <f t="shared" si="27"/>
        <v>3</v>
      </c>
      <c r="C1758" s="2">
        <v>41199</v>
      </c>
      <c r="D1758" s="4">
        <v>-44.3</v>
      </c>
    </row>
    <row r="1759" spans="2:4" ht="15" thickBot="1" x14ac:dyDescent="0.35">
      <c r="B1759">
        <f t="shared" si="27"/>
        <v>2</v>
      </c>
      <c r="C1759" s="2">
        <v>41198</v>
      </c>
      <c r="D1759" s="4">
        <v>-135.30000000000001</v>
      </c>
    </row>
    <row r="1760" spans="2:4" ht="15" thickBot="1" x14ac:dyDescent="0.35">
      <c r="B1760">
        <f t="shared" si="27"/>
        <v>1</v>
      </c>
      <c r="C1760" s="2">
        <v>41197</v>
      </c>
      <c r="D1760" s="4">
        <v>-76</v>
      </c>
    </row>
    <row r="1761" spans="2:4" ht="15" thickBot="1" x14ac:dyDescent="0.35">
      <c r="B1761">
        <f t="shared" si="27"/>
        <v>5</v>
      </c>
      <c r="C1761" s="2">
        <v>41194</v>
      </c>
      <c r="D1761" s="4">
        <v>-59.8</v>
      </c>
    </row>
    <row r="1762" spans="2:4" ht="15" thickBot="1" x14ac:dyDescent="0.35">
      <c r="B1762">
        <f t="shared" si="27"/>
        <v>4</v>
      </c>
      <c r="C1762" s="2">
        <v>41193</v>
      </c>
      <c r="D1762" s="4">
        <v>-64</v>
      </c>
    </row>
    <row r="1763" spans="2:4" ht="15" thickBot="1" x14ac:dyDescent="0.35">
      <c r="B1763">
        <f t="shared" si="27"/>
        <v>3</v>
      </c>
      <c r="C1763" s="2">
        <v>41192</v>
      </c>
      <c r="D1763" s="4">
        <v>51.4</v>
      </c>
    </row>
    <row r="1764" spans="2:4" ht="15" thickBot="1" x14ac:dyDescent="0.35">
      <c r="B1764">
        <f t="shared" si="27"/>
        <v>2</v>
      </c>
      <c r="C1764" s="2">
        <v>41191</v>
      </c>
      <c r="D1764" s="4">
        <v>-144.19999999999999</v>
      </c>
    </row>
    <row r="1765" spans="2:4" ht="15" thickBot="1" x14ac:dyDescent="0.35">
      <c r="B1765">
        <f t="shared" si="27"/>
        <v>1</v>
      </c>
      <c r="C1765" s="2">
        <v>41190</v>
      </c>
      <c r="D1765" s="4">
        <v>-86.4</v>
      </c>
    </row>
    <row r="1766" spans="2:4" ht="15" thickBot="1" x14ac:dyDescent="0.35">
      <c r="B1766">
        <f t="shared" si="27"/>
        <v>5</v>
      </c>
      <c r="C1766" s="2">
        <v>41187</v>
      </c>
      <c r="D1766" s="4">
        <v>-78.5</v>
      </c>
    </row>
    <row r="1767" spans="2:4" ht="15" thickBot="1" x14ac:dyDescent="0.35">
      <c r="B1767">
        <f t="shared" si="27"/>
        <v>4</v>
      </c>
      <c r="C1767" s="2">
        <v>41186</v>
      </c>
      <c r="D1767" s="4">
        <v>-60.6</v>
      </c>
    </row>
    <row r="1768" spans="2:4" ht="15" thickBot="1" x14ac:dyDescent="0.35">
      <c r="B1768">
        <f t="shared" si="27"/>
        <v>3</v>
      </c>
      <c r="C1768" s="2">
        <v>41185</v>
      </c>
      <c r="D1768" s="4">
        <v>-231.2</v>
      </c>
    </row>
    <row r="1769" spans="2:4" ht="15" thickBot="1" x14ac:dyDescent="0.35">
      <c r="B1769">
        <f t="shared" si="27"/>
        <v>2</v>
      </c>
      <c r="C1769" s="2">
        <v>41184</v>
      </c>
      <c r="D1769" s="4">
        <v>-165.9</v>
      </c>
    </row>
    <row r="1770" spans="2:4" ht="15" thickBot="1" x14ac:dyDescent="0.35">
      <c r="B1770">
        <f t="shared" si="27"/>
        <v>1</v>
      </c>
      <c r="C1770" s="2">
        <v>41183</v>
      </c>
      <c r="D1770" s="4">
        <v>-256.2</v>
      </c>
    </row>
    <row r="1771" spans="2:4" ht="15" thickBot="1" x14ac:dyDescent="0.35">
      <c r="B1771">
        <f t="shared" si="27"/>
        <v>5</v>
      </c>
      <c r="C1771" s="2">
        <v>41180</v>
      </c>
      <c r="D1771" s="4">
        <v>-306.39999999999998</v>
      </c>
    </row>
    <row r="1772" spans="2:4" ht="15" thickBot="1" x14ac:dyDescent="0.35">
      <c r="B1772">
        <f t="shared" si="27"/>
        <v>4</v>
      </c>
      <c r="C1772" s="2">
        <v>41179</v>
      </c>
      <c r="D1772" s="4">
        <v>-295.10000000000002</v>
      </c>
    </row>
    <row r="1773" spans="2:4" ht="15" thickBot="1" x14ac:dyDescent="0.35">
      <c r="B1773">
        <f t="shared" si="27"/>
        <v>3</v>
      </c>
      <c r="C1773" s="2">
        <v>41178</v>
      </c>
      <c r="D1773" s="4">
        <v>-382.9</v>
      </c>
    </row>
    <row r="1774" spans="2:4" ht="15" thickBot="1" x14ac:dyDescent="0.35">
      <c r="B1774">
        <f t="shared" si="27"/>
        <v>2</v>
      </c>
      <c r="C1774" s="2">
        <v>41177</v>
      </c>
      <c r="D1774" s="4">
        <v>-59.7</v>
      </c>
    </row>
    <row r="1775" spans="2:4" ht="15" thickBot="1" x14ac:dyDescent="0.35">
      <c r="B1775">
        <f t="shared" si="27"/>
        <v>1</v>
      </c>
      <c r="C1775" s="2">
        <v>41176</v>
      </c>
      <c r="D1775" s="4">
        <v>-2.9</v>
      </c>
    </row>
    <row r="1776" spans="2:4" ht="15" thickBot="1" x14ac:dyDescent="0.35">
      <c r="B1776">
        <f t="shared" si="27"/>
        <v>5</v>
      </c>
      <c r="C1776" s="2">
        <v>41173</v>
      </c>
      <c r="D1776" s="4">
        <v>-21</v>
      </c>
    </row>
    <row r="1777" spans="2:4" ht="15" thickBot="1" x14ac:dyDescent="0.35">
      <c r="B1777">
        <f t="shared" si="27"/>
        <v>4</v>
      </c>
      <c r="C1777" s="2">
        <v>41172</v>
      </c>
      <c r="D1777" s="4">
        <v>1.4</v>
      </c>
    </row>
    <row r="1778" spans="2:4" ht="15" thickBot="1" x14ac:dyDescent="0.35">
      <c r="B1778">
        <f t="shared" si="27"/>
        <v>3</v>
      </c>
      <c r="C1778" s="2">
        <v>41171</v>
      </c>
      <c r="D1778" s="4">
        <v>16.600000000000001</v>
      </c>
    </row>
    <row r="1779" spans="2:4" ht="15" thickBot="1" x14ac:dyDescent="0.35">
      <c r="B1779">
        <f t="shared" si="27"/>
        <v>2</v>
      </c>
      <c r="C1779" s="2">
        <v>41170</v>
      </c>
      <c r="D1779" s="4">
        <v>-58.9</v>
      </c>
    </row>
    <row r="1780" spans="2:4" ht="15" thickBot="1" x14ac:dyDescent="0.35">
      <c r="B1780">
        <f t="shared" si="27"/>
        <v>1</v>
      </c>
      <c r="C1780" s="2">
        <v>41169</v>
      </c>
      <c r="D1780" s="4">
        <v>-29.3</v>
      </c>
    </row>
    <row r="1781" spans="2:4" ht="15" thickBot="1" x14ac:dyDescent="0.35">
      <c r="B1781">
        <f t="shared" si="27"/>
        <v>5</v>
      </c>
      <c r="C1781" s="2">
        <v>41166</v>
      </c>
      <c r="D1781" s="4">
        <v>-15.9</v>
      </c>
    </row>
    <row r="1782" spans="2:4" ht="15" thickBot="1" x14ac:dyDescent="0.35">
      <c r="B1782">
        <f t="shared" si="27"/>
        <v>4</v>
      </c>
      <c r="C1782" s="2">
        <v>41165</v>
      </c>
      <c r="D1782" s="4">
        <v>32</v>
      </c>
    </row>
    <row r="1783" spans="2:4" ht="15" thickBot="1" x14ac:dyDescent="0.35">
      <c r="B1783">
        <f t="shared" si="27"/>
        <v>3</v>
      </c>
      <c r="C1783" s="2">
        <v>41164</v>
      </c>
      <c r="D1783" s="4">
        <v>85.78</v>
      </c>
    </row>
    <row r="1784" spans="2:4" ht="15" thickBot="1" x14ac:dyDescent="0.35">
      <c r="B1784">
        <f t="shared" si="27"/>
        <v>2</v>
      </c>
      <c r="C1784" s="2">
        <v>41163</v>
      </c>
      <c r="D1784" s="4">
        <v>-133.4</v>
      </c>
    </row>
    <row r="1785" spans="2:4" ht="15" thickBot="1" x14ac:dyDescent="0.35">
      <c r="B1785">
        <f t="shared" si="27"/>
        <v>1</v>
      </c>
      <c r="C1785" s="2">
        <v>41162</v>
      </c>
      <c r="D1785" s="4">
        <v>64.400000000000006</v>
      </c>
    </row>
    <row r="1786" spans="2:4" ht="15" thickBot="1" x14ac:dyDescent="0.35">
      <c r="B1786">
        <f t="shared" si="27"/>
        <v>5</v>
      </c>
      <c r="C1786" s="2">
        <v>41159</v>
      </c>
      <c r="D1786" s="4">
        <v>45.4</v>
      </c>
    </row>
    <row r="1787" spans="2:4" ht="15" thickBot="1" x14ac:dyDescent="0.35">
      <c r="B1787">
        <f t="shared" si="27"/>
        <v>4</v>
      </c>
      <c r="C1787" s="2">
        <v>41158</v>
      </c>
      <c r="D1787" s="4">
        <v>9.8000000000000007</v>
      </c>
    </row>
    <row r="1788" spans="2:4" ht="15" thickBot="1" x14ac:dyDescent="0.35">
      <c r="B1788">
        <f t="shared" si="27"/>
        <v>3</v>
      </c>
      <c r="C1788" s="2">
        <v>41157</v>
      </c>
      <c r="D1788" s="4">
        <v>-203.8</v>
      </c>
    </row>
    <row r="1789" spans="2:4" ht="15" thickBot="1" x14ac:dyDescent="0.35">
      <c r="B1789">
        <f t="shared" si="27"/>
        <v>2</v>
      </c>
      <c r="C1789" s="2">
        <v>41156</v>
      </c>
      <c r="D1789" s="4">
        <v>124.4</v>
      </c>
    </row>
    <row r="1790" spans="2:4" ht="15" thickBot="1" x14ac:dyDescent="0.35">
      <c r="B1790">
        <f t="shared" si="27"/>
        <v>1</v>
      </c>
      <c r="C1790" s="2">
        <v>41155</v>
      </c>
      <c r="D1790" s="4">
        <v>120</v>
      </c>
    </row>
    <row r="1791" spans="2:4" ht="15" thickBot="1" x14ac:dyDescent="0.35">
      <c r="B1791">
        <f t="shared" si="27"/>
        <v>5</v>
      </c>
      <c r="C1791" s="2">
        <v>41152</v>
      </c>
      <c r="D1791" s="4">
        <v>32.4</v>
      </c>
    </row>
    <row r="1792" spans="2:4" ht="15" thickBot="1" x14ac:dyDescent="0.35">
      <c r="B1792">
        <f t="shared" si="27"/>
        <v>4</v>
      </c>
      <c r="C1792" s="2">
        <v>41151</v>
      </c>
      <c r="D1792" s="4">
        <v>-10</v>
      </c>
    </row>
    <row r="1793" spans="2:4" ht="15" thickBot="1" x14ac:dyDescent="0.35">
      <c r="B1793">
        <f t="shared" si="27"/>
        <v>3</v>
      </c>
      <c r="C1793" s="2">
        <v>41150</v>
      </c>
      <c r="D1793" s="4">
        <v>-117</v>
      </c>
    </row>
    <row r="1794" spans="2:4" ht="15" thickBot="1" x14ac:dyDescent="0.35">
      <c r="B1794">
        <f t="shared" si="27"/>
        <v>2</v>
      </c>
      <c r="C1794" s="2">
        <v>41149</v>
      </c>
      <c r="D1794" s="4">
        <v>-255.5</v>
      </c>
    </row>
    <row r="1795" spans="2:4" ht="15" thickBot="1" x14ac:dyDescent="0.35">
      <c r="B1795">
        <f t="shared" si="27"/>
        <v>1</v>
      </c>
      <c r="C1795" s="2">
        <v>41148</v>
      </c>
      <c r="D1795" s="4">
        <v>201.5</v>
      </c>
    </row>
    <row r="1796" spans="2:4" ht="15" thickBot="1" x14ac:dyDescent="0.35">
      <c r="B1796">
        <f t="shared" ref="B1796:B1859" si="28">WEEKDAY(C1796,2)</f>
        <v>5</v>
      </c>
      <c r="C1796" s="2">
        <v>41145</v>
      </c>
      <c r="D1796" s="4">
        <v>158.80000000000001</v>
      </c>
    </row>
    <row r="1797" spans="2:4" ht="15" thickBot="1" x14ac:dyDescent="0.35">
      <c r="B1797">
        <f t="shared" si="28"/>
        <v>4</v>
      </c>
      <c r="C1797" s="2">
        <v>41144</v>
      </c>
      <c r="D1797" s="4">
        <v>134.69999999999999</v>
      </c>
    </row>
    <row r="1798" spans="2:4" ht="15" thickBot="1" x14ac:dyDescent="0.35">
      <c r="B1798">
        <f t="shared" si="28"/>
        <v>3</v>
      </c>
      <c r="C1798" s="2">
        <v>41143</v>
      </c>
      <c r="D1798" s="4">
        <v>-101.1</v>
      </c>
    </row>
    <row r="1799" spans="2:4" ht="15" thickBot="1" x14ac:dyDescent="0.35">
      <c r="B1799">
        <f t="shared" si="28"/>
        <v>2</v>
      </c>
      <c r="C1799" s="2">
        <v>41142</v>
      </c>
      <c r="D1799" s="4">
        <v>60.5</v>
      </c>
    </row>
    <row r="1800" spans="2:4" ht="15" thickBot="1" x14ac:dyDescent="0.35">
      <c r="B1800">
        <f t="shared" si="28"/>
        <v>1</v>
      </c>
      <c r="C1800" s="2">
        <v>41141</v>
      </c>
      <c r="D1800" s="4">
        <v>57.3</v>
      </c>
    </row>
    <row r="1801" spans="2:4" ht="15" thickBot="1" x14ac:dyDescent="0.35">
      <c r="B1801">
        <f t="shared" si="28"/>
        <v>5</v>
      </c>
      <c r="C1801" s="2">
        <v>41138</v>
      </c>
      <c r="D1801" s="4">
        <v>56.7</v>
      </c>
    </row>
    <row r="1802" spans="2:4" ht="15" thickBot="1" x14ac:dyDescent="0.35">
      <c r="B1802">
        <f t="shared" si="28"/>
        <v>4</v>
      </c>
      <c r="C1802" s="2">
        <v>41137</v>
      </c>
      <c r="D1802" s="4">
        <v>60.9</v>
      </c>
    </row>
    <row r="1803" spans="2:4" ht="15" thickBot="1" x14ac:dyDescent="0.35">
      <c r="B1803">
        <f t="shared" si="28"/>
        <v>3</v>
      </c>
      <c r="C1803" s="2">
        <v>41136</v>
      </c>
      <c r="D1803" s="4">
        <v>104.5</v>
      </c>
    </row>
    <row r="1804" spans="2:4" ht="15" thickBot="1" x14ac:dyDescent="0.35">
      <c r="B1804">
        <f t="shared" si="28"/>
        <v>2</v>
      </c>
      <c r="C1804" s="2">
        <v>41135</v>
      </c>
      <c r="D1804" s="4">
        <v>31.4</v>
      </c>
    </row>
    <row r="1805" spans="2:4" ht="15" thickBot="1" x14ac:dyDescent="0.35">
      <c r="B1805">
        <f t="shared" si="28"/>
        <v>1</v>
      </c>
      <c r="C1805" s="2">
        <v>41134</v>
      </c>
      <c r="D1805" s="4">
        <v>48.8</v>
      </c>
    </row>
    <row r="1806" spans="2:4" ht="15" thickBot="1" x14ac:dyDescent="0.35">
      <c r="B1806">
        <f t="shared" si="28"/>
        <v>5</v>
      </c>
      <c r="C1806" s="2">
        <v>41131</v>
      </c>
      <c r="D1806" s="4">
        <v>156.6</v>
      </c>
    </row>
    <row r="1807" spans="2:4" ht="15" thickBot="1" x14ac:dyDescent="0.35">
      <c r="B1807">
        <f t="shared" si="28"/>
        <v>4</v>
      </c>
      <c r="C1807" s="2">
        <v>41130</v>
      </c>
      <c r="D1807" s="4">
        <v>58</v>
      </c>
    </row>
    <row r="1808" spans="2:4" ht="15" thickBot="1" x14ac:dyDescent="0.35">
      <c r="B1808">
        <f t="shared" si="28"/>
        <v>3</v>
      </c>
      <c r="C1808" s="2">
        <v>41129</v>
      </c>
      <c r="D1808" s="4">
        <v>26.1</v>
      </c>
    </row>
    <row r="1809" spans="2:4" ht="15" thickBot="1" x14ac:dyDescent="0.35">
      <c r="B1809">
        <f t="shared" si="28"/>
        <v>2</v>
      </c>
      <c r="C1809" s="2">
        <v>41128</v>
      </c>
      <c r="D1809" s="4">
        <v>-54.5</v>
      </c>
    </row>
    <row r="1810" spans="2:4" ht="15" thickBot="1" x14ac:dyDescent="0.35">
      <c r="B1810">
        <f t="shared" si="28"/>
        <v>1</v>
      </c>
      <c r="C1810" s="2">
        <v>41127</v>
      </c>
      <c r="D1810" s="4">
        <v>-134.80000000000001</v>
      </c>
    </row>
    <row r="1811" spans="2:4" ht="15" thickBot="1" x14ac:dyDescent="0.35">
      <c r="B1811">
        <f t="shared" si="28"/>
        <v>5</v>
      </c>
      <c r="C1811" s="2">
        <v>41124</v>
      </c>
      <c r="D1811" s="4">
        <v>-221.8</v>
      </c>
    </row>
    <row r="1812" spans="2:4" ht="15" thickBot="1" x14ac:dyDescent="0.35">
      <c r="B1812">
        <f t="shared" si="28"/>
        <v>4</v>
      </c>
      <c r="C1812" s="2">
        <v>41123</v>
      </c>
      <c r="D1812" s="4">
        <v>-272.60000000000002</v>
      </c>
    </row>
    <row r="1813" spans="2:4" ht="15" thickBot="1" x14ac:dyDescent="0.35">
      <c r="B1813">
        <f t="shared" si="28"/>
        <v>3</v>
      </c>
      <c r="C1813" s="2">
        <v>41122</v>
      </c>
      <c r="D1813" s="4">
        <v>-391.5</v>
      </c>
    </row>
    <row r="1814" spans="2:4" ht="15" thickBot="1" x14ac:dyDescent="0.35">
      <c r="B1814">
        <f t="shared" si="28"/>
        <v>2</v>
      </c>
      <c r="C1814" s="2">
        <v>41121</v>
      </c>
      <c r="D1814" s="4">
        <v>-488.2</v>
      </c>
    </row>
    <row r="1815" spans="2:4" ht="15" thickBot="1" x14ac:dyDescent="0.35">
      <c r="B1815">
        <f t="shared" si="28"/>
        <v>1</v>
      </c>
      <c r="C1815" s="2">
        <v>41120</v>
      </c>
      <c r="D1815" s="4">
        <v>-413.5</v>
      </c>
    </row>
    <row r="1816" spans="2:4" ht="15" thickBot="1" x14ac:dyDescent="0.35">
      <c r="B1816">
        <f t="shared" si="28"/>
        <v>5</v>
      </c>
      <c r="C1816" s="2">
        <v>41117</v>
      </c>
      <c r="D1816" s="4">
        <v>-428.8</v>
      </c>
    </row>
    <row r="1817" spans="2:4" ht="15" thickBot="1" x14ac:dyDescent="0.35">
      <c r="B1817">
        <f t="shared" si="28"/>
        <v>4</v>
      </c>
      <c r="C1817" s="2">
        <v>41116</v>
      </c>
      <c r="D1817" s="4">
        <v>-502.4</v>
      </c>
    </row>
    <row r="1818" spans="2:4" ht="15" thickBot="1" x14ac:dyDescent="0.35">
      <c r="B1818">
        <f t="shared" si="28"/>
        <v>3</v>
      </c>
      <c r="C1818" s="2">
        <v>41115</v>
      </c>
      <c r="D1818" s="4">
        <v>-297.39999999999998</v>
      </c>
    </row>
    <row r="1819" spans="2:4" ht="15" thickBot="1" x14ac:dyDescent="0.35">
      <c r="B1819">
        <f t="shared" si="28"/>
        <v>2</v>
      </c>
      <c r="C1819" s="2">
        <v>41114</v>
      </c>
      <c r="D1819" s="4">
        <v>-280.8</v>
      </c>
    </row>
    <row r="1820" spans="2:4" ht="15" thickBot="1" x14ac:dyDescent="0.35">
      <c r="B1820">
        <f t="shared" si="28"/>
        <v>1</v>
      </c>
      <c r="C1820" s="2">
        <v>41113</v>
      </c>
      <c r="D1820" s="4">
        <v>-215.4</v>
      </c>
    </row>
    <row r="1821" spans="2:4" ht="15" thickBot="1" x14ac:dyDescent="0.35">
      <c r="B1821">
        <f t="shared" si="28"/>
        <v>5</v>
      </c>
      <c r="C1821" s="2">
        <v>41110</v>
      </c>
      <c r="D1821" s="4">
        <v>-168.7</v>
      </c>
    </row>
    <row r="1822" spans="2:4" ht="15" thickBot="1" x14ac:dyDescent="0.35">
      <c r="B1822">
        <f t="shared" si="28"/>
        <v>4</v>
      </c>
      <c r="C1822" s="2">
        <v>41109</v>
      </c>
      <c r="D1822" s="4">
        <v>-151</v>
      </c>
    </row>
    <row r="1823" spans="2:4" ht="15" thickBot="1" x14ac:dyDescent="0.35">
      <c r="B1823">
        <f t="shared" si="28"/>
        <v>3</v>
      </c>
      <c r="C1823" s="2">
        <v>41108</v>
      </c>
      <c r="D1823" s="4">
        <v>-216.6</v>
      </c>
    </row>
    <row r="1824" spans="2:4" ht="15" thickBot="1" x14ac:dyDescent="0.35">
      <c r="B1824">
        <f t="shared" si="28"/>
        <v>2</v>
      </c>
      <c r="C1824" s="2">
        <v>41107</v>
      </c>
      <c r="D1824" s="4">
        <v>-250</v>
      </c>
    </row>
    <row r="1825" spans="2:4" ht="15" thickBot="1" x14ac:dyDescent="0.35">
      <c r="B1825">
        <f t="shared" si="28"/>
        <v>1</v>
      </c>
      <c r="C1825" s="2">
        <v>41106</v>
      </c>
      <c r="D1825" s="4">
        <v>-196.2</v>
      </c>
    </row>
    <row r="1826" spans="2:4" ht="15" thickBot="1" x14ac:dyDescent="0.35">
      <c r="B1826">
        <f t="shared" si="28"/>
        <v>5</v>
      </c>
      <c r="C1826" s="2">
        <v>41103</v>
      </c>
      <c r="D1826" s="4">
        <v>-136.69999999999999</v>
      </c>
    </row>
    <row r="1827" spans="2:4" ht="15" thickBot="1" x14ac:dyDescent="0.35">
      <c r="B1827">
        <f t="shared" si="28"/>
        <v>4</v>
      </c>
      <c r="C1827" s="2">
        <v>41102</v>
      </c>
      <c r="D1827" s="4">
        <v>-60.4</v>
      </c>
    </row>
    <row r="1828" spans="2:4" ht="15" thickBot="1" x14ac:dyDescent="0.35">
      <c r="B1828">
        <f t="shared" si="28"/>
        <v>3</v>
      </c>
      <c r="C1828" s="2">
        <v>41101</v>
      </c>
      <c r="D1828" s="4">
        <v>57.6</v>
      </c>
    </row>
    <row r="1829" spans="2:4" ht="15" thickBot="1" x14ac:dyDescent="0.35">
      <c r="B1829">
        <f t="shared" si="28"/>
        <v>2</v>
      </c>
      <c r="C1829" s="2">
        <v>41100</v>
      </c>
      <c r="D1829" s="4">
        <v>-249.1</v>
      </c>
    </row>
    <row r="1830" spans="2:4" ht="15" thickBot="1" x14ac:dyDescent="0.35">
      <c r="B1830">
        <f t="shared" si="28"/>
        <v>1</v>
      </c>
      <c r="C1830" s="2">
        <v>41099</v>
      </c>
      <c r="D1830" s="4">
        <v>-255.6</v>
      </c>
    </row>
    <row r="1831" spans="2:4" ht="15" thickBot="1" x14ac:dyDescent="0.35">
      <c r="B1831">
        <f t="shared" si="28"/>
        <v>5</v>
      </c>
      <c r="C1831" s="2">
        <v>41096</v>
      </c>
      <c r="D1831" s="4">
        <v>-242.4</v>
      </c>
    </row>
    <row r="1832" spans="2:4" ht="15" thickBot="1" x14ac:dyDescent="0.35">
      <c r="B1832">
        <f t="shared" si="28"/>
        <v>4</v>
      </c>
      <c r="C1832" s="2">
        <v>41095</v>
      </c>
      <c r="D1832" s="4">
        <v>-180</v>
      </c>
    </row>
    <row r="1833" spans="2:4" ht="15" thickBot="1" x14ac:dyDescent="0.35">
      <c r="B1833">
        <f t="shared" si="28"/>
        <v>3</v>
      </c>
      <c r="C1833" s="2">
        <v>41094</v>
      </c>
      <c r="D1833" s="4">
        <v>-278.3</v>
      </c>
    </row>
    <row r="1834" spans="2:4" ht="15" thickBot="1" x14ac:dyDescent="0.35">
      <c r="B1834">
        <f t="shared" si="28"/>
        <v>2</v>
      </c>
      <c r="C1834" s="2">
        <v>41093</v>
      </c>
      <c r="D1834" s="4">
        <v>-418</v>
      </c>
    </row>
    <row r="1835" spans="2:4" ht="15" thickBot="1" x14ac:dyDescent="0.35">
      <c r="B1835">
        <f t="shared" si="28"/>
        <v>1</v>
      </c>
      <c r="C1835" s="2">
        <v>41092</v>
      </c>
      <c r="D1835" s="4">
        <v>-552.20000000000005</v>
      </c>
    </row>
    <row r="1836" spans="2:4" ht="15" thickBot="1" x14ac:dyDescent="0.35">
      <c r="B1836">
        <f t="shared" si="28"/>
        <v>5</v>
      </c>
      <c r="C1836" s="2">
        <v>41089</v>
      </c>
      <c r="D1836" s="4">
        <v>-565.9</v>
      </c>
    </row>
    <row r="1837" spans="2:4" ht="15" thickBot="1" x14ac:dyDescent="0.35">
      <c r="B1837">
        <f t="shared" si="28"/>
        <v>4</v>
      </c>
      <c r="C1837" s="2">
        <v>41088</v>
      </c>
      <c r="D1837" s="4">
        <v>-420</v>
      </c>
    </row>
    <row r="1838" spans="2:4" ht="15" thickBot="1" x14ac:dyDescent="0.35">
      <c r="B1838">
        <f t="shared" si="28"/>
        <v>3</v>
      </c>
      <c r="C1838" s="2">
        <v>41087</v>
      </c>
      <c r="D1838" s="4">
        <v>-385.6</v>
      </c>
    </row>
    <row r="1839" spans="2:4" ht="15" thickBot="1" x14ac:dyDescent="0.35">
      <c r="B1839">
        <f t="shared" si="28"/>
        <v>2</v>
      </c>
      <c r="C1839" s="2">
        <v>41086</v>
      </c>
      <c r="D1839" s="4">
        <v>-539.4</v>
      </c>
    </row>
    <row r="1840" spans="2:4" ht="15" thickBot="1" x14ac:dyDescent="0.35">
      <c r="B1840">
        <f t="shared" si="28"/>
        <v>1</v>
      </c>
      <c r="C1840" s="2">
        <v>41085</v>
      </c>
      <c r="D1840" s="4">
        <v>-339.5</v>
      </c>
    </row>
    <row r="1841" spans="2:4" ht="15" thickBot="1" x14ac:dyDescent="0.35">
      <c r="B1841">
        <f t="shared" si="28"/>
        <v>5</v>
      </c>
      <c r="C1841" s="2">
        <v>41082</v>
      </c>
      <c r="D1841" s="4">
        <v>-259.3</v>
      </c>
    </row>
    <row r="1842" spans="2:4" ht="15" thickBot="1" x14ac:dyDescent="0.35">
      <c r="B1842">
        <f t="shared" si="28"/>
        <v>4</v>
      </c>
      <c r="C1842" s="2">
        <v>41081</v>
      </c>
      <c r="D1842" s="4">
        <v>-298.10000000000002</v>
      </c>
    </row>
    <row r="1843" spans="2:4" ht="15" thickBot="1" x14ac:dyDescent="0.35">
      <c r="B1843">
        <f t="shared" si="28"/>
        <v>3</v>
      </c>
      <c r="C1843" s="2">
        <v>41080</v>
      </c>
      <c r="D1843" s="4">
        <v>-334.9</v>
      </c>
    </row>
    <row r="1844" spans="2:4" ht="15" thickBot="1" x14ac:dyDescent="0.35">
      <c r="B1844">
        <f t="shared" si="28"/>
        <v>2</v>
      </c>
      <c r="C1844" s="2">
        <v>41079</v>
      </c>
      <c r="D1844" s="4">
        <v>-436.5</v>
      </c>
    </row>
    <row r="1845" spans="2:4" ht="15" thickBot="1" x14ac:dyDescent="0.35">
      <c r="B1845">
        <f t="shared" si="28"/>
        <v>1</v>
      </c>
      <c r="C1845" s="2">
        <v>41078</v>
      </c>
      <c r="D1845" s="4">
        <v>-487.1</v>
      </c>
    </row>
    <row r="1846" spans="2:4" ht="15" thickBot="1" x14ac:dyDescent="0.35">
      <c r="B1846">
        <f t="shared" si="28"/>
        <v>5</v>
      </c>
      <c r="C1846" s="2">
        <v>41075</v>
      </c>
      <c r="D1846" s="4">
        <v>-411.1</v>
      </c>
    </row>
    <row r="1847" spans="2:4" ht="15" thickBot="1" x14ac:dyDescent="0.35">
      <c r="B1847">
        <f t="shared" si="28"/>
        <v>4</v>
      </c>
      <c r="C1847" s="2">
        <v>41074</v>
      </c>
      <c r="D1847" s="4">
        <v>-298.10000000000002</v>
      </c>
    </row>
    <row r="1848" spans="2:4" ht="15" thickBot="1" x14ac:dyDescent="0.35">
      <c r="B1848">
        <f t="shared" si="28"/>
        <v>3</v>
      </c>
      <c r="C1848" s="2">
        <v>41073</v>
      </c>
      <c r="D1848" s="4">
        <v>-294.60000000000002</v>
      </c>
    </row>
    <row r="1849" spans="2:4" ht="15" thickBot="1" x14ac:dyDescent="0.35">
      <c r="B1849">
        <f t="shared" si="28"/>
        <v>6</v>
      </c>
      <c r="C1849" s="2">
        <v>41069</v>
      </c>
      <c r="D1849" s="4">
        <v>-329</v>
      </c>
    </row>
    <row r="1850" spans="2:4" ht="15" thickBot="1" x14ac:dyDescent="0.35">
      <c r="B1850">
        <f t="shared" si="28"/>
        <v>5</v>
      </c>
      <c r="C1850" s="2">
        <v>41068</v>
      </c>
      <c r="D1850" s="4">
        <v>-298.10000000000002</v>
      </c>
    </row>
    <row r="1851" spans="2:4" ht="15" thickBot="1" x14ac:dyDescent="0.35">
      <c r="B1851">
        <f t="shared" si="28"/>
        <v>4</v>
      </c>
      <c r="C1851" s="2">
        <v>41067</v>
      </c>
      <c r="D1851" s="4">
        <v>-145.19999999999999</v>
      </c>
    </row>
    <row r="1852" spans="2:4" ht="15" thickBot="1" x14ac:dyDescent="0.35">
      <c r="B1852">
        <f t="shared" si="28"/>
        <v>3</v>
      </c>
      <c r="C1852" s="2">
        <v>41066</v>
      </c>
      <c r="D1852" s="4">
        <v>-124.2</v>
      </c>
    </row>
    <row r="1853" spans="2:4" ht="15" thickBot="1" x14ac:dyDescent="0.35">
      <c r="B1853">
        <f t="shared" si="28"/>
        <v>2</v>
      </c>
      <c r="C1853" s="2">
        <v>41065</v>
      </c>
      <c r="D1853" s="4">
        <v>-187.2</v>
      </c>
    </row>
    <row r="1854" spans="2:4" ht="15" thickBot="1" x14ac:dyDescent="0.35">
      <c r="B1854">
        <f t="shared" si="28"/>
        <v>1</v>
      </c>
      <c r="C1854" s="2">
        <v>41064</v>
      </c>
      <c r="D1854" s="4">
        <v>-299.89999999999998</v>
      </c>
    </row>
    <row r="1855" spans="2:4" ht="15" thickBot="1" x14ac:dyDescent="0.35">
      <c r="B1855">
        <f t="shared" si="28"/>
        <v>5</v>
      </c>
      <c r="C1855" s="2">
        <v>41061</v>
      </c>
      <c r="D1855" s="4">
        <v>-272.60000000000002</v>
      </c>
    </row>
    <row r="1856" spans="2:4" ht="15" thickBot="1" x14ac:dyDescent="0.35">
      <c r="B1856">
        <f t="shared" si="28"/>
        <v>4</v>
      </c>
      <c r="C1856" s="2">
        <v>41060</v>
      </c>
      <c r="D1856" s="4">
        <v>-310.3</v>
      </c>
    </row>
    <row r="1857" spans="2:4" ht="15" thickBot="1" x14ac:dyDescent="0.35">
      <c r="B1857">
        <f t="shared" si="28"/>
        <v>3</v>
      </c>
      <c r="C1857" s="2">
        <v>41059</v>
      </c>
      <c r="D1857" s="4">
        <v>-408.1</v>
      </c>
    </row>
    <row r="1858" spans="2:4" ht="15" thickBot="1" x14ac:dyDescent="0.35">
      <c r="B1858">
        <f t="shared" si="28"/>
        <v>2</v>
      </c>
      <c r="C1858" s="2">
        <v>41058</v>
      </c>
      <c r="D1858" s="4">
        <v>-366.6</v>
      </c>
    </row>
    <row r="1859" spans="2:4" ht="15" thickBot="1" x14ac:dyDescent="0.35">
      <c r="B1859">
        <f t="shared" si="28"/>
        <v>1</v>
      </c>
      <c r="C1859" s="2">
        <v>41057</v>
      </c>
      <c r="D1859" s="4">
        <v>-265.89999999999998</v>
      </c>
    </row>
    <row r="1860" spans="2:4" ht="15" thickBot="1" x14ac:dyDescent="0.35">
      <c r="B1860">
        <f t="shared" ref="B1860:B1923" si="29">WEEKDAY(C1860,2)</f>
        <v>5</v>
      </c>
      <c r="C1860" s="2">
        <v>41054</v>
      </c>
      <c r="D1860" s="4">
        <v>-74.8</v>
      </c>
    </row>
    <row r="1861" spans="2:4" ht="15" thickBot="1" x14ac:dyDescent="0.35">
      <c r="B1861">
        <f t="shared" si="29"/>
        <v>4</v>
      </c>
      <c r="C1861" s="2">
        <v>41053</v>
      </c>
      <c r="D1861" s="4">
        <v>-40.5</v>
      </c>
    </row>
    <row r="1862" spans="2:4" ht="15" thickBot="1" x14ac:dyDescent="0.35">
      <c r="B1862">
        <f t="shared" si="29"/>
        <v>3</v>
      </c>
      <c r="C1862" s="2">
        <v>41052</v>
      </c>
      <c r="D1862" s="4">
        <v>-69.900000000000006</v>
      </c>
    </row>
    <row r="1863" spans="2:4" ht="15" thickBot="1" x14ac:dyDescent="0.35">
      <c r="B1863">
        <f t="shared" si="29"/>
        <v>2</v>
      </c>
      <c r="C1863" s="2">
        <v>41051</v>
      </c>
      <c r="D1863" s="4">
        <v>-191.2</v>
      </c>
    </row>
    <row r="1864" spans="2:4" ht="15" thickBot="1" x14ac:dyDescent="0.35">
      <c r="B1864">
        <f t="shared" si="29"/>
        <v>1</v>
      </c>
      <c r="C1864" s="2">
        <v>41050</v>
      </c>
      <c r="D1864" s="4">
        <v>-137.6</v>
      </c>
    </row>
    <row r="1865" spans="2:4" ht="15" thickBot="1" x14ac:dyDescent="0.35">
      <c r="B1865">
        <f t="shared" si="29"/>
        <v>5</v>
      </c>
      <c r="C1865" s="2">
        <v>41047</v>
      </c>
      <c r="D1865" s="4">
        <v>-87.3</v>
      </c>
    </row>
    <row r="1866" spans="2:4" ht="15" thickBot="1" x14ac:dyDescent="0.35">
      <c r="B1866">
        <f t="shared" si="29"/>
        <v>4</v>
      </c>
      <c r="C1866" s="2">
        <v>41046</v>
      </c>
      <c r="D1866" s="4">
        <v>-63.2</v>
      </c>
    </row>
    <row r="1867" spans="2:4" ht="15" thickBot="1" x14ac:dyDescent="0.35">
      <c r="B1867">
        <f t="shared" si="29"/>
        <v>3</v>
      </c>
      <c r="C1867" s="2">
        <v>41045</v>
      </c>
      <c r="D1867" s="4">
        <v>-416.7</v>
      </c>
    </row>
    <row r="1868" spans="2:4" ht="15" thickBot="1" x14ac:dyDescent="0.35">
      <c r="B1868">
        <f t="shared" si="29"/>
        <v>2</v>
      </c>
      <c r="C1868" s="2">
        <v>41044</v>
      </c>
      <c r="D1868" s="4">
        <v>-119.2</v>
      </c>
    </row>
    <row r="1869" spans="2:4" ht="15" thickBot="1" x14ac:dyDescent="0.35">
      <c r="B1869">
        <f t="shared" si="29"/>
        <v>1</v>
      </c>
      <c r="C1869" s="2">
        <v>41043</v>
      </c>
      <c r="D1869" s="4">
        <v>-111.4</v>
      </c>
    </row>
    <row r="1870" spans="2:4" ht="15" thickBot="1" x14ac:dyDescent="0.35">
      <c r="B1870">
        <f t="shared" si="29"/>
        <v>6</v>
      </c>
      <c r="C1870" s="2">
        <v>41041</v>
      </c>
      <c r="D1870" s="4">
        <v>-103.9</v>
      </c>
    </row>
    <row r="1871" spans="2:4" ht="15" thickBot="1" x14ac:dyDescent="0.35">
      <c r="B1871">
        <f t="shared" si="29"/>
        <v>5</v>
      </c>
      <c r="C1871" s="2">
        <v>41040</v>
      </c>
      <c r="D1871" s="4">
        <v>-72.400000000000006</v>
      </c>
    </row>
    <row r="1872" spans="2:4" ht="15" thickBot="1" x14ac:dyDescent="0.35">
      <c r="B1872">
        <f t="shared" si="29"/>
        <v>4</v>
      </c>
      <c r="C1872" s="2">
        <v>41039</v>
      </c>
      <c r="D1872" s="4">
        <v>303.5</v>
      </c>
    </row>
    <row r="1873" spans="2:4" ht="15" thickBot="1" x14ac:dyDescent="0.35">
      <c r="B1873">
        <f t="shared" si="29"/>
        <v>6</v>
      </c>
      <c r="C1873" s="2">
        <v>41034</v>
      </c>
      <c r="D1873" s="4">
        <v>-234.1</v>
      </c>
    </row>
    <row r="1874" spans="2:4" ht="15" thickBot="1" x14ac:dyDescent="0.35">
      <c r="B1874">
        <f t="shared" si="29"/>
        <v>5</v>
      </c>
      <c r="C1874" s="2">
        <v>41033</v>
      </c>
      <c r="D1874" s="4">
        <v>-434</v>
      </c>
    </row>
    <row r="1875" spans="2:4" ht="15" thickBot="1" x14ac:dyDescent="0.35">
      <c r="B1875">
        <f t="shared" si="29"/>
        <v>4</v>
      </c>
      <c r="C1875" s="2">
        <v>41032</v>
      </c>
      <c r="D1875" s="4">
        <v>-446.3</v>
      </c>
    </row>
    <row r="1876" spans="2:4" ht="15" thickBot="1" x14ac:dyDescent="0.35">
      <c r="B1876">
        <f t="shared" si="29"/>
        <v>3</v>
      </c>
      <c r="C1876" s="2">
        <v>41031</v>
      </c>
      <c r="D1876" s="4">
        <v>-467.1</v>
      </c>
    </row>
    <row r="1877" spans="2:4" ht="15" thickBot="1" x14ac:dyDescent="0.35">
      <c r="B1877">
        <f t="shared" si="29"/>
        <v>6</v>
      </c>
      <c r="C1877" s="2">
        <v>41027</v>
      </c>
      <c r="D1877" s="4">
        <v>-426.3</v>
      </c>
    </row>
    <row r="1878" spans="2:4" ht="15" thickBot="1" x14ac:dyDescent="0.35">
      <c r="B1878">
        <f t="shared" si="29"/>
        <v>5</v>
      </c>
      <c r="C1878" s="2">
        <v>41026</v>
      </c>
      <c r="D1878" s="4">
        <v>-275.39999999999998</v>
      </c>
    </row>
    <row r="1879" spans="2:4" ht="15" thickBot="1" x14ac:dyDescent="0.35">
      <c r="B1879">
        <f t="shared" si="29"/>
        <v>4</v>
      </c>
      <c r="C1879" s="2">
        <v>41025</v>
      </c>
      <c r="D1879" s="4">
        <v>-140.80000000000001</v>
      </c>
    </row>
    <row r="1880" spans="2:4" ht="15" thickBot="1" x14ac:dyDescent="0.35">
      <c r="B1880">
        <f t="shared" si="29"/>
        <v>3</v>
      </c>
      <c r="C1880" s="2">
        <v>41024</v>
      </c>
      <c r="D1880" s="4">
        <v>74.599999999999994</v>
      </c>
    </row>
    <row r="1881" spans="2:4" ht="15" thickBot="1" x14ac:dyDescent="0.35">
      <c r="B1881">
        <f t="shared" si="29"/>
        <v>2</v>
      </c>
      <c r="C1881" s="2">
        <v>41023</v>
      </c>
      <c r="D1881" s="4">
        <v>-73.8</v>
      </c>
    </row>
    <row r="1882" spans="2:4" ht="15" thickBot="1" x14ac:dyDescent="0.35">
      <c r="B1882">
        <f t="shared" si="29"/>
        <v>1</v>
      </c>
      <c r="C1882" s="2">
        <v>41022</v>
      </c>
      <c r="D1882" s="4">
        <v>-113</v>
      </c>
    </row>
    <row r="1883" spans="2:4" ht="15" thickBot="1" x14ac:dyDescent="0.35">
      <c r="B1883">
        <f t="shared" si="29"/>
        <v>5</v>
      </c>
      <c r="C1883" s="2">
        <v>41019</v>
      </c>
      <c r="D1883" s="4">
        <v>41.4</v>
      </c>
    </row>
    <row r="1884" spans="2:4" ht="15" thickBot="1" x14ac:dyDescent="0.35">
      <c r="B1884">
        <f t="shared" si="29"/>
        <v>4</v>
      </c>
      <c r="C1884" s="2">
        <v>41018</v>
      </c>
      <c r="D1884" s="4">
        <v>45.2</v>
      </c>
    </row>
    <row r="1885" spans="2:4" ht="15" thickBot="1" x14ac:dyDescent="0.35">
      <c r="B1885">
        <f t="shared" si="29"/>
        <v>3</v>
      </c>
      <c r="C1885" s="2">
        <v>41017</v>
      </c>
      <c r="D1885" s="4">
        <v>113</v>
      </c>
    </row>
    <row r="1886" spans="2:4" ht="15" thickBot="1" x14ac:dyDescent="0.35">
      <c r="B1886">
        <f t="shared" si="29"/>
        <v>2</v>
      </c>
      <c r="C1886" s="2">
        <v>41016</v>
      </c>
      <c r="D1886" s="4">
        <v>-166.5</v>
      </c>
    </row>
    <row r="1887" spans="2:4" ht="15" thickBot="1" x14ac:dyDescent="0.35">
      <c r="B1887">
        <f t="shared" si="29"/>
        <v>1</v>
      </c>
      <c r="C1887" s="2">
        <v>41015</v>
      </c>
      <c r="D1887" s="4">
        <v>-104.3</v>
      </c>
    </row>
    <row r="1888" spans="2:4" ht="15" thickBot="1" x14ac:dyDescent="0.35">
      <c r="B1888">
        <f t="shared" si="29"/>
        <v>5</v>
      </c>
      <c r="C1888" s="2">
        <v>41012</v>
      </c>
      <c r="D1888" s="4">
        <v>-74</v>
      </c>
    </row>
    <row r="1889" spans="2:4" ht="15" thickBot="1" x14ac:dyDescent="0.35">
      <c r="B1889">
        <f t="shared" si="29"/>
        <v>4</v>
      </c>
      <c r="C1889" s="2">
        <v>41011</v>
      </c>
      <c r="D1889" s="4">
        <v>-92.9</v>
      </c>
    </row>
    <row r="1890" spans="2:4" ht="15" thickBot="1" x14ac:dyDescent="0.35">
      <c r="B1890">
        <f t="shared" si="29"/>
        <v>3</v>
      </c>
      <c r="C1890" s="2">
        <v>41010</v>
      </c>
      <c r="D1890" s="4">
        <v>-149.1</v>
      </c>
    </row>
    <row r="1891" spans="2:4" ht="15" thickBot="1" x14ac:dyDescent="0.35">
      <c r="B1891">
        <f t="shared" si="29"/>
        <v>2</v>
      </c>
      <c r="C1891" s="2">
        <v>41009</v>
      </c>
      <c r="D1891" s="4">
        <v>328.7</v>
      </c>
    </row>
    <row r="1892" spans="2:4" ht="15" thickBot="1" x14ac:dyDescent="0.35">
      <c r="B1892">
        <f t="shared" si="29"/>
        <v>1</v>
      </c>
      <c r="C1892" s="2">
        <v>41008</v>
      </c>
      <c r="D1892" s="4">
        <v>106.2</v>
      </c>
    </row>
    <row r="1893" spans="2:4" ht="15" thickBot="1" x14ac:dyDescent="0.35">
      <c r="B1893">
        <f t="shared" si="29"/>
        <v>5</v>
      </c>
      <c r="C1893" s="2">
        <v>41005</v>
      </c>
      <c r="D1893" s="4">
        <v>119.2</v>
      </c>
    </row>
    <row r="1894" spans="2:4" ht="15" thickBot="1" x14ac:dyDescent="0.35">
      <c r="B1894">
        <f t="shared" si="29"/>
        <v>4</v>
      </c>
      <c r="C1894" s="2">
        <v>41004</v>
      </c>
      <c r="D1894" s="4">
        <v>105</v>
      </c>
    </row>
    <row r="1895" spans="2:4" ht="15" thickBot="1" x14ac:dyDescent="0.35">
      <c r="B1895">
        <f t="shared" si="29"/>
        <v>3</v>
      </c>
      <c r="C1895" s="2">
        <v>41003</v>
      </c>
      <c r="D1895" s="4">
        <v>15.2</v>
      </c>
    </row>
    <row r="1896" spans="2:4" ht="15" thickBot="1" x14ac:dyDescent="0.35">
      <c r="B1896">
        <f t="shared" si="29"/>
        <v>2</v>
      </c>
      <c r="C1896" s="2">
        <v>41002</v>
      </c>
      <c r="D1896" s="4">
        <v>-183.6</v>
      </c>
    </row>
    <row r="1897" spans="2:4" ht="15" thickBot="1" x14ac:dyDescent="0.35">
      <c r="B1897">
        <f t="shared" si="29"/>
        <v>1</v>
      </c>
      <c r="C1897" s="2">
        <v>41001</v>
      </c>
      <c r="D1897" s="4">
        <v>-239.3</v>
      </c>
    </row>
    <row r="1898" spans="2:4" ht="15" thickBot="1" x14ac:dyDescent="0.35">
      <c r="B1898">
        <f t="shared" si="29"/>
        <v>5</v>
      </c>
      <c r="C1898" s="2">
        <v>40998</v>
      </c>
      <c r="D1898" s="4">
        <v>-303.60000000000002</v>
      </c>
    </row>
    <row r="1899" spans="2:4" ht="15" thickBot="1" x14ac:dyDescent="0.35">
      <c r="B1899">
        <f t="shared" si="29"/>
        <v>4</v>
      </c>
      <c r="C1899" s="2">
        <v>40997</v>
      </c>
      <c r="D1899" s="4">
        <v>-229.7</v>
      </c>
    </row>
    <row r="1900" spans="2:4" ht="15" thickBot="1" x14ac:dyDescent="0.35">
      <c r="B1900">
        <f t="shared" si="29"/>
        <v>3</v>
      </c>
      <c r="C1900" s="2">
        <v>40996</v>
      </c>
      <c r="D1900" s="4">
        <v>-188.6</v>
      </c>
    </row>
    <row r="1901" spans="2:4" ht="15" thickBot="1" x14ac:dyDescent="0.35">
      <c r="B1901">
        <f t="shared" si="29"/>
        <v>2</v>
      </c>
      <c r="C1901" s="2">
        <v>40995</v>
      </c>
      <c r="D1901" s="4">
        <v>-199.9</v>
      </c>
    </row>
    <row r="1902" spans="2:4" ht="15" thickBot="1" x14ac:dyDescent="0.35">
      <c r="B1902">
        <f t="shared" si="29"/>
        <v>1</v>
      </c>
      <c r="C1902" s="2">
        <v>40994</v>
      </c>
      <c r="D1902" s="4">
        <v>17.7</v>
      </c>
    </row>
    <row r="1903" spans="2:4" ht="15" thickBot="1" x14ac:dyDescent="0.35">
      <c r="B1903">
        <f t="shared" si="29"/>
        <v>5</v>
      </c>
      <c r="C1903" s="2">
        <v>40991</v>
      </c>
      <c r="D1903" s="4">
        <v>-5.9</v>
      </c>
    </row>
    <row r="1904" spans="2:4" ht="15" thickBot="1" x14ac:dyDescent="0.35">
      <c r="B1904">
        <f t="shared" si="29"/>
        <v>4</v>
      </c>
      <c r="C1904" s="2">
        <v>40990</v>
      </c>
      <c r="D1904" s="4">
        <v>-52.1</v>
      </c>
    </row>
    <row r="1905" spans="2:4" ht="15" thickBot="1" x14ac:dyDescent="0.35">
      <c r="B1905">
        <f t="shared" si="29"/>
        <v>3</v>
      </c>
      <c r="C1905" s="2">
        <v>40989</v>
      </c>
      <c r="D1905" s="4">
        <v>-79.5</v>
      </c>
    </row>
    <row r="1906" spans="2:4" ht="15" thickBot="1" x14ac:dyDescent="0.35">
      <c r="B1906">
        <f t="shared" si="29"/>
        <v>2</v>
      </c>
      <c r="C1906" s="2">
        <v>40988</v>
      </c>
      <c r="D1906" s="4">
        <v>3.3</v>
      </c>
    </row>
    <row r="1907" spans="2:4" ht="15" thickBot="1" x14ac:dyDescent="0.35">
      <c r="B1907">
        <f t="shared" si="29"/>
        <v>1</v>
      </c>
      <c r="C1907" s="2">
        <v>40987</v>
      </c>
      <c r="D1907" s="4">
        <v>-2.6</v>
      </c>
    </row>
    <row r="1908" spans="2:4" ht="15" thickBot="1" x14ac:dyDescent="0.35">
      <c r="B1908">
        <f t="shared" si="29"/>
        <v>5</v>
      </c>
      <c r="C1908" s="2">
        <v>40984</v>
      </c>
      <c r="D1908" s="4">
        <v>24.2</v>
      </c>
    </row>
    <row r="1909" spans="2:4" ht="15" thickBot="1" x14ac:dyDescent="0.35">
      <c r="B1909">
        <f t="shared" si="29"/>
        <v>4</v>
      </c>
      <c r="C1909" s="2">
        <v>40983</v>
      </c>
      <c r="D1909" s="4">
        <v>16.100000000000001</v>
      </c>
    </row>
    <row r="1910" spans="2:4" ht="15" thickBot="1" x14ac:dyDescent="0.35">
      <c r="B1910">
        <f t="shared" si="29"/>
        <v>3</v>
      </c>
      <c r="C1910" s="2">
        <v>40982</v>
      </c>
      <c r="D1910" s="4">
        <v>36.9</v>
      </c>
    </row>
    <row r="1911" spans="2:4" ht="15" thickBot="1" x14ac:dyDescent="0.35">
      <c r="B1911">
        <f t="shared" si="29"/>
        <v>2</v>
      </c>
      <c r="C1911" s="2">
        <v>40981</v>
      </c>
      <c r="D1911" s="4">
        <v>-23.2</v>
      </c>
    </row>
    <row r="1912" spans="2:4" ht="15" thickBot="1" x14ac:dyDescent="0.35">
      <c r="B1912">
        <f t="shared" si="29"/>
        <v>1</v>
      </c>
      <c r="C1912" s="2">
        <v>40980</v>
      </c>
      <c r="D1912" s="4">
        <v>45.7</v>
      </c>
    </row>
    <row r="1913" spans="2:4" ht="15" thickBot="1" x14ac:dyDescent="0.35">
      <c r="B1913">
        <f t="shared" si="29"/>
        <v>7</v>
      </c>
      <c r="C1913" s="2">
        <v>40979</v>
      </c>
      <c r="D1913" s="4">
        <v>183.6</v>
      </c>
    </row>
    <row r="1914" spans="2:4" ht="15" thickBot="1" x14ac:dyDescent="0.35">
      <c r="B1914">
        <f t="shared" si="29"/>
        <v>3</v>
      </c>
      <c r="C1914" s="2">
        <v>40975</v>
      </c>
      <c r="D1914" s="4">
        <v>91.3</v>
      </c>
    </row>
    <row r="1915" spans="2:4" ht="15" thickBot="1" x14ac:dyDescent="0.35">
      <c r="B1915">
        <f t="shared" si="29"/>
        <v>2</v>
      </c>
      <c r="C1915" s="2">
        <v>40974</v>
      </c>
      <c r="D1915" s="4">
        <v>185.1</v>
      </c>
    </row>
    <row r="1916" spans="2:4" ht="15" thickBot="1" x14ac:dyDescent="0.35">
      <c r="B1916">
        <f t="shared" si="29"/>
        <v>1</v>
      </c>
      <c r="C1916" s="2">
        <v>40973</v>
      </c>
      <c r="D1916" s="4">
        <v>178.1</v>
      </c>
    </row>
    <row r="1917" spans="2:4" ht="15" thickBot="1" x14ac:dyDescent="0.35">
      <c r="B1917">
        <f t="shared" si="29"/>
        <v>5</v>
      </c>
      <c r="C1917" s="2">
        <v>40970</v>
      </c>
      <c r="D1917" s="4">
        <v>97.9</v>
      </c>
    </row>
    <row r="1918" spans="2:4" ht="15" thickBot="1" x14ac:dyDescent="0.35">
      <c r="B1918">
        <f t="shared" si="29"/>
        <v>4</v>
      </c>
      <c r="C1918" s="2">
        <v>40969</v>
      </c>
      <c r="D1918" s="4">
        <v>-9.1</v>
      </c>
    </row>
    <row r="1919" spans="2:4" ht="15" thickBot="1" x14ac:dyDescent="0.35">
      <c r="B1919">
        <f t="shared" si="29"/>
        <v>3</v>
      </c>
      <c r="C1919" s="2">
        <v>40968</v>
      </c>
      <c r="D1919" s="4">
        <v>18.100000000000001</v>
      </c>
    </row>
    <row r="1920" spans="2:4" ht="15" thickBot="1" x14ac:dyDescent="0.35">
      <c r="B1920">
        <f t="shared" si="29"/>
        <v>2</v>
      </c>
      <c r="C1920" s="2">
        <v>40967</v>
      </c>
      <c r="D1920" s="4">
        <v>109</v>
      </c>
    </row>
    <row r="1921" spans="2:4" ht="15" thickBot="1" x14ac:dyDescent="0.35">
      <c r="B1921">
        <f t="shared" si="29"/>
        <v>1</v>
      </c>
      <c r="C1921" s="2">
        <v>40966</v>
      </c>
      <c r="D1921" s="4">
        <v>283.8</v>
      </c>
    </row>
    <row r="1922" spans="2:4" ht="15" thickBot="1" x14ac:dyDescent="0.35">
      <c r="B1922">
        <f t="shared" si="29"/>
        <v>5</v>
      </c>
      <c r="C1922" s="2">
        <v>40963</v>
      </c>
      <c r="D1922" s="4">
        <v>220.7</v>
      </c>
    </row>
    <row r="1923" spans="2:4" ht="15" thickBot="1" x14ac:dyDescent="0.35">
      <c r="B1923">
        <f t="shared" si="29"/>
        <v>3</v>
      </c>
      <c r="C1923" s="2">
        <v>40961</v>
      </c>
      <c r="D1923" s="4">
        <v>190</v>
      </c>
    </row>
    <row r="1924" spans="2:4" ht="15" thickBot="1" x14ac:dyDescent="0.35">
      <c r="B1924">
        <f t="shared" ref="B1924:B1987" si="30">WEEKDAY(C1924,2)</f>
        <v>2</v>
      </c>
      <c r="C1924" s="2">
        <v>40960</v>
      </c>
      <c r="D1924" s="4">
        <v>156.1</v>
      </c>
    </row>
    <row r="1925" spans="2:4" ht="15" thickBot="1" x14ac:dyDescent="0.35">
      <c r="B1925">
        <f t="shared" si="30"/>
        <v>1</v>
      </c>
      <c r="C1925" s="2">
        <v>40959</v>
      </c>
      <c r="D1925" s="4">
        <v>187.1</v>
      </c>
    </row>
    <row r="1926" spans="2:4" ht="15" thickBot="1" x14ac:dyDescent="0.35">
      <c r="B1926">
        <f t="shared" si="30"/>
        <v>5</v>
      </c>
      <c r="C1926" s="2">
        <v>40956</v>
      </c>
      <c r="D1926" s="4">
        <v>241.3</v>
      </c>
    </row>
    <row r="1927" spans="2:4" ht="15" thickBot="1" x14ac:dyDescent="0.35">
      <c r="B1927">
        <f t="shared" si="30"/>
        <v>4</v>
      </c>
      <c r="C1927" s="2">
        <v>40955</v>
      </c>
      <c r="D1927" s="4">
        <v>265.89999999999998</v>
      </c>
    </row>
    <row r="1928" spans="2:4" ht="15" thickBot="1" x14ac:dyDescent="0.35">
      <c r="B1928">
        <f t="shared" si="30"/>
        <v>3</v>
      </c>
      <c r="C1928" s="2">
        <v>40954</v>
      </c>
      <c r="D1928" s="4">
        <v>217.4</v>
      </c>
    </row>
    <row r="1929" spans="2:4" ht="15" thickBot="1" x14ac:dyDescent="0.35">
      <c r="B1929">
        <f t="shared" si="30"/>
        <v>2</v>
      </c>
      <c r="C1929" s="2">
        <v>40953</v>
      </c>
      <c r="D1929" s="4">
        <v>318</v>
      </c>
    </row>
    <row r="1930" spans="2:4" ht="15" thickBot="1" x14ac:dyDescent="0.35">
      <c r="B1930">
        <f t="shared" si="30"/>
        <v>1</v>
      </c>
      <c r="C1930" s="2">
        <v>40952</v>
      </c>
      <c r="D1930" s="4">
        <v>383.3</v>
      </c>
    </row>
    <row r="1931" spans="2:4" ht="15" thickBot="1" x14ac:dyDescent="0.35">
      <c r="B1931">
        <f t="shared" si="30"/>
        <v>5</v>
      </c>
      <c r="C1931" s="2">
        <v>40949</v>
      </c>
      <c r="D1931" s="4">
        <v>713.3</v>
      </c>
    </row>
    <row r="1932" spans="2:4" ht="15" thickBot="1" x14ac:dyDescent="0.35">
      <c r="B1932">
        <f t="shared" si="30"/>
        <v>4</v>
      </c>
      <c r="C1932" s="2">
        <v>40948</v>
      </c>
      <c r="D1932" s="4">
        <v>711.7</v>
      </c>
    </row>
    <row r="1933" spans="2:4" ht="15" thickBot="1" x14ac:dyDescent="0.35">
      <c r="B1933">
        <f t="shared" si="30"/>
        <v>3</v>
      </c>
      <c r="C1933" s="2">
        <v>40947</v>
      </c>
      <c r="D1933" s="4">
        <v>702.3</v>
      </c>
    </row>
    <row r="1934" spans="2:4" ht="15" thickBot="1" x14ac:dyDescent="0.35">
      <c r="B1934">
        <f t="shared" si="30"/>
        <v>2</v>
      </c>
      <c r="C1934" s="2">
        <v>40946</v>
      </c>
      <c r="D1934" s="4">
        <v>660.9</v>
      </c>
    </row>
    <row r="1935" spans="2:4" ht="15" thickBot="1" x14ac:dyDescent="0.35">
      <c r="B1935">
        <f t="shared" si="30"/>
        <v>1</v>
      </c>
      <c r="C1935" s="2">
        <v>40945</v>
      </c>
      <c r="D1935" s="4">
        <v>505.7</v>
      </c>
    </row>
    <row r="1936" spans="2:4" ht="15" thickBot="1" x14ac:dyDescent="0.35">
      <c r="B1936">
        <f t="shared" si="30"/>
        <v>5</v>
      </c>
      <c r="C1936" s="2">
        <v>40942</v>
      </c>
      <c r="D1936" s="4">
        <v>430.5</v>
      </c>
    </row>
    <row r="1937" spans="2:4" ht="15" thickBot="1" x14ac:dyDescent="0.35">
      <c r="B1937">
        <f t="shared" si="30"/>
        <v>4</v>
      </c>
      <c r="C1937" s="2">
        <v>40941</v>
      </c>
      <c r="D1937" s="4">
        <v>272.5</v>
      </c>
    </row>
    <row r="1938" spans="2:4" ht="15" thickBot="1" x14ac:dyDescent="0.35">
      <c r="B1938">
        <f t="shared" si="30"/>
        <v>3</v>
      </c>
      <c r="C1938" s="2">
        <v>40940</v>
      </c>
      <c r="D1938" s="4">
        <v>139.9</v>
      </c>
    </row>
    <row r="1939" spans="2:4" ht="15" thickBot="1" x14ac:dyDescent="0.35">
      <c r="B1939">
        <f t="shared" si="30"/>
        <v>2</v>
      </c>
      <c r="C1939" s="2">
        <v>40939</v>
      </c>
      <c r="D1939" s="4">
        <v>76.599999999999994</v>
      </c>
    </row>
    <row r="1940" spans="2:4" ht="15" thickBot="1" x14ac:dyDescent="0.35">
      <c r="B1940">
        <f t="shared" si="30"/>
        <v>1</v>
      </c>
      <c r="C1940" s="2">
        <v>40938</v>
      </c>
      <c r="D1940" s="4">
        <v>38.299999999999997</v>
      </c>
    </row>
    <row r="1941" spans="2:4" ht="15" thickBot="1" x14ac:dyDescent="0.35">
      <c r="B1941">
        <f t="shared" si="30"/>
        <v>5</v>
      </c>
      <c r="C1941" s="2">
        <v>40935</v>
      </c>
      <c r="D1941" s="4">
        <v>21</v>
      </c>
    </row>
    <row r="1942" spans="2:4" ht="15" thickBot="1" x14ac:dyDescent="0.35">
      <c r="B1942">
        <f t="shared" si="30"/>
        <v>4</v>
      </c>
      <c r="C1942" s="2">
        <v>40934</v>
      </c>
      <c r="D1942" s="4">
        <v>38.4</v>
      </c>
    </row>
    <row r="1943" spans="2:4" ht="15" thickBot="1" x14ac:dyDescent="0.35">
      <c r="B1943">
        <f t="shared" si="30"/>
        <v>3</v>
      </c>
      <c r="C1943" s="2">
        <v>40933</v>
      </c>
      <c r="D1943" s="4">
        <v>297.10000000000002</v>
      </c>
    </row>
    <row r="1944" spans="2:4" ht="15" thickBot="1" x14ac:dyDescent="0.35">
      <c r="B1944">
        <f t="shared" si="30"/>
        <v>2</v>
      </c>
      <c r="C1944" s="2">
        <v>40932</v>
      </c>
      <c r="D1944" s="4">
        <v>105.1</v>
      </c>
    </row>
    <row r="1945" spans="2:4" ht="15" thickBot="1" x14ac:dyDescent="0.35">
      <c r="B1945">
        <f t="shared" si="30"/>
        <v>1</v>
      </c>
      <c r="C1945" s="2">
        <v>40931</v>
      </c>
      <c r="D1945" s="4">
        <v>105.1</v>
      </c>
    </row>
    <row r="1946" spans="2:4" ht="15" thickBot="1" x14ac:dyDescent="0.35">
      <c r="B1946">
        <f t="shared" si="30"/>
        <v>5</v>
      </c>
      <c r="C1946" s="2">
        <v>40928</v>
      </c>
      <c r="D1946" s="4">
        <v>160.1</v>
      </c>
    </row>
    <row r="1947" spans="2:4" ht="15" thickBot="1" x14ac:dyDescent="0.35">
      <c r="B1947">
        <f t="shared" si="30"/>
        <v>4</v>
      </c>
      <c r="C1947" s="2">
        <v>40927</v>
      </c>
      <c r="D1947" s="4">
        <v>163.69999999999999</v>
      </c>
    </row>
    <row r="1948" spans="2:4" ht="15" thickBot="1" x14ac:dyDescent="0.35">
      <c r="B1948">
        <f t="shared" si="30"/>
        <v>3</v>
      </c>
      <c r="C1948" s="2">
        <v>40926</v>
      </c>
      <c r="D1948" s="4">
        <v>253.2</v>
      </c>
    </row>
    <row r="1949" spans="2:4" ht="15" thickBot="1" x14ac:dyDescent="0.35">
      <c r="B1949">
        <f t="shared" si="30"/>
        <v>2</v>
      </c>
      <c r="C1949" s="2">
        <v>40925</v>
      </c>
      <c r="D1949" s="4">
        <v>37.799999999999997</v>
      </c>
    </row>
    <row r="1950" spans="2:4" ht="15" thickBot="1" x14ac:dyDescent="0.35">
      <c r="B1950">
        <f t="shared" si="30"/>
        <v>1</v>
      </c>
      <c r="C1950" s="2">
        <v>40924</v>
      </c>
      <c r="D1950" s="4">
        <v>20.9</v>
      </c>
    </row>
    <row r="1951" spans="2:4" ht="15" thickBot="1" x14ac:dyDescent="0.35">
      <c r="B1951">
        <f t="shared" si="30"/>
        <v>5</v>
      </c>
      <c r="C1951" s="2">
        <v>40921</v>
      </c>
      <c r="D1951" s="4">
        <v>129.9</v>
      </c>
    </row>
    <row r="1952" spans="2:4" ht="15" thickBot="1" x14ac:dyDescent="0.35">
      <c r="B1952">
        <f t="shared" si="30"/>
        <v>4</v>
      </c>
      <c r="C1952" s="2">
        <v>40920</v>
      </c>
      <c r="D1952" s="4">
        <v>76</v>
      </c>
    </row>
    <row r="1953" spans="2:4" ht="15" thickBot="1" x14ac:dyDescent="0.35">
      <c r="B1953">
        <f t="shared" si="30"/>
        <v>3</v>
      </c>
      <c r="C1953" s="2">
        <v>40919</v>
      </c>
      <c r="D1953" s="4">
        <v>15.1</v>
      </c>
    </row>
    <row r="1954" spans="2:4" ht="15" thickBot="1" x14ac:dyDescent="0.35">
      <c r="B1954">
        <f t="shared" si="30"/>
        <v>2</v>
      </c>
      <c r="C1954" s="2">
        <v>40918</v>
      </c>
      <c r="D1954" s="4">
        <v>-50.6</v>
      </c>
    </row>
    <row r="1955" spans="2:4" ht="15" thickBot="1" x14ac:dyDescent="0.35">
      <c r="B1955">
        <f t="shared" si="30"/>
        <v>5</v>
      </c>
      <c r="C1955" s="2">
        <v>40907</v>
      </c>
      <c r="D1955" s="4">
        <v>-201.6</v>
      </c>
    </row>
    <row r="1956" spans="2:4" ht="15" thickBot="1" x14ac:dyDescent="0.35">
      <c r="B1956">
        <f t="shared" si="30"/>
        <v>4</v>
      </c>
      <c r="C1956" s="2">
        <v>40906</v>
      </c>
      <c r="D1956" s="4">
        <v>-570</v>
      </c>
    </row>
    <row r="1957" spans="2:4" ht="15" thickBot="1" x14ac:dyDescent="0.35">
      <c r="B1957">
        <f t="shared" si="30"/>
        <v>3</v>
      </c>
      <c r="C1957" s="2">
        <v>40905</v>
      </c>
      <c r="D1957" s="4">
        <v>-692.8</v>
      </c>
    </row>
    <row r="1958" spans="2:4" ht="15" thickBot="1" x14ac:dyDescent="0.35">
      <c r="B1958">
        <f t="shared" si="30"/>
        <v>2</v>
      </c>
      <c r="C1958" s="2">
        <v>40904</v>
      </c>
      <c r="D1958" s="4">
        <v>-192.1</v>
      </c>
    </row>
    <row r="1959" spans="2:4" ht="15" thickBot="1" x14ac:dyDescent="0.35">
      <c r="B1959">
        <f t="shared" si="30"/>
        <v>1</v>
      </c>
      <c r="C1959" s="2">
        <v>40903</v>
      </c>
      <c r="D1959" s="4">
        <v>23.1</v>
      </c>
    </row>
    <row r="1960" spans="2:4" ht="15" thickBot="1" x14ac:dyDescent="0.35">
      <c r="B1960">
        <f t="shared" si="30"/>
        <v>5</v>
      </c>
      <c r="C1960" s="2">
        <v>40900</v>
      </c>
      <c r="D1960" s="4">
        <v>-21.3</v>
      </c>
    </row>
    <row r="1961" spans="2:4" ht="15" thickBot="1" x14ac:dyDescent="0.35">
      <c r="B1961">
        <f t="shared" si="30"/>
        <v>4</v>
      </c>
      <c r="C1961" s="2">
        <v>40899</v>
      </c>
      <c r="D1961" s="4">
        <v>-44.7</v>
      </c>
    </row>
    <row r="1962" spans="2:4" ht="15" thickBot="1" x14ac:dyDescent="0.35">
      <c r="B1962">
        <f t="shared" si="30"/>
        <v>3</v>
      </c>
      <c r="C1962" s="2">
        <v>40898</v>
      </c>
      <c r="D1962" s="4">
        <v>-22.8</v>
      </c>
    </row>
    <row r="1963" spans="2:4" ht="15" thickBot="1" x14ac:dyDescent="0.35">
      <c r="B1963">
        <f t="shared" si="30"/>
        <v>2</v>
      </c>
      <c r="C1963" s="2">
        <v>40897</v>
      </c>
      <c r="D1963" s="4">
        <v>10</v>
      </c>
    </row>
    <row r="1964" spans="2:4" ht="15" thickBot="1" x14ac:dyDescent="0.35">
      <c r="B1964">
        <f t="shared" si="30"/>
        <v>1</v>
      </c>
      <c r="C1964" s="2">
        <v>40896</v>
      </c>
      <c r="D1964" s="4">
        <v>-51.4</v>
      </c>
    </row>
    <row r="1965" spans="2:4" ht="15" thickBot="1" x14ac:dyDescent="0.35">
      <c r="B1965">
        <f t="shared" si="30"/>
        <v>5</v>
      </c>
      <c r="C1965" s="2">
        <v>40893</v>
      </c>
      <c r="D1965" s="4">
        <v>-70.5</v>
      </c>
    </row>
    <row r="1966" spans="2:4" ht="15" thickBot="1" x14ac:dyDescent="0.35">
      <c r="B1966">
        <f t="shared" si="30"/>
        <v>4</v>
      </c>
      <c r="C1966" s="2">
        <v>40892</v>
      </c>
      <c r="D1966" s="4">
        <v>-113.5</v>
      </c>
    </row>
    <row r="1967" spans="2:4" ht="15" thickBot="1" x14ac:dyDescent="0.35">
      <c r="B1967">
        <f t="shared" si="30"/>
        <v>3</v>
      </c>
      <c r="C1967" s="2">
        <v>40891</v>
      </c>
      <c r="D1967" s="4">
        <v>22.8</v>
      </c>
    </row>
    <row r="1968" spans="2:4" ht="15" thickBot="1" x14ac:dyDescent="0.35">
      <c r="B1968">
        <f t="shared" si="30"/>
        <v>2</v>
      </c>
      <c r="C1968" s="2">
        <v>40890</v>
      </c>
      <c r="D1968" s="4">
        <v>-165.7</v>
      </c>
    </row>
    <row r="1969" spans="2:4" ht="15" thickBot="1" x14ac:dyDescent="0.35">
      <c r="B1969">
        <f t="shared" si="30"/>
        <v>1</v>
      </c>
      <c r="C1969" s="2">
        <v>40889</v>
      </c>
      <c r="D1969" s="4">
        <v>58.9</v>
      </c>
    </row>
    <row r="1970" spans="2:4" ht="15" thickBot="1" x14ac:dyDescent="0.35">
      <c r="B1970">
        <f t="shared" si="30"/>
        <v>5</v>
      </c>
      <c r="C1970" s="2">
        <v>40886</v>
      </c>
      <c r="D1970" s="4">
        <v>60</v>
      </c>
    </row>
    <row r="1971" spans="2:4" ht="15" thickBot="1" x14ac:dyDescent="0.35">
      <c r="B1971">
        <f t="shared" si="30"/>
        <v>4</v>
      </c>
      <c r="C1971" s="2">
        <v>40885</v>
      </c>
      <c r="D1971" s="4">
        <v>15.4</v>
      </c>
    </row>
    <row r="1972" spans="2:4" ht="15" thickBot="1" x14ac:dyDescent="0.35">
      <c r="B1972">
        <f t="shared" si="30"/>
        <v>3</v>
      </c>
      <c r="C1972" s="2">
        <v>40884</v>
      </c>
      <c r="D1972" s="4">
        <v>91</v>
      </c>
    </row>
    <row r="1973" spans="2:4" ht="15" thickBot="1" x14ac:dyDescent="0.35">
      <c r="B1973">
        <f t="shared" si="30"/>
        <v>2</v>
      </c>
      <c r="C1973" s="2">
        <v>40883</v>
      </c>
      <c r="D1973" s="4">
        <v>-13.2</v>
      </c>
    </row>
    <row r="1974" spans="2:4" ht="15" thickBot="1" x14ac:dyDescent="0.35">
      <c r="B1974">
        <f t="shared" si="30"/>
        <v>1</v>
      </c>
      <c r="C1974" s="2">
        <v>40882</v>
      </c>
      <c r="D1974" s="4">
        <v>-44</v>
      </c>
    </row>
    <row r="1975" spans="2:4" ht="15" thickBot="1" x14ac:dyDescent="0.35">
      <c r="B1975">
        <f t="shared" si="30"/>
        <v>5</v>
      </c>
      <c r="C1975" s="2">
        <v>40879</v>
      </c>
      <c r="D1975" s="4">
        <v>-120.6</v>
      </c>
    </row>
    <row r="1976" spans="2:4" ht="15" thickBot="1" x14ac:dyDescent="0.35">
      <c r="B1976">
        <f t="shared" si="30"/>
        <v>4</v>
      </c>
      <c r="C1976" s="2">
        <v>40878</v>
      </c>
      <c r="D1976" s="4">
        <v>-206.6</v>
      </c>
    </row>
    <row r="1977" spans="2:4" ht="15" thickBot="1" x14ac:dyDescent="0.35">
      <c r="B1977">
        <f t="shared" si="30"/>
        <v>3</v>
      </c>
      <c r="C1977" s="2">
        <v>40877</v>
      </c>
      <c r="D1977" s="4">
        <v>-339.28</v>
      </c>
    </row>
    <row r="1978" spans="2:4" ht="15" thickBot="1" x14ac:dyDescent="0.35">
      <c r="B1978">
        <f t="shared" si="30"/>
        <v>2</v>
      </c>
      <c r="C1978" s="2">
        <v>40876</v>
      </c>
      <c r="D1978" s="4">
        <v>-413.1</v>
      </c>
    </row>
    <row r="1979" spans="2:4" ht="15" thickBot="1" x14ac:dyDescent="0.35">
      <c r="B1979">
        <f t="shared" si="30"/>
        <v>1</v>
      </c>
      <c r="C1979" s="2">
        <v>40875</v>
      </c>
      <c r="D1979" s="4">
        <v>-369.5</v>
      </c>
    </row>
    <row r="1980" spans="2:4" ht="15" thickBot="1" x14ac:dyDescent="0.35">
      <c r="B1980">
        <f t="shared" si="30"/>
        <v>5</v>
      </c>
      <c r="C1980" s="2">
        <v>40872</v>
      </c>
      <c r="D1980" s="4">
        <v>-83.9</v>
      </c>
    </row>
    <row r="1981" spans="2:4" ht="15" thickBot="1" x14ac:dyDescent="0.35">
      <c r="B1981">
        <f t="shared" si="30"/>
        <v>4</v>
      </c>
      <c r="C1981" s="2">
        <v>40871</v>
      </c>
      <c r="D1981" s="4">
        <v>-126</v>
      </c>
    </row>
    <row r="1982" spans="2:4" ht="15" thickBot="1" x14ac:dyDescent="0.35">
      <c r="B1982">
        <f t="shared" si="30"/>
        <v>3</v>
      </c>
      <c r="C1982" s="2">
        <v>40870</v>
      </c>
      <c r="D1982" s="4">
        <v>-117.1</v>
      </c>
    </row>
    <row r="1983" spans="2:4" ht="15" thickBot="1" x14ac:dyDescent="0.35">
      <c r="B1983">
        <f t="shared" si="30"/>
        <v>2</v>
      </c>
      <c r="C1983" s="2">
        <v>40869</v>
      </c>
      <c r="D1983" s="4">
        <v>-124.7</v>
      </c>
    </row>
    <row r="1984" spans="2:4" ht="15" thickBot="1" x14ac:dyDescent="0.35">
      <c r="B1984">
        <f t="shared" si="30"/>
        <v>1</v>
      </c>
      <c r="C1984" s="2">
        <v>40868</v>
      </c>
      <c r="D1984" s="4">
        <v>-112.4</v>
      </c>
    </row>
    <row r="1985" spans="2:4" ht="15" thickBot="1" x14ac:dyDescent="0.35">
      <c r="B1985">
        <f t="shared" si="30"/>
        <v>5</v>
      </c>
      <c r="C1985" s="2">
        <v>40865</v>
      </c>
      <c r="D1985" s="4">
        <v>-96.8</v>
      </c>
    </row>
    <row r="1986" spans="2:4" ht="15" thickBot="1" x14ac:dyDescent="0.35">
      <c r="B1986">
        <f t="shared" si="30"/>
        <v>4</v>
      </c>
      <c r="C1986" s="2">
        <v>40864</v>
      </c>
      <c r="D1986" s="4">
        <v>-293.3</v>
      </c>
    </row>
    <row r="1987" spans="2:4" ht="15" thickBot="1" x14ac:dyDescent="0.35">
      <c r="B1987">
        <f t="shared" si="30"/>
        <v>3</v>
      </c>
      <c r="C1987" s="2">
        <v>40863</v>
      </c>
      <c r="D1987" s="4">
        <v>-202.6</v>
      </c>
    </row>
    <row r="1988" spans="2:4" ht="15" thickBot="1" x14ac:dyDescent="0.35">
      <c r="B1988">
        <f t="shared" ref="B1988:B2051" si="31">WEEKDAY(C1988,2)</f>
        <v>2</v>
      </c>
      <c r="C1988" s="2">
        <v>40862</v>
      </c>
      <c r="D1988" s="4">
        <v>-386.3</v>
      </c>
    </row>
    <row r="1989" spans="2:4" ht="15" thickBot="1" x14ac:dyDescent="0.35">
      <c r="B1989">
        <f t="shared" si="31"/>
        <v>1</v>
      </c>
      <c r="C1989" s="2">
        <v>40861</v>
      </c>
      <c r="D1989" s="4">
        <v>-365.8</v>
      </c>
    </row>
    <row r="1990" spans="2:4" ht="15" thickBot="1" x14ac:dyDescent="0.35">
      <c r="B1990">
        <f t="shared" si="31"/>
        <v>5</v>
      </c>
      <c r="C1990" s="2">
        <v>40858</v>
      </c>
      <c r="D1990" s="4">
        <v>-356.4</v>
      </c>
    </row>
    <row r="1991" spans="2:4" ht="15" thickBot="1" x14ac:dyDescent="0.35">
      <c r="B1991">
        <f t="shared" si="31"/>
        <v>4</v>
      </c>
      <c r="C1991" s="2">
        <v>40857</v>
      </c>
      <c r="D1991" s="4">
        <v>70.400000000000006</v>
      </c>
    </row>
    <row r="1992" spans="2:4" ht="15" thickBot="1" x14ac:dyDescent="0.35">
      <c r="B1992">
        <f t="shared" si="31"/>
        <v>3</v>
      </c>
      <c r="C1992" s="2">
        <v>40856</v>
      </c>
      <c r="D1992" s="4">
        <v>-129.6</v>
      </c>
    </row>
    <row r="1993" spans="2:4" ht="15" thickBot="1" x14ac:dyDescent="0.35">
      <c r="B1993">
        <f t="shared" si="31"/>
        <v>2</v>
      </c>
      <c r="C1993" s="2">
        <v>40855</v>
      </c>
      <c r="D1993" s="4">
        <v>-65.400000000000006</v>
      </c>
    </row>
    <row r="1994" spans="2:4" ht="15" thickBot="1" x14ac:dyDescent="0.35">
      <c r="B1994">
        <f t="shared" si="31"/>
        <v>1</v>
      </c>
      <c r="C1994" s="2">
        <v>40854</v>
      </c>
      <c r="D1994" s="4">
        <v>-93.8</v>
      </c>
    </row>
    <row r="1995" spans="2:4" ht="15" thickBot="1" x14ac:dyDescent="0.35">
      <c r="B1995">
        <f t="shared" si="31"/>
        <v>4</v>
      </c>
      <c r="C1995" s="2">
        <v>40850</v>
      </c>
      <c r="D1995" s="4">
        <v>-136.9</v>
      </c>
    </row>
    <row r="1996" spans="2:4" ht="15" thickBot="1" x14ac:dyDescent="0.35">
      <c r="B1996">
        <f t="shared" si="31"/>
        <v>3</v>
      </c>
      <c r="C1996" s="2">
        <v>40849</v>
      </c>
      <c r="D1996" s="4">
        <v>-227.6</v>
      </c>
    </row>
    <row r="1997" spans="2:4" ht="15" thickBot="1" x14ac:dyDescent="0.35">
      <c r="B1997">
        <f t="shared" si="31"/>
        <v>2</v>
      </c>
      <c r="C1997" s="2">
        <v>40848</v>
      </c>
      <c r="D1997" s="4">
        <v>-282.5</v>
      </c>
    </row>
    <row r="1998" spans="2:4" ht="15" thickBot="1" x14ac:dyDescent="0.35">
      <c r="B1998">
        <f t="shared" si="31"/>
        <v>1</v>
      </c>
      <c r="C1998" s="2">
        <v>40847</v>
      </c>
      <c r="D1998" s="4">
        <v>-209</v>
      </c>
    </row>
    <row r="1999" spans="2:4" ht="15" thickBot="1" x14ac:dyDescent="0.35">
      <c r="B1999">
        <f t="shared" si="31"/>
        <v>5</v>
      </c>
      <c r="C1999" s="2">
        <v>40844</v>
      </c>
      <c r="D1999" s="4">
        <v>-199.8</v>
      </c>
    </row>
    <row r="2000" spans="2:4" ht="15" thickBot="1" x14ac:dyDescent="0.35">
      <c r="B2000">
        <f t="shared" si="31"/>
        <v>4</v>
      </c>
      <c r="C2000" s="2">
        <v>40843</v>
      </c>
      <c r="D2000" s="4">
        <v>-316.89999999999998</v>
      </c>
    </row>
    <row r="2001" spans="2:4" ht="15" thickBot="1" x14ac:dyDescent="0.35">
      <c r="B2001">
        <f t="shared" si="31"/>
        <v>3</v>
      </c>
      <c r="C2001" s="2">
        <v>40842</v>
      </c>
      <c r="D2001" s="4">
        <v>-369.3</v>
      </c>
    </row>
    <row r="2002" spans="2:4" ht="15" thickBot="1" x14ac:dyDescent="0.35">
      <c r="B2002">
        <f t="shared" si="31"/>
        <v>2</v>
      </c>
      <c r="C2002" s="2">
        <v>40841</v>
      </c>
      <c r="D2002" s="4">
        <v>-274.8</v>
      </c>
    </row>
    <row r="2003" spans="2:4" ht="15" thickBot="1" x14ac:dyDescent="0.35">
      <c r="B2003">
        <f t="shared" si="31"/>
        <v>1</v>
      </c>
      <c r="C2003" s="2">
        <v>40840</v>
      </c>
      <c r="D2003" s="4">
        <v>-236.2</v>
      </c>
    </row>
    <row r="2004" spans="2:4" ht="15" thickBot="1" x14ac:dyDescent="0.35">
      <c r="B2004">
        <f t="shared" si="31"/>
        <v>5</v>
      </c>
      <c r="C2004" s="2">
        <v>40837</v>
      </c>
      <c r="D2004" s="4">
        <v>-199.3</v>
      </c>
    </row>
    <row r="2005" spans="2:4" ht="15" thickBot="1" x14ac:dyDescent="0.35">
      <c r="B2005">
        <f t="shared" si="31"/>
        <v>4</v>
      </c>
      <c r="C2005" s="2">
        <v>40836</v>
      </c>
      <c r="D2005" s="4">
        <v>-138.1</v>
      </c>
    </row>
    <row r="2006" spans="2:4" ht="15" thickBot="1" x14ac:dyDescent="0.35">
      <c r="B2006">
        <f t="shared" si="31"/>
        <v>3</v>
      </c>
      <c r="C2006" s="2">
        <v>40835</v>
      </c>
      <c r="D2006" s="4">
        <v>-231.5</v>
      </c>
    </row>
    <row r="2007" spans="2:4" ht="15" thickBot="1" x14ac:dyDescent="0.35">
      <c r="B2007">
        <f t="shared" si="31"/>
        <v>2</v>
      </c>
      <c r="C2007" s="2">
        <v>40834</v>
      </c>
      <c r="D2007" s="4">
        <v>-252.6</v>
      </c>
    </row>
    <row r="2008" spans="2:4" ht="15" thickBot="1" x14ac:dyDescent="0.35">
      <c r="B2008">
        <f t="shared" si="31"/>
        <v>1</v>
      </c>
      <c r="C2008" s="2">
        <v>40833</v>
      </c>
      <c r="D2008" s="4">
        <v>-185.1</v>
      </c>
    </row>
    <row r="2009" spans="2:4" ht="15" thickBot="1" x14ac:dyDescent="0.35">
      <c r="B2009">
        <f t="shared" si="31"/>
        <v>5</v>
      </c>
      <c r="C2009" s="2">
        <v>40830</v>
      </c>
      <c r="D2009" s="4">
        <v>-162.4</v>
      </c>
    </row>
    <row r="2010" spans="2:4" ht="15" thickBot="1" x14ac:dyDescent="0.35">
      <c r="B2010">
        <f t="shared" si="31"/>
        <v>4</v>
      </c>
      <c r="C2010" s="2">
        <v>40829</v>
      </c>
      <c r="D2010" s="4">
        <v>-213.4</v>
      </c>
    </row>
    <row r="2011" spans="2:4" ht="15" thickBot="1" x14ac:dyDescent="0.35">
      <c r="B2011">
        <f t="shared" si="31"/>
        <v>3</v>
      </c>
      <c r="C2011" s="2">
        <v>40828</v>
      </c>
      <c r="D2011" s="4">
        <v>-136.9</v>
      </c>
    </row>
    <row r="2012" spans="2:4" ht="15" thickBot="1" x14ac:dyDescent="0.35">
      <c r="B2012">
        <f t="shared" si="31"/>
        <v>2</v>
      </c>
      <c r="C2012" s="2">
        <v>40827</v>
      </c>
      <c r="D2012" s="4">
        <v>-45.5</v>
      </c>
    </row>
    <row r="2013" spans="2:4" ht="15" thickBot="1" x14ac:dyDescent="0.35">
      <c r="B2013">
        <f t="shared" si="31"/>
        <v>1</v>
      </c>
      <c r="C2013" s="2">
        <v>40826</v>
      </c>
      <c r="D2013" s="4">
        <v>181</v>
      </c>
    </row>
    <row r="2014" spans="2:4" ht="15" thickBot="1" x14ac:dyDescent="0.35">
      <c r="B2014">
        <f t="shared" si="31"/>
        <v>5</v>
      </c>
      <c r="C2014" s="2">
        <v>40823</v>
      </c>
      <c r="D2014" s="4">
        <v>117.6</v>
      </c>
    </row>
    <row r="2015" spans="2:4" ht="15" thickBot="1" x14ac:dyDescent="0.35">
      <c r="B2015">
        <f t="shared" si="31"/>
        <v>4</v>
      </c>
      <c r="C2015" s="2">
        <v>40822</v>
      </c>
      <c r="D2015" s="4">
        <v>94.6</v>
      </c>
    </row>
    <row r="2016" spans="2:4" ht="15" thickBot="1" x14ac:dyDescent="0.35">
      <c r="B2016">
        <f t="shared" si="31"/>
        <v>3</v>
      </c>
      <c r="C2016" s="2">
        <v>40821</v>
      </c>
      <c r="D2016" s="4">
        <v>40.1</v>
      </c>
    </row>
    <row r="2017" spans="2:4" ht="15" thickBot="1" x14ac:dyDescent="0.35">
      <c r="B2017">
        <f t="shared" si="31"/>
        <v>2</v>
      </c>
      <c r="C2017" s="2">
        <v>40820</v>
      </c>
      <c r="D2017" s="4">
        <v>-33.200000000000003</v>
      </c>
    </row>
    <row r="2018" spans="2:4" ht="15" thickBot="1" x14ac:dyDescent="0.35">
      <c r="B2018">
        <f t="shared" si="31"/>
        <v>1</v>
      </c>
      <c r="C2018" s="2">
        <v>40819</v>
      </c>
      <c r="D2018" s="4">
        <v>-35.5</v>
      </c>
    </row>
    <row r="2019" spans="2:4" ht="15" thickBot="1" x14ac:dyDescent="0.35">
      <c r="B2019">
        <f t="shared" si="31"/>
        <v>5</v>
      </c>
      <c r="C2019" s="2">
        <v>40816</v>
      </c>
      <c r="D2019" s="4">
        <v>206.4</v>
      </c>
    </row>
    <row r="2020" spans="2:4" ht="15" thickBot="1" x14ac:dyDescent="0.35">
      <c r="B2020">
        <f t="shared" si="31"/>
        <v>4</v>
      </c>
      <c r="C2020" s="2">
        <v>40815</v>
      </c>
      <c r="D2020" s="4">
        <v>-96.3</v>
      </c>
    </row>
    <row r="2021" spans="2:4" ht="15" thickBot="1" x14ac:dyDescent="0.35">
      <c r="B2021">
        <f t="shared" si="31"/>
        <v>3</v>
      </c>
      <c r="C2021" s="2">
        <v>40814</v>
      </c>
      <c r="D2021" s="4">
        <v>-79.7</v>
      </c>
    </row>
    <row r="2022" spans="2:4" ht="15" thickBot="1" x14ac:dyDescent="0.35">
      <c r="B2022">
        <f t="shared" si="31"/>
        <v>2</v>
      </c>
      <c r="C2022" s="2">
        <v>40813</v>
      </c>
      <c r="D2022" s="4">
        <v>-136.69999999999999</v>
      </c>
    </row>
    <row r="2023" spans="2:4" ht="15" thickBot="1" x14ac:dyDescent="0.35">
      <c r="B2023">
        <f t="shared" si="31"/>
        <v>1</v>
      </c>
      <c r="C2023" s="2">
        <v>40812</v>
      </c>
      <c r="D2023" s="4">
        <v>36.5</v>
      </c>
    </row>
    <row r="2024" spans="2:4" ht="15" thickBot="1" x14ac:dyDescent="0.35">
      <c r="B2024">
        <f t="shared" si="31"/>
        <v>5</v>
      </c>
      <c r="C2024" s="2">
        <v>40809</v>
      </c>
      <c r="D2024" s="4">
        <v>-25</v>
      </c>
    </row>
    <row r="2025" spans="2:4" ht="15" thickBot="1" x14ac:dyDescent="0.35">
      <c r="B2025">
        <f t="shared" si="31"/>
        <v>4</v>
      </c>
      <c r="C2025" s="2">
        <v>40808</v>
      </c>
      <c r="D2025" s="4">
        <v>7.78</v>
      </c>
    </row>
    <row r="2026" spans="2:4" ht="15" thickBot="1" x14ac:dyDescent="0.35">
      <c r="B2026">
        <f t="shared" si="31"/>
        <v>3</v>
      </c>
      <c r="C2026" s="2">
        <v>40807</v>
      </c>
      <c r="D2026" s="4">
        <v>-84.5</v>
      </c>
    </row>
    <row r="2027" spans="2:4" ht="15" thickBot="1" x14ac:dyDescent="0.35">
      <c r="B2027">
        <f t="shared" si="31"/>
        <v>2</v>
      </c>
      <c r="C2027" s="2">
        <v>40806</v>
      </c>
      <c r="D2027" s="4">
        <v>-61.1</v>
      </c>
    </row>
    <row r="2028" spans="2:4" ht="15" thickBot="1" x14ac:dyDescent="0.35">
      <c r="B2028">
        <f t="shared" si="31"/>
        <v>1</v>
      </c>
      <c r="C2028" s="2">
        <v>40805</v>
      </c>
      <c r="D2028" s="4">
        <v>-52.9</v>
      </c>
    </row>
    <row r="2029" spans="2:4" ht="15" thickBot="1" x14ac:dyDescent="0.35">
      <c r="B2029">
        <f t="shared" si="31"/>
        <v>5</v>
      </c>
      <c r="C2029" s="2">
        <v>40802</v>
      </c>
      <c r="D2029" s="4">
        <v>44</v>
      </c>
    </row>
    <row r="2030" spans="2:4" ht="15" thickBot="1" x14ac:dyDescent="0.35">
      <c r="B2030">
        <f t="shared" si="31"/>
        <v>4</v>
      </c>
      <c r="C2030" s="2">
        <v>40801</v>
      </c>
      <c r="D2030" s="4">
        <v>99.7</v>
      </c>
    </row>
    <row r="2031" spans="2:4" ht="15" thickBot="1" x14ac:dyDescent="0.35">
      <c r="B2031">
        <f t="shared" si="31"/>
        <v>3</v>
      </c>
      <c r="C2031" s="2">
        <v>40800</v>
      </c>
      <c r="D2031" s="4">
        <v>160.9</v>
      </c>
    </row>
    <row r="2032" spans="2:4" ht="15" thickBot="1" x14ac:dyDescent="0.35">
      <c r="B2032">
        <f t="shared" si="31"/>
        <v>2</v>
      </c>
      <c r="C2032" s="2">
        <v>40799</v>
      </c>
      <c r="D2032" s="4">
        <v>229.3</v>
      </c>
    </row>
    <row r="2033" spans="2:4" ht="15" thickBot="1" x14ac:dyDescent="0.35">
      <c r="B2033">
        <f t="shared" si="31"/>
        <v>1</v>
      </c>
      <c r="C2033" s="2">
        <v>40798</v>
      </c>
      <c r="D2033" s="4">
        <v>240.4</v>
      </c>
    </row>
    <row r="2034" spans="2:4" ht="15" thickBot="1" x14ac:dyDescent="0.35">
      <c r="B2034">
        <f t="shared" si="31"/>
        <v>5</v>
      </c>
      <c r="C2034" s="2">
        <v>40795</v>
      </c>
      <c r="D2034" s="4">
        <v>312.2</v>
      </c>
    </row>
    <row r="2035" spans="2:4" ht="15" thickBot="1" x14ac:dyDescent="0.35">
      <c r="B2035">
        <f t="shared" si="31"/>
        <v>4</v>
      </c>
      <c r="C2035" s="2">
        <v>40794</v>
      </c>
      <c r="D2035" s="4">
        <v>311.89999999999998</v>
      </c>
    </row>
    <row r="2036" spans="2:4" ht="15" thickBot="1" x14ac:dyDescent="0.35">
      <c r="B2036">
        <f t="shared" si="31"/>
        <v>3</v>
      </c>
      <c r="C2036" s="2">
        <v>40793</v>
      </c>
      <c r="D2036" s="4">
        <v>271.89999999999998</v>
      </c>
    </row>
    <row r="2037" spans="2:4" ht="15" thickBot="1" x14ac:dyDescent="0.35">
      <c r="B2037">
        <f t="shared" si="31"/>
        <v>2</v>
      </c>
      <c r="C2037" s="2">
        <v>40792</v>
      </c>
      <c r="D2037" s="4">
        <v>148.9</v>
      </c>
    </row>
    <row r="2038" spans="2:4" ht="15" thickBot="1" x14ac:dyDescent="0.35">
      <c r="B2038">
        <f t="shared" si="31"/>
        <v>1</v>
      </c>
      <c r="C2038" s="2">
        <v>40791</v>
      </c>
      <c r="D2038" s="4">
        <v>208</v>
      </c>
    </row>
    <row r="2039" spans="2:4" ht="15" thickBot="1" x14ac:dyDescent="0.35">
      <c r="B2039">
        <f t="shared" si="31"/>
        <v>5</v>
      </c>
      <c r="C2039" s="2">
        <v>40788</v>
      </c>
      <c r="D2039" s="4">
        <v>170.1</v>
      </c>
    </row>
    <row r="2040" spans="2:4" ht="15" thickBot="1" x14ac:dyDescent="0.35">
      <c r="B2040">
        <f t="shared" si="31"/>
        <v>4</v>
      </c>
      <c r="C2040" s="2">
        <v>40787</v>
      </c>
      <c r="D2040" s="4">
        <v>148.30000000000001</v>
      </c>
    </row>
    <row r="2041" spans="2:4" ht="15" thickBot="1" x14ac:dyDescent="0.35">
      <c r="B2041">
        <f t="shared" si="31"/>
        <v>3</v>
      </c>
      <c r="C2041" s="2">
        <v>40786</v>
      </c>
      <c r="D2041" s="4">
        <v>122.3</v>
      </c>
    </row>
    <row r="2042" spans="2:4" ht="15" thickBot="1" x14ac:dyDescent="0.35">
      <c r="B2042">
        <f t="shared" si="31"/>
        <v>2</v>
      </c>
      <c r="C2042" s="2">
        <v>40785</v>
      </c>
      <c r="D2042" s="4">
        <v>80.8</v>
      </c>
    </row>
    <row r="2043" spans="2:4" ht="15" thickBot="1" x14ac:dyDescent="0.35">
      <c r="B2043">
        <f t="shared" si="31"/>
        <v>1</v>
      </c>
      <c r="C2043" s="2">
        <v>40784</v>
      </c>
      <c r="D2043" s="4">
        <v>107.5</v>
      </c>
    </row>
    <row r="2044" spans="2:4" ht="15" thickBot="1" x14ac:dyDescent="0.35">
      <c r="B2044">
        <f t="shared" si="31"/>
        <v>5</v>
      </c>
      <c r="C2044" s="2">
        <v>40781</v>
      </c>
      <c r="D2044" s="4">
        <v>189.1</v>
      </c>
    </row>
    <row r="2045" spans="2:4" ht="15" thickBot="1" x14ac:dyDescent="0.35">
      <c r="B2045">
        <f t="shared" si="31"/>
        <v>4</v>
      </c>
      <c r="C2045" s="2">
        <v>40780</v>
      </c>
      <c r="D2045" s="4">
        <v>345.2</v>
      </c>
    </row>
    <row r="2046" spans="2:4" ht="15" thickBot="1" x14ac:dyDescent="0.35">
      <c r="B2046">
        <f t="shared" si="31"/>
        <v>3</v>
      </c>
      <c r="C2046" s="2">
        <v>40779</v>
      </c>
      <c r="D2046" s="4">
        <v>247.2</v>
      </c>
    </row>
    <row r="2047" spans="2:4" ht="15" thickBot="1" x14ac:dyDescent="0.35">
      <c r="B2047">
        <f t="shared" si="31"/>
        <v>2</v>
      </c>
      <c r="C2047" s="2">
        <v>40778</v>
      </c>
      <c r="D2047" s="4">
        <v>285.5</v>
      </c>
    </row>
    <row r="2048" spans="2:4" ht="15" thickBot="1" x14ac:dyDescent="0.35">
      <c r="B2048">
        <f t="shared" si="31"/>
        <v>1</v>
      </c>
      <c r="C2048" s="2">
        <v>40777</v>
      </c>
      <c r="D2048" s="4">
        <v>365</v>
      </c>
    </row>
    <row r="2049" spans="2:4" ht="15" thickBot="1" x14ac:dyDescent="0.35">
      <c r="B2049">
        <f t="shared" si="31"/>
        <v>5</v>
      </c>
      <c r="C2049" s="2">
        <v>40774</v>
      </c>
      <c r="D2049" s="4">
        <v>307.2</v>
      </c>
    </row>
    <row r="2050" spans="2:4" ht="15" thickBot="1" x14ac:dyDescent="0.35">
      <c r="B2050">
        <f t="shared" si="31"/>
        <v>4</v>
      </c>
      <c r="C2050" s="2">
        <v>40773</v>
      </c>
      <c r="D2050" s="4">
        <v>297.2</v>
      </c>
    </row>
    <row r="2051" spans="2:4" ht="15" thickBot="1" x14ac:dyDescent="0.35">
      <c r="B2051">
        <f t="shared" si="31"/>
        <v>3</v>
      </c>
      <c r="C2051" s="2">
        <v>40772</v>
      </c>
      <c r="D2051" s="4">
        <v>225.8</v>
      </c>
    </row>
    <row r="2052" spans="2:4" ht="15" thickBot="1" x14ac:dyDescent="0.35">
      <c r="B2052">
        <f t="shared" ref="B2052:B2115" si="32">WEEKDAY(C2052,2)</f>
        <v>2</v>
      </c>
      <c r="C2052" s="2">
        <v>40771</v>
      </c>
      <c r="D2052" s="4">
        <v>231.9</v>
      </c>
    </row>
    <row r="2053" spans="2:4" ht="15" thickBot="1" x14ac:dyDescent="0.35">
      <c r="B2053">
        <f t="shared" si="32"/>
        <v>1</v>
      </c>
      <c r="C2053" s="2">
        <v>40770</v>
      </c>
      <c r="D2053" s="4">
        <v>302.39999999999998</v>
      </c>
    </row>
    <row r="2054" spans="2:4" ht="15" thickBot="1" x14ac:dyDescent="0.35">
      <c r="B2054">
        <f t="shared" si="32"/>
        <v>5</v>
      </c>
      <c r="C2054" s="2">
        <v>40767</v>
      </c>
      <c r="D2054" s="4">
        <v>236.7</v>
      </c>
    </row>
    <row r="2055" spans="2:4" ht="15" thickBot="1" x14ac:dyDescent="0.35">
      <c r="B2055">
        <f t="shared" si="32"/>
        <v>4</v>
      </c>
      <c r="C2055" s="2">
        <v>40766</v>
      </c>
      <c r="D2055" s="4">
        <v>304.2</v>
      </c>
    </row>
    <row r="2056" spans="2:4" ht="15" thickBot="1" x14ac:dyDescent="0.35">
      <c r="B2056">
        <f t="shared" si="32"/>
        <v>3</v>
      </c>
      <c r="C2056" s="2">
        <v>40765</v>
      </c>
      <c r="D2056" s="4">
        <v>541.20000000000005</v>
      </c>
    </row>
    <row r="2057" spans="2:4" ht="15" thickBot="1" x14ac:dyDescent="0.35">
      <c r="B2057">
        <f t="shared" si="32"/>
        <v>2</v>
      </c>
      <c r="C2057" s="2">
        <v>40764</v>
      </c>
      <c r="D2057" s="4">
        <v>381.4</v>
      </c>
    </row>
    <row r="2058" spans="2:4" ht="15" thickBot="1" x14ac:dyDescent="0.35">
      <c r="B2058">
        <f t="shared" si="32"/>
        <v>1</v>
      </c>
      <c r="C2058" s="2">
        <v>40763</v>
      </c>
      <c r="D2058" s="4">
        <v>360.6</v>
      </c>
    </row>
    <row r="2059" spans="2:4" ht="15" thickBot="1" x14ac:dyDescent="0.35">
      <c r="B2059">
        <f t="shared" si="32"/>
        <v>5</v>
      </c>
      <c r="C2059" s="2">
        <v>40760</v>
      </c>
      <c r="D2059" s="4">
        <v>306.39999999999998</v>
      </c>
    </row>
    <row r="2060" spans="2:4" ht="15" thickBot="1" x14ac:dyDescent="0.35">
      <c r="B2060">
        <f t="shared" si="32"/>
        <v>4</v>
      </c>
      <c r="C2060" s="2">
        <v>40759</v>
      </c>
      <c r="D2060" s="4">
        <v>285.3</v>
      </c>
    </row>
    <row r="2061" spans="2:4" ht="15" thickBot="1" x14ac:dyDescent="0.35">
      <c r="B2061">
        <f t="shared" si="32"/>
        <v>3</v>
      </c>
      <c r="C2061" s="2">
        <v>40758</v>
      </c>
      <c r="D2061" s="4">
        <v>151.1</v>
      </c>
    </row>
    <row r="2062" spans="2:4" ht="15" thickBot="1" x14ac:dyDescent="0.35">
      <c r="B2062">
        <f t="shared" si="32"/>
        <v>2</v>
      </c>
      <c r="C2062" s="2">
        <v>40757</v>
      </c>
      <c r="D2062" s="4">
        <v>117.9</v>
      </c>
    </row>
    <row r="2063" spans="2:4" ht="15" thickBot="1" x14ac:dyDescent="0.35">
      <c r="B2063">
        <f t="shared" si="32"/>
        <v>1</v>
      </c>
      <c r="C2063" s="2">
        <v>40756</v>
      </c>
      <c r="D2063" s="4">
        <v>99.7</v>
      </c>
    </row>
    <row r="2064" spans="2:4" ht="15" thickBot="1" x14ac:dyDescent="0.35">
      <c r="B2064">
        <f t="shared" si="32"/>
        <v>5</v>
      </c>
      <c r="C2064" s="2">
        <v>40753</v>
      </c>
      <c r="D2064" s="4">
        <v>72.7</v>
      </c>
    </row>
    <row r="2065" spans="2:4" ht="15" thickBot="1" x14ac:dyDescent="0.35">
      <c r="B2065">
        <f t="shared" si="32"/>
        <v>4</v>
      </c>
      <c r="C2065" s="2">
        <v>40752</v>
      </c>
      <c r="D2065" s="4">
        <v>97.9</v>
      </c>
    </row>
    <row r="2066" spans="2:4" ht="15" thickBot="1" x14ac:dyDescent="0.35">
      <c r="B2066">
        <f t="shared" si="32"/>
        <v>3</v>
      </c>
      <c r="C2066" s="2">
        <v>40751</v>
      </c>
      <c r="D2066" s="4">
        <v>224.5</v>
      </c>
    </row>
    <row r="2067" spans="2:4" ht="15" thickBot="1" x14ac:dyDescent="0.35">
      <c r="B2067">
        <f t="shared" si="32"/>
        <v>2</v>
      </c>
      <c r="C2067" s="2">
        <v>40750</v>
      </c>
      <c r="D2067" s="4">
        <v>259.8</v>
      </c>
    </row>
    <row r="2068" spans="2:4" ht="15" thickBot="1" x14ac:dyDescent="0.35">
      <c r="B2068">
        <f t="shared" si="32"/>
        <v>1</v>
      </c>
      <c r="C2068" s="2">
        <v>40749</v>
      </c>
      <c r="D2068" s="4">
        <v>319.60000000000002</v>
      </c>
    </row>
    <row r="2069" spans="2:4" ht="15" thickBot="1" x14ac:dyDescent="0.35">
      <c r="B2069">
        <f t="shared" si="32"/>
        <v>5</v>
      </c>
      <c r="C2069" s="2">
        <v>40746</v>
      </c>
      <c r="D2069" s="4">
        <v>389.6</v>
      </c>
    </row>
    <row r="2070" spans="2:4" ht="15" thickBot="1" x14ac:dyDescent="0.35">
      <c r="B2070">
        <f t="shared" si="32"/>
        <v>4</v>
      </c>
      <c r="C2070" s="2">
        <v>40745</v>
      </c>
      <c r="D2070" s="4">
        <v>407.1</v>
      </c>
    </row>
    <row r="2071" spans="2:4" ht="15" thickBot="1" x14ac:dyDescent="0.35">
      <c r="B2071">
        <f t="shared" si="32"/>
        <v>3</v>
      </c>
      <c r="C2071" s="2">
        <v>40744</v>
      </c>
      <c r="D2071" s="4">
        <v>401.5</v>
      </c>
    </row>
    <row r="2072" spans="2:4" ht="15" thickBot="1" x14ac:dyDescent="0.35">
      <c r="B2072">
        <f t="shared" si="32"/>
        <v>2</v>
      </c>
      <c r="C2072" s="2">
        <v>40743</v>
      </c>
      <c r="D2072" s="4">
        <v>383.6</v>
      </c>
    </row>
    <row r="2073" spans="2:4" ht="15" thickBot="1" x14ac:dyDescent="0.35">
      <c r="B2073">
        <f t="shared" si="32"/>
        <v>1</v>
      </c>
      <c r="C2073" s="2">
        <v>40742</v>
      </c>
      <c r="D2073" s="4">
        <v>512.29999999999995</v>
      </c>
    </row>
    <row r="2074" spans="2:4" ht="15" thickBot="1" x14ac:dyDescent="0.35">
      <c r="B2074">
        <f t="shared" si="32"/>
        <v>5</v>
      </c>
      <c r="C2074" s="2">
        <v>40739</v>
      </c>
      <c r="D2074" s="4">
        <v>563.1</v>
      </c>
    </row>
    <row r="2075" spans="2:4" ht="15" thickBot="1" x14ac:dyDescent="0.35">
      <c r="B2075">
        <f t="shared" si="32"/>
        <v>4</v>
      </c>
      <c r="C2075" s="2">
        <v>40738</v>
      </c>
      <c r="D2075" s="4">
        <v>621.9</v>
      </c>
    </row>
    <row r="2076" spans="2:4" ht="15" thickBot="1" x14ac:dyDescent="0.35">
      <c r="B2076">
        <f t="shared" si="32"/>
        <v>3</v>
      </c>
      <c r="C2076" s="2">
        <v>40737</v>
      </c>
      <c r="D2076" s="4">
        <v>633</v>
      </c>
    </row>
    <row r="2077" spans="2:4" ht="15" thickBot="1" x14ac:dyDescent="0.35">
      <c r="B2077">
        <f t="shared" si="32"/>
        <v>2</v>
      </c>
      <c r="C2077" s="2">
        <v>40736</v>
      </c>
      <c r="D2077" s="4">
        <v>640</v>
      </c>
    </row>
    <row r="2078" spans="2:4" ht="15" thickBot="1" x14ac:dyDescent="0.35">
      <c r="B2078">
        <f t="shared" si="32"/>
        <v>1</v>
      </c>
      <c r="C2078" s="2">
        <v>40735</v>
      </c>
      <c r="D2078" s="4">
        <v>804.5</v>
      </c>
    </row>
    <row r="2079" spans="2:4" ht="15" thickBot="1" x14ac:dyDescent="0.35">
      <c r="B2079">
        <f t="shared" si="32"/>
        <v>5</v>
      </c>
      <c r="C2079" s="2">
        <v>40732</v>
      </c>
      <c r="D2079" s="4">
        <v>715.4</v>
      </c>
    </row>
    <row r="2080" spans="2:4" ht="15" thickBot="1" x14ac:dyDescent="0.35">
      <c r="B2080">
        <f t="shared" si="32"/>
        <v>4</v>
      </c>
      <c r="C2080" s="2">
        <v>40731</v>
      </c>
      <c r="D2080" s="4">
        <v>716.2</v>
      </c>
    </row>
    <row r="2081" spans="2:4" ht="15" thickBot="1" x14ac:dyDescent="0.35">
      <c r="B2081">
        <f t="shared" si="32"/>
        <v>3</v>
      </c>
      <c r="C2081" s="2">
        <v>40730</v>
      </c>
      <c r="D2081" s="4">
        <v>568.79999999999995</v>
      </c>
    </row>
    <row r="2082" spans="2:4" ht="15" thickBot="1" x14ac:dyDescent="0.35">
      <c r="B2082">
        <f t="shared" si="32"/>
        <v>2</v>
      </c>
      <c r="C2082" s="2">
        <v>40729</v>
      </c>
      <c r="D2082" s="4">
        <v>529.6</v>
      </c>
    </row>
    <row r="2083" spans="2:4" ht="15" thickBot="1" x14ac:dyDescent="0.35">
      <c r="B2083">
        <f t="shared" si="32"/>
        <v>1</v>
      </c>
      <c r="C2083" s="2">
        <v>40728</v>
      </c>
      <c r="D2083" s="4">
        <v>444.7</v>
      </c>
    </row>
    <row r="2084" spans="2:4" ht="15" thickBot="1" x14ac:dyDescent="0.35">
      <c r="B2084">
        <f t="shared" si="32"/>
        <v>5</v>
      </c>
      <c r="C2084" s="2">
        <v>40725</v>
      </c>
      <c r="D2084" s="4">
        <v>380.7</v>
      </c>
    </row>
    <row r="2085" spans="2:4" ht="15" thickBot="1" x14ac:dyDescent="0.35">
      <c r="B2085">
        <f t="shared" si="32"/>
        <v>4</v>
      </c>
      <c r="C2085" s="2">
        <v>40724</v>
      </c>
      <c r="D2085" s="4">
        <v>372.9</v>
      </c>
    </row>
    <row r="2086" spans="2:4" ht="15" thickBot="1" x14ac:dyDescent="0.35">
      <c r="B2086">
        <f t="shared" si="32"/>
        <v>3</v>
      </c>
      <c r="C2086" s="2">
        <v>40723</v>
      </c>
      <c r="D2086" s="4">
        <v>284.2</v>
      </c>
    </row>
    <row r="2087" spans="2:4" ht="15" thickBot="1" x14ac:dyDescent="0.35">
      <c r="B2087">
        <f t="shared" si="32"/>
        <v>2</v>
      </c>
      <c r="C2087" s="2">
        <v>40722</v>
      </c>
      <c r="D2087" s="4">
        <v>299.89999999999998</v>
      </c>
    </row>
    <row r="2088" spans="2:4" ht="15" thickBot="1" x14ac:dyDescent="0.35">
      <c r="B2088">
        <f t="shared" si="32"/>
        <v>1</v>
      </c>
      <c r="C2088" s="2">
        <v>40721</v>
      </c>
      <c r="D2088" s="4">
        <v>471.8</v>
      </c>
    </row>
    <row r="2089" spans="2:4" ht="15" thickBot="1" x14ac:dyDescent="0.35">
      <c r="B2089">
        <f t="shared" si="32"/>
        <v>5</v>
      </c>
      <c r="C2089" s="2">
        <v>40718</v>
      </c>
      <c r="D2089" s="4">
        <v>477.8</v>
      </c>
    </row>
    <row r="2090" spans="2:4" ht="15" thickBot="1" x14ac:dyDescent="0.35">
      <c r="B2090">
        <f t="shared" si="32"/>
        <v>4</v>
      </c>
      <c r="C2090" s="2">
        <v>40717</v>
      </c>
      <c r="D2090" s="4">
        <v>407</v>
      </c>
    </row>
    <row r="2091" spans="2:4" ht="15" thickBot="1" x14ac:dyDescent="0.35">
      <c r="B2091">
        <f t="shared" si="32"/>
        <v>3</v>
      </c>
      <c r="C2091" s="2">
        <v>40716</v>
      </c>
      <c r="D2091" s="4">
        <v>457</v>
      </c>
    </row>
    <row r="2092" spans="2:4" ht="15" thickBot="1" x14ac:dyDescent="0.35">
      <c r="B2092">
        <f t="shared" si="32"/>
        <v>2</v>
      </c>
      <c r="C2092" s="2">
        <v>40715</v>
      </c>
      <c r="D2092" s="4">
        <v>419</v>
      </c>
    </row>
    <row r="2093" spans="2:4" ht="15" thickBot="1" x14ac:dyDescent="0.35">
      <c r="B2093">
        <f t="shared" si="32"/>
        <v>1</v>
      </c>
      <c r="C2093" s="2">
        <v>40714</v>
      </c>
      <c r="D2093" s="4">
        <v>424.1</v>
      </c>
    </row>
    <row r="2094" spans="2:4" ht="15" thickBot="1" x14ac:dyDescent="0.35">
      <c r="B2094">
        <f t="shared" si="32"/>
        <v>5</v>
      </c>
      <c r="C2094" s="2">
        <v>40711</v>
      </c>
      <c r="D2094" s="4">
        <v>637.20000000000005</v>
      </c>
    </row>
    <row r="2095" spans="2:4" ht="15" thickBot="1" x14ac:dyDescent="0.35">
      <c r="B2095">
        <f t="shared" si="32"/>
        <v>4</v>
      </c>
      <c r="C2095" s="2">
        <v>40710</v>
      </c>
      <c r="D2095" s="4">
        <v>185.6</v>
      </c>
    </row>
    <row r="2096" spans="2:4" ht="15" thickBot="1" x14ac:dyDescent="0.35">
      <c r="B2096">
        <f t="shared" si="32"/>
        <v>3</v>
      </c>
      <c r="C2096" s="2">
        <v>40709</v>
      </c>
      <c r="D2096" s="4">
        <v>245.6</v>
      </c>
    </row>
    <row r="2097" spans="2:4" ht="15" thickBot="1" x14ac:dyDescent="0.35">
      <c r="B2097">
        <f t="shared" si="32"/>
        <v>2</v>
      </c>
      <c r="C2097" s="2">
        <v>40708</v>
      </c>
      <c r="D2097" s="4">
        <v>289.39999999999998</v>
      </c>
    </row>
    <row r="2098" spans="2:4" ht="15" thickBot="1" x14ac:dyDescent="0.35">
      <c r="B2098">
        <f t="shared" si="32"/>
        <v>5</v>
      </c>
      <c r="C2098" s="2">
        <v>40704</v>
      </c>
      <c r="D2098" s="4">
        <v>368.4</v>
      </c>
    </row>
    <row r="2099" spans="2:4" ht="15" thickBot="1" x14ac:dyDescent="0.35">
      <c r="B2099">
        <f t="shared" si="32"/>
        <v>4</v>
      </c>
      <c r="C2099" s="2">
        <v>40703</v>
      </c>
      <c r="D2099" s="4">
        <v>352.6</v>
      </c>
    </row>
    <row r="2100" spans="2:4" ht="15" thickBot="1" x14ac:dyDescent="0.35">
      <c r="B2100">
        <f t="shared" si="32"/>
        <v>3</v>
      </c>
      <c r="C2100" s="2">
        <v>40702</v>
      </c>
      <c r="D2100" s="4">
        <v>393.2</v>
      </c>
    </row>
    <row r="2101" spans="2:4" ht="15" thickBot="1" x14ac:dyDescent="0.35">
      <c r="B2101">
        <f t="shared" si="32"/>
        <v>2</v>
      </c>
      <c r="C2101" s="2">
        <v>40701</v>
      </c>
      <c r="D2101" s="4">
        <v>336.2</v>
      </c>
    </row>
    <row r="2102" spans="2:4" ht="15" thickBot="1" x14ac:dyDescent="0.35">
      <c r="B2102">
        <f t="shared" si="32"/>
        <v>1</v>
      </c>
      <c r="C2102" s="2">
        <v>40700</v>
      </c>
      <c r="D2102" s="4">
        <v>357.3</v>
      </c>
    </row>
    <row r="2103" spans="2:4" ht="15" thickBot="1" x14ac:dyDescent="0.35">
      <c r="B2103">
        <f t="shared" si="32"/>
        <v>5</v>
      </c>
      <c r="C2103" s="2">
        <v>40697</v>
      </c>
      <c r="D2103" s="4">
        <v>301.39999999999998</v>
      </c>
    </row>
    <row r="2104" spans="2:4" ht="15" thickBot="1" x14ac:dyDescent="0.35">
      <c r="B2104">
        <f t="shared" si="32"/>
        <v>4</v>
      </c>
      <c r="C2104" s="2">
        <v>40696</v>
      </c>
      <c r="D2104" s="4">
        <v>237.3</v>
      </c>
    </row>
    <row r="2105" spans="2:4" ht="15" thickBot="1" x14ac:dyDescent="0.35">
      <c r="B2105">
        <f t="shared" si="32"/>
        <v>3</v>
      </c>
      <c r="C2105" s="2">
        <v>40695</v>
      </c>
      <c r="D2105" s="4">
        <v>122.3</v>
      </c>
    </row>
    <row r="2106" spans="2:4" ht="15" thickBot="1" x14ac:dyDescent="0.35">
      <c r="B2106">
        <f t="shared" si="32"/>
        <v>2</v>
      </c>
      <c r="C2106" s="2">
        <v>40694</v>
      </c>
      <c r="D2106" s="4">
        <v>77.099999999999994</v>
      </c>
    </row>
    <row r="2107" spans="2:4" ht="15" thickBot="1" x14ac:dyDescent="0.35">
      <c r="B2107">
        <f t="shared" si="32"/>
        <v>1</v>
      </c>
      <c r="C2107" s="2">
        <v>40693</v>
      </c>
      <c r="D2107" s="4">
        <v>64.7</v>
      </c>
    </row>
    <row r="2108" spans="2:4" ht="15" thickBot="1" x14ac:dyDescent="0.35">
      <c r="B2108">
        <f t="shared" si="32"/>
        <v>5</v>
      </c>
      <c r="C2108" s="2">
        <v>40690</v>
      </c>
      <c r="D2108" s="4">
        <v>96.2</v>
      </c>
    </row>
    <row r="2109" spans="2:4" ht="15" thickBot="1" x14ac:dyDescent="0.35">
      <c r="B2109">
        <f t="shared" si="32"/>
        <v>4</v>
      </c>
      <c r="C2109" s="2">
        <v>40689</v>
      </c>
      <c r="D2109" s="4">
        <v>131.19999999999999</v>
      </c>
    </row>
    <row r="2110" spans="2:4" ht="15" thickBot="1" x14ac:dyDescent="0.35">
      <c r="B2110">
        <f t="shared" si="32"/>
        <v>3</v>
      </c>
      <c r="C2110" s="2">
        <v>40688</v>
      </c>
      <c r="D2110" s="4">
        <v>197.3</v>
      </c>
    </row>
    <row r="2111" spans="2:4" ht="15" thickBot="1" x14ac:dyDescent="0.35">
      <c r="B2111">
        <f t="shared" si="32"/>
        <v>2</v>
      </c>
      <c r="C2111" s="2">
        <v>40687</v>
      </c>
      <c r="D2111" s="4">
        <v>225.2</v>
      </c>
    </row>
    <row r="2112" spans="2:4" ht="15" thickBot="1" x14ac:dyDescent="0.35">
      <c r="B2112">
        <f t="shared" si="32"/>
        <v>1</v>
      </c>
      <c r="C2112" s="2">
        <v>40686</v>
      </c>
      <c r="D2112" s="4">
        <v>179</v>
      </c>
    </row>
    <row r="2113" spans="2:4" ht="15" thickBot="1" x14ac:dyDescent="0.35">
      <c r="B2113">
        <f t="shared" si="32"/>
        <v>5</v>
      </c>
      <c r="C2113" s="2">
        <v>40683</v>
      </c>
      <c r="D2113" s="4">
        <v>236.8</v>
      </c>
    </row>
    <row r="2114" spans="2:4" ht="15" thickBot="1" x14ac:dyDescent="0.35">
      <c r="B2114">
        <f t="shared" si="32"/>
        <v>4</v>
      </c>
      <c r="C2114" s="2">
        <v>40682</v>
      </c>
      <c r="D2114" s="4">
        <v>279.39999999999998</v>
      </c>
    </row>
    <row r="2115" spans="2:4" ht="15" thickBot="1" x14ac:dyDescent="0.35">
      <c r="B2115">
        <f t="shared" si="32"/>
        <v>3</v>
      </c>
      <c r="C2115" s="2">
        <v>40681</v>
      </c>
      <c r="D2115" s="4">
        <v>325.60000000000002</v>
      </c>
    </row>
    <row r="2116" spans="2:4" ht="15" thickBot="1" x14ac:dyDescent="0.35">
      <c r="B2116">
        <f t="shared" ref="B2116:B2179" si="33">WEEKDAY(C2116,2)</f>
        <v>2</v>
      </c>
      <c r="C2116" s="2">
        <v>40680</v>
      </c>
      <c r="D2116" s="4">
        <v>297.8</v>
      </c>
    </row>
    <row r="2117" spans="2:4" ht="15" thickBot="1" x14ac:dyDescent="0.35">
      <c r="B2117">
        <f t="shared" si="33"/>
        <v>1</v>
      </c>
      <c r="C2117" s="2">
        <v>40679</v>
      </c>
      <c r="D2117" s="4">
        <v>299.10000000000002</v>
      </c>
    </row>
    <row r="2118" spans="2:4" ht="15" thickBot="1" x14ac:dyDescent="0.35">
      <c r="B2118">
        <f t="shared" si="33"/>
        <v>5</v>
      </c>
      <c r="C2118" s="2">
        <v>40676</v>
      </c>
      <c r="D2118" s="4">
        <v>371.2</v>
      </c>
    </row>
    <row r="2119" spans="2:4" ht="15" thickBot="1" x14ac:dyDescent="0.35">
      <c r="B2119">
        <f t="shared" si="33"/>
        <v>4</v>
      </c>
      <c r="C2119" s="2">
        <v>40675</v>
      </c>
      <c r="D2119" s="4">
        <v>328.1</v>
      </c>
    </row>
    <row r="2120" spans="2:4" ht="15" thickBot="1" x14ac:dyDescent="0.35">
      <c r="B2120">
        <f t="shared" si="33"/>
        <v>3</v>
      </c>
      <c r="C2120" s="2">
        <v>40674</v>
      </c>
      <c r="D2120" s="4">
        <v>323.39999999999998</v>
      </c>
    </row>
    <row r="2121" spans="2:4" ht="15" thickBot="1" x14ac:dyDescent="0.35">
      <c r="B2121">
        <f t="shared" si="33"/>
        <v>2</v>
      </c>
      <c r="C2121" s="2">
        <v>40673</v>
      </c>
      <c r="D2121" s="4">
        <v>431.6</v>
      </c>
    </row>
    <row r="2122" spans="2:4" ht="15" thickBot="1" x14ac:dyDescent="0.35">
      <c r="B2122">
        <f t="shared" si="33"/>
        <v>5</v>
      </c>
      <c r="C2122" s="2">
        <v>40669</v>
      </c>
      <c r="D2122" s="4">
        <v>296.5</v>
      </c>
    </row>
    <row r="2123" spans="2:4" ht="15" thickBot="1" x14ac:dyDescent="0.35">
      <c r="B2123">
        <f t="shared" si="33"/>
        <v>4</v>
      </c>
      <c r="C2123" s="2">
        <v>40668</v>
      </c>
      <c r="D2123" s="4">
        <v>199.9</v>
      </c>
    </row>
    <row r="2124" spans="2:4" ht="15" thickBot="1" x14ac:dyDescent="0.35">
      <c r="B2124">
        <f t="shared" si="33"/>
        <v>3</v>
      </c>
      <c r="C2124" s="2">
        <v>40667</v>
      </c>
      <c r="D2124" s="4">
        <v>62.9</v>
      </c>
    </row>
    <row r="2125" spans="2:4" ht="15" thickBot="1" x14ac:dyDescent="0.35">
      <c r="B2125">
        <f t="shared" si="33"/>
        <v>2</v>
      </c>
      <c r="C2125" s="2">
        <v>40666</v>
      </c>
      <c r="D2125" s="4">
        <v>72.099999999999994</v>
      </c>
    </row>
    <row r="2126" spans="2:4" ht="15" thickBot="1" x14ac:dyDescent="0.35">
      <c r="B2126">
        <f t="shared" si="33"/>
        <v>5</v>
      </c>
      <c r="C2126" s="2">
        <v>40662</v>
      </c>
      <c r="D2126" s="4">
        <v>139.6</v>
      </c>
    </row>
    <row r="2127" spans="2:4" ht="15" thickBot="1" x14ac:dyDescent="0.35">
      <c r="B2127">
        <f t="shared" si="33"/>
        <v>4</v>
      </c>
      <c r="C2127" s="2">
        <v>40661</v>
      </c>
      <c r="D2127" s="4">
        <v>159</v>
      </c>
    </row>
    <row r="2128" spans="2:4" ht="15" thickBot="1" x14ac:dyDescent="0.35">
      <c r="B2128">
        <f t="shared" si="33"/>
        <v>3</v>
      </c>
      <c r="C2128" s="2">
        <v>40660</v>
      </c>
      <c r="D2128" s="4">
        <v>211.1</v>
      </c>
    </row>
    <row r="2129" spans="2:4" ht="15" thickBot="1" x14ac:dyDescent="0.35">
      <c r="B2129">
        <f t="shared" si="33"/>
        <v>2</v>
      </c>
      <c r="C2129" s="2">
        <v>40659</v>
      </c>
      <c r="D2129" s="4">
        <v>224.2</v>
      </c>
    </row>
    <row r="2130" spans="2:4" ht="15" thickBot="1" x14ac:dyDescent="0.35">
      <c r="B2130">
        <f t="shared" si="33"/>
        <v>1</v>
      </c>
      <c r="C2130" s="2">
        <v>40658</v>
      </c>
      <c r="D2130" s="4">
        <v>278.8</v>
      </c>
    </row>
    <row r="2131" spans="2:4" ht="15" thickBot="1" x14ac:dyDescent="0.35">
      <c r="B2131">
        <f t="shared" si="33"/>
        <v>5</v>
      </c>
      <c r="C2131" s="2">
        <v>40655</v>
      </c>
      <c r="D2131" s="4">
        <v>333.6</v>
      </c>
    </row>
    <row r="2132" spans="2:4" ht="15" thickBot="1" x14ac:dyDescent="0.35">
      <c r="B2132">
        <f t="shared" si="33"/>
        <v>4</v>
      </c>
      <c r="C2132" s="2">
        <v>40654</v>
      </c>
      <c r="D2132" s="4">
        <v>282</v>
      </c>
    </row>
    <row r="2133" spans="2:4" ht="15" thickBot="1" x14ac:dyDescent="0.35">
      <c r="B2133">
        <f t="shared" si="33"/>
        <v>3</v>
      </c>
      <c r="C2133" s="2">
        <v>40653</v>
      </c>
      <c r="D2133" s="4">
        <v>321</v>
      </c>
    </row>
    <row r="2134" spans="2:4" ht="15" thickBot="1" x14ac:dyDescent="0.35">
      <c r="B2134">
        <f t="shared" si="33"/>
        <v>2</v>
      </c>
      <c r="C2134" s="2">
        <v>40652</v>
      </c>
      <c r="D2134" s="4">
        <v>298.10000000000002</v>
      </c>
    </row>
    <row r="2135" spans="2:4" ht="15" thickBot="1" x14ac:dyDescent="0.35">
      <c r="B2135">
        <f t="shared" si="33"/>
        <v>1</v>
      </c>
      <c r="C2135" s="2">
        <v>40651</v>
      </c>
      <c r="D2135" s="4">
        <v>306.2</v>
      </c>
    </row>
    <row r="2136" spans="2:4" ht="15" thickBot="1" x14ac:dyDescent="0.35">
      <c r="B2136">
        <f t="shared" si="33"/>
        <v>5</v>
      </c>
      <c r="C2136" s="2">
        <v>40648</v>
      </c>
      <c r="D2136" s="4">
        <v>432.4</v>
      </c>
    </row>
    <row r="2137" spans="2:4" ht="15" thickBot="1" x14ac:dyDescent="0.35">
      <c r="B2137">
        <f t="shared" si="33"/>
        <v>4</v>
      </c>
      <c r="C2137" s="2">
        <v>40647</v>
      </c>
      <c r="D2137" s="4">
        <v>520</v>
      </c>
    </row>
    <row r="2138" spans="2:4" ht="15" thickBot="1" x14ac:dyDescent="0.35">
      <c r="B2138">
        <f t="shared" si="33"/>
        <v>3</v>
      </c>
      <c r="C2138" s="2">
        <v>40646</v>
      </c>
      <c r="D2138" s="4">
        <v>530.4</v>
      </c>
    </row>
    <row r="2139" spans="2:4" ht="15" thickBot="1" x14ac:dyDescent="0.35">
      <c r="B2139">
        <f t="shared" si="33"/>
        <v>2</v>
      </c>
      <c r="C2139" s="2">
        <v>40645</v>
      </c>
      <c r="D2139" s="4">
        <v>505.9</v>
      </c>
    </row>
    <row r="2140" spans="2:4" ht="15" thickBot="1" x14ac:dyDescent="0.35">
      <c r="B2140">
        <f t="shared" si="33"/>
        <v>1</v>
      </c>
      <c r="C2140" s="2">
        <v>40644</v>
      </c>
      <c r="D2140" s="4">
        <v>710.1</v>
      </c>
    </row>
    <row r="2141" spans="2:4" ht="15" thickBot="1" x14ac:dyDescent="0.35">
      <c r="B2141">
        <f t="shared" si="33"/>
        <v>5</v>
      </c>
      <c r="C2141" s="2">
        <v>40641</v>
      </c>
      <c r="D2141" s="4">
        <v>622.1</v>
      </c>
    </row>
    <row r="2142" spans="2:4" ht="15" thickBot="1" x14ac:dyDescent="0.35">
      <c r="B2142">
        <f t="shared" si="33"/>
        <v>4</v>
      </c>
      <c r="C2142" s="2">
        <v>40640</v>
      </c>
      <c r="D2142" s="4">
        <v>697.9</v>
      </c>
    </row>
    <row r="2143" spans="2:4" ht="15" thickBot="1" x14ac:dyDescent="0.35">
      <c r="B2143">
        <f t="shared" si="33"/>
        <v>3</v>
      </c>
      <c r="C2143" s="2">
        <v>40639</v>
      </c>
      <c r="D2143" s="4">
        <v>698.3</v>
      </c>
    </row>
    <row r="2144" spans="2:4" ht="15" thickBot="1" x14ac:dyDescent="0.35">
      <c r="B2144">
        <f t="shared" si="33"/>
        <v>2</v>
      </c>
      <c r="C2144" s="2">
        <v>40638</v>
      </c>
      <c r="D2144" s="4">
        <v>666</v>
      </c>
    </row>
    <row r="2145" spans="2:4" ht="15" thickBot="1" x14ac:dyDescent="0.35">
      <c r="B2145">
        <f t="shared" si="33"/>
        <v>1</v>
      </c>
      <c r="C2145" s="2">
        <v>40637</v>
      </c>
      <c r="D2145" s="4">
        <v>588.79999999999995</v>
      </c>
    </row>
    <row r="2146" spans="2:4" ht="15" thickBot="1" x14ac:dyDescent="0.35">
      <c r="B2146">
        <f t="shared" si="33"/>
        <v>5</v>
      </c>
      <c r="C2146" s="2">
        <v>40634</v>
      </c>
      <c r="D2146" s="4">
        <v>516.1</v>
      </c>
    </row>
    <row r="2147" spans="2:4" ht="15" thickBot="1" x14ac:dyDescent="0.35">
      <c r="B2147">
        <f t="shared" si="33"/>
        <v>4</v>
      </c>
      <c r="C2147" s="2">
        <v>40633</v>
      </c>
      <c r="D2147" s="4">
        <v>491.9</v>
      </c>
    </row>
    <row r="2148" spans="2:4" ht="15" thickBot="1" x14ac:dyDescent="0.35">
      <c r="B2148">
        <f t="shared" si="33"/>
        <v>3</v>
      </c>
      <c r="C2148" s="2">
        <v>40632</v>
      </c>
      <c r="D2148" s="4">
        <v>364.9</v>
      </c>
    </row>
    <row r="2149" spans="2:4" ht="15" thickBot="1" x14ac:dyDescent="0.35">
      <c r="B2149">
        <f t="shared" si="33"/>
        <v>2</v>
      </c>
      <c r="C2149" s="2">
        <v>40631</v>
      </c>
      <c r="D2149" s="4">
        <v>293.8</v>
      </c>
    </row>
    <row r="2150" spans="2:4" ht="15" thickBot="1" x14ac:dyDescent="0.35">
      <c r="B2150">
        <f t="shared" si="33"/>
        <v>1</v>
      </c>
      <c r="C2150" s="2">
        <v>40630</v>
      </c>
      <c r="D2150" s="4">
        <v>476.1</v>
      </c>
    </row>
    <row r="2151" spans="2:4" ht="15" thickBot="1" x14ac:dyDescent="0.35">
      <c r="B2151">
        <f t="shared" si="33"/>
        <v>5</v>
      </c>
      <c r="C2151" s="2">
        <v>40627</v>
      </c>
      <c r="D2151" s="4">
        <v>520</v>
      </c>
    </row>
    <row r="2152" spans="2:4" ht="15" thickBot="1" x14ac:dyDescent="0.35">
      <c r="B2152">
        <f t="shared" si="33"/>
        <v>4</v>
      </c>
      <c r="C2152" s="2">
        <v>40626</v>
      </c>
      <c r="D2152" s="4">
        <v>548.20000000000005</v>
      </c>
    </row>
    <row r="2153" spans="2:4" ht="15" thickBot="1" x14ac:dyDescent="0.35">
      <c r="B2153">
        <f t="shared" si="33"/>
        <v>3</v>
      </c>
      <c r="C2153" s="2">
        <v>40625</v>
      </c>
      <c r="D2153" s="4">
        <v>434.4</v>
      </c>
    </row>
    <row r="2154" spans="2:4" ht="15" thickBot="1" x14ac:dyDescent="0.35">
      <c r="B2154">
        <f t="shared" si="33"/>
        <v>2</v>
      </c>
      <c r="C2154" s="2">
        <v>40624</v>
      </c>
      <c r="D2154" s="4">
        <v>523.6</v>
      </c>
    </row>
    <row r="2155" spans="2:4" ht="15" thickBot="1" x14ac:dyDescent="0.35">
      <c r="B2155">
        <f t="shared" si="33"/>
        <v>1</v>
      </c>
      <c r="C2155" s="2">
        <v>40623</v>
      </c>
      <c r="D2155" s="4">
        <v>541.20000000000005</v>
      </c>
    </row>
    <row r="2156" spans="2:4" ht="15" thickBot="1" x14ac:dyDescent="0.35">
      <c r="B2156">
        <f t="shared" si="33"/>
        <v>5</v>
      </c>
      <c r="C2156" s="2">
        <v>40620</v>
      </c>
      <c r="D2156" s="4">
        <v>539.6</v>
      </c>
    </row>
    <row r="2157" spans="2:4" ht="15" thickBot="1" x14ac:dyDescent="0.35">
      <c r="B2157">
        <f t="shared" si="33"/>
        <v>4</v>
      </c>
      <c r="C2157" s="2">
        <v>40619</v>
      </c>
      <c r="D2157" s="4">
        <v>741.7</v>
      </c>
    </row>
    <row r="2158" spans="2:4" ht="15" thickBot="1" x14ac:dyDescent="0.35">
      <c r="B2158">
        <f t="shared" si="33"/>
        <v>3</v>
      </c>
      <c r="C2158" s="2">
        <v>40618</v>
      </c>
      <c r="D2158" s="4">
        <v>729.7</v>
      </c>
    </row>
    <row r="2159" spans="2:4" ht="15" thickBot="1" x14ac:dyDescent="0.35">
      <c r="B2159">
        <f t="shared" si="33"/>
        <v>2</v>
      </c>
      <c r="C2159" s="2">
        <v>40617</v>
      </c>
      <c r="D2159" s="4">
        <v>759.9</v>
      </c>
    </row>
    <row r="2160" spans="2:4" ht="15" thickBot="1" x14ac:dyDescent="0.35">
      <c r="B2160">
        <f t="shared" si="33"/>
        <v>1</v>
      </c>
      <c r="C2160" s="2">
        <v>40616</v>
      </c>
      <c r="D2160" s="4">
        <v>570.70000000000005</v>
      </c>
    </row>
    <row r="2161" spans="2:4" ht="15" thickBot="1" x14ac:dyDescent="0.35">
      <c r="B2161">
        <f t="shared" si="33"/>
        <v>5</v>
      </c>
      <c r="C2161" s="2">
        <v>40613</v>
      </c>
      <c r="D2161" s="4">
        <v>605.4</v>
      </c>
    </row>
    <row r="2162" spans="2:4" ht="15" thickBot="1" x14ac:dyDescent="0.35">
      <c r="B2162">
        <f t="shared" si="33"/>
        <v>4</v>
      </c>
      <c r="C2162" s="2">
        <v>40612</v>
      </c>
      <c r="D2162" s="4">
        <v>483.4</v>
      </c>
    </row>
    <row r="2163" spans="2:4" ht="15" thickBot="1" x14ac:dyDescent="0.35">
      <c r="B2163">
        <f t="shared" si="33"/>
        <v>3</v>
      </c>
      <c r="C2163" s="2">
        <v>40611</v>
      </c>
      <c r="D2163" s="4">
        <v>613.5</v>
      </c>
    </row>
    <row r="2164" spans="2:4" ht="15" thickBot="1" x14ac:dyDescent="0.35">
      <c r="B2164">
        <f t="shared" si="33"/>
        <v>6</v>
      </c>
      <c r="C2164" s="2">
        <v>40607</v>
      </c>
      <c r="D2164" s="4">
        <v>518.5</v>
      </c>
    </row>
    <row r="2165" spans="2:4" ht="15" thickBot="1" x14ac:dyDescent="0.35">
      <c r="B2165">
        <f t="shared" si="33"/>
        <v>5</v>
      </c>
      <c r="C2165" s="2">
        <v>40606</v>
      </c>
      <c r="D2165" s="4">
        <v>564.79999999999995</v>
      </c>
    </row>
    <row r="2166" spans="2:4" ht="15" thickBot="1" x14ac:dyDescent="0.35">
      <c r="B2166">
        <f t="shared" si="33"/>
        <v>4</v>
      </c>
      <c r="C2166" s="2">
        <v>40605</v>
      </c>
      <c r="D2166" s="4">
        <v>629.29999999999995</v>
      </c>
    </row>
    <row r="2167" spans="2:4" ht="15" thickBot="1" x14ac:dyDescent="0.35">
      <c r="B2167">
        <f t="shared" si="33"/>
        <v>3</v>
      </c>
      <c r="C2167" s="2">
        <v>40604</v>
      </c>
      <c r="D2167" s="4">
        <v>341.3</v>
      </c>
    </row>
    <row r="2168" spans="2:4" ht="15" thickBot="1" x14ac:dyDescent="0.35">
      <c r="B2168">
        <f t="shared" si="33"/>
        <v>2</v>
      </c>
      <c r="C2168" s="2">
        <v>40603</v>
      </c>
      <c r="D2168" s="4">
        <v>229</v>
      </c>
    </row>
    <row r="2169" spans="2:4" ht="15" thickBot="1" x14ac:dyDescent="0.35">
      <c r="B2169">
        <f t="shared" si="33"/>
        <v>1</v>
      </c>
      <c r="C2169" s="2">
        <v>40602</v>
      </c>
      <c r="D2169" s="4">
        <v>231</v>
      </c>
    </row>
    <row r="2170" spans="2:4" ht="15" thickBot="1" x14ac:dyDescent="0.35">
      <c r="B2170">
        <f t="shared" si="33"/>
        <v>5</v>
      </c>
      <c r="C2170" s="2">
        <v>40599</v>
      </c>
      <c r="D2170" s="4">
        <v>215.2</v>
      </c>
    </row>
    <row r="2171" spans="2:4" ht="15" thickBot="1" x14ac:dyDescent="0.35">
      <c r="B2171">
        <f t="shared" si="33"/>
        <v>4</v>
      </c>
      <c r="C2171" s="2">
        <v>40598</v>
      </c>
      <c r="D2171" s="4">
        <v>449.5</v>
      </c>
    </row>
    <row r="2172" spans="2:4" ht="15" thickBot="1" x14ac:dyDescent="0.35">
      <c r="B2172">
        <f t="shared" si="33"/>
        <v>2</v>
      </c>
      <c r="C2172" s="2">
        <v>40596</v>
      </c>
      <c r="D2172" s="4">
        <v>258.8</v>
      </c>
    </row>
    <row r="2173" spans="2:4" ht="15" thickBot="1" x14ac:dyDescent="0.35">
      <c r="B2173">
        <f t="shared" si="33"/>
        <v>1</v>
      </c>
      <c r="C2173" s="2">
        <v>40595</v>
      </c>
      <c r="D2173" s="4">
        <v>251.3</v>
      </c>
    </row>
    <row r="2174" spans="2:4" ht="15" thickBot="1" x14ac:dyDescent="0.35">
      <c r="B2174">
        <f t="shared" si="33"/>
        <v>5</v>
      </c>
      <c r="C2174" s="2">
        <v>40592</v>
      </c>
      <c r="D2174" s="4">
        <v>231.2</v>
      </c>
    </row>
    <row r="2175" spans="2:4" ht="15" thickBot="1" x14ac:dyDescent="0.35">
      <c r="B2175">
        <f t="shared" si="33"/>
        <v>4</v>
      </c>
      <c r="C2175" s="2">
        <v>40591</v>
      </c>
      <c r="D2175" s="4">
        <v>289.39999999999998</v>
      </c>
    </row>
    <row r="2176" spans="2:4" ht="15" thickBot="1" x14ac:dyDescent="0.35">
      <c r="B2176">
        <f t="shared" si="33"/>
        <v>3</v>
      </c>
      <c r="C2176" s="2">
        <v>40590</v>
      </c>
      <c r="D2176" s="4">
        <v>345</v>
      </c>
    </row>
    <row r="2177" spans="2:4" ht="15" thickBot="1" x14ac:dyDescent="0.35">
      <c r="B2177">
        <f t="shared" si="33"/>
        <v>2</v>
      </c>
      <c r="C2177" s="2">
        <v>40589</v>
      </c>
      <c r="D2177" s="4">
        <v>342.5</v>
      </c>
    </row>
    <row r="2178" spans="2:4" ht="15" thickBot="1" x14ac:dyDescent="0.35">
      <c r="B2178">
        <f t="shared" si="33"/>
        <v>1</v>
      </c>
      <c r="C2178" s="2">
        <v>40588</v>
      </c>
      <c r="D2178" s="4">
        <v>331.3</v>
      </c>
    </row>
    <row r="2179" spans="2:4" ht="15" thickBot="1" x14ac:dyDescent="0.35">
      <c r="B2179">
        <f t="shared" si="33"/>
        <v>5</v>
      </c>
      <c r="C2179" s="2">
        <v>40585</v>
      </c>
      <c r="D2179" s="4">
        <v>251</v>
      </c>
    </row>
    <row r="2180" spans="2:4" ht="15" thickBot="1" x14ac:dyDescent="0.35">
      <c r="B2180">
        <f t="shared" ref="B2180:B2243" si="34">WEEKDAY(C2180,2)</f>
        <v>4</v>
      </c>
      <c r="C2180" s="2">
        <v>40584</v>
      </c>
      <c r="D2180" s="4">
        <v>354.8</v>
      </c>
    </row>
    <row r="2181" spans="2:4" ht="15" thickBot="1" x14ac:dyDescent="0.35">
      <c r="B2181">
        <f t="shared" si="34"/>
        <v>3</v>
      </c>
      <c r="C2181" s="2">
        <v>40583</v>
      </c>
      <c r="D2181" s="4">
        <v>369.6</v>
      </c>
    </row>
    <row r="2182" spans="2:4" ht="15" thickBot="1" x14ac:dyDescent="0.35">
      <c r="B2182">
        <f t="shared" si="34"/>
        <v>2</v>
      </c>
      <c r="C2182" s="2">
        <v>40582</v>
      </c>
      <c r="D2182" s="4">
        <v>361.6</v>
      </c>
    </row>
    <row r="2183" spans="2:4" ht="15" thickBot="1" x14ac:dyDescent="0.35">
      <c r="B2183">
        <f t="shared" si="34"/>
        <v>1</v>
      </c>
      <c r="C2183" s="2">
        <v>40581</v>
      </c>
      <c r="D2183" s="4">
        <v>278.8</v>
      </c>
    </row>
    <row r="2184" spans="2:4" ht="15" thickBot="1" x14ac:dyDescent="0.35">
      <c r="B2184">
        <f t="shared" si="34"/>
        <v>5</v>
      </c>
      <c r="C2184" s="2">
        <v>40578</v>
      </c>
      <c r="D2184" s="4">
        <v>253.2</v>
      </c>
    </row>
    <row r="2185" spans="2:4" ht="15" thickBot="1" x14ac:dyDescent="0.35">
      <c r="B2185">
        <f t="shared" si="34"/>
        <v>4</v>
      </c>
      <c r="C2185" s="2">
        <v>40577</v>
      </c>
      <c r="D2185" s="4">
        <v>246.9</v>
      </c>
    </row>
    <row r="2186" spans="2:4" ht="15" thickBot="1" x14ac:dyDescent="0.35">
      <c r="B2186">
        <f t="shared" si="34"/>
        <v>3</v>
      </c>
      <c r="C2186" s="2">
        <v>40576</v>
      </c>
      <c r="D2186" s="4">
        <v>332.6</v>
      </c>
    </row>
    <row r="2187" spans="2:4" ht="15" thickBot="1" x14ac:dyDescent="0.35">
      <c r="B2187">
        <f t="shared" si="34"/>
        <v>2</v>
      </c>
      <c r="C2187" s="2">
        <v>40575</v>
      </c>
      <c r="D2187" s="4">
        <v>210.6</v>
      </c>
    </row>
    <row r="2188" spans="2:4" ht="15" thickBot="1" x14ac:dyDescent="0.35">
      <c r="B2188">
        <f t="shared" si="34"/>
        <v>1</v>
      </c>
      <c r="C2188" s="2">
        <v>40574</v>
      </c>
      <c r="D2188" s="4">
        <v>245.1</v>
      </c>
    </row>
    <row r="2189" spans="2:4" ht="15" thickBot="1" x14ac:dyDescent="0.35">
      <c r="B2189">
        <f t="shared" si="34"/>
        <v>5</v>
      </c>
      <c r="C2189" s="2">
        <v>40571</v>
      </c>
      <c r="D2189" s="4">
        <v>290.60000000000002</v>
      </c>
    </row>
    <row r="2190" spans="2:4" ht="15" thickBot="1" x14ac:dyDescent="0.35">
      <c r="B2190">
        <f t="shared" si="34"/>
        <v>4</v>
      </c>
      <c r="C2190" s="2">
        <v>40570</v>
      </c>
      <c r="D2190" s="4">
        <v>292.3</v>
      </c>
    </row>
    <row r="2191" spans="2:4" ht="15" thickBot="1" x14ac:dyDescent="0.35">
      <c r="B2191">
        <f t="shared" si="34"/>
        <v>3</v>
      </c>
      <c r="C2191" s="2">
        <v>40569</v>
      </c>
      <c r="D2191" s="4">
        <v>348.3</v>
      </c>
    </row>
    <row r="2192" spans="2:4" ht="15" thickBot="1" x14ac:dyDescent="0.35">
      <c r="B2192">
        <f t="shared" si="34"/>
        <v>2</v>
      </c>
      <c r="C2192" s="2">
        <v>40568</v>
      </c>
      <c r="D2192" s="4">
        <v>383.8</v>
      </c>
    </row>
    <row r="2193" spans="2:4" ht="15" thickBot="1" x14ac:dyDescent="0.35">
      <c r="B2193">
        <f t="shared" si="34"/>
        <v>1</v>
      </c>
      <c r="C2193" s="2">
        <v>40567</v>
      </c>
      <c r="D2193" s="4">
        <v>238.1</v>
      </c>
    </row>
    <row r="2194" spans="2:4" ht="15" thickBot="1" x14ac:dyDescent="0.35">
      <c r="B2194">
        <f t="shared" si="34"/>
        <v>5</v>
      </c>
      <c r="C2194" s="2">
        <v>40564</v>
      </c>
      <c r="D2194" s="4">
        <v>290.5</v>
      </c>
    </row>
    <row r="2195" spans="2:4" ht="15" thickBot="1" x14ac:dyDescent="0.35">
      <c r="B2195">
        <f t="shared" si="34"/>
        <v>4</v>
      </c>
      <c r="C2195" s="2">
        <v>40563</v>
      </c>
      <c r="D2195" s="4">
        <v>417.2</v>
      </c>
    </row>
    <row r="2196" spans="2:4" ht="15" thickBot="1" x14ac:dyDescent="0.35">
      <c r="B2196">
        <f t="shared" si="34"/>
        <v>3</v>
      </c>
      <c r="C2196" s="2">
        <v>40562</v>
      </c>
      <c r="D2196" s="4">
        <v>485.7</v>
      </c>
    </row>
    <row r="2197" spans="2:4" ht="15" thickBot="1" x14ac:dyDescent="0.35">
      <c r="B2197">
        <f t="shared" si="34"/>
        <v>2</v>
      </c>
      <c r="C2197" s="2">
        <v>40561</v>
      </c>
      <c r="D2197" s="4">
        <v>563.5</v>
      </c>
    </row>
    <row r="2198" spans="2:4" ht="15" thickBot="1" x14ac:dyDescent="0.35">
      <c r="B2198">
        <f t="shared" si="34"/>
        <v>1</v>
      </c>
      <c r="C2198" s="2">
        <v>40560</v>
      </c>
      <c r="D2198" s="4">
        <v>313.2</v>
      </c>
    </row>
    <row r="2199" spans="2:4" ht="15" thickBot="1" x14ac:dyDescent="0.35">
      <c r="B2199">
        <f t="shared" si="34"/>
        <v>5</v>
      </c>
      <c r="C2199" s="2">
        <v>40557</v>
      </c>
      <c r="D2199" s="4">
        <v>293.5</v>
      </c>
    </row>
    <row r="2200" spans="2:4" ht="15" thickBot="1" x14ac:dyDescent="0.35">
      <c r="B2200">
        <f t="shared" si="34"/>
        <v>4</v>
      </c>
      <c r="C2200" s="2">
        <v>40556</v>
      </c>
      <c r="D2200" s="4">
        <v>346.6</v>
      </c>
    </row>
    <row r="2201" spans="2:4" ht="15" thickBot="1" x14ac:dyDescent="0.35">
      <c r="B2201">
        <f t="shared" si="34"/>
        <v>3</v>
      </c>
      <c r="C2201" s="2">
        <v>40555</v>
      </c>
      <c r="D2201" s="4">
        <v>312.10000000000002</v>
      </c>
    </row>
    <row r="2202" spans="2:4" ht="15" thickBot="1" x14ac:dyDescent="0.35">
      <c r="B2202">
        <f t="shared" si="34"/>
        <v>2</v>
      </c>
      <c r="C2202" s="2">
        <v>40554</v>
      </c>
      <c r="D2202" s="4">
        <v>589.29999999999995</v>
      </c>
    </row>
    <row r="2203" spans="2:4" ht="15" thickBot="1" x14ac:dyDescent="0.35">
      <c r="B2203">
        <f t="shared" si="34"/>
        <v>5</v>
      </c>
      <c r="C2203" s="2">
        <v>40543</v>
      </c>
      <c r="D2203" s="4">
        <v>-63.8</v>
      </c>
    </row>
    <row r="2204" spans="2:4" ht="15" thickBot="1" x14ac:dyDescent="0.35">
      <c r="B2204">
        <f t="shared" si="34"/>
        <v>4</v>
      </c>
      <c r="C2204" s="2">
        <v>40542</v>
      </c>
      <c r="D2204" s="4">
        <v>150.9</v>
      </c>
    </row>
    <row r="2205" spans="2:4" ht="15" thickBot="1" x14ac:dyDescent="0.35">
      <c r="B2205">
        <f t="shared" si="34"/>
        <v>3</v>
      </c>
      <c r="C2205" s="2">
        <v>40541</v>
      </c>
      <c r="D2205" s="4">
        <v>78</v>
      </c>
    </row>
    <row r="2206" spans="2:4" ht="15" thickBot="1" x14ac:dyDescent="0.35">
      <c r="B2206">
        <f t="shared" si="34"/>
        <v>2</v>
      </c>
      <c r="C2206" s="2">
        <v>40540</v>
      </c>
      <c r="D2206" s="4">
        <v>103.5</v>
      </c>
    </row>
    <row r="2207" spans="2:4" ht="15" thickBot="1" x14ac:dyDescent="0.35">
      <c r="B2207">
        <f t="shared" si="34"/>
        <v>1</v>
      </c>
      <c r="C2207" s="2">
        <v>40539</v>
      </c>
      <c r="D2207" s="4">
        <v>107.9</v>
      </c>
    </row>
    <row r="2208" spans="2:4" ht="15" thickBot="1" x14ac:dyDescent="0.35">
      <c r="B2208">
        <f t="shared" si="34"/>
        <v>5</v>
      </c>
      <c r="C2208" s="2">
        <v>40536</v>
      </c>
      <c r="D2208" s="4">
        <v>121.5</v>
      </c>
    </row>
    <row r="2209" spans="2:4" ht="15" thickBot="1" x14ac:dyDescent="0.35">
      <c r="B2209">
        <f t="shared" si="34"/>
        <v>4</v>
      </c>
      <c r="C2209" s="2">
        <v>40535</v>
      </c>
      <c r="D2209" s="4">
        <v>156.9</v>
      </c>
    </row>
    <row r="2210" spans="2:4" ht="15" thickBot="1" x14ac:dyDescent="0.35">
      <c r="B2210">
        <f t="shared" si="34"/>
        <v>3</v>
      </c>
      <c r="C2210" s="2">
        <v>40534</v>
      </c>
      <c r="D2210" s="4">
        <v>155.4</v>
      </c>
    </row>
    <row r="2211" spans="2:4" ht="15" thickBot="1" x14ac:dyDescent="0.35">
      <c r="B2211">
        <f t="shared" si="34"/>
        <v>2</v>
      </c>
      <c r="C2211" s="2">
        <v>40533</v>
      </c>
      <c r="D2211" s="4">
        <v>117.8</v>
      </c>
    </row>
    <row r="2212" spans="2:4" ht="15" thickBot="1" x14ac:dyDescent="0.35">
      <c r="B2212">
        <f t="shared" si="34"/>
        <v>1</v>
      </c>
      <c r="C2212" s="2">
        <v>40532</v>
      </c>
      <c r="D2212" s="4">
        <v>203.9</v>
      </c>
    </row>
    <row r="2213" spans="2:4" ht="15" thickBot="1" x14ac:dyDescent="0.35">
      <c r="B2213">
        <f t="shared" si="34"/>
        <v>5</v>
      </c>
      <c r="C2213" s="2">
        <v>40529</v>
      </c>
      <c r="D2213" s="4">
        <v>164.9</v>
      </c>
    </row>
    <row r="2214" spans="2:4" ht="15" thickBot="1" x14ac:dyDescent="0.35">
      <c r="B2214">
        <f t="shared" si="34"/>
        <v>4</v>
      </c>
      <c r="C2214" s="2">
        <v>40528</v>
      </c>
      <c r="D2214" s="4">
        <v>120.9</v>
      </c>
    </row>
    <row r="2215" spans="2:4" ht="15" thickBot="1" x14ac:dyDescent="0.35">
      <c r="B2215">
        <f t="shared" si="34"/>
        <v>3</v>
      </c>
      <c r="C2215" s="2">
        <v>40527</v>
      </c>
      <c r="D2215" s="4">
        <v>145.1</v>
      </c>
    </row>
    <row r="2216" spans="2:4" ht="15" thickBot="1" x14ac:dyDescent="0.35">
      <c r="B2216">
        <f t="shared" si="34"/>
        <v>2</v>
      </c>
      <c r="C2216" s="2">
        <v>40526</v>
      </c>
      <c r="D2216" s="4">
        <v>138.6</v>
      </c>
    </row>
    <row r="2217" spans="2:4" ht="15" thickBot="1" x14ac:dyDescent="0.35">
      <c r="B2217">
        <f t="shared" si="34"/>
        <v>1</v>
      </c>
      <c r="C2217" s="2">
        <v>40525</v>
      </c>
      <c r="D2217" s="4">
        <v>85.6</v>
      </c>
    </row>
    <row r="2218" spans="2:4" ht="15" thickBot="1" x14ac:dyDescent="0.35">
      <c r="B2218">
        <f t="shared" si="34"/>
        <v>5</v>
      </c>
      <c r="C2218" s="2">
        <v>40522</v>
      </c>
      <c r="D2218" s="4">
        <v>88</v>
      </c>
    </row>
    <row r="2219" spans="2:4" ht="15" thickBot="1" x14ac:dyDescent="0.35">
      <c r="B2219">
        <f t="shared" si="34"/>
        <v>4</v>
      </c>
      <c r="C2219" s="2">
        <v>40521</v>
      </c>
      <c r="D2219" s="4">
        <v>99.9</v>
      </c>
    </row>
    <row r="2220" spans="2:4" ht="15" thickBot="1" x14ac:dyDescent="0.35">
      <c r="B2220">
        <f t="shared" si="34"/>
        <v>3</v>
      </c>
      <c r="C2220" s="2">
        <v>40520</v>
      </c>
      <c r="D2220" s="4">
        <v>101</v>
      </c>
    </row>
    <row r="2221" spans="2:4" ht="15" thickBot="1" x14ac:dyDescent="0.35">
      <c r="B2221">
        <f t="shared" si="34"/>
        <v>2</v>
      </c>
      <c r="C2221" s="2">
        <v>40519</v>
      </c>
      <c r="D2221" s="4">
        <v>61.9</v>
      </c>
    </row>
    <row r="2222" spans="2:4" ht="15" thickBot="1" x14ac:dyDescent="0.35">
      <c r="B2222">
        <f t="shared" si="34"/>
        <v>1</v>
      </c>
      <c r="C2222" s="2">
        <v>40518</v>
      </c>
      <c r="D2222" s="4">
        <v>100</v>
      </c>
    </row>
    <row r="2223" spans="2:4" ht="15" thickBot="1" x14ac:dyDescent="0.35">
      <c r="B2223">
        <f t="shared" si="34"/>
        <v>5</v>
      </c>
      <c r="C2223" s="2">
        <v>40515</v>
      </c>
      <c r="D2223" s="4">
        <v>59.5</v>
      </c>
    </row>
    <row r="2224" spans="2:4" ht="15" thickBot="1" x14ac:dyDescent="0.35">
      <c r="B2224">
        <f t="shared" si="34"/>
        <v>4</v>
      </c>
      <c r="C2224" s="2">
        <v>40514</v>
      </c>
      <c r="D2224" s="4">
        <v>75.900000000000006</v>
      </c>
    </row>
    <row r="2225" spans="2:4" ht="15" thickBot="1" x14ac:dyDescent="0.35">
      <c r="B2225">
        <f t="shared" si="34"/>
        <v>3</v>
      </c>
      <c r="C2225" s="2">
        <v>40513</v>
      </c>
      <c r="D2225" s="4">
        <v>20</v>
      </c>
    </row>
    <row r="2226" spans="2:4" ht="15" thickBot="1" x14ac:dyDescent="0.35">
      <c r="B2226">
        <f t="shared" si="34"/>
        <v>2</v>
      </c>
      <c r="C2226" s="2">
        <v>40512</v>
      </c>
      <c r="D2226" s="4">
        <v>35</v>
      </c>
    </row>
    <row r="2227" spans="2:4" ht="15" thickBot="1" x14ac:dyDescent="0.35">
      <c r="B2227">
        <f t="shared" si="34"/>
        <v>1</v>
      </c>
      <c r="C2227" s="2">
        <v>40511</v>
      </c>
      <c r="D2227" s="4">
        <v>29.59</v>
      </c>
    </row>
    <row r="2228" spans="2:4" ht="15" thickBot="1" x14ac:dyDescent="0.35">
      <c r="B2228">
        <f t="shared" si="34"/>
        <v>5</v>
      </c>
      <c r="C2228" s="2">
        <v>40508</v>
      </c>
      <c r="D2228" s="4">
        <v>16</v>
      </c>
    </row>
    <row r="2229" spans="2:4" ht="15" thickBot="1" x14ac:dyDescent="0.35">
      <c r="B2229">
        <f t="shared" si="34"/>
        <v>4</v>
      </c>
      <c r="C2229" s="2">
        <v>40507</v>
      </c>
      <c r="D2229" s="4">
        <v>103.5</v>
      </c>
    </row>
    <row r="2230" spans="2:4" ht="15" thickBot="1" x14ac:dyDescent="0.35">
      <c r="B2230">
        <f t="shared" si="34"/>
        <v>3</v>
      </c>
      <c r="C2230" s="2">
        <v>40506</v>
      </c>
      <c r="D2230" s="4">
        <v>194.5</v>
      </c>
    </row>
    <row r="2231" spans="2:4" ht="15" thickBot="1" x14ac:dyDescent="0.35">
      <c r="B2231">
        <f t="shared" si="34"/>
        <v>2</v>
      </c>
      <c r="C2231" s="2">
        <v>40505</v>
      </c>
      <c r="D2231" s="4">
        <v>109.8</v>
      </c>
    </row>
    <row r="2232" spans="2:4" ht="15" thickBot="1" x14ac:dyDescent="0.35">
      <c r="B2232">
        <f t="shared" si="34"/>
        <v>1</v>
      </c>
      <c r="C2232" s="2">
        <v>40504</v>
      </c>
      <c r="D2232" s="4">
        <v>123.4</v>
      </c>
    </row>
    <row r="2233" spans="2:4" ht="15" thickBot="1" x14ac:dyDescent="0.35">
      <c r="B2233">
        <f t="shared" si="34"/>
        <v>5</v>
      </c>
      <c r="C2233" s="2">
        <v>40501</v>
      </c>
      <c r="D2233" s="4">
        <v>83</v>
      </c>
    </row>
    <row r="2234" spans="2:4" ht="15" thickBot="1" x14ac:dyDescent="0.35">
      <c r="B2234">
        <f t="shared" si="34"/>
        <v>4</v>
      </c>
      <c r="C2234" s="2">
        <v>40500</v>
      </c>
      <c r="D2234" s="4">
        <v>87.3</v>
      </c>
    </row>
    <row r="2235" spans="2:4" ht="15" thickBot="1" x14ac:dyDescent="0.35">
      <c r="B2235">
        <f t="shared" si="34"/>
        <v>3</v>
      </c>
      <c r="C2235" s="2">
        <v>40499</v>
      </c>
      <c r="D2235" s="4">
        <v>95.6</v>
      </c>
    </row>
    <row r="2236" spans="2:4" ht="15" thickBot="1" x14ac:dyDescent="0.35">
      <c r="B2236">
        <f t="shared" si="34"/>
        <v>2</v>
      </c>
      <c r="C2236" s="2">
        <v>40498</v>
      </c>
      <c r="D2236" s="4">
        <v>119.3</v>
      </c>
    </row>
    <row r="2237" spans="2:4" ht="15" thickBot="1" x14ac:dyDescent="0.35">
      <c r="B2237">
        <f t="shared" si="34"/>
        <v>1</v>
      </c>
      <c r="C2237" s="2">
        <v>40497</v>
      </c>
      <c r="D2237" s="4">
        <v>115.6</v>
      </c>
    </row>
    <row r="2238" spans="2:4" ht="15" thickBot="1" x14ac:dyDescent="0.35">
      <c r="B2238">
        <f t="shared" si="34"/>
        <v>6</v>
      </c>
      <c r="C2238" s="2">
        <v>40495</v>
      </c>
      <c r="D2238" s="4">
        <v>62.1</v>
      </c>
    </row>
    <row r="2239" spans="2:4" ht="15" thickBot="1" x14ac:dyDescent="0.35">
      <c r="B2239">
        <f t="shared" si="34"/>
        <v>5</v>
      </c>
      <c r="C2239" s="2">
        <v>40494</v>
      </c>
      <c r="D2239" s="4">
        <v>54.6</v>
      </c>
    </row>
    <row r="2240" spans="2:4" ht="15" thickBot="1" x14ac:dyDescent="0.35">
      <c r="B2240">
        <f t="shared" si="34"/>
        <v>4</v>
      </c>
      <c r="C2240" s="2">
        <v>40493</v>
      </c>
      <c r="D2240" s="4">
        <v>75.099999999999994</v>
      </c>
    </row>
    <row r="2241" spans="2:4" ht="15" thickBot="1" x14ac:dyDescent="0.35">
      <c r="B2241">
        <f t="shared" si="34"/>
        <v>3</v>
      </c>
      <c r="C2241" s="2">
        <v>40492</v>
      </c>
      <c r="D2241" s="4">
        <v>158.78</v>
      </c>
    </row>
    <row r="2242" spans="2:4" ht="15" thickBot="1" x14ac:dyDescent="0.35">
      <c r="B2242">
        <f t="shared" si="34"/>
        <v>2</v>
      </c>
      <c r="C2242" s="2">
        <v>40491</v>
      </c>
      <c r="D2242" s="4">
        <v>90.2</v>
      </c>
    </row>
    <row r="2243" spans="2:4" ht="15" thickBot="1" x14ac:dyDescent="0.35">
      <c r="B2243">
        <f t="shared" si="34"/>
        <v>1</v>
      </c>
      <c r="C2243" s="2">
        <v>40490</v>
      </c>
      <c r="D2243" s="4">
        <v>250</v>
      </c>
    </row>
    <row r="2244" spans="2:4" ht="15" thickBot="1" x14ac:dyDescent="0.35">
      <c r="B2244">
        <f t="shared" ref="B2244:B2307" si="35">WEEKDAY(C2244,2)</f>
        <v>3</v>
      </c>
      <c r="C2244" s="2">
        <v>40485</v>
      </c>
      <c r="D2244" s="4">
        <v>55.2</v>
      </c>
    </row>
    <row r="2245" spans="2:4" ht="15" thickBot="1" x14ac:dyDescent="0.35">
      <c r="B2245">
        <f t="shared" si="35"/>
        <v>2</v>
      </c>
      <c r="C2245" s="2">
        <v>40484</v>
      </c>
      <c r="D2245" s="4">
        <v>40.4</v>
      </c>
    </row>
    <row r="2246" spans="2:4" ht="15" thickBot="1" x14ac:dyDescent="0.35">
      <c r="B2246">
        <f t="shared" si="35"/>
        <v>1</v>
      </c>
      <c r="C2246" s="2">
        <v>40483</v>
      </c>
      <c r="D2246" s="4">
        <v>39.5</v>
      </c>
    </row>
    <row r="2247" spans="2:4" ht="15" thickBot="1" x14ac:dyDescent="0.35">
      <c r="B2247">
        <f t="shared" si="35"/>
        <v>5</v>
      </c>
      <c r="C2247" s="2">
        <v>40480</v>
      </c>
      <c r="D2247" s="4">
        <v>60.1</v>
      </c>
    </row>
    <row r="2248" spans="2:4" ht="15" thickBot="1" x14ac:dyDescent="0.35">
      <c r="B2248">
        <f t="shared" si="35"/>
        <v>4</v>
      </c>
      <c r="C2248" s="2">
        <v>40479</v>
      </c>
      <c r="D2248" s="4">
        <v>49.8</v>
      </c>
    </row>
    <row r="2249" spans="2:4" ht="15" thickBot="1" x14ac:dyDescent="0.35">
      <c r="B2249">
        <f t="shared" si="35"/>
        <v>3</v>
      </c>
      <c r="C2249" s="2">
        <v>40478</v>
      </c>
      <c r="D2249" s="4">
        <v>85.9</v>
      </c>
    </row>
    <row r="2250" spans="2:4" ht="15" thickBot="1" x14ac:dyDescent="0.35">
      <c r="B2250">
        <f t="shared" si="35"/>
        <v>2</v>
      </c>
      <c r="C2250" s="2">
        <v>40477</v>
      </c>
      <c r="D2250" s="4">
        <v>135.5</v>
      </c>
    </row>
    <row r="2251" spans="2:4" ht="15" thickBot="1" x14ac:dyDescent="0.35">
      <c r="B2251">
        <f t="shared" si="35"/>
        <v>1</v>
      </c>
      <c r="C2251" s="2">
        <v>40476</v>
      </c>
      <c r="D2251" s="4">
        <v>148.6</v>
      </c>
    </row>
    <row r="2252" spans="2:4" ht="15" thickBot="1" x14ac:dyDescent="0.35">
      <c r="B2252">
        <f t="shared" si="35"/>
        <v>5</v>
      </c>
      <c r="C2252" s="2">
        <v>40473</v>
      </c>
      <c r="D2252" s="4">
        <v>178.9</v>
      </c>
    </row>
    <row r="2253" spans="2:4" ht="15" thickBot="1" x14ac:dyDescent="0.35">
      <c r="B2253">
        <f t="shared" si="35"/>
        <v>4</v>
      </c>
      <c r="C2253" s="2">
        <v>40472</v>
      </c>
      <c r="D2253" s="4">
        <v>172.7</v>
      </c>
    </row>
    <row r="2254" spans="2:4" ht="15" thickBot="1" x14ac:dyDescent="0.35">
      <c r="B2254">
        <f t="shared" si="35"/>
        <v>3</v>
      </c>
      <c r="C2254" s="2">
        <v>40471</v>
      </c>
      <c r="D2254" s="4">
        <v>205.6</v>
      </c>
    </row>
    <row r="2255" spans="2:4" ht="15" thickBot="1" x14ac:dyDescent="0.35">
      <c r="B2255">
        <f t="shared" si="35"/>
        <v>2</v>
      </c>
      <c r="C2255" s="2">
        <v>40470</v>
      </c>
      <c r="D2255" s="4">
        <v>244.3</v>
      </c>
    </row>
    <row r="2256" spans="2:4" ht="15" thickBot="1" x14ac:dyDescent="0.35">
      <c r="B2256">
        <f t="shared" si="35"/>
        <v>1</v>
      </c>
      <c r="C2256" s="2">
        <v>40469</v>
      </c>
      <c r="D2256" s="4">
        <v>259.3</v>
      </c>
    </row>
    <row r="2257" spans="2:4" ht="15" thickBot="1" x14ac:dyDescent="0.35">
      <c r="B2257">
        <f t="shared" si="35"/>
        <v>5</v>
      </c>
      <c r="C2257" s="2">
        <v>40466</v>
      </c>
      <c r="D2257" s="4">
        <v>261.60000000000002</v>
      </c>
    </row>
    <row r="2258" spans="2:4" ht="15" thickBot="1" x14ac:dyDescent="0.35">
      <c r="B2258">
        <f t="shared" si="35"/>
        <v>4</v>
      </c>
      <c r="C2258" s="2">
        <v>40465</v>
      </c>
      <c r="D2258" s="4">
        <v>217.9</v>
      </c>
    </row>
    <row r="2259" spans="2:4" ht="15" thickBot="1" x14ac:dyDescent="0.35">
      <c r="B2259">
        <f t="shared" si="35"/>
        <v>3</v>
      </c>
      <c r="C2259" s="2">
        <v>40464</v>
      </c>
      <c r="D2259" s="4">
        <v>194.2</v>
      </c>
    </row>
    <row r="2260" spans="2:4" ht="15" thickBot="1" x14ac:dyDescent="0.35">
      <c r="B2260">
        <f t="shared" si="35"/>
        <v>2</v>
      </c>
      <c r="C2260" s="2">
        <v>40463</v>
      </c>
      <c r="D2260" s="4">
        <v>220.9</v>
      </c>
    </row>
    <row r="2261" spans="2:4" ht="15" thickBot="1" x14ac:dyDescent="0.35">
      <c r="B2261">
        <f t="shared" si="35"/>
        <v>1</v>
      </c>
      <c r="C2261" s="2">
        <v>40462</v>
      </c>
      <c r="D2261" s="4">
        <v>245.4</v>
      </c>
    </row>
    <row r="2262" spans="2:4" ht="15" thickBot="1" x14ac:dyDescent="0.35">
      <c r="B2262">
        <f t="shared" si="35"/>
        <v>5</v>
      </c>
      <c r="C2262" s="2">
        <v>40459</v>
      </c>
      <c r="D2262" s="4">
        <v>189.34</v>
      </c>
    </row>
    <row r="2263" spans="2:4" ht="15" thickBot="1" x14ac:dyDescent="0.35">
      <c r="B2263">
        <f t="shared" si="35"/>
        <v>4</v>
      </c>
      <c r="C2263" s="2">
        <v>40458</v>
      </c>
      <c r="D2263" s="4">
        <v>202.1</v>
      </c>
    </row>
    <row r="2264" spans="2:4" ht="15" thickBot="1" x14ac:dyDescent="0.35">
      <c r="B2264">
        <f t="shared" si="35"/>
        <v>3</v>
      </c>
      <c r="C2264" s="2">
        <v>40457</v>
      </c>
      <c r="D2264" s="4">
        <v>184.09</v>
      </c>
    </row>
    <row r="2265" spans="2:4" ht="15" thickBot="1" x14ac:dyDescent="0.35">
      <c r="B2265">
        <f t="shared" si="35"/>
        <v>2</v>
      </c>
      <c r="C2265" s="2">
        <v>40456</v>
      </c>
      <c r="D2265" s="4">
        <v>187.2</v>
      </c>
    </row>
    <row r="2266" spans="2:4" ht="15" thickBot="1" x14ac:dyDescent="0.35">
      <c r="B2266">
        <f t="shared" si="35"/>
        <v>1</v>
      </c>
      <c r="C2266" s="2">
        <v>40455</v>
      </c>
      <c r="D2266" s="4">
        <v>188.4</v>
      </c>
    </row>
    <row r="2267" spans="2:4" ht="15" thickBot="1" x14ac:dyDescent="0.35">
      <c r="B2267">
        <f t="shared" si="35"/>
        <v>5</v>
      </c>
      <c r="C2267" s="2">
        <v>40452</v>
      </c>
      <c r="D2267" s="4">
        <v>188.2</v>
      </c>
    </row>
    <row r="2268" spans="2:4" ht="15" thickBot="1" x14ac:dyDescent="0.35">
      <c r="B2268">
        <f t="shared" si="35"/>
        <v>4</v>
      </c>
      <c r="C2268" s="2">
        <v>40451</v>
      </c>
      <c r="D2268" s="4">
        <v>114.3</v>
      </c>
    </row>
    <row r="2269" spans="2:4" ht="15" thickBot="1" x14ac:dyDescent="0.35">
      <c r="B2269">
        <f t="shared" si="35"/>
        <v>3</v>
      </c>
      <c r="C2269" s="2">
        <v>40450</v>
      </c>
      <c r="D2269" s="4">
        <v>115.6</v>
      </c>
    </row>
    <row r="2270" spans="2:4" ht="15" thickBot="1" x14ac:dyDescent="0.35">
      <c r="B2270">
        <f t="shared" si="35"/>
        <v>2</v>
      </c>
      <c r="C2270" s="2">
        <v>40449</v>
      </c>
      <c r="D2270" s="4">
        <v>124.7</v>
      </c>
    </row>
    <row r="2271" spans="2:4" ht="15" thickBot="1" x14ac:dyDescent="0.35">
      <c r="B2271">
        <f t="shared" si="35"/>
        <v>1</v>
      </c>
      <c r="C2271" s="2">
        <v>40448</v>
      </c>
      <c r="D2271" s="4">
        <v>108.7</v>
      </c>
    </row>
    <row r="2272" spans="2:4" ht="15" thickBot="1" x14ac:dyDescent="0.35">
      <c r="B2272">
        <f t="shared" si="35"/>
        <v>5</v>
      </c>
      <c r="C2272" s="2">
        <v>40445</v>
      </c>
      <c r="D2272" s="4">
        <v>164.3</v>
      </c>
    </row>
    <row r="2273" spans="2:4" ht="15" thickBot="1" x14ac:dyDescent="0.35">
      <c r="B2273">
        <f t="shared" si="35"/>
        <v>4</v>
      </c>
      <c r="C2273" s="2">
        <v>40444</v>
      </c>
      <c r="D2273" s="4">
        <v>169.1</v>
      </c>
    </row>
    <row r="2274" spans="2:4" ht="15" thickBot="1" x14ac:dyDescent="0.35">
      <c r="B2274">
        <f t="shared" si="35"/>
        <v>3</v>
      </c>
      <c r="C2274" s="2">
        <v>40443</v>
      </c>
      <c r="D2274" s="4">
        <v>223.9</v>
      </c>
    </row>
    <row r="2275" spans="2:4" ht="15" thickBot="1" x14ac:dyDescent="0.35">
      <c r="B2275">
        <f t="shared" si="35"/>
        <v>2</v>
      </c>
      <c r="C2275" s="2">
        <v>40442</v>
      </c>
      <c r="D2275" s="4">
        <v>136</v>
      </c>
    </row>
    <row r="2276" spans="2:4" ht="15" thickBot="1" x14ac:dyDescent="0.35">
      <c r="B2276">
        <f t="shared" si="35"/>
        <v>1</v>
      </c>
      <c r="C2276" s="2">
        <v>40441</v>
      </c>
      <c r="D2276" s="4">
        <v>160.1</v>
      </c>
    </row>
    <row r="2277" spans="2:4" ht="15" thickBot="1" x14ac:dyDescent="0.35">
      <c r="B2277">
        <f t="shared" si="35"/>
        <v>5</v>
      </c>
      <c r="C2277" s="2">
        <v>40438</v>
      </c>
      <c r="D2277" s="4">
        <v>111.8</v>
      </c>
    </row>
    <row r="2278" spans="2:4" ht="15" thickBot="1" x14ac:dyDescent="0.35">
      <c r="B2278">
        <f t="shared" si="35"/>
        <v>4</v>
      </c>
      <c r="C2278" s="2">
        <v>40437</v>
      </c>
      <c r="D2278" s="4">
        <v>195.2</v>
      </c>
    </row>
    <row r="2279" spans="2:4" ht="15" thickBot="1" x14ac:dyDescent="0.35">
      <c r="B2279">
        <f t="shared" si="35"/>
        <v>3</v>
      </c>
      <c r="C2279" s="2">
        <v>40436</v>
      </c>
      <c r="D2279" s="4">
        <v>62.8</v>
      </c>
    </row>
    <row r="2280" spans="2:4" ht="15" thickBot="1" x14ac:dyDescent="0.35">
      <c r="B2280">
        <f t="shared" si="35"/>
        <v>2</v>
      </c>
      <c r="C2280" s="2">
        <v>40435</v>
      </c>
      <c r="D2280" s="4">
        <v>183.7</v>
      </c>
    </row>
    <row r="2281" spans="2:4" ht="15" thickBot="1" x14ac:dyDescent="0.35">
      <c r="B2281">
        <f t="shared" si="35"/>
        <v>1</v>
      </c>
      <c r="C2281" s="2">
        <v>40434</v>
      </c>
      <c r="D2281" s="4">
        <v>194.5</v>
      </c>
    </row>
    <row r="2282" spans="2:4" ht="15" thickBot="1" x14ac:dyDescent="0.35">
      <c r="B2282">
        <f t="shared" si="35"/>
        <v>5</v>
      </c>
      <c r="C2282" s="2">
        <v>40431</v>
      </c>
      <c r="D2282" s="4">
        <v>83.1</v>
      </c>
    </row>
    <row r="2283" spans="2:4" ht="15" thickBot="1" x14ac:dyDescent="0.35">
      <c r="B2283">
        <f t="shared" si="35"/>
        <v>4</v>
      </c>
      <c r="C2283" s="2">
        <v>40430</v>
      </c>
      <c r="D2283" s="4">
        <v>178.2</v>
      </c>
    </row>
    <row r="2284" spans="2:4" ht="15" thickBot="1" x14ac:dyDescent="0.35">
      <c r="B2284">
        <f t="shared" si="35"/>
        <v>3</v>
      </c>
      <c r="C2284" s="2">
        <v>40429</v>
      </c>
      <c r="D2284" s="4">
        <v>239.2</v>
      </c>
    </row>
    <row r="2285" spans="2:4" ht="15" thickBot="1" x14ac:dyDescent="0.35">
      <c r="B2285">
        <f t="shared" si="35"/>
        <v>2</v>
      </c>
      <c r="C2285" s="2">
        <v>40428</v>
      </c>
      <c r="D2285" s="4">
        <v>183.2</v>
      </c>
    </row>
    <row r="2286" spans="2:4" ht="15" thickBot="1" x14ac:dyDescent="0.35">
      <c r="B2286">
        <f t="shared" si="35"/>
        <v>1</v>
      </c>
      <c r="C2286" s="2">
        <v>40427</v>
      </c>
      <c r="D2286" s="4">
        <v>165.2</v>
      </c>
    </row>
    <row r="2287" spans="2:4" ht="15" thickBot="1" x14ac:dyDescent="0.35">
      <c r="B2287">
        <f t="shared" si="35"/>
        <v>5</v>
      </c>
      <c r="C2287" s="2">
        <v>40424</v>
      </c>
      <c r="D2287" s="4">
        <v>54.6</v>
      </c>
    </row>
    <row r="2288" spans="2:4" ht="15" thickBot="1" x14ac:dyDescent="0.35">
      <c r="B2288">
        <f t="shared" si="35"/>
        <v>4</v>
      </c>
      <c r="C2288" s="2">
        <v>40423</v>
      </c>
      <c r="D2288" s="4">
        <v>128.80000000000001</v>
      </c>
    </row>
    <row r="2289" spans="2:4" ht="15" thickBot="1" x14ac:dyDescent="0.35">
      <c r="B2289">
        <f t="shared" si="35"/>
        <v>3</v>
      </c>
      <c r="C2289" s="2">
        <v>40422</v>
      </c>
      <c r="D2289" s="4">
        <v>119.1</v>
      </c>
    </row>
    <row r="2290" spans="2:4" ht="15" thickBot="1" x14ac:dyDescent="0.35">
      <c r="B2290">
        <f t="shared" si="35"/>
        <v>2</v>
      </c>
      <c r="C2290" s="2">
        <v>40421</v>
      </c>
      <c r="D2290" s="4">
        <v>130.5</v>
      </c>
    </row>
    <row r="2291" spans="2:4" ht="15" thickBot="1" x14ac:dyDescent="0.35">
      <c r="B2291">
        <f t="shared" si="35"/>
        <v>1</v>
      </c>
      <c r="C2291" s="2">
        <v>40420</v>
      </c>
      <c r="D2291" s="4">
        <v>131</v>
      </c>
    </row>
    <row r="2292" spans="2:4" ht="15" thickBot="1" x14ac:dyDescent="0.35">
      <c r="B2292">
        <f t="shared" si="35"/>
        <v>5</v>
      </c>
      <c r="C2292" s="2">
        <v>40417</v>
      </c>
      <c r="D2292" s="4">
        <v>90.1</v>
      </c>
    </row>
    <row r="2293" spans="2:4" ht="15" thickBot="1" x14ac:dyDescent="0.35">
      <c r="B2293">
        <f t="shared" si="35"/>
        <v>4</v>
      </c>
      <c r="C2293" s="2">
        <v>40416</v>
      </c>
      <c r="D2293" s="4">
        <v>98</v>
      </c>
    </row>
    <row r="2294" spans="2:4" ht="15" thickBot="1" x14ac:dyDescent="0.35">
      <c r="B2294">
        <f t="shared" si="35"/>
        <v>3</v>
      </c>
      <c r="C2294" s="2">
        <v>40415</v>
      </c>
      <c r="D2294" s="4">
        <v>156</v>
      </c>
    </row>
    <row r="2295" spans="2:4" ht="15" thickBot="1" x14ac:dyDescent="0.35">
      <c r="B2295">
        <f t="shared" si="35"/>
        <v>2</v>
      </c>
      <c r="C2295" s="2">
        <v>40414</v>
      </c>
      <c r="D2295" s="4">
        <v>243</v>
      </c>
    </row>
    <row r="2296" spans="2:4" ht="15" thickBot="1" x14ac:dyDescent="0.35">
      <c r="B2296">
        <f t="shared" si="35"/>
        <v>1</v>
      </c>
      <c r="C2296" s="2">
        <v>40413</v>
      </c>
      <c r="D2296" s="4">
        <v>177.7</v>
      </c>
    </row>
    <row r="2297" spans="2:4" ht="15" thickBot="1" x14ac:dyDescent="0.35">
      <c r="B2297">
        <f t="shared" si="35"/>
        <v>5</v>
      </c>
      <c r="C2297" s="2">
        <v>40410</v>
      </c>
      <c r="D2297" s="4">
        <v>120.1</v>
      </c>
    </row>
    <row r="2298" spans="2:4" ht="15" thickBot="1" x14ac:dyDescent="0.35">
      <c r="B2298">
        <f t="shared" si="35"/>
        <v>4</v>
      </c>
      <c r="C2298" s="2">
        <v>40409</v>
      </c>
      <c r="D2298" s="4">
        <v>181.6</v>
      </c>
    </row>
    <row r="2299" spans="2:4" ht="15" thickBot="1" x14ac:dyDescent="0.35">
      <c r="B2299">
        <f t="shared" si="35"/>
        <v>3</v>
      </c>
      <c r="C2299" s="2">
        <v>40408</v>
      </c>
      <c r="D2299" s="4">
        <v>158</v>
      </c>
    </row>
    <row r="2300" spans="2:4" ht="15" thickBot="1" x14ac:dyDescent="0.35">
      <c r="B2300">
        <f t="shared" si="35"/>
        <v>2</v>
      </c>
      <c r="C2300" s="2">
        <v>40407</v>
      </c>
      <c r="D2300" s="4">
        <v>236.4</v>
      </c>
    </row>
    <row r="2301" spans="2:4" ht="15" thickBot="1" x14ac:dyDescent="0.35">
      <c r="B2301">
        <f t="shared" si="35"/>
        <v>1</v>
      </c>
      <c r="C2301" s="2">
        <v>40406</v>
      </c>
      <c r="D2301" s="4">
        <v>232.2</v>
      </c>
    </row>
    <row r="2302" spans="2:4" ht="15" thickBot="1" x14ac:dyDescent="0.35">
      <c r="B2302">
        <f t="shared" si="35"/>
        <v>5</v>
      </c>
      <c r="C2302" s="2">
        <v>40403</v>
      </c>
      <c r="D2302" s="4">
        <v>73.8</v>
      </c>
    </row>
    <row r="2303" spans="2:4" ht="15" thickBot="1" x14ac:dyDescent="0.35">
      <c r="B2303">
        <f t="shared" si="35"/>
        <v>4</v>
      </c>
      <c r="C2303" s="2">
        <v>40402</v>
      </c>
      <c r="D2303" s="4">
        <v>153.9</v>
      </c>
    </row>
    <row r="2304" spans="2:4" ht="15" thickBot="1" x14ac:dyDescent="0.35">
      <c r="B2304">
        <f t="shared" si="35"/>
        <v>3</v>
      </c>
      <c r="C2304" s="2">
        <v>40401</v>
      </c>
      <c r="D2304" s="4">
        <v>143.6</v>
      </c>
    </row>
    <row r="2305" spans="2:4" ht="15" thickBot="1" x14ac:dyDescent="0.35">
      <c r="B2305">
        <f t="shared" si="35"/>
        <v>2</v>
      </c>
      <c r="C2305" s="2">
        <v>40400</v>
      </c>
      <c r="D2305" s="4">
        <v>132.19999999999999</v>
      </c>
    </row>
    <row r="2306" spans="2:4" ht="15" thickBot="1" x14ac:dyDescent="0.35">
      <c r="B2306">
        <f t="shared" si="35"/>
        <v>1</v>
      </c>
      <c r="C2306" s="2">
        <v>40399</v>
      </c>
      <c r="D2306" s="4">
        <v>218.7</v>
      </c>
    </row>
    <row r="2307" spans="2:4" ht="15" thickBot="1" x14ac:dyDescent="0.35">
      <c r="B2307">
        <f t="shared" si="35"/>
        <v>5</v>
      </c>
      <c r="C2307" s="2">
        <v>40396</v>
      </c>
      <c r="D2307" s="4">
        <v>125</v>
      </c>
    </row>
    <row r="2308" spans="2:4" ht="15" thickBot="1" x14ac:dyDescent="0.35">
      <c r="B2308">
        <f t="shared" ref="B2308:B2371" si="36">WEEKDAY(C2308,2)</f>
        <v>4</v>
      </c>
      <c r="C2308" s="2">
        <v>40395</v>
      </c>
      <c r="D2308" s="4">
        <v>86.77</v>
      </c>
    </row>
    <row r="2309" spans="2:4" ht="15" thickBot="1" x14ac:dyDescent="0.35">
      <c r="B2309">
        <f t="shared" si="36"/>
        <v>3</v>
      </c>
      <c r="C2309" s="2">
        <v>40394</v>
      </c>
      <c r="D2309" s="4">
        <v>63.2</v>
      </c>
    </row>
    <row r="2310" spans="2:4" ht="15" thickBot="1" x14ac:dyDescent="0.35">
      <c r="B2310">
        <f t="shared" si="36"/>
        <v>2</v>
      </c>
      <c r="C2310" s="2">
        <v>40393</v>
      </c>
      <c r="D2310" s="4">
        <v>79.400000000000006</v>
      </c>
    </row>
    <row r="2311" spans="2:4" ht="15" thickBot="1" x14ac:dyDescent="0.35">
      <c r="B2311">
        <f t="shared" si="36"/>
        <v>1</v>
      </c>
      <c r="C2311" s="2">
        <v>40392</v>
      </c>
      <c r="D2311" s="4">
        <v>64.400000000000006</v>
      </c>
    </row>
    <row r="2312" spans="2:4" ht="15" thickBot="1" x14ac:dyDescent="0.35">
      <c r="B2312">
        <f t="shared" si="36"/>
        <v>5</v>
      </c>
      <c r="C2312" s="2">
        <v>40389</v>
      </c>
      <c r="D2312" s="4">
        <v>100.5</v>
      </c>
    </row>
    <row r="2313" spans="2:4" ht="15" thickBot="1" x14ac:dyDescent="0.35">
      <c r="B2313">
        <f t="shared" si="36"/>
        <v>4</v>
      </c>
      <c r="C2313" s="2">
        <v>40388</v>
      </c>
      <c r="D2313" s="4">
        <v>142</v>
      </c>
    </row>
    <row r="2314" spans="2:4" ht="15" thickBot="1" x14ac:dyDescent="0.35">
      <c r="B2314">
        <f t="shared" si="36"/>
        <v>3</v>
      </c>
      <c r="C2314" s="2">
        <v>40387</v>
      </c>
      <c r="D2314" s="4">
        <v>100.1</v>
      </c>
    </row>
    <row r="2315" spans="2:4" ht="15" thickBot="1" x14ac:dyDescent="0.35">
      <c r="B2315">
        <f t="shared" si="36"/>
        <v>2</v>
      </c>
      <c r="C2315" s="2">
        <v>40386</v>
      </c>
      <c r="D2315" s="4">
        <v>91.3</v>
      </c>
    </row>
    <row r="2316" spans="2:4" ht="15" thickBot="1" x14ac:dyDescent="0.35">
      <c r="B2316">
        <f t="shared" si="36"/>
        <v>1</v>
      </c>
      <c r="C2316" s="2">
        <v>40385</v>
      </c>
      <c r="D2316" s="4">
        <v>123.9</v>
      </c>
    </row>
    <row r="2317" spans="2:4" ht="15" thickBot="1" x14ac:dyDescent="0.35">
      <c r="B2317">
        <f t="shared" si="36"/>
        <v>5</v>
      </c>
      <c r="C2317" s="2">
        <v>40382</v>
      </c>
      <c r="D2317" s="4">
        <v>105.1</v>
      </c>
    </row>
    <row r="2318" spans="2:4" ht="15" thickBot="1" x14ac:dyDescent="0.35">
      <c r="B2318">
        <f t="shared" si="36"/>
        <v>4</v>
      </c>
      <c r="C2318" s="2">
        <v>40381</v>
      </c>
      <c r="D2318" s="4">
        <v>227.4</v>
      </c>
    </row>
    <row r="2319" spans="2:4" ht="15" thickBot="1" x14ac:dyDescent="0.35">
      <c r="B2319">
        <f t="shared" si="36"/>
        <v>3</v>
      </c>
      <c r="C2319" s="2">
        <v>40380</v>
      </c>
      <c r="D2319" s="4">
        <v>167.8</v>
      </c>
    </row>
    <row r="2320" spans="2:4" ht="15" thickBot="1" x14ac:dyDescent="0.35">
      <c r="B2320">
        <f t="shared" si="36"/>
        <v>2</v>
      </c>
      <c r="C2320" s="2">
        <v>40379</v>
      </c>
      <c r="D2320" s="4">
        <v>136.69999999999999</v>
      </c>
    </row>
    <row r="2321" spans="2:4" ht="15" thickBot="1" x14ac:dyDescent="0.35">
      <c r="B2321">
        <f t="shared" si="36"/>
        <v>1</v>
      </c>
      <c r="C2321" s="2">
        <v>40378</v>
      </c>
      <c r="D2321" s="4">
        <v>119.5</v>
      </c>
    </row>
    <row r="2322" spans="2:4" ht="15" thickBot="1" x14ac:dyDescent="0.35">
      <c r="B2322">
        <f t="shared" si="36"/>
        <v>5</v>
      </c>
      <c r="C2322" s="2">
        <v>40375</v>
      </c>
      <c r="D2322" s="4">
        <v>170.2</v>
      </c>
    </row>
    <row r="2323" spans="2:4" ht="15" thickBot="1" x14ac:dyDescent="0.35">
      <c r="B2323">
        <f t="shared" si="36"/>
        <v>4</v>
      </c>
      <c r="C2323" s="2">
        <v>40374</v>
      </c>
      <c r="D2323" s="4">
        <v>274.60000000000002</v>
      </c>
    </row>
    <row r="2324" spans="2:4" ht="15" thickBot="1" x14ac:dyDescent="0.35">
      <c r="B2324">
        <f t="shared" si="36"/>
        <v>3</v>
      </c>
      <c r="C2324" s="2">
        <v>40373</v>
      </c>
      <c r="D2324" s="4">
        <v>146.30000000000001</v>
      </c>
    </row>
    <row r="2325" spans="2:4" ht="15" thickBot="1" x14ac:dyDescent="0.35">
      <c r="B2325">
        <f t="shared" si="36"/>
        <v>2</v>
      </c>
      <c r="C2325" s="2">
        <v>40372</v>
      </c>
      <c r="D2325" s="4">
        <v>106.1</v>
      </c>
    </row>
    <row r="2326" spans="2:4" ht="15" thickBot="1" x14ac:dyDescent="0.35">
      <c r="B2326">
        <f t="shared" si="36"/>
        <v>1</v>
      </c>
      <c r="C2326" s="2">
        <v>40371</v>
      </c>
      <c r="D2326" s="4">
        <v>203.5</v>
      </c>
    </row>
    <row r="2327" spans="2:4" ht="15" thickBot="1" x14ac:dyDescent="0.35">
      <c r="B2327">
        <f t="shared" si="36"/>
        <v>5</v>
      </c>
      <c r="C2327" s="2">
        <v>40368</v>
      </c>
      <c r="D2327" s="4">
        <v>78</v>
      </c>
    </row>
    <row r="2328" spans="2:4" ht="15" thickBot="1" x14ac:dyDescent="0.35">
      <c r="B2328">
        <f t="shared" si="36"/>
        <v>4</v>
      </c>
      <c r="C2328" s="2">
        <v>40367</v>
      </c>
      <c r="D2328" s="4">
        <v>197.8</v>
      </c>
    </row>
    <row r="2329" spans="2:4" ht="15" thickBot="1" x14ac:dyDescent="0.35">
      <c r="B2329">
        <f t="shared" si="36"/>
        <v>3</v>
      </c>
      <c r="C2329" s="2">
        <v>40366</v>
      </c>
      <c r="D2329" s="4">
        <v>249.5</v>
      </c>
    </row>
    <row r="2330" spans="2:4" ht="15" thickBot="1" x14ac:dyDescent="0.35">
      <c r="B2330">
        <f t="shared" si="36"/>
        <v>2</v>
      </c>
      <c r="C2330" s="2">
        <v>40365</v>
      </c>
      <c r="D2330" s="4">
        <v>185.6</v>
      </c>
    </row>
    <row r="2331" spans="2:4" ht="15" thickBot="1" x14ac:dyDescent="0.35">
      <c r="B2331">
        <f t="shared" si="36"/>
        <v>1</v>
      </c>
      <c r="C2331" s="2">
        <v>40364</v>
      </c>
      <c r="D2331" s="4">
        <v>108.3</v>
      </c>
    </row>
    <row r="2332" spans="2:4" ht="15" thickBot="1" x14ac:dyDescent="0.35">
      <c r="B2332">
        <f t="shared" si="36"/>
        <v>5</v>
      </c>
      <c r="C2332" s="2">
        <v>40361</v>
      </c>
      <c r="D2332" s="4">
        <v>115.5</v>
      </c>
    </row>
    <row r="2333" spans="2:4" ht="15" thickBot="1" x14ac:dyDescent="0.35">
      <c r="B2333">
        <f t="shared" si="36"/>
        <v>4</v>
      </c>
      <c r="C2333" s="2">
        <v>40360</v>
      </c>
      <c r="D2333" s="4">
        <v>118.3</v>
      </c>
    </row>
    <row r="2334" spans="2:4" ht="15" thickBot="1" x14ac:dyDescent="0.35">
      <c r="B2334">
        <f t="shared" si="36"/>
        <v>3</v>
      </c>
      <c r="C2334" s="2">
        <v>40359</v>
      </c>
      <c r="D2334" s="4">
        <v>189.14</v>
      </c>
    </row>
    <row r="2335" spans="2:4" ht="15" thickBot="1" x14ac:dyDescent="0.35">
      <c r="B2335">
        <f t="shared" si="36"/>
        <v>2</v>
      </c>
      <c r="C2335" s="2">
        <v>40358</v>
      </c>
      <c r="D2335" s="4">
        <v>216.6</v>
      </c>
    </row>
    <row r="2336" spans="2:4" ht="15" thickBot="1" x14ac:dyDescent="0.35">
      <c r="B2336">
        <f t="shared" si="36"/>
        <v>1</v>
      </c>
      <c r="C2336" s="2">
        <v>40357</v>
      </c>
      <c r="D2336" s="4">
        <v>95.8</v>
      </c>
    </row>
    <row r="2337" spans="2:4" ht="15" thickBot="1" x14ac:dyDescent="0.35">
      <c r="B2337">
        <f t="shared" si="36"/>
        <v>5</v>
      </c>
      <c r="C2337" s="2">
        <v>40354</v>
      </c>
      <c r="D2337" s="4">
        <v>69.3</v>
      </c>
    </row>
    <row r="2338" spans="2:4" ht="15" thickBot="1" x14ac:dyDescent="0.35">
      <c r="B2338">
        <f t="shared" si="36"/>
        <v>4</v>
      </c>
      <c r="C2338" s="2">
        <v>40353</v>
      </c>
      <c r="D2338" s="4">
        <v>143</v>
      </c>
    </row>
    <row r="2339" spans="2:4" ht="15" thickBot="1" x14ac:dyDescent="0.35">
      <c r="B2339">
        <f t="shared" si="36"/>
        <v>3</v>
      </c>
      <c r="C2339" s="2">
        <v>40352</v>
      </c>
      <c r="D2339" s="4">
        <v>200.14</v>
      </c>
    </row>
    <row r="2340" spans="2:4" ht="15" thickBot="1" x14ac:dyDescent="0.35">
      <c r="B2340">
        <f t="shared" si="36"/>
        <v>2</v>
      </c>
      <c r="C2340" s="2">
        <v>40351</v>
      </c>
      <c r="D2340" s="4">
        <v>226</v>
      </c>
    </row>
    <row r="2341" spans="2:4" ht="15" thickBot="1" x14ac:dyDescent="0.35">
      <c r="B2341">
        <f t="shared" si="36"/>
        <v>1</v>
      </c>
      <c r="C2341" s="2">
        <v>40350</v>
      </c>
      <c r="D2341" s="4">
        <v>123.7</v>
      </c>
    </row>
    <row r="2342" spans="2:4" ht="15" thickBot="1" x14ac:dyDescent="0.35">
      <c r="B2342">
        <f t="shared" si="36"/>
        <v>5</v>
      </c>
      <c r="C2342" s="2">
        <v>40347</v>
      </c>
      <c r="D2342" s="4">
        <v>44.9</v>
      </c>
    </row>
    <row r="2343" spans="2:4" ht="15" thickBot="1" x14ac:dyDescent="0.35">
      <c r="B2343">
        <f t="shared" si="36"/>
        <v>4</v>
      </c>
      <c r="C2343" s="2">
        <v>40346</v>
      </c>
      <c r="D2343" s="4">
        <v>162.19999999999999</v>
      </c>
    </row>
    <row r="2344" spans="2:4" ht="15" thickBot="1" x14ac:dyDescent="0.35">
      <c r="B2344">
        <f t="shared" si="36"/>
        <v>3</v>
      </c>
      <c r="C2344" s="2">
        <v>40345</v>
      </c>
      <c r="D2344" s="4">
        <v>205.34</v>
      </c>
    </row>
    <row r="2345" spans="2:4" ht="15" thickBot="1" x14ac:dyDescent="0.35">
      <c r="B2345">
        <f t="shared" si="36"/>
        <v>2</v>
      </c>
      <c r="C2345" s="2">
        <v>40344</v>
      </c>
      <c r="D2345" s="4">
        <v>388.8</v>
      </c>
    </row>
    <row r="2346" spans="2:4" ht="15" thickBot="1" x14ac:dyDescent="0.35">
      <c r="B2346">
        <f t="shared" si="36"/>
        <v>5</v>
      </c>
      <c r="C2346" s="2">
        <v>40340</v>
      </c>
      <c r="D2346" s="4">
        <v>80</v>
      </c>
    </row>
    <row r="2347" spans="2:4" ht="15" thickBot="1" x14ac:dyDescent="0.35">
      <c r="B2347">
        <f t="shared" si="36"/>
        <v>4</v>
      </c>
      <c r="C2347" s="2">
        <v>40339</v>
      </c>
      <c r="D2347" s="4">
        <v>189.7</v>
      </c>
    </row>
    <row r="2348" spans="2:4" ht="15" thickBot="1" x14ac:dyDescent="0.35">
      <c r="B2348">
        <f t="shared" si="36"/>
        <v>3</v>
      </c>
      <c r="C2348" s="2">
        <v>40338</v>
      </c>
      <c r="D2348" s="4">
        <v>176.8</v>
      </c>
    </row>
    <row r="2349" spans="2:4" ht="15" thickBot="1" x14ac:dyDescent="0.35">
      <c r="B2349">
        <f t="shared" si="36"/>
        <v>2</v>
      </c>
      <c r="C2349" s="2">
        <v>40337</v>
      </c>
      <c r="D2349" s="4">
        <v>245.6</v>
      </c>
    </row>
    <row r="2350" spans="2:4" ht="15" thickBot="1" x14ac:dyDescent="0.35">
      <c r="B2350">
        <f t="shared" si="36"/>
        <v>1</v>
      </c>
      <c r="C2350" s="2">
        <v>40336</v>
      </c>
      <c r="D2350" s="4">
        <v>149.4</v>
      </c>
    </row>
    <row r="2351" spans="2:4" ht="15" thickBot="1" x14ac:dyDescent="0.35">
      <c r="B2351">
        <f t="shared" si="36"/>
        <v>5</v>
      </c>
      <c r="C2351" s="2">
        <v>40333</v>
      </c>
      <c r="D2351" s="4">
        <v>142</v>
      </c>
    </row>
    <row r="2352" spans="2:4" ht="15" thickBot="1" x14ac:dyDescent="0.35">
      <c r="B2352">
        <f t="shared" si="36"/>
        <v>4</v>
      </c>
      <c r="C2352" s="2">
        <v>40332</v>
      </c>
      <c r="D2352" s="4">
        <v>200.7</v>
      </c>
    </row>
    <row r="2353" spans="2:4" ht="15" thickBot="1" x14ac:dyDescent="0.35">
      <c r="B2353">
        <f t="shared" si="36"/>
        <v>3</v>
      </c>
      <c r="C2353" s="2">
        <v>40331</v>
      </c>
      <c r="D2353" s="4">
        <v>126.09</v>
      </c>
    </row>
    <row r="2354" spans="2:4" ht="15" thickBot="1" x14ac:dyDescent="0.35">
      <c r="B2354">
        <f t="shared" si="36"/>
        <v>2</v>
      </c>
      <c r="C2354" s="2">
        <v>40330</v>
      </c>
      <c r="D2354" s="4">
        <v>121.2</v>
      </c>
    </row>
    <row r="2355" spans="2:4" ht="15" thickBot="1" x14ac:dyDescent="0.35">
      <c r="B2355">
        <f t="shared" si="36"/>
        <v>1</v>
      </c>
      <c r="C2355" s="2">
        <v>40329</v>
      </c>
      <c r="D2355" s="4">
        <v>99.5</v>
      </c>
    </row>
    <row r="2356" spans="2:4" ht="15" thickBot="1" x14ac:dyDescent="0.35">
      <c r="B2356">
        <f t="shared" si="36"/>
        <v>5</v>
      </c>
      <c r="C2356" s="2">
        <v>40326</v>
      </c>
      <c r="D2356" s="4">
        <v>239.9</v>
      </c>
    </row>
    <row r="2357" spans="2:4" ht="15" thickBot="1" x14ac:dyDescent="0.35">
      <c r="B2357">
        <f t="shared" si="36"/>
        <v>4</v>
      </c>
      <c r="C2357" s="2">
        <v>40325</v>
      </c>
      <c r="D2357" s="4">
        <v>122.8</v>
      </c>
    </row>
    <row r="2358" spans="2:4" ht="15" thickBot="1" x14ac:dyDescent="0.35">
      <c r="B2358">
        <f t="shared" si="36"/>
        <v>3</v>
      </c>
      <c r="C2358" s="2">
        <v>40324</v>
      </c>
      <c r="D2358" s="4">
        <v>130.30000000000001</v>
      </c>
    </row>
    <row r="2359" spans="2:4" ht="15" thickBot="1" x14ac:dyDescent="0.35">
      <c r="B2359">
        <f t="shared" si="36"/>
        <v>2</v>
      </c>
      <c r="C2359" s="2">
        <v>40323</v>
      </c>
      <c r="D2359" s="4">
        <v>169.1</v>
      </c>
    </row>
    <row r="2360" spans="2:4" ht="15" thickBot="1" x14ac:dyDescent="0.35">
      <c r="B2360">
        <f t="shared" si="36"/>
        <v>1</v>
      </c>
      <c r="C2360" s="2">
        <v>40322</v>
      </c>
      <c r="D2360" s="4">
        <v>55.7</v>
      </c>
    </row>
    <row r="2361" spans="2:4" ht="15" thickBot="1" x14ac:dyDescent="0.35">
      <c r="B2361">
        <f t="shared" si="36"/>
        <v>5</v>
      </c>
      <c r="C2361" s="2">
        <v>40319</v>
      </c>
      <c r="D2361" s="4">
        <v>271.2</v>
      </c>
    </row>
    <row r="2362" spans="2:4" ht="15" thickBot="1" x14ac:dyDescent="0.35">
      <c r="B2362">
        <f t="shared" si="36"/>
        <v>4</v>
      </c>
      <c r="C2362" s="2">
        <v>40318</v>
      </c>
      <c r="D2362" s="4">
        <v>169.9</v>
      </c>
    </row>
    <row r="2363" spans="2:4" ht="15" thickBot="1" x14ac:dyDescent="0.35">
      <c r="B2363">
        <f t="shared" si="36"/>
        <v>3</v>
      </c>
      <c r="C2363" s="2">
        <v>40317</v>
      </c>
      <c r="D2363" s="4">
        <v>186.6</v>
      </c>
    </row>
    <row r="2364" spans="2:4" ht="15" thickBot="1" x14ac:dyDescent="0.35">
      <c r="B2364">
        <f t="shared" si="36"/>
        <v>2</v>
      </c>
      <c r="C2364" s="2">
        <v>40316</v>
      </c>
      <c r="D2364" s="4">
        <v>254.7</v>
      </c>
    </row>
    <row r="2365" spans="2:4" ht="15" thickBot="1" x14ac:dyDescent="0.35">
      <c r="B2365">
        <f t="shared" si="36"/>
        <v>1</v>
      </c>
      <c r="C2365" s="2">
        <v>40315</v>
      </c>
      <c r="D2365" s="4">
        <v>65.7</v>
      </c>
    </row>
    <row r="2366" spans="2:4" ht="15" thickBot="1" x14ac:dyDescent="0.35">
      <c r="B2366">
        <f t="shared" si="36"/>
        <v>5</v>
      </c>
      <c r="C2366" s="2">
        <v>40312</v>
      </c>
      <c r="D2366" s="4">
        <v>297.2</v>
      </c>
    </row>
    <row r="2367" spans="2:4" ht="15" thickBot="1" x14ac:dyDescent="0.35">
      <c r="B2367">
        <f t="shared" si="36"/>
        <v>4</v>
      </c>
      <c r="C2367" s="2">
        <v>40311</v>
      </c>
      <c r="D2367" s="4">
        <v>180.2</v>
      </c>
    </row>
    <row r="2368" spans="2:4" ht="15" thickBot="1" x14ac:dyDescent="0.35">
      <c r="B2368">
        <f t="shared" si="36"/>
        <v>3</v>
      </c>
      <c r="C2368" s="2">
        <v>40310</v>
      </c>
      <c r="D2368" s="4">
        <v>141.69999999999999</v>
      </c>
    </row>
    <row r="2369" spans="2:4" ht="15" thickBot="1" x14ac:dyDescent="0.35">
      <c r="B2369">
        <f t="shared" si="36"/>
        <v>2</v>
      </c>
      <c r="C2369" s="2">
        <v>40309</v>
      </c>
      <c r="D2369" s="4">
        <v>227</v>
      </c>
    </row>
    <row r="2370" spans="2:4" ht="15" thickBot="1" x14ac:dyDescent="0.35">
      <c r="B2370">
        <f t="shared" si="36"/>
        <v>5</v>
      </c>
      <c r="C2370" s="2">
        <v>40305</v>
      </c>
      <c r="D2370" s="4">
        <v>108.5</v>
      </c>
    </row>
    <row r="2371" spans="2:4" ht="15" thickBot="1" x14ac:dyDescent="0.35">
      <c r="B2371">
        <f t="shared" si="36"/>
        <v>4</v>
      </c>
      <c r="C2371" s="2">
        <v>40304</v>
      </c>
      <c r="D2371" s="4">
        <v>72.5</v>
      </c>
    </row>
    <row r="2372" spans="2:4" ht="15" thickBot="1" x14ac:dyDescent="0.35">
      <c r="B2372">
        <f t="shared" ref="B2372:B2435" si="37">WEEKDAY(C2372,2)</f>
        <v>3</v>
      </c>
      <c r="C2372" s="2">
        <v>40303</v>
      </c>
      <c r="D2372" s="4">
        <v>63.8</v>
      </c>
    </row>
    <row r="2373" spans="2:4" ht="15" thickBot="1" x14ac:dyDescent="0.35">
      <c r="B2373">
        <f t="shared" si="37"/>
        <v>2</v>
      </c>
      <c r="C2373" s="2">
        <v>40302</v>
      </c>
      <c r="D2373" s="4">
        <v>122.8</v>
      </c>
    </row>
    <row r="2374" spans="2:4" ht="15" thickBot="1" x14ac:dyDescent="0.35">
      <c r="B2374">
        <f t="shared" si="37"/>
        <v>5</v>
      </c>
      <c r="C2374" s="2">
        <v>40298</v>
      </c>
      <c r="D2374" s="4">
        <v>155.80000000000001</v>
      </c>
    </row>
    <row r="2375" spans="2:4" ht="15" thickBot="1" x14ac:dyDescent="0.35">
      <c r="B2375">
        <f t="shared" si="37"/>
        <v>4</v>
      </c>
      <c r="C2375" s="2">
        <v>40297</v>
      </c>
      <c r="D2375" s="4">
        <v>63.8</v>
      </c>
    </row>
    <row r="2376" spans="2:4" ht="15" thickBot="1" x14ac:dyDescent="0.35">
      <c r="B2376">
        <f t="shared" si="37"/>
        <v>3</v>
      </c>
      <c r="C2376" s="2">
        <v>40296</v>
      </c>
      <c r="D2376" s="4">
        <v>28.4</v>
      </c>
    </row>
    <row r="2377" spans="2:4" ht="15" thickBot="1" x14ac:dyDescent="0.35">
      <c r="B2377">
        <f t="shared" si="37"/>
        <v>2</v>
      </c>
      <c r="C2377" s="2">
        <v>40295</v>
      </c>
      <c r="D2377" s="4">
        <v>106.8</v>
      </c>
    </row>
    <row r="2378" spans="2:4" ht="15" thickBot="1" x14ac:dyDescent="0.35">
      <c r="B2378">
        <f t="shared" si="37"/>
        <v>1</v>
      </c>
      <c r="C2378" s="2">
        <v>40294</v>
      </c>
      <c r="D2378" s="4">
        <v>120.9</v>
      </c>
    </row>
    <row r="2379" spans="2:4" ht="15" thickBot="1" x14ac:dyDescent="0.35">
      <c r="B2379">
        <f t="shared" si="37"/>
        <v>5</v>
      </c>
      <c r="C2379" s="2">
        <v>40291</v>
      </c>
      <c r="D2379" s="4">
        <v>141.5</v>
      </c>
    </row>
    <row r="2380" spans="2:4" ht="15" thickBot="1" x14ac:dyDescent="0.35">
      <c r="B2380">
        <f t="shared" si="37"/>
        <v>4</v>
      </c>
      <c r="C2380" s="2">
        <v>40290</v>
      </c>
      <c r="D2380" s="4">
        <v>34.1</v>
      </c>
    </row>
    <row r="2381" spans="2:4" ht="15" thickBot="1" x14ac:dyDescent="0.35">
      <c r="B2381">
        <f t="shared" si="37"/>
        <v>3</v>
      </c>
      <c r="C2381" s="2">
        <v>40289</v>
      </c>
      <c r="D2381" s="4">
        <v>103.5</v>
      </c>
    </row>
    <row r="2382" spans="2:4" ht="15" thickBot="1" x14ac:dyDescent="0.35">
      <c r="B2382">
        <f t="shared" si="37"/>
        <v>2</v>
      </c>
      <c r="C2382" s="2">
        <v>40288</v>
      </c>
      <c r="D2382" s="4">
        <v>112.5</v>
      </c>
    </row>
    <row r="2383" spans="2:4" ht="15" thickBot="1" x14ac:dyDescent="0.35">
      <c r="B2383">
        <f t="shared" si="37"/>
        <v>1</v>
      </c>
      <c r="C2383" s="2">
        <v>40287</v>
      </c>
      <c r="D2383" s="4">
        <v>99.8</v>
      </c>
    </row>
    <row r="2384" spans="2:4" ht="15" thickBot="1" x14ac:dyDescent="0.35">
      <c r="B2384">
        <f t="shared" si="37"/>
        <v>5</v>
      </c>
      <c r="C2384" s="2">
        <v>40284</v>
      </c>
      <c r="D2384" s="4">
        <v>160.30000000000001</v>
      </c>
    </row>
    <row r="2385" spans="2:4" ht="15" thickBot="1" x14ac:dyDescent="0.35">
      <c r="B2385">
        <f t="shared" si="37"/>
        <v>4</v>
      </c>
      <c r="C2385" s="2">
        <v>40283</v>
      </c>
      <c r="D2385" s="4">
        <v>79.7</v>
      </c>
    </row>
    <row r="2386" spans="2:4" ht="15" thickBot="1" x14ac:dyDescent="0.35">
      <c r="B2386">
        <f t="shared" si="37"/>
        <v>3</v>
      </c>
      <c r="C2386" s="2">
        <v>40282</v>
      </c>
      <c r="D2386" s="4">
        <v>99.46</v>
      </c>
    </row>
    <row r="2387" spans="2:4" ht="15" thickBot="1" x14ac:dyDescent="0.35">
      <c r="B2387">
        <f t="shared" si="37"/>
        <v>2</v>
      </c>
      <c r="C2387" s="2">
        <v>40281</v>
      </c>
      <c r="D2387" s="4">
        <v>133.4</v>
      </c>
    </row>
    <row r="2388" spans="2:4" ht="15" thickBot="1" x14ac:dyDescent="0.35">
      <c r="B2388">
        <f t="shared" si="37"/>
        <v>1</v>
      </c>
      <c r="C2388" s="2">
        <v>40280</v>
      </c>
      <c r="D2388" s="4">
        <v>119.1</v>
      </c>
    </row>
    <row r="2389" spans="2:4" ht="15" thickBot="1" x14ac:dyDescent="0.35">
      <c r="B2389">
        <f t="shared" si="37"/>
        <v>5</v>
      </c>
      <c r="C2389" s="2">
        <v>40277</v>
      </c>
      <c r="D2389" s="4">
        <v>37.200000000000003</v>
      </c>
    </row>
    <row r="2390" spans="2:4" ht="15" thickBot="1" x14ac:dyDescent="0.35">
      <c r="B2390">
        <f t="shared" si="37"/>
        <v>4</v>
      </c>
      <c r="C2390" s="2">
        <v>40276</v>
      </c>
      <c r="D2390" s="4">
        <v>90.2</v>
      </c>
    </row>
    <row r="2391" spans="2:4" ht="15" thickBot="1" x14ac:dyDescent="0.35">
      <c r="B2391">
        <f t="shared" si="37"/>
        <v>3</v>
      </c>
      <c r="C2391" s="2">
        <v>40275</v>
      </c>
      <c r="D2391" s="4">
        <v>122.8</v>
      </c>
    </row>
    <row r="2392" spans="2:4" ht="15" thickBot="1" x14ac:dyDescent="0.35">
      <c r="B2392">
        <f t="shared" si="37"/>
        <v>2</v>
      </c>
      <c r="C2392" s="2">
        <v>40274</v>
      </c>
      <c r="D2392" s="4">
        <v>85</v>
      </c>
    </row>
    <row r="2393" spans="2:4" ht="15" thickBot="1" x14ac:dyDescent="0.35">
      <c r="B2393">
        <f t="shared" si="37"/>
        <v>1</v>
      </c>
      <c r="C2393" s="2">
        <v>40273</v>
      </c>
      <c r="D2393" s="4">
        <v>63</v>
      </c>
    </row>
    <row r="2394" spans="2:4" ht="15" thickBot="1" x14ac:dyDescent="0.35">
      <c r="B2394">
        <f t="shared" si="37"/>
        <v>5</v>
      </c>
      <c r="C2394" s="2">
        <v>40270</v>
      </c>
      <c r="D2394" s="4">
        <v>-33.700000000000003</v>
      </c>
    </row>
    <row r="2395" spans="2:4" ht="15" thickBot="1" x14ac:dyDescent="0.35">
      <c r="B2395">
        <f t="shared" si="37"/>
        <v>4</v>
      </c>
      <c r="C2395" s="2">
        <v>40269</v>
      </c>
      <c r="D2395" s="4">
        <v>15.3</v>
      </c>
    </row>
    <row r="2396" spans="2:4" ht="15" thickBot="1" x14ac:dyDescent="0.35">
      <c r="B2396">
        <f t="shared" si="37"/>
        <v>3</v>
      </c>
      <c r="C2396" s="2">
        <v>40268</v>
      </c>
      <c r="D2396" s="4">
        <v>67.099999999999994</v>
      </c>
    </row>
    <row r="2397" spans="2:4" ht="15" thickBot="1" x14ac:dyDescent="0.35">
      <c r="B2397">
        <f t="shared" si="37"/>
        <v>2</v>
      </c>
      <c r="C2397" s="2">
        <v>40267</v>
      </c>
      <c r="D2397" s="4">
        <v>59.6</v>
      </c>
    </row>
    <row r="2398" spans="2:4" ht="15" thickBot="1" x14ac:dyDescent="0.35">
      <c r="B2398">
        <f t="shared" si="37"/>
        <v>1</v>
      </c>
      <c r="C2398" s="2">
        <v>40266</v>
      </c>
      <c r="D2398" s="4">
        <v>155.4</v>
      </c>
    </row>
    <row r="2399" spans="2:4" ht="15" thickBot="1" x14ac:dyDescent="0.35">
      <c r="B2399">
        <f t="shared" si="37"/>
        <v>5</v>
      </c>
      <c r="C2399" s="2">
        <v>40263</v>
      </c>
      <c r="D2399" s="4">
        <v>45.8</v>
      </c>
    </row>
    <row r="2400" spans="2:4" ht="15" thickBot="1" x14ac:dyDescent="0.35">
      <c r="B2400">
        <f t="shared" si="37"/>
        <v>4</v>
      </c>
      <c r="C2400" s="2">
        <v>40262</v>
      </c>
      <c r="D2400" s="4">
        <v>102.6</v>
      </c>
    </row>
    <row r="2401" spans="2:4" ht="15" thickBot="1" x14ac:dyDescent="0.35">
      <c r="B2401">
        <f t="shared" si="37"/>
        <v>3</v>
      </c>
      <c r="C2401" s="2">
        <v>40261</v>
      </c>
      <c r="D2401" s="4">
        <v>72.599999999999994</v>
      </c>
    </row>
    <row r="2402" spans="2:4" ht="15" thickBot="1" x14ac:dyDescent="0.35">
      <c r="B2402">
        <f t="shared" si="37"/>
        <v>2</v>
      </c>
      <c r="C2402" s="2">
        <v>40260</v>
      </c>
      <c r="D2402" s="4">
        <v>111.3</v>
      </c>
    </row>
    <row r="2403" spans="2:4" ht="15" thickBot="1" x14ac:dyDescent="0.35">
      <c r="B2403">
        <f t="shared" si="37"/>
        <v>1</v>
      </c>
      <c r="C2403" s="2">
        <v>40259</v>
      </c>
      <c r="D2403" s="4">
        <v>29.9</v>
      </c>
    </row>
    <row r="2404" spans="2:4" ht="15" thickBot="1" x14ac:dyDescent="0.35">
      <c r="B2404">
        <f t="shared" si="37"/>
        <v>5</v>
      </c>
      <c r="C2404" s="2">
        <v>40256</v>
      </c>
      <c r="D2404" s="4">
        <v>62.2</v>
      </c>
    </row>
    <row r="2405" spans="2:4" ht="15" thickBot="1" x14ac:dyDescent="0.35">
      <c r="B2405">
        <f t="shared" si="37"/>
        <v>4</v>
      </c>
      <c r="C2405" s="2">
        <v>40255</v>
      </c>
      <c r="D2405" s="4">
        <v>211.2</v>
      </c>
    </row>
    <row r="2406" spans="2:4" ht="15" thickBot="1" x14ac:dyDescent="0.35">
      <c r="B2406">
        <f t="shared" si="37"/>
        <v>3</v>
      </c>
      <c r="C2406" s="2">
        <v>40254</v>
      </c>
      <c r="D2406" s="4">
        <v>137.30000000000001</v>
      </c>
    </row>
    <row r="2407" spans="2:4" ht="15" thickBot="1" x14ac:dyDescent="0.35">
      <c r="B2407">
        <f t="shared" si="37"/>
        <v>2</v>
      </c>
      <c r="C2407" s="2">
        <v>40253</v>
      </c>
      <c r="D2407" s="4">
        <v>67.7</v>
      </c>
    </row>
    <row r="2408" spans="2:4" ht="15" thickBot="1" x14ac:dyDescent="0.35">
      <c r="B2408">
        <f t="shared" si="37"/>
        <v>1</v>
      </c>
      <c r="C2408" s="2">
        <v>40252</v>
      </c>
      <c r="D2408" s="4">
        <v>103.7</v>
      </c>
    </row>
    <row r="2409" spans="2:4" ht="15" thickBot="1" x14ac:dyDescent="0.35">
      <c r="B2409">
        <f t="shared" si="37"/>
        <v>5</v>
      </c>
      <c r="C2409" s="2">
        <v>40249</v>
      </c>
      <c r="D2409" s="4">
        <v>171.7</v>
      </c>
    </row>
    <row r="2410" spans="2:4" ht="15" thickBot="1" x14ac:dyDescent="0.35">
      <c r="B2410">
        <f t="shared" si="37"/>
        <v>4</v>
      </c>
      <c r="C2410" s="2">
        <v>40248</v>
      </c>
      <c r="D2410" s="4">
        <v>51.4</v>
      </c>
    </row>
    <row r="2411" spans="2:4" ht="15" thickBot="1" x14ac:dyDescent="0.35">
      <c r="B2411">
        <f t="shared" si="37"/>
        <v>3</v>
      </c>
      <c r="C2411" s="2">
        <v>40247</v>
      </c>
      <c r="D2411" s="4">
        <v>81.72</v>
      </c>
    </row>
    <row r="2412" spans="2:4" ht="15" thickBot="1" x14ac:dyDescent="0.35">
      <c r="B2412">
        <f t="shared" si="37"/>
        <v>2</v>
      </c>
      <c r="C2412" s="2">
        <v>40246</v>
      </c>
      <c r="D2412" s="4">
        <v>223.9</v>
      </c>
    </row>
    <row r="2413" spans="2:4" ht="15" thickBot="1" x14ac:dyDescent="0.35">
      <c r="B2413">
        <f t="shared" si="37"/>
        <v>5</v>
      </c>
      <c r="C2413" s="2">
        <v>40242</v>
      </c>
      <c r="D2413" s="4">
        <v>71.48</v>
      </c>
    </row>
    <row r="2414" spans="2:4" ht="15" thickBot="1" x14ac:dyDescent="0.35">
      <c r="B2414">
        <f t="shared" si="37"/>
        <v>4</v>
      </c>
      <c r="C2414" s="2">
        <v>40241</v>
      </c>
      <c r="D2414" s="4">
        <v>-17.100000000000001</v>
      </c>
    </row>
    <row r="2415" spans="2:4" ht="15" thickBot="1" x14ac:dyDescent="0.35">
      <c r="B2415">
        <f t="shared" si="37"/>
        <v>3</v>
      </c>
      <c r="C2415" s="2">
        <v>40240</v>
      </c>
      <c r="D2415" s="4">
        <v>70.2</v>
      </c>
    </row>
    <row r="2416" spans="2:4" ht="15" thickBot="1" x14ac:dyDescent="0.35">
      <c r="B2416">
        <f t="shared" si="37"/>
        <v>2</v>
      </c>
      <c r="C2416" s="2">
        <v>40239</v>
      </c>
      <c r="D2416" s="4">
        <v>25.7</v>
      </c>
    </row>
    <row r="2417" spans="2:4" ht="15" thickBot="1" x14ac:dyDescent="0.35">
      <c r="B2417">
        <f t="shared" si="37"/>
        <v>1</v>
      </c>
      <c r="C2417" s="2">
        <v>40238</v>
      </c>
      <c r="D2417" s="4">
        <v>22.8</v>
      </c>
    </row>
    <row r="2418" spans="2:4" ht="15" thickBot="1" x14ac:dyDescent="0.35">
      <c r="B2418">
        <f t="shared" si="37"/>
        <v>6</v>
      </c>
      <c r="C2418" s="2">
        <v>40236</v>
      </c>
      <c r="D2418" s="4">
        <v>-4.3</v>
      </c>
    </row>
    <row r="2419" spans="2:4" ht="15" thickBot="1" x14ac:dyDescent="0.35">
      <c r="B2419">
        <f t="shared" si="37"/>
        <v>5</v>
      </c>
      <c r="C2419" s="2">
        <v>40235</v>
      </c>
      <c r="D2419" s="4">
        <v>104.2</v>
      </c>
    </row>
    <row r="2420" spans="2:4" ht="15" thickBot="1" x14ac:dyDescent="0.35">
      <c r="B2420">
        <f t="shared" si="37"/>
        <v>4</v>
      </c>
      <c r="C2420" s="2">
        <v>40234</v>
      </c>
      <c r="D2420" s="4">
        <v>35.200000000000003</v>
      </c>
    </row>
    <row r="2421" spans="2:4" ht="15" thickBot="1" x14ac:dyDescent="0.35">
      <c r="B2421">
        <f t="shared" si="37"/>
        <v>3</v>
      </c>
      <c r="C2421" s="2">
        <v>40233</v>
      </c>
      <c r="D2421" s="4">
        <v>156.5</v>
      </c>
    </row>
    <row r="2422" spans="2:4" ht="15" thickBot="1" x14ac:dyDescent="0.35">
      <c r="B2422">
        <f t="shared" si="37"/>
        <v>5</v>
      </c>
      <c r="C2422" s="2">
        <v>40228</v>
      </c>
      <c r="D2422" s="4">
        <v>116.59</v>
      </c>
    </row>
    <row r="2423" spans="2:4" ht="15" thickBot="1" x14ac:dyDescent="0.35">
      <c r="B2423">
        <f t="shared" si="37"/>
        <v>4</v>
      </c>
      <c r="C2423" s="2">
        <v>40227</v>
      </c>
      <c r="D2423" s="4">
        <v>84.3</v>
      </c>
    </row>
    <row r="2424" spans="2:4" ht="15" thickBot="1" x14ac:dyDescent="0.35">
      <c r="B2424">
        <f t="shared" si="37"/>
        <v>3</v>
      </c>
      <c r="C2424" s="2">
        <v>40226</v>
      </c>
      <c r="D2424" s="4">
        <v>22.7</v>
      </c>
    </row>
    <row r="2425" spans="2:4" ht="15" thickBot="1" x14ac:dyDescent="0.35">
      <c r="B2425">
        <f t="shared" si="37"/>
        <v>2</v>
      </c>
      <c r="C2425" s="2">
        <v>40225</v>
      </c>
      <c r="D2425" s="4">
        <v>122.3</v>
      </c>
    </row>
    <row r="2426" spans="2:4" ht="15" thickBot="1" x14ac:dyDescent="0.35">
      <c r="B2426">
        <f t="shared" si="37"/>
        <v>1</v>
      </c>
      <c r="C2426" s="2">
        <v>40224</v>
      </c>
      <c r="D2426" s="4">
        <v>37.200000000000003</v>
      </c>
    </row>
    <row r="2427" spans="2:4" ht="15" thickBot="1" x14ac:dyDescent="0.35">
      <c r="B2427">
        <f t="shared" si="37"/>
        <v>5</v>
      </c>
      <c r="C2427" s="2">
        <v>40221</v>
      </c>
      <c r="D2427" s="4">
        <v>58.1</v>
      </c>
    </row>
    <row r="2428" spans="2:4" ht="15" thickBot="1" x14ac:dyDescent="0.35">
      <c r="B2428">
        <f t="shared" si="37"/>
        <v>4</v>
      </c>
      <c r="C2428" s="2">
        <v>40220</v>
      </c>
      <c r="D2428" s="4">
        <v>61.7</v>
      </c>
    </row>
    <row r="2429" spans="2:4" ht="15" thickBot="1" x14ac:dyDescent="0.35">
      <c r="B2429">
        <f t="shared" si="37"/>
        <v>3</v>
      </c>
      <c r="C2429" s="2">
        <v>40219</v>
      </c>
      <c r="D2429" s="4">
        <v>42.2</v>
      </c>
    </row>
    <row r="2430" spans="2:4" ht="15" thickBot="1" x14ac:dyDescent="0.35">
      <c r="B2430">
        <f t="shared" si="37"/>
        <v>2</v>
      </c>
      <c r="C2430" s="2">
        <v>40218</v>
      </c>
      <c r="D2430" s="4">
        <v>51.2</v>
      </c>
    </row>
    <row r="2431" spans="2:4" ht="15" thickBot="1" x14ac:dyDescent="0.35">
      <c r="B2431">
        <f t="shared" si="37"/>
        <v>1</v>
      </c>
      <c r="C2431" s="2">
        <v>40217</v>
      </c>
      <c r="D2431" s="4">
        <v>90</v>
      </c>
    </row>
    <row r="2432" spans="2:4" ht="15" thickBot="1" x14ac:dyDescent="0.35">
      <c r="B2432">
        <f t="shared" si="37"/>
        <v>5</v>
      </c>
      <c r="C2432" s="2">
        <v>40214</v>
      </c>
      <c r="D2432" s="4">
        <v>1.5</v>
      </c>
    </row>
    <row r="2433" spans="2:4" ht="15" thickBot="1" x14ac:dyDescent="0.35">
      <c r="B2433">
        <f t="shared" si="37"/>
        <v>4</v>
      </c>
      <c r="C2433" s="2">
        <v>40213</v>
      </c>
      <c r="D2433" s="4">
        <v>7.9</v>
      </c>
    </row>
    <row r="2434" spans="2:4" ht="15" thickBot="1" x14ac:dyDescent="0.35">
      <c r="B2434">
        <f t="shared" si="37"/>
        <v>3</v>
      </c>
      <c r="C2434" s="2">
        <v>40212</v>
      </c>
      <c r="D2434" s="4">
        <v>-27.5</v>
      </c>
    </row>
    <row r="2435" spans="2:4" ht="15" thickBot="1" x14ac:dyDescent="0.35">
      <c r="B2435">
        <f t="shared" si="37"/>
        <v>2</v>
      </c>
      <c r="C2435" s="2">
        <v>40211</v>
      </c>
      <c r="D2435" s="4">
        <v>-7.4</v>
      </c>
    </row>
    <row r="2436" spans="2:4" ht="15" thickBot="1" x14ac:dyDescent="0.35">
      <c r="B2436">
        <f t="shared" ref="B2436:B2499" si="38">WEEKDAY(C2436,2)</f>
        <v>1</v>
      </c>
      <c r="C2436" s="2">
        <v>40210</v>
      </c>
      <c r="D2436" s="4">
        <v>28.1</v>
      </c>
    </row>
    <row r="2437" spans="2:4" ht="15" thickBot="1" x14ac:dyDescent="0.35">
      <c r="B2437">
        <f t="shared" si="38"/>
        <v>5</v>
      </c>
      <c r="C2437" s="2">
        <v>40207</v>
      </c>
      <c r="D2437" s="4">
        <v>-1.8</v>
      </c>
    </row>
    <row r="2438" spans="2:4" ht="15" thickBot="1" x14ac:dyDescent="0.35">
      <c r="B2438">
        <f t="shared" si="38"/>
        <v>4</v>
      </c>
      <c r="C2438" s="2">
        <v>40206</v>
      </c>
      <c r="D2438" s="4">
        <v>11.4</v>
      </c>
    </row>
    <row r="2439" spans="2:4" ht="15" thickBot="1" x14ac:dyDescent="0.35">
      <c r="B2439">
        <f t="shared" si="38"/>
        <v>3</v>
      </c>
      <c r="C2439" s="2">
        <v>40205</v>
      </c>
      <c r="D2439" s="4">
        <v>0.8</v>
      </c>
    </row>
    <row r="2440" spans="2:4" ht="15" thickBot="1" x14ac:dyDescent="0.35">
      <c r="B2440">
        <f t="shared" si="38"/>
        <v>2</v>
      </c>
      <c r="C2440" s="2">
        <v>40204</v>
      </c>
      <c r="D2440" s="4">
        <v>-26.4</v>
      </c>
    </row>
    <row r="2441" spans="2:4" ht="15" thickBot="1" x14ac:dyDescent="0.35">
      <c r="B2441">
        <f t="shared" si="38"/>
        <v>1</v>
      </c>
      <c r="C2441" s="2">
        <v>40203</v>
      </c>
      <c r="D2441" s="4">
        <v>212.9</v>
      </c>
    </row>
    <row r="2442" spans="2:4" ht="15" thickBot="1" x14ac:dyDescent="0.35">
      <c r="B2442">
        <f t="shared" si="38"/>
        <v>5</v>
      </c>
      <c r="C2442" s="2">
        <v>40200</v>
      </c>
      <c r="D2442" s="4">
        <v>-124.2</v>
      </c>
    </row>
    <row r="2443" spans="2:4" ht="15" thickBot="1" x14ac:dyDescent="0.35">
      <c r="B2443">
        <f t="shared" si="38"/>
        <v>4</v>
      </c>
      <c r="C2443" s="2">
        <v>40199</v>
      </c>
      <c r="D2443" s="4">
        <v>131.30000000000001</v>
      </c>
    </row>
    <row r="2444" spans="2:4" ht="15" thickBot="1" x14ac:dyDescent="0.35">
      <c r="B2444">
        <f t="shared" si="38"/>
        <v>3</v>
      </c>
      <c r="C2444" s="2">
        <v>40198</v>
      </c>
      <c r="D2444" s="4">
        <v>35.799999999999997</v>
      </c>
    </row>
    <row r="2445" spans="2:4" ht="15" thickBot="1" x14ac:dyDescent="0.35">
      <c r="B2445">
        <f t="shared" si="38"/>
        <v>2</v>
      </c>
      <c r="C2445" s="2">
        <v>40197</v>
      </c>
      <c r="D2445" s="4">
        <v>125.4</v>
      </c>
    </row>
    <row r="2446" spans="2:4" ht="15" thickBot="1" x14ac:dyDescent="0.35">
      <c r="B2446">
        <f t="shared" si="38"/>
        <v>1</v>
      </c>
      <c r="C2446" s="2">
        <v>40196</v>
      </c>
      <c r="D2446" s="4">
        <v>360.2</v>
      </c>
    </row>
    <row r="2447" spans="2:4" ht="15" thickBot="1" x14ac:dyDescent="0.35">
      <c r="B2447">
        <f t="shared" si="38"/>
        <v>5</v>
      </c>
      <c r="C2447" s="2">
        <v>40193</v>
      </c>
      <c r="D2447" s="4">
        <v>17.7</v>
      </c>
    </row>
    <row r="2448" spans="2:4" ht="15" thickBot="1" x14ac:dyDescent="0.35">
      <c r="B2448">
        <f t="shared" si="38"/>
        <v>4</v>
      </c>
      <c r="C2448" s="2">
        <v>40192</v>
      </c>
      <c r="D2448" s="4">
        <v>80.5</v>
      </c>
    </row>
    <row r="2449" spans="2:4" ht="15" thickBot="1" x14ac:dyDescent="0.35">
      <c r="B2449">
        <f t="shared" si="38"/>
        <v>3</v>
      </c>
      <c r="C2449" s="2">
        <v>40191</v>
      </c>
      <c r="D2449" s="4">
        <v>-48.2</v>
      </c>
    </row>
    <row r="2450" spans="2:4" ht="15" thickBot="1" x14ac:dyDescent="0.35">
      <c r="B2450">
        <f t="shared" si="38"/>
        <v>2</v>
      </c>
      <c r="C2450" s="2">
        <v>40190</v>
      </c>
      <c r="D2450" s="4">
        <v>-45.8</v>
      </c>
    </row>
    <row r="2451" spans="2:4" ht="15" thickBot="1" x14ac:dyDescent="0.35">
      <c r="B2451">
        <f t="shared" si="38"/>
        <v>1</v>
      </c>
      <c r="C2451" s="2">
        <v>40189</v>
      </c>
      <c r="D2451" s="4">
        <v>311.7</v>
      </c>
    </row>
    <row r="2452" spans="2:4" ht="15" thickBot="1" x14ac:dyDescent="0.35">
      <c r="B2452">
        <f t="shared" si="38"/>
        <v>4</v>
      </c>
      <c r="C2452" s="2">
        <v>40178</v>
      </c>
      <c r="D2452" s="4">
        <v>-68.900000000000006</v>
      </c>
    </row>
    <row r="2453" spans="2:4" ht="15" thickBot="1" x14ac:dyDescent="0.35">
      <c r="B2453">
        <f t="shared" si="38"/>
        <v>3</v>
      </c>
      <c r="C2453" s="2">
        <v>40177</v>
      </c>
      <c r="D2453" s="4">
        <v>43</v>
      </c>
    </row>
    <row r="2454" spans="2:4" ht="15" thickBot="1" x14ac:dyDescent="0.35">
      <c r="B2454">
        <f t="shared" si="38"/>
        <v>2</v>
      </c>
      <c r="C2454" s="2">
        <v>40176</v>
      </c>
      <c r="D2454" s="4">
        <v>-119.8</v>
      </c>
    </row>
    <row r="2455" spans="2:4" ht="15" thickBot="1" x14ac:dyDescent="0.35">
      <c r="B2455">
        <f t="shared" si="38"/>
        <v>1</v>
      </c>
      <c r="C2455" s="2">
        <v>40175</v>
      </c>
      <c r="D2455" s="4">
        <v>-105.4</v>
      </c>
    </row>
    <row r="2456" spans="2:4" ht="15" thickBot="1" x14ac:dyDescent="0.35">
      <c r="B2456">
        <f t="shared" si="38"/>
        <v>5</v>
      </c>
      <c r="C2456" s="2">
        <v>40172</v>
      </c>
      <c r="D2456" s="4">
        <v>-3.3</v>
      </c>
    </row>
    <row r="2457" spans="2:4" ht="15" thickBot="1" x14ac:dyDescent="0.35">
      <c r="B2457">
        <f t="shared" si="38"/>
        <v>4</v>
      </c>
      <c r="C2457" s="2">
        <v>40171</v>
      </c>
      <c r="D2457" s="4">
        <v>-42.2</v>
      </c>
    </row>
    <row r="2458" spans="2:4" ht="15" thickBot="1" x14ac:dyDescent="0.35">
      <c r="B2458">
        <f t="shared" si="38"/>
        <v>3</v>
      </c>
      <c r="C2458" s="2">
        <v>40170</v>
      </c>
      <c r="D2458" s="4">
        <v>13.9</v>
      </c>
    </row>
    <row r="2459" spans="2:4" ht="15" thickBot="1" x14ac:dyDescent="0.35">
      <c r="B2459">
        <f t="shared" si="38"/>
        <v>2</v>
      </c>
      <c r="C2459" s="2">
        <v>40169</v>
      </c>
      <c r="D2459" s="4">
        <v>12.8</v>
      </c>
    </row>
    <row r="2460" spans="2:4" ht="15" thickBot="1" x14ac:dyDescent="0.35">
      <c r="B2460">
        <f t="shared" si="38"/>
        <v>1</v>
      </c>
      <c r="C2460" s="2">
        <v>40168</v>
      </c>
      <c r="D2460" s="4">
        <v>-6.5</v>
      </c>
    </row>
    <row r="2461" spans="2:4" ht="15" thickBot="1" x14ac:dyDescent="0.35">
      <c r="B2461">
        <f t="shared" si="38"/>
        <v>5</v>
      </c>
      <c r="C2461" s="2">
        <v>40165</v>
      </c>
      <c r="D2461" s="4">
        <v>26.2</v>
      </c>
    </row>
    <row r="2462" spans="2:4" ht="15" thickBot="1" x14ac:dyDescent="0.35">
      <c r="B2462">
        <f t="shared" si="38"/>
        <v>4</v>
      </c>
      <c r="C2462" s="2">
        <v>40164</v>
      </c>
      <c r="D2462" s="4">
        <v>-88.7</v>
      </c>
    </row>
    <row r="2463" spans="2:4" ht="15" thickBot="1" x14ac:dyDescent="0.35">
      <c r="B2463">
        <f t="shared" si="38"/>
        <v>3</v>
      </c>
      <c r="C2463" s="2">
        <v>40163</v>
      </c>
      <c r="D2463" s="4">
        <v>-47.6</v>
      </c>
    </row>
    <row r="2464" spans="2:4" ht="15" thickBot="1" x14ac:dyDescent="0.35">
      <c r="B2464">
        <f t="shared" si="38"/>
        <v>2</v>
      </c>
      <c r="C2464" s="2">
        <v>40162</v>
      </c>
      <c r="D2464" s="4">
        <v>-3.6</v>
      </c>
    </row>
    <row r="2465" spans="2:4" ht="15" thickBot="1" x14ac:dyDescent="0.35">
      <c r="B2465">
        <f t="shared" si="38"/>
        <v>1</v>
      </c>
      <c r="C2465" s="2">
        <v>40161</v>
      </c>
      <c r="D2465" s="4">
        <v>-21.1</v>
      </c>
    </row>
    <row r="2466" spans="2:4" ht="15" thickBot="1" x14ac:dyDescent="0.35">
      <c r="B2466">
        <f t="shared" si="38"/>
        <v>5</v>
      </c>
      <c r="C2466" s="2">
        <v>40158</v>
      </c>
      <c r="D2466" s="4">
        <v>117.8</v>
      </c>
    </row>
    <row r="2467" spans="2:4" ht="15" thickBot="1" x14ac:dyDescent="0.35">
      <c r="B2467">
        <f t="shared" si="38"/>
        <v>4</v>
      </c>
      <c r="C2467" s="2">
        <v>40157</v>
      </c>
      <c r="D2467" s="4">
        <v>-22.9</v>
      </c>
    </row>
    <row r="2468" spans="2:4" ht="15" thickBot="1" x14ac:dyDescent="0.35">
      <c r="B2468">
        <f t="shared" si="38"/>
        <v>3</v>
      </c>
      <c r="C2468" s="2">
        <v>40156</v>
      </c>
      <c r="D2468" s="4">
        <v>32.4</v>
      </c>
    </row>
    <row r="2469" spans="2:4" ht="15" thickBot="1" x14ac:dyDescent="0.35">
      <c r="B2469">
        <f t="shared" si="38"/>
        <v>2</v>
      </c>
      <c r="C2469" s="2">
        <v>40155</v>
      </c>
      <c r="D2469" s="4">
        <v>-20.5</v>
      </c>
    </row>
    <row r="2470" spans="2:4" ht="15" thickBot="1" x14ac:dyDescent="0.35">
      <c r="B2470">
        <f t="shared" si="38"/>
        <v>1</v>
      </c>
      <c r="C2470" s="2">
        <v>40154</v>
      </c>
      <c r="D2470" s="4">
        <v>-42</v>
      </c>
    </row>
    <row r="2471" spans="2:4" ht="15" thickBot="1" x14ac:dyDescent="0.35">
      <c r="B2471">
        <f t="shared" si="38"/>
        <v>5</v>
      </c>
      <c r="C2471" s="2">
        <v>40151</v>
      </c>
      <c r="D2471" s="4">
        <v>48.5</v>
      </c>
    </row>
    <row r="2472" spans="2:4" ht="15" thickBot="1" x14ac:dyDescent="0.35">
      <c r="B2472">
        <f t="shared" si="38"/>
        <v>4</v>
      </c>
      <c r="C2472" s="2">
        <v>40150</v>
      </c>
      <c r="D2472" s="4">
        <v>-23</v>
      </c>
    </row>
    <row r="2473" spans="2:4" ht="15" thickBot="1" x14ac:dyDescent="0.35">
      <c r="B2473">
        <f t="shared" si="38"/>
        <v>3</v>
      </c>
      <c r="C2473" s="2">
        <v>40149</v>
      </c>
      <c r="D2473" s="4">
        <v>-51.3</v>
      </c>
    </row>
    <row r="2474" spans="2:4" ht="15" thickBot="1" x14ac:dyDescent="0.35">
      <c r="B2474">
        <f t="shared" si="38"/>
        <v>2</v>
      </c>
      <c r="C2474" s="2">
        <v>40148</v>
      </c>
      <c r="D2474" s="4">
        <v>-59.6</v>
      </c>
    </row>
    <row r="2475" spans="2:4" ht="15" thickBot="1" x14ac:dyDescent="0.35">
      <c r="B2475">
        <f t="shared" si="38"/>
        <v>1</v>
      </c>
      <c r="C2475" s="2">
        <v>40147</v>
      </c>
      <c r="D2475" s="4">
        <v>-67.099999999999994</v>
      </c>
    </row>
    <row r="2476" spans="2:4" ht="15" thickBot="1" x14ac:dyDescent="0.35">
      <c r="B2476">
        <f t="shared" si="38"/>
        <v>5</v>
      </c>
      <c r="C2476" s="2">
        <v>40144</v>
      </c>
      <c r="D2476" s="4">
        <v>-109.1</v>
      </c>
    </row>
    <row r="2477" spans="2:4" ht="15" thickBot="1" x14ac:dyDescent="0.35">
      <c r="B2477">
        <f t="shared" si="38"/>
        <v>4</v>
      </c>
      <c r="C2477" s="2">
        <v>40143</v>
      </c>
      <c r="D2477" s="4">
        <v>-65.099999999999994</v>
      </c>
    </row>
    <row r="2478" spans="2:4" ht="15" thickBot="1" x14ac:dyDescent="0.35">
      <c r="B2478">
        <f t="shared" si="38"/>
        <v>3</v>
      </c>
      <c r="C2478" s="2">
        <v>40142</v>
      </c>
      <c r="D2478" s="4">
        <v>-57.7</v>
      </c>
    </row>
    <row r="2479" spans="2:4" ht="15" thickBot="1" x14ac:dyDescent="0.35">
      <c r="B2479">
        <f t="shared" si="38"/>
        <v>2</v>
      </c>
      <c r="C2479" s="2">
        <v>40141</v>
      </c>
      <c r="D2479" s="4">
        <v>25.8</v>
      </c>
    </row>
    <row r="2480" spans="2:4" ht="15" thickBot="1" x14ac:dyDescent="0.35">
      <c r="B2480">
        <f t="shared" si="38"/>
        <v>1</v>
      </c>
      <c r="C2480" s="2">
        <v>40140</v>
      </c>
      <c r="D2480" s="4">
        <v>35</v>
      </c>
    </row>
    <row r="2481" spans="2:4" ht="15" thickBot="1" x14ac:dyDescent="0.35">
      <c r="B2481">
        <f t="shared" si="38"/>
        <v>5</v>
      </c>
      <c r="C2481" s="2">
        <v>40137</v>
      </c>
      <c r="D2481" s="4">
        <v>-1.9</v>
      </c>
    </row>
    <row r="2482" spans="2:4" ht="15" thickBot="1" x14ac:dyDescent="0.35">
      <c r="B2482">
        <f t="shared" si="38"/>
        <v>4</v>
      </c>
      <c r="C2482" s="2">
        <v>40136</v>
      </c>
      <c r="D2482" s="4">
        <v>-15.7</v>
      </c>
    </row>
    <row r="2483" spans="2:4" ht="15" thickBot="1" x14ac:dyDescent="0.35">
      <c r="B2483">
        <f t="shared" si="38"/>
        <v>3</v>
      </c>
      <c r="C2483" s="2">
        <v>40135</v>
      </c>
      <c r="D2483" s="4">
        <v>-33.6</v>
      </c>
    </row>
    <row r="2484" spans="2:4" ht="15" thickBot="1" x14ac:dyDescent="0.35">
      <c r="B2484">
        <f t="shared" si="38"/>
        <v>2</v>
      </c>
      <c r="C2484" s="2">
        <v>40134</v>
      </c>
      <c r="D2484" s="4">
        <v>-3.2</v>
      </c>
    </row>
    <row r="2485" spans="2:4" ht="15" thickBot="1" x14ac:dyDescent="0.35">
      <c r="B2485">
        <f t="shared" si="38"/>
        <v>1</v>
      </c>
      <c r="C2485" s="2">
        <v>40133</v>
      </c>
      <c r="D2485" s="4">
        <v>38.200000000000003</v>
      </c>
    </row>
    <row r="2486" spans="2:4" ht="15" thickBot="1" x14ac:dyDescent="0.35">
      <c r="B2486">
        <f t="shared" si="38"/>
        <v>5</v>
      </c>
      <c r="C2486" s="2">
        <v>40130</v>
      </c>
      <c r="D2486" s="4">
        <v>-4.2</v>
      </c>
    </row>
    <row r="2487" spans="2:4" ht="15" thickBot="1" x14ac:dyDescent="0.35">
      <c r="B2487">
        <f t="shared" si="38"/>
        <v>4</v>
      </c>
      <c r="C2487" s="2">
        <v>40129</v>
      </c>
      <c r="D2487" s="4">
        <v>99.7</v>
      </c>
    </row>
    <row r="2488" spans="2:4" ht="15" thickBot="1" x14ac:dyDescent="0.35">
      <c r="B2488">
        <f t="shared" si="38"/>
        <v>3</v>
      </c>
      <c r="C2488" s="2">
        <v>40128</v>
      </c>
      <c r="D2488" s="4">
        <v>6</v>
      </c>
    </row>
    <row r="2489" spans="2:4" ht="15" thickBot="1" x14ac:dyDescent="0.35">
      <c r="B2489">
        <f t="shared" si="38"/>
        <v>2</v>
      </c>
      <c r="C2489" s="2">
        <v>40127</v>
      </c>
      <c r="D2489" s="4">
        <v>113.3</v>
      </c>
    </row>
    <row r="2490" spans="2:4" ht="15" thickBot="1" x14ac:dyDescent="0.35">
      <c r="B2490">
        <f t="shared" si="38"/>
        <v>1</v>
      </c>
      <c r="C2490" s="2">
        <v>40126</v>
      </c>
      <c r="D2490" s="4">
        <v>36.5</v>
      </c>
    </row>
    <row r="2491" spans="2:4" ht="15" thickBot="1" x14ac:dyDescent="0.35">
      <c r="B2491">
        <f t="shared" si="38"/>
        <v>5</v>
      </c>
      <c r="C2491" s="2">
        <v>40123</v>
      </c>
      <c r="D2491" s="4">
        <v>-27.3</v>
      </c>
    </row>
    <row r="2492" spans="2:4" ht="15" thickBot="1" x14ac:dyDescent="0.35">
      <c r="B2492">
        <f t="shared" si="38"/>
        <v>4</v>
      </c>
      <c r="C2492" s="2">
        <v>40122</v>
      </c>
      <c r="D2492" s="4">
        <v>19.899999999999999</v>
      </c>
    </row>
    <row r="2493" spans="2:4" ht="15" thickBot="1" x14ac:dyDescent="0.35">
      <c r="B2493">
        <f t="shared" si="38"/>
        <v>2</v>
      </c>
      <c r="C2493" s="2">
        <v>40120</v>
      </c>
      <c r="D2493" s="4">
        <v>84.9</v>
      </c>
    </row>
    <row r="2494" spans="2:4" ht="15" thickBot="1" x14ac:dyDescent="0.35">
      <c r="B2494">
        <f t="shared" si="38"/>
        <v>1</v>
      </c>
      <c r="C2494" s="2">
        <v>40119</v>
      </c>
      <c r="D2494" s="4">
        <v>7.3</v>
      </c>
    </row>
    <row r="2495" spans="2:4" ht="15" thickBot="1" x14ac:dyDescent="0.35">
      <c r="B2495">
        <f t="shared" si="38"/>
        <v>5</v>
      </c>
      <c r="C2495" s="2">
        <v>40116</v>
      </c>
      <c r="D2495" s="4">
        <v>-80.599999999999994</v>
      </c>
    </row>
    <row r="2496" spans="2:4" ht="15" thickBot="1" x14ac:dyDescent="0.35">
      <c r="B2496">
        <f t="shared" si="38"/>
        <v>4</v>
      </c>
      <c r="C2496" s="2">
        <v>40115</v>
      </c>
      <c r="D2496" s="4">
        <v>-56.7</v>
      </c>
    </row>
    <row r="2497" spans="2:4" ht="15" thickBot="1" x14ac:dyDescent="0.35">
      <c r="B2497">
        <f t="shared" si="38"/>
        <v>3</v>
      </c>
      <c r="C2497" s="2">
        <v>40114</v>
      </c>
      <c r="D2497" s="4">
        <v>-26</v>
      </c>
    </row>
    <row r="2498" spans="2:4" ht="15" thickBot="1" x14ac:dyDescent="0.35">
      <c r="B2498">
        <f t="shared" si="38"/>
        <v>2</v>
      </c>
      <c r="C2498" s="2">
        <v>40113</v>
      </c>
      <c r="D2498" s="4">
        <v>83.3</v>
      </c>
    </row>
    <row r="2499" spans="2:4" ht="15" thickBot="1" x14ac:dyDescent="0.35">
      <c r="B2499">
        <f t="shared" si="38"/>
        <v>1</v>
      </c>
      <c r="C2499" s="2">
        <v>40112</v>
      </c>
      <c r="D2499" s="4">
        <v>19</v>
      </c>
    </row>
    <row r="2500" spans="2:4" ht="15" thickBot="1" x14ac:dyDescent="0.35">
      <c r="B2500">
        <f t="shared" ref="B2500:B2563" si="39">WEEKDAY(C2500,2)</f>
        <v>5</v>
      </c>
      <c r="C2500" s="2">
        <v>40109</v>
      </c>
      <c r="D2500" s="4">
        <v>47.4</v>
      </c>
    </row>
    <row r="2501" spans="2:4" ht="15" thickBot="1" x14ac:dyDescent="0.35">
      <c r="B2501">
        <f t="shared" si="39"/>
        <v>4</v>
      </c>
      <c r="C2501" s="2">
        <v>40108</v>
      </c>
      <c r="D2501" s="4">
        <v>-21.8</v>
      </c>
    </row>
    <row r="2502" spans="2:4" ht="15" thickBot="1" x14ac:dyDescent="0.35">
      <c r="B2502">
        <f t="shared" si="39"/>
        <v>3</v>
      </c>
      <c r="C2502" s="2">
        <v>40107</v>
      </c>
      <c r="D2502" s="4">
        <v>53.7</v>
      </c>
    </row>
    <row r="2503" spans="2:4" ht="15" thickBot="1" x14ac:dyDescent="0.35">
      <c r="B2503">
        <f t="shared" si="39"/>
        <v>2</v>
      </c>
      <c r="C2503" s="2">
        <v>40106</v>
      </c>
      <c r="D2503" s="4">
        <v>-50.6</v>
      </c>
    </row>
    <row r="2504" spans="2:4" ht="15" thickBot="1" x14ac:dyDescent="0.35">
      <c r="B2504">
        <f t="shared" si="39"/>
        <v>1</v>
      </c>
      <c r="C2504" s="2">
        <v>40105</v>
      </c>
      <c r="D2504" s="4">
        <v>-4.4000000000000004</v>
      </c>
    </row>
    <row r="2505" spans="2:4" ht="15" thickBot="1" x14ac:dyDescent="0.35">
      <c r="B2505">
        <f t="shared" si="39"/>
        <v>5</v>
      </c>
      <c r="C2505" s="2">
        <v>40102</v>
      </c>
      <c r="D2505" s="4">
        <v>47.7</v>
      </c>
    </row>
    <row r="2506" spans="2:4" ht="15" thickBot="1" x14ac:dyDescent="0.35">
      <c r="B2506">
        <f t="shared" si="39"/>
        <v>4</v>
      </c>
      <c r="C2506" s="2">
        <v>40101</v>
      </c>
      <c r="D2506" s="4">
        <v>-2.7</v>
      </c>
    </row>
    <row r="2507" spans="2:4" ht="15" thickBot="1" x14ac:dyDescent="0.35">
      <c r="B2507">
        <f t="shared" si="39"/>
        <v>3</v>
      </c>
      <c r="C2507" s="2">
        <v>40100</v>
      </c>
      <c r="D2507" s="4">
        <v>-18.7</v>
      </c>
    </row>
    <row r="2508" spans="2:4" ht="15" thickBot="1" x14ac:dyDescent="0.35">
      <c r="B2508">
        <f t="shared" si="39"/>
        <v>2</v>
      </c>
      <c r="C2508" s="2">
        <v>40099</v>
      </c>
      <c r="D2508" s="4">
        <v>-32</v>
      </c>
    </row>
    <row r="2509" spans="2:4" ht="15" thickBot="1" x14ac:dyDescent="0.35">
      <c r="B2509">
        <f t="shared" si="39"/>
        <v>1</v>
      </c>
      <c r="C2509" s="2">
        <v>40098</v>
      </c>
      <c r="D2509" s="4">
        <v>-42.8</v>
      </c>
    </row>
    <row r="2510" spans="2:4" ht="15" thickBot="1" x14ac:dyDescent="0.35">
      <c r="B2510">
        <f t="shared" si="39"/>
        <v>5</v>
      </c>
      <c r="C2510" s="2">
        <v>40095</v>
      </c>
      <c r="D2510" s="4">
        <v>-14.9</v>
      </c>
    </row>
    <row r="2511" spans="2:4" ht="15" thickBot="1" x14ac:dyDescent="0.35">
      <c r="B2511">
        <f t="shared" si="39"/>
        <v>4</v>
      </c>
      <c r="C2511" s="2">
        <v>40094</v>
      </c>
      <c r="D2511" s="4">
        <v>-26.3</v>
      </c>
    </row>
    <row r="2512" spans="2:4" ht="15" thickBot="1" x14ac:dyDescent="0.35">
      <c r="B2512">
        <f t="shared" si="39"/>
        <v>3</v>
      </c>
      <c r="C2512" s="2">
        <v>40093</v>
      </c>
      <c r="D2512" s="4">
        <v>-35</v>
      </c>
    </row>
    <row r="2513" spans="2:4" ht="15" thickBot="1" x14ac:dyDescent="0.35">
      <c r="B2513">
        <f t="shared" si="39"/>
        <v>2</v>
      </c>
      <c r="C2513" s="2">
        <v>40092</v>
      </c>
      <c r="D2513" s="4">
        <v>-43.1</v>
      </c>
    </row>
    <row r="2514" spans="2:4" ht="15" thickBot="1" x14ac:dyDescent="0.35">
      <c r="B2514">
        <f t="shared" si="39"/>
        <v>1</v>
      </c>
      <c r="C2514" s="2">
        <v>40091</v>
      </c>
      <c r="D2514" s="4">
        <v>-56.7</v>
      </c>
    </row>
    <row r="2515" spans="2:4" ht="15" thickBot="1" x14ac:dyDescent="0.35">
      <c r="B2515">
        <f t="shared" si="39"/>
        <v>5</v>
      </c>
      <c r="C2515" s="2">
        <v>40088</v>
      </c>
      <c r="D2515" s="4">
        <v>-28</v>
      </c>
    </row>
    <row r="2516" spans="2:4" ht="15" thickBot="1" x14ac:dyDescent="0.35">
      <c r="B2516">
        <f t="shared" si="39"/>
        <v>4</v>
      </c>
      <c r="C2516" s="2">
        <v>40087</v>
      </c>
      <c r="D2516" s="4">
        <v>-113.1</v>
      </c>
    </row>
    <row r="2517" spans="2:4" ht="15" thickBot="1" x14ac:dyDescent="0.35">
      <c r="B2517">
        <f t="shared" si="39"/>
        <v>3</v>
      </c>
      <c r="C2517" s="2">
        <v>40086</v>
      </c>
      <c r="D2517" s="4">
        <v>-114.3</v>
      </c>
    </row>
    <row r="2518" spans="2:4" ht="15" thickBot="1" x14ac:dyDescent="0.35">
      <c r="B2518">
        <f t="shared" si="39"/>
        <v>2</v>
      </c>
      <c r="C2518" s="2">
        <v>40085</v>
      </c>
      <c r="D2518" s="4">
        <v>-224.7</v>
      </c>
    </row>
    <row r="2519" spans="2:4" ht="15" thickBot="1" x14ac:dyDescent="0.35">
      <c r="B2519">
        <f t="shared" si="39"/>
        <v>1</v>
      </c>
      <c r="C2519" s="2">
        <v>40084</v>
      </c>
      <c r="D2519" s="4">
        <v>-240.3</v>
      </c>
    </row>
    <row r="2520" spans="2:4" ht="15" thickBot="1" x14ac:dyDescent="0.35">
      <c r="B2520">
        <f t="shared" si="39"/>
        <v>5</v>
      </c>
      <c r="C2520" s="2">
        <v>40081</v>
      </c>
      <c r="D2520" s="4">
        <v>-185.4</v>
      </c>
    </row>
    <row r="2521" spans="2:4" ht="15" thickBot="1" x14ac:dyDescent="0.35">
      <c r="B2521">
        <f t="shared" si="39"/>
        <v>4</v>
      </c>
      <c r="C2521" s="2">
        <v>40080</v>
      </c>
      <c r="D2521" s="4">
        <v>-130.4</v>
      </c>
    </row>
    <row r="2522" spans="2:4" ht="15" thickBot="1" x14ac:dyDescent="0.35">
      <c r="B2522">
        <f t="shared" si="39"/>
        <v>3</v>
      </c>
      <c r="C2522" s="2">
        <v>40079</v>
      </c>
      <c r="D2522" s="4">
        <v>-83.8</v>
      </c>
    </row>
    <row r="2523" spans="2:4" ht="15" thickBot="1" x14ac:dyDescent="0.35">
      <c r="B2523">
        <f t="shared" si="39"/>
        <v>2</v>
      </c>
      <c r="C2523" s="2">
        <v>40078</v>
      </c>
      <c r="D2523" s="4">
        <v>-66.8</v>
      </c>
    </row>
    <row r="2524" spans="2:4" ht="15" thickBot="1" x14ac:dyDescent="0.35">
      <c r="B2524">
        <f t="shared" si="39"/>
        <v>1</v>
      </c>
      <c r="C2524" s="2">
        <v>40077</v>
      </c>
      <c r="D2524" s="4">
        <v>-56.2</v>
      </c>
    </row>
    <row r="2525" spans="2:4" ht="15" thickBot="1" x14ac:dyDescent="0.35">
      <c r="B2525">
        <f t="shared" si="39"/>
        <v>5</v>
      </c>
      <c r="C2525" s="2">
        <v>40074</v>
      </c>
      <c r="D2525" s="4">
        <v>-98.2</v>
      </c>
    </row>
    <row r="2526" spans="2:4" ht="15" thickBot="1" x14ac:dyDescent="0.35">
      <c r="B2526">
        <f t="shared" si="39"/>
        <v>4</v>
      </c>
      <c r="C2526" s="2">
        <v>40073</v>
      </c>
      <c r="D2526" s="4">
        <v>-121.6</v>
      </c>
    </row>
    <row r="2527" spans="2:4" ht="15" thickBot="1" x14ac:dyDescent="0.35">
      <c r="B2527">
        <f t="shared" si="39"/>
        <v>3</v>
      </c>
      <c r="C2527" s="2">
        <v>40072</v>
      </c>
      <c r="D2527" s="4">
        <v>-79.5</v>
      </c>
    </row>
    <row r="2528" spans="2:4" ht="15" thickBot="1" x14ac:dyDescent="0.35">
      <c r="B2528">
        <f t="shared" si="39"/>
        <v>2</v>
      </c>
      <c r="C2528" s="2">
        <v>40071</v>
      </c>
      <c r="D2528" s="4">
        <v>-45.6</v>
      </c>
    </row>
    <row r="2529" spans="2:4" ht="15" thickBot="1" x14ac:dyDescent="0.35">
      <c r="B2529">
        <f t="shared" si="39"/>
        <v>1</v>
      </c>
      <c r="C2529" s="2">
        <v>40070</v>
      </c>
      <c r="D2529" s="4">
        <v>-35.4</v>
      </c>
    </row>
    <row r="2530" spans="2:4" ht="15" thickBot="1" x14ac:dyDescent="0.35">
      <c r="B2530">
        <f t="shared" si="39"/>
        <v>5</v>
      </c>
      <c r="C2530" s="2">
        <v>40067</v>
      </c>
      <c r="D2530" s="4">
        <v>-47.1</v>
      </c>
    </row>
    <row r="2531" spans="2:4" ht="15" thickBot="1" x14ac:dyDescent="0.35">
      <c r="B2531">
        <f t="shared" si="39"/>
        <v>4</v>
      </c>
      <c r="C2531" s="2">
        <v>40066</v>
      </c>
      <c r="D2531" s="4">
        <v>-60.9</v>
      </c>
    </row>
    <row r="2532" spans="2:4" ht="15" thickBot="1" x14ac:dyDescent="0.35">
      <c r="B2532">
        <f t="shared" si="39"/>
        <v>3</v>
      </c>
      <c r="C2532" s="2">
        <v>40065</v>
      </c>
      <c r="D2532" s="4">
        <v>-89.2</v>
      </c>
    </row>
    <row r="2533" spans="2:4" ht="15" thickBot="1" x14ac:dyDescent="0.35">
      <c r="B2533">
        <f t="shared" si="39"/>
        <v>2</v>
      </c>
      <c r="C2533" s="2">
        <v>40064</v>
      </c>
      <c r="D2533" s="4">
        <v>-202.9</v>
      </c>
    </row>
    <row r="2534" spans="2:4" ht="15" thickBot="1" x14ac:dyDescent="0.35">
      <c r="B2534">
        <f t="shared" si="39"/>
        <v>1</v>
      </c>
      <c r="C2534" s="2">
        <v>40063</v>
      </c>
      <c r="D2534" s="4">
        <v>-33.1</v>
      </c>
    </row>
    <row r="2535" spans="2:4" ht="15" thickBot="1" x14ac:dyDescent="0.35">
      <c r="B2535">
        <f t="shared" si="39"/>
        <v>5</v>
      </c>
      <c r="C2535" s="2">
        <v>40060</v>
      </c>
      <c r="D2535" s="4">
        <v>-59.6</v>
      </c>
    </row>
    <row r="2536" spans="2:4" ht="15" thickBot="1" x14ac:dyDescent="0.35">
      <c r="B2536">
        <f t="shared" si="39"/>
        <v>4</v>
      </c>
      <c r="C2536" s="2">
        <v>40059</v>
      </c>
      <c r="D2536" s="4">
        <v>26.7</v>
      </c>
    </row>
    <row r="2537" spans="2:4" ht="15" thickBot="1" x14ac:dyDescent="0.35">
      <c r="B2537">
        <f t="shared" si="39"/>
        <v>3</v>
      </c>
      <c r="C2537" s="2">
        <v>40058</v>
      </c>
      <c r="D2537" s="4">
        <v>-48.21</v>
      </c>
    </row>
    <row r="2538" spans="2:4" ht="15" thickBot="1" x14ac:dyDescent="0.35">
      <c r="B2538">
        <f t="shared" si="39"/>
        <v>2</v>
      </c>
      <c r="C2538" s="2">
        <v>40057</v>
      </c>
      <c r="D2538" s="4">
        <v>-52.1</v>
      </c>
    </row>
    <row r="2539" spans="2:4" ht="15" thickBot="1" x14ac:dyDescent="0.35">
      <c r="B2539">
        <f t="shared" si="39"/>
        <v>1</v>
      </c>
      <c r="C2539" s="2">
        <v>40056</v>
      </c>
      <c r="D2539" s="4">
        <v>-45.6</v>
      </c>
    </row>
    <row r="2540" spans="2:4" ht="15" thickBot="1" x14ac:dyDescent="0.35">
      <c r="B2540">
        <f t="shared" si="39"/>
        <v>5</v>
      </c>
      <c r="C2540" s="2">
        <v>40053</v>
      </c>
      <c r="D2540" s="4">
        <v>-60.4</v>
      </c>
    </row>
    <row r="2541" spans="2:4" ht="15" thickBot="1" x14ac:dyDescent="0.35">
      <c r="B2541">
        <f t="shared" si="39"/>
        <v>4</v>
      </c>
      <c r="C2541" s="2">
        <v>40052</v>
      </c>
      <c r="D2541" s="4">
        <v>-78.400000000000006</v>
      </c>
    </row>
    <row r="2542" spans="2:4" ht="15" thickBot="1" x14ac:dyDescent="0.35">
      <c r="B2542">
        <f t="shared" si="39"/>
        <v>3</v>
      </c>
      <c r="C2542" s="2">
        <v>40051</v>
      </c>
      <c r="D2542" s="4">
        <v>37.9</v>
      </c>
    </row>
    <row r="2543" spans="2:4" ht="15" thickBot="1" x14ac:dyDescent="0.35">
      <c r="B2543">
        <f t="shared" si="39"/>
        <v>2</v>
      </c>
      <c r="C2543" s="2">
        <v>40050</v>
      </c>
      <c r="D2543" s="4">
        <v>-35.700000000000003</v>
      </c>
    </row>
    <row r="2544" spans="2:4" ht="15" thickBot="1" x14ac:dyDescent="0.35">
      <c r="B2544">
        <f t="shared" si="39"/>
        <v>1</v>
      </c>
      <c r="C2544" s="2">
        <v>40049</v>
      </c>
      <c r="D2544" s="4">
        <v>-19.8</v>
      </c>
    </row>
    <row r="2545" spans="2:4" ht="15" thickBot="1" x14ac:dyDescent="0.35">
      <c r="B2545">
        <f t="shared" si="39"/>
        <v>5</v>
      </c>
      <c r="C2545" s="2">
        <v>40046</v>
      </c>
      <c r="D2545" s="4">
        <v>-5.4</v>
      </c>
    </row>
    <row r="2546" spans="2:4" ht="15" thickBot="1" x14ac:dyDescent="0.35">
      <c r="B2546">
        <f t="shared" si="39"/>
        <v>4</v>
      </c>
      <c r="C2546" s="2">
        <v>40045</v>
      </c>
      <c r="D2546" s="4">
        <v>14.1</v>
      </c>
    </row>
    <row r="2547" spans="2:4" ht="15" thickBot="1" x14ac:dyDescent="0.35">
      <c r="B2547">
        <f t="shared" si="39"/>
        <v>3</v>
      </c>
      <c r="C2547" s="2">
        <v>40044</v>
      </c>
      <c r="D2547" s="4">
        <v>115.9</v>
      </c>
    </row>
    <row r="2548" spans="2:4" ht="15" thickBot="1" x14ac:dyDescent="0.35">
      <c r="B2548">
        <f t="shared" si="39"/>
        <v>2</v>
      </c>
      <c r="C2548" s="2">
        <v>40043</v>
      </c>
      <c r="D2548" s="4">
        <v>-68.7</v>
      </c>
    </row>
    <row r="2549" spans="2:4" ht="15" thickBot="1" x14ac:dyDescent="0.35">
      <c r="B2549">
        <f t="shared" si="39"/>
        <v>1</v>
      </c>
      <c r="C2549" s="2">
        <v>40042</v>
      </c>
      <c r="D2549" s="4">
        <v>37.700000000000003</v>
      </c>
    </row>
    <row r="2550" spans="2:4" ht="15" thickBot="1" x14ac:dyDescent="0.35">
      <c r="B2550">
        <f t="shared" si="39"/>
        <v>5</v>
      </c>
      <c r="C2550" s="2">
        <v>40039</v>
      </c>
      <c r="D2550" s="4">
        <v>41.1</v>
      </c>
    </row>
    <row r="2551" spans="2:4" ht="15" thickBot="1" x14ac:dyDescent="0.35">
      <c r="B2551">
        <f t="shared" si="39"/>
        <v>4</v>
      </c>
      <c r="C2551" s="2">
        <v>40038</v>
      </c>
      <c r="D2551" s="4">
        <v>16.3</v>
      </c>
    </row>
    <row r="2552" spans="2:4" ht="15" thickBot="1" x14ac:dyDescent="0.35">
      <c r="B2552">
        <f t="shared" si="39"/>
        <v>3</v>
      </c>
      <c r="C2552" s="2">
        <v>40037</v>
      </c>
      <c r="D2552" s="4">
        <v>100.9</v>
      </c>
    </row>
    <row r="2553" spans="2:4" ht="15" thickBot="1" x14ac:dyDescent="0.35">
      <c r="B2553">
        <f t="shared" si="39"/>
        <v>2</v>
      </c>
      <c r="C2553" s="2">
        <v>40036</v>
      </c>
      <c r="D2553" s="4">
        <v>67.5</v>
      </c>
    </row>
    <row r="2554" spans="2:4" ht="15" thickBot="1" x14ac:dyDescent="0.35">
      <c r="B2554">
        <f t="shared" si="39"/>
        <v>1</v>
      </c>
      <c r="C2554" s="2">
        <v>40035</v>
      </c>
      <c r="D2554" s="4">
        <v>4.7</v>
      </c>
    </row>
    <row r="2555" spans="2:4" ht="15" thickBot="1" x14ac:dyDescent="0.35">
      <c r="B2555">
        <f t="shared" si="39"/>
        <v>5</v>
      </c>
      <c r="C2555" s="2">
        <v>40032</v>
      </c>
      <c r="D2555" s="4">
        <v>96.7</v>
      </c>
    </row>
    <row r="2556" spans="2:4" ht="15" thickBot="1" x14ac:dyDescent="0.35">
      <c r="B2556">
        <f t="shared" si="39"/>
        <v>4</v>
      </c>
      <c r="C2556" s="2">
        <v>40031</v>
      </c>
      <c r="D2556" s="4">
        <v>17.2</v>
      </c>
    </row>
    <row r="2557" spans="2:4" ht="15" thickBot="1" x14ac:dyDescent="0.35">
      <c r="B2557">
        <f t="shared" si="39"/>
        <v>3</v>
      </c>
      <c r="C2557" s="2">
        <v>40030</v>
      </c>
      <c r="D2557" s="4">
        <v>32</v>
      </c>
    </row>
    <row r="2558" spans="2:4" ht="15" thickBot="1" x14ac:dyDescent="0.35">
      <c r="B2558">
        <f t="shared" si="39"/>
        <v>2</v>
      </c>
      <c r="C2558" s="2">
        <v>40029</v>
      </c>
      <c r="D2558" s="4">
        <v>20.7</v>
      </c>
    </row>
    <row r="2559" spans="2:4" ht="15" thickBot="1" x14ac:dyDescent="0.35">
      <c r="B2559">
        <f t="shared" si="39"/>
        <v>1</v>
      </c>
      <c r="C2559" s="2">
        <v>40028</v>
      </c>
      <c r="D2559" s="4">
        <v>36.4</v>
      </c>
    </row>
    <row r="2560" spans="2:4" ht="15" thickBot="1" x14ac:dyDescent="0.35">
      <c r="B2560">
        <f t="shared" si="39"/>
        <v>5</v>
      </c>
      <c r="C2560" s="2">
        <v>40025</v>
      </c>
      <c r="D2560" s="4">
        <v>55.4</v>
      </c>
    </row>
    <row r="2561" spans="2:4" ht="15" thickBot="1" x14ac:dyDescent="0.35">
      <c r="B2561">
        <f t="shared" si="39"/>
        <v>4</v>
      </c>
      <c r="C2561" s="2">
        <v>40024</v>
      </c>
      <c r="D2561" s="4">
        <v>-1.2</v>
      </c>
    </row>
    <row r="2562" spans="2:4" ht="15" thickBot="1" x14ac:dyDescent="0.35">
      <c r="B2562">
        <f t="shared" si="39"/>
        <v>3</v>
      </c>
      <c r="C2562" s="2">
        <v>40023</v>
      </c>
      <c r="D2562" s="4">
        <v>57.6</v>
      </c>
    </row>
    <row r="2563" spans="2:4" ht="15" thickBot="1" x14ac:dyDescent="0.35">
      <c r="B2563">
        <f t="shared" si="39"/>
        <v>2</v>
      </c>
      <c r="C2563" s="2">
        <v>40022</v>
      </c>
      <c r="D2563" s="4">
        <v>22.4</v>
      </c>
    </row>
    <row r="2564" spans="2:4" ht="15" thickBot="1" x14ac:dyDescent="0.35">
      <c r="B2564">
        <f t="shared" ref="B2564:B2627" si="40">WEEKDAY(C2564,2)</f>
        <v>1</v>
      </c>
      <c r="C2564" s="2">
        <v>40021</v>
      </c>
      <c r="D2564" s="4">
        <v>37.799999999999997</v>
      </c>
    </row>
    <row r="2565" spans="2:4" ht="15" thickBot="1" x14ac:dyDescent="0.35">
      <c r="B2565">
        <f t="shared" si="40"/>
        <v>5</v>
      </c>
      <c r="C2565" s="2">
        <v>40018</v>
      </c>
      <c r="D2565" s="4">
        <v>0.6</v>
      </c>
    </row>
    <row r="2566" spans="2:4" ht="15" thickBot="1" x14ac:dyDescent="0.35">
      <c r="B2566">
        <f t="shared" si="40"/>
        <v>4</v>
      </c>
      <c r="C2566" s="2">
        <v>40017</v>
      </c>
      <c r="D2566" s="4">
        <v>12</v>
      </c>
    </row>
    <row r="2567" spans="2:4" ht="15" thickBot="1" x14ac:dyDescent="0.35">
      <c r="B2567">
        <f t="shared" si="40"/>
        <v>3</v>
      </c>
      <c r="C2567" s="2">
        <v>40016</v>
      </c>
      <c r="D2567" s="4">
        <v>55.2</v>
      </c>
    </row>
    <row r="2568" spans="2:4" ht="15" thickBot="1" x14ac:dyDescent="0.35">
      <c r="B2568">
        <f t="shared" si="40"/>
        <v>2</v>
      </c>
      <c r="C2568" s="2">
        <v>40015</v>
      </c>
      <c r="D2568" s="4">
        <v>22.4</v>
      </c>
    </row>
    <row r="2569" spans="2:4" ht="15" thickBot="1" x14ac:dyDescent="0.35">
      <c r="B2569">
        <f t="shared" si="40"/>
        <v>1</v>
      </c>
      <c r="C2569" s="2">
        <v>40014</v>
      </c>
      <c r="D2569" s="4">
        <v>85.4</v>
      </c>
    </row>
    <row r="2570" spans="2:4" ht="15" thickBot="1" x14ac:dyDescent="0.35">
      <c r="B2570">
        <f t="shared" si="40"/>
        <v>5</v>
      </c>
      <c r="C2570" s="2">
        <v>40011</v>
      </c>
      <c r="D2570" s="4">
        <v>-17.2</v>
      </c>
    </row>
    <row r="2571" spans="2:4" ht="15" thickBot="1" x14ac:dyDescent="0.35">
      <c r="B2571">
        <f t="shared" si="40"/>
        <v>4</v>
      </c>
      <c r="C2571" s="2">
        <v>40010</v>
      </c>
      <c r="D2571" s="4">
        <v>13.9</v>
      </c>
    </row>
    <row r="2572" spans="2:4" ht="15" thickBot="1" x14ac:dyDescent="0.35">
      <c r="B2572">
        <f t="shared" si="40"/>
        <v>3</v>
      </c>
      <c r="C2572" s="2">
        <v>40009</v>
      </c>
      <c r="D2572" s="4">
        <v>151.1</v>
      </c>
    </row>
    <row r="2573" spans="2:4" ht="15" thickBot="1" x14ac:dyDescent="0.35">
      <c r="B2573">
        <f t="shared" si="40"/>
        <v>2</v>
      </c>
      <c r="C2573" s="2">
        <v>40008</v>
      </c>
      <c r="D2573" s="4">
        <v>32.700000000000003</v>
      </c>
    </row>
    <row r="2574" spans="2:4" ht="15" thickBot="1" x14ac:dyDescent="0.35">
      <c r="B2574">
        <f t="shared" si="40"/>
        <v>1</v>
      </c>
      <c r="C2574" s="2">
        <v>40007</v>
      </c>
      <c r="D2574" s="4">
        <v>124.1</v>
      </c>
    </row>
    <row r="2575" spans="2:4" ht="15" thickBot="1" x14ac:dyDescent="0.35">
      <c r="B2575">
        <f t="shared" si="40"/>
        <v>5</v>
      </c>
      <c r="C2575" s="2">
        <v>40004</v>
      </c>
      <c r="D2575" s="4">
        <v>115.7</v>
      </c>
    </row>
    <row r="2576" spans="2:4" ht="15" thickBot="1" x14ac:dyDescent="0.35">
      <c r="B2576">
        <f t="shared" si="40"/>
        <v>4</v>
      </c>
      <c r="C2576" s="2">
        <v>40003</v>
      </c>
      <c r="D2576" s="4">
        <v>91.6</v>
      </c>
    </row>
    <row r="2577" spans="2:4" ht="15" thickBot="1" x14ac:dyDescent="0.35">
      <c r="B2577">
        <f t="shared" si="40"/>
        <v>3</v>
      </c>
      <c r="C2577" s="2">
        <v>40002</v>
      </c>
      <c r="D2577" s="4">
        <v>117.5</v>
      </c>
    </row>
    <row r="2578" spans="2:4" ht="15" thickBot="1" x14ac:dyDescent="0.35">
      <c r="B2578">
        <f t="shared" si="40"/>
        <v>2</v>
      </c>
      <c r="C2578" s="2">
        <v>40001</v>
      </c>
      <c r="D2578" s="4">
        <v>128.69999999999999</v>
      </c>
    </row>
    <row r="2579" spans="2:4" ht="15" thickBot="1" x14ac:dyDescent="0.35">
      <c r="B2579">
        <f t="shared" si="40"/>
        <v>1</v>
      </c>
      <c r="C2579" s="2">
        <v>40000</v>
      </c>
      <c r="D2579" s="4">
        <v>194</v>
      </c>
    </row>
    <row r="2580" spans="2:4" ht="15" thickBot="1" x14ac:dyDescent="0.35">
      <c r="B2580">
        <f t="shared" si="40"/>
        <v>5</v>
      </c>
      <c r="C2580" s="2">
        <v>39997</v>
      </c>
      <c r="D2580" s="4">
        <v>98.6</v>
      </c>
    </row>
    <row r="2581" spans="2:4" ht="15" thickBot="1" x14ac:dyDescent="0.35">
      <c r="B2581">
        <f t="shared" si="40"/>
        <v>4</v>
      </c>
      <c r="C2581" s="2">
        <v>39996</v>
      </c>
      <c r="D2581" s="4">
        <v>124.1</v>
      </c>
    </row>
    <row r="2582" spans="2:4" ht="15" thickBot="1" x14ac:dyDescent="0.35">
      <c r="B2582">
        <f t="shared" si="40"/>
        <v>3</v>
      </c>
      <c r="C2582" s="2">
        <v>39995</v>
      </c>
      <c r="D2582" s="4">
        <v>95.8</v>
      </c>
    </row>
    <row r="2583" spans="2:4" ht="15" thickBot="1" x14ac:dyDescent="0.35">
      <c r="B2583">
        <f t="shared" si="40"/>
        <v>2</v>
      </c>
      <c r="C2583" s="2">
        <v>39994</v>
      </c>
      <c r="D2583" s="4">
        <v>80.400000000000006</v>
      </c>
    </row>
    <row r="2584" spans="2:4" ht="15" thickBot="1" x14ac:dyDescent="0.35">
      <c r="B2584">
        <f t="shared" si="40"/>
        <v>1</v>
      </c>
      <c r="C2584" s="2">
        <v>39993</v>
      </c>
      <c r="D2584" s="4">
        <v>60.5</v>
      </c>
    </row>
    <row r="2585" spans="2:4" ht="15" thickBot="1" x14ac:dyDescent="0.35">
      <c r="B2585">
        <f t="shared" si="40"/>
        <v>5</v>
      </c>
      <c r="C2585" s="2">
        <v>39990</v>
      </c>
      <c r="D2585" s="4">
        <v>96.8</v>
      </c>
    </row>
    <row r="2586" spans="2:4" ht="15" thickBot="1" x14ac:dyDescent="0.35">
      <c r="B2586">
        <f t="shared" si="40"/>
        <v>4</v>
      </c>
      <c r="C2586" s="2">
        <v>39989</v>
      </c>
      <c r="D2586" s="4">
        <v>121.7</v>
      </c>
    </row>
    <row r="2587" spans="2:4" ht="15" thickBot="1" x14ac:dyDescent="0.35">
      <c r="B2587">
        <f t="shared" si="40"/>
        <v>3</v>
      </c>
      <c r="C2587" s="2">
        <v>39988</v>
      </c>
      <c r="D2587" s="4">
        <v>124.5</v>
      </c>
    </row>
    <row r="2588" spans="2:4" ht="15" thickBot="1" x14ac:dyDescent="0.35">
      <c r="B2588">
        <f t="shared" si="40"/>
        <v>2</v>
      </c>
      <c r="C2588" s="2">
        <v>39987</v>
      </c>
      <c r="D2588" s="4">
        <v>89.6</v>
      </c>
    </row>
    <row r="2589" spans="2:4" ht="15" thickBot="1" x14ac:dyDescent="0.35">
      <c r="B2589">
        <f t="shared" si="40"/>
        <v>1</v>
      </c>
      <c r="C2589" s="2">
        <v>39986</v>
      </c>
      <c r="D2589" s="4">
        <v>74</v>
      </c>
    </row>
    <row r="2590" spans="2:4" ht="15" thickBot="1" x14ac:dyDescent="0.35">
      <c r="B2590">
        <f t="shared" si="40"/>
        <v>5</v>
      </c>
      <c r="C2590" s="2">
        <v>39983</v>
      </c>
      <c r="D2590" s="4">
        <v>47.3</v>
      </c>
    </row>
    <row r="2591" spans="2:4" ht="15" thickBot="1" x14ac:dyDescent="0.35">
      <c r="B2591">
        <f t="shared" si="40"/>
        <v>4</v>
      </c>
      <c r="C2591" s="2">
        <v>39982</v>
      </c>
      <c r="D2591" s="4">
        <v>98.7</v>
      </c>
    </row>
    <row r="2592" spans="2:4" ht="15" thickBot="1" x14ac:dyDescent="0.35">
      <c r="B2592">
        <f t="shared" si="40"/>
        <v>3</v>
      </c>
      <c r="C2592" s="2">
        <v>39981</v>
      </c>
      <c r="D2592" s="4">
        <v>96.6</v>
      </c>
    </row>
    <row r="2593" spans="2:4" ht="15" thickBot="1" x14ac:dyDescent="0.35">
      <c r="B2593">
        <f t="shared" si="40"/>
        <v>2</v>
      </c>
      <c r="C2593" s="2">
        <v>39980</v>
      </c>
      <c r="D2593" s="4">
        <v>10.5</v>
      </c>
    </row>
    <row r="2594" spans="2:4" ht="15" thickBot="1" x14ac:dyDescent="0.35">
      <c r="B2594">
        <f t="shared" si="40"/>
        <v>1</v>
      </c>
      <c r="C2594" s="2">
        <v>39979</v>
      </c>
      <c r="D2594" s="4">
        <v>-43.9</v>
      </c>
    </row>
    <row r="2595" spans="2:4" ht="15" thickBot="1" x14ac:dyDescent="0.35">
      <c r="B2595">
        <f t="shared" si="40"/>
        <v>4</v>
      </c>
      <c r="C2595" s="2">
        <v>39975</v>
      </c>
      <c r="D2595" s="4">
        <v>129.9</v>
      </c>
    </row>
    <row r="2596" spans="2:4" ht="15" thickBot="1" x14ac:dyDescent="0.35">
      <c r="B2596">
        <f t="shared" si="40"/>
        <v>3</v>
      </c>
      <c r="C2596" s="2">
        <v>39974</v>
      </c>
      <c r="D2596" s="4">
        <v>131.4</v>
      </c>
    </row>
    <row r="2597" spans="2:4" ht="15" thickBot="1" x14ac:dyDescent="0.35">
      <c r="B2597">
        <f t="shared" si="40"/>
        <v>2</v>
      </c>
      <c r="C2597" s="2">
        <v>39973</v>
      </c>
      <c r="D2597" s="4">
        <v>155.9</v>
      </c>
    </row>
    <row r="2598" spans="2:4" ht="15" thickBot="1" x14ac:dyDescent="0.35">
      <c r="B2598">
        <f t="shared" si="40"/>
        <v>1</v>
      </c>
      <c r="C2598" s="2">
        <v>39972</v>
      </c>
      <c r="D2598" s="4">
        <v>66.3</v>
      </c>
    </row>
    <row r="2599" spans="2:4" ht="15" thickBot="1" x14ac:dyDescent="0.35">
      <c r="B2599">
        <f t="shared" si="40"/>
        <v>5</v>
      </c>
      <c r="C2599" s="2">
        <v>39969</v>
      </c>
      <c r="D2599" s="4">
        <v>88.3</v>
      </c>
    </row>
    <row r="2600" spans="2:4" ht="15" thickBot="1" x14ac:dyDescent="0.35">
      <c r="B2600">
        <f t="shared" si="40"/>
        <v>4</v>
      </c>
      <c r="C2600" s="2">
        <v>39968</v>
      </c>
      <c r="D2600" s="4">
        <v>119.9</v>
      </c>
    </row>
    <row r="2601" spans="2:4" ht="15" thickBot="1" x14ac:dyDescent="0.35">
      <c r="B2601">
        <f t="shared" si="40"/>
        <v>3</v>
      </c>
      <c r="C2601" s="2">
        <v>39967</v>
      </c>
      <c r="D2601" s="4">
        <v>0.6</v>
      </c>
    </row>
    <row r="2602" spans="2:4" ht="15" thickBot="1" x14ac:dyDescent="0.35">
      <c r="B2602">
        <f t="shared" si="40"/>
        <v>2</v>
      </c>
      <c r="C2602" s="2">
        <v>39966</v>
      </c>
      <c r="D2602" s="4">
        <v>147.69999999999999</v>
      </c>
    </row>
    <row r="2603" spans="2:4" ht="15" thickBot="1" x14ac:dyDescent="0.35">
      <c r="B2603">
        <f t="shared" si="40"/>
        <v>1</v>
      </c>
      <c r="C2603" s="2">
        <v>39965</v>
      </c>
      <c r="D2603" s="4">
        <v>149.69999999999999</v>
      </c>
    </row>
    <row r="2604" spans="2:4" ht="15" thickBot="1" x14ac:dyDescent="0.35">
      <c r="B2604">
        <f t="shared" si="40"/>
        <v>5</v>
      </c>
      <c r="C2604" s="2">
        <v>39962</v>
      </c>
      <c r="D2604" s="4">
        <v>67.099999999999994</v>
      </c>
    </row>
    <row r="2605" spans="2:4" ht="15" thickBot="1" x14ac:dyDescent="0.35">
      <c r="B2605">
        <f t="shared" si="40"/>
        <v>4</v>
      </c>
      <c r="C2605" s="2">
        <v>39961</v>
      </c>
      <c r="D2605" s="4">
        <v>160.9</v>
      </c>
    </row>
    <row r="2606" spans="2:4" ht="15" thickBot="1" x14ac:dyDescent="0.35">
      <c r="B2606">
        <f t="shared" si="40"/>
        <v>3</v>
      </c>
      <c r="C2606" s="2">
        <v>39960</v>
      </c>
      <c r="D2606" s="4">
        <v>107.4</v>
      </c>
    </row>
    <row r="2607" spans="2:4" ht="15" thickBot="1" x14ac:dyDescent="0.35">
      <c r="B2607">
        <f t="shared" si="40"/>
        <v>2</v>
      </c>
      <c r="C2607" s="2">
        <v>39959</v>
      </c>
      <c r="D2607" s="4">
        <v>194.1</v>
      </c>
    </row>
    <row r="2608" spans="2:4" ht="15" thickBot="1" x14ac:dyDescent="0.35">
      <c r="B2608">
        <f t="shared" si="40"/>
        <v>1</v>
      </c>
      <c r="C2608" s="2">
        <v>39958</v>
      </c>
      <c r="D2608" s="4">
        <v>80.5</v>
      </c>
    </row>
    <row r="2609" spans="2:4" ht="15" thickBot="1" x14ac:dyDescent="0.35">
      <c r="B2609">
        <f t="shared" si="40"/>
        <v>5</v>
      </c>
      <c r="C2609" s="2">
        <v>39955</v>
      </c>
      <c r="D2609" s="4">
        <v>146.80000000000001</v>
      </c>
    </row>
    <row r="2610" spans="2:4" ht="15" thickBot="1" x14ac:dyDescent="0.35">
      <c r="B2610">
        <f t="shared" si="40"/>
        <v>4</v>
      </c>
      <c r="C2610" s="2">
        <v>39954</v>
      </c>
      <c r="D2610" s="4">
        <v>153.5</v>
      </c>
    </row>
    <row r="2611" spans="2:4" ht="15" thickBot="1" x14ac:dyDescent="0.35">
      <c r="B2611">
        <f t="shared" si="40"/>
        <v>3</v>
      </c>
      <c r="C2611" s="2">
        <v>39953</v>
      </c>
      <c r="D2611" s="4">
        <v>83.5</v>
      </c>
    </row>
    <row r="2612" spans="2:4" ht="15" thickBot="1" x14ac:dyDescent="0.35">
      <c r="B2612">
        <f t="shared" si="40"/>
        <v>2</v>
      </c>
      <c r="C2612" s="2">
        <v>39952</v>
      </c>
      <c r="D2612" s="4">
        <v>130.80000000000001</v>
      </c>
    </row>
    <row r="2613" spans="2:4" ht="15" thickBot="1" x14ac:dyDescent="0.35">
      <c r="B2613">
        <f t="shared" si="40"/>
        <v>1</v>
      </c>
      <c r="C2613" s="2">
        <v>39951</v>
      </c>
      <c r="D2613" s="4">
        <v>52.4</v>
      </c>
    </row>
    <row r="2614" spans="2:4" ht="15" thickBot="1" x14ac:dyDescent="0.35">
      <c r="B2614">
        <f t="shared" si="40"/>
        <v>5</v>
      </c>
      <c r="C2614" s="2">
        <v>39948</v>
      </c>
      <c r="D2614" s="4">
        <v>78.7</v>
      </c>
    </row>
    <row r="2615" spans="2:4" ht="15" thickBot="1" x14ac:dyDescent="0.35">
      <c r="B2615">
        <f t="shared" si="40"/>
        <v>4</v>
      </c>
      <c r="C2615" s="2">
        <v>39947</v>
      </c>
      <c r="D2615" s="4">
        <v>198.6</v>
      </c>
    </row>
    <row r="2616" spans="2:4" ht="15" thickBot="1" x14ac:dyDescent="0.35">
      <c r="B2616">
        <f t="shared" si="40"/>
        <v>3</v>
      </c>
      <c r="C2616" s="2">
        <v>39946</v>
      </c>
      <c r="D2616" s="4">
        <v>80.7</v>
      </c>
    </row>
    <row r="2617" spans="2:4" ht="15" thickBot="1" x14ac:dyDescent="0.35">
      <c r="B2617">
        <f t="shared" si="40"/>
        <v>2</v>
      </c>
      <c r="C2617" s="2">
        <v>39945</v>
      </c>
      <c r="D2617" s="4">
        <v>175.9</v>
      </c>
    </row>
    <row r="2618" spans="2:4" ht="15" thickBot="1" x14ac:dyDescent="0.35">
      <c r="B2618">
        <f t="shared" si="40"/>
        <v>5</v>
      </c>
      <c r="C2618" s="2">
        <v>39941</v>
      </c>
      <c r="D2618" s="4">
        <v>21.5</v>
      </c>
    </row>
    <row r="2619" spans="2:4" ht="15" thickBot="1" x14ac:dyDescent="0.35">
      <c r="B2619">
        <f t="shared" si="40"/>
        <v>4</v>
      </c>
      <c r="C2619" s="2">
        <v>39940</v>
      </c>
      <c r="D2619" s="4">
        <v>59.8</v>
      </c>
    </row>
    <row r="2620" spans="2:4" ht="15" thickBot="1" x14ac:dyDescent="0.35">
      <c r="B2620">
        <f t="shared" si="40"/>
        <v>3</v>
      </c>
      <c r="C2620" s="2">
        <v>39939</v>
      </c>
      <c r="D2620" s="4">
        <v>36.1</v>
      </c>
    </row>
    <row r="2621" spans="2:4" ht="15" thickBot="1" x14ac:dyDescent="0.35">
      <c r="B2621">
        <f t="shared" si="40"/>
        <v>2</v>
      </c>
      <c r="C2621" s="2">
        <v>39938</v>
      </c>
      <c r="D2621" s="4">
        <v>34.700000000000003</v>
      </c>
    </row>
    <row r="2622" spans="2:4" ht="15" thickBot="1" x14ac:dyDescent="0.35">
      <c r="B2622">
        <f t="shared" si="40"/>
        <v>1</v>
      </c>
      <c r="C2622" s="2">
        <v>39937</v>
      </c>
      <c r="D2622" s="4">
        <v>-32</v>
      </c>
    </row>
    <row r="2623" spans="2:4" ht="15" thickBot="1" x14ac:dyDescent="0.35">
      <c r="B2623">
        <f t="shared" si="40"/>
        <v>4</v>
      </c>
      <c r="C2623" s="2">
        <v>39933</v>
      </c>
      <c r="D2623" s="4">
        <v>-90.3</v>
      </c>
    </row>
    <row r="2624" spans="2:4" ht="15" thickBot="1" x14ac:dyDescent="0.35">
      <c r="B2624">
        <f t="shared" si="40"/>
        <v>3</v>
      </c>
      <c r="C2624" s="2">
        <v>39932</v>
      </c>
      <c r="D2624" s="4">
        <v>-168.4</v>
      </c>
    </row>
    <row r="2625" spans="2:4" ht="15" thickBot="1" x14ac:dyDescent="0.35">
      <c r="B2625">
        <f t="shared" si="40"/>
        <v>2</v>
      </c>
      <c r="C2625" s="2">
        <v>39931</v>
      </c>
      <c r="D2625" s="4">
        <v>-67</v>
      </c>
    </row>
    <row r="2626" spans="2:4" ht="15" thickBot="1" x14ac:dyDescent="0.35">
      <c r="B2626">
        <f t="shared" si="40"/>
        <v>1</v>
      </c>
      <c r="C2626" s="2">
        <v>39930</v>
      </c>
      <c r="D2626" s="4">
        <v>-7</v>
      </c>
    </row>
    <row r="2627" spans="2:4" ht="15" thickBot="1" x14ac:dyDescent="0.35">
      <c r="B2627">
        <f t="shared" si="40"/>
        <v>5</v>
      </c>
      <c r="C2627" s="2">
        <v>39927</v>
      </c>
      <c r="D2627" s="4">
        <v>39</v>
      </c>
    </row>
    <row r="2628" spans="2:4" ht="15" thickBot="1" x14ac:dyDescent="0.35">
      <c r="B2628">
        <f t="shared" ref="B2628:B2691" si="41">WEEKDAY(C2628,2)</f>
        <v>4</v>
      </c>
      <c r="C2628" s="2">
        <v>39926</v>
      </c>
      <c r="D2628" s="4">
        <v>3.7</v>
      </c>
    </row>
    <row r="2629" spans="2:4" ht="15" thickBot="1" x14ac:dyDescent="0.35">
      <c r="B2629">
        <f t="shared" si="41"/>
        <v>3</v>
      </c>
      <c r="C2629" s="2">
        <v>39925</v>
      </c>
      <c r="D2629" s="4">
        <v>31.5</v>
      </c>
    </row>
    <row r="2630" spans="2:4" ht="15" thickBot="1" x14ac:dyDescent="0.35">
      <c r="B2630">
        <f t="shared" si="41"/>
        <v>2</v>
      </c>
      <c r="C2630" s="2">
        <v>39924</v>
      </c>
      <c r="D2630" s="4">
        <v>5.3</v>
      </c>
    </row>
    <row r="2631" spans="2:4" ht="15" thickBot="1" x14ac:dyDescent="0.35">
      <c r="B2631">
        <f t="shared" si="41"/>
        <v>1</v>
      </c>
      <c r="C2631" s="2">
        <v>39923</v>
      </c>
      <c r="D2631" s="4">
        <v>41.5</v>
      </c>
    </row>
    <row r="2632" spans="2:4" ht="15" thickBot="1" x14ac:dyDescent="0.35">
      <c r="B2632">
        <f t="shared" si="41"/>
        <v>5</v>
      </c>
      <c r="C2632" s="2">
        <v>39920</v>
      </c>
      <c r="D2632" s="4">
        <v>58.9</v>
      </c>
    </row>
    <row r="2633" spans="2:4" ht="15" thickBot="1" x14ac:dyDescent="0.35">
      <c r="B2633">
        <f t="shared" si="41"/>
        <v>4</v>
      </c>
      <c r="C2633" s="2">
        <v>39919</v>
      </c>
      <c r="D2633" s="4">
        <v>95.9</v>
      </c>
    </row>
    <row r="2634" spans="2:4" ht="15" thickBot="1" x14ac:dyDescent="0.35">
      <c r="B2634">
        <f t="shared" si="41"/>
        <v>3</v>
      </c>
      <c r="C2634" s="2">
        <v>39918</v>
      </c>
      <c r="D2634" s="4">
        <v>47.3</v>
      </c>
    </row>
    <row r="2635" spans="2:4" ht="15" thickBot="1" x14ac:dyDescent="0.35">
      <c r="B2635">
        <f t="shared" si="41"/>
        <v>2</v>
      </c>
      <c r="C2635" s="2">
        <v>39917</v>
      </c>
      <c r="D2635" s="4">
        <v>24.3</v>
      </c>
    </row>
    <row r="2636" spans="2:4" ht="15" thickBot="1" x14ac:dyDescent="0.35">
      <c r="B2636">
        <f t="shared" si="41"/>
        <v>1</v>
      </c>
      <c r="C2636" s="2">
        <v>39916</v>
      </c>
      <c r="D2636" s="4">
        <v>62</v>
      </c>
    </row>
    <row r="2637" spans="2:4" ht="15" thickBot="1" x14ac:dyDescent="0.35">
      <c r="B2637">
        <f t="shared" si="41"/>
        <v>5</v>
      </c>
      <c r="C2637" s="2">
        <v>39913</v>
      </c>
      <c r="D2637" s="4">
        <v>72.599999999999994</v>
      </c>
    </row>
    <row r="2638" spans="2:4" ht="15" thickBot="1" x14ac:dyDescent="0.35">
      <c r="B2638">
        <f t="shared" si="41"/>
        <v>4</v>
      </c>
      <c r="C2638" s="2">
        <v>39912</v>
      </c>
      <c r="D2638" s="4">
        <v>67.900000000000006</v>
      </c>
    </row>
    <row r="2639" spans="2:4" ht="15" thickBot="1" x14ac:dyDescent="0.35">
      <c r="B2639">
        <f t="shared" si="41"/>
        <v>3</v>
      </c>
      <c r="C2639" s="2">
        <v>39911</v>
      </c>
      <c r="D2639" s="4">
        <v>-27.3</v>
      </c>
    </row>
    <row r="2640" spans="2:4" ht="15" thickBot="1" x14ac:dyDescent="0.35">
      <c r="B2640">
        <f t="shared" si="41"/>
        <v>2</v>
      </c>
      <c r="C2640" s="2">
        <v>39910</v>
      </c>
      <c r="D2640" s="4">
        <v>38.5</v>
      </c>
    </row>
    <row r="2641" spans="2:4" ht="15" thickBot="1" x14ac:dyDescent="0.35">
      <c r="B2641">
        <f t="shared" si="41"/>
        <v>1</v>
      </c>
      <c r="C2641" s="2">
        <v>39909</v>
      </c>
      <c r="D2641" s="4">
        <v>-19.5</v>
      </c>
    </row>
    <row r="2642" spans="2:4" ht="15" thickBot="1" x14ac:dyDescent="0.35">
      <c r="B2642">
        <f t="shared" si="41"/>
        <v>5</v>
      </c>
      <c r="C2642" s="2">
        <v>39906</v>
      </c>
      <c r="D2642" s="4">
        <v>16.399999999999999</v>
      </c>
    </row>
    <row r="2643" spans="2:4" ht="15" thickBot="1" x14ac:dyDescent="0.35">
      <c r="B2643">
        <f t="shared" si="41"/>
        <v>4</v>
      </c>
      <c r="C2643" s="2">
        <v>39905</v>
      </c>
      <c r="D2643" s="4">
        <v>-70</v>
      </c>
    </row>
    <row r="2644" spans="2:4" ht="15" thickBot="1" x14ac:dyDescent="0.35">
      <c r="B2644">
        <f t="shared" si="41"/>
        <v>3</v>
      </c>
      <c r="C2644" s="2">
        <v>39904</v>
      </c>
      <c r="D2644" s="4">
        <v>-78.8</v>
      </c>
    </row>
    <row r="2645" spans="2:4" ht="15" thickBot="1" x14ac:dyDescent="0.35">
      <c r="B2645">
        <f t="shared" si="41"/>
        <v>2</v>
      </c>
      <c r="C2645" s="2">
        <v>39903</v>
      </c>
      <c r="D2645" s="4">
        <v>-72.3</v>
      </c>
    </row>
    <row r="2646" spans="2:4" ht="15" thickBot="1" x14ac:dyDescent="0.35">
      <c r="B2646">
        <f t="shared" si="41"/>
        <v>1</v>
      </c>
      <c r="C2646" s="2">
        <v>39902</v>
      </c>
      <c r="D2646" s="4">
        <v>-38.700000000000003</v>
      </c>
    </row>
    <row r="2647" spans="2:4" ht="15" thickBot="1" x14ac:dyDescent="0.35">
      <c r="B2647">
        <f t="shared" si="41"/>
        <v>5</v>
      </c>
      <c r="C2647" s="2">
        <v>39899</v>
      </c>
      <c r="D2647" s="4">
        <v>22.6</v>
      </c>
    </row>
    <row r="2648" spans="2:4" ht="15" thickBot="1" x14ac:dyDescent="0.35">
      <c r="B2648">
        <f t="shared" si="41"/>
        <v>4</v>
      </c>
      <c r="C2648" s="2">
        <v>39898</v>
      </c>
      <c r="D2648" s="4">
        <v>-106.7</v>
      </c>
    </row>
    <row r="2649" spans="2:4" ht="15" thickBot="1" x14ac:dyDescent="0.35">
      <c r="B2649">
        <f t="shared" si="41"/>
        <v>3</v>
      </c>
      <c r="C2649" s="2">
        <v>39897</v>
      </c>
      <c r="D2649" s="4">
        <v>-21</v>
      </c>
    </row>
    <row r="2650" spans="2:4" ht="15" thickBot="1" x14ac:dyDescent="0.35">
      <c r="B2650">
        <f t="shared" si="41"/>
        <v>2</v>
      </c>
      <c r="C2650" s="2">
        <v>39896</v>
      </c>
      <c r="D2650" s="4">
        <v>60</v>
      </c>
    </row>
    <row r="2651" spans="2:4" ht="15" thickBot="1" x14ac:dyDescent="0.35">
      <c r="B2651">
        <f t="shared" si="41"/>
        <v>1</v>
      </c>
      <c r="C2651" s="2">
        <v>39895</v>
      </c>
      <c r="D2651" s="4">
        <v>-70</v>
      </c>
    </row>
    <row r="2652" spans="2:4" ht="15" thickBot="1" x14ac:dyDescent="0.35">
      <c r="B2652">
        <f t="shared" si="41"/>
        <v>5</v>
      </c>
      <c r="C2652" s="2">
        <v>39892</v>
      </c>
      <c r="D2652" s="4">
        <v>16.5</v>
      </c>
    </row>
    <row r="2653" spans="2:4" ht="15" thickBot="1" x14ac:dyDescent="0.35">
      <c r="B2653">
        <f t="shared" si="41"/>
        <v>4</v>
      </c>
      <c r="C2653" s="2">
        <v>39891</v>
      </c>
      <c r="D2653" s="4">
        <v>-8.5</v>
      </c>
    </row>
    <row r="2654" spans="2:4" ht="15" thickBot="1" x14ac:dyDescent="0.35">
      <c r="B2654">
        <f t="shared" si="41"/>
        <v>3</v>
      </c>
      <c r="C2654" s="2">
        <v>39890</v>
      </c>
      <c r="D2654" s="4">
        <v>-50.4</v>
      </c>
    </row>
    <row r="2655" spans="2:4" ht="15" thickBot="1" x14ac:dyDescent="0.35">
      <c r="B2655">
        <f t="shared" si="41"/>
        <v>2</v>
      </c>
      <c r="C2655" s="2">
        <v>39889</v>
      </c>
      <c r="D2655" s="4">
        <v>-64.8</v>
      </c>
    </row>
    <row r="2656" spans="2:4" ht="15" thickBot="1" x14ac:dyDescent="0.35">
      <c r="B2656">
        <f t="shared" si="41"/>
        <v>1</v>
      </c>
      <c r="C2656" s="2">
        <v>39888</v>
      </c>
      <c r="D2656" s="4">
        <v>-234.2</v>
      </c>
    </row>
    <row r="2657" spans="2:4" ht="15" thickBot="1" x14ac:dyDescent="0.35">
      <c r="B2657">
        <f t="shared" si="41"/>
        <v>5</v>
      </c>
      <c r="C2657" s="2">
        <v>39885</v>
      </c>
      <c r="D2657" s="4">
        <v>-292.8</v>
      </c>
    </row>
    <row r="2658" spans="2:4" ht="15" thickBot="1" x14ac:dyDescent="0.35">
      <c r="B2658">
        <f t="shared" si="41"/>
        <v>4</v>
      </c>
      <c r="C2658" s="2">
        <v>39884</v>
      </c>
      <c r="D2658" s="4">
        <v>-408.8</v>
      </c>
    </row>
    <row r="2659" spans="2:4" ht="15" thickBot="1" x14ac:dyDescent="0.35">
      <c r="B2659">
        <f t="shared" si="41"/>
        <v>3</v>
      </c>
      <c r="C2659" s="2">
        <v>39883</v>
      </c>
      <c r="D2659" s="4">
        <v>-447.1</v>
      </c>
    </row>
    <row r="2660" spans="2:4" ht="15" thickBot="1" x14ac:dyDescent="0.35">
      <c r="B2660">
        <f t="shared" si="41"/>
        <v>2</v>
      </c>
      <c r="C2660" s="2">
        <v>39882</v>
      </c>
      <c r="D2660" s="4">
        <v>-387.5</v>
      </c>
    </row>
    <row r="2661" spans="2:4" ht="15" thickBot="1" x14ac:dyDescent="0.35">
      <c r="B2661">
        <f t="shared" si="41"/>
        <v>5</v>
      </c>
      <c r="C2661" s="2">
        <v>39878</v>
      </c>
      <c r="D2661" s="4">
        <v>-452</v>
      </c>
    </row>
    <row r="2662" spans="2:4" ht="15" thickBot="1" x14ac:dyDescent="0.35">
      <c r="B2662">
        <f t="shared" si="41"/>
        <v>4</v>
      </c>
      <c r="C2662" s="2">
        <v>39877</v>
      </c>
      <c r="D2662" s="4">
        <v>-460.9</v>
      </c>
    </row>
    <row r="2663" spans="2:4" ht="15" thickBot="1" x14ac:dyDescent="0.35">
      <c r="B2663">
        <f t="shared" si="41"/>
        <v>3</v>
      </c>
      <c r="C2663" s="2">
        <v>39876</v>
      </c>
      <c r="D2663" s="4">
        <v>-473.8</v>
      </c>
    </row>
    <row r="2664" spans="2:4" ht="15" thickBot="1" x14ac:dyDescent="0.35">
      <c r="B2664">
        <f t="shared" si="41"/>
        <v>2</v>
      </c>
      <c r="C2664" s="2">
        <v>39875</v>
      </c>
      <c r="D2664" s="4">
        <v>-547.5</v>
      </c>
    </row>
    <row r="2665" spans="2:4" ht="15" thickBot="1" x14ac:dyDescent="0.35">
      <c r="B2665">
        <f t="shared" si="41"/>
        <v>1</v>
      </c>
      <c r="C2665" s="2">
        <v>39874</v>
      </c>
      <c r="D2665" s="4">
        <v>-491.9</v>
      </c>
    </row>
    <row r="2666" spans="2:4" ht="15" thickBot="1" x14ac:dyDescent="0.35">
      <c r="B2666">
        <f t="shared" si="41"/>
        <v>5</v>
      </c>
      <c r="C2666" s="2">
        <v>39871</v>
      </c>
      <c r="D2666" s="4">
        <v>-477.7</v>
      </c>
    </row>
    <row r="2667" spans="2:4" ht="15" thickBot="1" x14ac:dyDescent="0.35">
      <c r="B2667">
        <f t="shared" si="41"/>
        <v>4</v>
      </c>
      <c r="C2667" s="2">
        <v>39870</v>
      </c>
      <c r="D2667" s="4">
        <v>-546.4</v>
      </c>
    </row>
    <row r="2668" spans="2:4" ht="15" thickBot="1" x14ac:dyDescent="0.35">
      <c r="B2668">
        <f t="shared" si="41"/>
        <v>3</v>
      </c>
      <c r="C2668" s="2">
        <v>39869</v>
      </c>
      <c r="D2668" s="4">
        <v>-562</v>
      </c>
    </row>
    <row r="2669" spans="2:4" ht="15" thickBot="1" x14ac:dyDescent="0.35">
      <c r="B2669">
        <f t="shared" si="41"/>
        <v>2</v>
      </c>
      <c r="C2669" s="2">
        <v>39868</v>
      </c>
      <c r="D2669" s="4">
        <v>-628.5</v>
      </c>
    </row>
    <row r="2670" spans="2:4" ht="15" thickBot="1" x14ac:dyDescent="0.35">
      <c r="B2670">
        <f t="shared" si="41"/>
        <v>5</v>
      </c>
      <c r="C2670" s="2">
        <v>39864</v>
      </c>
      <c r="D2670" s="4">
        <v>-440.6</v>
      </c>
    </row>
    <row r="2671" spans="2:4" ht="15" thickBot="1" x14ac:dyDescent="0.35">
      <c r="B2671">
        <f t="shared" si="41"/>
        <v>4</v>
      </c>
      <c r="C2671" s="2">
        <v>39863</v>
      </c>
      <c r="D2671" s="4">
        <v>-458.7</v>
      </c>
    </row>
    <row r="2672" spans="2:4" ht="15" thickBot="1" x14ac:dyDescent="0.35">
      <c r="B2672">
        <f t="shared" si="41"/>
        <v>3</v>
      </c>
      <c r="C2672" s="2">
        <v>39862</v>
      </c>
      <c r="D2672" s="4">
        <v>-507</v>
      </c>
    </row>
    <row r="2673" spans="2:4" ht="15" thickBot="1" x14ac:dyDescent="0.35">
      <c r="B2673">
        <f t="shared" si="41"/>
        <v>2</v>
      </c>
      <c r="C2673" s="2">
        <v>39861</v>
      </c>
      <c r="D2673" s="4">
        <v>-486.3</v>
      </c>
    </row>
    <row r="2674" spans="2:4" ht="15" thickBot="1" x14ac:dyDescent="0.35">
      <c r="B2674">
        <f t="shared" si="41"/>
        <v>1</v>
      </c>
      <c r="C2674" s="2">
        <v>39860</v>
      </c>
      <c r="D2674" s="4">
        <v>-530.1</v>
      </c>
    </row>
    <row r="2675" spans="2:4" ht="15" thickBot="1" x14ac:dyDescent="0.35">
      <c r="B2675">
        <f t="shared" si="41"/>
        <v>5</v>
      </c>
      <c r="C2675" s="2">
        <v>39857</v>
      </c>
      <c r="D2675" s="4">
        <v>-404.4</v>
      </c>
    </row>
    <row r="2676" spans="2:4" ht="15" thickBot="1" x14ac:dyDescent="0.35">
      <c r="B2676">
        <f t="shared" si="41"/>
        <v>4</v>
      </c>
      <c r="C2676" s="2">
        <v>39856</v>
      </c>
      <c r="D2676" s="4">
        <v>-406.7</v>
      </c>
    </row>
    <row r="2677" spans="2:4" ht="15" thickBot="1" x14ac:dyDescent="0.35">
      <c r="B2677">
        <f t="shared" si="41"/>
        <v>3</v>
      </c>
      <c r="C2677" s="2">
        <v>39855</v>
      </c>
      <c r="D2677" s="4">
        <v>-419</v>
      </c>
    </row>
    <row r="2678" spans="2:4" ht="15" thickBot="1" x14ac:dyDescent="0.35">
      <c r="B2678">
        <f t="shared" si="41"/>
        <v>2</v>
      </c>
      <c r="C2678" s="2">
        <v>39854</v>
      </c>
      <c r="D2678" s="4">
        <v>-574.4</v>
      </c>
    </row>
    <row r="2679" spans="2:4" ht="15" thickBot="1" x14ac:dyDescent="0.35">
      <c r="B2679">
        <f t="shared" si="41"/>
        <v>1</v>
      </c>
      <c r="C2679" s="2">
        <v>39853</v>
      </c>
      <c r="D2679" s="4">
        <v>-527.9</v>
      </c>
    </row>
    <row r="2680" spans="2:4" ht="15" thickBot="1" x14ac:dyDescent="0.35">
      <c r="B2680">
        <f t="shared" si="41"/>
        <v>5</v>
      </c>
      <c r="C2680" s="2">
        <v>39850</v>
      </c>
      <c r="D2680" s="4">
        <v>-536.70000000000005</v>
      </c>
    </row>
    <row r="2681" spans="2:4" ht="15" thickBot="1" x14ac:dyDescent="0.35">
      <c r="B2681">
        <f t="shared" si="41"/>
        <v>4</v>
      </c>
      <c r="C2681" s="2">
        <v>39849</v>
      </c>
      <c r="D2681" s="4">
        <v>-625.70000000000005</v>
      </c>
    </row>
    <row r="2682" spans="2:4" ht="15" thickBot="1" x14ac:dyDescent="0.35">
      <c r="B2682">
        <f t="shared" si="41"/>
        <v>3</v>
      </c>
      <c r="C2682" s="2">
        <v>39848</v>
      </c>
      <c r="D2682" s="4">
        <v>-666.6</v>
      </c>
    </row>
    <row r="2683" spans="2:4" ht="15" thickBot="1" x14ac:dyDescent="0.35">
      <c r="B2683">
        <f t="shared" si="41"/>
        <v>2</v>
      </c>
      <c r="C2683" s="2">
        <v>39847</v>
      </c>
      <c r="D2683" s="4">
        <v>-938.1</v>
      </c>
    </row>
    <row r="2684" spans="2:4" ht="15" thickBot="1" x14ac:dyDescent="0.35">
      <c r="B2684">
        <f t="shared" si="41"/>
        <v>1</v>
      </c>
      <c r="C2684" s="2">
        <v>39846</v>
      </c>
      <c r="D2684" s="4">
        <v>-855.2</v>
      </c>
    </row>
    <row r="2685" spans="2:4" ht="15" thickBot="1" x14ac:dyDescent="0.35">
      <c r="B2685">
        <f t="shared" si="41"/>
        <v>5</v>
      </c>
      <c r="C2685" s="2">
        <v>39843</v>
      </c>
      <c r="D2685" s="4">
        <v>-900.7</v>
      </c>
    </row>
    <row r="2686" spans="2:4" ht="15" thickBot="1" x14ac:dyDescent="0.35">
      <c r="B2686">
        <f t="shared" si="41"/>
        <v>4</v>
      </c>
      <c r="C2686" s="2">
        <v>39842</v>
      </c>
      <c r="D2686" s="4">
        <v>-833.4</v>
      </c>
    </row>
    <row r="2687" spans="2:4" ht="15" thickBot="1" x14ac:dyDescent="0.35">
      <c r="B2687">
        <f t="shared" si="41"/>
        <v>3</v>
      </c>
      <c r="C2687" s="2">
        <v>39841</v>
      </c>
      <c r="D2687" s="4">
        <v>-852.2</v>
      </c>
    </row>
    <row r="2688" spans="2:4" ht="15" thickBot="1" x14ac:dyDescent="0.35">
      <c r="B2688">
        <f t="shared" si="41"/>
        <v>2</v>
      </c>
      <c r="C2688" s="2">
        <v>39840</v>
      </c>
      <c r="D2688" s="3">
        <v>-1034.7</v>
      </c>
    </row>
    <row r="2689" spans="2:4" ht="15" thickBot="1" x14ac:dyDescent="0.35">
      <c r="B2689">
        <f t="shared" si="41"/>
        <v>1</v>
      </c>
      <c r="C2689" s="2">
        <v>39839</v>
      </c>
      <c r="D2689" s="4">
        <v>-848.9</v>
      </c>
    </row>
    <row r="2690" spans="2:4" ht="15" thickBot="1" x14ac:dyDescent="0.35">
      <c r="B2690">
        <f t="shared" si="41"/>
        <v>5</v>
      </c>
      <c r="C2690" s="2">
        <v>39836</v>
      </c>
      <c r="D2690" s="4">
        <v>-915</v>
      </c>
    </row>
    <row r="2691" spans="2:4" ht="15" thickBot="1" x14ac:dyDescent="0.35">
      <c r="B2691">
        <f t="shared" si="41"/>
        <v>4</v>
      </c>
      <c r="C2691" s="2">
        <v>39835</v>
      </c>
      <c r="D2691" s="4">
        <v>-931.3</v>
      </c>
    </row>
    <row r="2692" spans="2:4" ht="15" thickBot="1" x14ac:dyDescent="0.35">
      <c r="B2692">
        <f t="shared" ref="B2692:B2755" si="42">WEEKDAY(C2692,2)</f>
        <v>3</v>
      </c>
      <c r="C2692" s="2">
        <v>39834</v>
      </c>
      <c r="D2692" s="3">
        <v>-1081.3</v>
      </c>
    </row>
    <row r="2693" spans="2:4" ht="15" thickBot="1" x14ac:dyDescent="0.35">
      <c r="B2693">
        <f t="shared" si="42"/>
        <v>2</v>
      </c>
      <c r="C2693" s="2">
        <v>39833</v>
      </c>
      <c r="D2693" s="3">
        <v>-1289.4000000000001</v>
      </c>
    </row>
    <row r="2694" spans="2:4" ht="15" thickBot="1" x14ac:dyDescent="0.35">
      <c r="B2694">
        <f t="shared" si="42"/>
        <v>1</v>
      </c>
      <c r="C2694" s="2">
        <v>39832</v>
      </c>
      <c r="D2694" s="4">
        <v>-576.20000000000005</v>
      </c>
    </row>
    <row r="2695" spans="2:4" ht="15" thickBot="1" x14ac:dyDescent="0.35">
      <c r="B2695">
        <f t="shared" si="42"/>
        <v>5</v>
      </c>
      <c r="C2695" s="2">
        <v>39829</v>
      </c>
      <c r="D2695" s="4">
        <v>-778.8</v>
      </c>
    </row>
    <row r="2696" spans="2:4" ht="15" thickBot="1" x14ac:dyDescent="0.35">
      <c r="B2696">
        <f t="shared" si="42"/>
        <v>4</v>
      </c>
      <c r="C2696" s="2">
        <v>39828</v>
      </c>
      <c r="D2696" s="4">
        <v>-488</v>
      </c>
    </row>
    <row r="2697" spans="2:4" ht="15" thickBot="1" x14ac:dyDescent="0.35">
      <c r="B2697">
        <f t="shared" si="42"/>
        <v>3</v>
      </c>
      <c r="C2697" s="2">
        <v>39827</v>
      </c>
      <c r="D2697" s="4">
        <v>-519.6</v>
      </c>
    </row>
    <row r="2698" spans="2:4" ht="15" thickBot="1" x14ac:dyDescent="0.35">
      <c r="B2698">
        <f t="shared" si="42"/>
        <v>2</v>
      </c>
      <c r="C2698" s="2">
        <v>39826</v>
      </c>
      <c r="D2698" s="4">
        <v>-683.3</v>
      </c>
    </row>
    <row r="2699" spans="2:4" ht="15" thickBot="1" x14ac:dyDescent="0.35">
      <c r="B2699">
        <f t="shared" si="42"/>
        <v>1</v>
      </c>
      <c r="C2699" s="2">
        <v>39825</v>
      </c>
      <c r="D2699" s="4">
        <v>-662.6</v>
      </c>
    </row>
    <row r="2700" spans="2:4" ht="15" thickBot="1" x14ac:dyDescent="0.35">
      <c r="B2700">
        <f t="shared" si="42"/>
        <v>7</v>
      </c>
      <c r="C2700" s="2">
        <v>39824</v>
      </c>
      <c r="D2700" s="4">
        <v>-525.4</v>
      </c>
    </row>
    <row r="2701" spans="2:4" ht="15" thickBot="1" x14ac:dyDescent="0.35">
      <c r="B2701">
        <f t="shared" si="42"/>
        <v>3</v>
      </c>
      <c r="C2701" s="2">
        <v>39813</v>
      </c>
      <c r="D2701" s="4">
        <v>28.3</v>
      </c>
    </row>
    <row r="2702" spans="2:4" ht="15" thickBot="1" x14ac:dyDescent="0.35">
      <c r="B2702">
        <f t="shared" si="42"/>
        <v>2</v>
      </c>
      <c r="C2702" s="2">
        <v>39812</v>
      </c>
      <c r="D2702" s="4">
        <v>-722.8</v>
      </c>
    </row>
    <row r="2703" spans="2:4" ht="15" thickBot="1" x14ac:dyDescent="0.35">
      <c r="B2703">
        <f t="shared" si="42"/>
        <v>1</v>
      </c>
      <c r="C2703" s="2">
        <v>39811</v>
      </c>
      <c r="D2703" s="4">
        <v>-376.8</v>
      </c>
    </row>
    <row r="2704" spans="2:4" ht="15" thickBot="1" x14ac:dyDescent="0.35">
      <c r="B2704">
        <f t="shared" si="42"/>
        <v>5</v>
      </c>
      <c r="C2704" s="2">
        <v>39808</v>
      </c>
      <c r="D2704" s="4">
        <v>-80.900000000000006</v>
      </c>
    </row>
    <row r="2705" spans="2:4" ht="15" thickBot="1" x14ac:dyDescent="0.35">
      <c r="B2705">
        <f t="shared" si="42"/>
        <v>4</v>
      </c>
      <c r="C2705" s="2">
        <v>39807</v>
      </c>
      <c r="D2705" s="4">
        <v>59.2</v>
      </c>
    </row>
    <row r="2706" spans="2:4" ht="15" thickBot="1" x14ac:dyDescent="0.35">
      <c r="B2706">
        <f t="shared" si="42"/>
        <v>3</v>
      </c>
      <c r="C2706" s="2">
        <v>39806</v>
      </c>
      <c r="D2706" s="4">
        <v>59.9</v>
      </c>
    </row>
    <row r="2707" spans="2:4" ht="15" thickBot="1" x14ac:dyDescent="0.35">
      <c r="B2707">
        <f t="shared" si="42"/>
        <v>2</v>
      </c>
      <c r="C2707" s="2">
        <v>39805</v>
      </c>
      <c r="D2707" s="4">
        <v>-394.8</v>
      </c>
    </row>
    <row r="2708" spans="2:4" ht="15" thickBot="1" x14ac:dyDescent="0.35">
      <c r="B2708">
        <f t="shared" si="42"/>
        <v>1</v>
      </c>
      <c r="C2708" s="2">
        <v>39804</v>
      </c>
      <c r="D2708" s="4">
        <v>-286.8</v>
      </c>
    </row>
    <row r="2709" spans="2:4" ht="15" thickBot="1" x14ac:dyDescent="0.35">
      <c r="B2709">
        <f t="shared" si="42"/>
        <v>5</v>
      </c>
      <c r="C2709" s="2">
        <v>39801</v>
      </c>
      <c r="D2709" s="4">
        <v>-285.10000000000002</v>
      </c>
    </row>
    <row r="2710" spans="2:4" ht="15" thickBot="1" x14ac:dyDescent="0.35">
      <c r="B2710">
        <f t="shared" si="42"/>
        <v>4</v>
      </c>
      <c r="C2710" s="2">
        <v>39800</v>
      </c>
      <c r="D2710" s="4">
        <v>-310.39999999999998</v>
      </c>
    </row>
    <row r="2711" spans="2:4" ht="15" thickBot="1" x14ac:dyDescent="0.35">
      <c r="B2711">
        <f t="shared" si="42"/>
        <v>3</v>
      </c>
      <c r="C2711" s="2">
        <v>39799</v>
      </c>
      <c r="D2711" s="4">
        <v>-273</v>
      </c>
    </row>
    <row r="2712" spans="2:4" ht="15" thickBot="1" x14ac:dyDescent="0.35">
      <c r="B2712">
        <f t="shared" si="42"/>
        <v>2</v>
      </c>
      <c r="C2712" s="2">
        <v>39798</v>
      </c>
      <c r="D2712" s="4">
        <v>-530</v>
      </c>
    </row>
    <row r="2713" spans="2:4" ht="15" thickBot="1" x14ac:dyDescent="0.35">
      <c r="B2713">
        <f t="shared" si="42"/>
        <v>1</v>
      </c>
      <c r="C2713" s="2">
        <v>39797</v>
      </c>
      <c r="D2713" s="4">
        <v>-557.5</v>
      </c>
    </row>
    <row r="2714" spans="2:4" ht="15" thickBot="1" x14ac:dyDescent="0.35">
      <c r="B2714">
        <f t="shared" si="42"/>
        <v>5</v>
      </c>
      <c r="C2714" s="2">
        <v>39794</v>
      </c>
      <c r="D2714" s="4">
        <v>-466.8</v>
      </c>
    </row>
    <row r="2715" spans="2:4" ht="15" thickBot="1" x14ac:dyDescent="0.35">
      <c r="B2715">
        <f t="shared" si="42"/>
        <v>4</v>
      </c>
      <c r="C2715" s="2">
        <v>39793</v>
      </c>
      <c r="D2715" s="4">
        <v>-340.9</v>
      </c>
    </row>
    <row r="2716" spans="2:4" ht="15" thickBot="1" x14ac:dyDescent="0.35">
      <c r="B2716">
        <f t="shared" si="42"/>
        <v>3</v>
      </c>
      <c r="C2716" s="2">
        <v>39792</v>
      </c>
      <c r="D2716" s="4">
        <v>-33.799999999999997</v>
      </c>
    </row>
    <row r="2717" spans="2:4" ht="15" thickBot="1" x14ac:dyDescent="0.35">
      <c r="B2717">
        <f t="shared" si="42"/>
        <v>2</v>
      </c>
      <c r="C2717" s="2">
        <v>39791</v>
      </c>
      <c r="D2717" s="4">
        <v>-144.30000000000001</v>
      </c>
    </row>
    <row r="2718" spans="2:4" ht="15" thickBot="1" x14ac:dyDescent="0.35">
      <c r="B2718">
        <f t="shared" si="42"/>
        <v>1</v>
      </c>
      <c r="C2718" s="2">
        <v>39790</v>
      </c>
      <c r="D2718" s="4">
        <v>-116.3</v>
      </c>
    </row>
    <row r="2719" spans="2:4" ht="15" thickBot="1" x14ac:dyDescent="0.35">
      <c r="B2719">
        <f t="shared" si="42"/>
        <v>5</v>
      </c>
      <c r="C2719" s="2">
        <v>39787</v>
      </c>
      <c r="D2719" s="4">
        <v>-15.3</v>
      </c>
    </row>
    <row r="2720" spans="2:4" ht="15" thickBot="1" x14ac:dyDescent="0.35">
      <c r="B2720">
        <f t="shared" si="42"/>
        <v>4</v>
      </c>
      <c r="C2720" s="2">
        <v>39786</v>
      </c>
      <c r="D2720" s="4">
        <v>-143.5</v>
      </c>
    </row>
    <row r="2721" spans="2:4" ht="15" thickBot="1" x14ac:dyDescent="0.35">
      <c r="B2721">
        <f t="shared" si="42"/>
        <v>3</v>
      </c>
      <c r="C2721" s="2">
        <v>39785</v>
      </c>
      <c r="D2721" s="4">
        <v>-1.6</v>
      </c>
    </row>
    <row r="2722" spans="2:4" ht="15" thickBot="1" x14ac:dyDescent="0.35">
      <c r="B2722">
        <f t="shared" si="42"/>
        <v>2</v>
      </c>
      <c r="C2722" s="2">
        <v>39784</v>
      </c>
      <c r="D2722" s="4">
        <v>-107</v>
      </c>
    </row>
    <row r="2723" spans="2:4" ht="15" thickBot="1" x14ac:dyDescent="0.35">
      <c r="B2723">
        <f t="shared" si="42"/>
        <v>1</v>
      </c>
      <c r="C2723" s="2">
        <v>39783</v>
      </c>
      <c r="D2723" s="4">
        <v>-218.6</v>
      </c>
    </row>
    <row r="2724" spans="2:4" ht="15" thickBot="1" x14ac:dyDescent="0.35">
      <c r="B2724">
        <f t="shared" si="42"/>
        <v>5</v>
      </c>
      <c r="C2724" s="2">
        <v>39780</v>
      </c>
      <c r="D2724" s="4">
        <v>23</v>
      </c>
    </row>
    <row r="2725" spans="2:4" ht="15" thickBot="1" x14ac:dyDescent="0.35">
      <c r="B2725">
        <f t="shared" si="42"/>
        <v>4</v>
      </c>
      <c r="C2725" s="2">
        <v>39779</v>
      </c>
      <c r="D2725" s="4">
        <v>-217.2</v>
      </c>
    </row>
    <row r="2726" spans="2:4" ht="15" thickBot="1" x14ac:dyDescent="0.35">
      <c r="B2726">
        <f t="shared" si="42"/>
        <v>3</v>
      </c>
      <c r="C2726" s="2">
        <v>39778</v>
      </c>
      <c r="D2726" s="4">
        <v>72.099999999999994</v>
      </c>
    </row>
    <row r="2727" spans="2:4" ht="15" thickBot="1" x14ac:dyDescent="0.35">
      <c r="B2727">
        <f t="shared" si="42"/>
        <v>2</v>
      </c>
      <c r="C2727" s="2">
        <v>39777</v>
      </c>
      <c r="D2727" s="4">
        <v>-175.7</v>
      </c>
    </row>
    <row r="2728" spans="2:4" ht="15" thickBot="1" x14ac:dyDescent="0.35">
      <c r="B2728">
        <f t="shared" si="42"/>
        <v>1</v>
      </c>
      <c r="C2728" s="2">
        <v>39776</v>
      </c>
      <c r="D2728" s="4">
        <v>-254.6</v>
      </c>
    </row>
    <row r="2729" spans="2:4" ht="15" thickBot="1" x14ac:dyDescent="0.35">
      <c r="B2729">
        <f t="shared" si="42"/>
        <v>5</v>
      </c>
      <c r="C2729" s="2">
        <v>39773</v>
      </c>
      <c r="D2729" s="4">
        <v>-160.69999999999999</v>
      </c>
    </row>
    <row r="2730" spans="2:4" ht="15" thickBot="1" x14ac:dyDescent="0.35">
      <c r="B2730">
        <f t="shared" si="42"/>
        <v>4</v>
      </c>
      <c r="C2730" s="2">
        <v>39772</v>
      </c>
      <c r="D2730" s="4">
        <v>-273.10000000000002</v>
      </c>
    </row>
    <row r="2731" spans="2:4" ht="15" thickBot="1" x14ac:dyDescent="0.35">
      <c r="B2731">
        <f t="shared" si="42"/>
        <v>3</v>
      </c>
      <c r="C2731" s="2">
        <v>39771</v>
      </c>
      <c r="D2731" s="4">
        <v>139.9</v>
      </c>
    </row>
    <row r="2732" spans="2:4" ht="15" thickBot="1" x14ac:dyDescent="0.35">
      <c r="B2732">
        <f t="shared" si="42"/>
        <v>2</v>
      </c>
      <c r="C2732" s="2">
        <v>39770</v>
      </c>
      <c r="D2732" s="4">
        <v>-122.6</v>
      </c>
    </row>
    <row r="2733" spans="2:4" ht="15" thickBot="1" x14ac:dyDescent="0.35">
      <c r="B2733">
        <f t="shared" si="42"/>
        <v>1</v>
      </c>
      <c r="C2733" s="2">
        <v>39769</v>
      </c>
      <c r="D2733" s="4">
        <v>-199</v>
      </c>
    </row>
    <row r="2734" spans="2:4" ht="15" thickBot="1" x14ac:dyDescent="0.35">
      <c r="B2734">
        <f t="shared" si="42"/>
        <v>5</v>
      </c>
      <c r="C2734" s="2">
        <v>39766</v>
      </c>
      <c r="D2734" s="4">
        <v>-90.2</v>
      </c>
    </row>
    <row r="2735" spans="2:4" ht="15" thickBot="1" x14ac:dyDescent="0.35">
      <c r="B2735">
        <f t="shared" si="42"/>
        <v>4</v>
      </c>
      <c r="C2735" s="2">
        <v>39765</v>
      </c>
      <c r="D2735" s="4">
        <v>-149.19999999999999</v>
      </c>
    </row>
    <row r="2736" spans="2:4" ht="15" thickBot="1" x14ac:dyDescent="0.35">
      <c r="B2736">
        <f t="shared" si="42"/>
        <v>3</v>
      </c>
      <c r="C2736" s="2">
        <v>39764</v>
      </c>
      <c r="D2736" s="4">
        <v>5.5</v>
      </c>
    </row>
    <row r="2737" spans="2:4" ht="15" thickBot="1" x14ac:dyDescent="0.35">
      <c r="B2737">
        <f t="shared" si="42"/>
        <v>2</v>
      </c>
      <c r="C2737" s="2">
        <v>39763</v>
      </c>
      <c r="D2737" s="4">
        <v>-81.099999999999994</v>
      </c>
    </row>
    <row r="2738" spans="2:4" ht="15" thickBot="1" x14ac:dyDescent="0.35">
      <c r="B2738">
        <f t="shared" si="42"/>
        <v>1</v>
      </c>
      <c r="C2738" s="2">
        <v>39762</v>
      </c>
      <c r="D2738" s="4">
        <v>-70.7</v>
      </c>
    </row>
    <row r="2739" spans="2:4" ht="15" thickBot="1" x14ac:dyDescent="0.35">
      <c r="B2739">
        <f t="shared" si="42"/>
        <v>5</v>
      </c>
      <c r="C2739" s="2">
        <v>39759</v>
      </c>
      <c r="D2739" s="4">
        <v>-51.4</v>
      </c>
    </row>
    <row r="2740" spans="2:4" ht="15" thickBot="1" x14ac:dyDescent="0.35">
      <c r="B2740">
        <f t="shared" si="42"/>
        <v>4</v>
      </c>
      <c r="C2740" s="2">
        <v>39758</v>
      </c>
      <c r="D2740" s="4">
        <v>-141.19999999999999</v>
      </c>
    </row>
    <row r="2741" spans="2:4" ht="15" thickBot="1" x14ac:dyDescent="0.35">
      <c r="B2741">
        <f t="shared" si="42"/>
        <v>3</v>
      </c>
      <c r="C2741" s="2">
        <v>39757</v>
      </c>
      <c r="D2741" s="4">
        <v>-153.69999999999999</v>
      </c>
    </row>
    <row r="2742" spans="2:4" ht="15" thickBot="1" x14ac:dyDescent="0.35">
      <c r="B2742">
        <f t="shared" si="42"/>
        <v>6</v>
      </c>
      <c r="C2742" s="2">
        <v>39753</v>
      </c>
      <c r="D2742" s="4">
        <v>-166.5</v>
      </c>
    </row>
    <row r="2743" spans="2:4" ht="15" thickBot="1" x14ac:dyDescent="0.35">
      <c r="B2743">
        <f t="shared" si="42"/>
        <v>5</v>
      </c>
      <c r="C2743" s="2">
        <v>39752</v>
      </c>
      <c r="D2743" s="4">
        <v>-188.7</v>
      </c>
    </row>
    <row r="2744" spans="2:4" ht="15" thickBot="1" x14ac:dyDescent="0.35">
      <c r="B2744">
        <f t="shared" si="42"/>
        <v>4</v>
      </c>
      <c r="C2744" s="2">
        <v>39751</v>
      </c>
      <c r="D2744" s="4">
        <v>-232.7</v>
      </c>
    </row>
    <row r="2745" spans="2:4" ht="15" thickBot="1" x14ac:dyDescent="0.35">
      <c r="B2745">
        <f t="shared" si="42"/>
        <v>3</v>
      </c>
      <c r="C2745" s="2">
        <v>39750</v>
      </c>
      <c r="D2745" s="4">
        <v>-239.9</v>
      </c>
    </row>
    <row r="2746" spans="2:4" ht="15" thickBot="1" x14ac:dyDescent="0.35">
      <c r="B2746">
        <f t="shared" si="42"/>
        <v>2</v>
      </c>
      <c r="C2746" s="2">
        <v>39749</v>
      </c>
      <c r="D2746" s="4">
        <v>-210</v>
      </c>
    </row>
    <row r="2747" spans="2:4" ht="15" thickBot="1" x14ac:dyDescent="0.35">
      <c r="B2747">
        <f t="shared" si="42"/>
        <v>1</v>
      </c>
      <c r="C2747" s="2">
        <v>39748</v>
      </c>
      <c r="D2747" s="4">
        <v>-230.4</v>
      </c>
    </row>
    <row r="2748" spans="2:4" ht="15" thickBot="1" x14ac:dyDescent="0.35">
      <c r="B2748">
        <f t="shared" si="42"/>
        <v>5</v>
      </c>
      <c r="C2748" s="2">
        <v>39745</v>
      </c>
      <c r="D2748" s="4">
        <v>-251</v>
      </c>
    </row>
    <row r="2749" spans="2:4" ht="15" thickBot="1" x14ac:dyDescent="0.35">
      <c r="B2749">
        <f t="shared" si="42"/>
        <v>4</v>
      </c>
      <c r="C2749" s="2">
        <v>39744</v>
      </c>
      <c r="D2749" s="4">
        <v>-261.8</v>
      </c>
    </row>
    <row r="2750" spans="2:4" ht="15" thickBot="1" x14ac:dyDescent="0.35">
      <c r="B2750">
        <f t="shared" si="42"/>
        <v>3</v>
      </c>
      <c r="C2750" s="2">
        <v>39743</v>
      </c>
      <c r="D2750" s="4">
        <v>-275.5</v>
      </c>
    </row>
    <row r="2751" spans="2:4" ht="15" thickBot="1" x14ac:dyDescent="0.35">
      <c r="B2751">
        <f t="shared" si="42"/>
        <v>2</v>
      </c>
      <c r="C2751" s="2">
        <v>39742</v>
      </c>
      <c r="D2751" s="4">
        <v>-287.39999999999998</v>
      </c>
    </row>
    <row r="2752" spans="2:4" ht="15" thickBot="1" x14ac:dyDescent="0.35">
      <c r="B2752">
        <f t="shared" si="42"/>
        <v>1</v>
      </c>
      <c r="C2752" s="2">
        <v>39741</v>
      </c>
      <c r="D2752" s="4">
        <v>-439.9</v>
      </c>
    </row>
    <row r="2753" spans="2:4" ht="15" thickBot="1" x14ac:dyDescent="0.35">
      <c r="B2753">
        <f t="shared" si="42"/>
        <v>5</v>
      </c>
      <c r="C2753" s="2">
        <v>39738</v>
      </c>
      <c r="D2753" s="4">
        <v>-477.7</v>
      </c>
    </row>
    <row r="2754" spans="2:4" ht="15" thickBot="1" x14ac:dyDescent="0.35">
      <c r="B2754">
        <f t="shared" si="42"/>
        <v>4</v>
      </c>
      <c r="C2754" s="2">
        <v>39737</v>
      </c>
      <c r="D2754" s="4">
        <v>-351.2</v>
      </c>
    </row>
    <row r="2755" spans="2:4" ht="15" thickBot="1" x14ac:dyDescent="0.35">
      <c r="B2755">
        <f t="shared" si="42"/>
        <v>3</v>
      </c>
      <c r="C2755" s="2">
        <v>39736</v>
      </c>
      <c r="D2755" s="4">
        <v>-339.8</v>
      </c>
    </row>
    <row r="2756" spans="2:4" ht="15" thickBot="1" x14ac:dyDescent="0.35">
      <c r="B2756">
        <f t="shared" ref="B2756:B2819" si="43">WEEKDAY(C2756,2)</f>
        <v>2</v>
      </c>
      <c r="C2756" s="2">
        <v>39735</v>
      </c>
      <c r="D2756" s="4">
        <v>-469.5</v>
      </c>
    </row>
    <row r="2757" spans="2:4" ht="15" thickBot="1" x14ac:dyDescent="0.35">
      <c r="B2757">
        <f t="shared" si="43"/>
        <v>1</v>
      </c>
      <c r="C2757" s="2">
        <v>39734</v>
      </c>
      <c r="D2757" s="4">
        <v>-308.3</v>
      </c>
    </row>
    <row r="2758" spans="2:4" ht="15" thickBot="1" x14ac:dyDescent="0.35">
      <c r="B2758">
        <f t="shared" si="43"/>
        <v>5</v>
      </c>
      <c r="C2758" s="2">
        <v>39731</v>
      </c>
      <c r="D2758" s="4">
        <v>-321.39999999999998</v>
      </c>
    </row>
    <row r="2759" spans="2:4" ht="15" thickBot="1" x14ac:dyDescent="0.35">
      <c r="B2759">
        <f t="shared" si="43"/>
        <v>4</v>
      </c>
      <c r="C2759" s="2">
        <v>39730</v>
      </c>
      <c r="D2759" s="4">
        <v>-344.9</v>
      </c>
    </row>
    <row r="2760" spans="2:4" ht="15" thickBot="1" x14ac:dyDescent="0.35">
      <c r="B2760">
        <f t="shared" si="43"/>
        <v>3</v>
      </c>
      <c r="C2760" s="2">
        <v>39729</v>
      </c>
      <c r="D2760" s="4">
        <v>-245.4</v>
      </c>
    </row>
    <row r="2761" spans="2:4" ht="15" thickBot="1" x14ac:dyDescent="0.35">
      <c r="B2761">
        <f t="shared" si="43"/>
        <v>2</v>
      </c>
      <c r="C2761" s="2">
        <v>39728</v>
      </c>
      <c r="D2761" s="4">
        <v>-172.3</v>
      </c>
    </row>
    <row r="2762" spans="2:4" ht="15" thickBot="1" x14ac:dyDescent="0.35">
      <c r="B2762">
        <f t="shared" si="43"/>
        <v>1</v>
      </c>
      <c r="C2762" s="2">
        <v>39727</v>
      </c>
      <c r="D2762" s="4">
        <v>-117.8</v>
      </c>
    </row>
    <row r="2763" spans="2:4" ht="15" thickBot="1" x14ac:dyDescent="0.35">
      <c r="B2763">
        <f t="shared" si="43"/>
        <v>5</v>
      </c>
      <c r="C2763" s="2">
        <v>39724</v>
      </c>
      <c r="D2763" s="4">
        <v>-60.6</v>
      </c>
    </row>
    <row r="2764" spans="2:4" ht="15" thickBot="1" x14ac:dyDescent="0.35">
      <c r="B2764">
        <f t="shared" si="43"/>
        <v>4</v>
      </c>
      <c r="C2764" s="2">
        <v>39723</v>
      </c>
      <c r="D2764" s="4">
        <v>-80.400000000000006</v>
      </c>
    </row>
    <row r="2765" spans="2:4" ht="15" thickBot="1" x14ac:dyDescent="0.35">
      <c r="B2765">
        <f t="shared" si="43"/>
        <v>3</v>
      </c>
      <c r="C2765" s="2">
        <v>39722</v>
      </c>
      <c r="D2765" s="4">
        <v>-105.6</v>
      </c>
    </row>
    <row r="2766" spans="2:4" ht="15" thickBot="1" x14ac:dyDescent="0.35">
      <c r="B2766">
        <f t="shared" si="43"/>
        <v>2</v>
      </c>
      <c r="C2766" s="2">
        <v>39721</v>
      </c>
      <c r="D2766" s="4">
        <v>-141.4</v>
      </c>
    </row>
    <row r="2767" spans="2:4" ht="15" thickBot="1" x14ac:dyDescent="0.35">
      <c r="B2767">
        <f t="shared" si="43"/>
        <v>1</v>
      </c>
      <c r="C2767" s="2">
        <v>39720</v>
      </c>
      <c r="D2767" s="4">
        <v>-70.099999999999994</v>
      </c>
    </row>
    <row r="2768" spans="2:4" ht="15" thickBot="1" x14ac:dyDescent="0.35">
      <c r="B2768">
        <f t="shared" si="43"/>
        <v>5</v>
      </c>
      <c r="C2768" s="2">
        <v>39717</v>
      </c>
      <c r="D2768" s="4">
        <v>27.2</v>
      </c>
    </row>
    <row r="2769" spans="2:4" ht="15" thickBot="1" x14ac:dyDescent="0.35">
      <c r="B2769">
        <f t="shared" si="43"/>
        <v>4</v>
      </c>
      <c r="C2769" s="2">
        <v>39716</v>
      </c>
      <c r="D2769" s="4">
        <v>124.4</v>
      </c>
    </row>
    <row r="2770" spans="2:4" ht="15" thickBot="1" x14ac:dyDescent="0.35">
      <c r="B2770">
        <f t="shared" si="43"/>
        <v>3</v>
      </c>
      <c r="C2770" s="2">
        <v>39715</v>
      </c>
      <c r="D2770" s="4">
        <v>-72.3</v>
      </c>
    </row>
    <row r="2771" spans="2:4" ht="15" thickBot="1" x14ac:dyDescent="0.35">
      <c r="B2771">
        <f t="shared" si="43"/>
        <v>2</v>
      </c>
      <c r="C2771" s="2">
        <v>39714</v>
      </c>
      <c r="D2771" s="4">
        <v>-318.5</v>
      </c>
    </row>
    <row r="2772" spans="2:4" ht="15" thickBot="1" x14ac:dyDescent="0.35">
      <c r="B2772">
        <f t="shared" si="43"/>
        <v>1</v>
      </c>
      <c r="C2772" s="2">
        <v>39713</v>
      </c>
      <c r="D2772" s="4">
        <v>-190.9</v>
      </c>
    </row>
    <row r="2773" spans="2:4" ht="15" thickBot="1" x14ac:dyDescent="0.35">
      <c r="B2773">
        <f t="shared" si="43"/>
        <v>5</v>
      </c>
      <c r="C2773" s="2">
        <v>39710</v>
      </c>
      <c r="D2773" s="4">
        <v>-351.1</v>
      </c>
    </row>
    <row r="2774" spans="2:4" ht="15" thickBot="1" x14ac:dyDescent="0.35">
      <c r="B2774">
        <f t="shared" si="43"/>
        <v>4</v>
      </c>
      <c r="C2774" s="2">
        <v>39709</v>
      </c>
      <c r="D2774" s="4">
        <v>-443.4</v>
      </c>
    </row>
    <row r="2775" spans="2:4" ht="15" thickBot="1" x14ac:dyDescent="0.35">
      <c r="B2775">
        <f t="shared" si="43"/>
        <v>3</v>
      </c>
      <c r="C2775" s="2">
        <v>39708</v>
      </c>
      <c r="D2775" s="4">
        <v>-432</v>
      </c>
    </row>
    <row r="2776" spans="2:4" ht="15" thickBot="1" x14ac:dyDescent="0.35">
      <c r="B2776">
        <f t="shared" si="43"/>
        <v>2</v>
      </c>
      <c r="C2776" s="2">
        <v>39707</v>
      </c>
      <c r="D2776" s="4">
        <v>-407.6</v>
      </c>
    </row>
    <row r="2777" spans="2:4" ht="15" thickBot="1" x14ac:dyDescent="0.35">
      <c r="B2777">
        <f t="shared" si="43"/>
        <v>1</v>
      </c>
      <c r="C2777" s="2">
        <v>39706</v>
      </c>
      <c r="D2777" s="4">
        <v>-346.5</v>
      </c>
    </row>
    <row r="2778" spans="2:4" ht="15" thickBot="1" x14ac:dyDescent="0.35">
      <c r="B2778">
        <f t="shared" si="43"/>
        <v>5</v>
      </c>
      <c r="C2778" s="2">
        <v>39703</v>
      </c>
      <c r="D2778" s="4">
        <v>-301.10000000000002</v>
      </c>
    </row>
    <row r="2779" spans="2:4" ht="15" thickBot="1" x14ac:dyDescent="0.35">
      <c r="B2779">
        <f t="shared" si="43"/>
        <v>4</v>
      </c>
      <c r="C2779" s="2">
        <v>39702</v>
      </c>
      <c r="D2779" s="4">
        <v>-262.2</v>
      </c>
    </row>
    <row r="2780" spans="2:4" ht="15" thickBot="1" x14ac:dyDescent="0.35">
      <c r="B2780">
        <f t="shared" si="43"/>
        <v>3</v>
      </c>
      <c r="C2780" s="2">
        <v>39701</v>
      </c>
      <c r="D2780" s="4">
        <v>-260</v>
      </c>
    </row>
    <row r="2781" spans="2:4" ht="15" thickBot="1" x14ac:dyDescent="0.35">
      <c r="B2781">
        <f t="shared" si="43"/>
        <v>2</v>
      </c>
      <c r="C2781" s="2">
        <v>39700</v>
      </c>
      <c r="D2781" s="4">
        <v>-154.4</v>
      </c>
    </row>
    <row r="2782" spans="2:4" ht="15" thickBot="1" x14ac:dyDescent="0.35">
      <c r="B2782">
        <f t="shared" si="43"/>
        <v>1</v>
      </c>
      <c r="C2782" s="2">
        <v>39699</v>
      </c>
      <c r="D2782" s="4">
        <v>-184.2</v>
      </c>
    </row>
    <row r="2783" spans="2:4" ht="15" thickBot="1" x14ac:dyDescent="0.35">
      <c r="B2783">
        <f t="shared" si="43"/>
        <v>5</v>
      </c>
      <c r="C2783" s="2">
        <v>39696</v>
      </c>
      <c r="D2783" s="4">
        <v>-175.2</v>
      </c>
    </row>
    <row r="2784" spans="2:4" ht="15" thickBot="1" x14ac:dyDescent="0.35">
      <c r="B2784">
        <f t="shared" si="43"/>
        <v>4</v>
      </c>
      <c r="C2784" s="2">
        <v>39695</v>
      </c>
      <c r="D2784" s="4">
        <v>-57.7</v>
      </c>
    </row>
    <row r="2785" spans="2:4" ht="15" thickBot="1" x14ac:dyDescent="0.35">
      <c r="B2785">
        <f t="shared" si="43"/>
        <v>3</v>
      </c>
      <c r="C2785" s="2">
        <v>39694</v>
      </c>
      <c r="D2785" s="4">
        <v>-109.2</v>
      </c>
    </row>
    <row r="2786" spans="2:4" ht="15" thickBot="1" x14ac:dyDescent="0.35">
      <c r="B2786">
        <f t="shared" si="43"/>
        <v>2</v>
      </c>
      <c r="C2786" s="2">
        <v>39693</v>
      </c>
      <c r="D2786" s="4">
        <v>-138.80000000000001</v>
      </c>
    </row>
    <row r="2787" spans="2:4" ht="15" thickBot="1" x14ac:dyDescent="0.35">
      <c r="B2787">
        <f t="shared" si="43"/>
        <v>1</v>
      </c>
      <c r="C2787" s="2">
        <v>39692</v>
      </c>
      <c r="D2787" s="4">
        <v>-115.1</v>
      </c>
    </row>
    <row r="2788" spans="2:4" ht="15" thickBot="1" x14ac:dyDescent="0.35">
      <c r="B2788">
        <f t="shared" si="43"/>
        <v>5</v>
      </c>
      <c r="C2788" s="2">
        <v>39689</v>
      </c>
      <c r="D2788" s="4">
        <v>-158.69999999999999</v>
      </c>
    </row>
    <row r="2789" spans="2:4" ht="15" thickBot="1" x14ac:dyDescent="0.35">
      <c r="B2789">
        <f t="shared" si="43"/>
        <v>4</v>
      </c>
      <c r="C2789" s="2">
        <v>39688</v>
      </c>
      <c r="D2789" s="4">
        <v>-28.4</v>
      </c>
    </row>
    <row r="2790" spans="2:4" ht="15" thickBot="1" x14ac:dyDescent="0.35">
      <c r="B2790">
        <f t="shared" si="43"/>
        <v>3</v>
      </c>
      <c r="C2790" s="2">
        <v>39687</v>
      </c>
      <c r="D2790" s="4">
        <v>-17.899999999999999</v>
      </c>
    </row>
    <row r="2791" spans="2:4" ht="15" thickBot="1" x14ac:dyDescent="0.35">
      <c r="B2791">
        <f t="shared" si="43"/>
        <v>2</v>
      </c>
      <c r="C2791" s="2">
        <v>39686</v>
      </c>
      <c r="D2791" s="4">
        <v>-5.4</v>
      </c>
    </row>
    <row r="2792" spans="2:4" ht="15" thickBot="1" x14ac:dyDescent="0.35">
      <c r="B2792">
        <f t="shared" si="43"/>
        <v>1</v>
      </c>
      <c r="C2792" s="2">
        <v>39685</v>
      </c>
      <c r="D2792" s="4">
        <v>10.4</v>
      </c>
    </row>
    <row r="2793" spans="2:4" ht="15" thickBot="1" x14ac:dyDescent="0.35">
      <c r="B2793">
        <f t="shared" si="43"/>
        <v>5</v>
      </c>
      <c r="C2793" s="2">
        <v>39682</v>
      </c>
      <c r="D2793" s="4">
        <v>19.5</v>
      </c>
    </row>
    <row r="2794" spans="2:4" ht="15" thickBot="1" x14ac:dyDescent="0.35">
      <c r="B2794">
        <f t="shared" si="43"/>
        <v>4</v>
      </c>
      <c r="C2794" s="2">
        <v>39681</v>
      </c>
      <c r="D2794" s="4">
        <v>-9.8000000000000007</v>
      </c>
    </row>
    <row r="2795" spans="2:4" ht="15" thickBot="1" x14ac:dyDescent="0.35">
      <c r="B2795">
        <f t="shared" si="43"/>
        <v>3</v>
      </c>
      <c r="C2795" s="2">
        <v>39680</v>
      </c>
      <c r="D2795" s="4">
        <v>-27.7</v>
      </c>
    </row>
    <row r="2796" spans="2:4" ht="15" thickBot="1" x14ac:dyDescent="0.35">
      <c r="B2796">
        <f t="shared" si="43"/>
        <v>2</v>
      </c>
      <c r="C2796" s="2">
        <v>39679</v>
      </c>
      <c r="D2796" s="4">
        <v>-37</v>
      </c>
    </row>
    <row r="2797" spans="2:4" ht="15" thickBot="1" x14ac:dyDescent="0.35">
      <c r="B2797">
        <f t="shared" si="43"/>
        <v>1</v>
      </c>
      <c r="C2797" s="2">
        <v>39678</v>
      </c>
      <c r="D2797" s="4">
        <v>-37.799999999999997</v>
      </c>
    </row>
    <row r="2798" spans="2:4" ht="15" thickBot="1" x14ac:dyDescent="0.35">
      <c r="B2798">
        <f t="shared" si="43"/>
        <v>5</v>
      </c>
      <c r="C2798" s="2">
        <v>39675</v>
      </c>
      <c r="D2798" s="4">
        <v>-51.5</v>
      </c>
    </row>
    <row r="2799" spans="2:4" ht="15" thickBot="1" x14ac:dyDescent="0.35">
      <c r="B2799">
        <f t="shared" si="43"/>
        <v>4</v>
      </c>
      <c r="C2799" s="2">
        <v>39674</v>
      </c>
      <c r="D2799" s="4">
        <v>-64</v>
      </c>
    </row>
    <row r="2800" spans="2:4" ht="15" thickBot="1" x14ac:dyDescent="0.35">
      <c r="B2800">
        <f t="shared" si="43"/>
        <v>3</v>
      </c>
      <c r="C2800" s="2">
        <v>39673</v>
      </c>
      <c r="D2800" s="4">
        <v>-163</v>
      </c>
    </row>
    <row r="2801" spans="2:4" ht="15" thickBot="1" x14ac:dyDescent="0.35">
      <c r="B2801">
        <f t="shared" si="43"/>
        <v>2</v>
      </c>
      <c r="C2801" s="2">
        <v>39672</v>
      </c>
      <c r="D2801" s="4">
        <v>-264.89999999999998</v>
      </c>
    </row>
    <row r="2802" spans="2:4" ht="15" thickBot="1" x14ac:dyDescent="0.35">
      <c r="B2802">
        <f t="shared" si="43"/>
        <v>1</v>
      </c>
      <c r="C2802" s="2">
        <v>39671</v>
      </c>
      <c r="D2802" s="4">
        <v>-202.6</v>
      </c>
    </row>
    <row r="2803" spans="2:4" ht="15" thickBot="1" x14ac:dyDescent="0.35">
      <c r="B2803">
        <f t="shared" si="43"/>
        <v>5</v>
      </c>
      <c r="C2803" s="2">
        <v>39668</v>
      </c>
      <c r="D2803" s="4">
        <v>47.7</v>
      </c>
    </row>
    <row r="2804" spans="2:4" ht="15" thickBot="1" x14ac:dyDescent="0.35">
      <c r="B2804">
        <f t="shared" si="43"/>
        <v>4</v>
      </c>
      <c r="C2804" s="2">
        <v>39667</v>
      </c>
      <c r="D2804" s="4">
        <v>49.6</v>
      </c>
    </row>
    <row r="2805" spans="2:4" ht="15" thickBot="1" x14ac:dyDescent="0.35">
      <c r="B2805">
        <f t="shared" si="43"/>
        <v>3</v>
      </c>
      <c r="C2805" s="2">
        <v>39666</v>
      </c>
      <c r="D2805" s="4">
        <v>42.4</v>
      </c>
    </row>
    <row r="2806" spans="2:4" ht="15" thickBot="1" x14ac:dyDescent="0.35">
      <c r="B2806">
        <f t="shared" si="43"/>
        <v>2</v>
      </c>
      <c r="C2806" s="2">
        <v>39665</v>
      </c>
      <c r="D2806" s="4">
        <v>23.7</v>
      </c>
    </row>
    <row r="2807" spans="2:4" ht="15" thickBot="1" x14ac:dyDescent="0.35">
      <c r="B2807">
        <f t="shared" si="43"/>
        <v>1</v>
      </c>
      <c r="C2807" s="2">
        <v>39664</v>
      </c>
      <c r="D2807" s="4">
        <v>35.700000000000003</v>
      </c>
    </row>
    <row r="2808" spans="2:4" ht="15" thickBot="1" x14ac:dyDescent="0.35">
      <c r="B2808">
        <f t="shared" si="43"/>
        <v>5</v>
      </c>
      <c r="C2808" s="2">
        <v>39661</v>
      </c>
      <c r="D2808" s="4">
        <v>17.2</v>
      </c>
    </row>
    <row r="2809" spans="2:4" ht="15" thickBot="1" x14ac:dyDescent="0.35">
      <c r="B2809">
        <f t="shared" si="43"/>
        <v>4</v>
      </c>
      <c r="C2809" s="2">
        <v>39660</v>
      </c>
      <c r="D2809" s="4">
        <v>-43.7</v>
      </c>
    </row>
    <row r="2810" spans="2:4" ht="15" thickBot="1" x14ac:dyDescent="0.35">
      <c r="B2810">
        <f t="shared" si="43"/>
        <v>3</v>
      </c>
      <c r="C2810" s="2">
        <v>39659</v>
      </c>
      <c r="D2810" s="4">
        <v>-133.80000000000001</v>
      </c>
    </row>
    <row r="2811" spans="2:4" ht="15" thickBot="1" x14ac:dyDescent="0.35">
      <c r="B2811">
        <f t="shared" si="43"/>
        <v>2</v>
      </c>
      <c r="C2811" s="2">
        <v>39658</v>
      </c>
      <c r="D2811" s="4">
        <v>-97.2</v>
      </c>
    </row>
    <row r="2812" spans="2:4" ht="15" thickBot="1" x14ac:dyDescent="0.35">
      <c r="B2812">
        <f t="shared" si="43"/>
        <v>1</v>
      </c>
      <c r="C2812" s="2">
        <v>39657</v>
      </c>
      <c r="D2812" s="4">
        <v>117.1</v>
      </c>
    </row>
    <row r="2813" spans="2:4" ht="15" thickBot="1" x14ac:dyDescent="0.35">
      <c r="B2813">
        <f t="shared" si="43"/>
        <v>5</v>
      </c>
      <c r="C2813" s="2">
        <v>39654</v>
      </c>
      <c r="D2813" s="4">
        <v>131.4</v>
      </c>
    </row>
    <row r="2814" spans="2:4" ht="15" thickBot="1" x14ac:dyDescent="0.35">
      <c r="B2814">
        <f t="shared" si="43"/>
        <v>4</v>
      </c>
      <c r="C2814" s="2">
        <v>39653</v>
      </c>
      <c r="D2814" s="4">
        <v>133</v>
      </c>
    </row>
    <row r="2815" spans="2:4" ht="15" thickBot="1" x14ac:dyDescent="0.35">
      <c r="B2815">
        <f t="shared" si="43"/>
        <v>3</v>
      </c>
      <c r="C2815" s="2">
        <v>39652</v>
      </c>
      <c r="D2815" s="4">
        <v>172.9</v>
      </c>
    </row>
    <row r="2816" spans="2:4" ht="15" thickBot="1" x14ac:dyDescent="0.35">
      <c r="B2816">
        <f t="shared" si="43"/>
        <v>2</v>
      </c>
      <c r="C2816" s="2">
        <v>39651</v>
      </c>
      <c r="D2816" s="4">
        <v>144.4</v>
      </c>
    </row>
    <row r="2817" spans="2:4" ht="15" thickBot="1" x14ac:dyDescent="0.35">
      <c r="B2817">
        <f t="shared" si="43"/>
        <v>1</v>
      </c>
      <c r="C2817" s="2">
        <v>39650</v>
      </c>
      <c r="D2817" s="4">
        <v>281</v>
      </c>
    </row>
    <row r="2818" spans="2:4" ht="15" thickBot="1" x14ac:dyDescent="0.35">
      <c r="B2818">
        <f t="shared" si="43"/>
        <v>5</v>
      </c>
      <c r="C2818" s="2">
        <v>39647</v>
      </c>
      <c r="D2818" s="4">
        <v>143.4</v>
      </c>
    </row>
    <row r="2819" spans="2:4" ht="15" thickBot="1" x14ac:dyDescent="0.35">
      <c r="B2819">
        <f t="shared" si="43"/>
        <v>4</v>
      </c>
      <c r="C2819" s="2">
        <v>39646</v>
      </c>
      <c r="D2819" s="4">
        <v>174.8</v>
      </c>
    </row>
    <row r="2820" spans="2:4" ht="15" thickBot="1" x14ac:dyDescent="0.35">
      <c r="B2820">
        <f t="shared" ref="B2820:B2883" si="44">WEEKDAY(C2820,2)</f>
        <v>3</v>
      </c>
      <c r="C2820" s="2">
        <v>39645</v>
      </c>
      <c r="D2820" s="4">
        <v>123.6</v>
      </c>
    </row>
    <row r="2821" spans="2:4" ht="15" thickBot="1" x14ac:dyDescent="0.35">
      <c r="B2821">
        <f t="shared" si="44"/>
        <v>2</v>
      </c>
      <c r="C2821" s="2">
        <v>39644</v>
      </c>
      <c r="D2821" s="4">
        <v>141.69999999999999</v>
      </c>
    </row>
    <row r="2822" spans="2:4" ht="15" thickBot="1" x14ac:dyDescent="0.35">
      <c r="B2822">
        <f t="shared" si="44"/>
        <v>1</v>
      </c>
      <c r="C2822" s="2">
        <v>39643</v>
      </c>
      <c r="D2822" s="4">
        <v>73</v>
      </c>
    </row>
    <row r="2823" spans="2:4" ht="15" thickBot="1" x14ac:dyDescent="0.35">
      <c r="B2823">
        <f t="shared" si="44"/>
        <v>5</v>
      </c>
      <c r="C2823" s="2">
        <v>39640</v>
      </c>
      <c r="D2823" s="4">
        <v>99.3</v>
      </c>
    </row>
    <row r="2824" spans="2:4" ht="15" thickBot="1" x14ac:dyDescent="0.35">
      <c r="B2824">
        <f t="shared" si="44"/>
        <v>4</v>
      </c>
      <c r="C2824" s="2">
        <v>39639</v>
      </c>
      <c r="D2824" s="4">
        <v>85.4</v>
      </c>
    </row>
    <row r="2825" spans="2:4" ht="15" thickBot="1" x14ac:dyDescent="0.35">
      <c r="B2825">
        <f t="shared" si="44"/>
        <v>3</v>
      </c>
      <c r="C2825" s="2">
        <v>39638</v>
      </c>
      <c r="D2825" s="4">
        <v>116.3</v>
      </c>
    </row>
    <row r="2826" spans="2:4" ht="15" thickBot="1" x14ac:dyDescent="0.35">
      <c r="B2826">
        <f t="shared" si="44"/>
        <v>2</v>
      </c>
      <c r="C2826" s="2">
        <v>39637</v>
      </c>
      <c r="D2826" s="4">
        <v>79</v>
      </c>
    </row>
    <row r="2827" spans="2:4" ht="15" thickBot="1" x14ac:dyDescent="0.35">
      <c r="B2827">
        <f t="shared" si="44"/>
        <v>1</v>
      </c>
      <c r="C2827" s="2">
        <v>39636</v>
      </c>
      <c r="D2827" s="4">
        <v>136.1</v>
      </c>
    </row>
    <row r="2828" spans="2:4" ht="15" thickBot="1" x14ac:dyDescent="0.35">
      <c r="B2828">
        <f t="shared" si="44"/>
        <v>5</v>
      </c>
      <c r="C2828" s="2">
        <v>39633</v>
      </c>
      <c r="D2828" s="4">
        <v>79.2</v>
      </c>
    </row>
    <row r="2829" spans="2:4" ht="15" thickBot="1" x14ac:dyDescent="0.35">
      <c r="B2829">
        <f t="shared" si="44"/>
        <v>4</v>
      </c>
      <c r="C2829" s="2">
        <v>39632</v>
      </c>
      <c r="D2829" s="4">
        <v>47</v>
      </c>
    </row>
    <row r="2830" spans="2:4" ht="15" thickBot="1" x14ac:dyDescent="0.35">
      <c r="B2830">
        <f t="shared" si="44"/>
        <v>3</v>
      </c>
      <c r="C2830" s="2">
        <v>39631</v>
      </c>
      <c r="D2830" s="4">
        <v>104</v>
      </c>
    </row>
    <row r="2831" spans="2:4" ht="15" thickBot="1" x14ac:dyDescent="0.35">
      <c r="B2831">
        <f t="shared" si="44"/>
        <v>2</v>
      </c>
      <c r="C2831" s="2">
        <v>39630</v>
      </c>
      <c r="D2831" s="4">
        <v>56.1</v>
      </c>
    </row>
    <row r="2832" spans="2:4" ht="15" thickBot="1" x14ac:dyDescent="0.35">
      <c r="B2832">
        <f t="shared" si="44"/>
        <v>1</v>
      </c>
      <c r="C2832" s="2">
        <v>39629</v>
      </c>
      <c r="D2832" s="4">
        <v>109.3</v>
      </c>
    </row>
    <row r="2833" spans="2:4" ht="15" thickBot="1" x14ac:dyDescent="0.35">
      <c r="B2833">
        <f t="shared" si="44"/>
        <v>5</v>
      </c>
      <c r="C2833" s="2">
        <v>39626</v>
      </c>
      <c r="D2833" s="4">
        <v>172.3</v>
      </c>
    </row>
    <row r="2834" spans="2:4" ht="15" thickBot="1" x14ac:dyDescent="0.35">
      <c r="B2834">
        <f t="shared" si="44"/>
        <v>4</v>
      </c>
      <c r="C2834" s="2">
        <v>39625</v>
      </c>
      <c r="D2834" s="4">
        <v>85.8</v>
      </c>
    </row>
    <row r="2835" spans="2:4" ht="15" thickBot="1" x14ac:dyDescent="0.35">
      <c r="B2835">
        <f t="shared" si="44"/>
        <v>3</v>
      </c>
      <c r="C2835" s="2">
        <v>39624</v>
      </c>
      <c r="D2835" s="4">
        <v>213</v>
      </c>
    </row>
    <row r="2836" spans="2:4" ht="15" thickBot="1" x14ac:dyDescent="0.35">
      <c r="B2836">
        <f t="shared" si="44"/>
        <v>2</v>
      </c>
      <c r="C2836" s="2">
        <v>39623</v>
      </c>
      <c r="D2836" s="4">
        <v>82.8</v>
      </c>
    </row>
    <row r="2837" spans="2:4" ht="15" thickBot="1" x14ac:dyDescent="0.35">
      <c r="B2837">
        <f t="shared" si="44"/>
        <v>1</v>
      </c>
      <c r="C2837" s="2">
        <v>39622</v>
      </c>
      <c r="D2837" s="4">
        <v>65.400000000000006</v>
      </c>
    </row>
    <row r="2838" spans="2:4" ht="15" thickBot="1" x14ac:dyDescent="0.35">
      <c r="B2838">
        <f t="shared" si="44"/>
        <v>5</v>
      </c>
      <c r="C2838" s="2">
        <v>39619</v>
      </c>
      <c r="D2838" s="4">
        <v>79.099999999999994</v>
      </c>
    </row>
    <row r="2839" spans="2:4" ht="15" thickBot="1" x14ac:dyDescent="0.35">
      <c r="B2839">
        <f t="shared" si="44"/>
        <v>4</v>
      </c>
      <c r="C2839" s="2">
        <v>39618</v>
      </c>
      <c r="D2839" s="4">
        <v>59.8</v>
      </c>
    </row>
    <row r="2840" spans="2:4" ht="15" thickBot="1" x14ac:dyDescent="0.35">
      <c r="B2840">
        <f t="shared" si="44"/>
        <v>3</v>
      </c>
      <c r="C2840" s="2">
        <v>39617</v>
      </c>
      <c r="D2840" s="4">
        <v>36.4</v>
      </c>
    </row>
    <row r="2841" spans="2:4" ht="15" thickBot="1" x14ac:dyDescent="0.35">
      <c r="B2841">
        <f t="shared" si="44"/>
        <v>2</v>
      </c>
      <c r="C2841" s="2">
        <v>39616</v>
      </c>
      <c r="D2841" s="4">
        <v>31.5</v>
      </c>
    </row>
    <row r="2842" spans="2:4" ht="15" thickBot="1" x14ac:dyDescent="0.35">
      <c r="B2842">
        <f t="shared" si="44"/>
        <v>1</v>
      </c>
      <c r="C2842" s="2">
        <v>39615</v>
      </c>
      <c r="D2842" s="4">
        <v>177.7</v>
      </c>
    </row>
    <row r="2843" spans="2:4" ht="15" thickBot="1" x14ac:dyDescent="0.35">
      <c r="B2843">
        <f t="shared" si="44"/>
        <v>3</v>
      </c>
      <c r="C2843" s="2">
        <v>39610</v>
      </c>
      <c r="D2843" s="4">
        <v>55.2</v>
      </c>
    </row>
    <row r="2844" spans="2:4" ht="15" thickBot="1" x14ac:dyDescent="0.35">
      <c r="B2844">
        <f t="shared" si="44"/>
        <v>2</v>
      </c>
      <c r="C2844" s="2">
        <v>39609</v>
      </c>
      <c r="D2844" s="4">
        <v>89.2</v>
      </c>
    </row>
    <row r="2845" spans="2:4" ht="15" thickBot="1" x14ac:dyDescent="0.35">
      <c r="B2845">
        <f t="shared" si="44"/>
        <v>1</v>
      </c>
      <c r="C2845" s="2">
        <v>39608</v>
      </c>
      <c r="D2845" s="4">
        <v>110</v>
      </c>
    </row>
    <row r="2846" spans="2:4" ht="15" thickBot="1" x14ac:dyDescent="0.35">
      <c r="B2846">
        <f t="shared" si="44"/>
        <v>6</v>
      </c>
      <c r="C2846" s="2">
        <v>39606</v>
      </c>
      <c r="D2846" s="4">
        <v>3.3</v>
      </c>
    </row>
    <row r="2847" spans="2:4" ht="15" thickBot="1" x14ac:dyDescent="0.35">
      <c r="B2847">
        <f t="shared" si="44"/>
        <v>5</v>
      </c>
      <c r="C2847" s="2">
        <v>39605</v>
      </c>
      <c r="D2847" s="4">
        <v>98.9</v>
      </c>
    </row>
    <row r="2848" spans="2:4" ht="15" thickBot="1" x14ac:dyDescent="0.35">
      <c r="B2848">
        <f t="shared" si="44"/>
        <v>4</v>
      </c>
      <c r="C2848" s="2">
        <v>39604</v>
      </c>
      <c r="D2848" s="4">
        <v>40.299999999999997</v>
      </c>
    </row>
    <row r="2849" spans="2:4" ht="15" thickBot="1" x14ac:dyDescent="0.35">
      <c r="B2849">
        <f t="shared" si="44"/>
        <v>3</v>
      </c>
      <c r="C2849" s="2">
        <v>39603</v>
      </c>
      <c r="D2849" s="4">
        <v>32.9</v>
      </c>
    </row>
    <row r="2850" spans="2:4" ht="15" thickBot="1" x14ac:dyDescent="0.35">
      <c r="B2850">
        <f t="shared" si="44"/>
        <v>2</v>
      </c>
      <c r="C2850" s="2">
        <v>39602</v>
      </c>
      <c r="D2850" s="4">
        <v>38.200000000000003</v>
      </c>
    </row>
    <row r="2851" spans="2:4" ht="15" thickBot="1" x14ac:dyDescent="0.35">
      <c r="B2851">
        <f t="shared" si="44"/>
        <v>1</v>
      </c>
      <c r="C2851" s="2">
        <v>39601</v>
      </c>
      <c r="D2851" s="4">
        <v>68.099999999999994</v>
      </c>
    </row>
    <row r="2852" spans="2:4" ht="15" thickBot="1" x14ac:dyDescent="0.35">
      <c r="B2852">
        <f t="shared" si="44"/>
        <v>5</v>
      </c>
      <c r="C2852" s="2">
        <v>39598</v>
      </c>
      <c r="D2852" s="4">
        <v>42.8</v>
      </c>
    </row>
    <row r="2853" spans="2:4" ht="15" thickBot="1" x14ac:dyDescent="0.35">
      <c r="B2853">
        <f t="shared" si="44"/>
        <v>4</v>
      </c>
      <c r="C2853" s="2">
        <v>39597</v>
      </c>
      <c r="D2853" s="4">
        <v>31.5</v>
      </c>
    </row>
    <row r="2854" spans="2:4" ht="15" thickBot="1" x14ac:dyDescent="0.35">
      <c r="B2854">
        <f t="shared" si="44"/>
        <v>3</v>
      </c>
      <c r="C2854" s="2">
        <v>39596</v>
      </c>
      <c r="D2854" s="4">
        <v>118.6</v>
      </c>
    </row>
    <row r="2855" spans="2:4" ht="15" thickBot="1" x14ac:dyDescent="0.35">
      <c r="B2855">
        <f t="shared" si="44"/>
        <v>2</v>
      </c>
      <c r="C2855" s="2">
        <v>39595</v>
      </c>
      <c r="D2855" s="4">
        <v>53.8</v>
      </c>
    </row>
    <row r="2856" spans="2:4" ht="15" thickBot="1" x14ac:dyDescent="0.35">
      <c r="B2856">
        <f t="shared" si="44"/>
        <v>1</v>
      </c>
      <c r="C2856" s="2">
        <v>39594</v>
      </c>
      <c r="D2856" s="4">
        <v>177.8</v>
      </c>
    </row>
    <row r="2857" spans="2:4" ht="15" thickBot="1" x14ac:dyDescent="0.35">
      <c r="B2857">
        <f t="shared" si="44"/>
        <v>5</v>
      </c>
      <c r="C2857" s="2">
        <v>39591</v>
      </c>
      <c r="D2857" s="4">
        <v>13.2</v>
      </c>
    </row>
    <row r="2858" spans="2:4" ht="15" thickBot="1" x14ac:dyDescent="0.35">
      <c r="B2858">
        <f t="shared" si="44"/>
        <v>4</v>
      </c>
      <c r="C2858" s="2">
        <v>39590</v>
      </c>
      <c r="D2858" s="4">
        <v>42.1</v>
      </c>
    </row>
    <row r="2859" spans="2:4" ht="15" thickBot="1" x14ac:dyDescent="0.35">
      <c r="B2859">
        <f t="shared" si="44"/>
        <v>3</v>
      </c>
      <c r="C2859" s="2">
        <v>39589</v>
      </c>
      <c r="D2859" s="4">
        <v>19.399999999999999</v>
      </c>
    </row>
    <row r="2860" spans="2:4" ht="15" thickBot="1" x14ac:dyDescent="0.35">
      <c r="B2860">
        <f t="shared" si="44"/>
        <v>2</v>
      </c>
      <c r="C2860" s="2">
        <v>39588</v>
      </c>
      <c r="D2860" s="4">
        <v>42.4</v>
      </c>
    </row>
    <row r="2861" spans="2:4" ht="15" thickBot="1" x14ac:dyDescent="0.35">
      <c r="B2861">
        <f t="shared" si="44"/>
        <v>1</v>
      </c>
      <c r="C2861" s="2">
        <v>39587</v>
      </c>
      <c r="D2861" s="4">
        <v>27.1</v>
      </c>
    </row>
    <row r="2862" spans="2:4" ht="15" thickBot="1" x14ac:dyDescent="0.35">
      <c r="B2862">
        <f t="shared" si="44"/>
        <v>5</v>
      </c>
      <c r="C2862" s="2">
        <v>39584</v>
      </c>
      <c r="D2862" s="4">
        <v>8</v>
      </c>
    </row>
    <row r="2863" spans="2:4" ht="15" thickBot="1" x14ac:dyDescent="0.35">
      <c r="B2863">
        <f t="shared" si="44"/>
        <v>4</v>
      </c>
      <c r="C2863" s="2">
        <v>39583</v>
      </c>
      <c r="D2863" s="4">
        <v>30.3</v>
      </c>
    </row>
    <row r="2864" spans="2:4" ht="15" thickBot="1" x14ac:dyDescent="0.35">
      <c r="B2864">
        <f t="shared" si="44"/>
        <v>3</v>
      </c>
      <c r="C2864" s="2">
        <v>39582</v>
      </c>
      <c r="D2864" s="4">
        <v>62.6</v>
      </c>
    </row>
    <row r="2865" spans="2:4" ht="15" thickBot="1" x14ac:dyDescent="0.35">
      <c r="B2865">
        <f t="shared" si="44"/>
        <v>2</v>
      </c>
      <c r="C2865" s="2">
        <v>39581</v>
      </c>
      <c r="D2865" s="4">
        <v>81.8</v>
      </c>
    </row>
    <row r="2866" spans="2:4" ht="15" thickBot="1" x14ac:dyDescent="0.35">
      <c r="B2866">
        <f t="shared" si="44"/>
        <v>1</v>
      </c>
      <c r="C2866" s="2">
        <v>39580</v>
      </c>
      <c r="D2866" s="4">
        <v>39.200000000000003</v>
      </c>
    </row>
    <row r="2867" spans="2:4" ht="15" thickBot="1" x14ac:dyDescent="0.35">
      <c r="B2867">
        <f t="shared" si="44"/>
        <v>4</v>
      </c>
      <c r="C2867" s="2">
        <v>39576</v>
      </c>
      <c r="D2867" s="4">
        <v>53.3</v>
      </c>
    </row>
    <row r="2868" spans="2:4" ht="15" thickBot="1" x14ac:dyDescent="0.35">
      <c r="B2868">
        <f t="shared" si="44"/>
        <v>3</v>
      </c>
      <c r="C2868" s="2">
        <v>39575</v>
      </c>
      <c r="D2868" s="4">
        <v>73</v>
      </c>
    </row>
    <row r="2869" spans="2:4" ht="15" thickBot="1" x14ac:dyDescent="0.35">
      <c r="B2869">
        <f t="shared" si="44"/>
        <v>2</v>
      </c>
      <c r="C2869" s="2">
        <v>39574</v>
      </c>
      <c r="D2869" s="4">
        <v>2.2999999999999998</v>
      </c>
    </row>
    <row r="2870" spans="2:4" ht="15" thickBot="1" x14ac:dyDescent="0.35">
      <c r="B2870">
        <f t="shared" si="44"/>
        <v>1</v>
      </c>
      <c r="C2870" s="2">
        <v>39573</v>
      </c>
      <c r="D2870" s="4">
        <v>6.9</v>
      </c>
    </row>
    <row r="2871" spans="2:4" ht="15" thickBot="1" x14ac:dyDescent="0.35">
      <c r="B2871">
        <f t="shared" si="44"/>
        <v>7</v>
      </c>
      <c r="C2871" s="2">
        <v>39572</v>
      </c>
      <c r="D2871" s="4">
        <v>-55.6</v>
      </c>
    </row>
    <row r="2872" spans="2:4" ht="15" thickBot="1" x14ac:dyDescent="0.35">
      <c r="B2872">
        <f t="shared" si="44"/>
        <v>3</v>
      </c>
      <c r="C2872" s="2">
        <v>39568</v>
      </c>
      <c r="D2872" s="4">
        <v>-183.9</v>
      </c>
    </row>
    <row r="2873" spans="2:4" ht="15" thickBot="1" x14ac:dyDescent="0.35">
      <c r="B2873">
        <f t="shared" si="44"/>
        <v>2</v>
      </c>
      <c r="C2873" s="2">
        <v>39567</v>
      </c>
      <c r="D2873" s="4">
        <v>-38</v>
      </c>
    </row>
    <row r="2874" spans="2:4" ht="15" thickBot="1" x14ac:dyDescent="0.35">
      <c r="B2874">
        <f t="shared" si="44"/>
        <v>1</v>
      </c>
      <c r="C2874" s="2">
        <v>39566</v>
      </c>
      <c r="D2874" s="4">
        <v>92.3</v>
      </c>
    </row>
    <row r="2875" spans="2:4" ht="15" thickBot="1" x14ac:dyDescent="0.35">
      <c r="B2875">
        <f t="shared" si="44"/>
        <v>5</v>
      </c>
      <c r="C2875" s="2">
        <v>39563</v>
      </c>
      <c r="D2875" s="4">
        <v>137.1</v>
      </c>
    </row>
    <row r="2876" spans="2:4" ht="15" thickBot="1" x14ac:dyDescent="0.35">
      <c r="B2876">
        <f t="shared" si="44"/>
        <v>4</v>
      </c>
      <c r="C2876" s="2">
        <v>39562</v>
      </c>
      <c r="D2876" s="4">
        <v>42.6</v>
      </c>
    </row>
    <row r="2877" spans="2:4" ht="15" thickBot="1" x14ac:dyDescent="0.35">
      <c r="B2877">
        <f t="shared" si="44"/>
        <v>3</v>
      </c>
      <c r="C2877" s="2">
        <v>39561</v>
      </c>
      <c r="D2877" s="4">
        <v>28.9</v>
      </c>
    </row>
    <row r="2878" spans="2:4" ht="15" thickBot="1" x14ac:dyDescent="0.35">
      <c r="B2878">
        <f t="shared" si="44"/>
        <v>2</v>
      </c>
      <c r="C2878" s="2">
        <v>39560</v>
      </c>
      <c r="D2878" s="4">
        <v>6.1</v>
      </c>
    </row>
    <row r="2879" spans="2:4" ht="15" thickBot="1" x14ac:dyDescent="0.35">
      <c r="B2879">
        <f t="shared" si="44"/>
        <v>1</v>
      </c>
      <c r="C2879" s="2">
        <v>39559</v>
      </c>
      <c r="D2879" s="4">
        <v>142.5</v>
      </c>
    </row>
    <row r="2880" spans="2:4" ht="15" thickBot="1" x14ac:dyDescent="0.35">
      <c r="B2880">
        <f t="shared" si="44"/>
        <v>5</v>
      </c>
      <c r="C2880" s="2">
        <v>39556</v>
      </c>
      <c r="D2880" s="4">
        <v>22.5</v>
      </c>
    </row>
    <row r="2881" spans="2:4" ht="15" thickBot="1" x14ac:dyDescent="0.35">
      <c r="B2881">
        <f t="shared" si="44"/>
        <v>4</v>
      </c>
      <c r="C2881" s="2">
        <v>39555</v>
      </c>
      <c r="D2881" s="4">
        <v>27.9</v>
      </c>
    </row>
    <row r="2882" spans="2:4" ht="15" thickBot="1" x14ac:dyDescent="0.35">
      <c r="B2882">
        <f t="shared" si="44"/>
        <v>3</v>
      </c>
      <c r="C2882" s="2">
        <v>39554</v>
      </c>
      <c r="D2882" s="4">
        <v>64</v>
      </c>
    </row>
    <row r="2883" spans="2:4" ht="15" thickBot="1" x14ac:dyDescent="0.35">
      <c r="B2883">
        <f t="shared" si="44"/>
        <v>2</v>
      </c>
      <c r="C2883" s="2">
        <v>39553</v>
      </c>
      <c r="D2883" s="4">
        <v>74.2</v>
      </c>
    </row>
    <row r="2884" spans="2:4" ht="15" thickBot="1" x14ac:dyDescent="0.35">
      <c r="B2884">
        <f t="shared" ref="B2884:B2947" si="45">WEEKDAY(C2884,2)</f>
        <v>1</v>
      </c>
      <c r="C2884" s="2">
        <v>39552</v>
      </c>
      <c r="D2884" s="4">
        <v>30.7</v>
      </c>
    </row>
    <row r="2885" spans="2:4" ht="15" thickBot="1" x14ac:dyDescent="0.35">
      <c r="B2885">
        <f t="shared" si="45"/>
        <v>5</v>
      </c>
      <c r="C2885" s="2">
        <v>39549</v>
      </c>
      <c r="D2885" s="4">
        <v>53.2</v>
      </c>
    </row>
    <row r="2886" spans="2:4" ht="15" thickBot="1" x14ac:dyDescent="0.35">
      <c r="B2886">
        <f t="shared" si="45"/>
        <v>4</v>
      </c>
      <c r="C2886" s="2">
        <v>39548</v>
      </c>
      <c r="D2886" s="4">
        <v>13.8</v>
      </c>
    </row>
    <row r="2887" spans="2:4" ht="15" thickBot="1" x14ac:dyDescent="0.35">
      <c r="B2887">
        <f t="shared" si="45"/>
        <v>3</v>
      </c>
      <c r="C2887" s="2">
        <v>39547</v>
      </c>
      <c r="D2887" s="4">
        <v>61.9</v>
      </c>
    </row>
    <row r="2888" spans="2:4" ht="15" thickBot="1" x14ac:dyDescent="0.35">
      <c r="B2888">
        <f t="shared" si="45"/>
        <v>2</v>
      </c>
      <c r="C2888" s="2">
        <v>39546</v>
      </c>
      <c r="D2888" s="4">
        <v>38.6</v>
      </c>
    </row>
    <row r="2889" spans="2:4" ht="15" thickBot="1" x14ac:dyDescent="0.35">
      <c r="B2889">
        <f t="shared" si="45"/>
        <v>1</v>
      </c>
      <c r="C2889" s="2">
        <v>39545</v>
      </c>
      <c r="D2889" s="4">
        <v>38.6</v>
      </c>
    </row>
    <row r="2890" spans="2:4" ht="15" thickBot="1" x14ac:dyDescent="0.35">
      <c r="B2890">
        <f t="shared" si="45"/>
        <v>5</v>
      </c>
      <c r="C2890" s="2">
        <v>39542</v>
      </c>
      <c r="D2890" s="4">
        <v>47.1</v>
      </c>
    </row>
    <row r="2891" spans="2:4" ht="15" thickBot="1" x14ac:dyDescent="0.35">
      <c r="B2891">
        <f t="shared" si="45"/>
        <v>4</v>
      </c>
      <c r="C2891" s="2">
        <v>39541</v>
      </c>
      <c r="D2891" s="4">
        <v>6.2</v>
      </c>
    </row>
    <row r="2892" spans="2:4" ht="15" thickBot="1" x14ac:dyDescent="0.35">
      <c r="B2892">
        <f t="shared" si="45"/>
        <v>3</v>
      </c>
      <c r="C2892" s="2">
        <v>39540</v>
      </c>
      <c r="D2892" s="4">
        <v>-24.8</v>
      </c>
    </row>
    <row r="2893" spans="2:4" ht="15" thickBot="1" x14ac:dyDescent="0.35">
      <c r="B2893">
        <f t="shared" si="45"/>
        <v>2</v>
      </c>
      <c r="C2893" s="2">
        <v>39539</v>
      </c>
      <c r="D2893" s="4">
        <v>-92.4</v>
      </c>
    </row>
    <row r="2894" spans="2:4" ht="15" thickBot="1" x14ac:dyDescent="0.35">
      <c r="B2894">
        <f t="shared" si="45"/>
        <v>1</v>
      </c>
      <c r="C2894" s="2">
        <v>39538</v>
      </c>
      <c r="D2894" s="4">
        <v>-53.1</v>
      </c>
    </row>
    <row r="2895" spans="2:4" ht="15" thickBot="1" x14ac:dyDescent="0.35">
      <c r="B2895">
        <f t="shared" si="45"/>
        <v>5</v>
      </c>
      <c r="C2895" s="2">
        <v>39535</v>
      </c>
      <c r="D2895" s="4">
        <v>40.5</v>
      </c>
    </row>
    <row r="2896" spans="2:4" ht="15" thickBot="1" x14ac:dyDescent="0.35">
      <c r="B2896">
        <f t="shared" si="45"/>
        <v>4</v>
      </c>
      <c r="C2896" s="2">
        <v>39534</v>
      </c>
      <c r="D2896" s="4">
        <v>25.9</v>
      </c>
    </row>
    <row r="2897" spans="2:4" ht="15" thickBot="1" x14ac:dyDescent="0.35">
      <c r="B2897">
        <f t="shared" si="45"/>
        <v>3</v>
      </c>
      <c r="C2897" s="2">
        <v>39533</v>
      </c>
      <c r="D2897" s="4">
        <v>30</v>
      </c>
    </row>
    <row r="2898" spans="2:4" ht="15" thickBot="1" x14ac:dyDescent="0.35">
      <c r="B2898">
        <f t="shared" si="45"/>
        <v>2</v>
      </c>
      <c r="C2898" s="2">
        <v>39532</v>
      </c>
      <c r="D2898" s="4">
        <v>64.7</v>
      </c>
    </row>
    <row r="2899" spans="2:4" ht="15" thickBot="1" x14ac:dyDescent="0.35">
      <c r="B2899">
        <f t="shared" si="45"/>
        <v>1</v>
      </c>
      <c r="C2899" s="2">
        <v>39531</v>
      </c>
      <c r="D2899" s="4">
        <v>20</v>
      </c>
    </row>
    <row r="2900" spans="2:4" ht="15" thickBot="1" x14ac:dyDescent="0.35">
      <c r="B2900">
        <f t="shared" si="45"/>
        <v>5</v>
      </c>
      <c r="C2900" s="2">
        <v>39528</v>
      </c>
      <c r="D2900" s="4">
        <v>56.7</v>
      </c>
    </row>
    <row r="2901" spans="2:4" ht="15" thickBot="1" x14ac:dyDescent="0.35">
      <c r="B2901">
        <f t="shared" si="45"/>
        <v>4</v>
      </c>
      <c r="C2901" s="2">
        <v>39527</v>
      </c>
      <c r="D2901" s="4">
        <v>7.6</v>
      </c>
    </row>
    <row r="2902" spans="2:4" ht="15" thickBot="1" x14ac:dyDescent="0.35">
      <c r="B2902">
        <f t="shared" si="45"/>
        <v>3</v>
      </c>
      <c r="C2902" s="2">
        <v>39526</v>
      </c>
      <c r="D2902" s="4">
        <v>11.2</v>
      </c>
    </row>
    <row r="2903" spans="2:4" ht="15" thickBot="1" x14ac:dyDescent="0.35">
      <c r="B2903">
        <f t="shared" si="45"/>
        <v>2</v>
      </c>
      <c r="C2903" s="2">
        <v>39525</v>
      </c>
      <c r="D2903" s="4">
        <v>69.400000000000006</v>
      </c>
    </row>
    <row r="2904" spans="2:4" ht="15" thickBot="1" x14ac:dyDescent="0.35">
      <c r="B2904">
        <f t="shared" si="45"/>
        <v>1</v>
      </c>
      <c r="C2904" s="2">
        <v>39524</v>
      </c>
      <c r="D2904" s="4">
        <v>-15.3</v>
      </c>
    </row>
    <row r="2905" spans="2:4" ht="15" thickBot="1" x14ac:dyDescent="0.35">
      <c r="B2905">
        <f t="shared" si="45"/>
        <v>5</v>
      </c>
      <c r="C2905" s="2">
        <v>39521</v>
      </c>
      <c r="D2905" s="4">
        <v>11</v>
      </c>
    </row>
    <row r="2906" spans="2:4" ht="15" thickBot="1" x14ac:dyDescent="0.35">
      <c r="B2906">
        <f t="shared" si="45"/>
        <v>4</v>
      </c>
      <c r="C2906" s="2">
        <v>39520</v>
      </c>
      <c r="D2906" s="4">
        <v>22.6</v>
      </c>
    </row>
    <row r="2907" spans="2:4" ht="15" thickBot="1" x14ac:dyDescent="0.35">
      <c r="B2907">
        <f t="shared" si="45"/>
        <v>3</v>
      </c>
      <c r="C2907" s="2">
        <v>39519</v>
      </c>
      <c r="D2907" s="4">
        <v>61.5</v>
      </c>
    </row>
    <row r="2908" spans="2:4" ht="15" thickBot="1" x14ac:dyDescent="0.35">
      <c r="B2908">
        <f t="shared" si="45"/>
        <v>2</v>
      </c>
      <c r="C2908" s="2">
        <v>39518</v>
      </c>
      <c r="D2908" s="4">
        <v>19.7</v>
      </c>
    </row>
    <row r="2909" spans="2:4" ht="15" thickBot="1" x14ac:dyDescent="0.35">
      <c r="B2909">
        <f t="shared" si="45"/>
        <v>5</v>
      </c>
      <c r="C2909" s="2">
        <v>39514</v>
      </c>
      <c r="D2909" s="4">
        <v>-14.8</v>
      </c>
    </row>
    <row r="2910" spans="2:4" ht="15" thickBot="1" x14ac:dyDescent="0.35">
      <c r="B2910">
        <f t="shared" si="45"/>
        <v>4</v>
      </c>
      <c r="C2910" s="2">
        <v>39513</v>
      </c>
      <c r="D2910" s="4">
        <v>-39.700000000000003</v>
      </c>
    </row>
    <row r="2911" spans="2:4" ht="15" thickBot="1" x14ac:dyDescent="0.35">
      <c r="B2911">
        <f t="shared" si="45"/>
        <v>3</v>
      </c>
      <c r="C2911" s="2">
        <v>39512</v>
      </c>
      <c r="D2911" s="4">
        <v>-41.6</v>
      </c>
    </row>
    <row r="2912" spans="2:4" ht="15" thickBot="1" x14ac:dyDescent="0.35">
      <c r="B2912">
        <f t="shared" si="45"/>
        <v>2</v>
      </c>
      <c r="C2912" s="2">
        <v>39511</v>
      </c>
      <c r="D2912" s="4">
        <v>-76.2</v>
      </c>
    </row>
    <row r="2913" spans="2:4" ht="15" thickBot="1" x14ac:dyDescent="0.35">
      <c r="B2913">
        <f t="shared" si="45"/>
        <v>1</v>
      </c>
      <c r="C2913" s="2">
        <v>39510</v>
      </c>
      <c r="D2913" s="4">
        <v>-176.7</v>
      </c>
    </row>
    <row r="2914" spans="2:4" ht="15" thickBot="1" x14ac:dyDescent="0.35">
      <c r="B2914">
        <f t="shared" si="45"/>
        <v>5</v>
      </c>
      <c r="C2914" s="2">
        <v>39507</v>
      </c>
      <c r="D2914" s="4">
        <v>-208.3</v>
      </c>
    </row>
    <row r="2915" spans="2:4" ht="15" thickBot="1" x14ac:dyDescent="0.35">
      <c r="B2915">
        <f t="shared" si="45"/>
        <v>4</v>
      </c>
      <c r="C2915" s="2">
        <v>39506</v>
      </c>
      <c r="D2915" s="4">
        <v>-114.3</v>
      </c>
    </row>
    <row r="2916" spans="2:4" ht="15" thickBot="1" x14ac:dyDescent="0.35">
      <c r="B2916">
        <f t="shared" si="45"/>
        <v>3</v>
      </c>
      <c r="C2916" s="2">
        <v>39505</v>
      </c>
      <c r="D2916" s="4">
        <v>-83</v>
      </c>
    </row>
    <row r="2917" spans="2:4" ht="15" thickBot="1" x14ac:dyDescent="0.35">
      <c r="B2917">
        <f t="shared" si="45"/>
        <v>2</v>
      </c>
      <c r="C2917" s="2">
        <v>39504</v>
      </c>
      <c r="D2917" s="4">
        <v>-45.2</v>
      </c>
    </row>
    <row r="2918" spans="2:4" ht="15" thickBot="1" x14ac:dyDescent="0.35">
      <c r="B2918">
        <f t="shared" si="45"/>
        <v>5</v>
      </c>
      <c r="C2918" s="2">
        <v>39500</v>
      </c>
      <c r="D2918" s="4">
        <v>-16.8</v>
      </c>
    </row>
    <row r="2919" spans="2:4" ht="15" thickBot="1" x14ac:dyDescent="0.35">
      <c r="B2919">
        <f t="shared" si="45"/>
        <v>4</v>
      </c>
      <c r="C2919" s="2">
        <v>39499</v>
      </c>
      <c r="D2919" s="4">
        <v>-39.799999999999997</v>
      </c>
    </row>
    <row r="2920" spans="2:4" ht="15" thickBot="1" x14ac:dyDescent="0.35">
      <c r="B2920">
        <f t="shared" si="45"/>
        <v>3</v>
      </c>
      <c r="C2920" s="2">
        <v>39498</v>
      </c>
      <c r="D2920" s="4">
        <v>-21.7</v>
      </c>
    </row>
    <row r="2921" spans="2:4" ht="15" thickBot="1" x14ac:dyDescent="0.35">
      <c r="B2921">
        <f t="shared" si="45"/>
        <v>2</v>
      </c>
      <c r="C2921" s="2">
        <v>39497</v>
      </c>
      <c r="D2921" s="4">
        <v>-42.8</v>
      </c>
    </row>
    <row r="2922" spans="2:4" ht="15" thickBot="1" x14ac:dyDescent="0.35">
      <c r="B2922">
        <f t="shared" si="45"/>
        <v>1</v>
      </c>
      <c r="C2922" s="2">
        <v>39496</v>
      </c>
      <c r="D2922" s="4">
        <v>-16.899999999999999</v>
      </c>
    </row>
    <row r="2923" spans="2:4" ht="15" thickBot="1" x14ac:dyDescent="0.35">
      <c r="B2923">
        <f t="shared" si="45"/>
        <v>5</v>
      </c>
      <c r="C2923" s="2">
        <v>39493</v>
      </c>
      <c r="D2923" s="4">
        <v>23</v>
      </c>
    </row>
    <row r="2924" spans="2:4" ht="15" thickBot="1" x14ac:dyDescent="0.35">
      <c r="B2924">
        <f t="shared" si="45"/>
        <v>4</v>
      </c>
      <c r="C2924" s="2">
        <v>39492</v>
      </c>
      <c r="D2924" s="4">
        <v>30.9</v>
      </c>
    </row>
    <row r="2925" spans="2:4" ht="15" thickBot="1" x14ac:dyDescent="0.35">
      <c r="B2925">
        <f t="shared" si="45"/>
        <v>3</v>
      </c>
      <c r="C2925" s="2">
        <v>39491</v>
      </c>
      <c r="D2925" s="4">
        <v>-3.2</v>
      </c>
    </row>
    <row r="2926" spans="2:4" ht="15" thickBot="1" x14ac:dyDescent="0.35">
      <c r="B2926">
        <f t="shared" si="45"/>
        <v>2</v>
      </c>
      <c r="C2926" s="2">
        <v>39490</v>
      </c>
      <c r="D2926" s="4">
        <v>27.3</v>
      </c>
    </row>
    <row r="2927" spans="2:4" ht="15" thickBot="1" x14ac:dyDescent="0.35">
      <c r="B2927">
        <f t="shared" si="45"/>
        <v>1</v>
      </c>
      <c r="C2927" s="2">
        <v>39489</v>
      </c>
      <c r="D2927" s="4">
        <v>56.4</v>
      </c>
    </row>
    <row r="2928" spans="2:4" ht="15" thickBot="1" x14ac:dyDescent="0.35">
      <c r="B2928">
        <f t="shared" si="45"/>
        <v>5</v>
      </c>
      <c r="C2928" s="2">
        <v>39486</v>
      </c>
      <c r="D2928" s="4">
        <v>53.1</v>
      </c>
    </row>
    <row r="2929" spans="2:4" ht="15" thickBot="1" x14ac:dyDescent="0.35">
      <c r="B2929">
        <f t="shared" si="45"/>
        <v>4</v>
      </c>
      <c r="C2929" s="2">
        <v>39485</v>
      </c>
      <c r="D2929" s="4">
        <v>55.3</v>
      </c>
    </row>
    <row r="2930" spans="2:4" ht="15" thickBot="1" x14ac:dyDescent="0.35">
      <c r="B2930">
        <f t="shared" si="45"/>
        <v>3</v>
      </c>
      <c r="C2930" s="2">
        <v>39484</v>
      </c>
      <c r="D2930" s="4">
        <v>66.099999999999994</v>
      </c>
    </row>
    <row r="2931" spans="2:4" ht="15" thickBot="1" x14ac:dyDescent="0.35">
      <c r="B2931">
        <f t="shared" si="45"/>
        <v>2</v>
      </c>
      <c r="C2931" s="2">
        <v>39483</v>
      </c>
      <c r="D2931" s="4">
        <v>59.8</v>
      </c>
    </row>
    <row r="2932" spans="2:4" ht="15" thickBot="1" x14ac:dyDescent="0.35">
      <c r="B2932">
        <f t="shared" si="45"/>
        <v>1</v>
      </c>
      <c r="C2932" s="2">
        <v>39482</v>
      </c>
      <c r="D2932" s="4">
        <v>24.8</v>
      </c>
    </row>
    <row r="2933" spans="2:4" ht="15" thickBot="1" x14ac:dyDescent="0.35">
      <c r="B2933">
        <f t="shared" si="45"/>
        <v>5</v>
      </c>
      <c r="C2933" s="2">
        <v>39479</v>
      </c>
      <c r="D2933" s="4">
        <v>16</v>
      </c>
    </row>
    <row r="2934" spans="2:4" ht="15" thickBot="1" x14ac:dyDescent="0.35">
      <c r="B2934">
        <f t="shared" si="45"/>
        <v>4</v>
      </c>
      <c r="C2934" s="2">
        <v>39478</v>
      </c>
      <c r="D2934" s="4">
        <v>29.9</v>
      </c>
    </row>
    <row r="2935" spans="2:4" ht="15" thickBot="1" x14ac:dyDescent="0.35">
      <c r="B2935">
        <f t="shared" si="45"/>
        <v>3</v>
      </c>
      <c r="C2935" s="2">
        <v>39477</v>
      </c>
      <c r="D2935" s="4">
        <v>84.1</v>
      </c>
    </row>
    <row r="2936" spans="2:4" ht="15" thickBot="1" x14ac:dyDescent="0.35">
      <c r="B2936">
        <f t="shared" si="45"/>
        <v>2</v>
      </c>
      <c r="C2936" s="2">
        <v>39476</v>
      </c>
      <c r="D2936" s="4">
        <v>56.1</v>
      </c>
    </row>
    <row r="2937" spans="2:4" ht="15" thickBot="1" x14ac:dyDescent="0.35">
      <c r="B2937">
        <f t="shared" si="45"/>
        <v>1</v>
      </c>
      <c r="C2937" s="2">
        <v>39475</v>
      </c>
      <c r="D2937" s="4">
        <v>40</v>
      </c>
    </row>
    <row r="2938" spans="2:4" ht="15" thickBot="1" x14ac:dyDescent="0.35">
      <c r="B2938">
        <f t="shared" si="45"/>
        <v>5</v>
      </c>
      <c r="C2938" s="2">
        <v>39472</v>
      </c>
      <c r="D2938" s="4">
        <v>145.30000000000001</v>
      </c>
    </row>
    <row r="2939" spans="2:4" ht="15" thickBot="1" x14ac:dyDescent="0.35">
      <c r="B2939">
        <f t="shared" si="45"/>
        <v>4</v>
      </c>
      <c r="C2939" s="2">
        <v>39471</v>
      </c>
      <c r="D2939" s="4">
        <v>88.7</v>
      </c>
    </row>
    <row r="2940" spans="2:4" ht="15" thickBot="1" x14ac:dyDescent="0.35">
      <c r="B2940">
        <f t="shared" si="45"/>
        <v>3</v>
      </c>
      <c r="C2940" s="2">
        <v>39470</v>
      </c>
      <c r="D2940" s="4">
        <v>126.8</v>
      </c>
    </row>
    <row r="2941" spans="2:4" ht="15" thickBot="1" x14ac:dyDescent="0.35">
      <c r="B2941">
        <f t="shared" si="45"/>
        <v>2</v>
      </c>
      <c r="C2941" s="2">
        <v>39469</v>
      </c>
      <c r="D2941" s="4">
        <v>105.1</v>
      </c>
    </row>
    <row r="2942" spans="2:4" ht="15" thickBot="1" x14ac:dyDescent="0.35">
      <c r="B2942">
        <f t="shared" si="45"/>
        <v>1</v>
      </c>
      <c r="C2942" s="2">
        <v>39468</v>
      </c>
      <c r="D2942" s="4">
        <v>109.8</v>
      </c>
    </row>
    <row r="2943" spans="2:4" ht="15" thickBot="1" x14ac:dyDescent="0.35">
      <c r="B2943">
        <f t="shared" si="45"/>
        <v>5</v>
      </c>
      <c r="C2943" s="2">
        <v>39465</v>
      </c>
      <c r="D2943" s="4">
        <v>111.5</v>
      </c>
    </row>
    <row r="2944" spans="2:4" ht="15" thickBot="1" x14ac:dyDescent="0.35">
      <c r="B2944">
        <f t="shared" si="45"/>
        <v>4</v>
      </c>
      <c r="C2944" s="2">
        <v>39464</v>
      </c>
      <c r="D2944" s="4">
        <v>96.7</v>
      </c>
    </row>
    <row r="2945" spans="2:4" ht="15" thickBot="1" x14ac:dyDescent="0.35">
      <c r="B2945">
        <f t="shared" si="45"/>
        <v>3</v>
      </c>
      <c r="C2945" s="2">
        <v>39463</v>
      </c>
      <c r="D2945" s="4">
        <v>180.1</v>
      </c>
    </row>
    <row r="2946" spans="2:4" ht="15" thickBot="1" x14ac:dyDescent="0.35">
      <c r="B2946">
        <f t="shared" si="45"/>
        <v>2</v>
      </c>
      <c r="C2946" s="2">
        <v>39462</v>
      </c>
      <c r="D2946" s="4">
        <v>77.599999999999994</v>
      </c>
    </row>
    <row r="2947" spans="2:4" ht="15" thickBot="1" x14ac:dyDescent="0.35">
      <c r="B2947">
        <f t="shared" si="45"/>
        <v>1</v>
      </c>
      <c r="C2947" s="2">
        <v>39461</v>
      </c>
      <c r="D2947" s="4">
        <v>36.799999999999997</v>
      </c>
    </row>
    <row r="2948" spans="2:4" ht="15" thickBot="1" x14ac:dyDescent="0.35">
      <c r="B2948">
        <f t="shared" ref="B2948:B3011" si="46">WEEKDAY(C2948,2)</f>
        <v>5</v>
      </c>
      <c r="C2948" s="2">
        <v>39458</v>
      </c>
      <c r="D2948" s="4">
        <v>-49.8</v>
      </c>
    </row>
    <row r="2949" spans="2:4" ht="15" thickBot="1" x14ac:dyDescent="0.35">
      <c r="B2949">
        <f t="shared" si="46"/>
        <v>4</v>
      </c>
      <c r="C2949" s="2">
        <v>39457</v>
      </c>
      <c r="D2949" s="4">
        <v>-27.5</v>
      </c>
    </row>
    <row r="2950" spans="2:4" ht="15" thickBot="1" x14ac:dyDescent="0.35">
      <c r="B2950">
        <f t="shared" si="46"/>
        <v>3</v>
      </c>
      <c r="C2950" s="2">
        <v>39456</v>
      </c>
      <c r="D2950" s="4">
        <v>214.4</v>
      </c>
    </row>
    <row r="2951" spans="2:4" ht="15" thickBot="1" x14ac:dyDescent="0.35">
      <c r="B2951">
        <f t="shared" si="46"/>
        <v>6</v>
      </c>
      <c r="C2951" s="2">
        <v>39445</v>
      </c>
      <c r="D2951" s="4">
        <v>23.9</v>
      </c>
    </row>
    <row r="2952" spans="2:4" ht="15" thickBot="1" x14ac:dyDescent="0.35">
      <c r="B2952">
        <f t="shared" si="46"/>
        <v>5</v>
      </c>
      <c r="C2952" s="2">
        <v>39444</v>
      </c>
      <c r="D2952" s="4">
        <v>-23.3</v>
      </c>
    </row>
    <row r="2953" spans="2:4" ht="15" thickBot="1" x14ac:dyDescent="0.35">
      <c r="B2953">
        <f t="shared" si="46"/>
        <v>4</v>
      </c>
      <c r="C2953" s="2">
        <v>39443</v>
      </c>
      <c r="D2953" s="4">
        <v>-5.4</v>
      </c>
    </row>
    <row r="2954" spans="2:4" ht="15" thickBot="1" x14ac:dyDescent="0.35">
      <c r="B2954">
        <f t="shared" si="46"/>
        <v>3</v>
      </c>
      <c r="C2954" s="2">
        <v>39442</v>
      </c>
      <c r="D2954" s="4">
        <v>78.8</v>
      </c>
    </row>
    <row r="2955" spans="2:4" ht="15" thickBot="1" x14ac:dyDescent="0.35">
      <c r="B2955">
        <f t="shared" si="46"/>
        <v>2</v>
      </c>
      <c r="C2955" s="2">
        <v>39441</v>
      </c>
      <c r="D2955" s="4">
        <v>-19</v>
      </c>
    </row>
    <row r="2956" spans="2:4" ht="15" thickBot="1" x14ac:dyDescent="0.35">
      <c r="B2956">
        <f t="shared" si="46"/>
        <v>1</v>
      </c>
      <c r="C2956" s="2">
        <v>39440</v>
      </c>
      <c r="D2956" s="4">
        <v>66.2</v>
      </c>
    </row>
    <row r="2957" spans="2:4" ht="15" thickBot="1" x14ac:dyDescent="0.35">
      <c r="B2957">
        <f t="shared" si="46"/>
        <v>5</v>
      </c>
      <c r="C2957" s="2">
        <v>39437</v>
      </c>
      <c r="D2957" s="4">
        <v>-31.3</v>
      </c>
    </row>
    <row r="2958" spans="2:4" ht="15" thickBot="1" x14ac:dyDescent="0.35">
      <c r="B2958">
        <f t="shared" si="46"/>
        <v>4</v>
      </c>
      <c r="C2958" s="2">
        <v>39436</v>
      </c>
      <c r="D2958" s="4">
        <v>12.9</v>
      </c>
    </row>
    <row r="2959" spans="2:4" ht="15" thickBot="1" x14ac:dyDescent="0.35">
      <c r="B2959">
        <f t="shared" si="46"/>
        <v>3</v>
      </c>
      <c r="C2959" s="2">
        <v>39435</v>
      </c>
      <c r="D2959" s="4">
        <v>21.5</v>
      </c>
    </row>
    <row r="2960" spans="2:4" ht="15" thickBot="1" x14ac:dyDescent="0.35">
      <c r="B2960">
        <f t="shared" si="46"/>
        <v>2</v>
      </c>
      <c r="C2960" s="2">
        <v>39434</v>
      </c>
      <c r="D2960" s="4">
        <v>-10</v>
      </c>
    </row>
    <row r="2961" spans="2:4" ht="15" thickBot="1" x14ac:dyDescent="0.35">
      <c r="B2961">
        <f t="shared" si="46"/>
        <v>1</v>
      </c>
      <c r="C2961" s="2">
        <v>39433</v>
      </c>
      <c r="D2961" s="4">
        <v>41.9</v>
      </c>
    </row>
    <row r="2962" spans="2:4" ht="15" thickBot="1" x14ac:dyDescent="0.35">
      <c r="B2962">
        <f t="shared" si="46"/>
        <v>5</v>
      </c>
      <c r="C2962" s="2">
        <v>39430</v>
      </c>
      <c r="D2962" s="4">
        <v>32.799999999999997</v>
      </c>
    </row>
    <row r="2963" spans="2:4" ht="15" thickBot="1" x14ac:dyDescent="0.35">
      <c r="B2963">
        <f t="shared" si="46"/>
        <v>4</v>
      </c>
      <c r="C2963" s="2">
        <v>39429</v>
      </c>
      <c r="D2963" s="4">
        <v>-0.4</v>
      </c>
    </row>
    <row r="2964" spans="2:4" ht="15" thickBot="1" x14ac:dyDescent="0.35">
      <c r="B2964">
        <f t="shared" si="46"/>
        <v>3</v>
      </c>
      <c r="C2964" s="2">
        <v>39428</v>
      </c>
      <c r="D2964" s="4">
        <v>3.2</v>
      </c>
    </row>
    <row r="2965" spans="2:4" ht="15" thickBot="1" x14ac:dyDescent="0.35">
      <c r="B2965">
        <f t="shared" si="46"/>
        <v>2</v>
      </c>
      <c r="C2965" s="2">
        <v>39427</v>
      </c>
      <c r="D2965" s="4">
        <v>-19.100000000000001</v>
      </c>
    </row>
    <row r="2966" spans="2:4" ht="15" thickBot="1" x14ac:dyDescent="0.35">
      <c r="B2966">
        <f t="shared" si="46"/>
        <v>1</v>
      </c>
      <c r="C2966" s="2">
        <v>39426</v>
      </c>
      <c r="D2966" s="4">
        <v>-40.700000000000003</v>
      </c>
    </row>
    <row r="2967" spans="2:4" ht="15" thickBot="1" x14ac:dyDescent="0.35">
      <c r="B2967">
        <f t="shared" si="46"/>
        <v>5</v>
      </c>
      <c r="C2967" s="2">
        <v>39423</v>
      </c>
      <c r="D2967" s="4">
        <v>-27.7</v>
      </c>
    </row>
    <row r="2968" spans="2:4" ht="15" thickBot="1" x14ac:dyDescent="0.35">
      <c r="B2968">
        <f t="shared" si="46"/>
        <v>4</v>
      </c>
      <c r="C2968" s="2">
        <v>39422</v>
      </c>
      <c r="D2968" s="4">
        <v>-72.900000000000006</v>
      </c>
    </row>
    <row r="2969" spans="2:4" ht="15" thickBot="1" x14ac:dyDescent="0.35">
      <c r="B2969">
        <f t="shared" si="46"/>
        <v>3</v>
      </c>
      <c r="C2969" s="2">
        <v>39421</v>
      </c>
      <c r="D2969" s="4">
        <v>-151.6</v>
      </c>
    </row>
    <row r="2970" spans="2:4" ht="15" thickBot="1" x14ac:dyDescent="0.35">
      <c r="B2970">
        <f t="shared" si="46"/>
        <v>2</v>
      </c>
      <c r="C2970" s="2">
        <v>39420</v>
      </c>
      <c r="D2970" s="4">
        <v>-140.69999999999999</v>
      </c>
    </row>
    <row r="2971" spans="2:4" ht="15" thickBot="1" x14ac:dyDescent="0.35">
      <c r="B2971">
        <f t="shared" si="46"/>
        <v>1</v>
      </c>
      <c r="C2971" s="2">
        <v>39419</v>
      </c>
      <c r="D2971" s="4">
        <v>-189.1</v>
      </c>
    </row>
    <row r="2972" spans="2:4" ht="15" thickBot="1" x14ac:dyDescent="0.35">
      <c r="B2972">
        <f t="shared" si="46"/>
        <v>5</v>
      </c>
      <c r="C2972" s="2">
        <v>39416</v>
      </c>
      <c r="D2972" s="4">
        <v>-257.10000000000002</v>
      </c>
    </row>
    <row r="2973" spans="2:4" ht="15" thickBot="1" x14ac:dyDescent="0.35">
      <c r="B2973">
        <f t="shared" si="46"/>
        <v>4</v>
      </c>
      <c r="C2973" s="2">
        <v>39415</v>
      </c>
      <c r="D2973" s="4">
        <v>-275.39999999999998</v>
      </c>
    </row>
    <row r="2974" spans="2:4" ht="15" thickBot="1" x14ac:dyDescent="0.35">
      <c r="B2974">
        <f t="shared" si="46"/>
        <v>3</v>
      </c>
      <c r="C2974" s="2">
        <v>39414</v>
      </c>
      <c r="D2974" s="4">
        <v>-178.5</v>
      </c>
    </row>
    <row r="2975" spans="2:4" ht="15" thickBot="1" x14ac:dyDescent="0.35">
      <c r="B2975">
        <f t="shared" si="46"/>
        <v>2</v>
      </c>
      <c r="C2975" s="2">
        <v>39413</v>
      </c>
      <c r="D2975" s="4">
        <v>-159.1</v>
      </c>
    </row>
    <row r="2976" spans="2:4" ht="15" thickBot="1" x14ac:dyDescent="0.35">
      <c r="B2976">
        <f t="shared" si="46"/>
        <v>1</v>
      </c>
      <c r="C2976" s="2">
        <v>39412</v>
      </c>
      <c r="D2976" s="4">
        <v>-103.8</v>
      </c>
    </row>
    <row r="2977" spans="2:4" ht="15" thickBot="1" x14ac:dyDescent="0.35">
      <c r="B2977">
        <f t="shared" si="46"/>
        <v>5</v>
      </c>
      <c r="C2977" s="2">
        <v>39409</v>
      </c>
      <c r="D2977" s="4">
        <v>-76.5</v>
      </c>
    </row>
    <row r="2978" spans="2:4" ht="15" thickBot="1" x14ac:dyDescent="0.35">
      <c r="B2978">
        <f t="shared" si="46"/>
        <v>4</v>
      </c>
      <c r="C2978" s="2">
        <v>39408</v>
      </c>
      <c r="D2978" s="4">
        <v>-93.4</v>
      </c>
    </row>
    <row r="2979" spans="2:4" ht="15" thickBot="1" x14ac:dyDescent="0.35">
      <c r="B2979">
        <f t="shared" si="46"/>
        <v>3</v>
      </c>
      <c r="C2979" s="2">
        <v>39407</v>
      </c>
      <c r="D2979" s="4">
        <v>-66.7</v>
      </c>
    </row>
    <row r="2980" spans="2:4" ht="15" thickBot="1" x14ac:dyDescent="0.35">
      <c r="B2980">
        <f t="shared" si="46"/>
        <v>2</v>
      </c>
      <c r="C2980" s="2">
        <v>39406</v>
      </c>
      <c r="D2980" s="4">
        <v>-69.8</v>
      </c>
    </row>
    <row r="2981" spans="2:4" ht="15" thickBot="1" x14ac:dyDescent="0.35">
      <c r="B2981">
        <f t="shared" si="46"/>
        <v>1</v>
      </c>
      <c r="C2981" s="2">
        <v>39405</v>
      </c>
      <c r="D2981" s="4">
        <v>-88.7</v>
      </c>
    </row>
    <row r="2982" spans="2:4" ht="15" thickBot="1" x14ac:dyDescent="0.35">
      <c r="B2982">
        <f t="shared" si="46"/>
        <v>5</v>
      </c>
      <c r="C2982" s="2">
        <v>39402</v>
      </c>
      <c r="D2982" s="4">
        <v>-6.2</v>
      </c>
    </row>
    <row r="2983" spans="2:4" ht="15" thickBot="1" x14ac:dyDescent="0.35">
      <c r="B2983">
        <f t="shared" si="46"/>
        <v>4</v>
      </c>
      <c r="C2983" s="2">
        <v>39401</v>
      </c>
      <c r="D2983" s="4">
        <v>-50.1</v>
      </c>
    </row>
    <row r="2984" spans="2:4" ht="15" thickBot="1" x14ac:dyDescent="0.35">
      <c r="B2984">
        <f t="shared" si="46"/>
        <v>3</v>
      </c>
      <c r="C2984" s="2">
        <v>39400</v>
      </c>
      <c r="D2984" s="4">
        <v>-58.4</v>
      </c>
    </row>
    <row r="2985" spans="2:4" ht="15" thickBot="1" x14ac:dyDescent="0.35">
      <c r="B2985">
        <f t="shared" si="46"/>
        <v>2</v>
      </c>
      <c r="C2985" s="2">
        <v>39399</v>
      </c>
      <c r="D2985" s="4">
        <v>-72</v>
      </c>
    </row>
    <row r="2986" spans="2:4" ht="15" thickBot="1" x14ac:dyDescent="0.35">
      <c r="B2986">
        <f t="shared" si="46"/>
        <v>1</v>
      </c>
      <c r="C2986" s="2">
        <v>39398</v>
      </c>
      <c r="D2986" s="4">
        <v>-142.80000000000001</v>
      </c>
    </row>
    <row r="2987" spans="2:4" ht="15" thickBot="1" x14ac:dyDescent="0.35">
      <c r="B2987">
        <f t="shared" si="46"/>
        <v>5</v>
      </c>
      <c r="C2987" s="2">
        <v>39395</v>
      </c>
      <c r="D2987" s="4">
        <v>-110.4</v>
      </c>
    </row>
    <row r="2988" spans="2:4" ht="15" thickBot="1" x14ac:dyDescent="0.35">
      <c r="B2988">
        <f t="shared" si="46"/>
        <v>4</v>
      </c>
      <c r="C2988" s="2">
        <v>39394</v>
      </c>
      <c r="D2988" s="4">
        <v>-139.9</v>
      </c>
    </row>
    <row r="2989" spans="2:4" ht="15" thickBot="1" x14ac:dyDescent="0.35">
      <c r="B2989">
        <f t="shared" si="46"/>
        <v>3</v>
      </c>
      <c r="C2989" s="2">
        <v>39393</v>
      </c>
      <c r="D2989" s="4">
        <v>-152.4</v>
      </c>
    </row>
    <row r="2990" spans="2:4" ht="15" thickBot="1" x14ac:dyDescent="0.35">
      <c r="B2990">
        <f t="shared" si="46"/>
        <v>2</v>
      </c>
      <c r="C2990" s="2">
        <v>39392</v>
      </c>
      <c r="D2990" s="4">
        <v>-153.19999999999999</v>
      </c>
    </row>
    <row r="2991" spans="2:4" ht="15" thickBot="1" x14ac:dyDescent="0.35">
      <c r="B2991">
        <f t="shared" si="46"/>
        <v>5</v>
      </c>
      <c r="C2991" s="2">
        <v>39388</v>
      </c>
      <c r="D2991" s="4">
        <v>-155.6</v>
      </c>
    </row>
    <row r="2992" spans="2:4" ht="15" thickBot="1" x14ac:dyDescent="0.35">
      <c r="B2992">
        <f t="shared" si="46"/>
        <v>4</v>
      </c>
      <c r="C2992" s="2">
        <v>39387</v>
      </c>
      <c r="D2992" s="4">
        <v>-181.3</v>
      </c>
    </row>
    <row r="2993" spans="2:4" ht="15" thickBot="1" x14ac:dyDescent="0.35">
      <c r="B2993">
        <f t="shared" si="46"/>
        <v>3</v>
      </c>
      <c r="C2993" s="2">
        <v>39386</v>
      </c>
      <c r="D2993" s="4">
        <v>-199.3</v>
      </c>
    </row>
    <row r="2994" spans="2:4" ht="15" thickBot="1" x14ac:dyDescent="0.35">
      <c r="B2994">
        <f t="shared" si="46"/>
        <v>2</v>
      </c>
      <c r="C2994" s="2">
        <v>39385</v>
      </c>
      <c r="D2994" s="4">
        <v>-204.3</v>
      </c>
    </row>
    <row r="2995" spans="2:4" ht="15" thickBot="1" x14ac:dyDescent="0.35">
      <c r="B2995">
        <f t="shared" si="46"/>
        <v>1</v>
      </c>
      <c r="C2995" s="2">
        <v>39384</v>
      </c>
      <c r="D2995" s="4">
        <v>-145.1</v>
      </c>
    </row>
    <row r="2996" spans="2:4" ht="15" thickBot="1" x14ac:dyDescent="0.35">
      <c r="B2996">
        <f t="shared" si="46"/>
        <v>5</v>
      </c>
      <c r="C2996" s="2">
        <v>39381</v>
      </c>
      <c r="D2996" s="4">
        <v>161.1</v>
      </c>
    </row>
    <row r="2997" spans="2:4" ht="15" thickBot="1" x14ac:dyDescent="0.35">
      <c r="B2997">
        <f t="shared" si="46"/>
        <v>4</v>
      </c>
      <c r="C2997" s="2">
        <v>39380</v>
      </c>
      <c r="D2997" s="4">
        <v>35.6</v>
      </c>
    </row>
    <row r="2998" spans="2:4" ht="15" thickBot="1" x14ac:dyDescent="0.35">
      <c r="B2998">
        <f t="shared" si="46"/>
        <v>3</v>
      </c>
      <c r="C2998" s="2">
        <v>39379</v>
      </c>
      <c r="D2998" s="4">
        <v>28.7</v>
      </c>
    </row>
    <row r="2999" spans="2:4" ht="15" thickBot="1" x14ac:dyDescent="0.35">
      <c r="B2999">
        <f t="shared" si="46"/>
        <v>2</v>
      </c>
      <c r="C2999" s="2">
        <v>39378</v>
      </c>
      <c r="D2999" s="4">
        <v>32.4</v>
      </c>
    </row>
    <row r="3000" spans="2:4" ht="15" thickBot="1" x14ac:dyDescent="0.35">
      <c r="B3000">
        <f t="shared" si="46"/>
        <v>1</v>
      </c>
      <c r="C3000" s="2">
        <v>39377</v>
      </c>
      <c r="D3000" s="4">
        <v>94.8</v>
      </c>
    </row>
    <row r="3001" spans="2:4" ht="15" thickBot="1" x14ac:dyDescent="0.35">
      <c r="B3001">
        <f t="shared" si="46"/>
        <v>5</v>
      </c>
      <c r="C3001" s="2">
        <v>39374</v>
      </c>
      <c r="D3001" s="4">
        <v>55.6</v>
      </c>
    </row>
    <row r="3002" spans="2:4" ht="15" thickBot="1" x14ac:dyDescent="0.35">
      <c r="B3002">
        <f t="shared" si="46"/>
        <v>4</v>
      </c>
      <c r="C3002" s="2">
        <v>39373</v>
      </c>
      <c r="D3002" s="4">
        <v>67.5</v>
      </c>
    </row>
    <row r="3003" spans="2:4" ht="15" thickBot="1" x14ac:dyDescent="0.35">
      <c r="B3003">
        <f t="shared" si="46"/>
        <v>3</v>
      </c>
      <c r="C3003" s="2">
        <v>39372</v>
      </c>
      <c r="D3003" s="4">
        <v>16.399999999999999</v>
      </c>
    </row>
    <row r="3004" spans="2:4" ht="15" thickBot="1" x14ac:dyDescent="0.35">
      <c r="B3004">
        <f t="shared" si="46"/>
        <v>2</v>
      </c>
      <c r="C3004" s="2">
        <v>39371</v>
      </c>
      <c r="D3004" s="4">
        <v>22.4</v>
      </c>
    </row>
    <row r="3005" spans="2:4" ht="15" thickBot="1" x14ac:dyDescent="0.35">
      <c r="B3005">
        <f t="shared" si="46"/>
        <v>1</v>
      </c>
      <c r="C3005" s="2">
        <v>39370</v>
      </c>
      <c r="D3005" s="4">
        <v>105.3</v>
      </c>
    </row>
    <row r="3006" spans="2:4" ht="15" thickBot="1" x14ac:dyDescent="0.35">
      <c r="B3006">
        <f t="shared" si="46"/>
        <v>5</v>
      </c>
      <c r="C3006" s="2">
        <v>39367</v>
      </c>
      <c r="D3006" s="4">
        <v>34.5</v>
      </c>
    </row>
    <row r="3007" spans="2:4" ht="15" thickBot="1" x14ac:dyDescent="0.35">
      <c r="B3007">
        <f t="shared" si="46"/>
        <v>4</v>
      </c>
      <c r="C3007" s="2">
        <v>39366</v>
      </c>
      <c r="D3007" s="4">
        <v>31.8</v>
      </c>
    </row>
    <row r="3008" spans="2:4" ht="15" thickBot="1" x14ac:dyDescent="0.35">
      <c r="B3008">
        <f t="shared" si="46"/>
        <v>3</v>
      </c>
      <c r="C3008" s="2">
        <v>39365</v>
      </c>
      <c r="D3008" s="4">
        <v>42.9</v>
      </c>
    </row>
    <row r="3009" spans="2:4" ht="15" thickBot="1" x14ac:dyDescent="0.35">
      <c r="B3009">
        <f t="shared" si="46"/>
        <v>2</v>
      </c>
      <c r="C3009" s="2">
        <v>39364</v>
      </c>
      <c r="D3009" s="4">
        <v>87.5</v>
      </c>
    </row>
    <row r="3010" spans="2:4" ht="15" thickBot="1" x14ac:dyDescent="0.35">
      <c r="B3010">
        <f t="shared" si="46"/>
        <v>1</v>
      </c>
      <c r="C3010" s="2">
        <v>39363</v>
      </c>
      <c r="D3010" s="4">
        <v>-57.2</v>
      </c>
    </row>
    <row r="3011" spans="2:4" ht="15" thickBot="1" x14ac:dyDescent="0.35">
      <c r="B3011">
        <f t="shared" si="46"/>
        <v>5</v>
      </c>
      <c r="C3011" s="2">
        <v>39360</v>
      </c>
      <c r="D3011" s="4">
        <v>-11.9</v>
      </c>
    </row>
    <row r="3012" spans="2:4" ht="15" thickBot="1" x14ac:dyDescent="0.35">
      <c r="B3012">
        <f t="shared" ref="B3012:B3075" si="47">WEEKDAY(C3012,2)</f>
        <v>4</v>
      </c>
      <c r="C3012" s="2">
        <v>39359</v>
      </c>
      <c r="D3012" s="4">
        <v>-67.900000000000006</v>
      </c>
    </row>
    <row r="3013" spans="2:4" ht="15" thickBot="1" x14ac:dyDescent="0.35">
      <c r="B3013">
        <f t="shared" si="47"/>
        <v>3</v>
      </c>
      <c r="C3013" s="2">
        <v>39358</v>
      </c>
      <c r="D3013" s="4">
        <v>-58.8</v>
      </c>
    </row>
    <row r="3014" spans="2:4" ht="15" thickBot="1" x14ac:dyDescent="0.35">
      <c r="B3014">
        <f t="shared" si="47"/>
        <v>2</v>
      </c>
      <c r="C3014" s="2">
        <v>39357</v>
      </c>
      <c r="D3014" s="4">
        <v>-48.9</v>
      </c>
    </row>
    <row r="3015" spans="2:4" ht="15" thickBot="1" x14ac:dyDescent="0.35">
      <c r="B3015">
        <f t="shared" si="47"/>
        <v>1</v>
      </c>
      <c r="C3015" s="2">
        <v>39356</v>
      </c>
      <c r="D3015" s="4">
        <v>-92</v>
      </c>
    </row>
    <row r="3016" spans="2:4" ht="15" thickBot="1" x14ac:dyDescent="0.35">
      <c r="B3016">
        <f t="shared" si="47"/>
        <v>5</v>
      </c>
      <c r="C3016" s="2">
        <v>39353</v>
      </c>
      <c r="D3016" s="4">
        <v>-16.7</v>
      </c>
    </row>
    <row r="3017" spans="2:4" ht="15" thickBot="1" x14ac:dyDescent="0.35">
      <c r="B3017">
        <f t="shared" si="47"/>
        <v>4</v>
      </c>
      <c r="C3017" s="2">
        <v>39352</v>
      </c>
      <c r="D3017" s="4">
        <v>-57.9</v>
      </c>
    </row>
    <row r="3018" spans="2:4" ht="15" thickBot="1" x14ac:dyDescent="0.35">
      <c r="B3018">
        <f t="shared" si="47"/>
        <v>3</v>
      </c>
      <c r="C3018" s="2">
        <v>39351</v>
      </c>
      <c r="D3018" s="4">
        <v>40</v>
      </c>
    </row>
    <row r="3019" spans="2:4" ht="15" thickBot="1" x14ac:dyDescent="0.35">
      <c r="B3019">
        <f t="shared" si="47"/>
        <v>2</v>
      </c>
      <c r="C3019" s="2">
        <v>39350</v>
      </c>
      <c r="D3019" s="4">
        <v>18.2</v>
      </c>
    </row>
    <row r="3020" spans="2:4" ht="15" thickBot="1" x14ac:dyDescent="0.35">
      <c r="B3020">
        <f t="shared" si="47"/>
        <v>1</v>
      </c>
      <c r="C3020" s="2">
        <v>39349</v>
      </c>
      <c r="D3020" s="4">
        <v>-8.9</v>
      </c>
    </row>
    <row r="3021" spans="2:4" ht="15" thickBot="1" x14ac:dyDescent="0.35">
      <c r="B3021">
        <f t="shared" si="47"/>
        <v>5</v>
      </c>
      <c r="C3021" s="2">
        <v>39346</v>
      </c>
      <c r="D3021" s="4">
        <v>52.7</v>
      </c>
    </row>
    <row r="3022" spans="2:4" ht="15" thickBot="1" x14ac:dyDescent="0.35">
      <c r="B3022">
        <f t="shared" si="47"/>
        <v>4</v>
      </c>
      <c r="C3022" s="2">
        <v>39345</v>
      </c>
      <c r="D3022" s="4">
        <v>66.7</v>
      </c>
    </row>
    <row r="3023" spans="2:4" ht="15" thickBot="1" x14ac:dyDescent="0.35">
      <c r="B3023">
        <f t="shared" si="47"/>
        <v>3</v>
      </c>
      <c r="C3023" s="2">
        <v>39344</v>
      </c>
      <c r="D3023" s="4">
        <v>54.7</v>
      </c>
    </row>
    <row r="3024" spans="2:4" ht="15" thickBot="1" x14ac:dyDescent="0.35">
      <c r="B3024">
        <f t="shared" si="47"/>
        <v>2</v>
      </c>
      <c r="C3024" s="2">
        <v>39343</v>
      </c>
      <c r="D3024" s="4">
        <v>97.2</v>
      </c>
    </row>
    <row r="3025" spans="2:4" ht="15" thickBot="1" x14ac:dyDescent="0.35">
      <c r="B3025">
        <f t="shared" si="47"/>
        <v>1</v>
      </c>
      <c r="C3025" s="2">
        <v>39342</v>
      </c>
      <c r="D3025" s="4">
        <v>136.5</v>
      </c>
    </row>
    <row r="3026" spans="2:4" ht="15" thickBot="1" x14ac:dyDescent="0.35">
      <c r="B3026">
        <f t="shared" si="47"/>
        <v>5</v>
      </c>
      <c r="C3026" s="2">
        <v>39339</v>
      </c>
      <c r="D3026" s="4">
        <v>80.099999999999994</v>
      </c>
    </row>
    <row r="3027" spans="2:4" ht="15" thickBot="1" x14ac:dyDescent="0.35">
      <c r="B3027">
        <f t="shared" si="47"/>
        <v>4</v>
      </c>
      <c r="C3027" s="2">
        <v>39338</v>
      </c>
      <c r="D3027" s="4">
        <v>0.4</v>
      </c>
    </row>
    <row r="3028" spans="2:4" ht="15" thickBot="1" x14ac:dyDescent="0.35">
      <c r="B3028">
        <f t="shared" si="47"/>
        <v>3</v>
      </c>
      <c r="C3028" s="2">
        <v>39337</v>
      </c>
      <c r="D3028" s="4">
        <v>102.1</v>
      </c>
    </row>
    <row r="3029" spans="2:4" ht="15" thickBot="1" x14ac:dyDescent="0.35">
      <c r="B3029">
        <f t="shared" si="47"/>
        <v>2</v>
      </c>
      <c r="C3029" s="2">
        <v>39336</v>
      </c>
      <c r="D3029" s="4">
        <v>56.7</v>
      </c>
    </row>
    <row r="3030" spans="2:4" ht="15" thickBot="1" x14ac:dyDescent="0.35">
      <c r="B3030">
        <f t="shared" si="47"/>
        <v>1</v>
      </c>
      <c r="C3030" s="2">
        <v>39335</v>
      </c>
      <c r="D3030" s="4">
        <v>76.5</v>
      </c>
    </row>
    <row r="3031" spans="2:4" ht="15" thickBot="1" x14ac:dyDescent="0.35">
      <c r="B3031">
        <f t="shared" si="47"/>
        <v>5</v>
      </c>
      <c r="C3031" s="2">
        <v>39332</v>
      </c>
      <c r="D3031" s="4">
        <v>105.2</v>
      </c>
    </row>
    <row r="3032" spans="2:4" ht="15" thickBot="1" x14ac:dyDescent="0.35">
      <c r="B3032">
        <f t="shared" si="47"/>
        <v>4</v>
      </c>
      <c r="C3032" s="2">
        <v>39331</v>
      </c>
      <c r="D3032" s="4">
        <v>71.599999999999994</v>
      </c>
    </row>
    <row r="3033" spans="2:4" ht="15" thickBot="1" x14ac:dyDescent="0.35">
      <c r="B3033">
        <f t="shared" si="47"/>
        <v>3</v>
      </c>
      <c r="C3033" s="2">
        <v>39330</v>
      </c>
      <c r="D3033" s="4">
        <v>46.5</v>
      </c>
    </row>
    <row r="3034" spans="2:4" ht="15" thickBot="1" x14ac:dyDescent="0.35">
      <c r="B3034">
        <f t="shared" si="47"/>
        <v>2</v>
      </c>
      <c r="C3034" s="2">
        <v>39329</v>
      </c>
      <c r="D3034" s="4">
        <v>40</v>
      </c>
    </row>
    <row r="3035" spans="2:4" ht="15" thickBot="1" x14ac:dyDescent="0.35">
      <c r="B3035">
        <f t="shared" si="47"/>
        <v>1</v>
      </c>
      <c r="C3035" s="2">
        <v>39328</v>
      </c>
      <c r="D3035" s="4">
        <v>-83.5</v>
      </c>
    </row>
    <row r="3036" spans="2:4" ht="15" thickBot="1" x14ac:dyDescent="0.35">
      <c r="B3036">
        <f t="shared" si="47"/>
        <v>5</v>
      </c>
      <c r="C3036" s="2">
        <v>39325</v>
      </c>
      <c r="D3036" s="4">
        <v>32.9</v>
      </c>
    </row>
    <row r="3037" spans="2:4" ht="15" thickBot="1" x14ac:dyDescent="0.35">
      <c r="B3037">
        <f t="shared" si="47"/>
        <v>4</v>
      </c>
      <c r="C3037" s="2">
        <v>39324</v>
      </c>
      <c r="D3037" s="4">
        <v>-236.9</v>
      </c>
    </row>
    <row r="3038" spans="2:4" ht="15" thickBot="1" x14ac:dyDescent="0.35">
      <c r="B3038">
        <f t="shared" si="47"/>
        <v>3</v>
      </c>
      <c r="C3038" s="2">
        <v>39323</v>
      </c>
      <c r="D3038" s="4">
        <v>-259.7</v>
      </c>
    </row>
    <row r="3039" spans="2:4" ht="15" thickBot="1" x14ac:dyDescent="0.35">
      <c r="B3039">
        <f t="shared" si="47"/>
        <v>2</v>
      </c>
      <c r="C3039" s="2">
        <v>39322</v>
      </c>
      <c r="D3039" s="4">
        <v>-186.4</v>
      </c>
    </row>
    <row r="3040" spans="2:4" ht="15" thickBot="1" x14ac:dyDescent="0.35">
      <c r="B3040">
        <f t="shared" si="47"/>
        <v>1</v>
      </c>
      <c r="C3040" s="2">
        <v>39321</v>
      </c>
      <c r="D3040" s="4">
        <v>-204.4</v>
      </c>
    </row>
    <row r="3041" spans="2:4" ht="15" thickBot="1" x14ac:dyDescent="0.35">
      <c r="B3041">
        <f t="shared" si="47"/>
        <v>5</v>
      </c>
      <c r="C3041" s="2">
        <v>39318</v>
      </c>
      <c r="D3041" s="4">
        <v>-65</v>
      </c>
    </row>
    <row r="3042" spans="2:4" ht="15" thickBot="1" x14ac:dyDescent="0.35">
      <c r="B3042">
        <f t="shared" si="47"/>
        <v>4</v>
      </c>
      <c r="C3042" s="2">
        <v>39317</v>
      </c>
      <c r="D3042" s="4">
        <v>-114.3</v>
      </c>
    </row>
    <row r="3043" spans="2:4" ht="15" thickBot="1" x14ac:dyDescent="0.35">
      <c r="B3043">
        <f t="shared" si="47"/>
        <v>3</v>
      </c>
      <c r="C3043" s="2">
        <v>39316</v>
      </c>
      <c r="D3043" s="4">
        <v>-120.3</v>
      </c>
    </row>
    <row r="3044" spans="2:4" ht="15" thickBot="1" x14ac:dyDescent="0.35">
      <c r="B3044">
        <f t="shared" si="47"/>
        <v>2</v>
      </c>
      <c r="C3044" s="2">
        <v>39315</v>
      </c>
      <c r="D3044" s="4">
        <v>-49.2</v>
      </c>
    </row>
    <row r="3045" spans="2:4" ht="15" thickBot="1" x14ac:dyDescent="0.35">
      <c r="B3045">
        <f t="shared" si="47"/>
        <v>1</v>
      </c>
      <c r="C3045" s="2">
        <v>39314</v>
      </c>
      <c r="D3045" s="4">
        <v>-31.9</v>
      </c>
    </row>
    <row r="3046" spans="2:4" ht="15" thickBot="1" x14ac:dyDescent="0.35">
      <c r="B3046">
        <f t="shared" si="47"/>
        <v>5</v>
      </c>
      <c r="C3046" s="2">
        <v>39311</v>
      </c>
      <c r="D3046" s="4">
        <v>5.8</v>
      </c>
    </row>
    <row r="3047" spans="2:4" ht="15" thickBot="1" x14ac:dyDescent="0.35">
      <c r="B3047">
        <f t="shared" si="47"/>
        <v>4</v>
      </c>
      <c r="C3047" s="2">
        <v>39310</v>
      </c>
      <c r="D3047" s="4">
        <v>42.1</v>
      </c>
    </row>
    <row r="3048" spans="2:4" ht="15" thickBot="1" x14ac:dyDescent="0.35">
      <c r="B3048">
        <f t="shared" si="47"/>
        <v>3</v>
      </c>
      <c r="C3048" s="2">
        <v>39309</v>
      </c>
      <c r="D3048" s="4">
        <v>18.600000000000001</v>
      </c>
    </row>
    <row r="3049" spans="2:4" ht="15" thickBot="1" x14ac:dyDescent="0.35">
      <c r="B3049">
        <f t="shared" si="47"/>
        <v>2</v>
      </c>
      <c r="C3049" s="2">
        <v>39308</v>
      </c>
      <c r="D3049" s="4">
        <v>37</v>
      </c>
    </row>
    <row r="3050" spans="2:4" ht="15" thickBot="1" x14ac:dyDescent="0.35">
      <c r="B3050">
        <f t="shared" si="47"/>
        <v>1</v>
      </c>
      <c r="C3050" s="2">
        <v>39307</v>
      </c>
      <c r="D3050" s="4">
        <v>7.7</v>
      </c>
    </row>
    <row r="3051" spans="2:4" ht="15" thickBot="1" x14ac:dyDescent="0.35">
      <c r="B3051">
        <f t="shared" si="47"/>
        <v>5</v>
      </c>
      <c r="C3051" s="2">
        <v>39304</v>
      </c>
      <c r="D3051" s="4">
        <v>104.3</v>
      </c>
    </row>
    <row r="3052" spans="2:4" ht="15" thickBot="1" x14ac:dyDescent="0.35">
      <c r="B3052">
        <f t="shared" si="47"/>
        <v>4</v>
      </c>
      <c r="C3052" s="2">
        <v>39303</v>
      </c>
      <c r="D3052" s="4">
        <v>1.7</v>
      </c>
    </row>
    <row r="3053" spans="2:4" ht="15" thickBot="1" x14ac:dyDescent="0.35">
      <c r="B3053">
        <f t="shared" si="47"/>
        <v>3</v>
      </c>
      <c r="C3053" s="2">
        <v>39302</v>
      </c>
      <c r="D3053" s="4">
        <v>49</v>
      </c>
    </row>
    <row r="3054" spans="2:4" ht="15" thickBot="1" x14ac:dyDescent="0.35">
      <c r="B3054">
        <f t="shared" si="47"/>
        <v>2</v>
      </c>
      <c r="C3054" s="2">
        <v>39301</v>
      </c>
      <c r="D3054" s="4">
        <v>27</v>
      </c>
    </row>
    <row r="3055" spans="2:4" ht="15" thickBot="1" x14ac:dyDescent="0.35">
      <c r="B3055">
        <f t="shared" si="47"/>
        <v>1</v>
      </c>
      <c r="C3055" s="2">
        <v>39300</v>
      </c>
      <c r="D3055" s="4">
        <v>12.7</v>
      </c>
    </row>
    <row r="3056" spans="2:4" ht="15" thickBot="1" x14ac:dyDescent="0.35">
      <c r="B3056">
        <f t="shared" si="47"/>
        <v>5</v>
      </c>
      <c r="C3056" s="2">
        <v>39297</v>
      </c>
      <c r="D3056" s="4">
        <v>142.1</v>
      </c>
    </row>
    <row r="3057" spans="2:4" ht="15" thickBot="1" x14ac:dyDescent="0.35">
      <c r="B3057">
        <f t="shared" si="47"/>
        <v>4</v>
      </c>
      <c r="C3057" s="2">
        <v>39296</v>
      </c>
      <c r="D3057" s="4">
        <v>9.9</v>
      </c>
    </row>
    <row r="3058" spans="2:4" ht="15" thickBot="1" x14ac:dyDescent="0.35">
      <c r="B3058">
        <f t="shared" si="47"/>
        <v>3</v>
      </c>
      <c r="C3058" s="2">
        <v>39295</v>
      </c>
      <c r="D3058" s="4">
        <v>23.5</v>
      </c>
    </row>
    <row r="3059" spans="2:4" ht="15" thickBot="1" x14ac:dyDescent="0.35">
      <c r="B3059">
        <f t="shared" si="47"/>
        <v>2</v>
      </c>
      <c r="C3059" s="2">
        <v>39294</v>
      </c>
      <c r="D3059" s="4">
        <v>42.4</v>
      </c>
    </row>
    <row r="3060" spans="2:4" ht="15" thickBot="1" x14ac:dyDescent="0.35">
      <c r="B3060">
        <f t="shared" si="47"/>
        <v>1</v>
      </c>
      <c r="C3060" s="2">
        <v>39293</v>
      </c>
      <c r="D3060" s="4">
        <v>43.6</v>
      </c>
    </row>
    <row r="3061" spans="2:4" ht="15" thickBot="1" x14ac:dyDescent="0.35">
      <c r="B3061">
        <f t="shared" si="47"/>
        <v>5</v>
      </c>
      <c r="C3061" s="2">
        <v>39290</v>
      </c>
      <c r="D3061" s="4">
        <v>30.8</v>
      </c>
    </row>
    <row r="3062" spans="2:4" ht="15" thickBot="1" x14ac:dyDescent="0.35">
      <c r="B3062">
        <f t="shared" si="47"/>
        <v>4</v>
      </c>
      <c r="C3062" s="2">
        <v>39289</v>
      </c>
      <c r="D3062" s="4">
        <v>50.7</v>
      </c>
    </row>
    <row r="3063" spans="2:4" ht="15" thickBot="1" x14ac:dyDescent="0.35">
      <c r="B3063">
        <f t="shared" si="47"/>
        <v>3</v>
      </c>
      <c r="C3063" s="2">
        <v>39288</v>
      </c>
      <c r="D3063" s="4">
        <v>111.1</v>
      </c>
    </row>
    <row r="3064" spans="2:4" ht="15" thickBot="1" x14ac:dyDescent="0.35">
      <c r="B3064">
        <f t="shared" si="47"/>
        <v>2</v>
      </c>
      <c r="C3064" s="2">
        <v>39287</v>
      </c>
      <c r="D3064" s="4">
        <v>78.099999999999994</v>
      </c>
    </row>
    <row r="3065" spans="2:4" ht="15" thickBot="1" x14ac:dyDescent="0.35">
      <c r="B3065">
        <f t="shared" si="47"/>
        <v>1</v>
      </c>
      <c r="C3065" s="2">
        <v>39286</v>
      </c>
      <c r="D3065" s="4">
        <v>81.400000000000006</v>
      </c>
    </row>
    <row r="3066" spans="2:4" ht="15" thickBot="1" x14ac:dyDescent="0.35">
      <c r="B3066">
        <f t="shared" si="47"/>
        <v>5</v>
      </c>
      <c r="C3066" s="2">
        <v>39283</v>
      </c>
      <c r="D3066" s="4">
        <v>89.6</v>
      </c>
    </row>
    <row r="3067" spans="2:4" ht="15" thickBot="1" x14ac:dyDescent="0.35">
      <c r="B3067">
        <f t="shared" si="47"/>
        <v>4</v>
      </c>
      <c r="C3067" s="2">
        <v>39282</v>
      </c>
      <c r="D3067" s="4">
        <v>38.799999999999997</v>
      </c>
    </row>
    <row r="3068" spans="2:4" ht="15" thickBot="1" x14ac:dyDescent="0.35">
      <c r="B3068">
        <f t="shared" si="47"/>
        <v>3</v>
      </c>
      <c r="C3068" s="2">
        <v>39281</v>
      </c>
      <c r="D3068" s="4">
        <v>72.8</v>
      </c>
    </row>
    <row r="3069" spans="2:4" ht="15" thickBot="1" x14ac:dyDescent="0.35">
      <c r="B3069">
        <f t="shared" si="47"/>
        <v>2</v>
      </c>
      <c r="C3069" s="2">
        <v>39280</v>
      </c>
      <c r="D3069" s="4">
        <v>54.4</v>
      </c>
    </row>
    <row r="3070" spans="2:4" ht="15" thickBot="1" x14ac:dyDescent="0.35">
      <c r="B3070">
        <f t="shared" si="47"/>
        <v>1</v>
      </c>
      <c r="C3070" s="2">
        <v>39279</v>
      </c>
      <c r="D3070" s="4">
        <v>66.900000000000006</v>
      </c>
    </row>
    <row r="3071" spans="2:4" ht="15" thickBot="1" x14ac:dyDescent="0.35">
      <c r="B3071">
        <f t="shared" si="47"/>
        <v>5</v>
      </c>
      <c r="C3071" s="2">
        <v>39276</v>
      </c>
      <c r="D3071" s="4">
        <v>101.2</v>
      </c>
    </row>
    <row r="3072" spans="2:4" ht="15" thickBot="1" x14ac:dyDescent="0.35">
      <c r="B3072">
        <f t="shared" si="47"/>
        <v>4</v>
      </c>
      <c r="C3072" s="2">
        <v>39275</v>
      </c>
      <c r="D3072" s="4">
        <v>84.3</v>
      </c>
    </row>
    <row r="3073" spans="2:4" ht="15" thickBot="1" x14ac:dyDescent="0.35">
      <c r="B3073">
        <f t="shared" si="47"/>
        <v>3</v>
      </c>
      <c r="C3073" s="2">
        <v>39274</v>
      </c>
      <c r="D3073" s="4">
        <v>67.900000000000006</v>
      </c>
    </row>
    <row r="3074" spans="2:4" ht="15" thickBot="1" x14ac:dyDescent="0.35">
      <c r="B3074">
        <f t="shared" si="47"/>
        <v>2</v>
      </c>
      <c r="C3074" s="2">
        <v>39273</v>
      </c>
      <c r="D3074" s="4">
        <v>53.6</v>
      </c>
    </row>
    <row r="3075" spans="2:4" ht="15" thickBot="1" x14ac:dyDescent="0.35">
      <c r="B3075">
        <f t="shared" si="47"/>
        <v>1</v>
      </c>
      <c r="C3075" s="2">
        <v>39272</v>
      </c>
      <c r="D3075" s="4">
        <v>136.80000000000001</v>
      </c>
    </row>
    <row r="3076" spans="2:4" ht="15" thickBot="1" x14ac:dyDescent="0.35">
      <c r="B3076">
        <f t="shared" ref="B3076:B3139" si="48">WEEKDAY(C3076,2)</f>
        <v>5</v>
      </c>
      <c r="C3076" s="2">
        <v>39269</v>
      </c>
      <c r="D3076" s="4">
        <v>174.1</v>
      </c>
    </row>
    <row r="3077" spans="2:4" ht="15" thickBot="1" x14ac:dyDescent="0.35">
      <c r="B3077">
        <f t="shared" si="48"/>
        <v>4</v>
      </c>
      <c r="C3077" s="2">
        <v>39268</v>
      </c>
      <c r="D3077" s="4">
        <v>100.4</v>
      </c>
    </row>
    <row r="3078" spans="2:4" ht="15" thickBot="1" x14ac:dyDescent="0.35">
      <c r="B3078">
        <f t="shared" si="48"/>
        <v>3</v>
      </c>
      <c r="C3078" s="2">
        <v>39267</v>
      </c>
      <c r="D3078" s="4">
        <v>33.799999999999997</v>
      </c>
    </row>
    <row r="3079" spans="2:4" ht="15" thickBot="1" x14ac:dyDescent="0.35">
      <c r="B3079">
        <f t="shared" si="48"/>
        <v>2</v>
      </c>
      <c r="C3079" s="2">
        <v>39266</v>
      </c>
      <c r="D3079" s="4">
        <v>55.9</v>
      </c>
    </row>
    <row r="3080" spans="2:4" ht="15" thickBot="1" x14ac:dyDescent="0.35">
      <c r="B3080">
        <f t="shared" si="48"/>
        <v>1</v>
      </c>
      <c r="C3080" s="2">
        <v>39265</v>
      </c>
      <c r="D3080" s="4">
        <v>44.3</v>
      </c>
    </row>
    <row r="3081" spans="2:4" ht="15" thickBot="1" x14ac:dyDescent="0.35">
      <c r="B3081">
        <f t="shared" si="48"/>
        <v>5</v>
      </c>
      <c r="C3081" s="2">
        <v>39262</v>
      </c>
      <c r="D3081" s="4">
        <v>131.4</v>
      </c>
    </row>
    <row r="3082" spans="2:4" ht="15" thickBot="1" x14ac:dyDescent="0.35">
      <c r="B3082">
        <f t="shared" si="48"/>
        <v>4</v>
      </c>
      <c r="C3082" s="2">
        <v>39261</v>
      </c>
      <c r="D3082" s="4">
        <v>284.3</v>
      </c>
    </row>
    <row r="3083" spans="2:4" ht="15" thickBot="1" x14ac:dyDescent="0.35">
      <c r="B3083">
        <f t="shared" si="48"/>
        <v>3</v>
      </c>
      <c r="C3083" s="2">
        <v>39260</v>
      </c>
      <c r="D3083" s="4">
        <v>416.3</v>
      </c>
    </row>
    <row r="3084" spans="2:4" ht="15" thickBot="1" x14ac:dyDescent="0.35">
      <c r="B3084">
        <f t="shared" si="48"/>
        <v>2</v>
      </c>
      <c r="C3084" s="2">
        <v>39259</v>
      </c>
      <c r="D3084" s="4">
        <v>43.5</v>
      </c>
    </row>
    <row r="3085" spans="2:4" ht="15" thickBot="1" x14ac:dyDescent="0.35">
      <c r="B3085">
        <f t="shared" si="48"/>
        <v>1</v>
      </c>
      <c r="C3085" s="2">
        <v>39258</v>
      </c>
      <c r="D3085" s="4">
        <v>21.8</v>
      </c>
    </row>
    <row r="3086" spans="2:4" ht="15" thickBot="1" x14ac:dyDescent="0.35">
      <c r="B3086">
        <f t="shared" si="48"/>
        <v>5</v>
      </c>
      <c r="C3086" s="2">
        <v>39255</v>
      </c>
      <c r="D3086" s="4">
        <v>147.5</v>
      </c>
    </row>
    <row r="3087" spans="2:4" ht="15" thickBot="1" x14ac:dyDescent="0.35">
      <c r="B3087">
        <f t="shared" si="48"/>
        <v>4</v>
      </c>
      <c r="C3087" s="2">
        <v>39254</v>
      </c>
      <c r="D3087" s="4">
        <v>-73.900000000000006</v>
      </c>
    </row>
    <row r="3088" spans="2:4" ht="15" thickBot="1" x14ac:dyDescent="0.35">
      <c r="B3088">
        <f t="shared" si="48"/>
        <v>3</v>
      </c>
      <c r="C3088" s="2">
        <v>39253</v>
      </c>
      <c r="D3088" s="4">
        <v>477.5</v>
      </c>
    </row>
    <row r="3089" spans="2:4" ht="15" thickBot="1" x14ac:dyDescent="0.35">
      <c r="B3089">
        <f t="shared" si="48"/>
        <v>2</v>
      </c>
      <c r="C3089" s="2">
        <v>39252</v>
      </c>
      <c r="D3089" s="4">
        <v>8.5</v>
      </c>
    </row>
    <row r="3090" spans="2:4" ht="15" thickBot="1" x14ac:dyDescent="0.35">
      <c r="B3090">
        <f t="shared" si="48"/>
        <v>1</v>
      </c>
      <c r="C3090" s="2">
        <v>39251</v>
      </c>
      <c r="D3090" s="4">
        <v>55.4</v>
      </c>
    </row>
    <row r="3091" spans="2:4" ht="15" thickBot="1" x14ac:dyDescent="0.35">
      <c r="B3091">
        <f t="shared" si="48"/>
        <v>5</v>
      </c>
      <c r="C3091" s="2">
        <v>39248</v>
      </c>
      <c r="D3091" s="4">
        <v>130.9</v>
      </c>
    </row>
    <row r="3092" spans="2:4" ht="15" thickBot="1" x14ac:dyDescent="0.35">
      <c r="B3092">
        <f t="shared" si="48"/>
        <v>4</v>
      </c>
      <c r="C3092" s="2">
        <v>39247</v>
      </c>
      <c r="D3092" s="4">
        <v>71.400000000000006</v>
      </c>
    </row>
    <row r="3093" spans="2:4" ht="15" thickBot="1" x14ac:dyDescent="0.35">
      <c r="B3093">
        <f t="shared" si="48"/>
        <v>3</v>
      </c>
      <c r="C3093" s="2">
        <v>39246</v>
      </c>
      <c r="D3093" s="4">
        <v>140.5</v>
      </c>
    </row>
    <row r="3094" spans="2:4" ht="15" thickBot="1" x14ac:dyDescent="0.35">
      <c r="B3094">
        <f t="shared" si="48"/>
        <v>6</v>
      </c>
      <c r="C3094" s="2">
        <v>39242</v>
      </c>
      <c r="D3094" s="4">
        <v>24.9</v>
      </c>
    </row>
    <row r="3095" spans="2:4" ht="15" thickBot="1" x14ac:dyDescent="0.35">
      <c r="B3095">
        <f t="shared" si="48"/>
        <v>5</v>
      </c>
      <c r="C3095" s="2">
        <v>39241</v>
      </c>
      <c r="D3095" s="4">
        <v>124.7</v>
      </c>
    </row>
    <row r="3096" spans="2:4" ht="15" thickBot="1" x14ac:dyDescent="0.35">
      <c r="B3096">
        <f t="shared" si="48"/>
        <v>4</v>
      </c>
      <c r="C3096" s="2">
        <v>39240</v>
      </c>
      <c r="D3096" s="4">
        <v>70.3</v>
      </c>
    </row>
    <row r="3097" spans="2:4" ht="15" thickBot="1" x14ac:dyDescent="0.35">
      <c r="B3097">
        <f t="shared" si="48"/>
        <v>3</v>
      </c>
      <c r="C3097" s="2">
        <v>39239</v>
      </c>
      <c r="D3097" s="4">
        <v>68.3</v>
      </c>
    </row>
    <row r="3098" spans="2:4" ht="15" thickBot="1" x14ac:dyDescent="0.35">
      <c r="B3098">
        <f t="shared" si="48"/>
        <v>2</v>
      </c>
      <c r="C3098" s="2">
        <v>39238</v>
      </c>
      <c r="D3098" s="4">
        <v>25.5</v>
      </c>
    </row>
    <row r="3099" spans="2:4" ht="15" thickBot="1" x14ac:dyDescent="0.35">
      <c r="B3099">
        <f t="shared" si="48"/>
        <v>1</v>
      </c>
      <c r="C3099" s="2">
        <v>39237</v>
      </c>
      <c r="D3099" s="4">
        <v>53.2</v>
      </c>
    </row>
    <row r="3100" spans="2:4" ht="15" thickBot="1" x14ac:dyDescent="0.35">
      <c r="B3100">
        <f t="shared" si="48"/>
        <v>5</v>
      </c>
      <c r="C3100" s="2">
        <v>39234</v>
      </c>
      <c r="D3100" s="4">
        <v>0.5</v>
      </c>
    </row>
    <row r="3101" spans="2:4" ht="15" thickBot="1" x14ac:dyDescent="0.35">
      <c r="B3101">
        <f t="shared" si="48"/>
        <v>4</v>
      </c>
      <c r="C3101" s="2">
        <v>39233</v>
      </c>
      <c r="D3101" s="4">
        <v>82.2</v>
      </c>
    </row>
    <row r="3102" spans="2:4" ht="15" thickBot="1" x14ac:dyDescent="0.35">
      <c r="B3102">
        <f t="shared" si="48"/>
        <v>3</v>
      </c>
      <c r="C3102" s="2">
        <v>39232</v>
      </c>
      <c r="D3102" s="4">
        <v>68.900000000000006</v>
      </c>
    </row>
    <row r="3103" spans="2:4" ht="15" thickBot="1" x14ac:dyDescent="0.35">
      <c r="B3103">
        <f t="shared" si="48"/>
        <v>2</v>
      </c>
      <c r="C3103" s="2">
        <v>39231</v>
      </c>
      <c r="D3103" s="4">
        <v>47.8</v>
      </c>
    </row>
    <row r="3104" spans="2:4" ht="15" thickBot="1" x14ac:dyDescent="0.35">
      <c r="B3104">
        <f t="shared" si="48"/>
        <v>1</v>
      </c>
      <c r="C3104" s="2">
        <v>39230</v>
      </c>
      <c r="D3104" s="4">
        <v>177.7</v>
      </c>
    </row>
    <row r="3105" spans="2:4" ht="15" thickBot="1" x14ac:dyDescent="0.35">
      <c r="B3105">
        <f t="shared" si="48"/>
        <v>5</v>
      </c>
      <c r="C3105" s="2">
        <v>39227</v>
      </c>
      <c r="D3105" s="4">
        <v>9.5</v>
      </c>
    </row>
    <row r="3106" spans="2:4" ht="15" thickBot="1" x14ac:dyDescent="0.35">
      <c r="B3106">
        <f t="shared" si="48"/>
        <v>4</v>
      </c>
      <c r="C3106" s="2">
        <v>39226</v>
      </c>
      <c r="D3106" s="4">
        <v>242.8</v>
      </c>
    </row>
    <row r="3107" spans="2:4" ht="15" thickBot="1" x14ac:dyDescent="0.35">
      <c r="B3107">
        <f t="shared" si="48"/>
        <v>3</v>
      </c>
      <c r="C3107" s="2">
        <v>39225</v>
      </c>
      <c r="D3107" s="4">
        <v>5.4</v>
      </c>
    </row>
    <row r="3108" spans="2:4" ht="15" thickBot="1" x14ac:dyDescent="0.35">
      <c r="B3108">
        <f t="shared" si="48"/>
        <v>2</v>
      </c>
      <c r="C3108" s="2">
        <v>39224</v>
      </c>
      <c r="D3108" s="4">
        <v>33.9</v>
      </c>
    </row>
    <row r="3109" spans="2:4" ht="15" thickBot="1" x14ac:dyDescent="0.35">
      <c r="B3109">
        <f t="shared" si="48"/>
        <v>1</v>
      </c>
      <c r="C3109" s="2">
        <v>39223</v>
      </c>
      <c r="D3109" s="4">
        <v>91.5</v>
      </c>
    </row>
    <row r="3110" spans="2:4" ht="15" thickBot="1" x14ac:dyDescent="0.35">
      <c r="B3110">
        <f t="shared" si="48"/>
        <v>5</v>
      </c>
      <c r="C3110" s="2">
        <v>39220</v>
      </c>
      <c r="D3110" s="4">
        <v>140.1</v>
      </c>
    </row>
    <row r="3111" spans="2:4" ht="15" thickBot="1" x14ac:dyDescent="0.35">
      <c r="B3111">
        <f t="shared" si="48"/>
        <v>4</v>
      </c>
      <c r="C3111" s="2">
        <v>39219</v>
      </c>
      <c r="D3111" s="4">
        <v>141.69999999999999</v>
      </c>
    </row>
    <row r="3112" spans="2:4" ht="15" thickBot="1" x14ac:dyDescent="0.35">
      <c r="B3112">
        <f t="shared" si="48"/>
        <v>3</v>
      </c>
      <c r="C3112" s="2">
        <v>39218</v>
      </c>
      <c r="D3112" s="4">
        <v>117.2</v>
      </c>
    </row>
    <row r="3113" spans="2:4" ht="15" thickBot="1" x14ac:dyDescent="0.35">
      <c r="B3113">
        <f t="shared" si="48"/>
        <v>2</v>
      </c>
      <c r="C3113" s="2">
        <v>39217</v>
      </c>
      <c r="D3113" s="4">
        <v>35.9</v>
      </c>
    </row>
    <row r="3114" spans="2:4" ht="15" thickBot="1" x14ac:dyDescent="0.35">
      <c r="B3114">
        <f t="shared" si="48"/>
        <v>1</v>
      </c>
      <c r="C3114" s="2">
        <v>39216</v>
      </c>
      <c r="D3114" s="4">
        <v>116.9</v>
      </c>
    </row>
    <row r="3115" spans="2:4" ht="15" thickBot="1" x14ac:dyDescent="0.35">
      <c r="B3115">
        <f t="shared" si="48"/>
        <v>5</v>
      </c>
      <c r="C3115" s="2">
        <v>39213</v>
      </c>
      <c r="D3115" s="4">
        <v>3.3</v>
      </c>
    </row>
    <row r="3116" spans="2:4" ht="15" thickBot="1" x14ac:dyDescent="0.35">
      <c r="B3116">
        <f t="shared" si="48"/>
        <v>4</v>
      </c>
      <c r="C3116" s="2">
        <v>39212</v>
      </c>
      <c r="D3116" s="4">
        <v>97.4</v>
      </c>
    </row>
    <row r="3117" spans="2:4" ht="15" thickBot="1" x14ac:dyDescent="0.35">
      <c r="B3117">
        <f t="shared" si="48"/>
        <v>2</v>
      </c>
      <c r="C3117" s="2">
        <v>39210</v>
      </c>
      <c r="D3117" s="4">
        <v>12</v>
      </c>
    </row>
    <row r="3118" spans="2:4" ht="15" thickBot="1" x14ac:dyDescent="0.35">
      <c r="B3118">
        <f t="shared" si="48"/>
        <v>1</v>
      </c>
      <c r="C3118" s="2">
        <v>39209</v>
      </c>
      <c r="D3118" s="4">
        <v>135.69999999999999</v>
      </c>
    </row>
    <row r="3119" spans="2:4" ht="15" thickBot="1" x14ac:dyDescent="0.35">
      <c r="B3119">
        <f t="shared" si="48"/>
        <v>5</v>
      </c>
      <c r="C3119" s="2">
        <v>39206</v>
      </c>
      <c r="D3119" s="4">
        <v>-3.5</v>
      </c>
    </row>
    <row r="3120" spans="2:4" ht="15" thickBot="1" x14ac:dyDescent="0.35">
      <c r="B3120">
        <f t="shared" si="48"/>
        <v>4</v>
      </c>
      <c r="C3120" s="2">
        <v>39205</v>
      </c>
      <c r="D3120" s="4">
        <v>148</v>
      </c>
    </row>
    <row r="3121" spans="2:4" ht="15" thickBot="1" x14ac:dyDescent="0.35">
      <c r="B3121">
        <f t="shared" si="48"/>
        <v>3</v>
      </c>
      <c r="C3121" s="2">
        <v>39204</v>
      </c>
      <c r="D3121" s="4">
        <v>106.4</v>
      </c>
    </row>
    <row r="3122" spans="2:4" ht="15" thickBot="1" x14ac:dyDescent="0.35">
      <c r="B3122">
        <f t="shared" si="48"/>
        <v>6</v>
      </c>
      <c r="C3122" s="2">
        <v>39200</v>
      </c>
      <c r="D3122" s="4">
        <v>84.7</v>
      </c>
    </row>
    <row r="3123" spans="2:4" ht="15" thickBot="1" x14ac:dyDescent="0.35">
      <c r="B3123">
        <f t="shared" si="48"/>
        <v>5</v>
      </c>
      <c r="C3123" s="2">
        <v>39199</v>
      </c>
      <c r="D3123" s="4">
        <v>289.8</v>
      </c>
    </row>
    <row r="3124" spans="2:4" ht="15" thickBot="1" x14ac:dyDescent="0.35">
      <c r="B3124">
        <f t="shared" si="48"/>
        <v>4</v>
      </c>
      <c r="C3124" s="2">
        <v>39198</v>
      </c>
      <c r="D3124" s="4">
        <v>137.5</v>
      </c>
    </row>
    <row r="3125" spans="2:4" ht="15" thickBot="1" x14ac:dyDescent="0.35">
      <c r="B3125">
        <f t="shared" si="48"/>
        <v>3</v>
      </c>
      <c r="C3125" s="2">
        <v>39197</v>
      </c>
      <c r="D3125" s="4">
        <v>86.6</v>
      </c>
    </row>
    <row r="3126" spans="2:4" ht="15" thickBot="1" x14ac:dyDescent="0.35">
      <c r="B3126">
        <f t="shared" si="48"/>
        <v>2</v>
      </c>
      <c r="C3126" s="2">
        <v>39196</v>
      </c>
      <c r="D3126" s="4">
        <v>152.6</v>
      </c>
    </row>
    <row r="3127" spans="2:4" ht="15" thickBot="1" x14ac:dyDescent="0.35">
      <c r="B3127">
        <f t="shared" si="48"/>
        <v>1</v>
      </c>
      <c r="C3127" s="2">
        <v>39195</v>
      </c>
      <c r="D3127" s="4">
        <v>211.3</v>
      </c>
    </row>
    <row r="3128" spans="2:4" ht="15" thickBot="1" x14ac:dyDescent="0.35">
      <c r="B3128">
        <f t="shared" si="48"/>
        <v>5</v>
      </c>
      <c r="C3128" s="2">
        <v>39192</v>
      </c>
      <c r="D3128" s="4">
        <v>247.2</v>
      </c>
    </row>
    <row r="3129" spans="2:4" ht="15" thickBot="1" x14ac:dyDescent="0.35">
      <c r="B3129">
        <f t="shared" si="48"/>
        <v>4</v>
      </c>
      <c r="C3129" s="2">
        <v>39191</v>
      </c>
      <c r="D3129" s="4">
        <v>24.7</v>
      </c>
    </row>
    <row r="3130" spans="2:4" ht="15" thickBot="1" x14ac:dyDescent="0.35">
      <c r="B3130">
        <f t="shared" si="48"/>
        <v>3</v>
      </c>
      <c r="C3130" s="2">
        <v>39190</v>
      </c>
      <c r="D3130" s="4">
        <v>87</v>
      </c>
    </row>
    <row r="3131" spans="2:4" ht="15" thickBot="1" x14ac:dyDescent="0.35">
      <c r="B3131">
        <f t="shared" si="48"/>
        <v>2</v>
      </c>
      <c r="C3131" s="2">
        <v>39189</v>
      </c>
      <c r="D3131" s="4">
        <v>58.9</v>
      </c>
    </row>
    <row r="3132" spans="2:4" ht="15" thickBot="1" x14ac:dyDescent="0.35">
      <c r="B3132">
        <f t="shared" si="48"/>
        <v>1</v>
      </c>
      <c r="C3132" s="2">
        <v>39188</v>
      </c>
      <c r="D3132" s="4">
        <v>188.5</v>
      </c>
    </row>
    <row r="3133" spans="2:4" ht="15" thickBot="1" x14ac:dyDescent="0.35">
      <c r="B3133">
        <f t="shared" si="48"/>
        <v>5</v>
      </c>
      <c r="C3133" s="2">
        <v>39185</v>
      </c>
      <c r="D3133" s="4">
        <v>370</v>
      </c>
    </row>
    <row r="3134" spans="2:4" ht="15" thickBot="1" x14ac:dyDescent="0.35">
      <c r="B3134">
        <f t="shared" si="48"/>
        <v>4</v>
      </c>
      <c r="C3134" s="2">
        <v>39184</v>
      </c>
      <c r="D3134" s="4">
        <v>20.3</v>
      </c>
    </row>
    <row r="3135" spans="2:4" ht="15" thickBot="1" x14ac:dyDescent="0.35">
      <c r="B3135">
        <f t="shared" si="48"/>
        <v>3</v>
      </c>
      <c r="C3135" s="2">
        <v>39183</v>
      </c>
      <c r="D3135" s="4">
        <v>75.3</v>
      </c>
    </row>
    <row r="3136" spans="2:4" ht="15" thickBot="1" x14ac:dyDescent="0.35">
      <c r="B3136">
        <f t="shared" si="48"/>
        <v>2</v>
      </c>
      <c r="C3136" s="2">
        <v>39182</v>
      </c>
      <c r="D3136" s="4">
        <v>34.700000000000003</v>
      </c>
    </row>
    <row r="3137" spans="2:4" ht="15" thickBot="1" x14ac:dyDescent="0.35">
      <c r="B3137">
        <f t="shared" si="48"/>
        <v>1</v>
      </c>
      <c r="C3137" s="2">
        <v>39181</v>
      </c>
      <c r="D3137" s="4">
        <v>173.4</v>
      </c>
    </row>
    <row r="3138" spans="2:4" ht="15" thickBot="1" x14ac:dyDescent="0.35">
      <c r="B3138">
        <f t="shared" si="48"/>
        <v>5</v>
      </c>
      <c r="C3138" s="2">
        <v>39178</v>
      </c>
      <c r="D3138" s="4">
        <v>216.4</v>
      </c>
    </row>
    <row r="3139" spans="2:4" ht="15" thickBot="1" x14ac:dyDescent="0.35">
      <c r="B3139">
        <f t="shared" si="48"/>
        <v>4</v>
      </c>
      <c r="C3139" s="2">
        <v>39177</v>
      </c>
      <c r="D3139" s="4">
        <v>150.9</v>
      </c>
    </row>
    <row r="3140" spans="2:4" ht="15" thickBot="1" x14ac:dyDescent="0.35">
      <c r="B3140">
        <f t="shared" ref="B3140:B3203" si="49">WEEKDAY(C3140,2)</f>
        <v>3</v>
      </c>
      <c r="C3140" s="2">
        <v>39176</v>
      </c>
      <c r="D3140" s="4">
        <v>2.6</v>
      </c>
    </row>
    <row r="3141" spans="2:4" ht="15" thickBot="1" x14ac:dyDescent="0.35">
      <c r="B3141">
        <f t="shared" si="49"/>
        <v>2</v>
      </c>
      <c r="C3141" s="2">
        <v>39175</v>
      </c>
      <c r="D3141" s="4">
        <v>1.9</v>
      </c>
    </row>
    <row r="3142" spans="2:4" ht="15" thickBot="1" x14ac:dyDescent="0.35">
      <c r="B3142">
        <f t="shared" si="49"/>
        <v>1</v>
      </c>
      <c r="C3142" s="2">
        <v>39174</v>
      </c>
      <c r="D3142" s="4">
        <v>72.2</v>
      </c>
    </row>
    <row r="3143" spans="2:4" ht="15" thickBot="1" x14ac:dyDescent="0.35">
      <c r="B3143">
        <f t="shared" si="49"/>
        <v>5</v>
      </c>
      <c r="C3143" s="2">
        <v>39171</v>
      </c>
      <c r="D3143" s="4">
        <v>-87.8</v>
      </c>
    </row>
    <row r="3144" spans="2:4" ht="15" thickBot="1" x14ac:dyDescent="0.35">
      <c r="B3144">
        <f t="shared" si="49"/>
        <v>4</v>
      </c>
      <c r="C3144" s="2">
        <v>39170</v>
      </c>
      <c r="D3144" s="4">
        <v>63.6</v>
      </c>
    </row>
    <row r="3145" spans="2:4" ht="15" thickBot="1" x14ac:dyDescent="0.35">
      <c r="B3145">
        <f t="shared" si="49"/>
        <v>3</v>
      </c>
      <c r="C3145" s="2">
        <v>39169</v>
      </c>
      <c r="D3145" s="4">
        <v>28.2</v>
      </c>
    </row>
    <row r="3146" spans="2:4" ht="15" thickBot="1" x14ac:dyDescent="0.35">
      <c r="B3146">
        <f t="shared" si="49"/>
        <v>2</v>
      </c>
      <c r="C3146" s="2">
        <v>39168</v>
      </c>
      <c r="D3146" s="4">
        <v>38</v>
      </c>
    </row>
    <row r="3147" spans="2:4" ht="15" thickBot="1" x14ac:dyDescent="0.35">
      <c r="B3147">
        <f t="shared" si="49"/>
        <v>1</v>
      </c>
      <c r="C3147" s="2">
        <v>39167</v>
      </c>
      <c r="D3147" s="4">
        <v>60.9</v>
      </c>
    </row>
    <row r="3148" spans="2:4" ht="15" thickBot="1" x14ac:dyDescent="0.35">
      <c r="B3148">
        <f t="shared" si="49"/>
        <v>5</v>
      </c>
      <c r="C3148" s="2">
        <v>39164</v>
      </c>
      <c r="D3148" s="4">
        <v>32</v>
      </c>
    </row>
    <row r="3149" spans="2:4" ht="15" thickBot="1" x14ac:dyDescent="0.35">
      <c r="B3149">
        <f t="shared" si="49"/>
        <v>4</v>
      </c>
      <c r="C3149" s="2">
        <v>39163</v>
      </c>
      <c r="D3149" s="4">
        <v>21.7</v>
      </c>
    </row>
    <row r="3150" spans="2:4" ht="15" thickBot="1" x14ac:dyDescent="0.35">
      <c r="B3150">
        <f t="shared" si="49"/>
        <v>3</v>
      </c>
      <c r="C3150" s="2">
        <v>39162</v>
      </c>
      <c r="D3150" s="4">
        <v>111.5</v>
      </c>
    </row>
    <row r="3151" spans="2:4" ht="15" thickBot="1" x14ac:dyDescent="0.35">
      <c r="B3151">
        <f t="shared" si="49"/>
        <v>2</v>
      </c>
      <c r="C3151" s="2">
        <v>39161</v>
      </c>
      <c r="D3151" s="4">
        <v>58.8</v>
      </c>
    </row>
    <row r="3152" spans="2:4" ht="15" thickBot="1" x14ac:dyDescent="0.35">
      <c r="B3152">
        <f t="shared" si="49"/>
        <v>1</v>
      </c>
      <c r="C3152" s="2">
        <v>39160</v>
      </c>
      <c r="D3152" s="4">
        <v>6.1</v>
      </c>
    </row>
    <row r="3153" spans="2:4" ht="15" thickBot="1" x14ac:dyDescent="0.35">
      <c r="B3153">
        <f t="shared" si="49"/>
        <v>5</v>
      </c>
      <c r="C3153" s="2">
        <v>39157</v>
      </c>
      <c r="D3153" s="4">
        <v>3.2</v>
      </c>
    </row>
    <row r="3154" spans="2:4" ht="15" thickBot="1" x14ac:dyDescent="0.35">
      <c r="B3154">
        <f t="shared" si="49"/>
        <v>4</v>
      </c>
      <c r="C3154" s="2">
        <v>39156</v>
      </c>
      <c r="D3154" s="4">
        <v>98.1</v>
      </c>
    </row>
    <row r="3155" spans="2:4" ht="15" thickBot="1" x14ac:dyDescent="0.35">
      <c r="B3155">
        <f t="shared" si="49"/>
        <v>3</v>
      </c>
      <c r="C3155" s="2">
        <v>39155</v>
      </c>
      <c r="D3155" s="4">
        <v>-3.1</v>
      </c>
    </row>
    <row r="3156" spans="2:4" ht="15" thickBot="1" x14ac:dyDescent="0.35">
      <c r="B3156">
        <f t="shared" si="49"/>
        <v>2</v>
      </c>
      <c r="C3156" s="2">
        <v>39154</v>
      </c>
      <c r="D3156" s="4">
        <v>13.3</v>
      </c>
    </row>
    <row r="3157" spans="2:4" ht="15" thickBot="1" x14ac:dyDescent="0.35">
      <c r="B3157">
        <f t="shared" si="49"/>
        <v>1</v>
      </c>
      <c r="C3157" s="2">
        <v>39153</v>
      </c>
      <c r="D3157" s="4">
        <v>24.5</v>
      </c>
    </row>
    <row r="3158" spans="2:4" ht="15" thickBot="1" x14ac:dyDescent="0.35">
      <c r="B3158">
        <f t="shared" si="49"/>
        <v>5</v>
      </c>
      <c r="C3158" s="2">
        <v>39150</v>
      </c>
      <c r="D3158" s="4">
        <v>-3.2</v>
      </c>
    </row>
    <row r="3159" spans="2:4" ht="15" thickBot="1" x14ac:dyDescent="0.35">
      <c r="B3159">
        <f t="shared" si="49"/>
        <v>3</v>
      </c>
      <c r="C3159" s="2">
        <v>39148</v>
      </c>
      <c r="D3159" s="4">
        <v>37.9</v>
      </c>
    </row>
    <row r="3160" spans="2:4" ht="15" thickBot="1" x14ac:dyDescent="0.35">
      <c r="B3160">
        <f t="shared" si="49"/>
        <v>2</v>
      </c>
      <c r="C3160" s="2">
        <v>39147</v>
      </c>
      <c r="D3160" s="4">
        <v>-17.2</v>
      </c>
    </row>
    <row r="3161" spans="2:4" ht="15" thickBot="1" x14ac:dyDescent="0.35">
      <c r="B3161">
        <f t="shared" si="49"/>
        <v>1</v>
      </c>
      <c r="C3161" s="2">
        <v>39146</v>
      </c>
      <c r="D3161" s="4">
        <v>24</v>
      </c>
    </row>
    <row r="3162" spans="2:4" ht="15" thickBot="1" x14ac:dyDescent="0.35">
      <c r="B3162">
        <f t="shared" si="49"/>
        <v>5</v>
      </c>
      <c r="C3162" s="2">
        <v>39143</v>
      </c>
      <c r="D3162" s="4">
        <v>-37.5</v>
      </c>
    </row>
    <row r="3163" spans="2:4" ht="15" thickBot="1" x14ac:dyDescent="0.35">
      <c r="B3163">
        <f t="shared" si="49"/>
        <v>4</v>
      </c>
      <c r="C3163" s="2">
        <v>39142</v>
      </c>
      <c r="D3163" s="4">
        <v>-4.5</v>
      </c>
    </row>
    <row r="3164" spans="2:4" ht="15" thickBot="1" x14ac:dyDescent="0.35">
      <c r="B3164">
        <f t="shared" si="49"/>
        <v>3</v>
      </c>
      <c r="C3164" s="2">
        <v>39141</v>
      </c>
      <c r="D3164" s="4">
        <v>-6.2</v>
      </c>
    </row>
    <row r="3165" spans="2:4" ht="15" thickBot="1" x14ac:dyDescent="0.35">
      <c r="B3165">
        <f t="shared" si="49"/>
        <v>2</v>
      </c>
      <c r="C3165" s="2">
        <v>39140</v>
      </c>
      <c r="D3165" s="4">
        <v>3.8</v>
      </c>
    </row>
    <row r="3166" spans="2:4" ht="15" thickBot="1" x14ac:dyDescent="0.35">
      <c r="B3166">
        <f t="shared" si="49"/>
        <v>1</v>
      </c>
      <c r="C3166" s="2">
        <v>39139</v>
      </c>
      <c r="D3166" s="4">
        <v>50.5</v>
      </c>
    </row>
    <row r="3167" spans="2:4" ht="15" thickBot="1" x14ac:dyDescent="0.35">
      <c r="B3167">
        <f t="shared" si="49"/>
        <v>4</v>
      </c>
      <c r="C3167" s="2">
        <v>39135</v>
      </c>
      <c r="D3167" s="4">
        <v>26.6</v>
      </c>
    </row>
    <row r="3168" spans="2:4" ht="15" thickBot="1" x14ac:dyDescent="0.35">
      <c r="B3168">
        <f t="shared" si="49"/>
        <v>3</v>
      </c>
      <c r="C3168" s="2">
        <v>39134</v>
      </c>
      <c r="D3168" s="4">
        <v>23.9</v>
      </c>
    </row>
    <row r="3169" spans="2:4" ht="15" thickBot="1" x14ac:dyDescent="0.35">
      <c r="B3169">
        <f t="shared" si="49"/>
        <v>2</v>
      </c>
      <c r="C3169" s="2">
        <v>39133</v>
      </c>
      <c r="D3169" s="4">
        <v>56.9</v>
      </c>
    </row>
    <row r="3170" spans="2:4" ht="15" thickBot="1" x14ac:dyDescent="0.35">
      <c r="B3170">
        <f t="shared" si="49"/>
        <v>1</v>
      </c>
      <c r="C3170" s="2">
        <v>39132</v>
      </c>
      <c r="D3170" s="4">
        <v>20</v>
      </c>
    </row>
    <row r="3171" spans="2:4" ht="15" thickBot="1" x14ac:dyDescent="0.35">
      <c r="B3171">
        <f t="shared" si="49"/>
        <v>5</v>
      </c>
      <c r="C3171" s="2">
        <v>39129</v>
      </c>
      <c r="D3171" s="4">
        <v>59</v>
      </c>
    </row>
    <row r="3172" spans="2:4" ht="15" thickBot="1" x14ac:dyDescent="0.35">
      <c r="B3172">
        <f t="shared" si="49"/>
        <v>4</v>
      </c>
      <c r="C3172" s="2">
        <v>39128</v>
      </c>
      <c r="D3172" s="4">
        <v>37</v>
      </c>
    </row>
    <row r="3173" spans="2:4" ht="15" thickBot="1" x14ac:dyDescent="0.35">
      <c r="B3173">
        <f t="shared" si="49"/>
        <v>3</v>
      </c>
      <c r="C3173" s="2">
        <v>39127</v>
      </c>
      <c r="D3173" s="4">
        <v>45.5</v>
      </c>
    </row>
    <row r="3174" spans="2:4" ht="15" thickBot="1" x14ac:dyDescent="0.35">
      <c r="B3174">
        <f t="shared" si="49"/>
        <v>2</v>
      </c>
      <c r="C3174" s="2">
        <v>39126</v>
      </c>
      <c r="D3174" s="4">
        <v>39.6</v>
      </c>
    </row>
    <row r="3175" spans="2:4" ht="15" thickBot="1" x14ac:dyDescent="0.35">
      <c r="B3175">
        <f t="shared" si="49"/>
        <v>1</v>
      </c>
      <c r="C3175" s="2">
        <v>39125</v>
      </c>
      <c r="D3175" s="4">
        <v>67.599999999999994</v>
      </c>
    </row>
    <row r="3176" spans="2:4" ht="15" thickBot="1" x14ac:dyDescent="0.35">
      <c r="B3176">
        <f t="shared" si="49"/>
        <v>5</v>
      </c>
      <c r="C3176" s="2">
        <v>39122</v>
      </c>
      <c r="D3176" s="4">
        <v>45.3</v>
      </c>
    </row>
    <row r="3177" spans="2:4" ht="15" thickBot="1" x14ac:dyDescent="0.35">
      <c r="B3177">
        <f t="shared" si="49"/>
        <v>4</v>
      </c>
      <c r="C3177" s="2">
        <v>39121</v>
      </c>
      <c r="D3177" s="4">
        <v>6.4</v>
      </c>
    </row>
    <row r="3178" spans="2:4" ht="15" thickBot="1" x14ac:dyDescent="0.35">
      <c r="B3178">
        <f t="shared" si="49"/>
        <v>3</v>
      </c>
      <c r="C3178" s="2">
        <v>39120</v>
      </c>
      <c r="D3178" s="4">
        <v>21.6</v>
      </c>
    </row>
    <row r="3179" spans="2:4" ht="15" thickBot="1" x14ac:dyDescent="0.35">
      <c r="B3179">
        <f t="shared" si="49"/>
        <v>2</v>
      </c>
      <c r="C3179" s="2">
        <v>39119</v>
      </c>
      <c r="D3179" s="4">
        <v>49</v>
      </c>
    </row>
    <row r="3180" spans="2:4" ht="15" thickBot="1" x14ac:dyDescent="0.35">
      <c r="B3180">
        <f t="shared" si="49"/>
        <v>1</v>
      </c>
      <c r="C3180" s="2">
        <v>39118</v>
      </c>
      <c r="D3180" s="4">
        <v>76.8</v>
      </c>
    </row>
    <row r="3181" spans="2:4" ht="15" thickBot="1" x14ac:dyDescent="0.35">
      <c r="B3181">
        <f t="shared" si="49"/>
        <v>5</v>
      </c>
      <c r="C3181" s="2">
        <v>39115</v>
      </c>
      <c r="D3181" s="4">
        <v>3.3</v>
      </c>
    </row>
    <row r="3182" spans="2:4" ht="15" thickBot="1" x14ac:dyDescent="0.35">
      <c r="B3182">
        <f t="shared" si="49"/>
        <v>4</v>
      </c>
      <c r="C3182" s="2">
        <v>39114</v>
      </c>
      <c r="D3182" s="4">
        <v>-8.1999999999999993</v>
      </c>
    </row>
    <row r="3183" spans="2:4" ht="15" thickBot="1" x14ac:dyDescent="0.35">
      <c r="B3183">
        <f t="shared" si="49"/>
        <v>3</v>
      </c>
      <c r="C3183" s="2">
        <v>39113</v>
      </c>
      <c r="D3183" s="4">
        <v>9.3000000000000007</v>
      </c>
    </row>
    <row r="3184" spans="2:4" ht="15" thickBot="1" x14ac:dyDescent="0.35">
      <c r="B3184">
        <f t="shared" si="49"/>
        <v>2</v>
      </c>
      <c r="C3184" s="2">
        <v>39112</v>
      </c>
      <c r="D3184" s="4">
        <v>9.6999999999999993</v>
      </c>
    </row>
    <row r="3185" spans="2:4" ht="15" thickBot="1" x14ac:dyDescent="0.35">
      <c r="B3185">
        <f t="shared" si="49"/>
        <v>1</v>
      </c>
      <c r="C3185" s="2">
        <v>39111</v>
      </c>
      <c r="D3185" s="4">
        <v>14.5</v>
      </c>
    </row>
    <row r="3186" spans="2:4" ht="15" thickBot="1" x14ac:dyDescent="0.35">
      <c r="B3186">
        <f t="shared" si="49"/>
        <v>5</v>
      </c>
      <c r="C3186" s="2">
        <v>39108</v>
      </c>
      <c r="D3186" s="4">
        <v>18.3</v>
      </c>
    </row>
    <row r="3187" spans="2:4" ht="15" thickBot="1" x14ac:dyDescent="0.35">
      <c r="B3187">
        <f t="shared" si="49"/>
        <v>4</v>
      </c>
      <c r="C3187" s="2">
        <v>39107</v>
      </c>
      <c r="D3187" s="4">
        <v>71.2</v>
      </c>
    </row>
    <row r="3188" spans="2:4" ht="15" thickBot="1" x14ac:dyDescent="0.35">
      <c r="B3188">
        <f t="shared" si="49"/>
        <v>3</v>
      </c>
      <c r="C3188" s="2">
        <v>39106</v>
      </c>
      <c r="D3188" s="4">
        <v>28</v>
      </c>
    </row>
    <row r="3189" spans="2:4" ht="15" thickBot="1" x14ac:dyDescent="0.35">
      <c r="B3189">
        <f t="shared" si="49"/>
        <v>2</v>
      </c>
      <c r="C3189" s="2">
        <v>39105</v>
      </c>
      <c r="D3189" s="4">
        <v>95.1</v>
      </c>
    </row>
    <row r="3190" spans="2:4" ht="15" thickBot="1" x14ac:dyDescent="0.35">
      <c r="B3190">
        <f t="shared" si="49"/>
        <v>1</v>
      </c>
      <c r="C3190" s="2">
        <v>39104</v>
      </c>
      <c r="D3190" s="4">
        <v>61.7</v>
      </c>
    </row>
    <row r="3191" spans="2:4" ht="15" thickBot="1" x14ac:dyDescent="0.35">
      <c r="B3191">
        <f t="shared" si="49"/>
        <v>5</v>
      </c>
      <c r="C3191" s="2">
        <v>39101</v>
      </c>
      <c r="D3191" s="4">
        <v>-34.200000000000003</v>
      </c>
    </row>
    <row r="3192" spans="2:4" ht="15" thickBot="1" x14ac:dyDescent="0.35">
      <c r="B3192">
        <f t="shared" si="49"/>
        <v>4</v>
      </c>
      <c r="C3192" s="2">
        <v>39100</v>
      </c>
      <c r="D3192" s="4">
        <v>50.5</v>
      </c>
    </row>
    <row r="3193" spans="2:4" ht="15" thickBot="1" x14ac:dyDescent="0.35">
      <c r="B3193">
        <f t="shared" si="49"/>
        <v>3</v>
      </c>
      <c r="C3193" s="2">
        <v>39099</v>
      </c>
      <c r="D3193" s="4">
        <v>55.2</v>
      </c>
    </row>
    <row r="3194" spans="2:4" ht="15" thickBot="1" x14ac:dyDescent="0.35">
      <c r="B3194">
        <f t="shared" si="49"/>
        <v>2</v>
      </c>
      <c r="C3194" s="2">
        <v>39098</v>
      </c>
      <c r="D3194" s="4">
        <v>145</v>
      </c>
    </row>
    <row r="3195" spans="2:4" ht="15" thickBot="1" x14ac:dyDescent="0.35">
      <c r="B3195">
        <f t="shared" si="49"/>
        <v>1</v>
      </c>
      <c r="C3195" s="2">
        <v>39097</v>
      </c>
      <c r="D3195" s="4">
        <v>16.600000000000001</v>
      </c>
    </row>
    <row r="3196" spans="2:4" ht="15" thickBot="1" x14ac:dyDescent="0.35">
      <c r="B3196">
        <f t="shared" si="49"/>
        <v>5</v>
      </c>
      <c r="C3196" s="2">
        <v>39094</v>
      </c>
      <c r="D3196" s="4">
        <v>-23</v>
      </c>
    </row>
    <row r="3197" spans="2:4" ht="15" thickBot="1" x14ac:dyDescent="0.35">
      <c r="B3197">
        <f t="shared" si="49"/>
        <v>4</v>
      </c>
      <c r="C3197" s="2">
        <v>39093</v>
      </c>
      <c r="D3197" s="4">
        <v>-6.8</v>
      </c>
    </row>
    <row r="3198" spans="2:4" ht="15" thickBot="1" x14ac:dyDescent="0.35">
      <c r="B3198">
        <f t="shared" si="49"/>
        <v>3</v>
      </c>
      <c r="C3198" s="2">
        <v>39092</v>
      </c>
      <c r="D3198" s="4">
        <v>1.7</v>
      </c>
    </row>
    <row r="3199" spans="2:4" ht="15" thickBot="1" x14ac:dyDescent="0.35">
      <c r="B3199">
        <f t="shared" si="49"/>
        <v>2</v>
      </c>
      <c r="C3199" s="2">
        <v>39091</v>
      </c>
      <c r="D3199" s="4">
        <v>60.4</v>
      </c>
    </row>
    <row r="3200" spans="2:4" ht="15" thickBot="1" x14ac:dyDescent="0.35">
      <c r="B3200">
        <f t="shared" si="49"/>
        <v>5</v>
      </c>
      <c r="C3200" s="2">
        <v>39080</v>
      </c>
      <c r="D3200" s="4">
        <v>31.6</v>
      </c>
    </row>
    <row r="3201" spans="2:4" ht="15" thickBot="1" x14ac:dyDescent="0.35">
      <c r="B3201">
        <f t="shared" si="49"/>
        <v>4</v>
      </c>
      <c r="C3201" s="2">
        <v>39079</v>
      </c>
      <c r="D3201" s="4">
        <v>-23.2</v>
      </c>
    </row>
    <row r="3202" spans="2:4" ht="15" thickBot="1" x14ac:dyDescent="0.35">
      <c r="B3202">
        <f t="shared" si="49"/>
        <v>3</v>
      </c>
      <c r="C3202" s="2">
        <v>39078</v>
      </c>
      <c r="D3202" s="4">
        <v>-33.799999999999997</v>
      </c>
    </row>
    <row r="3203" spans="2:4" ht="15" thickBot="1" x14ac:dyDescent="0.35">
      <c r="B3203">
        <f t="shared" si="49"/>
        <v>2</v>
      </c>
      <c r="C3203" s="2">
        <v>39077</v>
      </c>
      <c r="D3203" s="4">
        <v>5.2</v>
      </c>
    </row>
    <row r="3204" spans="2:4" ht="15" thickBot="1" x14ac:dyDescent="0.35">
      <c r="B3204">
        <f t="shared" ref="B3204:B3267" si="50">WEEKDAY(C3204,2)</f>
        <v>1</v>
      </c>
      <c r="C3204" s="2">
        <v>39076</v>
      </c>
      <c r="D3204" s="4">
        <v>-3.6</v>
      </c>
    </row>
    <row r="3205" spans="2:4" ht="15" thickBot="1" x14ac:dyDescent="0.35">
      <c r="B3205">
        <f t="shared" si="50"/>
        <v>5</v>
      </c>
      <c r="C3205" s="2">
        <v>39073</v>
      </c>
      <c r="D3205" s="4">
        <v>33.4</v>
      </c>
    </row>
    <row r="3206" spans="2:4" ht="15" thickBot="1" x14ac:dyDescent="0.35">
      <c r="B3206">
        <f t="shared" si="50"/>
        <v>4</v>
      </c>
      <c r="C3206" s="2">
        <v>39072</v>
      </c>
      <c r="D3206" s="4">
        <v>26.1</v>
      </c>
    </row>
    <row r="3207" spans="2:4" ht="15" thickBot="1" x14ac:dyDescent="0.35">
      <c r="B3207">
        <f t="shared" si="50"/>
        <v>3</v>
      </c>
      <c r="C3207" s="2">
        <v>39071</v>
      </c>
      <c r="D3207" s="4">
        <v>17.100000000000001</v>
      </c>
    </row>
    <row r="3208" spans="2:4" ht="15" thickBot="1" x14ac:dyDescent="0.35">
      <c r="B3208">
        <f t="shared" si="50"/>
        <v>2</v>
      </c>
      <c r="C3208" s="2">
        <v>39070</v>
      </c>
      <c r="D3208" s="4">
        <v>5.6</v>
      </c>
    </row>
    <row r="3209" spans="2:4" ht="15" thickBot="1" x14ac:dyDescent="0.35">
      <c r="B3209">
        <f t="shared" si="50"/>
        <v>1</v>
      </c>
      <c r="C3209" s="2">
        <v>39069</v>
      </c>
      <c r="D3209" s="4">
        <v>21.1</v>
      </c>
    </row>
    <row r="3210" spans="2:4" ht="15" thickBot="1" x14ac:dyDescent="0.35">
      <c r="B3210">
        <f t="shared" si="50"/>
        <v>5</v>
      </c>
      <c r="C3210" s="2">
        <v>39066</v>
      </c>
      <c r="D3210" s="4">
        <v>100.4</v>
      </c>
    </row>
    <row r="3211" spans="2:4" ht="15" thickBot="1" x14ac:dyDescent="0.35">
      <c r="B3211">
        <f t="shared" si="50"/>
        <v>4</v>
      </c>
      <c r="C3211" s="2">
        <v>39065</v>
      </c>
      <c r="D3211" s="4">
        <v>-3.5</v>
      </c>
    </row>
    <row r="3212" spans="2:4" ht="15" thickBot="1" x14ac:dyDescent="0.35">
      <c r="B3212">
        <f t="shared" si="50"/>
        <v>3</v>
      </c>
      <c r="C3212" s="2">
        <v>39064</v>
      </c>
      <c r="D3212" s="4">
        <v>-17.5</v>
      </c>
    </row>
    <row r="3213" spans="2:4" ht="15" thickBot="1" x14ac:dyDescent="0.35">
      <c r="B3213">
        <f t="shared" si="50"/>
        <v>2</v>
      </c>
      <c r="C3213" s="2">
        <v>39063</v>
      </c>
      <c r="D3213" s="4">
        <v>39.799999999999997</v>
      </c>
    </row>
    <row r="3214" spans="2:4" ht="15" thickBot="1" x14ac:dyDescent="0.35">
      <c r="B3214">
        <f t="shared" si="50"/>
        <v>1</v>
      </c>
      <c r="C3214" s="2">
        <v>39062</v>
      </c>
      <c r="D3214" s="4">
        <v>1.9</v>
      </c>
    </row>
    <row r="3215" spans="2:4" ht="15" thickBot="1" x14ac:dyDescent="0.35">
      <c r="B3215">
        <f t="shared" si="50"/>
        <v>5</v>
      </c>
      <c r="C3215" s="2">
        <v>39059</v>
      </c>
      <c r="D3215" s="4">
        <v>-1.7</v>
      </c>
    </row>
    <row r="3216" spans="2:4" ht="15" thickBot="1" x14ac:dyDescent="0.35">
      <c r="B3216">
        <f t="shared" si="50"/>
        <v>4</v>
      </c>
      <c r="C3216" s="2">
        <v>39058</v>
      </c>
      <c r="D3216" s="4">
        <v>59.5</v>
      </c>
    </row>
    <row r="3217" spans="2:4" ht="15" thickBot="1" x14ac:dyDescent="0.35">
      <c r="B3217">
        <f t="shared" si="50"/>
        <v>3</v>
      </c>
      <c r="C3217" s="2">
        <v>39057</v>
      </c>
      <c r="D3217" s="4">
        <v>-32.5</v>
      </c>
    </row>
    <row r="3218" spans="2:4" ht="15" thickBot="1" x14ac:dyDescent="0.35">
      <c r="B3218">
        <f t="shared" si="50"/>
        <v>2</v>
      </c>
      <c r="C3218" s="2">
        <v>39056</v>
      </c>
      <c r="D3218" s="4">
        <v>-0.1</v>
      </c>
    </row>
    <row r="3219" spans="2:4" ht="15" thickBot="1" x14ac:dyDescent="0.35">
      <c r="B3219">
        <f t="shared" si="50"/>
        <v>1</v>
      </c>
      <c r="C3219" s="2">
        <v>39055</v>
      </c>
      <c r="D3219" s="4">
        <v>-14.8</v>
      </c>
    </row>
    <row r="3220" spans="2:4" ht="15" thickBot="1" x14ac:dyDescent="0.35">
      <c r="B3220">
        <f t="shared" si="50"/>
        <v>5</v>
      </c>
      <c r="C3220" s="2">
        <v>39052</v>
      </c>
      <c r="D3220" s="4">
        <v>-49.8</v>
      </c>
    </row>
    <row r="3221" spans="2:4" ht="15" thickBot="1" x14ac:dyDescent="0.35">
      <c r="B3221">
        <f t="shared" si="50"/>
        <v>4</v>
      </c>
      <c r="C3221" s="2">
        <v>39051</v>
      </c>
      <c r="D3221" s="4">
        <v>-70.3</v>
      </c>
    </row>
    <row r="3222" spans="2:4" ht="15" thickBot="1" x14ac:dyDescent="0.35">
      <c r="B3222">
        <f t="shared" si="50"/>
        <v>3</v>
      </c>
      <c r="C3222" s="2">
        <v>39050</v>
      </c>
      <c r="D3222" s="4">
        <v>-91.5</v>
      </c>
    </row>
    <row r="3223" spans="2:4" ht="15" thickBot="1" x14ac:dyDescent="0.35">
      <c r="B3223">
        <f t="shared" si="50"/>
        <v>2</v>
      </c>
      <c r="C3223" s="2">
        <v>39049</v>
      </c>
      <c r="D3223" s="4">
        <v>-23.3</v>
      </c>
    </row>
    <row r="3224" spans="2:4" ht="15" thickBot="1" x14ac:dyDescent="0.35">
      <c r="B3224">
        <f t="shared" si="50"/>
        <v>1</v>
      </c>
      <c r="C3224" s="2">
        <v>39048</v>
      </c>
      <c r="D3224" s="4">
        <v>-1.1000000000000001</v>
      </c>
    </row>
    <row r="3225" spans="2:4" ht="15" thickBot="1" x14ac:dyDescent="0.35">
      <c r="B3225">
        <f t="shared" si="50"/>
        <v>5</v>
      </c>
      <c r="C3225" s="2">
        <v>39045</v>
      </c>
      <c r="D3225" s="4">
        <v>1.3</v>
      </c>
    </row>
    <row r="3226" spans="2:4" ht="15" thickBot="1" x14ac:dyDescent="0.35">
      <c r="B3226">
        <f t="shared" si="50"/>
        <v>4</v>
      </c>
      <c r="C3226" s="2">
        <v>39044</v>
      </c>
      <c r="D3226" s="4">
        <v>-5.6</v>
      </c>
    </row>
    <row r="3227" spans="2:4" ht="15" thickBot="1" x14ac:dyDescent="0.35">
      <c r="B3227">
        <f t="shared" si="50"/>
        <v>3</v>
      </c>
      <c r="C3227" s="2">
        <v>39043</v>
      </c>
      <c r="D3227" s="4">
        <v>-9.5</v>
      </c>
    </row>
    <row r="3228" spans="2:4" ht="15" thickBot="1" x14ac:dyDescent="0.35">
      <c r="B3228">
        <f t="shared" si="50"/>
        <v>2</v>
      </c>
      <c r="C3228" s="2">
        <v>39042</v>
      </c>
      <c r="D3228" s="4">
        <v>-15.9</v>
      </c>
    </row>
    <row r="3229" spans="2:4" ht="15" thickBot="1" x14ac:dyDescent="0.35">
      <c r="B3229">
        <f t="shared" si="50"/>
        <v>1</v>
      </c>
      <c r="C3229" s="2">
        <v>39041</v>
      </c>
      <c r="D3229" s="4">
        <v>21.4</v>
      </c>
    </row>
    <row r="3230" spans="2:4" ht="15" thickBot="1" x14ac:dyDescent="0.35">
      <c r="B3230">
        <f t="shared" si="50"/>
        <v>5</v>
      </c>
      <c r="C3230" s="2">
        <v>39038</v>
      </c>
      <c r="D3230" s="4">
        <v>-19.600000000000001</v>
      </c>
    </row>
    <row r="3231" spans="2:4" ht="15" thickBot="1" x14ac:dyDescent="0.35">
      <c r="B3231">
        <f t="shared" si="50"/>
        <v>4</v>
      </c>
      <c r="C3231" s="2">
        <v>39037</v>
      </c>
      <c r="D3231" s="4">
        <v>-16.5</v>
      </c>
    </row>
    <row r="3232" spans="2:4" ht="15" thickBot="1" x14ac:dyDescent="0.35">
      <c r="B3232">
        <f t="shared" si="50"/>
        <v>3</v>
      </c>
      <c r="C3232" s="2">
        <v>39036</v>
      </c>
      <c r="D3232" s="4">
        <v>7.7</v>
      </c>
    </row>
    <row r="3233" spans="2:4" ht="15" thickBot="1" x14ac:dyDescent="0.35">
      <c r="B3233">
        <f t="shared" si="50"/>
        <v>2</v>
      </c>
      <c r="C3233" s="2">
        <v>39035</v>
      </c>
      <c r="D3233" s="4">
        <v>-7.6</v>
      </c>
    </row>
    <row r="3234" spans="2:4" ht="15" thickBot="1" x14ac:dyDescent="0.35">
      <c r="B3234">
        <f t="shared" si="50"/>
        <v>1</v>
      </c>
      <c r="C3234" s="2">
        <v>39034</v>
      </c>
      <c r="D3234" s="4">
        <v>-7.8</v>
      </c>
    </row>
    <row r="3235" spans="2:4" ht="15" thickBot="1" x14ac:dyDescent="0.35">
      <c r="B3235">
        <f t="shared" si="50"/>
        <v>5</v>
      </c>
      <c r="C3235" s="2">
        <v>39031</v>
      </c>
      <c r="D3235" s="4">
        <v>-19.100000000000001</v>
      </c>
    </row>
    <row r="3236" spans="2:4" ht="15" thickBot="1" x14ac:dyDescent="0.35">
      <c r="B3236">
        <f t="shared" si="50"/>
        <v>4</v>
      </c>
      <c r="C3236" s="2">
        <v>39030</v>
      </c>
      <c r="D3236" s="4">
        <v>-3.8</v>
      </c>
    </row>
    <row r="3237" spans="2:4" ht="15" thickBot="1" x14ac:dyDescent="0.35">
      <c r="B3237">
        <f t="shared" si="50"/>
        <v>3</v>
      </c>
      <c r="C3237" s="2">
        <v>39029</v>
      </c>
      <c r="D3237" s="4">
        <v>13.5</v>
      </c>
    </row>
    <row r="3238" spans="2:4" ht="15" thickBot="1" x14ac:dyDescent="0.35">
      <c r="B3238">
        <f t="shared" si="50"/>
        <v>2</v>
      </c>
      <c r="C3238" s="2">
        <v>39028</v>
      </c>
      <c r="D3238" s="4">
        <v>-26.4</v>
      </c>
    </row>
    <row r="3239" spans="2:4" ht="15" thickBot="1" x14ac:dyDescent="0.35">
      <c r="B3239">
        <f t="shared" si="50"/>
        <v>5</v>
      </c>
      <c r="C3239" s="2">
        <v>39024</v>
      </c>
      <c r="D3239" s="4">
        <v>-37.4</v>
      </c>
    </row>
    <row r="3240" spans="2:4" ht="15" thickBot="1" x14ac:dyDescent="0.35">
      <c r="B3240">
        <f t="shared" si="50"/>
        <v>4</v>
      </c>
      <c r="C3240" s="2">
        <v>39023</v>
      </c>
      <c r="D3240" s="4">
        <v>-42.4</v>
      </c>
    </row>
    <row r="3241" spans="2:4" ht="15" thickBot="1" x14ac:dyDescent="0.35">
      <c r="B3241">
        <f t="shared" si="50"/>
        <v>3</v>
      </c>
      <c r="C3241" s="2">
        <v>39022</v>
      </c>
      <c r="D3241" s="4">
        <v>-93.4</v>
      </c>
    </row>
    <row r="3242" spans="2:4" ht="15" thickBot="1" x14ac:dyDescent="0.35">
      <c r="B3242">
        <f t="shared" si="50"/>
        <v>2</v>
      </c>
      <c r="C3242" s="2">
        <v>39021</v>
      </c>
      <c r="D3242" s="4">
        <v>-72.2</v>
      </c>
    </row>
    <row r="3243" spans="2:4" ht="15" thickBot="1" x14ac:dyDescent="0.35">
      <c r="B3243">
        <f t="shared" si="50"/>
        <v>1</v>
      </c>
      <c r="C3243" s="2">
        <v>39020</v>
      </c>
      <c r="D3243" s="4">
        <v>-53.5</v>
      </c>
    </row>
    <row r="3244" spans="2:4" ht="15" thickBot="1" x14ac:dyDescent="0.35">
      <c r="B3244">
        <f t="shared" si="50"/>
        <v>5</v>
      </c>
      <c r="C3244" s="2">
        <v>39017</v>
      </c>
      <c r="D3244" s="4">
        <v>-33.700000000000003</v>
      </c>
    </row>
    <row r="3245" spans="2:4" ht="15" thickBot="1" x14ac:dyDescent="0.35">
      <c r="B3245">
        <f t="shared" si="50"/>
        <v>4</v>
      </c>
      <c r="C3245" s="2">
        <v>39016</v>
      </c>
      <c r="D3245" s="4">
        <v>-16.5</v>
      </c>
    </row>
    <row r="3246" spans="2:4" ht="15" thickBot="1" x14ac:dyDescent="0.35">
      <c r="B3246">
        <f t="shared" si="50"/>
        <v>3</v>
      </c>
      <c r="C3246" s="2">
        <v>39015</v>
      </c>
      <c r="D3246" s="4">
        <v>21.2</v>
      </c>
    </row>
    <row r="3247" spans="2:4" ht="15" thickBot="1" x14ac:dyDescent="0.35">
      <c r="B3247">
        <f t="shared" si="50"/>
        <v>2</v>
      </c>
      <c r="C3247" s="2">
        <v>39014</v>
      </c>
      <c r="D3247" s="4">
        <v>44.4</v>
      </c>
    </row>
    <row r="3248" spans="2:4" ht="15" thickBot="1" x14ac:dyDescent="0.35">
      <c r="B3248">
        <f t="shared" si="50"/>
        <v>1</v>
      </c>
      <c r="C3248" s="2">
        <v>39013</v>
      </c>
      <c r="D3248" s="4">
        <v>6.4</v>
      </c>
    </row>
    <row r="3249" spans="2:4" ht="15" thickBot="1" x14ac:dyDescent="0.35">
      <c r="B3249">
        <f t="shared" si="50"/>
        <v>5</v>
      </c>
      <c r="C3249" s="2">
        <v>39010</v>
      </c>
      <c r="D3249" s="4">
        <v>40.1</v>
      </c>
    </row>
    <row r="3250" spans="2:4" ht="15" thickBot="1" x14ac:dyDescent="0.35">
      <c r="B3250">
        <f t="shared" si="50"/>
        <v>4</v>
      </c>
      <c r="C3250" s="2">
        <v>39009</v>
      </c>
      <c r="D3250" s="4">
        <v>3.2</v>
      </c>
    </row>
    <row r="3251" spans="2:4" ht="15" thickBot="1" x14ac:dyDescent="0.35">
      <c r="B3251">
        <f t="shared" si="50"/>
        <v>3</v>
      </c>
      <c r="C3251" s="2">
        <v>39008</v>
      </c>
      <c r="D3251" s="4">
        <v>25.6</v>
      </c>
    </row>
    <row r="3252" spans="2:4" ht="15" thickBot="1" x14ac:dyDescent="0.35">
      <c r="B3252">
        <f t="shared" si="50"/>
        <v>2</v>
      </c>
      <c r="C3252" s="2">
        <v>39007</v>
      </c>
      <c r="D3252" s="4">
        <v>66.7</v>
      </c>
    </row>
    <row r="3253" spans="2:4" ht="15" thickBot="1" x14ac:dyDescent="0.35">
      <c r="B3253">
        <f t="shared" si="50"/>
        <v>1</v>
      </c>
      <c r="C3253" s="2">
        <v>39006</v>
      </c>
      <c r="D3253" s="4">
        <v>54.8</v>
      </c>
    </row>
    <row r="3254" spans="2:4" ht="15" thickBot="1" x14ac:dyDescent="0.35">
      <c r="B3254">
        <f t="shared" si="50"/>
        <v>5</v>
      </c>
      <c r="C3254" s="2">
        <v>39003</v>
      </c>
      <c r="D3254" s="4">
        <v>13</v>
      </c>
    </row>
    <row r="3255" spans="2:4" ht="15" thickBot="1" x14ac:dyDescent="0.35">
      <c r="B3255">
        <f t="shared" si="50"/>
        <v>4</v>
      </c>
      <c r="C3255" s="2">
        <v>39002</v>
      </c>
      <c r="D3255" s="4">
        <v>26.2</v>
      </c>
    </row>
    <row r="3256" spans="2:4" ht="15" thickBot="1" x14ac:dyDescent="0.35">
      <c r="B3256">
        <f t="shared" si="50"/>
        <v>3</v>
      </c>
      <c r="C3256" s="2">
        <v>39001</v>
      </c>
      <c r="D3256" s="4">
        <v>6.3</v>
      </c>
    </row>
    <row r="3257" spans="2:4" ht="15" thickBot="1" x14ac:dyDescent="0.35">
      <c r="B3257">
        <f t="shared" si="50"/>
        <v>2</v>
      </c>
      <c r="C3257" s="2">
        <v>39000</v>
      </c>
      <c r="D3257" s="4">
        <v>57</v>
      </c>
    </row>
    <row r="3258" spans="2:4" ht="15" thickBot="1" x14ac:dyDescent="0.35">
      <c r="B3258">
        <f t="shared" si="50"/>
        <v>1</v>
      </c>
      <c r="C3258" s="2">
        <v>38999</v>
      </c>
      <c r="D3258" s="4">
        <v>81.099999999999994</v>
      </c>
    </row>
    <row r="3259" spans="2:4" ht="15" thickBot="1" x14ac:dyDescent="0.35">
      <c r="B3259">
        <f t="shared" si="50"/>
        <v>5</v>
      </c>
      <c r="C3259" s="2">
        <v>38996</v>
      </c>
      <c r="D3259" s="4">
        <v>6.2</v>
      </c>
    </row>
    <row r="3260" spans="2:4" ht="15" thickBot="1" x14ac:dyDescent="0.35">
      <c r="B3260">
        <f t="shared" si="50"/>
        <v>4</v>
      </c>
      <c r="C3260" s="2">
        <v>38995</v>
      </c>
      <c r="D3260" s="4">
        <v>24.9</v>
      </c>
    </row>
    <row r="3261" spans="2:4" ht="15" thickBot="1" x14ac:dyDescent="0.35">
      <c r="B3261">
        <f t="shared" si="50"/>
        <v>3</v>
      </c>
      <c r="C3261" s="2">
        <v>38994</v>
      </c>
      <c r="D3261" s="4">
        <v>2.4</v>
      </c>
    </row>
    <row r="3262" spans="2:4" ht="15" thickBot="1" x14ac:dyDescent="0.35">
      <c r="B3262">
        <f t="shared" si="50"/>
        <v>2</v>
      </c>
      <c r="C3262" s="2">
        <v>38993</v>
      </c>
      <c r="D3262" s="4">
        <v>6.8</v>
      </c>
    </row>
    <row r="3263" spans="2:4" ht="15" thickBot="1" x14ac:dyDescent="0.35">
      <c r="B3263">
        <f t="shared" si="50"/>
        <v>1</v>
      </c>
      <c r="C3263" s="2">
        <v>38992</v>
      </c>
      <c r="D3263" s="4">
        <v>47.7</v>
      </c>
    </row>
    <row r="3264" spans="2:4" ht="15" thickBot="1" x14ac:dyDescent="0.35">
      <c r="B3264">
        <f t="shared" si="50"/>
        <v>5</v>
      </c>
      <c r="C3264" s="2">
        <v>38989</v>
      </c>
      <c r="D3264" s="4">
        <v>44.1</v>
      </c>
    </row>
    <row r="3265" spans="2:4" ht="15" thickBot="1" x14ac:dyDescent="0.35">
      <c r="B3265">
        <f t="shared" si="50"/>
        <v>4</v>
      </c>
      <c r="C3265" s="2">
        <v>38988</v>
      </c>
      <c r="D3265" s="4">
        <v>46.5</v>
      </c>
    </row>
    <row r="3266" spans="2:4" ht="15" thickBot="1" x14ac:dyDescent="0.35">
      <c r="B3266">
        <f t="shared" si="50"/>
        <v>3</v>
      </c>
      <c r="C3266" s="2">
        <v>38987</v>
      </c>
      <c r="D3266" s="4">
        <v>16.399999999999999</v>
      </c>
    </row>
    <row r="3267" spans="2:4" ht="15" thickBot="1" x14ac:dyDescent="0.35">
      <c r="B3267">
        <f t="shared" si="50"/>
        <v>2</v>
      </c>
      <c r="C3267" s="2">
        <v>38986</v>
      </c>
      <c r="D3267" s="4">
        <v>61.7</v>
      </c>
    </row>
    <row r="3268" spans="2:4" ht="15" thickBot="1" x14ac:dyDescent="0.35">
      <c r="B3268">
        <f t="shared" ref="B3268:B3331" si="51">WEEKDAY(C3268,2)</f>
        <v>1</v>
      </c>
      <c r="C3268" s="2">
        <v>38985</v>
      </c>
      <c r="D3268" s="4">
        <v>54.4</v>
      </c>
    </row>
    <row r="3269" spans="2:4" ht="15" thickBot="1" x14ac:dyDescent="0.35">
      <c r="B3269">
        <f t="shared" si="51"/>
        <v>5</v>
      </c>
      <c r="C3269" s="2">
        <v>38982</v>
      </c>
      <c r="D3269" s="4">
        <v>24.7</v>
      </c>
    </row>
    <row r="3270" spans="2:4" ht="15" thickBot="1" x14ac:dyDescent="0.35">
      <c r="B3270">
        <f t="shared" si="51"/>
        <v>4</v>
      </c>
      <c r="C3270" s="2">
        <v>38981</v>
      </c>
      <c r="D3270" s="4">
        <v>10.7</v>
      </c>
    </row>
    <row r="3271" spans="2:4" ht="15" thickBot="1" x14ac:dyDescent="0.35">
      <c r="B3271">
        <f t="shared" si="51"/>
        <v>3</v>
      </c>
      <c r="C3271" s="2">
        <v>38980</v>
      </c>
      <c r="D3271" s="4">
        <v>59.2</v>
      </c>
    </row>
    <row r="3272" spans="2:4" ht="15" thickBot="1" x14ac:dyDescent="0.35">
      <c r="B3272">
        <f t="shared" si="51"/>
        <v>2</v>
      </c>
      <c r="C3272" s="2">
        <v>38979</v>
      </c>
      <c r="D3272" s="4">
        <v>33.700000000000003</v>
      </c>
    </row>
    <row r="3273" spans="2:4" ht="15" thickBot="1" x14ac:dyDescent="0.35">
      <c r="B3273">
        <f t="shared" si="51"/>
        <v>1</v>
      </c>
      <c r="C3273" s="2">
        <v>38978</v>
      </c>
      <c r="D3273" s="4">
        <v>55.8</v>
      </c>
    </row>
    <row r="3274" spans="2:4" ht="15" thickBot="1" x14ac:dyDescent="0.35">
      <c r="B3274">
        <f t="shared" si="51"/>
        <v>5</v>
      </c>
      <c r="C3274" s="2">
        <v>38975</v>
      </c>
      <c r="D3274" s="4">
        <v>112.5</v>
      </c>
    </row>
    <row r="3275" spans="2:4" ht="15" thickBot="1" x14ac:dyDescent="0.35">
      <c r="B3275">
        <f t="shared" si="51"/>
        <v>4</v>
      </c>
      <c r="C3275" s="2">
        <v>38974</v>
      </c>
      <c r="D3275" s="4">
        <v>10.1</v>
      </c>
    </row>
    <row r="3276" spans="2:4" ht="15" thickBot="1" x14ac:dyDescent="0.35">
      <c r="B3276">
        <f t="shared" si="51"/>
        <v>3</v>
      </c>
      <c r="C3276" s="2">
        <v>38973</v>
      </c>
      <c r="D3276" s="4">
        <v>57.5</v>
      </c>
    </row>
    <row r="3277" spans="2:4" ht="15" thickBot="1" x14ac:dyDescent="0.35">
      <c r="B3277">
        <f t="shared" si="51"/>
        <v>2</v>
      </c>
      <c r="C3277" s="2">
        <v>38972</v>
      </c>
      <c r="D3277" s="4">
        <v>42.6</v>
      </c>
    </row>
    <row r="3278" spans="2:4" ht="15" thickBot="1" x14ac:dyDescent="0.35">
      <c r="B3278">
        <f t="shared" si="51"/>
        <v>1</v>
      </c>
      <c r="C3278" s="2">
        <v>38971</v>
      </c>
      <c r="D3278" s="4">
        <v>54.1</v>
      </c>
    </row>
    <row r="3279" spans="2:4" ht="15" thickBot="1" x14ac:dyDescent="0.35">
      <c r="B3279">
        <f t="shared" si="51"/>
        <v>5</v>
      </c>
      <c r="C3279" s="2">
        <v>38968</v>
      </c>
      <c r="D3279" s="4">
        <v>65.8</v>
      </c>
    </row>
    <row r="3280" spans="2:4" ht="15" thickBot="1" x14ac:dyDescent="0.35">
      <c r="B3280">
        <f t="shared" si="51"/>
        <v>4</v>
      </c>
      <c r="C3280" s="2">
        <v>38967</v>
      </c>
      <c r="D3280" s="4">
        <v>7</v>
      </c>
    </row>
    <row r="3281" spans="2:4" ht="15" thickBot="1" x14ac:dyDescent="0.35">
      <c r="B3281">
        <f t="shared" si="51"/>
        <v>3</v>
      </c>
      <c r="C3281" s="2">
        <v>38966</v>
      </c>
      <c r="D3281" s="4">
        <v>59.7</v>
      </c>
    </row>
    <row r="3282" spans="2:4" ht="15" thickBot="1" x14ac:dyDescent="0.35">
      <c r="B3282">
        <f t="shared" si="51"/>
        <v>2</v>
      </c>
      <c r="C3282" s="2">
        <v>38965</v>
      </c>
      <c r="D3282" s="4">
        <v>54.3</v>
      </c>
    </row>
    <row r="3283" spans="2:4" ht="15" thickBot="1" x14ac:dyDescent="0.35">
      <c r="B3283">
        <f t="shared" si="51"/>
        <v>1</v>
      </c>
      <c r="C3283" s="2">
        <v>38964</v>
      </c>
      <c r="D3283" s="4">
        <v>29.6</v>
      </c>
    </row>
    <row r="3284" spans="2:4" ht="15" thickBot="1" x14ac:dyDescent="0.35">
      <c r="B3284">
        <f t="shared" si="51"/>
        <v>5</v>
      </c>
      <c r="C3284" s="2">
        <v>38961</v>
      </c>
      <c r="D3284" s="4">
        <v>-11.8</v>
      </c>
    </row>
    <row r="3285" spans="2:4" ht="15" thickBot="1" x14ac:dyDescent="0.35">
      <c r="B3285">
        <f t="shared" si="51"/>
        <v>4</v>
      </c>
      <c r="C3285" s="2">
        <v>38960</v>
      </c>
      <c r="D3285" s="4">
        <v>11.3</v>
      </c>
    </row>
    <row r="3286" spans="2:4" ht="15" thickBot="1" x14ac:dyDescent="0.35">
      <c r="B3286">
        <f t="shared" si="51"/>
        <v>3</v>
      </c>
      <c r="C3286" s="2">
        <v>38959</v>
      </c>
      <c r="D3286" s="4">
        <v>29.4</v>
      </c>
    </row>
    <row r="3287" spans="2:4" ht="15" thickBot="1" x14ac:dyDescent="0.35">
      <c r="B3287">
        <f t="shared" si="51"/>
        <v>2</v>
      </c>
      <c r="C3287" s="2">
        <v>38958</v>
      </c>
      <c r="D3287" s="4">
        <v>43.8</v>
      </c>
    </row>
    <row r="3288" spans="2:4" ht="15" thickBot="1" x14ac:dyDescent="0.35">
      <c r="B3288">
        <f t="shared" si="51"/>
        <v>1</v>
      </c>
      <c r="C3288" s="2">
        <v>38957</v>
      </c>
      <c r="D3288" s="4">
        <v>111.8</v>
      </c>
    </row>
    <row r="3289" spans="2:4" ht="15" thickBot="1" x14ac:dyDescent="0.35">
      <c r="B3289">
        <f t="shared" si="51"/>
        <v>5</v>
      </c>
      <c r="C3289" s="2">
        <v>38954</v>
      </c>
      <c r="D3289" s="4">
        <v>122.4</v>
      </c>
    </row>
    <row r="3290" spans="2:4" ht="15" thickBot="1" x14ac:dyDescent="0.35">
      <c r="B3290">
        <f t="shared" si="51"/>
        <v>4</v>
      </c>
      <c r="C3290" s="2">
        <v>38953</v>
      </c>
      <c r="D3290" s="4">
        <v>-26.8</v>
      </c>
    </row>
    <row r="3291" spans="2:4" ht="15" thickBot="1" x14ac:dyDescent="0.35">
      <c r="B3291">
        <f t="shared" si="51"/>
        <v>3</v>
      </c>
      <c r="C3291" s="2">
        <v>38952</v>
      </c>
      <c r="D3291" s="4">
        <v>97.9</v>
      </c>
    </row>
    <row r="3292" spans="2:4" ht="15" thickBot="1" x14ac:dyDescent="0.35">
      <c r="B3292">
        <f t="shared" si="51"/>
        <v>2</v>
      </c>
      <c r="C3292" s="2">
        <v>38951</v>
      </c>
      <c r="D3292" s="4">
        <v>28.3</v>
      </c>
    </row>
    <row r="3293" spans="2:4" ht="15" thickBot="1" x14ac:dyDescent="0.35">
      <c r="B3293">
        <f t="shared" si="51"/>
        <v>1</v>
      </c>
      <c r="C3293" s="2">
        <v>38950</v>
      </c>
      <c r="D3293" s="4">
        <v>125.9</v>
      </c>
    </row>
    <row r="3294" spans="2:4" ht="15" thickBot="1" x14ac:dyDescent="0.35">
      <c r="B3294">
        <f t="shared" si="51"/>
        <v>5</v>
      </c>
      <c r="C3294" s="2">
        <v>38947</v>
      </c>
      <c r="D3294" s="4">
        <v>65.2</v>
      </c>
    </row>
    <row r="3295" spans="2:4" ht="15" thickBot="1" x14ac:dyDescent="0.35">
      <c r="B3295">
        <f t="shared" si="51"/>
        <v>4</v>
      </c>
      <c r="C3295" s="2">
        <v>38946</v>
      </c>
      <c r="D3295" s="4">
        <v>6.9</v>
      </c>
    </row>
    <row r="3296" spans="2:4" ht="15" thickBot="1" x14ac:dyDescent="0.35">
      <c r="B3296">
        <f t="shared" si="51"/>
        <v>3</v>
      </c>
      <c r="C3296" s="2">
        <v>38945</v>
      </c>
      <c r="D3296" s="4">
        <v>26.6</v>
      </c>
    </row>
    <row r="3297" spans="2:4" ht="15" thickBot="1" x14ac:dyDescent="0.35">
      <c r="B3297">
        <f t="shared" si="51"/>
        <v>2</v>
      </c>
      <c r="C3297" s="2">
        <v>38944</v>
      </c>
      <c r="D3297" s="4">
        <v>61.2</v>
      </c>
    </row>
    <row r="3298" spans="2:4" ht="15" thickBot="1" x14ac:dyDescent="0.35">
      <c r="B3298">
        <f t="shared" si="51"/>
        <v>1</v>
      </c>
      <c r="C3298" s="2">
        <v>38943</v>
      </c>
      <c r="D3298" s="4">
        <v>60.2</v>
      </c>
    </row>
    <row r="3299" spans="2:4" ht="15" thickBot="1" x14ac:dyDescent="0.35">
      <c r="B3299">
        <f t="shared" si="51"/>
        <v>5</v>
      </c>
      <c r="C3299" s="2">
        <v>38940</v>
      </c>
      <c r="D3299" s="4">
        <v>156.4</v>
      </c>
    </row>
    <row r="3300" spans="2:4" ht="15" thickBot="1" x14ac:dyDescent="0.35">
      <c r="B3300">
        <f t="shared" si="51"/>
        <v>4</v>
      </c>
      <c r="C3300" s="2">
        <v>38939</v>
      </c>
      <c r="D3300" s="4">
        <v>23.8</v>
      </c>
    </row>
    <row r="3301" spans="2:4" ht="15" thickBot="1" x14ac:dyDescent="0.35">
      <c r="B3301">
        <f t="shared" si="51"/>
        <v>3</v>
      </c>
      <c r="C3301" s="2">
        <v>38938</v>
      </c>
      <c r="D3301" s="4">
        <v>34.700000000000003</v>
      </c>
    </row>
    <row r="3302" spans="2:4" ht="15" thickBot="1" x14ac:dyDescent="0.35">
      <c r="B3302">
        <f t="shared" si="51"/>
        <v>2</v>
      </c>
      <c r="C3302" s="2">
        <v>38937</v>
      </c>
      <c r="D3302" s="4">
        <v>73.5</v>
      </c>
    </row>
    <row r="3303" spans="2:4" ht="15" thickBot="1" x14ac:dyDescent="0.35">
      <c r="B3303">
        <f t="shared" si="51"/>
        <v>1</v>
      </c>
      <c r="C3303" s="2">
        <v>38936</v>
      </c>
      <c r="D3303" s="4">
        <v>20.8</v>
      </c>
    </row>
    <row r="3304" spans="2:4" ht="15" thickBot="1" x14ac:dyDescent="0.35">
      <c r="B3304">
        <f t="shared" si="51"/>
        <v>5</v>
      </c>
      <c r="C3304" s="2">
        <v>38933</v>
      </c>
      <c r="D3304" s="4">
        <v>10.199999999999999</v>
      </c>
    </row>
    <row r="3305" spans="2:4" ht="15" thickBot="1" x14ac:dyDescent="0.35">
      <c r="B3305">
        <f t="shared" si="51"/>
        <v>4</v>
      </c>
      <c r="C3305" s="2">
        <v>38932</v>
      </c>
      <c r="D3305" s="4">
        <v>14.5</v>
      </c>
    </row>
    <row r="3306" spans="2:4" ht="15" thickBot="1" x14ac:dyDescent="0.35">
      <c r="B3306">
        <f t="shared" si="51"/>
        <v>3</v>
      </c>
      <c r="C3306" s="2">
        <v>38931</v>
      </c>
      <c r="D3306" s="4">
        <v>0</v>
      </c>
    </row>
    <row r="3307" spans="2:4" ht="15" thickBot="1" x14ac:dyDescent="0.35">
      <c r="B3307">
        <f t="shared" si="51"/>
        <v>2</v>
      </c>
      <c r="C3307" s="2">
        <v>38930</v>
      </c>
      <c r="D3307" s="4">
        <v>12.4</v>
      </c>
    </row>
    <row r="3308" spans="2:4" ht="15" thickBot="1" x14ac:dyDescent="0.35">
      <c r="B3308">
        <f t="shared" si="51"/>
        <v>1</v>
      </c>
      <c r="C3308" s="2">
        <v>38929</v>
      </c>
      <c r="D3308" s="4">
        <v>27.8</v>
      </c>
    </row>
    <row r="3309" spans="2:4" ht="15" thickBot="1" x14ac:dyDescent="0.35">
      <c r="B3309">
        <f t="shared" si="51"/>
        <v>5</v>
      </c>
      <c r="C3309" s="2">
        <v>38926</v>
      </c>
      <c r="D3309" s="4">
        <v>63.9</v>
      </c>
    </row>
    <row r="3310" spans="2:4" ht="15" thickBot="1" x14ac:dyDescent="0.35">
      <c r="B3310">
        <f t="shared" si="51"/>
        <v>4</v>
      </c>
      <c r="C3310" s="2">
        <v>38925</v>
      </c>
      <c r="D3310" s="4">
        <v>40.4</v>
      </c>
    </row>
    <row r="3311" spans="2:4" ht="15" thickBot="1" x14ac:dyDescent="0.35">
      <c r="B3311">
        <f t="shared" si="51"/>
        <v>3</v>
      </c>
      <c r="C3311" s="2">
        <v>38924</v>
      </c>
      <c r="D3311" s="4">
        <v>14.4</v>
      </c>
    </row>
    <row r="3312" spans="2:4" ht="15" thickBot="1" x14ac:dyDescent="0.35">
      <c r="B3312">
        <f t="shared" si="51"/>
        <v>2</v>
      </c>
      <c r="C3312" s="2">
        <v>38923</v>
      </c>
      <c r="D3312" s="4">
        <v>68.900000000000006</v>
      </c>
    </row>
    <row r="3313" spans="2:4" ht="15" thickBot="1" x14ac:dyDescent="0.35">
      <c r="B3313">
        <f t="shared" si="51"/>
        <v>1</v>
      </c>
      <c r="C3313" s="2">
        <v>38922</v>
      </c>
      <c r="D3313" s="4">
        <v>41.4</v>
      </c>
    </row>
    <row r="3314" spans="2:4" ht="15" thickBot="1" x14ac:dyDescent="0.35">
      <c r="B3314">
        <f t="shared" si="51"/>
        <v>5</v>
      </c>
      <c r="C3314" s="2">
        <v>38919</v>
      </c>
      <c r="D3314" s="4">
        <v>38</v>
      </c>
    </row>
    <row r="3315" spans="2:4" ht="15" thickBot="1" x14ac:dyDescent="0.35">
      <c r="B3315">
        <f t="shared" si="51"/>
        <v>4</v>
      </c>
      <c r="C3315" s="2">
        <v>38918</v>
      </c>
      <c r="D3315" s="4">
        <v>16.600000000000001</v>
      </c>
    </row>
    <row r="3316" spans="2:4" ht="15" thickBot="1" x14ac:dyDescent="0.35">
      <c r="B3316">
        <f t="shared" si="51"/>
        <v>3</v>
      </c>
      <c r="C3316" s="2">
        <v>38917</v>
      </c>
      <c r="D3316" s="4">
        <v>102.6</v>
      </c>
    </row>
    <row r="3317" spans="2:4" ht="15" thickBot="1" x14ac:dyDescent="0.35">
      <c r="B3317">
        <f t="shared" si="51"/>
        <v>2</v>
      </c>
      <c r="C3317" s="2">
        <v>38916</v>
      </c>
      <c r="D3317" s="4">
        <v>38.6</v>
      </c>
    </row>
    <row r="3318" spans="2:4" ht="15" thickBot="1" x14ac:dyDescent="0.35">
      <c r="B3318">
        <f t="shared" si="51"/>
        <v>1</v>
      </c>
      <c r="C3318" s="2">
        <v>38915</v>
      </c>
      <c r="D3318" s="4">
        <v>74.5</v>
      </c>
    </row>
    <row r="3319" spans="2:4" ht="15" thickBot="1" x14ac:dyDescent="0.35">
      <c r="B3319">
        <f t="shared" si="51"/>
        <v>5</v>
      </c>
      <c r="C3319" s="2">
        <v>38912</v>
      </c>
      <c r="D3319" s="4">
        <v>60.1</v>
      </c>
    </row>
    <row r="3320" spans="2:4" ht="15" thickBot="1" x14ac:dyDescent="0.35">
      <c r="B3320">
        <f t="shared" si="51"/>
        <v>4</v>
      </c>
      <c r="C3320" s="2">
        <v>38911</v>
      </c>
      <c r="D3320" s="4">
        <v>20.9</v>
      </c>
    </row>
    <row r="3321" spans="2:4" ht="15" thickBot="1" x14ac:dyDescent="0.35">
      <c r="B3321">
        <f t="shared" si="51"/>
        <v>3</v>
      </c>
      <c r="C3321" s="2">
        <v>38910</v>
      </c>
      <c r="D3321" s="4">
        <v>-15.6</v>
      </c>
    </row>
    <row r="3322" spans="2:4" ht="15" thickBot="1" x14ac:dyDescent="0.35">
      <c r="B3322">
        <f t="shared" si="51"/>
        <v>2</v>
      </c>
      <c r="C3322" s="2">
        <v>38909</v>
      </c>
      <c r="D3322" s="4">
        <v>3</v>
      </c>
    </row>
    <row r="3323" spans="2:4" ht="15" thickBot="1" x14ac:dyDescent="0.35">
      <c r="B3323">
        <f t="shared" si="51"/>
        <v>1</v>
      </c>
      <c r="C3323" s="2">
        <v>38908</v>
      </c>
      <c r="D3323" s="4">
        <v>73.8</v>
      </c>
    </row>
    <row r="3324" spans="2:4" ht="15" thickBot="1" x14ac:dyDescent="0.35">
      <c r="B3324">
        <f t="shared" si="51"/>
        <v>5</v>
      </c>
      <c r="C3324" s="2">
        <v>38905</v>
      </c>
      <c r="D3324" s="4">
        <v>-5.9</v>
      </c>
    </row>
    <row r="3325" spans="2:4" ht="15" thickBot="1" x14ac:dyDescent="0.35">
      <c r="B3325">
        <f t="shared" si="51"/>
        <v>4</v>
      </c>
      <c r="C3325" s="2">
        <v>38904</v>
      </c>
      <c r="D3325" s="4">
        <v>-50.4</v>
      </c>
    </row>
    <row r="3326" spans="2:4" ht="15" thickBot="1" x14ac:dyDescent="0.35">
      <c r="B3326">
        <f t="shared" si="51"/>
        <v>3</v>
      </c>
      <c r="C3326" s="2">
        <v>38903</v>
      </c>
      <c r="D3326" s="4">
        <v>13.1</v>
      </c>
    </row>
    <row r="3327" spans="2:4" ht="15" thickBot="1" x14ac:dyDescent="0.35">
      <c r="B3327">
        <f t="shared" si="51"/>
        <v>2</v>
      </c>
      <c r="C3327" s="2">
        <v>38902</v>
      </c>
      <c r="D3327" s="4">
        <v>-11.1</v>
      </c>
    </row>
    <row r="3328" spans="2:4" ht="15" thickBot="1" x14ac:dyDescent="0.35">
      <c r="B3328">
        <f t="shared" si="51"/>
        <v>1</v>
      </c>
      <c r="C3328" s="2">
        <v>38901</v>
      </c>
      <c r="D3328" s="4">
        <v>4.3</v>
      </c>
    </row>
    <row r="3329" spans="2:4" ht="15" thickBot="1" x14ac:dyDescent="0.35">
      <c r="B3329">
        <f t="shared" si="51"/>
        <v>5</v>
      </c>
      <c r="C3329" s="2">
        <v>38898</v>
      </c>
      <c r="D3329" s="4">
        <v>25.1</v>
      </c>
    </row>
    <row r="3330" spans="2:4" ht="15" thickBot="1" x14ac:dyDescent="0.35">
      <c r="B3330">
        <f t="shared" si="51"/>
        <v>4</v>
      </c>
      <c r="C3330" s="2">
        <v>38897</v>
      </c>
      <c r="D3330" s="4">
        <v>25.6</v>
      </c>
    </row>
    <row r="3331" spans="2:4" ht="15" thickBot="1" x14ac:dyDescent="0.35">
      <c r="B3331">
        <f t="shared" si="51"/>
        <v>3</v>
      </c>
      <c r="C3331" s="2">
        <v>38896</v>
      </c>
      <c r="D3331" s="4">
        <v>41.6</v>
      </c>
    </row>
    <row r="3332" spans="2:4" ht="15" thickBot="1" x14ac:dyDescent="0.35">
      <c r="B3332">
        <f t="shared" ref="B3332:B3395" si="52">WEEKDAY(C3332,2)</f>
        <v>2</v>
      </c>
      <c r="C3332" s="2">
        <v>38895</v>
      </c>
      <c r="D3332" s="4">
        <v>-0.3</v>
      </c>
    </row>
    <row r="3333" spans="2:4" ht="15" thickBot="1" x14ac:dyDescent="0.35">
      <c r="B3333">
        <f t="shared" si="52"/>
        <v>1</v>
      </c>
      <c r="C3333" s="2">
        <v>38894</v>
      </c>
      <c r="D3333" s="4">
        <v>36.9</v>
      </c>
    </row>
    <row r="3334" spans="2:4" ht="15" thickBot="1" x14ac:dyDescent="0.35">
      <c r="B3334">
        <f t="shared" si="52"/>
        <v>5</v>
      </c>
      <c r="C3334" s="2">
        <v>38891</v>
      </c>
      <c r="D3334" s="4">
        <v>3</v>
      </c>
    </row>
    <row r="3335" spans="2:4" ht="15" thickBot="1" x14ac:dyDescent="0.35">
      <c r="B3335">
        <f t="shared" si="52"/>
        <v>4</v>
      </c>
      <c r="C3335" s="2">
        <v>38890</v>
      </c>
      <c r="D3335" s="4">
        <v>5.2</v>
      </c>
    </row>
    <row r="3336" spans="2:4" ht="15" thickBot="1" x14ac:dyDescent="0.35">
      <c r="B3336">
        <f t="shared" si="52"/>
        <v>3</v>
      </c>
      <c r="C3336" s="2">
        <v>38889</v>
      </c>
      <c r="D3336" s="4">
        <v>38.1</v>
      </c>
    </row>
    <row r="3337" spans="2:4" ht="15" thickBot="1" x14ac:dyDescent="0.35">
      <c r="B3337">
        <f t="shared" si="52"/>
        <v>2</v>
      </c>
      <c r="C3337" s="2">
        <v>38888</v>
      </c>
      <c r="D3337" s="4">
        <v>60.1</v>
      </c>
    </row>
    <row r="3338" spans="2:4" ht="15" thickBot="1" x14ac:dyDescent="0.35">
      <c r="B3338">
        <f t="shared" si="52"/>
        <v>1</v>
      </c>
      <c r="C3338" s="2">
        <v>38887</v>
      </c>
      <c r="D3338" s="4">
        <v>6.5</v>
      </c>
    </row>
    <row r="3339" spans="2:4" ht="15" thickBot="1" x14ac:dyDescent="0.35">
      <c r="B3339">
        <f t="shared" si="52"/>
        <v>5</v>
      </c>
      <c r="C3339" s="2">
        <v>38884</v>
      </c>
      <c r="D3339" s="4">
        <v>17.3</v>
      </c>
    </row>
    <row r="3340" spans="2:4" ht="15" thickBot="1" x14ac:dyDescent="0.35">
      <c r="B3340">
        <f t="shared" si="52"/>
        <v>4</v>
      </c>
      <c r="C3340" s="2">
        <v>38883</v>
      </c>
      <c r="D3340" s="4">
        <v>103.2</v>
      </c>
    </row>
    <row r="3341" spans="2:4" ht="15" thickBot="1" x14ac:dyDescent="0.35">
      <c r="B3341">
        <f t="shared" si="52"/>
        <v>3</v>
      </c>
      <c r="C3341" s="2">
        <v>38882</v>
      </c>
      <c r="D3341" s="4">
        <v>8.6</v>
      </c>
    </row>
    <row r="3342" spans="2:4" ht="15" thickBot="1" x14ac:dyDescent="0.35">
      <c r="B3342">
        <f t="shared" si="52"/>
        <v>2</v>
      </c>
      <c r="C3342" s="2">
        <v>38881</v>
      </c>
      <c r="D3342" s="4">
        <v>107.3</v>
      </c>
    </row>
    <row r="3343" spans="2:4" ht="15" thickBot="1" x14ac:dyDescent="0.35">
      <c r="B3343">
        <f t="shared" si="52"/>
        <v>5</v>
      </c>
      <c r="C3343" s="2">
        <v>38877</v>
      </c>
      <c r="D3343" s="4">
        <v>24.3</v>
      </c>
    </row>
    <row r="3344" spans="2:4" ht="15" thickBot="1" x14ac:dyDescent="0.35">
      <c r="B3344">
        <f t="shared" si="52"/>
        <v>4</v>
      </c>
      <c r="C3344" s="2">
        <v>38876</v>
      </c>
      <c r="D3344" s="4">
        <v>34.799999999999997</v>
      </c>
    </row>
    <row r="3345" spans="2:4" ht="15" thickBot="1" x14ac:dyDescent="0.35">
      <c r="B3345">
        <f t="shared" si="52"/>
        <v>3</v>
      </c>
      <c r="C3345" s="2">
        <v>38875</v>
      </c>
      <c r="D3345" s="4">
        <v>45.1</v>
      </c>
    </row>
    <row r="3346" spans="2:4" ht="15" thickBot="1" x14ac:dyDescent="0.35">
      <c r="B3346">
        <f t="shared" si="52"/>
        <v>2</v>
      </c>
      <c r="C3346" s="2">
        <v>38874</v>
      </c>
      <c r="D3346" s="4">
        <v>18.600000000000001</v>
      </c>
    </row>
    <row r="3347" spans="2:4" ht="15" thickBot="1" x14ac:dyDescent="0.35">
      <c r="B3347">
        <f t="shared" si="52"/>
        <v>1</v>
      </c>
      <c r="C3347" s="2">
        <v>38873</v>
      </c>
      <c r="D3347" s="4">
        <v>24</v>
      </c>
    </row>
    <row r="3348" spans="2:4" ht="15" thickBot="1" x14ac:dyDescent="0.35">
      <c r="B3348">
        <f t="shared" si="52"/>
        <v>5</v>
      </c>
      <c r="C3348" s="2">
        <v>38870</v>
      </c>
      <c r="D3348" s="4">
        <v>-6.9</v>
      </c>
    </row>
    <row r="3349" spans="2:4" ht="15" thickBot="1" x14ac:dyDescent="0.35">
      <c r="B3349">
        <f t="shared" si="52"/>
        <v>4</v>
      </c>
      <c r="C3349" s="2">
        <v>38869</v>
      </c>
      <c r="D3349" s="4">
        <v>25.9</v>
      </c>
    </row>
    <row r="3350" spans="2:4" ht="15" thickBot="1" x14ac:dyDescent="0.35">
      <c r="B3350">
        <f t="shared" si="52"/>
        <v>3</v>
      </c>
      <c r="C3350" s="2">
        <v>38868</v>
      </c>
      <c r="D3350" s="4">
        <v>26.1</v>
      </c>
    </row>
    <row r="3351" spans="2:4" ht="15" thickBot="1" x14ac:dyDescent="0.35">
      <c r="B3351">
        <f t="shared" si="52"/>
        <v>2</v>
      </c>
      <c r="C3351" s="2">
        <v>38867</v>
      </c>
      <c r="D3351" s="4">
        <v>78.3</v>
      </c>
    </row>
    <row r="3352" spans="2:4" ht="15" thickBot="1" x14ac:dyDescent="0.35">
      <c r="B3352">
        <f t="shared" si="52"/>
        <v>1</v>
      </c>
      <c r="C3352" s="2">
        <v>38866</v>
      </c>
      <c r="D3352" s="4">
        <v>33.4</v>
      </c>
    </row>
    <row r="3353" spans="2:4" ht="15" thickBot="1" x14ac:dyDescent="0.35">
      <c r="B3353">
        <f t="shared" si="52"/>
        <v>5</v>
      </c>
      <c r="C3353" s="2">
        <v>38863</v>
      </c>
      <c r="D3353" s="4">
        <v>123.5</v>
      </c>
    </row>
    <row r="3354" spans="2:4" ht="15" thickBot="1" x14ac:dyDescent="0.35">
      <c r="B3354">
        <f t="shared" si="52"/>
        <v>4</v>
      </c>
      <c r="C3354" s="2">
        <v>38862</v>
      </c>
      <c r="D3354" s="4">
        <v>75.099999999999994</v>
      </c>
    </row>
    <row r="3355" spans="2:4" ht="15" thickBot="1" x14ac:dyDescent="0.35">
      <c r="B3355">
        <f t="shared" si="52"/>
        <v>3</v>
      </c>
      <c r="C3355" s="2">
        <v>38861</v>
      </c>
      <c r="D3355" s="4">
        <v>32.5</v>
      </c>
    </row>
    <row r="3356" spans="2:4" ht="15" thickBot="1" x14ac:dyDescent="0.35">
      <c r="B3356">
        <f t="shared" si="52"/>
        <v>2</v>
      </c>
      <c r="C3356" s="2">
        <v>38860</v>
      </c>
      <c r="D3356" s="4">
        <v>10.5</v>
      </c>
    </row>
    <row r="3357" spans="2:4" ht="15" thickBot="1" x14ac:dyDescent="0.35">
      <c r="B3357">
        <f t="shared" si="52"/>
        <v>1</v>
      </c>
      <c r="C3357" s="2">
        <v>38859</v>
      </c>
      <c r="D3357" s="4">
        <v>68.5</v>
      </c>
    </row>
    <row r="3358" spans="2:4" ht="15" thickBot="1" x14ac:dyDescent="0.35">
      <c r="B3358">
        <f t="shared" si="52"/>
        <v>5</v>
      </c>
      <c r="C3358" s="2">
        <v>38856</v>
      </c>
      <c r="D3358" s="4">
        <v>23.9</v>
      </c>
    </row>
    <row r="3359" spans="2:4" ht="15" thickBot="1" x14ac:dyDescent="0.35">
      <c r="B3359">
        <f t="shared" si="52"/>
        <v>4</v>
      </c>
      <c r="C3359" s="2">
        <v>38855</v>
      </c>
      <c r="D3359" s="4">
        <v>35.799999999999997</v>
      </c>
    </row>
    <row r="3360" spans="2:4" ht="15" thickBot="1" x14ac:dyDescent="0.35">
      <c r="B3360">
        <f t="shared" si="52"/>
        <v>3</v>
      </c>
      <c r="C3360" s="2">
        <v>38854</v>
      </c>
      <c r="D3360" s="4">
        <v>86.3</v>
      </c>
    </row>
    <row r="3361" spans="2:4" ht="15" thickBot="1" x14ac:dyDescent="0.35">
      <c r="B3361">
        <f t="shared" si="52"/>
        <v>2</v>
      </c>
      <c r="C3361" s="2">
        <v>38853</v>
      </c>
      <c r="D3361" s="4">
        <v>2.1</v>
      </c>
    </row>
    <row r="3362" spans="2:4" ht="15" thickBot="1" x14ac:dyDescent="0.35">
      <c r="B3362">
        <f t="shared" si="52"/>
        <v>1</v>
      </c>
      <c r="C3362" s="2">
        <v>38852</v>
      </c>
      <c r="D3362" s="4">
        <v>33.700000000000003</v>
      </c>
    </row>
    <row r="3363" spans="2:4" ht="15" thickBot="1" x14ac:dyDescent="0.35">
      <c r="B3363">
        <f t="shared" si="52"/>
        <v>5</v>
      </c>
      <c r="C3363" s="2">
        <v>38849</v>
      </c>
      <c r="D3363" s="4">
        <v>57.1</v>
      </c>
    </row>
    <row r="3364" spans="2:4" ht="15" thickBot="1" x14ac:dyDescent="0.35">
      <c r="B3364">
        <f t="shared" si="52"/>
        <v>4</v>
      </c>
      <c r="C3364" s="2">
        <v>38848</v>
      </c>
      <c r="D3364" s="4">
        <v>48.5</v>
      </c>
    </row>
    <row r="3365" spans="2:4" ht="15" thickBot="1" x14ac:dyDescent="0.35">
      <c r="B3365">
        <f t="shared" si="52"/>
        <v>3</v>
      </c>
      <c r="C3365" s="2">
        <v>38847</v>
      </c>
      <c r="D3365" s="4">
        <v>121.5</v>
      </c>
    </row>
    <row r="3366" spans="2:4" ht="15" thickBot="1" x14ac:dyDescent="0.35">
      <c r="B3366">
        <f t="shared" si="52"/>
        <v>6</v>
      </c>
      <c r="C3366" s="2">
        <v>38843</v>
      </c>
      <c r="D3366" s="4">
        <v>6.1</v>
      </c>
    </row>
    <row r="3367" spans="2:4" ht="15" thickBot="1" x14ac:dyDescent="0.35">
      <c r="B3367">
        <f t="shared" si="52"/>
        <v>5</v>
      </c>
      <c r="C3367" s="2">
        <v>38842</v>
      </c>
      <c r="D3367" s="4">
        <v>17.899999999999999</v>
      </c>
    </row>
    <row r="3368" spans="2:4" ht="15" thickBot="1" x14ac:dyDescent="0.35">
      <c r="B3368">
        <f t="shared" si="52"/>
        <v>4</v>
      </c>
      <c r="C3368" s="2">
        <v>38841</v>
      </c>
      <c r="D3368" s="4">
        <v>-1.2</v>
      </c>
    </row>
    <row r="3369" spans="2:4" ht="15" thickBot="1" x14ac:dyDescent="0.35">
      <c r="B3369">
        <f t="shared" si="52"/>
        <v>3</v>
      </c>
      <c r="C3369" s="2">
        <v>38840</v>
      </c>
      <c r="D3369" s="4">
        <v>7.6</v>
      </c>
    </row>
    <row r="3370" spans="2:4" ht="15" thickBot="1" x14ac:dyDescent="0.35">
      <c r="B3370">
        <f t="shared" si="52"/>
        <v>2</v>
      </c>
      <c r="C3370" s="2">
        <v>38839</v>
      </c>
      <c r="D3370" s="4">
        <v>24.6</v>
      </c>
    </row>
    <row r="3371" spans="2:4" ht="15" thickBot="1" x14ac:dyDescent="0.35">
      <c r="B3371">
        <f t="shared" si="52"/>
        <v>5</v>
      </c>
      <c r="C3371" s="2">
        <v>38835</v>
      </c>
      <c r="D3371" s="4">
        <v>67.2</v>
      </c>
    </row>
    <row r="3372" spans="2:4" ht="15" thickBot="1" x14ac:dyDescent="0.35">
      <c r="B3372">
        <f t="shared" si="52"/>
        <v>4</v>
      </c>
      <c r="C3372" s="2">
        <v>38834</v>
      </c>
      <c r="D3372" s="4">
        <v>10.5</v>
      </c>
    </row>
    <row r="3373" spans="2:4" ht="15" thickBot="1" x14ac:dyDescent="0.35">
      <c r="B3373">
        <f t="shared" si="52"/>
        <v>3</v>
      </c>
      <c r="C3373" s="2">
        <v>38833</v>
      </c>
      <c r="D3373" s="4">
        <v>47.4</v>
      </c>
    </row>
    <row r="3374" spans="2:4" ht="15" thickBot="1" x14ac:dyDescent="0.35">
      <c r="B3374">
        <f t="shared" si="52"/>
        <v>2</v>
      </c>
      <c r="C3374" s="2">
        <v>38832</v>
      </c>
      <c r="D3374" s="4">
        <v>59</v>
      </c>
    </row>
    <row r="3375" spans="2:4" ht="15" thickBot="1" x14ac:dyDescent="0.35">
      <c r="B3375">
        <f t="shared" si="52"/>
        <v>1</v>
      </c>
      <c r="C3375" s="2">
        <v>38831</v>
      </c>
      <c r="D3375" s="4">
        <v>62.2</v>
      </c>
    </row>
    <row r="3376" spans="2:4" ht="15" thickBot="1" x14ac:dyDescent="0.35">
      <c r="B3376">
        <f t="shared" si="52"/>
        <v>5</v>
      </c>
      <c r="C3376" s="2">
        <v>38828</v>
      </c>
      <c r="D3376" s="4">
        <v>22.3</v>
      </c>
    </row>
    <row r="3377" spans="2:4" ht="15" thickBot="1" x14ac:dyDescent="0.35">
      <c r="B3377">
        <f t="shared" si="52"/>
        <v>4</v>
      </c>
      <c r="C3377" s="2">
        <v>38827</v>
      </c>
      <c r="D3377" s="4">
        <v>37.5</v>
      </c>
    </row>
    <row r="3378" spans="2:4" ht="15" thickBot="1" x14ac:dyDescent="0.35">
      <c r="B3378">
        <f t="shared" si="52"/>
        <v>3</v>
      </c>
      <c r="C3378" s="2">
        <v>38826</v>
      </c>
      <c r="D3378" s="4">
        <v>5.9</v>
      </c>
    </row>
    <row r="3379" spans="2:4" ht="15" thickBot="1" x14ac:dyDescent="0.35">
      <c r="B3379">
        <f t="shared" si="52"/>
        <v>2</v>
      </c>
      <c r="C3379" s="2">
        <v>38825</v>
      </c>
      <c r="D3379" s="4">
        <v>15.4</v>
      </c>
    </row>
    <row r="3380" spans="2:4" ht="15" thickBot="1" x14ac:dyDescent="0.35">
      <c r="B3380">
        <f t="shared" si="52"/>
        <v>1</v>
      </c>
      <c r="C3380" s="2">
        <v>38824</v>
      </c>
      <c r="D3380" s="4">
        <v>68.2</v>
      </c>
    </row>
    <row r="3381" spans="2:4" ht="15" thickBot="1" x14ac:dyDescent="0.35">
      <c r="B3381">
        <f t="shared" si="52"/>
        <v>5</v>
      </c>
      <c r="C3381" s="2">
        <v>38821</v>
      </c>
      <c r="D3381" s="4">
        <v>-2.7</v>
      </c>
    </row>
    <row r="3382" spans="2:4" ht="15" thickBot="1" x14ac:dyDescent="0.35">
      <c r="B3382">
        <f t="shared" si="52"/>
        <v>4</v>
      </c>
      <c r="C3382" s="2">
        <v>38820</v>
      </c>
      <c r="D3382" s="4">
        <v>12.7</v>
      </c>
    </row>
    <row r="3383" spans="2:4" ht="15" thickBot="1" x14ac:dyDescent="0.35">
      <c r="B3383">
        <f t="shared" si="52"/>
        <v>3</v>
      </c>
      <c r="C3383" s="2">
        <v>38819</v>
      </c>
      <c r="D3383" s="4">
        <v>41.9</v>
      </c>
    </row>
    <row r="3384" spans="2:4" ht="15" thickBot="1" x14ac:dyDescent="0.35">
      <c r="B3384">
        <f t="shared" si="52"/>
        <v>2</v>
      </c>
      <c r="C3384" s="2">
        <v>38818</v>
      </c>
      <c r="D3384" s="4">
        <v>41.5</v>
      </c>
    </row>
    <row r="3385" spans="2:4" ht="15" thickBot="1" x14ac:dyDescent="0.35">
      <c r="B3385">
        <f t="shared" si="52"/>
        <v>1</v>
      </c>
      <c r="C3385" s="2">
        <v>38817</v>
      </c>
      <c r="D3385" s="4">
        <v>52.6</v>
      </c>
    </row>
    <row r="3386" spans="2:4" ht="15" thickBot="1" x14ac:dyDescent="0.35">
      <c r="B3386">
        <f t="shared" si="52"/>
        <v>5</v>
      </c>
      <c r="C3386" s="2">
        <v>38814</v>
      </c>
      <c r="D3386" s="4">
        <v>5.8</v>
      </c>
    </row>
    <row r="3387" spans="2:4" ht="15" thickBot="1" x14ac:dyDescent="0.35">
      <c r="B3387">
        <f t="shared" si="52"/>
        <v>4</v>
      </c>
      <c r="C3387" s="2">
        <v>38813</v>
      </c>
      <c r="D3387" s="4">
        <v>1.8</v>
      </c>
    </row>
    <row r="3388" spans="2:4" ht="15" thickBot="1" x14ac:dyDescent="0.35">
      <c r="B3388">
        <f t="shared" si="52"/>
        <v>3</v>
      </c>
      <c r="C3388" s="2">
        <v>38812</v>
      </c>
      <c r="D3388" s="4">
        <v>-0.6</v>
      </c>
    </row>
    <row r="3389" spans="2:4" ht="15" thickBot="1" x14ac:dyDescent="0.35">
      <c r="B3389">
        <f t="shared" si="52"/>
        <v>2</v>
      </c>
      <c r="C3389" s="2">
        <v>38811</v>
      </c>
      <c r="D3389" s="4">
        <v>-7.1</v>
      </c>
    </row>
    <row r="3390" spans="2:4" ht="15" thickBot="1" x14ac:dyDescent="0.35">
      <c r="B3390">
        <f t="shared" si="52"/>
        <v>1</v>
      </c>
      <c r="C3390" s="2">
        <v>38810</v>
      </c>
      <c r="D3390" s="4">
        <v>-19</v>
      </c>
    </row>
    <row r="3391" spans="2:4" ht="15" thickBot="1" x14ac:dyDescent="0.35">
      <c r="B3391">
        <f t="shared" si="52"/>
        <v>5</v>
      </c>
      <c r="C3391" s="2">
        <v>38807</v>
      </c>
      <c r="D3391" s="4">
        <v>-23.2</v>
      </c>
    </row>
    <row r="3392" spans="2:4" ht="15" thickBot="1" x14ac:dyDescent="0.35">
      <c r="B3392">
        <f t="shared" si="52"/>
        <v>4</v>
      </c>
      <c r="C3392" s="2">
        <v>38806</v>
      </c>
      <c r="D3392" s="4">
        <v>-45</v>
      </c>
    </row>
    <row r="3393" spans="2:4" ht="15" thickBot="1" x14ac:dyDescent="0.35">
      <c r="B3393">
        <f t="shared" si="52"/>
        <v>3</v>
      </c>
      <c r="C3393" s="2">
        <v>38805</v>
      </c>
      <c r="D3393" s="4">
        <v>-46.1</v>
      </c>
    </row>
    <row r="3394" spans="2:4" ht="15" thickBot="1" x14ac:dyDescent="0.35">
      <c r="B3394">
        <f t="shared" si="52"/>
        <v>2</v>
      </c>
      <c r="C3394" s="2">
        <v>38804</v>
      </c>
      <c r="D3394" s="4">
        <v>5.7</v>
      </c>
    </row>
    <row r="3395" spans="2:4" ht="15" thickBot="1" x14ac:dyDescent="0.35">
      <c r="B3395">
        <f t="shared" si="52"/>
        <v>1</v>
      </c>
      <c r="C3395" s="2">
        <v>38803</v>
      </c>
      <c r="D3395" s="4">
        <v>49.1</v>
      </c>
    </row>
    <row r="3396" spans="2:4" ht="15" thickBot="1" x14ac:dyDescent="0.35">
      <c r="B3396">
        <f t="shared" ref="B3396:B3459" si="53">WEEKDAY(C3396,2)</f>
        <v>5</v>
      </c>
      <c r="C3396" s="2">
        <v>38800</v>
      </c>
      <c r="D3396" s="4">
        <v>9.4</v>
      </c>
    </row>
    <row r="3397" spans="2:4" ht="15" thickBot="1" x14ac:dyDescent="0.35">
      <c r="B3397">
        <f t="shared" si="53"/>
        <v>4</v>
      </c>
      <c r="C3397" s="2">
        <v>38799</v>
      </c>
      <c r="D3397" s="4">
        <v>-0.1</v>
      </c>
    </row>
    <row r="3398" spans="2:4" ht="15" thickBot="1" x14ac:dyDescent="0.35">
      <c r="B3398">
        <f t="shared" si="53"/>
        <v>3</v>
      </c>
      <c r="C3398" s="2">
        <v>38798</v>
      </c>
      <c r="D3398" s="4">
        <v>9.6</v>
      </c>
    </row>
    <row r="3399" spans="2:4" ht="15" thickBot="1" x14ac:dyDescent="0.35">
      <c r="B3399">
        <f t="shared" si="53"/>
        <v>2</v>
      </c>
      <c r="C3399" s="2">
        <v>38797</v>
      </c>
      <c r="D3399" s="4">
        <v>13.1</v>
      </c>
    </row>
    <row r="3400" spans="2:4" ht="15" thickBot="1" x14ac:dyDescent="0.35">
      <c r="B3400">
        <f t="shared" si="53"/>
        <v>1</v>
      </c>
      <c r="C3400" s="2">
        <v>38796</v>
      </c>
      <c r="D3400" s="4">
        <v>55.3</v>
      </c>
    </row>
    <row r="3401" spans="2:4" ht="15" thickBot="1" x14ac:dyDescent="0.35">
      <c r="B3401">
        <f t="shared" si="53"/>
        <v>5</v>
      </c>
      <c r="C3401" s="2">
        <v>38793</v>
      </c>
      <c r="D3401" s="4">
        <v>5.4</v>
      </c>
    </row>
    <row r="3402" spans="2:4" ht="15" thickBot="1" x14ac:dyDescent="0.35">
      <c r="B3402">
        <f t="shared" si="53"/>
        <v>4</v>
      </c>
      <c r="C3402" s="2">
        <v>38792</v>
      </c>
      <c r="D3402" s="4">
        <v>26.9</v>
      </c>
    </row>
    <row r="3403" spans="2:4" ht="15" thickBot="1" x14ac:dyDescent="0.35">
      <c r="B3403">
        <f t="shared" si="53"/>
        <v>3</v>
      </c>
      <c r="C3403" s="2">
        <v>38791</v>
      </c>
      <c r="D3403" s="4">
        <v>18.5</v>
      </c>
    </row>
    <row r="3404" spans="2:4" ht="15" thickBot="1" x14ac:dyDescent="0.35">
      <c r="B3404">
        <f t="shared" si="53"/>
        <v>2</v>
      </c>
      <c r="C3404" s="2">
        <v>38790</v>
      </c>
      <c r="D3404" s="4">
        <v>12.1</v>
      </c>
    </row>
    <row r="3405" spans="2:4" ht="15" thickBot="1" x14ac:dyDescent="0.35">
      <c r="B3405">
        <f t="shared" si="53"/>
        <v>1</v>
      </c>
      <c r="C3405" s="2">
        <v>38789</v>
      </c>
      <c r="D3405" s="4">
        <v>34.700000000000003</v>
      </c>
    </row>
    <row r="3406" spans="2:4" ht="15" thickBot="1" x14ac:dyDescent="0.35">
      <c r="B3406">
        <f t="shared" si="53"/>
        <v>5</v>
      </c>
      <c r="C3406" s="2">
        <v>38786</v>
      </c>
      <c r="D3406" s="4">
        <v>27.1</v>
      </c>
    </row>
    <row r="3407" spans="2:4" ht="15" thickBot="1" x14ac:dyDescent="0.35">
      <c r="B3407">
        <f t="shared" si="53"/>
        <v>4</v>
      </c>
      <c r="C3407" s="2">
        <v>38785</v>
      </c>
      <c r="D3407" s="4">
        <v>32.6</v>
      </c>
    </row>
    <row r="3408" spans="2:4" ht="15" thickBot="1" x14ac:dyDescent="0.35">
      <c r="B3408">
        <f t="shared" si="53"/>
        <v>2</v>
      </c>
      <c r="C3408" s="2">
        <v>38783</v>
      </c>
      <c r="D3408" s="4">
        <v>46.7</v>
      </c>
    </row>
    <row r="3409" spans="2:4" ht="15" thickBot="1" x14ac:dyDescent="0.35">
      <c r="B3409">
        <f t="shared" si="53"/>
        <v>1</v>
      </c>
      <c r="C3409" s="2">
        <v>38782</v>
      </c>
      <c r="D3409" s="4">
        <v>32.200000000000003</v>
      </c>
    </row>
    <row r="3410" spans="2:4" ht="15" thickBot="1" x14ac:dyDescent="0.35">
      <c r="B3410">
        <f t="shared" si="53"/>
        <v>5</v>
      </c>
      <c r="C3410" s="2">
        <v>38779</v>
      </c>
      <c r="D3410" s="4">
        <v>16.8</v>
      </c>
    </row>
    <row r="3411" spans="2:4" ht="15" thickBot="1" x14ac:dyDescent="0.35">
      <c r="B3411">
        <f t="shared" si="53"/>
        <v>4</v>
      </c>
      <c r="C3411" s="2">
        <v>38778</v>
      </c>
      <c r="D3411" s="4">
        <v>2.7</v>
      </c>
    </row>
    <row r="3412" spans="2:4" ht="15" thickBot="1" x14ac:dyDescent="0.35">
      <c r="B3412">
        <f t="shared" si="53"/>
        <v>3</v>
      </c>
      <c r="C3412" s="2">
        <v>38777</v>
      </c>
      <c r="D3412" s="4">
        <v>-16.7</v>
      </c>
    </row>
    <row r="3413" spans="2:4" ht="15" thickBot="1" x14ac:dyDescent="0.35">
      <c r="B3413">
        <f t="shared" si="53"/>
        <v>2</v>
      </c>
      <c r="C3413" s="2">
        <v>38776</v>
      </c>
      <c r="D3413" s="4">
        <v>-0.3</v>
      </c>
    </row>
    <row r="3414" spans="2:4" ht="15" thickBot="1" x14ac:dyDescent="0.35">
      <c r="B3414">
        <f t="shared" si="53"/>
        <v>1</v>
      </c>
      <c r="C3414" s="2">
        <v>38775</v>
      </c>
      <c r="D3414" s="4">
        <v>27.9</v>
      </c>
    </row>
    <row r="3415" spans="2:4" ht="15" thickBot="1" x14ac:dyDescent="0.35">
      <c r="B3415">
        <f t="shared" si="53"/>
        <v>7</v>
      </c>
      <c r="C3415" s="2">
        <v>38774</v>
      </c>
      <c r="D3415" s="4">
        <v>37</v>
      </c>
    </row>
    <row r="3416" spans="2:4" ht="15" thickBot="1" x14ac:dyDescent="0.35">
      <c r="B3416">
        <f t="shared" si="53"/>
        <v>3</v>
      </c>
      <c r="C3416" s="2">
        <v>38770</v>
      </c>
      <c r="D3416" s="4">
        <v>13.1</v>
      </c>
    </row>
    <row r="3417" spans="2:4" ht="15" thickBot="1" x14ac:dyDescent="0.35">
      <c r="B3417">
        <f t="shared" si="53"/>
        <v>2</v>
      </c>
      <c r="C3417" s="2">
        <v>38769</v>
      </c>
      <c r="D3417" s="4">
        <v>35.700000000000003</v>
      </c>
    </row>
    <row r="3418" spans="2:4" ht="15" thickBot="1" x14ac:dyDescent="0.35">
      <c r="B3418">
        <f t="shared" si="53"/>
        <v>1</v>
      </c>
      <c r="C3418" s="2">
        <v>38768</v>
      </c>
      <c r="D3418" s="4">
        <v>23.3</v>
      </c>
    </row>
    <row r="3419" spans="2:4" ht="15" thickBot="1" x14ac:dyDescent="0.35">
      <c r="B3419">
        <f t="shared" si="53"/>
        <v>5</v>
      </c>
      <c r="C3419" s="2">
        <v>38765</v>
      </c>
      <c r="D3419" s="4">
        <v>27.3</v>
      </c>
    </row>
    <row r="3420" spans="2:4" ht="15" thickBot="1" x14ac:dyDescent="0.35">
      <c r="B3420">
        <f t="shared" si="53"/>
        <v>4</v>
      </c>
      <c r="C3420" s="2">
        <v>38764</v>
      </c>
      <c r="D3420" s="4">
        <v>27.8</v>
      </c>
    </row>
    <row r="3421" spans="2:4" ht="15" thickBot="1" x14ac:dyDescent="0.35">
      <c r="B3421">
        <f t="shared" si="53"/>
        <v>3</v>
      </c>
      <c r="C3421" s="2">
        <v>38763</v>
      </c>
      <c r="D3421" s="4">
        <v>-0.3</v>
      </c>
    </row>
    <row r="3422" spans="2:4" ht="15" thickBot="1" x14ac:dyDescent="0.35">
      <c r="B3422">
        <f t="shared" si="53"/>
        <v>2</v>
      </c>
      <c r="C3422" s="2">
        <v>38762</v>
      </c>
      <c r="D3422" s="4">
        <v>16.8</v>
      </c>
    </row>
    <row r="3423" spans="2:4" ht="15" thickBot="1" x14ac:dyDescent="0.35">
      <c r="B3423">
        <f t="shared" si="53"/>
        <v>1</v>
      </c>
      <c r="C3423" s="2">
        <v>38761</v>
      </c>
      <c r="D3423" s="4">
        <v>47.7</v>
      </c>
    </row>
    <row r="3424" spans="2:4" ht="15" thickBot="1" x14ac:dyDescent="0.35">
      <c r="B3424">
        <f t="shared" si="53"/>
        <v>5</v>
      </c>
      <c r="C3424" s="2">
        <v>38758</v>
      </c>
      <c r="D3424" s="4">
        <v>31.4</v>
      </c>
    </row>
    <row r="3425" spans="2:4" ht="15" thickBot="1" x14ac:dyDescent="0.35">
      <c r="B3425">
        <f t="shared" si="53"/>
        <v>4</v>
      </c>
      <c r="C3425" s="2">
        <v>38757</v>
      </c>
      <c r="D3425" s="4">
        <v>174.5</v>
      </c>
    </row>
    <row r="3426" spans="2:4" ht="15" thickBot="1" x14ac:dyDescent="0.35">
      <c r="B3426">
        <f t="shared" si="53"/>
        <v>3</v>
      </c>
      <c r="C3426" s="2">
        <v>38756</v>
      </c>
      <c r="D3426" s="4">
        <v>17.5</v>
      </c>
    </row>
    <row r="3427" spans="2:4" ht="15" thickBot="1" x14ac:dyDescent="0.35">
      <c r="B3427">
        <f t="shared" si="53"/>
        <v>2</v>
      </c>
      <c r="C3427" s="2">
        <v>38755</v>
      </c>
      <c r="D3427" s="4">
        <v>3.3</v>
      </c>
    </row>
    <row r="3428" spans="2:4" ht="15" thickBot="1" x14ac:dyDescent="0.35">
      <c r="B3428">
        <f t="shared" si="53"/>
        <v>1</v>
      </c>
      <c r="C3428" s="2">
        <v>38754</v>
      </c>
      <c r="D3428" s="4">
        <v>-1</v>
      </c>
    </row>
    <row r="3429" spans="2:4" ht="15" thickBot="1" x14ac:dyDescent="0.35">
      <c r="B3429">
        <f t="shared" si="53"/>
        <v>5</v>
      </c>
      <c r="C3429" s="2">
        <v>38751</v>
      </c>
      <c r="D3429" s="4">
        <v>-15.1</v>
      </c>
    </row>
    <row r="3430" spans="2:4" ht="15" thickBot="1" x14ac:dyDescent="0.35">
      <c r="B3430">
        <f t="shared" si="53"/>
        <v>4</v>
      </c>
      <c r="C3430" s="2">
        <v>38750</v>
      </c>
      <c r="D3430" s="4">
        <v>0.4</v>
      </c>
    </row>
    <row r="3431" spans="2:4" ht="15" thickBot="1" x14ac:dyDescent="0.35">
      <c r="B3431">
        <f t="shared" si="53"/>
        <v>3</v>
      </c>
      <c r="C3431" s="2">
        <v>38749</v>
      </c>
      <c r="D3431" s="4">
        <v>-32.799999999999997</v>
      </c>
    </row>
    <row r="3432" spans="2:4" ht="15" thickBot="1" x14ac:dyDescent="0.35">
      <c r="B3432">
        <f t="shared" si="53"/>
        <v>2</v>
      </c>
      <c r="C3432" s="2">
        <v>38748</v>
      </c>
      <c r="D3432" s="4">
        <v>-6.1</v>
      </c>
    </row>
    <row r="3433" spans="2:4" ht="15" thickBot="1" x14ac:dyDescent="0.35">
      <c r="B3433">
        <f t="shared" si="53"/>
        <v>1</v>
      </c>
      <c r="C3433" s="2">
        <v>38747</v>
      </c>
      <c r="D3433" s="4">
        <v>9.5</v>
      </c>
    </row>
    <row r="3434" spans="2:4" ht="15" thickBot="1" x14ac:dyDescent="0.35">
      <c r="B3434">
        <f t="shared" si="53"/>
        <v>5</v>
      </c>
      <c r="C3434" s="2">
        <v>38744</v>
      </c>
      <c r="D3434" s="4">
        <v>-5.3</v>
      </c>
    </row>
    <row r="3435" spans="2:4" ht="15" thickBot="1" x14ac:dyDescent="0.35">
      <c r="B3435">
        <f t="shared" si="53"/>
        <v>4</v>
      </c>
      <c r="C3435" s="2">
        <v>38743</v>
      </c>
      <c r="D3435" s="4">
        <v>10</v>
      </c>
    </row>
    <row r="3436" spans="2:4" ht="15" thickBot="1" x14ac:dyDescent="0.35">
      <c r="B3436">
        <f t="shared" si="53"/>
        <v>3</v>
      </c>
      <c r="C3436" s="2">
        <v>38742</v>
      </c>
      <c r="D3436" s="4">
        <v>26.8</v>
      </c>
    </row>
    <row r="3437" spans="2:4" ht="15" thickBot="1" x14ac:dyDescent="0.35">
      <c r="B3437">
        <f t="shared" si="53"/>
        <v>2</v>
      </c>
      <c r="C3437" s="2">
        <v>38741</v>
      </c>
      <c r="D3437" s="4">
        <v>15.7</v>
      </c>
    </row>
    <row r="3438" spans="2:4" ht="15" thickBot="1" x14ac:dyDescent="0.35">
      <c r="B3438">
        <f t="shared" si="53"/>
        <v>1</v>
      </c>
      <c r="C3438" s="2">
        <v>38740</v>
      </c>
      <c r="D3438" s="4">
        <v>56.8</v>
      </c>
    </row>
    <row r="3439" spans="2:4" ht="15" thickBot="1" x14ac:dyDescent="0.35">
      <c r="B3439">
        <f t="shared" si="53"/>
        <v>5</v>
      </c>
      <c r="C3439" s="2">
        <v>38737</v>
      </c>
      <c r="D3439" s="4">
        <v>37.299999999999997</v>
      </c>
    </row>
    <row r="3440" spans="2:4" ht="15" thickBot="1" x14ac:dyDescent="0.35">
      <c r="B3440">
        <f t="shared" si="53"/>
        <v>4</v>
      </c>
      <c r="C3440" s="2">
        <v>38736</v>
      </c>
      <c r="D3440" s="4">
        <v>-1.9</v>
      </c>
    </row>
    <row r="3441" spans="2:4" ht="15" thickBot="1" x14ac:dyDescent="0.35">
      <c r="B3441">
        <f t="shared" si="53"/>
        <v>3</v>
      </c>
      <c r="C3441" s="2">
        <v>38735</v>
      </c>
      <c r="D3441" s="4">
        <v>31.3</v>
      </c>
    </row>
    <row r="3442" spans="2:4" ht="15" thickBot="1" x14ac:dyDescent="0.35">
      <c r="B3442">
        <f t="shared" si="53"/>
        <v>2</v>
      </c>
      <c r="C3442" s="2">
        <v>38734</v>
      </c>
      <c r="D3442" s="4">
        <v>63.1</v>
      </c>
    </row>
    <row r="3443" spans="2:4" ht="15" thickBot="1" x14ac:dyDescent="0.35">
      <c r="B3443">
        <f t="shared" si="53"/>
        <v>1</v>
      </c>
      <c r="C3443" s="2">
        <v>38733</v>
      </c>
      <c r="D3443" s="4">
        <v>2.1</v>
      </c>
    </row>
    <row r="3444" spans="2:4" ht="15" thickBot="1" x14ac:dyDescent="0.35">
      <c r="B3444">
        <f t="shared" si="53"/>
        <v>5</v>
      </c>
      <c r="C3444" s="2">
        <v>38730</v>
      </c>
      <c r="D3444" s="4">
        <v>-9.6</v>
      </c>
    </row>
    <row r="3445" spans="2:4" ht="15" thickBot="1" x14ac:dyDescent="0.35">
      <c r="B3445">
        <f t="shared" si="53"/>
        <v>4</v>
      </c>
      <c r="C3445" s="2">
        <v>38729</v>
      </c>
      <c r="D3445" s="4">
        <v>2.2000000000000002</v>
      </c>
    </row>
    <row r="3446" spans="2:4" ht="15" thickBot="1" x14ac:dyDescent="0.35">
      <c r="B3446">
        <f t="shared" si="53"/>
        <v>3</v>
      </c>
      <c r="C3446" s="2">
        <v>38728</v>
      </c>
      <c r="D3446" s="4">
        <v>-24.3</v>
      </c>
    </row>
    <row r="3447" spans="2:4" ht="15" thickBot="1" x14ac:dyDescent="0.35">
      <c r="B3447">
        <f t="shared" si="53"/>
        <v>2</v>
      </c>
      <c r="C3447" s="2">
        <v>38727</v>
      </c>
      <c r="D3447" s="4">
        <v>-0.4</v>
      </c>
    </row>
    <row r="3448" spans="2:4" ht="15" thickBot="1" x14ac:dyDescent="0.35">
      <c r="B3448">
        <f t="shared" si="53"/>
        <v>5</v>
      </c>
      <c r="C3448" s="2">
        <v>38716</v>
      </c>
      <c r="D3448" s="4">
        <v>2.5</v>
      </c>
    </row>
    <row r="3449" spans="2:4" ht="15" thickBot="1" x14ac:dyDescent="0.35">
      <c r="B3449">
        <f t="shared" si="53"/>
        <v>4</v>
      </c>
      <c r="C3449" s="2">
        <v>38715</v>
      </c>
      <c r="D3449" s="4">
        <v>17.7</v>
      </c>
    </row>
    <row r="3450" spans="2:4" ht="15" thickBot="1" x14ac:dyDescent="0.35">
      <c r="B3450">
        <f t="shared" si="53"/>
        <v>3</v>
      </c>
      <c r="C3450" s="2">
        <v>38714</v>
      </c>
      <c r="D3450" s="4">
        <v>30.8</v>
      </c>
    </row>
    <row r="3451" spans="2:4" ht="15" thickBot="1" x14ac:dyDescent="0.35">
      <c r="B3451">
        <f t="shared" si="53"/>
        <v>2</v>
      </c>
      <c r="C3451" s="2">
        <v>38713</v>
      </c>
      <c r="D3451" s="4">
        <v>41.6</v>
      </c>
    </row>
    <row r="3452" spans="2:4" ht="15" thickBot="1" x14ac:dyDescent="0.35">
      <c r="B3452">
        <f t="shared" si="53"/>
        <v>1</v>
      </c>
      <c r="C3452" s="2">
        <v>38712</v>
      </c>
      <c r="D3452" s="4">
        <v>24.8</v>
      </c>
    </row>
    <row r="3453" spans="2:4" ht="15" thickBot="1" x14ac:dyDescent="0.35">
      <c r="B3453">
        <f t="shared" si="53"/>
        <v>5</v>
      </c>
      <c r="C3453" s="2">
        <v>38709</v>
      </c>
      <c r="D3453" s="4">
        <v>-8.5</v>
      </c>
    </row>
    <row r="3454" spans="2:4" ht="15" thickBot="1" x14ac:dyDescent="0.35">
      <c r="B3454">
        <f t="shared" si="53"/>
        <v>4</v>
      </c>
      <c r="C3454" s="2">
        <v>38708</v>
      </c>
      <c r="D3454" s="4">
        <v>66.099999999999994</v>
      </c>
    </row>
    <row r="3455" spans="2:4" ht="15" thickBot="1" x14ac:dyDescent="0.35">
      <c r="B3455">
        <f t="shared" si="53"/>
        <v>3</v>
      </c>
      <c r="C3455" s="2">
        <v>38707</v>
      </c>
      <c r="D3455" s="4">
        <v>19.8</v>
      </c>
    </row>
    <row r="3456" spans="2:4" ht="15" thickBot="1" x14ac:dyDescent="0.35">
      <c r="B3456">
        <f t="shared" si="53"/>
        <v>2</v>
      </c>
      <c r="C3456" s="2">
        <v>38706</v>
      </c>
      <c r="D3456" s="4">
        <v>28.1</v>
      </c>
    </row>
    <row r="3457" spans="2:4" ht="15" thickBot="1" x14ac:dyDescent="0.35">
      <c r="B3457">
        <f t="shared" si="53"/>
        <v>1</v>
      </c>
      <c r="C3457" s="2">
        <v>38705</v>
      </c>
      <c r="D3457" s="4">
        <v>-7.9</v>
      </c>
    </row>
    <row r="3458" spans="2:4" ht="15" thickBot="1" x14ac:dyDescent="0.35">
      <c r="B3458">
        <f t="shared" si="53"/>
        <v>5</v>
      </c>
      <c r="C3458" s="2">
        <v>38702</v>
      </c>
      <c r="D3458" s="4">
        <v>-7.3</v>
      </c>
    </row>
    <row r="3459" spans="2:4" ht="15" thickBot="1" x14ac:dyDescent="0.35">
      <c r="B3459">
        <f t="shared" si="53"/>
        <v>4</v>
      </c>
      <c r="C3459" s="2">
        <v>38701</v>
      </c>
      <c r="D3459" s="4">
        <v>69.400000000000006</v>
      </c>
    </row>
    <row r="3460" spans="2:4" ht="15" thickBot="1" x14ac:dyDescent="0.35">
      <c r="B3460">
        <f t="shared" ref="B3460:B3523" si="54">WEEKDAY(C3460,2)</f>
        <v>3</v>
      </c>
      <c r="C3460" s="2">
        <v>38700</v>
      </c>
      <c r="D3460" s="4">
        <v>-8.8000000000000007</v>
      </c>
    </row>
    <row r="3461" spans="2:4" ht="15" thickBot="1" x14ac:dyDescent="0.35">
      <c r="B3461">
        <f t="shared" si="54"/>
        <v>2</v>
      </c>
      <c r="C3461" s="2">
        <v>38699</v>
      </c>
      <c r="D3461" s="4">
        <v>-8.9</v>
      </c>
    </row>
    <row r="3462" spans="2:4" ht="15" thickBot="1" x14ac:dyDescent="0.35">
      <c r="B3462">
        <f t="shared" si="54"/>
        <v>1</v>
      </c>
      <c r="C3462" s="2">
        <v>38698</v>
      </c>
      <c r="D3462" s="4">
        <v>-8.8000000000000007</v>
      </c>
    </row>
    <row r="3463" spans="2:4" ht="15" thickBot="1" x14ac:dyDescent="0.35">
      <c r="B3463">
        <f t="shared" si="54"/>
        <v>5</v>
      </c>
      <c r="C3463" s="2">
        <v>38695</v>
      </c>
      <c r="D3463" s="4">
        <v>-9.3000000000000007</v>
      </c>
    </row>
    <row r="3464" spans="2:4" ht="15" thickBot="1" x14ac:dyDescent="0.35">
      <c r="B3464">
        <f t="shared" si="54"/>
        <v>4</v>
      </c>
      <c r="C3464" s="2">
        <v>38694</v>
      </c>
      <c r="D3464" s="4">
        <v>-11.1</v>
      </c>
    </row>
    <row r="3465" spans="2:4" ht="15" thickBot="1" x14ac:dyDescent="0.35">
      <c r="B3465">
        <f t="shared" si="54"/>
        <v>3</v>
      </c>
      <c r="C3465" s="2">
        <v>38693</v>
      </c>
      <c r="D3465" s="4">
        <v>-15.8</v>
      </c>
    </row>
    <row r="3466" spans="2:4" ht="15" thickBot="1" x14ac:dyDescent="0.35">
      <c r="B3466">
        <f t="shared" si="54"/>
        <v>2</v>
      </c>
      <c r="C3466" s="2">
        <v>38692</v>
      </c>
      <c r="D3466" s="4">
        <v>-15.1</v>
      </c>
    </row>
    <row r="3467" spans="2:4" ht="15" thickBot="1" x14ac:dyDescent="0.35">
      <c r="B3467">
        <f t="shared" si="54"/>
        <v>1</v>
      </c>
      <c r="C3467" s="2">
        <v>38691</v>
      </c>
      <c r="D3467" s="4">
        <v>-11.3</v>
      </c>
    </row>
    <row r="3468" spans="2:4" ht="15" thickBot="1" x14ac:dyDescent="0.35">
      <c r="B3468">
        <f t="shared" si="54"/>
        <v>5</v>
      </c>
      <c r="C3468" s="2">
        <v>38688</v>
      </c>
      <c r="D3468" s="4">
        <v>-33.4</v>
      </c>
    </row>
    <row r="3469" spans="2:4" ht="15" thickBot="1" x14ac:dyDescent="0.35">
      <c r="B3469">
        <f t="shared" si="54"/>
        <v>4</v>
      </c>
      <c r="C3469" s="2">
        <v>38687</v>
      </c>
      <c r="D3469" s="4">
        <v>-93.7</v>
      </c>
    </row>
    <row r="3470" spans="2:4" ht="15" thickBot="1" x14ac:dyDescent="0.35">
      <c r="B3470">
        <f t="shared" si="54"/>
        <v>3</v>
      </c>
      <c r="C3470" s="2">
        <v>38686</v>
      </c>
      <c r="D3470" s="4">
        <v>-78.599999999999994</v>
      </c>
    </row>
    <row r="3471" spans="2:4" ht="15" thickBot="1" x14ac:dyDescent="0.35">
      <c r="B3471">
        <f t="shared" si="54"/>
        <v>2</v>
      </c>
      <c r="C3471" s="2">
        <v>38685</v>
      </c>
      <c r="D3471" s="4">
        <v>-80.099999999999994</v>
      </c>
    </row>
    <row r="3472" spans="2:4" ht="15" thickBot="1" x14ac:dyDescent="0.35">
      <c r="B3472">
        <f t="shared" si="54"/>
        <v>1</v>
      </c>
      <c r="C3472" s="2">
        <v>38684</v>
      </c>
      <c r="D3472" s="4">
        <v>-39.5</v>
      </c>
    </row>
    <row r="3473" spans="2:4" ht="15" thickBot="1" x14ac:dyDescent="0.35">
      <c r="B3473">
        <f t="shared" si="54"/>
        <v>5</v>
      </c>
      <c r="C3473" s="2">
        <v>38681</v>
      </c>
      <c r="D3473" s="4">
        <v>16.100000000000001</v>
      </c>
    </row>
    <row r="3474" spans="2:4" ht="15" thickBot="1" x14ac:dyDescent="0.35">
      <c r="B3474">
        <f t="shared" si="54"/>
        <v>4</v>
      </c>
      <c r="C3474" s="2">
        <v>38680</v>
      </c>
      <c r="D3474" s="4">
        <v>-15.1</v>
      </c>
    </row>
    <row r="3475" spans="2:4" ht="15" thickBot="1" x14ac:dyDescent="0.35">
      <c r="B3475">
        <f t="shared" si="54"/>
        <v>3</v>
      </c>
      <c r="C3475" s="2">
        <v>38679</v>
      </c>
      <c r="D3475" s="4">
        <v>-18</v>
      </c>
    </row>
    <row r="3476" spans="2:4" ht="15" thickBot="1" x14ac:dyDescent="0.35">
      <c r="B3476">
        <f t="shared" si="54"/>
        <v>2</v>
      </c>
      <c r="C3476" s="2">
        <v>38678</v>
      </c>
      <c r="D3476" s="4">
        <v>-52.7</v>
      </c>
    </row>
    <row r="3477" spans="2:4" ht="15" thickBot="1" x14ac:dyDescent="0.35">
      <c r="B3477">
        <f t="shared" si="54"/>
        <v>1</v>
      </c>
      <c r="C3477" s="2">
        <v>38677</v>
      </c>
      <c r="D3477" s="4">
        <v>-9.3000000000000007</v>
      </c>
    </row>
    <row r="3478" spans="2:4" ht="15" thickBot="1" x14ac:dyDescent="0.35">
      <c r="B3478">
        <f t="shared" si="54"/>
        <v>5</v>
      </c>
      <c r="C3478" s="2">
        <v>38674</v>
      </c>
      <c r="D3478" s="4">
        <v>-24.4</v>
      </c>
    </row>
    <row r="3479" spans="2:4" ht="15" thickBot="1" x14ac:dyDescent="0.35">
      <c r="B3479">
        <f t="shared" si="54"/>
        <v>4</v>
      </c>
      <c r="C3479" s="2">
        <v>38673</v>
      </c>
      <c r="D3479" s="4">
        <v>-41.3</v>
      </c>
    </row>
    <row r="3480" spans="2:4" ht="15" thickBot="1" x14ac:dyDescent="0.35">
      <c r="B3480">
        <f t="shared" si="54"/>
        <v>3</v>
      </c>
      <c r="C3480" s="2">
        <v>38672</v>
      </c>
      <c r="D3480" s="4">
        <v>-33.299999999999997</v>
      </c>
    </row>
    <row r="3481" spans="2:4" ht="15" thickBot="1" x14ac:dyDescent="0.35">
      <c r="B3481">
        <f t="shared" si="54"/>
        <v>2</v>
      </c>
      <c r="C3481" s="2">
        <v>38671</v>
      </c>
      <c r="D3481" s="4">
        <v>-25.4</v>
      </c>
    </row>
    <row r="3482" spans="2:4" ht="15" thickBot="1" x14ac:dyDescent="0.35">
      <c r="B3482">
        <f t="shared" si="54"/>
        <v>1</v>
      </c>
      <c r="C3482" s="2">
        <v>38670</v>
      </c>
      <c r="D3482" s="4">
        <v>-13.5</v>
      </c>
    </row>
    <row r="3483" spans="2:4" ht="15" thickBot="1" x14ac:dyDescent="0.35">
      <c r="B3483">
        <f t="shared" si="54"/>
        <v>5</v>
      </c>
      <c r="C3483" s="2">
        <v>38667</v>
      </c>
      <c r="D3483" s="4">
        <v>-8</v>
      </c>
    </row>
    <row r="3484" spans="2:4" ht="15" thickBot="1" x14ac:dyDescent="0.35">
      <c r="B3484">
        <f t="shared" si="54"/>
        <v>4</v>
      </c>
      <c r="C3484" s="2">
        <v>38666</v>
      </c>
      <c r="D3484" s="4">
        <v>3.4</v>
      </c>
    </row>
    <row r="3485" spans="2:4" ht="15" thickBot="1" x14ac:dyDescent="0.35">
      <c r="B3485">
        <f t="shared" si="54"/>
        <v>3</v>
      </c>
      <c r="C3485" s="2">
        <v>38665</v>
      </c>
      <c r="D3485" s="4">
        <v>-0.2</v>
      </c>
    </row>
    <row r="3486" spans="2:4" ht="15" thickBot="1" x14ac:dyDescent="0.35">
      <c r="B3486">
        <f t="shared" si="54"/>
        <v>2</v>
      </c>
      <c r="C3486" s="2">
        <v>38664</v>
      </c>
      <c r="D3486" s="4">
        <v>-3</v>
      </c>
    </row>
    <row r="3487" spans="2:4" ht="15" thickBot="1" x14ac:dyDescent="0.35">
      <c r="B3487">
        <f t="shared" si="54"/>
        <v>1</v>
      </c>
      <c r="C3487" s="2">
        <v>38663</v>
      </c>
      <c r="D3487" s="4">
        <v>-0.1</v>
      </c>
    </row>
    <row r="3488" spans="2:4" ht="15" thickBot="1" x14ac:dyDescent="0.35">
      <c r="B3488">
        <f t="shared" si="54"/>
        <v>4</v>
      </c>
      <c r="C3488" s="2">
        <v>38659</v>
      </c>
      <c r="D3488" s="4">
        <v>2.8</v>
      </c>
    </row>
    <row r="3489" spans="2:4" ht="15" thickBot="1" x14ac:dyDescent="0.35">
      <c r="B3489">
        <f t="shared" si="54"/>
        <v>3</v>
      </c>
      <c r="C3489" s="2">
        <v>38658</v>
      </c>
      <c r="D3489" s="4">
        <v>-12.8</v>
      </c>
    </row>
    <row r="3490" spans="2:4" ht="15" thickBot="1" x14ac:dyDescent="0.35">
      <c r="B3490">
        <f t="shared" si="54"/>
        <v>2</v>
      </c>
      <c r="C3490" s="2">
        <v>38657</v>
      </c>
      <c r="D3490" s="4">
        <v>-92.7</v>
      </c>
    </row>
    <row r="3491" spans="2:4" ht="15" thickBot="1" x14ac:dyDescent="0.35">
      <c r="B3491">
        <f t="shared" si="54"/>
        <v>1</v>
      </c>
      <c r="C3491" s="2">
        <v>38656</v>
      </c>
      <c r="D3491" s="4">
        <v>-63.5</v>
      </c>
    </row>
    <row r="3492" spans="2:4" ht="15" thickBot="1" x14ac:dyDescent="0.35">
      <c r="B3492">
        <f t="shared" si="54"/>
        <v>5</v>
      </c>
      <c r="C3492" s="2">
        <v>38653</v>
      </c>
      <c r="D3492" s="4">
        <v>-10.199999999999999</v>
      </c>
    </row>
    <row r="3493" spans="2:4" ht="15" thickBot="1" x14ac:dyDescent="0.35">
      <c r="B3493">
        <f t="shared" si="54"/>
        <v>4</v>
      </c>
      <c r="C3493" s="2">
        <v>38652</v>
      </c>
      <c r="D3493" s="4">
        <v>-24.7</v>
      </c>
    </row>
    <row r="3494" spans="2:4" ht="15" thickBot="1" x14ac:dyDescent="0.35">
      <c r="B3494">
        <f t="shared" si="54"/>
        <v>3</v>
      </c>
      <c r="C3494" s="2">
        <v>38651</v>
      </c>
      <c r="D3494" s="4">
        <v>-20.6</v>
      </c>
    </row>
    <row r="3495" spans="2:4" ht="15" thickBot="1" x14ac:dyDescent="0.35">
      <c r="B3495">
        <f t="shared" si="54"/>
        <v>2</v>
      </c>
      <c r="C3495" s="2">
        <v>38650</v>
      </c>
      <c r="D3495" s="4">
        <v>29.1</v>
      </c>
    </row>
    <row r="3496" spans="2:4" ht="15" thickBot="1" x14ac:dyDescent="0.35">
      <c r="B3496">
        <f t="shared" si="54"/>
        <v>1</v>
      </c>
      <c r="C3496" s="2">
        <v>38649</v>
      </c>
      <c r="D3496" s="4">
        <v>-4.9000000000000004</v>
      </c>
    </row>
    <row r="3497" spans="2:4" ht="15" thickBot="1" x14ac:dyDescent="0.35">
      <c r="B3497">
        <f t="shared" si="54"/>
        <v>5</v>
      </c>
      <c r="C3497" s="2">
        <v>38646</v>
      </c>
      <c r="D3497" s="4">
        <v>1.1000000000000001</v>
      </c>
    </row>
    <row r="3498" spans="2:4" ht="15" thickBot="1" x14ac:dyDescent="0.35">
      <c r="B3498">
        <f t="shared" si="54"/>
        <v>4</v>
      </c>
      <c r="C3498" s="2">
        <v>38645</v>
      </c>
      <c r="D3498" s="4">
        <v>37</v>
      </c>
    </row>
    <row r="3499" spans="2:4" ht="15" thickBot="1" x14ac:dyDescent="0.35">
      <c r="B3499">
        <f t="shared" si="54"/>
        <v>3</v>
      </c>
      <c r="C3499" s="2">
        <v>38644</v>
      </c>
      <c r="D3499" s="4">
        <v>3.1</v>
      </c>
    </row>
    <row r="3500" spans="2:4" ht="15" thickBot="1" x14ac:dyDescent="0.35">
      <c r="B3500">
        <f t="shared" si="54"/>
        <v>2</v>
      </c>
      <c r="C3500" s="2">
        <v>38643</v>
      </c>
      <c r="D3500" s="4">
        <v>11.9</v>
      </c>
    </row>
    <row r="3501" spans="2:4" ht="15" thickBot="1" x14ac:dyDescent="0.35">
      <c r="B3501">
        <f t="shared" si="54"/>
        <v>1</v>
      </c>
      <c r="C3501" s="2">
        <v>38642</v>
      </c>
      <c r="D3501" s="4">
        <v>47.8</v>
      </c>
    </row>
    <row r="3502" spans="2:4" ht="15" thickBot="1" x14ac:dyDescent="0.35">
      <c r="B3502">
        <f t="shared" si="54"/>
        <v>5</v>
      </c>
      <c r="C3502" s="2">
        <v>38639</v>
      </c>
      <c r="D3502" s="4">
        <v>6.8</v>
      </c>
    </row>
    <row r="3503" spans="2:4" ht="15" thickBot="1" x14ac:dyDescent="0.35">
      <c r="B3503">
        <f t="shared" si="54"/>
        <v>4</v>
      </c>
      <c r="C3503" s="2">
        <v>38638</v>
      </c>
      <c r="D3503" s="4">
        <v>13.6</v>
      </c>
    </row>
    <row r="3504" spans="2:4" ht="15" thickBot="1" x14ac:dyDescent="0.35">
      <c r="B3504">
        <f t="shared" si="54"/>
        <v>3</v>
      </c>
      <c r="C3504" s="2">
        <v>38637</v>
      </c>
      <c r="D3504" s="4">
        <v>15.9</v>
      </c>
    </row>
    <row r="3505" spans="2:4" ht="15" thickBot="1" x14ac:dyDescent="0.35">
      <c r="B3505">
        <f t="shared" si="54"/>
        <v>2</v>
      </c>
      <c r="C3505" s="2">
        <v>38636</v>
      </c>
      <c r="D3505" s="4">
        <v>25.8</v>
      </c>
    </row>
    <row r="3506" spans="2:4" ht="15" thickBot="1" x14ac:dyDescent="0.35">
      <c r="B3506">
        <f t="shared" si="54"/>
        <v>1</v>
      </c>
      <c r="C3506" s="2">
        <v>38635</v>
      </c>
      <c r="D3506" s="4">
        <v>73.599999999999994</v>
      </c>
    </row>
    <row r="3507" spans="2:4" ht="15" thickBot="1" x14ac:dyDescent="0.35">
      <c r="B3507">
        <f t="shared" si="54"/>
        <v>5</v>
      </c>
      <c r="C3507" s="2">
        <v>38632</v>
      </c>
      <c r="D3507" s="4">
        <v>6.2</v>
      </c>
    </row>
    <row r="3508" spans="2:4" ht="15" thickBot="1" x14ac:dyDescent="0.35">
      <c r="B3508">
        <f t="shared" si="54"/>
        <v>4</v>
      </c>
      <c r="C3508" s="2">
        <v>38631</v>
      </c>
      <c r="D3508" s="4">
        <v>19.600000000000001</v>
      </c>
    </row>
    <row r="3509" spans="2:4" ht="15" thickBot="1" x14ac:dyDescent="0.35">
      <c r="B3509">
        <f t="shared" si="54"/>
        <v>3</v>
      </c>
      <c r="C3509" s="2">
        <v>38630</v>
      </c>
      <c r="D3509" s="4">
        <v>-7.3</v>
      </c>
    </row>
    <row r="3510" spans="2:4" ht="15" thickBot="1" x14ac:dyDescent="0.35">
      <c r="B3510">
        <f t="shared" si="54"/>
        <v>2</v>
      </c>
      <c r="C3510" s="2">
        <v>38629</v>
      </c>
      <c r="D3510" s="4">
        <v>-3.7</v>
      </c>
    </row>
    <row r="3511" spans="2:4" ht="15" thickBot="1" x14ac:dyDescent="0.35">
      <c r="B3511">
        <f t="shared" si="54"/>
        <v>1</v>
      </c>
      <c r="C3511" s="2">
        <v>38628</v>
      </c>
      <c r="D3511" s="4">
        <v>93.9</v>
      </c>
    </row>
    <row r="3512" spans="2:4" ht="15" thickBot="1" x14ac:dyDescent="0.35">
      <c r="B3512">
        <f t="shared" si="54"/>
        <v>5</v>
      </c>
      <c r="C3512" s="2">
        <v>38625</v>
      </c>
      <c r="D3512" s="4">
        <v>13.7</v>
      </c>
    </row>
    <row r="3513" spans="2:4" ht="15" thickBot="1" x14ac:dyDescent="0.35">
      <c r="B3513">
        <f t="shared" si="54"/>
        <v>4</v>
      </c>
      <c r="C3513" s="2">
        <v>38624</v>
      </c>
      <c r="D3513" s="4">
        <v>35.9</v>
      </c>
    </row>
    <row r="3514" spans="2:4" ht="15" thickBot="1" x14ac:dyDescent="0.35">
      <c r="B3514">
        <f t="shared" si="54"/>
        <v>3</v>
      </c>
      <c r="C3514" s="2">
        <v>38623</v>
      </c>
      <c r="D3514" s="4">
        <v>23.3</v>
      </c>
    </row>
    <row r="3515" spans="2:4" ht="15" thickBot="1" x14ac:dyDescent="0.35">
      <c r="B3515">
        <f t="shared" si="54"/>
        <v>2</v>
      </c>
      <c r="C3515" s="2">
        <v>38622</v>
      </c>
      <c r="D3515" s="4">
        <v>0.2</v>
      </c>
    </row>
    <row r="3516" spans="2:4" ht="15" thickBot="1" x14ac:dyDescent="0.35">
      <c r="B3516">
        <f t="shared" si="54"/>
        <v>1</v>
      </c>
      <c r="C3516" s="2">
        <v>38621</v>
      </c>
      <c r="D3516" s="4">
        <v>125.5</v>
      </c>
    </row>
    <row r="3517" spans="2:4" ht="15" thickBot="1" x14ac:dyDescent="0.35">
      <c r="B3517">
        <f t="shared" si="54"/>
        <v>5</v>
      </c>
      <c r="C3517" s="2">
        <v>38618</v>
      </c>
      <c r="D3517" s="4">
        <v>5.8</v>
      </c>
    </row>
    <row r="3518" spans="2:4" ht="15" thickBot="1" x14ac:dyDescent="0.35">
      <c r="B3518">
        <f t="shared" si="54"/>
        <v>4</v>
      </c>
      <c r="C3518" s="2">
        <v>38617</v>
      </c>
      <c r="D3518" s="4">
        <v>17.399999999999999</v>
      </c>
    </row>
    <row r="3519" spans="2:4" ht="15" thickBot="1" x14ac:dyDescent="0.35">
      <c r="B3519">
        <f t="shared" si="54"/>
        <v>3</v>
      </c>
      <c r="C3519" s="2">
        <v>38616</v>
      </c>
      <c r="D3519" s="4">
        <v>44.4</v>
      </c>
    </row>
    <row r="3520" spans="2:4" ht="15" thickBot="1" x14ac:dyDescent="0.35">
      <c r="B3520">
        <f t="shared" si="54"/>
        <v>2</v>
      </c>
      <c r="C3520" s="2">
        <v>38615</v>
      </c>
      <c r="D3520" s="4">
        <v>2.4</v>
      </c>
    </row>
    <row r="3521" spans="2:4" ht="15" thickBot="1" x14ac:dyDescent="0.35">
      <c r="B3521">
        <f t="shared" si="54"/>
        <v>1</v>
      </c>
      <c r="C3521" s="2">
        <v>38614</v>
      </c>
      <c r="D3521" s="4">
        <v>43</v>
      </c>
    </row>
    <row r="3522" spans="2:4" ht="15" thickBot="1" x14ac:dyDescent="0.35">
      <c r="B3522">
        <f t="shared" si="54"/>
        <v>5</v>
      </c>
      <c r="C3522" s="2">
        <v>38611</v>
      </c>
      <c r="D3522" s="4">
        <v>4.9000000000000004</v>
      </c>
    </row>
    <row r="3523" spans="2:4" ht="15" thickBot="1" x14ac:dyDescent="0.35">
      <c r="B3523">
        <f t="shared" si="54"/>
        <v>4</v>
      </c>
      <c r="C3523" s="2">
        <v>38610</v>
      </c>
      <c r="D3523" s="4">
        <v>20.3</v>
      </c>
    </row>
    <row r="3524" spans="2:4" ht="15" thickBot="1" x14ac:dyDescent="0.35">
      <c r="B3524">
        <f t="shared" ref="B3524:B3587" si="55">WEEKDAY(C3524,2)</f>
        <v>3</v>
      </c>
      <c r="C3524" s="2">
        <v>38609</v>
      </c>
      <c r="D3524" s="4">
        <v>81.2</v>
      </c>
    </row>
    <row r="3525" spans="2:4" ht="15" thickBot="1" x14ac:dyDescent="0.35">
      <c r="B3525">
        <f t="shared" si="55"/>
        <v>2</v>
      </c>
      <c r="C3525" s="2">
        <v>38608</v>
      </c>
      <c r="D3525" s="4">
        <v>14.4</v>
      </c>
    </row>
    <row r="3526" spans="2:4" ht="15" thickBot="1" x14ac:dyDescent="0.35">
      <c r="B3526">
        <f t="shared" si="55"/>
        <v>1</v>
      </c>
      <c r="C3526" s="2">
        <v>38607</v>
      </c>
      <c r="D3526" s="4">
        <v>46.1</v>
      </c>
    </row>
    <row r="3527" spans="2:4" ht="15" thickBot="1" x14ac:dyDescent="0.35">
      <c r="B3527">
        <f t="shared" si="55"/>
        <v>5</v>
      </c>
      <c r="C3527" s="2">
        <v>38604</v>
      </c>
      <c r="D3527" s="4">
        <v>13.5</v>
      </c>
    </row>
    <row r="3528" spans="2:4" ht="15" thickBot="1" x14ac:dyDescent="0.35">
      <c r="B3528">
        <f t="shared" si="55"/>
        <v>4</v>
      </c>
      <c r="C3528" s="2">
        <v>38603</v>
      </c>
      <c r="D3528" s="4">
        <v>18.3</v>
      </c>
    </row>
    <row r="3529" spans="2:4" ht="15" thickBot="1" x14ac:dyDescent="0.35">
      <c r="B3529">
        <f t="shared" si="55"/>
        <v>3</v>
      </c>
      <c r="C3529" s="2">
        <v>38602</v>
      </c>
      <c r="D3529" s="4">
        <v>3.8</v>
      </c>
    </row>
    <row r="3530" spans="2:4" ht="15" thickBot="1" x14ac:dyDescent="0.35">
      <c r="B3530">
        <f t="shared" si="55"/>
        <v>2</v>
      </c>
      <c r="C3530" s="2">
        <v>38601</v>
      </c>
      <c r="D3530" s="4">
        <v>12.7</v>
      </c>
    </row>
    <row r="3531" spans="2:4" ht="15" thickBot="1" x14ac:dyDescent="0.35">
      <c r="B3531">
        <f t="shared" si="55"/>
        <v>1</v>
      </c>
      <c r="C3531" s="2">
        <v>38600</v>
      </c>
      <c r="D3531" s="4">
        <v>-0.3</v>
      </c>
    </row>
    <row r="3532" spans="2:4" ht="15" thickBot="1" x14ac:dyDescent="0.35">
      <c r="B3532">
        <f t="shared" si="55"/>
        <v>5</v>
      </c>
      <c r="C3532" s="2">
        <v>38597</v>
      </c>
      <c r="D3532" s="4">
        <v>-1.6</v>
      </c>
    </row>
    <row r="3533" spans="2:4" ht="15" thickBot="1" x14ac:dyDescent="0.35">
      <c r="B3533">
        <f t="shared" si="55"/>
        <v>4</v>
      </c>
      <c r="C3533" s="2">
        <v>38596</v>
      </c>
      <c r="D3533" s="4">
        <v>-0.2</v>
      </c>
    </row>
    <row r="3534" spans="2:4" ht="15" thickBot="1" x14ac:dyDescent="0.35">
      <c r="B3534">
        <f t="shared" si="55"/>
        <v>3</v>
      </c>
      <c r="C3534" s="2">
        <v>38595</v>
      </c>
      <c r="D3534" s="4">
        <v>6</v>
      </c>
    </row>
    <row r="3535" spans="2:4" ht="15" thickBot="1" x14ac:dyDescent="0.35">
      <c r="B3535">
        <f t="shared" si="55"/>
        <v>2</v>
      </c>
      <c r="C3535" s="2">
        <v>38594</v>
      </c>
      <c r="D3535" s="4">
        <v>6.8</v>
      </c>
    </row>
    <row r="3536" spans="2:4" ht="15" thickBot="1" x14ac:dyDescent="0.35">
      <c r="B3536">
        <f t="shared" si="55"/>
        <v>1</v>
      </c>
      <c r="C3536" s="2">
        <v>38593</v>
      </c>
      <c r="D3536" s="4">
        <v>7.1</v>
      </c>
    </row>
    <row r="3537" spans="2:4" ht="15" thickBot="1" x14ac:dyDescent="0.35">
      <c r="B3537">
        <f t="shared" si="55"/>
        <v>5</v>
      </c>
      <c r="C3537" s="2">
        <v>38590</v>
      </c>
      <c r="D3537" s="4">
        <v>16.7</v>
      </c>
    </row>
    <row r="3538" spans="2:4" ht="15" thickBot="1" x14ac:dyDescent="0.35">
      <c r="B3538">
        <f t="shared" si="55"/>
        <v>4</v>
      </c>
      <c r="C3538" s="2">
        <v>38589</v>
      </c>
      <c r="D3538" s="4">
        <v>25.7</v>
      </c>
    </row>
    <row r="3539" spans="2:4" ht="15" thickBot="1" x14ac:dyDescent="0.35">
      <c r="B3539">
        <f t="shared" si="55"/>
        <v>3</v>
      </c>
      <c r="C3539" s="2">
        <v>38588</v>
      </c>
      <c r="D3539" s="4">
        <v>12.1</v>
      </c>
    </row>
    <row r="3540" spans="2:4" ht="15" thickBot="1" x14ac:dyDescent="0.35">
      <c r="B3540">
        <f t="shared" si="55"/>
        <v>2</v>
      </c>
      <c r="C3540" s="2">
        <v>38587</v>
      </c>
      <c r="D3540" s="4">
        <v>2.7</v>
      </c>
    </row>
    <row r="3541" spans="2:4" ht="15" thickBot="1" x14ac:dyDescent="0.35">
      <c r="B3541">
        <f t="shared" si="55"/>
        <v>1</v>
      </c>
      <c r="C3541" s="2">
        <v>38586</v>
      </c>
      <c r="D3541" s="4">
        <v>17.3</v>
      </c>
    </row>
    <row r="3542" spans="2:4" ht="15" thickBot="1" x14ac:dyDescent="0.35">
      <c r="B3542">
        <f t="shared" si="55"/>
        <v>5</v>
      </c>
      <c r="C3542" s="2">
        <v>38583</v>
      </c>
      <c r="D3542" s="4">
        <v>6.5</v>
      </c>
    </row>
    <row r="3543" spans="2:4" ht="15" thickBot="1" x14ac:dyDescent="0.35">
      <c r="B3543">
        <f t="shared" si="55"/>
        <v>4</v>
      </c>
      <c r="C3543" s="2">
        <v>38582</v>
      </c>
      <c r="D3543" s="4">
        <v>5.9</v>
      </c>
    </row>
    <row r="3544" spans="2:4" ht="15" thickBot="1" x14ac:dyDescent="0.35">
      <c r="B3544">
        <f t="shared" si="55"/>
        <v>3</v>
      </c>
      <c r="C3544" s="2">
        <v>38581</v>
      </c>
      <c r="D3544" s="4">
        <v>22.1</v>
      </c>
    </row>
    <row r="3545" spans="2:4" ht="15" thickBot="1" x14ac:dyDescent="0.35">
      <c r="B3545">
        <f t="shared" si="55"/>
        <v>2</v>
      </c>
      <c r="C3545" s="2">
        <v>38580</v>
      </c>
      <c r="D3545" s="4">
        <v>33.700000000000003</v>
      </c>
    </row>
    <row r="3546" spans="2:4" ht="15" thickBot="1" x14ac:dyDescent="0.35">
      <c r="B3546">
        <f t="shared" si="55"/>
        <v>1</v>
      </c>
      <c r="C3546" s="2">
        <v>38579</v>
      </c>
      <c r="D3546" s="4">
        <v>19.3</v>
      </c>
    </row>
    <row r="3547" spans="2:4" ht="15" thickBot="1" x14ac:dyDescent="0.35">
      <c r="B3547">
        <f t="shared" si="55"/>
        <v>5</v>
      </c>
      <c r="C3547" s="2">
        <v>38576</v>
      </c>
      <c r="D3547" s="4">
        <v>2.7</v>
      </c>
    </row>
    <row r="3548" spans="2:4" ht="15" thickBot="1" x14ac:dyDescent="0.35">
      <c r="B3548">
        <f t="shared" si="55"/>
        <v>4</v>
      </c>
      <c r="C3548" s="2">
        <v>38575</v>
      </c>
      <c r="D3548" s="4">
        <v>11.2</v>
      </c>
    </row>
    <row r="3549" spans="2:4" ht="15" thickBot="1" x14ac:dyDescent="0.35">
      <c r="B3549">
        <f t="shared" si="55"/>
        <v>3</v>
      </c>
      <c r="C3549" s="2">
        <v>38574</v>
      </c>
      <c r="D3549" s="4">
        <v>27.9</v>
      </c>
    </row>
    <row r="3550" spans="2:4" ht="15" thickBot="1" x14ac:dyDescent="0.35">
      <c r="B3550">
        <f t="shared" si="55"/>
        <v>2</v>
      </c>
      <c r="C3550" s="2">
        <v>38573</v>
      </c>
      <c r="D3550" s="4">
        <v>42.8</v>
      </c>
    </row>
    <row r="3551" spans="2:4" ht="15" thickBot="1" x14ac:dyDescent="0.35">
      <c r="B3551">
        <f t="shared" si="55"/>
        <v>1</v>
      </c>
      <c r="C3551" s="2">
        <v>38572</v>
      </c>
      <c r="D3551" s="4">
        <v>12.6</v>
      </c>
    </row>
    <row r="3552" spans="2:4" ht="15" thickBot="1" x14ac:dyDescent="0.35">
      <c r="B3552">
        <f t="shared" si="55"/>
        <v>5</v>
      </c>
      <c r="C3552" s="2">
        <v>38569</v>
      </c>
      <c r="D3552" s="4">
        <v>-0.2</v>
      </c>
    </row>
    <row r="3553" spans="2:4" ht="15" thickBot="1" x14ac:dyDescent="0.35">
      <c r="B3553">
        <f t="shared" si="55"/>
        <v>4</v>
      </c>
      <c r="C3553" s="2">
        <v>38568</v>
      </c>
      <c r="D3553" s="4">
        <v>8.9</v>
      </c>
    </row>
    <row r="3554" spans="2:4" ht="15" thickBot="1" x14ac:dyDescent="0.35">
      <c r="B3554">
        <f t="shared" si="55"/>
        <v>3</v>
      </c>
      <c r="C3554" s="2">
        <v>38567</v>
      </c>
      <c r="D3554" s="4">
        <v>0.3</v>
      </c>
    </row>
    <row r="3555" spans="2:4" ht="15" thickBot="1" x14ac:dyDescent="0.35">
      <c r="B3555">
        <f t="shared" si="55"/>
        <v>2</v>
      </c>
      <c r="C3555" s="2">
        <v>38566</v>
      </c>
      <c r="D3555" s="4">
        <v>0</v>
      </c>
    </row>
    <row r="3556" spans="2:4" ht="15" thickBot="1" x14ac:dyDescent="0.35">
      <c r="B3556">
        <f t="shared" si="55"/>
        <v>1</v>
      </c>
      <c r="C3556" s="2">
        <v>38565</v>
      </c>
      <c r="D3556" s="4">
        <v>0</v>
      </c>
    </row>
    <row r="3557" spans="2:4" ht="15" thickBot="1" x14ac:dyDescent="0.35">
      <c r="B3557">
        <f t="shared" si="55"/>
        <v>5</v>
      </c>
      <c r="C3557" s="2">
        <v>38562</v>
      </c>
      <c r="D3557" s="4">
        <v>0.8</v>
      </c>
    </row>
    <row r="3558" spans="2:4" ht="15" thickBot="1" x14ac:dyDescent="0.35">
      <c r="B3558">
        <f t="shared" si="55"/>
        <v>4</v>
      </c>
      <c r="C3558" s="2">
        <v>38561</v>
      </c>
      <c r="D3558" s="4">
        <v>5.0999999999999996</v>
      </c>
    </row>
    <row r="3559" spans="2:4" ht="15" thickBot="1" x14ac:dyDescent="0.35">
      <c r="B3559">
        <f t="shared" si="55"/>
        <v>3</v>
      </c>
      <c r="C3559" s="2">
        <v>38560</v>
      </c>
      <c r="D3559" s="4">
        <v>39.5</v>
      </c>
    </row>
    <row r="3560" spans="2:4" ht="15" thickBot="1" x14ac:dyDescent="0.35">
      <c r="B3560">
        <f t="shared" si="55"/>
        <v>2</v>
      </c>
      <c r="C3560" s="2">
        <v>38559</v>
      </c>
      <c r="D3560" s="4">
        <v>19.399999999999999</v>
      </c>
    </row>
    <row r="3561" spans="2:4" ht="15" thickBot="1" x14ac:dyDescent="0.35">
      <c r="B3561">
        <f t="shared" si="55"/>
        <v>1</v>
      </c>
      <c r="C3561" s="2">
        <v>38558</v>
      </c>
      <c r="D3561" s="4">
        <v>32.6</v>
      </c>
    </row>
    <row r="3562" spans="2:4" ht="15" thickBot="1" x14ac:dyDescent="0.35">
      <c r="B3562">
        <f t="shared" si="55"/>
        <v>5</v>
      </c>
      <c r="C3562" s="2">
        <v>38555</v>
      </c>
      <c r="D3562" s="4">
        <v>14.1</v>
      </c>
    </row>
    <row r="3563" spans="2:4" ht="15" thickBot="1" x14ac:dyDescent="0.35">
      <c r="B3563">
        <f t="shared" si="55"/>
        <v>4</v>
      </c>
      <c r="C3563" s="2">
        <v>38554</v>
      </c>
      <c r="D3563" s="4">
        <v>15.6</v>
      </c>
    </row>
    <row r="3564" spans="2:4" ht="15" thickBot="1" x14ac:dyDescent="0.35">
      <c r="B3564">
        <f t="shared" si="55"/>
        <v>3</v>
      </c>
      <c r="C3564" s="2">
        <v>38553</v>
      </c>
      <c r="D3564" s="4">
        <v>24.8</v>
      </c>
    </row>
    <row r="3565" spans="2:4" ht="15" thickBot="1" x14ac:dyDescent="0.35">
      <c r="B3565">
        <f t="shared" si="55"/>
        <v>2</v>
      </c>
      <c r="C3565" s="2">
        <v>38552</v>
      </c>
      <c r="D3565" s="4">
        <v>3.5</v>
      </c>
    </row>
    <row r="3566" spans="2:4" ht="15" thickBot="1" x14ac:dyDescent="0.35">
      <c r="B3566">
        <f t="shared" si="55"/>
        <v>1</v>
      </c>
      <c r="C3566" s="2">
        <v>38551</v>
      </c>
      <c r="D3566" s="4">
        <v>6.3</v>
      </c>
    </row>
    <row r="3567" spans="2:4" ht="15" thickBot="1" x14ac:dyDescent="0.35">
      <c r="B3567">
        <f t="shared" si="55"/>
        <v>5</v>
      </c>
      <c r="C3567" s="2">
        <v>38548</v>
      </c>
      <c r="D3567" s="4">
        <v>15.6</v>
      </c>
    </row>
    <row r="3568" spans="2:4" ht="15" thickBot="1" x14ac:dyDescent="0.35">
      <c r="B3568">
        <f t="shared" si="55"/>
        <v>4</v>
      </c>
      <c r="C3568" s="2">
        <v>38547</v>
      </c>
      <c r="D3568" s="4">
        <v>6.3</v>
      </c>
    </row>
    <row r="3569" spans="2:4" ht="15" thickBot="1" x14ac:dyDescent="0.35">
      <c r="B3569">
        <f t="shared" si="55"/>
        <v>3</v>
      </c>
      <c r="C3569" s="2">
        <v>38546</v>
      </c>
      <c r="D3569" s="4">
        <v>27</v>
      </c>
    </row>
    <row r="3570" spans="2:4" ht="15" thickBot="1" x14ac:dyDescent="0.35">
      <c r="B3570">
        <f t="shared" si="55"/>
        <v>2</v>
      </c>
      <c r="C3570" s="2">
        <v>38545</v>
      </c>
      <c r="D3570" s="4">
        <v>8.1</v>
      </c>
    </row>
    <row r="3571" spans="2:4" ht="15" thickBot="1" x14ac:dyDescent="0.35">
      <c r="B3571">
        <f t="shared" si="55"/>
        <v>1</v>
      </c>
      <c r="C3571" s="2">
        <v>38544</v>
      </c>
      <c r="D3571" s="4">
        <v>1.5</v>
      </c>
    </row>
    <row r="3572" spans="2:4" ht="15" thickBot="1" x14ac:dyDescent="0.35">
      <c r="B3572">
        <f t="shared" si="55"/>
        <v>5</v>
      </c>
      <c r="C3572" s="2">
        <v>38541</v>
      </c>
      <c r="D3572" s="4">
        <v>6.3</v>
      </c>
    </row>
    <row r="3573" spans="2:4" ht="15" thickBot="1" x14ac:dyDescent="0.35">
      <c r="B3573">
        <f t="shared" si="55"/>
        <v>4</v>
      </c>
      <c r="C3573" s="2">
        <v>38540</v>
      </c>
      <c r="D3573" s="4">
        <v>-4.8</v>
      </c>
    </row>
    <row r="3574" spans="2:4" ht="15" thickBot="1" x14ac:dyDescent="0.35">
      <c r="B3574">
        <f t="shared" si="55"/>
        <v>3</v>
      </c>
      <c r="C3574" s="2">
        <v>38539</v>
      </c>
      <c r="D3574" s="4">
        <v>-0.8</v>
      </c>
    </row>
    <row r="3575" spans="2:4" ht="15" thickBot="1" x14ac:dyDescent="0.35">
      <c r="B3575">
        <f t="shared" si="55"/>
        <v>2</v>
      </c>
      <c r="C3575" s="2">
        <v>38538</v>
      </c>
      <c r="D3575" s="4">
        <v>-3.4</v>
      </c>
    </row>
    <row r="3576" spans="2:4" ht="15" thickBot="1" x14ac:dyDescent="0.35">
      <c r="B3576">
        <f t="shared" si="55"/>
        <v>1</v>
      </c>
      <c r="C3576" s="2">
        <v>38537</v>
      </c>
      <c r="D3576" s="4">
        <v>3.4</v>
      </c>
    </row>
    <row r="3577" spans="2:4" ht="15" thickBot="1" x14ac:dyDescent="0.35">
      <c r="B3577">
        <f t="shared" si="55"/>
        <v>5</v>
      </c>
      <c r="C3577" s="2">
        <v>38534</v>
      </c>
      <c r="D3577" s="4">
        <v>-20.3</v>
      </c>
    </row>
    <row r="3578" spans="2:4" ht="15" thickBot="1" x14ac:dyDescent="0.35">
      <c r="B3578">
        <f t="shared" si="55"/>
        <v>4</v>
      </c>
      <c r="C3578" s="2">
        <v>38533</v>
      </c>
      <c r="D3578" s="4">
        <v>1.1000000000000001</v>
      </c>
    </row>
    <row r="3579" spans="2:4" ht="15" thickBot="1" x14ac:dyDescent="0.35">
      <c r="B3579">
        <f t="shared" si="55"/>
        <v>3</v>
      </c>
      <c r="C3579" s="2">
        <v>38532</v>
      </c>
      <c r="D3579" s="4">
        <v>-9.5</v>
      </c>
    </row>
    <row r="3580" spans="2:4" ht="15" thickBot="1" x14ac:dyDescent="0.35">
      <c r="B3580">
        <f t="shared" si="55"/>
        <v>2</v>
      </c>
      <c r="C3580" s="2">
        <v>38531</v>
      </c>
      <c r="D3580" s="4">
        <v>24.8</v>
      </c>
    </row>
    <row r="3581" spans="2:4" ht="15" thickBot="1" x14ac:dyDescent="0.35">
      <c r="B3581">
        <f t="shared" si="55"/>
        <v>1</v>
      </c>
      <c r="C3581" s="2">
        <v>38530</v>
      </c>
      <c r="D3581" s="4">
        <v>7.2</v>
      </c>
    </row>
    <row r="3582" spans="2:4" ht="15" thickBot="1" x14ac:dyDescent="0.35">
      <c r="B3582">
        <f t="shared" si="55"/>
        <v>5</v>
      </c>
      <c r="C3582" s="2">
        <v>38527</v>
      </c>
      <c r="D3582" s="4">
        <v>1.9</v>
      </c>
    </row>
    <row r="3583" spans="2:4" ht="15" thickBot="1" x14ac:dyDescent="0.35">
      <c r="B3583">
        <f t="shared" si="55"/>
        <v>4</v>
      </c>
      <c r="C3583" s="2">
        <v>38526</v>
      </c>
      <c r="D3583" s="4">
        <v>43.1</v>
      </c>
    </row>
    <row r="3584" spans="2:4" ht="15" thickBot="1" x14ac:dyDescent="0.35">
      <c r="B3584">
        <f t="shared" si="55"/>
        <v>3</v>
      </c>
      <c r="C3584" s="2">
        <v>38525</v>
      </c>
      <c r="D3584" s="4">
        <v>5.9</v>
      </c>
    </row>
    <row r="3585" spans="2:4" ht="15" thickBot="1" x14ac:dyDescent="0.35">
      <c r="B3585">
        <f t="shared" si="55"/>
        <v>2</v>
      </c>
      <c r="C3585" s="2">
        <v>38524</v>
      </c>
      <c r="D3585" s="4">
        <v>20.100000000000001</v>
      </c>
    </row>
    <row r="3586" spans="2:4" ht="15" thickBot="1" x14ac:dyDescent="0.35">
      <c r="B3586">
        <f t="shared" si="55"/>
        <v>1</v>
      </c>
      <c r="C3586" s="2">
        <v>38523</v>
      </c>
      <c r="D3586" s="4">
        <v>8.3000000000000007</v>
      </c>
    </row>
    <row r="3587" spans="2:4" ht="15" thickBot="1" x14ac:dyDescent="0.35">
      <c r="B3587">
        <f t="shared" si="55"/>
        <v>5</v>
      </c>
      <c r="C3587" s="2">
        <v>38520</v>
      </c>
      <c r="D3587" s="4">
        <v>4.8</v>
      </c>
    </row>
    <row r="3588" spans="2:4" ht="15" thickBot="1" x14ac:dyDescent="0.35">
      <c r="B3588">
        <f t="shared" ref="B3588:B3651" si="56">WEEKDAY(C3588,2)</f>
        <v>4</v>
      </c>
      <c r="C3588" s="2">
        <v>38519</v>
      </c>
      <c r="D3588" s="4">
        <v>42.4</v>
      </c>
    </row>
    <row r="3589" spans="2:4" ht="15" thickBot="1" x14ac:dyDescent="0.35">
      <c r="B3589">
        <f t="shared" si="56"/>
        <v>3</v>
      </c>
      <c r="C3589" s="2">
        <v>38518</v>
      </c>
      <c r="D3589" s="4">
        <v>12.7</v>
      </c>
    </row>
    <row r="3590" spans="2:4" ht="15" thickBot="1" x14ac:dyDescent="0.35">
      <c r="B3590">
        <f t="shared" si="56"/>
        <v>2</v>
      </c>
      <c r="C3590" s="2">
        <v>38517</v>
      </c>
      <c r="D3590" s="4">
        <v>6.9</v>
      </c>
    </row>
    <row r="3591" spans="2:4" ht="15" thickBot="1" x14ac:dyDescent="0.35">
      <c r="B3591">
        <f t="shared" si="56"/>
        <v>5</v>
      </c>
      <c r="C3591" s="2">
        <v>38513</v>
      </c>
      <c r="D3591" s="4">
        <v>4.7</v>
      </c>
    </row>
    <row r="3592" spans="2:4" ht="15" thickBot="1" x14ac:dyDescent="0.35">
      <c r="B3592">
        <f t="shared" si="56"/>
        <v>4</v>
      </c>
      <c r="C3592" s="2">
        <v>38512</v>
      </c>
      <c r="D3592" s="4">
        <v>48.1</v>
      </c>
    </row>
    <row r="3593" spans="2:4" ht="15" thickBot="1" x14ac:dyDescent="0.35">
      <c r="B3593">
        <f t="shared" si="56"/>
        <v>3</v>
      </c>
      <c r="C3593" s="2">
        <v>38511</v>
      </c>
      <c r="D3593" s="4">
        <v>6.5</v>
      </c>
    </row>
    <row r="3594" spans="2:4" ht="15" thickBot="1" x14ac:dyDescent="0.35">
      <c r="B3594">
        <f t="shared" si="56"/>
        <v>2</v>
      </c>
      <c r="C3594" s="2">
        <v>38510</v>
      </c>
      <c r="D3594" s="4">
        <v>-1.7</v>
      </c>
    </row>
    <row r="3595" spans="2:4" ht="15" thickBot="1" x14ac:dyDescent="0.35">
      <c r="B3595">
        <f t="shared" si="56"/>
        <v>1</v>
      </c>
      <c r="C3595" s="2">
        <v>38509</v>
      </c>
      <c r="D3595" s="4">
        <v>-0.9</v>
      </c>
    </row>
    <row r="3596" spans="2:4" ht="15" thickBot="1" x14ac:dyDescent="0.35">
      <c r="B3596">
        <f t="shared" si="56"/>
        <v>5</v>
      </c>
      <c r="C3596" s="2">
        <v>38506</v>
      </c>
      <c r="D3596" s="4">
        <v>0.6</v>
      </c>
    </row>
    <row r="3597" spans="2:4" ht="15" thickBot="1" x14ac:dyDescent="0.35">
      <c r="B3597">
        <f t="shared" si="56"/>
        <v>4</v>
      </c>
      <c r="C3597" s="2">
        <v>38505</v>
      </c>
      <c r="D3597" s="4">
        <v>24.3</v>
      </c>
    </row>
    <row r="3598" spans="2:4" ht="15" thickBot="1" x14ac:dyDescent="0.35">
      <c r="B3598">
        <f t="shared" si="56"/>
        <v>3</v>
      </c>
      <c r="C3598" s="2">
        <v>38504</v>
      </c>
      <c r="D3598" s="4">
        <v>-12.3</v>
      </c>
    </row>
    <row r="3599" spans="2:4" ht="15" thickBot="1" x14ac:dyDescent="0.35">
      <c r="B3599">
        <f t="shared" si="56"/>
        <v>2</v>
      </c>
      <c r="C3599" s="2">
        <v>38503</v>
      </c>
      <c r="D3599" s="4">
        <v>-5.0999999999999996</v>
      </c>
    </row>
    <row r="3600" spans="2:4" ht="15" thickBot="1" x14ac:dyDescent="0.35">
      <c r="B3600">
        <f t="shared" si="56"/>
        <v>1</v>
      </c>
      <c r="C3600" s="2">
        <v>38502</v>
      </c>
      <c r="D3600" s="4">
        <v>-0.1</v>
      </c>
    </row>
    <row r="3601" spans="2:4" ht="15" thickBot="1" x14ac:dyDescent="0.35">
      <c r="B3601">
        <f t="shared" si="56"/>
        <v>5</v>
      </c>
      <c r="C3601" s="2">
        <v>38499</v>
      </c>
      <c r="D3601" s="4">
        <v>15.6</v>
      </c>
    </row>
    <row r="3602" spans="2:4" ht="15" thickBot="1" x14ac:dyDescent="0.35">
      <c r="B3602">
        <f t="shared" si="56"/>
        <v>4</v>
      </c>
      <c r="C3602" s="2">
        <v>38498</v>
      </c>
      <c r="D3602" s="4">
        <v>9.3000000000000007</v>
      </c>
    </row>
    <row r="3603" spans="2:4" ht="15" thickBot="1" x14ac:dyDescent="0.35">
      <c r="B3603">
        <f t="shared" si="56"/>
        <v>3</v>
      </c>
      <c r="C3603" s="2">
        <v>38497</v>
      </c>
      <c r="D3603" s="4">
        <v>46.8</v>
      </c>
    </row>
    <row r="3604" spans="2:4" ht="15" thickBot="1" x14ac:dyDescent="0.35">
      <c r="B3604">
        <f t="shared" si="56"/>
        <v>2</v>
      </c>
      <c r="C3604" s="2">
        <v>38496</v>
      </c>
      <c r="D3604" s="4">
        <v>-5.9</v>
      </c>
    </row>
    <row r="3605" spans="2:4" ht="15" thickBot="1" x14ac:dyDescent="0.35">
      <c r="B3605">
        <f t="shared" si="56"/>
        <v>1</v>
      </c>
      <c r="C3605" s="2">
        <v>38495</v>
      </c>
      <c r="D3605" s="4">
        <v>1.4</v>
      </c>
    </row>
    <row r="3606" spans="2:4" ht="15" thickBot="1" x14ac:dyDescent="0.35">
      <c r="B3606">
        <f t="shared" si="56"/>
        <v>5</v>
      </c>
      <c r="C3606" s="2">
        <v>38492</v>
      </c>
      <c r="D3606" s="4">
        <v>13.7</v>
      </c>
    </row>
    <row r="3607" spans="2:4" ht="15" thickBot="1" x14ac:dyDescent="0.35">
      <c r="B3607">
        <f t="shared" si="56"/>
        <v>4</v>
      </c>
      <c r="C3607" s="2">
        <v>38491</v>
      </c>
      <c r="D3607" s="4">
        <v>24.7</v>
      </c>
    </row>
    <row r="3608" spans="2:4" ht="15" thickBot="1" x14ac:dyDescent="0.35">
      <c r="B3608">
        <f t="shared" si="56"/>
        <v>3</v>
      </c>
      <c r="C3608" s="2">
        <v>38490</v>
      </c>
      <c r="D3608" s="4">
        <v>31.8</v>
      </c>
    </row>
    <row r="3609" spans="2:4" ht="15" thickBot="1" x14ac:dyDescent="0.35">
      <c r="B3609">
        <f t="shared" si="56"/>
        <v>2</v>
      </c>
      <c r="C3609" s="2">
        <v>38489</v>
      </c>
      <c r="D3609" s="4">
        <v>-1.6</v>
      </c>
    </row>
    <row r="3610" spans="2:4" ht="15" thickBot="1" x14ac:dyDescent="0.35">
      <c r="B3610">
        <f t="shared" si="56"/>
        <v>1</v>
      </c>
      <c r="C3610" s="2">
        <v>38488</v>
      </c>
      <c r="D3610" s="4">
        <v>2.4</v>
      </c>
    </row>
    <row r="3611" spans="2:4" ht="15" thickBot="1" x14ac:dyDescent="0.35">
      <c r="B3611">
        <f t="shared" si="56"/>
        <v>6</v>
      </c>
      <c r="C3611" s="2">
        <v>38486</v>
      </c>
      <c r="D3611" s="4">
        <v>1.3</v>
      </c>
    </row>
    <row r="3612" spans="2:4" ht="15" thickBot="1" x14ac:dyDescent="0.35">
      <c r="B3612">
        <f t="shared" si="56"/>
        <v>5</v>
      </c>
      <c r="C3612" s="2">
        <v>38485</v>
      </c>
      <c r="D3612" s="4">
        <v>20.6</v>
      </c>
    </row>
    <row r="3613" spans="2:4" ht="15" thickBot="1" x14ac:dyDescent="0.35">
      <c r="B3613">
        <f t="shared" si="56"/>
        <v>4</v>
      </c>
      <c r="C3613" s="2">
        <v>38484</v>
      </c>
      <c r="D3613" s="4">
        <v>25.6</v>
      </c>
    </row>
    <row r="3614" spans="2:4" ht="15" thickBot="1" x14ac:dyDescent="0.35">
      <c r="B3614">
        <f t="shared" si="56"/>
        <v>3</v>
      </c>
      <c r="C3614" s="2">
        <v>38483</v>
      </c>
      <c r="D3614" s="4">
        <v>63</v>
      </c>
    </row>
    <row r="3615" spans="2:4" ht="15" thickBot="1" x14ac:dyDescent="0.35">
      <c r="B3615">
        <f t="shared" si="56"/>
        <v>5</v>
      </c>
      <c r="C3615" s="2">
        <v>38478</v>
      </c>
      <c r="D3615" s="4">
        <v>5</v>
      </c>
    </row>
    <row r="3616" spans="2:4" ht="15" thickBot="1" x14ac:dyDescent="0.35">
      <c r="B3616">
        <f t="shared" si="56"/>
        <v>4</v>
      </c>
      <c r="C3616" s="2">
        <v>38477</v>
      </c>
      <c r="D3616" s="4">
        <v>24.7</v>
      </c>
    </row>
    <row r="3617" spans="2:4" ht="15" thickBot="1" x14ac:dyDescent="0.35">
      <c r="B3617">
        <f t="shared" si="56"/>
        <v>3</v>
      </c>
      <c r="C3617" s="2">
        <v>38476</v>
      </c>
      <c r="D3617" s="4">
        <v>-11.3</v>
      </c>
    </row>
    <row r="3618" spans="2:4" ht="15" thickBot="1" x14ac:dyDescent="0.35">
      <c r="B3618">
        <f t="shared" si="56"/>
        <v>2</v>
      </c>
      <c r="C3618" s="2">
        <v>38475</v>
      </c>
      <c r="D3618" s="4">
        <v>27</v>
      </c>
    </row>
    <row r="3619" spans="2:4" ht="15" thickBot="1" x14ac:dyDescent="0.35">
      <c r="B3619">
        <f t="shared" si="56"/>
        <v>5</v>
      </c>
      <c r="C3619" s="2">
        <v>38471</v>
      </c>
      <c r="D3619" s="4">
        <v>19</v>
      </c>
    </row>
    <row r="3620" spans="2:4" ht="15" thickBot="1" x14ac:dyDescent="0.35">
      <c r="B3620">
        <f t="shared" si="56"/>
        <v>4</v>
      </c>
      <c r="C3620" s="2">
        <v>38470</v>
      </c>
      <c r="D3620" s="4">
        <v>48.3</v>
      </c>
    </row>
    <row r="3621" spans="2:4" ht="15" thickBot="1" x14ac:dyDescent="0.35">
      <c r="B3621">
        <f t="shared" si="56"/>
        <v>3</v>
      </c>
      <c r="C3621" s="2">
        <v>38469</v>
      </c>
      <c r="D3621" s="4">
        <v>27</v>
      </c>
    </row>
    <row r="3622" spans="2:4" ht="15" thickBot="1" x14ac:dyDescent="0.35">
      <c r="B3622">
        <f t="shared" si="56"/>
        <v>2</v>
      </c>
      <c r="C3622" s="2">
        <v>38468</v>
      </c>
      <c r="D3622" s="4">
        <v>29.8</v>
      </c>
    </row>
    <row r="3623" spans="2:4" ht="15" thickBot="1" x14ac:dyDescent="0.35">
      <c r="B3623">
        <f t="shared" si="56"/>
        <v>1</v>
      </c>
      <c r="C3623" s="2">
        <v>38467</v>
      </c>
      <c r="D3623" s="4">
        <v>61.5</v>
      </c>
    </row>
    <row r="3624" spans="2:4" ht="15" thickBot="1" x14ac:dyDescent="0.35">
      <c r="B3624">
        <f t="shared" si="56"/>
        <v>5</v>
      </c>
      <c r="C3624" s="2">
        <v>38464</v>
      </c>
      <c r="D3624" s="4">
        <v>26.3</v>
      </c>
    </row>
    <row r="3625" spans="2:4" ht="15" thickBot="1" x14ac:dyDescent="0.35">
      <c r="B3625">
        <f t="shared" si="56"/>
        <v>4</v>
      </c>
      <c r="C3625" s="2">
        <v>38463</v>
      </c>
      <c r="D3625" s="4">
        <v>59.6</v>
      </c>
    </row>
    <row r="3626" spans="2:4" ht="15" thickBot="1" x14ac:dyDescent="0.35">
      <c r="B3626">
        <f t="shared" si="56"/>
        <v>3</v>
      </c>
      <c r="C3626" s="2">
        <v>38462</v>
      </c>
      <c r="D3626" s="4">
        <v>22.5</v>
      </c>
    </row>
    <row r="3627" spans="2:4" ht="15" thickBot="1" x14ac:dyDescent="0.35">
      <c r="B3627">
        <f t="shared" si="56"/>
        <v>2</v>
      </c>
      <c r="C3627" s="2">
        <v>38461</v>
      </c>
      <c r="D3627" s="4">
        <v>24.6</v>
      </c>
    </row>
    <row r="3628" spans="2:4" ht="15" thickBot="1" x14ac:dyDescent="0.35">
      <c r="B3628">
        <f t="shared" si="56"/>
        <v>1</v>
      </c>
      <c r="C3628" s="2">
        <v>38460</v>
      </c>
      <c r="D3628" s="4">
        <v>20.3</v>
      </c>
    </row>
    <row r="3629" spans="2:4" ht="15" thickBot="1" x14ac:dyDescent="0.35">
      <c r="B3629">
        <f t="shared" si="56"/>
        <v>5</v>
      </c>
      <c r="C3629" s="2">
        <v>38457</v>
      </c>
      <c r="D3629" s="4">
        <v>19.8</v>
      </c>
    </row>
    <row r="3630" spans="2:4" ht="15" thickBot="1" x14ac:dyDescent="0.35">
      <c r="B3630">
        <f t="shared" si="56"/>
        <v>4</v>
      </c>
      <c r="C3630" s="2">
        <v>38456</v>
      </c>
      <c r="D3630" s="4">
        <v>125.7</v>
      </c>
    </row>
    <row r="3631" spans="2:4" ht="15" thickBot="1" x14ac:dyDescent="0.35">
      <c r="B3631">
        <f t="shared" si="56"/>
        <v>3</v>
      </c>
      <c r="C3631" s="2">
        <v>38455</v>
      </c>
      <c r="D3631" s="4">
        <v>29.4</v>
      </c>
    </row>
    <row r="3632" spans="2:4" ht="15" thickBot="1" x14ac:dyDescent="0.35">
      <c r="B3632">
        <f t="shared" si="56"/>
        <v>2</v>
      </c>
      <c r="C3632" s="2">
        <v>38454</v>
      </c>
      <c r="D3632" s="4">
        <v>11.7</v>
      </c>
    </row>
    <row r="3633" spans="2:4" ht="15" thickBot="1" x14ac:dyDescent="0.35">
      <c r="B3633">
        <f t="shared" si="56"/>
        <v>1</v>
      </c>
      <c r="C3633" s="2">
        <v>38453</v>
      </c>
      <c r="D3633" s="4">
        <v>26.3</v>
      </c>
    </row>
    <row r="3634" spans="2:4" ht="15" thickBot="1" x14ac:dyDescent="0.35">
      <c r="B3634">
        <f t="shared" si="56"/>
        <v>5</v>
      </c>
      <c r="C3634" s="2">
        <v>38450</v>
      </c>
      <c r="D3634" s="4">
        <v>29.8</v>
      </c>
    </row>
    <row r="3635" spans="2:4" ht="15" thickBot="1" x14ac:dyDescent="0.35">
      <c r="B3635">
        <f t="shared" si="56"/>
        <v>4</v>
      </c>
      <c r="C3635" s="2">
        <v>38449</v>
      </c>
      <c r="D3635" s="4">
        <v>46</v>
      </c>
    </row>
    <row r="3636" spans="2:4" ht="15" thickBot="1" x14ac:dyDescent="0.35">
      <c r="B3636">
        <f t="shared" si="56"/>
        <v>3</v>
      </c>
      <c r="C3636" s="2">
        <v>38448</v>
      </c>
      <c r="D3636" s="4">
        <v>38.9</v>
      </c>
    </row>
    <row r="3637" spans="2:4" ht="15" thickBot="1" x14ac:dyDescent="0.35">
      <c r="B3637">
        <f t="shared" si="56"/>
        <v>2</v>
      </c>
      <c r="C3637" s="2">
        <v>38447</v>
      </c>
      <c r="D3637" s="4">
        <v>10.3</v>
      </c>
    </row>
    <row r="3638" spans="2:4" ht="15" thickBot="1" x14ac:dyDescent="0.35">
      <c r="B3638">
        <f t="shared" si="56"/>
        <v>1</v>
      </c>
      <c r="C3638" s="2">
        <v>38446</v>
      </c>
      <c r="D3638" s="4">
        <v>3.1</v>
      </c>
    </row>
    <row r="3639" spans="2:4" ht="15" thickBot="1" x14ac:dyDescent="0.35">
      <c r="B3639">
        <f t="shared" si="56"/>
        <v>5</v>
      </c>
      <c r="C3639" s="2">
        <v>38443</v>
      </c>
      <c r="D3639" s="4">
        <v>-0.2</v>
      </c>
    </row>
    <row r="3640" spans="2:4" ht="15" thickBot="1" x14ac:dyDescent="0.35">
      <c r="B3640">
        <f t="shared" si="56"/>
        <v>4</v>
      </c>
      <c r="C3640" s="2">
        <v>38442</v>
      </c>
      <c r="D3640" s="4">
        <v>35.200000000000003</v>
      </c>
    </row>
    <row r="3641" spans="2:4" ht="15" thickBot="1" x14ac:dyDescent="0.35">
      <c r="B3641">
        <f t="shared" si="56"/>
        <v>3</v>
      </c>
      <c r="C3641" s="2">
        <v>38441</v>
      </c>
      <c r="D3641" s="4">
        <v>27.6</v>
      </c>
    </row>
    <row r="3642" spans="2:4" ht="15" thickBot="1" x14ac:dyDescent="0.35">
      <c r="B3642">
        <f t="shared" si="56"/>
        <v>2</v>
      </c>
      <c r="C3642" s="2">
        <v>38440</v>
      </c>
      <c r="D3642" s="4">
        <v>27.4</v>
      </c>
    </row>
    <row r="3643" spans="2:4" ht="15" thickBot="1" x14ac:dyDescent="0.35">
      <c r="B3643">
        <f t="shared" si="56"/>
        <v>1</v>
      </c>
      <c r="C3643" s="2">
        <v>38439</v>
      </c>
      <c r="D3643" s="4">
        <v>37.5</v>
      </c>
    </row>
    <row r="3644" spans="2:4" ht="15" thickBot="1" x14ac:dyDescent="0.35">
      <c r="B3644">
        <f t="shared" si="56"/>
        <v>5</v>
      </c>
      <c r="C3644" s="2">
        <v>38436</v>
      </c>
      <c r="D3644" s="4">
        <v>48.4</v>
      </c>
    </row>
    <row r="3645" spans="2:4" ht="15" thickBot="1" x14ac:dyDescent="0.35">
      <c r="B3645">
        <f t="shared" si="56"/>
        <v>4</v>
      </c>
      <c r="C3645" s="2">
        <v>38435</v>
      </c>
      <c r="D3645" s="4">
        <v>50.9</v>
      </c>
    </row>
    <row r="3646" spans="2:4" ht="15" thickBot="1" x14ac:dyDescent="0.35">
      <c r="B3646">
        <f t="shared" si="56"/>
        <v>3</v>
      </c>
      <c r="C3646" s="2">
        <v>38434</v>
      </c>
      <c r="D3646" s="4">
        <v>61.5</v>
      </c>
    </row>
    <row r="3647" spans="2:4" ht="15" thickBot="1" x14ac:dyDescent="0.35">
      <c r="B3647">
        <f t="shared" si="56"/>
        <v>2</v>
      </c>
      <c r="C3647" s="2">
        <v>38433</v>
      </c>
      <c r="D3647" s="4">
        <v>12.9</v>
      </c>
    </row>
    <row r="3648" spans="2:4" ht="15" thickBot="1" x14ac:dyDescent="0.35">
      <c r="B3648">
        <f t="shared" si="56"/>
        <v>1</v>
      </c>
      <c r="C3648" s="2">
        <v>38432</v>
      </c>
      <c r="D3648" s="4">
        <v>53.1</v>
      </c>
    </row>
    <row r="3649" spans="2:4" ht="15" thickBot="1" x14ac:dyDescent="0.35">
      <c r="B3649">
        <f t="shared" si="56"/>
        <v>5</v>
      </c>
      <c r="C3649" s="2">
        <v>38429</v>
      </c>
      <c r="D3649" s="4">
        <v>21.1</v>
      </c>
    </row>
    <row r="3650" spans="2:4" ht="15" thickBot="1" x14ac:dyDescent="0.35">
      <c r="B3650">
        <f t="shared" si="56"/>
        <v>4</v>
      </c>
      <c r="C3650" s="2">
        <v>38428</v>
      </c>
      <c r="D3650" s="4">
        <v>91.7</v>
      </c>
    </row>
    <row r="3651" spans="2:4" ht="15" thickBot="1" x14ac:dyDescent="0.35">
      <c r="B3651">
        <f t="shared" si="56"/>
        <v>3</v>
      </c>
      <c r="C3651" s="2">
        <v>38427</v>
      </c>
      <c r="D3651" s="4">
        <v>41.4</v>
      </c>
    </row>
    <row r="3652" spans="2:4" ht="15" thickBot="1" x14ac:dyDescent="0.35">
      <c r="B3652">
        <f t="shared" ref="B3652:B3715" si="57">WEEKDAY(C3652,2)</f>
        <v>2</v>
      </c>
      <c r="C3652" s="2">
        <v>38426</v>
      </c>
      <c r="D3652" s="4">
        <v>9.1</v>
      </c>
    </row>
    <row r="3653" spans="2:4" ht="15" thickBot="1" x14ac:dyDescent="0.35">
      <c r="B3653">
        <f t="shared" si="57"/>
        <v>1</v>
      </c>
      <c r="C3653" s="2">
        <v>38425</v>
      </c>
      <c r="D3653" s="4">
        <v>63</v>
      </c>
    </row>
    <row r="3654" spans="2:4" ht="15" thickBot="1" x14ac:dyDescent="0.35">
      <c r="B3654">
        <f t="shared" si="57"/>
        <v>5</v>
      </c>
      <c r="C3654" s="2">
        <v>38422</v>
      </c>
      <c r="D3654" s="4">
        <v>20.3</v>
      </c>
    </row>
    <row r="3655" spans="2:4" ht="15" thickBot="1" x14ac:dyDescent="0.35">
      <c r="B3655">
        <f t="shared" si="57"/>
        <v>4</v>
      </c>
      <c r="C3655" s="2">
        <v>38421</v>
      </c>
      <c r="D3655" s="4">
        <v>51.6</v>
      </c>
    </row>
    <row r="3656" spans="2:4" ht="15" thickBot="1" x14ac:dyDescent="0.35">
      <c r="B3656">
        <f t="shared" si="57"/>
        <v>3</v>
      </c>
      <c r="C3656" s="2">
        <v>38420</v>
      </c>
      <c r="D3656" s="4">
        <v>50.2</v>
      </c>
    </row>
    <row r="3657" spans="2:4" ht="15" thickBot="1" x14ac:dyDescent="0.35">
      <c r="B3657">
        <f t="shared" si="57"/>
        <v>6</v>
      </c>
      <c r="C3657" s="2">
        <v>38416</v>
      </c>
      <c r="D3657" s="4">
        <v>4.7</v>
      </c>
    </row>
    <row r="3658" spans="2:4" ht="15" thickBot="1" x14ac:dyDescent="0.35">
      <c r="B3658">
        <f t="shared" si="57"/>
        <v>5</v>
      </c>
      <c r="C3658" s="2">
        <v>38415</v>
      </c>
      <c r="D3658" s="4">
        <v>18.8</v>
      </c>
    </row>
    <row r="3659" spans="2:4" ht="15" thickBot="1" x14ac:dyDescent="0.35">
      <c r="B3659">
        <f t="shared" si="57"/>
        <v>4</v>
      </c>
      <c r="C3659" s="2">
        <v>38414</v>
      </c>
      <c r="D3659" s="4">
        <v>89.8</v>
      </c>
    </row>
    <row r="3660" spans="2:4" ht="15" thickBot="1" x14ac:dyDescent="0.35">
      <c r="B3660">
        <f t="shared" si="57"/>
        <v>3</v>
      </c>
      <c r="C3660" s="2">
        <v>38413</v>
      </c>
      <c r="D3660" s="4">
        <v>-7.9</v>
      </c>
    </row>
    <row r="3661" spans="2:4" ht="15" thickBot="1" x14ac:dyDescent="0.35">
      <c r="B3661">
        <f t="shared" si="57"/>
        <v>2</v>
      </c>
      <c r="C3661" s="2">
        <v>38412</v>
      </c>
      <c r="D3661" s="4">
        <v>68.900000000000006</v>
      </c>
    </row>
    <row r="3662" spans="2:4" ht="15" thickBot="1" x14ac:dyDescent="0.35">
      <c r="B3662">
        <f t="shared" si="57"/>
        <v>1</v>
      </c>
      <c r="C3662" s="2">
        <v>38411</v>
      </c>
      <c r="D3662" s="4">
        <v>60.8</v>
      </c>
    </row>
    <row r="3663" spans="2:4" ht="15" thickBot="1" x14ac:dyDescent="0.35">
      <c r="B3663">
        <f t="shared" si="57"/>
        <v>5</v>
      </c>
      <c r="C3663" s="2">
        <v>38408</v>
      </c>
      <c r="D3663" s="4">
        <v>88.5</v>
      </c>
    </row>
    <row r="3664" spans="2:4" ht="15" thickBot="1" x14ac:dyDescent="0.35">
      <c r="B3664">
        <f t="shared" si="57"/>
        <v>4</v>
      </c>
      <c r="C3664" s="2">
        <v>38407</v>
      </c>
      <c r="D3664" s="4">
        <v>34.5</v>
      </c>
    </row>
    <row r="3665" spans="2:4" ht="15" thickBot="1" x14ac:dyDescent="0.35">
      <c r="B3665">
        <f t="shared" si="57"/>
        <v>2</v>
      </c>
      <c r="C3665" s="2">
        <v>38405</v>
      </c>
      <c r="D3665" s="4">
        <v>112.9</v>
      </c>
    </row>
    <row r="3666" spans="2:4" ht="15" thickBot="1" x14ac:dyDescent="0.35">
      <c r="B3666">
        <f t="shared" si="57"/>
        <v>1</v>
      </c>
      <c r="C3666" s="2">
        <v>38404</v>
      </c>
      <c r="D3666" s="4">
        <v>19</v>
      </c>
    </row>
    <row r="3667" spans="2:4" ht="15" thickBot="1" x14ac:dyDescent="0.35">
      <c r="B3667">
        <f t="shared" si="57"/>
        <v>5</v>
      </c>
      <c r="C3667" s="2">
        <v>38401</v>
      </c>
      <c r="D3667" s="4">
        <v>57</v>
      </c>
    </row>
    <row r="3668" spans="2:4" ht="15" thickBot="1" x14ac:dyDescent="0.35">
      <c r="B3668">
        <f t="shared" si="57"/>
        <v>4</v>
      </c>
      <c r="C3668" s="2">
        <v>38400</v>
      </c>
      <c r="D3668" s="4">
        <v>48.8</v>
      </c>
    </row>
    <row r="3669" spans="2:4" ht="15" thickBot="1" x14ac:dyDescent="0.35">
      <c r="B3669">
        <f t="shared" si="57"/>
        <v>3</v>
      </c>
      <c r="C3669" s="2">
        <v>38399</v>
      </c>
      <c r="D3669" s="4">
        <v>21.5</v>
      </c>
    </row>
    <row r="3670" spans="2:4" ht="15" thickBot="1" x14ac:dyDescent="0.35">
      <c r="B3670">
        <f t="shared" si="57"/>
        <v>2</v>
      </c>
      <c r="C3670" s="2">
        <v>38398</v>
      </c>
      <c r="D3670" s="4">
        <v>57.8</v>
      </c>
    </row>
    <row r="3671" spans="2:4" ht="15" thickBot="1" x14ac:dyDescent="0.35">
      <c r="B3671">
        <f t="shared" si="57"/>
        <v>1</v>
      </c>
      <c r="C3671" s="2">
        <v>38397</v>
      </c>
      <c r="D3671" s="4">
        <v>16.600000000000001</v>
      </c>
    </row>
    <row r="3672" spans="2:4" ht="15" thickBot="1" x14ac:dyDescent="0.35">
      <c r="B3672">
        <f t="shared" si="57"/>
        <v>5</v>
      </c>
      <c r="C3672" s="2">
        <v>38394</v>
      </c>
      <c r="D3672" s="4">
        <v>65.599999999999994</v>
      </c>
    </row>
    <row r="3673" spans="2:4" ht="15" thickBot="1" x14ac:dyDescent="0.35">
      <c r="B3673">
        <f t="shared" si="57"/>
        <v>4</v>
      </c>
      <c r="C3673" s="2">
        <v>38393</v>
      </c>
      <c r="D3673" s="4">
        <v>29.9</v>
      </c>
    </row>
    <row r="3674" spans="2:4" ht="15" thickBot="1" x14ac:dyDescent="0.35">
      <c r="B3674">
        <f t="shared" si="57"/>
        <v>3</v>
      </c>
      <c r="C3674" s="2">
        <v>38392</v>
      </c>
      <c r="D3674" s="4">
        <v>23.3</v>
      </c>
    </row>
    <row r="3675" spans="2:4" ht="15" thickBot="1" x14ac:dyDescent="0.35">
      <c r="B3675">
        <f t="shared" si="57"/>
        <v>2</v>
      </c>
      <c r="C3675" s="2">
        <v>38391</v>
      </c>
      <c r="D3675" s="4">
        <v>36.200000000000003</v>
      </c>
    </row>
    <row r="3676" spans="2:4" ht="15" thickBot="1" x14ac:dyDescent="0.35">
      <c r="B3676">
        <f t="shared" si="57"/>
        <v>1</v>
      </c>
      <c r="C3676" s="2">
        <v>38390</v>
      </c>
      <c r="D3676" s="4">
        <v>14.1</v>
      </c>
    </row>
    <row r="3677" spans="2:4" ht="15" thickBot="1" x14ac:dyDescent="0.35">
      <c r="B3677">
        <f t="shared" si="57"/>
        <v>5</v>
      </c>
      <c r="C3677" s="2">
        <v>38387</v>
      </c>
      <c r="D3677" s="4">
        <v>45.5</v>
      </c>
    </row>
    <row r="3678" spans="2:4" ht="15" thickBot="1" x14ac:dyDescent="0.35">
      <c r="B3678">
        <f t="shared" si="57"/>
        <v>4</v>
      </c>
      <c r="C3678" s="2">
        <v>38386</v>
      </c>
      <c r="D3678" s="4">
        <v>9.1999999999999993</v>
      </c>
    </row>
    <row r="3679" spans="2:4" ht="15" thickBot="1" x14ac:dyDescent="0.35">
      <c r="B3679">
        <f t="shared" si="57"/>
        <v>3</v>
      </c>
      <c r="C3679" s="2">
        <v>38385</v>
      </c>
      <c r="D3679" s="4">
        <v>19</v>
      </c>
    </row>
    <row r="3680" spans="2:4" ht="15" thickBot="1" x14ac:dyDescent="0.35">
      <c r="B3680">
        <f t="shared" si="57"/>
        <v>2</v>
      </c>
      <c r="C3680" s="2">
        <v>38384</v>
      </c>
      <c r="D3680" s="4">
        <v>15.2</v>
      </c>
    </row>
    <row r="3681" spans="2:4" ht="15" thickBot="1" x14ac:dyDescent="0.35">
      <c r="B3681">
        <f t="shared" si="57"/>
        <v>1</v>
      </c>
      <c r="C3681" s="2">
        <v>38383</v>
      </c>
      <c r="D3681" s="4">
        <v>7.9</v>
      </c>
    </row>
    <row r="3682" spans="2:4" ht="15" thickBot="1" x14ac:dyDescent="0.35">
      <c r="B3682">
        <f t="shared" si="57"/>
        <v>5</v>
      </c>
      <c r="C3682" s="2">
        <v>38380</v>
      </c>
      <c r="D3682" s="4">
        <v>66.7</v>
      </c>
    </row>
    <row r="3683" spans="2:4" ht="15" thickBot="1" x14ac:dyDescent="0.35">
      <c r="B3683">
        <f t="shared" si="57"/>
        <v>4</v>
      </c>
      <c r="C3683" s="2">
        <v>38379</v>
      </c>
      <c r="D3683" s="4">
        <v>6.4</v>
      </c>
    </row>
    <row r="3684" spans="2:4" ht="15" thickBot="1" x14ac:dyDescent="0.35">
      <c r="B3684">
        <f t="shared" si="57"/>
        <v>3</v>
      </c>
      <c r="C3684" s="2">
        <v>38378</v>
      </c>
      <c r="D3684" s="4">
        <v>5.3</v>
      </c>
    </row>
    <row r="3685" spans="2:4" ht="15" thickBot="1" x14ac:dyDescent="0.35">
      <c r="B3685">
        <f t="shared" si="57"/>
        <v>2</v>
      </c>
      <c r="C3685" s="2">
        <v>38377</v>
      </c>
      <c r="D3685" s="4">
        <v>117.4</v>
      </c>
    </row>
    <row r="3686" spans="2:4" ht="15" thickBot="1" x14ac:dyDescent="0.35">
      <c r="B3686">
        <f t="shared" si="57"/>
        <v>1</v>
      </c>
      <c r="C3686" s="2">
        <v>38376</v>
      </c>
      <c r="D3686" s="4">
        <v>4.2</v>
      </c>
    </row>
    <row r="3687" spans="2:4" ht="15" thickBot="1" x14ac:dyDescent="0.35">
      <c r="B3687">
        <f t="shared" si="57"/>
        <v>5</v>
      </c>
      <c r="C3687" s="2">
        <v>38373</v>
      </c>
      <c r="D3687" s="4">
        <v>54.8</v>
      </c>
    </row>
    <row r="3688" spans="2:4" ht="15" thickBot="1" x14ac:dyDescent="0.35">
      <c r="B3688">
        <f t="shared" si="57"/>
        <v>4</v>
      </c>
      <c r="C3688" s="2">
        <v>38372</v>
      </c>
      <c r="D3688" s="4">
        <v>43.7</v>
      </c>
    </row>
    <row r="3689" spans="2:4" ht="15" thickBot="1" x14ac:dyDescent="0.35">
      <c r="B3689">
        <f t="shared" si="57"/>
        <v>3</v>
      </c>
      <c r="C3689" s="2">
        <v>38371</v>
      </c>
      <c r="D3689" s="4">
        <v>-11.2</v>
      </c>
    </row>
    <row r="3690" spans="2:4" ht="15" thickBot="1" x14ac:dyDescent="0.35">
      <c r="B3690">
        <f t="shared" si="57"/>
        <v>2</v>
      </c>
      <c r="C3690" s="2">
        <v>38370</v>
      </c>
      <c r="D3690" s="4">
        <v>52</v>
      </c>
    </row>
    <row r="3691" spans="2:4" ht="15" thickBot="1" x14ac:dyDescent="0.35">
      <c r="B3691">
        <f t="shared" si="57"/>
        <v>1</v>
      </c>
      <c r="C3691" s="2">
        <v>38369</v>
      </c>
      <c r="D3691" s="4">
        <v>9.4</v>
      </c>
    </row>
    <row r="3692" spans="2:4" ht="15" thickBot="1" x14ac:dyDescent="0.35">
      <c r="B3692">
        <f t="shared" si="57"/>
        <v>5</v>
      </c>
      <c r="C3692" s="2">
        <v>38366</v>
      </c>
      <c r="D3692" s="4">
        <v>-3</v>
      </c>
    </row>
    <row r="3693" spans="2:4" ht="15" thickBot="1" x14ac:dyDescent="0.35">
      <c r="B3693">
        <f t="shared" si="57"/>
        <v>4</v>
      </c>
      <c r="C3693" s="2">
        <v>38365</v>
      </c>
      <c r="D3693" s="4">
        <v>13.4</v>
      </c>
    </row>
    <row r="3694" spans="2:4" ht="15" thickBot="1" x14ac:dyDescent="0.35">
      <c r="B3694">
        <f t="shared" si="57"/>
        <v>3</v>
      </c>
      <c r="C3694" s="2">
        <v>38364</v>
      </c>
      <c r="D3694" s="4">
        <v>-173.3</v>
      </c>
    </row>
    <row r="3695" spans="2:4" ht="15" thickBot="1" x14ac:dyDescent="0.35">
      <c r="B3695">
        <f t="shared" si="57"/>
        <v>2</v>
      </c>
      <c r="C3695" s="2">
        <v>38363</v>
      </c>
      <c r="D3695" s="4">
        <v>79.099999999999994</v>
      </c>
    </row>
    <row r="3696" spans="2:4" ht="15" thickBot="1" x14ac:dyDescent="0.35">
      <c r="B3696">
        <f t="shared" si="57"/>
        <v>5</v>
      </c>
      <c r="C3696" s="2">
        <v>38352</v>
      </c>
      <c r="D3696" s="4">
        <v>-28.1</v>
      </c>
    </row>
    <row r="3697" spans="2:4" ht="15" thickBot="1" x14ac:dyDescent="0.35">
      <c r="B3697">
        <f t="shared" si="57"/>
        <v>4</v>
      </c>
      <c r="C3697" s="2">
        <v>38351</v>
      </c>
      <c r="D3697" s="4">
        <v>16.7</v>
      </c>
    </row>
    <row r="3698" spans="2:4" ht="15" thickBot="1" x14ac:dyDescent="0.35">
      <c r="B3698">
        <f t="shared" si="57"/>
        <v>3</v>
      </c>
      <c r="C3698" s="2">
        <v>38350</v>
      </c>
      <c r="D3698" s="4">
        <v>116.5</v>
      </c>
    </row>
    <row r="3699" spans="2:4" ht="15" thickBot="1" x14ac:dyDescent="0.35">
      <c r="B3699">
        <f t="shared" si="57"/>
        <v>2</v>
      </c>
      <c r="C3699" s="2">
        <v>38349</v>
      </c>
      <c r="D3699" s="4">
        <v>19.8</v>
      </c>
    </row>
    <row r="3700" spans="2:4" ht="15" thickBot="1" x14ac:dyDescent="0.35">
      <c r="B3700">
        <f t="shared" si="57"/>
        <v>1</v>
      </c>
      <c r="C3700" s="2">
        <v>38348</v>
      </c>
      <c r="D3700" s="4">
        <v>34.299999999999997</v>
      </c>
    </row>
    <row r="3701" spans="2:4" ht="15" thickBot="1" x14ac:dyDescent="0.35">
      <c r="B3701">
        <f t="shared" si="57"/>
        <v>5</v>
      </c>
      <c r="C3701" s="2">
        <v>38345</v>
      </c>
      <c r="D3701" s="4">
        <v>4.4000000000000004</v>
      </c>
    </row>
    <row r="3702" spans="2:4" ht="15" thickBot="1" x14ac:dyDescent="0.35">
      <c r="B3702">
        <f t="shared" si="57"/>
        <v>4</v>
      </c>
      <c r="C3702" s="2">
        <v>38344</v>
      </c>
      <c r="D3702" s="4">
        <v>-15.5</v>
      </c>
    </row>
    <row r="3703" spans="2:4" ht="15" thickBot="1" x14ac:dyDescent="0.35">
      <c r="B3703">
        <f t="shared" si="57"/>
        <v>3</v>
      </c>
      <c r="C3703" s="2">
        <v>38343</v>
      </c>
      <c r="D3703" s="4">
        <v>17.600000000000001</v>
      </c>
    </row>
    <row r="3704" spans="2:4" ht="15" thickBot="1" x14ac:dyDescent="0.35">
      <c r="B3704">
        <f t="shared" si="57"/>
        <v>2</v>
      </c>
      <c r="C3704" s="2">
        <v>38342</v>
      </c>
      <c r="D3704" s="4">
        <v>20.7</v>
      </c>
    </row>
    <row r="3705" spans="2:4" ht="15" thickBot="1" x14ac:dyDescent="0.35">
      <c r="B3705">
        <f t="shared" si="57"/>
        <v>1</v>
      </c>
      <c r="C3705" s="2">
        <v>38341</v>
      </c>
      <c r="D3705" s="4">
        <v>12.8</v>
      </c>
    </row>
    <row r="3706" spans="2:4" ht="15" thickBot="1" x14ac:dyDescent="0.35">
      <c r="B3706">
        <f t="shared" si="57"/>
        <v>5</v>
      </c>
      <c r="C3706" s="2">
        <v>38338</v>
      </c>
      <c r="D3706" s="4">
        <v>6.3</v>
      </c>
    </row>
    <row r="3707" spans="2:4" ht="15" thickBot="1" x14ac:dyDescent="0.35">
      <c r="B3707">
        <f t="shared" si="57"/>
        <v>4</v>
      </c>
      <c r="C3707" s="2">
        <v>38337</v>
      </c>
      <c r="D3707" s="4">
        <v>40.200000000000003</v>
      </c>
    </row>
    <row r="3708" spans="2:4" ht="15" thickBot="1" x14ac:dyDescent="0.35">
      <c r="B3708">
        <f t="shared" si="57"/>
        <v>3</v>
      </c>
      <c r="C3708" s="2">
        <v>38336</v>
      </c>
      <c r="D3708" s="4">
        <v>138.6</v>
      </c>
    </row>
    <row r="3709" spans="2:4" ht="15" thickBot="1" x14ac:dyDescent="0.35">
      <c r="B3709">
        <f t="shared" si="57"/>
        <v>2</v>
      </c>
      <c r="C3709" s="2">
        <v>38335</v>
      </c>
      <c r="D3709" s="4">
        <v>-41.2</v>
      </c>
    </row>
    <row r="3710" spans="2:4" ht="15" thickBot="1" x14ac:dyDescent="0.35">
      <c r="B3710">
        <f t="shared" si="57"/>
        <v>5</v>
      </c>
      <c r="C3710" s="2">
        <v>38331</v>
      </c>
      <c r="D3710" s="4">
        <v>36.700000000000003</v>
      </c>
    </row>
    <row r="3711" spans="2:4" ht="15" thickBot="1" x14ac:dyDescent="0.35">
      <c r="B3711">
        <f t="shared" si="57"/>
        <v>4</v>
      </c>
      <c r="C3711" s="2">
        <v>38330</v>
      </c>
      <c r="D3711" s="4">
        <v>5.0999999999999996</v>
      </c>
    </row>
    <row r="3712" spans="2:4" ht="15" thickBot="1" x14ac:dyDescent="0.35">
      <c r="B3712">
        <f t="shared" si="57"/>
        <v>3</v>
      </c>
      <c r="C3712" s="2">
        <v>38329</v>
      </c>
      <c r="D3712" s="4">
        <v>77.099999999999994</v>
      </c>
    </row>
    <row r="3713" spans="2:4" ht="15" thickBot="1" x14ac:dyDescent="0.35">
      <c r="B3713">
        <f t="shared" si="57"/>
        <v>2</v>
      </c>
      <c r="C3713" s="2">
        <v>38328</v>
      </c>
      <c r="D3713" s="4">
        <v>23.1</v>
      </c>
    </row>
    <row r="3714" spans="2:4" ht="15" thickBot="1" x14ac:dyDescent="0.35">
      <c r="B3714">
        <f t="shared" si="57"/>
        <v>1</v>
      </c>
      <c r="C3714" s="2">
        <v>38327</v>
      </c>
      <c r="D3714" s="4">
        <v>21.5</v>
      </c>
    </row>
    <row r="3715" spans="2:4" ht="15" thickBot="1" x14ac:dyDescent="0.35">
      <c r="B3715">
        <f t="shared" si="57"/>
        <v>5</v>
      </c>
      <c r="C3715" s="2">
        <v>38324</v>
      </c>
      <c r="D3715" s="4">
        <v>80.400000000000006</v>
      </c>
    </row>
    <row r="3716" spans="2:4" ht="15" thickBot="1" x14ac:dyDescent="0.35">
      <c r="B3716">
        <f t="shared" ref="B3716:B3779" si="58">WEEKDAY(C3716,2)</f>
        <v>4</v>
      </c>
      <c r="C3716" s="2">
        <v>38323</v>
      </c>
      <c r="D3716" s="4">
        <v>21.9</v>
      </c>
    </row>
    <row r="3717" spans="2:4" ht="15" thickBot="1" x14ac:dyDescent="0.35">
      <c r="B3717">
        <f t="shared" si="58"/>
        <v>3</v>
      </c>
      <c r="C3717" s="2">
        <v>38322</v>
      </c>
      <c r="D3717" s="4">
        <v>90.6</v>
      </c>
    </row>
    <row r="3718" spans="2:4" ht="15" thickBot="1" x14ac:dyDescent="0.35">
      <c r="B3718">
        <f t="shared" si="58"/>
        <v>2</v>
      </c>
      <c r="C3718" s="2">
        <v>38321</v>
      </c>
      <c r="D3718" s="4">
        <v>16.600000000000001</v>
      </c>
    </row>
    <row r="3719" spans="2:4" ht="15" thickBot="1" x14ac:dyDescent="0.35">
      <c r="B3719">
        <f t="shared" si="58"/>
        <v>1</v>
      </c>
      <c r="C3719" s="2">
        <v>38320</v>
      </c>
      <c r="D3719" s="4">
        <v>21.4</v>
      </c>
    </row>
    <row r="3720" spans="2:4" ht="15" thickBot="1" x14ac:dyDescent="0.35">
      <c r="B3720">
        <f t="shared" si="58"/>
        <v>5</v>
      </c>
      <c r="C3720" s="2">
        <v>38317</v>
      </c>
      <c r="D3720" s="4">
        <v>43.1</v>
      </c>
    </row>
    <row r="3721" spans="2:4" ht="15" thickBot="1" x14ac:dyDescent="0.35">
      <c r="B3721">
        <f t="shared" si="58"/>
        <v>4</v>
      </c>
      <c r="C3721" s="2">
        <v>38316</v>
      </c>
      <c r="D3721" s="4">
        <v>62.7</v>
      </c>
    </row>
    <row r="3722" spans="2:4" ht="15" thickBot="1" x14ac:dyDescent="0.35">
      <c r="B3722">
        <f t="shared" si="58"/>
        <v>3</v>
      </c>
      <c r="C3722" s="2">
        <v>38315</v>
      </c>
      <c r="D3722" s="4">
        <v>91.9</v>
      </c>
    </row>
    <row r="3723" spans="2:4" ht="15" thickBot="1" x14ac:dyDescent="0.35">
      <c r="B3723">
        <f t="shared" si="58"/>
        <v>2</v>
      </c>
      <c r="C3723" s="2">
        <v>38314</v>
      </c>
      <c r="D3723" s="4">
        <v>39.4</v>
      </c>
    </row>
    <row r="3724" spans="2:4" ht="15" thickBot="1" x14ac:dyDescent="0.35">
      <c r="B3724">
        <f t="shared" si="58"/>
        <v>1</v>
      </c>
      <c r="C3724" s="2">
        <v>38313</v>
      </c>
      <c r="D3724" s="4">
        <v>26.9</v>
      </c>
    </row>
    <row r="3725" spans="2:4" ht="15" thickBot="1" x14ac:dyDescent="0.35">
      <c r="B3725">
        <f t="shared" si="58"/>
        <v>5</v>
      </c>
      <c r="C3725" s="2">
        <v>38310</v>
      </c>
      <c r="D3725" s="4">
        <v>23.2</v>
      </c>
    </row>
    <row r="3726" spans="2:4" ht="15" thickBot="1" x14ac:dyDescent="0.35">
      <c r="B3726">
        <f t="shared" si="58"/>
        <v>4</v>
      </c>
      <c r="C3726" s="2">
        <v>38309</v>
      </c>
      <c r="D3726" s="4">
        <v>65.599999999999994</v>
      </c>
    </row>
    <row r="3727" spans="2:4" ht="15" thickBot="1" x14ac:dyDescent="0.35">
      <c r="B3727">
        <f t="shared" si="58"/>
        <v>3</v>
      </c>
      <c r="C3727" s="2">
        <v>38308</v>
      </c>
      <c r="D3727" s="4">
        <v>10.4</v>
      </c>
    </row>
    <row r="3728" spans="2:4" ht="15" thickBot="1" x14ac:dyDescent="0.35">
      <c r="B3728">
        <f t="shared" si="58"/>
        <v>2</v>
      </c>
      <c r="C3728" s="2">
        <v>38307</v>
      </c>
      <c r="D3728" s="4">
        <v>75.5</v>
      </c>
    </row>
    <row r="3729" spans="2:4" ht="15" thickBot="1" x14ac:dyDescent="0.35">
      <c r="B3729">
        <f t="shared" si="58"/>
        <v>1</v>
      </c>
      <c r="C3729" s="2">
        <v>38306</v>
      </c>
      <c r="D3729" s="4">
        <v>7.1</v>
      </c>
    </row>
    <row r="3730" spans="2:4" ht="15" thickBot="1" x14ac:dyDescent="0.35">
      <c r="B3730">
        <f t="shared" si="58"/>
        <v>5</v>
      </c>
      <c r="C3730" s="2">
        <v>38303</v>
      </c>
      <c r="D3730" s="4">
        <v>31.1</v>
      </c>
    </row>
    <row r="3731" spans="2:4" ht="15" thickBot="1" x14ac:dyDescent="0.35">
      <c r="B3731">
        <f t="shared" si="58"/>
        <v>4</v>
      </c>
      <c r="C3731" s="2">
        <v>38302</v>
      </c>
      <c r="D3731" s="4">
        <v>34.5</v>
      </c>
    </row>
    <row r="3732" spans="2:4" ht="15" thickBot="1" x14ac:dyDescent="0.35">
      <c r="B3732">
        <f t="shared" si="58"/>
        <v>3</v>
      </c>
      <c r="C3732" s="2">
        <v>38301</v>
      </c>
      <c r="D3732" s="4">
        <v>-21.2</v>
      </c>
    </row>
    <row r="3733" spans="2:4" ht="15" thickBot="1" x14ac:dyDescent="0.35">
      <c r="B3733">
        <f t="shared" si="58"/>
        <v>2</v>
      </c>
      <c r="C3733" s="2">
        <v>38300</v>
      </c>
      <c r="D3733" s="4">
        <v>90.4</v>
      </c>
    </row>
    <row r="3734" spans="2:4" ht="15" thickBot="1" x14ac:dyDescent="0.35">
      <c r="B3734">
        <f t="shared" si="58"/>
        <v>5</v>
      </c>
      <c r="C3734" s="2">
        <v>38296</v>
      </c>
      <c r="D3734" s="4">
        <v>125.9</v>
      </c>
    </row>
    <row r="3735" spans="2:4" ht="15" thickBot="1" x14ac:dyDescent="0.35">
      <c r="B3735">
        <f t="shared" si="58"/>
        <v>4</v>
      </c>
      <c r="C3735" s="2">
        <v>38295</v>
      </c>
      <c r="D3735" s="4">
        <v>17.100000000000001</v>
      </c>
    </row>
    <row r="3736" spans="2:4" ht="15" thickBot="1" x14ac:dyDescent="0.35">
      <c r="B3736">
        <f t="shared" si="58"/>
        <v>3</v>
      </c>
      <c r="C3736" s="2">
        <v>38294</v>
      </c>
      <c r="D3736" s="4">
        <v>-4.8</v>
      </c>
    </row>
    <row r="3737" spans="2:4" ht="15" thickBot="1" x14ac:dyDescent="0.35">
      <c r="B3737">
        <f t="shared" si="58"/>
        <v>2</v>
      </c>
      <c r="C3737" s="2">
        <v>38293</v>
      </c>
      <c r="D3737" s="4">
        <v>-8.4</v>
      </c>
    </row>
    <row r="3738" spans="2:4" ht="15" thickBot="1" x14ac:dyDescent="0.35">
      <c r="B3738">
        <f t="shared" si="58"/>
        <v>1</v>
      </c>
      <c r="C3738" s="2">
        <v>38292</v>
      </c>
      <c r="D3738" s="4">
        <v>51.1</v>
      </c>
    </row>
    <row r="3739" spans="2:4" ht="15" thickBot="1" x14ac:dyDescent="0.35">
      <c r="B3739">
        <f t="shared" si="58"/>
        <v>5</v>
      </c>
      <c r="C3739" s="2">
        <v>38289</v>
      </c>
      <c r="D3739" s="4">
        <v>8.9</v>
      </c>
    </row>
    <row r="3740" spans="2:4" ht="15" thickBot="1" x14ac:dyDescent="0.35">
      <c r="B3740">
        <f t="shared" si="58"/>
        <v>4</v>
      </c>
      <c r="C3740" s="2">
        <v>38288</v>
      </c>
      <c r="D3740" s="4">
        <v>25.5</v>
      </c>
    </row>
    <row r="3741" spans="2:4" ht="15" thickBot="1" x14ac:dyDescent="0.35">
      <c r="B3741">
        <f t="shared" si="58"/>
        <v>3</v>
      </c>
      <c r="C3741" s="2">
        <v>38287</v>
      </c>
      <c r="D3741" s="4">
        <v>2.6</v>
      </c>
    </row>
    <row r="3742" spans="2:4" ht="15" thickBot="1" x14ac:dyDescent="0.35">
      <c r="B3742">
        <f t="shared" si="58"/>
        <v>2</v>
      </c>
      <c r="C3742" s="2">
        <v>38286</v>
      </c>
      <c r="D3742" s="4">
        <v>43.9</v>
      </c>
    </row>
    <row r="3743" spans="2:4" ht="15" thickBot="1" x14ac:dyDescent="0.35">
      <c r="B3743">
        <f t="shared" si="58"/>
        <v>1</v>
      </c>
      <c r="C3743" s="2">
        <v>38285</v>
      </c>
      <c r="D3743" s="4">
        <v>25</v>
      </c>
    </row>
    <row r="3744" spans="2:4" ht="15" thickBot="1" x14ac:dyDescent="0.35">
      <c r="B3744">
        <f t="shared" si="58"/>
        <v>5</v>
      </c>
      <c r="C3744" s="2">
        <v>38282</v>
      </c>
      <c r="D3744" s="4">
        <v>51.8</v>
      </c>
    </row>
    <row r="3745" spans="2:4" ht="15" thickBot="1" x14ac:dyDescent="0.35">
      <c r="B3745">
        <f t="shared" si="58"/>
        <v>4</v>
      </c>
      <c r="C3745" s="2">
        <v>38281</v>
      </c>
      <c r="D3745" s="4">
        <v>42.4</v>
      </c>
    </row>
    <row r="3746" spans="2:4" ht="15" thickBot="1" x14ac:dyDescent="0.35">
      <c r="B3746">
        <f t="shared" si="58"/>
        <v>3</v>
      </c>
      <c r="C3746" s="2">
        <v>38280</v>
      </c>
      <c r="D3746" s="4">
        <v>20.2</v>
      </c>
    </row>
    <row r="3747" spans="2:4" ht="15" thickBot="1" x14ac:dyDescent="0.35">
      <c r="B3747">
        <f t="shared" si="58"/>
        <v>2</v>
      </c>
      <c r="C3747" s="2">
        <v>38279</v>
      </c>
      <c r="D3747" s="4">
        <v>4.7</v>
      </c>
    </row>
    <row r="3748" spans="2:4" ht="15" thickBot="1" x14ac:dyDescent="0.35">
      <c r="B3748">
        <f t="shared" si="58"/>
        <v>1</v>
      </c>
      <c r="C3748" s="2">
        <v>38278</v>
      </c>
      <c r="D3748" s="4">
        <v>54.9</v>
      </c>
    </row>
    <row r="3749" spans="2:4" ht="15" thickBot="1" x14ac:dyDescent="0.35">
      <c r="B3749">
        <f t="shared" si="58"/>
        <v>5</v>
      </c>
      <c r="C3749" s="2">
        <v>38275</v>
      </c>
      <c r="D3749" s="4">
        <v>37.799999999999997</v>
      </c>
    </row>
    <row r="3750" spans="2:4" ht="15" thickBot="1" x14ac:dyDescent="0.35">
      <c r="B3750">
        <f t="shared" si="58"/>
        <v>4</v>
      </c>
      <c r="C3750" s="2">
        <v>38274</v>
      </c>
      <c r="D3750" s="4">
        <v>16.5</v>
      </c>
    </row>
    <row r="3751" spans="2:4" ht="15" thickBot="1" x14ac:dyDescent="0.35">
      <c r="B3751">
        <f t="shared" si="58"/>
        <v>3</v>
      </c>
      <c r="C3751" s="2">
        <v>38273</v>
      </c>
      <c r="D3751" s="4">
        <v>28.5</v>
      </c>
    </row>
    <row r="3752" spans="2:4" ht="15" thickBot="1" x14ac:dyDescent="0.35">
      <c r="B3752">
        <f t="shared" si="58"/>
        <v>2</v>
      </c>
      <c r="C3752" s="2">
        <v>38272</v>
      </c>
      <c r="D3752" s="4">
        <v>5.3</v>
      </c>
    </row>
    <row r="3753" spans="2:4" ht="15" thickBot="1" x14ac:dyDescent="0.35">
      <c r="B3753">
        <f t="shared" si="58"/>
        <v>1</v>
      </c>
      <c r="C3753" s="2">
        <v>38271</v>
      </c>
      <c r="D3753" s="4">
        <v>11.6</v>
      </c>
    </row>
    <row r="3754" spans="2:4" ht="15" thickBot="1" x14ac:dyDescent="0.35">
      <c r="B3754">
        <f t="shared" si="58"/>
        <v>5</v>
      </c>
      <c r="C3754" s="2">
        <v>38268</v>
      </c>
      <c r="D3754" s="4">
        <v>-1.5</v>
      </c>
    </row>
    <row r="3755" spans="2:4" ht="15" thickBot="1" x14ac:dyDescent="0.35">
      <c r="B3755">
        <f t="shared" si="58"/>
        <v>4</v>
      </c>
      <c r="C3755" s="2">
        <v>38267</v>
      </c>
      <c r="D3755" s="4">
        <v>52.9</v>
      </c>
    </row>
    <row r="3756" spans="2:4" ht="15" thickBot="1" x14ac:dyDescent="0.35">
      <c r="B3756">
        <f t="shared" si="58"/>
        <v>3</v>
      </c>
      <c r="C3756" s="2">
        <v>38266</v>
      </c>
      <c r="D3756" s="4">
        <v>1.3</v>
      </c>
    </row>
    <row r="3757" spans="2:4" ht="15" thickBot="1" x14ac:dyDescent="0.35">
      <c r="B3757">
        <f t="shared" si="58"/>
        <v>2</v>
      </c>
      <c r="C3757" s="2">
        <v>38265</v>
      </c>
      <c r="D3757" s="4">
        <v>10.8</v>
      </c>
    </row>
    <row r="3758" spans="2:4" ht="15" thickBot="1" x14ac:dyDescent="0.35">
      <c r="B3758">
        <f t="shared" si="58"/>
        <v>1</v>
      </c>
      <c r="C3758" s="2">
        <v>38264</v>
      </c>
      <c r="D3758" s="4">
        <v>11.9</v>
      </c>
    </row>
    <row r="3759" spans="2:4" ht="15" thickBot="1" x14ac:dyDescent="0.35">
      <c r="B3759">
        <f t="shared" si="58"/>
        <v>5</v>
      </c>
      <c r="C3759" s="2">
        <v>38261</v>
      </c>
      <c r="D3759" s="4">
        <v>5.2</v>
      </c>
    </row>
    <row r="3760" spans="2:4" ht="15" thickBot="1" x14ac:dyDescent="0.35">
      <c r="B3760">
        <f t="shared" si="58"/>
        <v>4</v>
      </c>
      <c r="C3760" s="2">
        <v>38260</v>
      </c>
      <c r="D3760" s="4">
        <v>-2.4</v>
      </c>
    </row>
    <row r="3761" spans="2:4" ht="15" thickBot="1" x14ac:dyDescent="0.35">
      <c r="B3761">
        <f t="shared" si="58"/>
        <v>3</v>
      </c>
      <c r="C3761" s="2">
        <v>38259</v>
      </c>
      <c r="D3761" s="4">
        <v>8.6</v>
      </c>
    </row>
    <row r="3762" spans="2:4" ht="15" thickBot="1" x14ac:dyDescent="0.35">
      <c r="B3762">
        <f t="shared" si="58"/>
        <v>2</v>
      </c>
      <c r="C3762" s="2">
        <v>38258</v>
      </c>
      <c r="D3762" s="4">
        <v>4.3</v>
      </c>
    </row>
    <row r="3763" spans="2:4" ht="15" thickBot="1" x14ac:dyDescent="0.35">
      <c r="B3763">
        <f t="shared" si="58"/>
        <v>1</v>
      </c>
      <c r="C3763" s="2">
        <v>38257</v>
      </c>
      <c r="D3763" s="4">
        <v>41.4</v>
      </c>
    </row>
    <row r="3764" spans="2:4" ht="15" thickBot="1" x14ac:dyDescent="0.35">
      <c r="B3764">
        <f t="shared" si="58"/>
        <v>5</v>
      </c>
      <c r="C3764" s="2">
        <v>38254</v>
      </c>
      <c r="D3764" s="4">
        <v>11</v>
      </c>
    </row>
    <row r="3765" spans="2:4" ht="15" thickBot="1" x14ac:dyDescent="0.35">
      <c r="B3765">
        <f t="shared" si="58"/>
        <v>4</v>
      </c>
      <c r="C3765" s="2">
        <v>38253</v>
      </c>
      <c r="D3765" s="4">
        <v>2.9</v>
      </c>
    </row>
    <row r="3766" spans="2:4" ht="15" thickBot="1" x14ac:dyDescent="0.35">
      <c r="B3766">
        <f t="shared" si="58"/>
        <v>3</v>
      </c>
      <c r="C3766" s="2">
        <v>38252</v>
      </c>
      <c r="D3766" s="4">
        <v>0.8</v>
      </c>
    </row>
    <row r="3767" spans="2:4" ht="15" thickBot="1" x14ac:dyDescent="0.35">
      <c r="B3767">
        <f t="shared" si="58"/>
        <v>2</v>
      </c>
      <c r="C3767" s="2">
        <v>38251</v>
      </c>
      <c r="D3767" s="4">
        <v>0.6</v>
      </c>
    </row>
    <row r="3768" spans="2:4" ht="15" thickBot="1" x14ac:dyDescent="0.35">
      <c r="B3768">
        <f t="shared" si="58"/>
        <v>1</v>
      </c>
      <c r="C3768" s="2">
        <v>38250</v>
      </c>
      <c r="D3768" s="4">
        <v>14.3</v>
      </c>
    </row>
    <row r="3769" spans="2:4" ht="15" thickBot="1" x14ac:dyDescent="0.35">
      <c r="B3769">
        <f t="shared" si="58"/>
        <v>5</v>
      </c>
      <c r="C3769" s="2">
        <v>38247</v>
      </c>
      <c r="D3769" s="4">
        <v>1.4</v>
      </c>
    </row>
    <row r="3770" spans="2:4" ht="15" thickBot="1" x14ac:dyDescent="0.35">
      <c r="B3770">
        <f t="shared" si="58"/>
        <v>4</v>
      </c>
      <c r="C3770" s="2">
        <v>38246</v>
      </c>
      <c r="D3770" s="4">
        <v>27.6</v>
      </c>
    </row>
    <row r="3771" spans="2:4" ht="15" thickBot="1" x14ac:dyDescent="0.35">
      <c r="B3771">
        <f t="shared" si="58"/>
        <v>3</v>
      </c>
      <c r="C3771" s="2">
        <v>38245</v>
      </c>
      <c r="D3771" s="4">
        <v>1</v>
      </c>
    </row>
    <row r="3772" spans="2:4" ht="15" thickBot="1" x14ac:dyDescent="0.35">
      <c r="B3772">
        <f t="shared" si="58"/>
        <v>2</v>
      </c>
      <c r="C3772" s="2">
        <v>38244</v>
      </c>
      <c r="D3772" s="4">
        <v>44.2</v>
      </c>
    </row>
    <row r="3773" spans="2:4" ht="15" thickBot="1" x14ac:dyDescent="0.35">
      <c r="B3773">
        <f t="shared" si="58"/>
        <v>1</v>
      </c>
      <c r="C3773" s="2">
        <v>38243</v>
      </c>
      <c r="D3773" s="4">
        <v>15</v>
      </c>
    </row>
    <row r="3774" spans="2:4" ht="15" thickBot="1" x14ac:dyDescent="0.35">
      <c r="B3774">
        <f t="shared" si="58"/>
        <v>5</v>
      </c>
      <c r="C3774" s="2">
        <v>38240</v>
      </c>
      <c r="D3774" s="4">
        <v>6.9</v>
      </c>
    </row>
    <row r="3775" spans="2:4" ht="15" thickBot="1" x14ac:dyDescent="0.35">
      <c r="B3775">
        <f t="shared" si="58"/>
        <v>4</v>
      </c>
      <c r="C3775" s="2">
        <v>38239</v>
      </c>
      <c r="D3775" s="4">
        <v>3.1</v>
      </c>
    </row>
    <row r="3776" spans="2:4" ht="15" thickBot="1" x14ac:dyDescent="0.35">
      <c r="B3776">
        <f t="shared" si="58"/>
        <v>3</v>
      </c>
      <c r="C3776" s="2">
        <v>38238</v>
      </c>
      <c r="D3776" s="4">
        <v>1.3</v>
      </c>
    </row>
    <row r="3777" spans="2:4" ht="15" thickBot="1" x14ac:dyDescent="0.35">
      <c r="B3777">
        <f t="shared" si="58"/>
        <v>2</v>
      </c>
      <c r="C3777" s="2">
        <v>38237</v>
      </c>
      <c r="D3777" s="4">
        <v>9.9</v>
      </c>
    </row>
    <row r="3778" spans="2:4" ht="15" thickBot="1" x14ac:dyDescent="0.35">
      <c r="B3778">
        <f t="shared" si="58"/>
        <v>1</v>
      </c>
      <c r="C3778" s="2">
        <v>38236</v>
      </c>
      <c r="D3778" s="4">
        <v>0.4</v>
      </c>
    </row>
    <row r="3779" spans="2:4" ht="15" thickBot="1" x14ac:dyDescent="0.35">
      <c r="B3779">
        <f t="shared" si="58"/>
        <v>5</v>
      </c>
      <c r="C3779" s="2">
        <v>38233</v>
      </c>
      <c r="D3779" s="4">
        <v>-12.6</v>
      </c>
    </row>
    <row r="3780" spans="2:4" ht="15" thickBot="1" x14ac:dyDescent="0.35">
      <c r="B3780">
        <f t="shared" ref="B3780:B3843" si="59">WEEKDAY(C3780,2)</f>
        <v>4</v>
      </c>
      <c r="C3780" s="2">
        <v>38232</v>
      </c>
      <c r="D3780" s="4">
        <v>-10</v>
      </c>
    </row>
    <row r="3781" spans="2:4" ht="15" thickBot="1" x14ac:dyDescent="0.35">
      <c r="B3781">
        <f t="shared" si="59"/>
        <v>3</v>
      </c>
      <c r="C3781" s="2">
        <v>38231</v>
      </c>
      <c r="D3781" s="4">
        <v>-43.9</v>
      </c>
    </row>
    <row r="3782" spans="2:4" ht="15" thickBot="1" x14ac:dyDescent="0.35">
      <c r="B3782">
        <f t="shared" si="59"/>
        <v>2</v>
      </c>
      <c r="C3782" s="2">
        <v>38230</v>
      </c>
      <c r="D3782" s="4">
        <v>-44.8</v>
      </c>
    </row>
    <row r="3783" spans="2:4" ht="15" thickBot="1" x14ac:dyDescent="0.35">
      <c r="B3783">
        <f t="shared" si="59"/>
        <v>1</v>
      </c>
      <c r="C3783" s="2">
        <v>38229</v>
      </c>
      <c r="D3783" s="4">
        <v>-20.5</v>
      </c>
    </row>
    <row r="3784" spans="2:4" ht="15" thickBot="1" x14ac:dyDescent="0.35">
      <c r="B3784">
        <f t="shared" si="59"/>
        <v>5</v>
      </c>
      <c r="C3784" s="2">
        <v>38226</v>
      </c>
      <c r="D3784" s="4">
        <v>-22.3</v>
      </c>
    </row>
    <row r="3785" spans="2:4" ht="15" thickBot="1" x14ac:dyDescent="0.35">
      <c r="B3785">
        <f t="shared" si="59"/>
        <v>4</v>
      </c>
      <c r="C3785" s="2">
        <v>38225</v>
      </c>
      <c r="D3785" s="4">
        <v>-10.4</v>
      </c>
    </row>
    <row r="3786" spans="2:4" ht="15" thickBot="1" x14ac:dyDescent="0.35">
      <c r="B3786">
        <f t="shared" si="59"/>
        <v>3</v>
      </c>
      <c r="C3786" s="2">
        <v>38224</v>
      </c>
      <c r="D3786" s="4">
        <v>8.3000000000000007</v>
      </c>
    </row>
    <row r="3787" spans="2:4" ht="15" thickBot="1" x14ac:dyDescent="0.35">
      <c r="B3787">
        <f t="shared" si="59"/>
        <v>2</v>
      </c>
      <c r="C3787" s="2">
        <v>38223</v>
      </c>
      <c r="D3787" s="4">
        <v>-5.4</v>
      </c>
    </row>
    <row r="3788" spans="2:4" ht="15" thickBot="1" x14ac:dyDescent="0.35">
      <c r="B3788">
        <f t="shared" si="59"/>
        <v>1</v>
      </c>
      <c r="C3788" s="2">
        <v>38222</v>
      </c>
      <c r="D3788" s="4">
        <v>-2.2999999999999998</v>
      </c>
    </row>
    <row r="3789" spans="2:4" ht="15" thickBot="1" x14ac:dyDescent="0.35">
      <c r="B3789">
        <f t="shared" si="59"/>
        <v>5</v>
      </c>
      <c r="C3789" s="2">
        <v>38219</v>
      </c>
      <c r="D3789" s="4">
        <v>4.4000000000000004</v>
      </c>
    </row>
    <row r="3790" spans="2:4" ht="15" thickBot="1" x14ac:dyDescent="0.35">
      <c r="B3790">
        <f t="shared" si="59"/>
        <v>4</v>
      </c>
      <c r="C3790" s="2">
        <v>38218</v>
      </c>
      <c r="D3790" s="4">
        <v>3.1</v>
      </c>
    </row>
    <row r="3791" spans="2:4" ht="15" thickBot="1" x14ac:dyDescent="0.35">
      <c r="B3791">
        <f t="shared" si="59"/>
        <v>3</v>
      </c>
      <c r="C3791" s="2">
        <v>38217</v>
      </c>
      <c r="D3791" s="4">
        <v>6.9</v>
      </c>
    </row>
    <row r="3792" spans="2:4" ht="15" thickBot="1" x14ac:dyDescent="0.35">
      <c r="B3792">
        <f t="shared" si="59"/>
        <v>2</v>
      </c>
      <c r="C3792" s="2">
        <v>38216</v>
      </c>
      <c r="D3792" s="4">
        <v>-2.4</v>
      </c>
    </row>
    <row r="3793" spans="2:4" ht="15" thickBot="1" x14ac:dyDescent="0.35">
      <c r="B3793">
        <f t="shared" si="59"/>
        <v>1</v>
      </c>
      <c r="C3793" s="2">
        <v>38215</v>
      </c>
      <c r="D3793" s="4">
        <v>0.3</v>
      </c>
    </row>
    <row r="3794" spans="2:4" ht="15" thickBot="1" x14ac:dyDescent="0.35">
      <c r="B3794">
        <f t="shared" si="59"/>
        <v>5</v>
      </c>
      <c r="C3794" s="2">
        <v>38212</v>
      </c>
      <c r="D3794" s="4">
        <v>-1</v>
      </c>
    </row>
    <row r="3795" spans="2:4" ht="15" thickBot="1" x14ac:dyDescent="0.35">
      <c r="B3795">
        <f t="shared" si="59"/>
        <v>4</v>
      </c>
      <c r="C3795" s="2">
        <v>38211</v>
      </c>
      <c r="D3795" s="4">
        <v>4.4000000000000004</v>
      </c>
    </row>
    <row r="3796" spans="2:4" ht="15" thickBot="1" x14ac:dyDescent="0.35">
      <c r="B3796">
        <f t="shared" si="59"/>
        <v>3</v>
      </c>
      <c r="C3796" s="2">
        <v>38210</v>
      </c>
      <c r="D3796" s="4">
        <v>7.8</v>
      </c>
    </row>
    <row r="3797" spans="2:4" ht="15" thickBot="1" x14ac:dyDescent="0.35">
      <c r="B3797">
        <f t="shared" si="59"/>
        <v>2</v>
      </c>
      <c r="C3797" s="2">
        <v>38209</v>
      </c>
      <c r="D3797" s="4">
        <v>6</v>
      </c>
    </row>
    <row r="3798" spans="2:4" ht="15" thickBot="1" x14ac:dyDescent="0.35">
      <c r="B3798">
        <f t="shared" si="59"/>
        <v>1</v>
      </c>
      <c r="C3798" s="2">
        <v>38208</v>
      </c>
      <c r="D3798" s="4">
        <v>-0.2</v>
      </c>
    </row>
    <row r="3799" spans="2:4" ht="15" thickBot="1" x14ac:dyDescent="0.35">
      <c r="B3799">
        <f t="shared" si="59"/>
        <v>5</v>
      </c>
      <c r="C3799" s="2">
        <v>38205</v>
      </c>
      <c r="D3799" s="4">
        <v>-0.5</v>
      </c>
    </row>
    <row r="3800" spans="2:4" ht="15" thickBot="1" x14ac:dyDescent="0.35">
      <c r="B3800">
        <f t="shared" si="59"/>
        <v>4</v>
      </c>
      <c r="C3800" s="2">
        <v>38204</v>
      </c>
      <c r="D3800" s="4">
        <v>1.1000000000000001</v>
      </c>
    </row>
    <row r="3801" spans="2:4" ht="15" thickBot="1" x14ac:dyDescent="0.35">
      <c r="B3801">
        <f t="shared" si="59"/>
        <v>3</v>
      </c>
      <c r="C3801" s="2">
        <v>38203</v>
      </c>
      <c r="D3801" s="4">
        <v>0.6</v>
      </c>
    </row>
    <row r="3802" spans="2:4" ht="15" thickBot="1" x14ac:dyDescent="0.35">
      <c r="B3802">
        <f t="shared" si="59"/>
        <v>2</v>
      </c>
      <c r="C3802" s="2">
        <v>38202</v>
      </c>
      <c r="D3802" s="4">
        <v>1</v>
      </c>
    </row>
    <row r="3803" spans="2:4" ht="15" thickBot="1" x14ac:dyDescent="0.35">
      <c r="B3803">
        <f t="shared" si="59"/>
        <v>1</v>
      </c>
      <c r="C3803" s="2">
        <v>38201</v>
      </c>
      <c r="D3803" s="4">
        <v>-38.200000000000003</v>
      </c>
    </row>
    <row r="3804" spans="2:4" ht="15" thickBot="1" x14ac:dyDescent="0.35">
      <c r="B3804">
        <f t="shared" si="59"/>
        <v>5</v>
      </c>
      <c r="C3804" s="2">
        <v>38198</v>
      </c>
      <c r="D3804" s="4">
        <v>-17.100000000000001</v>
      </c>
    </row>
    <row r="3805" spans="2:4" ht="15" thickBot="1" x14ac:dyDescent="0.35">
      <c r="B3805">
        <f t="shared" si="59"/>
        <v>4</v>
      </c>
      <c r="C3805" s="2">
        <v>38197</v>
      </c>
      <c r="D3805" s="4">
        <v>-15.3</v>
      </c>
    </row>
    <row r="3806" spans="2:4" ht="15" thickBot="1" x14ac:dyDescent="0.35">
      <c r="B3806">
        <f t="shared" si="59"/>
        <v>3</v>
      </c>
      <c r="C3806" s="2">
        <v>38196</v>
      </c>
      <c r="D3806" s="4">
        <v>-0.1</v>
      </c>
    </row>
    <row r="3807" spans="2:4" ht="15" thickBot="1" x14ac:dyDescent="0.35">
      <c r="B3807">
        <f t="shared" si="59"/>
        <v>2</v>
      </c>
      <c r="C3807" s="2">
        <v>38195</v>
      </c>
      <c r="D3807" s="4">
        <v>0.7</v>
      </c>
    </row>
    <row r="3808" spans="2:4" ht="15" thickBot="1" x14ac:dyDescent="0.35">
      <c r="B3808">
        <f t="shared" si="59"/>
        <v>1</v>
      </c>
      <c r="C3808" s="2">
        <v>38194</v>
      </c>
      <c r="D3808" s="4">
        <v>-1.2</v>
      </c>
    </row>
    <row r="3809" spans="2:4" ht="15" thickBot="1" x14ac:dyDescent="0.35">
      <c r="B3809">
        <f t="shared" si="59"/>
        <v>5</v>
      </c>
      <c r="C3809" s="2">
        <v>38191</v>
      </c>
      <c r="D3809" s="4">
        <v>3.5</v>
      </c>
    </row>
    <row r="3810" spans="2:4" ht="15" thickBot="1" x14ac:dyDescent="0.35">
      <c r="B3810">
        <f t="shared" si="59"/>
        <v>4</v>
      </c>
      <c r="C3810" s="2">
        <v>38190</v>
      </c>
      <c r="D3810" s="4">
        <v>5.3</v>
      </c>
    </row>
    <row r="3811" spans="2:4" ht="15" thickBot="1" x14ac:dyDescent="0.35">
      <c r="B3811">
        <f t="shared" si="59"/>
        <v>3</v>
      </c>
      <c r="C3811" s="2">
        <v>38189</v>
      </c>
      <c r="D3811" s="4">
        <v>1.8</v>
      </c>
    </row>
    <row r="3812" spans="2:4" ht="15" thickBot="1" x14ac:dyDescent="0.35">
      <c r="B3812">
        <f t="shared" si="59"/>
        <v>2</v>
      </c>
      <c r="C3812" s="2">
        <v>38188</v>
      </c>
      <c r="D3812" s="4">
        <v>11.4</v>
      </c>
    </row>
    <row r="3813" spans="2:4" ht="15" thickBot="1" x14ac:dyDescent="0.35">
      <c r="B3813">
        <f t="shared" si="59"/>
        <v>1</v>
      </c>
      <c r="C3813" s="2">
        <v>38187</v>
      </c>
      <c r="D3813" s="4">
        <v>4.8</v>
      </c>
    </row>
    <row r="3814" spans="2:4" ht="15" thickBot="1" x14ac:dyDescent="0.35">
      <c r="B3814">
        <f t="shared" si="59"/>
        <v>5</v>
      </c>
      <c r="C3814" s="2">
        <v>38184</v>
      </c>
      <c r="D3814" s="4">
        <v>-1.9</v>
      </c>
    </row>
    <row r="3815" spans="2:4" ht="15" thickBot="1" x14ac:dyDescent="0.35">
      <c r="B3815">
        <f t="shared" si="59"/>
        <v>4</v>
      </c>
      <c r="C3815" s="2">
        <v>38183</v>
      </c>
      <c r="D3815" s="4">
        <v>1.2</v>
      </c>
    </row>
    <row r="3816" spans="2:4" ht="15" thickBot="1" x14ac:dyDescent="0.35">
      <c r="B3816">
        <f t="shared" si="59"/>
        <v>3</v>
      </c>
      <c r="C3816" s="2">
        <v>38182</v>
      </c>
      <c r="D3816" s="4">
        <v>0.9</v>
      </c>
    </row>
    <row r="3817" spans="2:4" ht="15" thickBot="1" x14ac:dyDescent="0.35">
      <c r="B3817">
        <f t="shared" si="59"/>
        <v>2</v>
      </c>
      <c r="C3817" s="2">
        <v>38181</v>
      </c>
      <c r="D3817" s="4">
        <v>-0.3</v>
      </c>
    </row>
    <row r="3818" spans="2:4" ht="15" thickBot="1" x14ac:dyDescent="0.35">
      <c r="B3818">
        <f t="shared" si="59"/>
        <v>1</v>
      </c>
      <c r="C3818" s="2">
        <v>38180</v>
      </c>
      <c r="D3818" s="4">
        <v>-2.9</v>
      </c>
    </row>
    <row r="3819" spans="2:4" ht="15" thickBot="1" x14ac:dyDescent="0.35">
      <c r="B3819">
        <f t="shared" si="59"/>
        <v>5</v>
      </c>
      <c r="C3819" s="2">
        <v>38177</v>
      </c>
      <c r="D3819" s="4">
        <v>-1.3</v>
      </c>
    </row>
    <row r="3820" spans="2:4" ht="15" thickBot="1" x14ac:dyDescent="0.35">
      <c r="B3820">
        <f t="shared" si="59"/>
        <v>4</v>
      </c>
      <c r="C3820" s="2">
        <v>38176</v>
      </c>
      <c r="D3820" s="4">
        <v>19</v>
      </c>
    </row>
    <row r="3821" spans="2:4" ht="15" thickBot="1" x14ac:dyDescent="0.35">
      <c r="B3821">
        <f t="shared" si="59"/>
        <v>3</v>
      </c>
      <c r="C3821" s="2">
        <v>38175</v>
      </c>
      <c r="D3821" s="4">
        <v>-0.9</v>
      </c>
    </row>
    <row r="3822" spans="2:4" ht="15" thickBot="1" x14ac:dyDescent="0.35">
      <c r="B3822">
        <f t="shared" si="59"/>
        <v>2</v>
      </c>
      <c r="C3822" s="2">
        <v>38174</v>
      </c>
      <c r="D3822" s="4">
        <v>5.7</v>
      </c>
    </row>
    <row r="3823" spans="2:4" ht="15" thickBot="1" x14ac:dyDescent="0.35">
      <c r="B3823">
        <f t="shared" si="59"/>
        <v>1</v>
      </c>
      <c r="C3823" s="2">
        <v>38173</v>
      </c>
      <c r="D3823" s="4">
        <v>0.2</v>
      </c>
    </row>
    <row r="3824" spans="2:4" ht="15" thickBot="1" x14ac:dyDescent="0.35">
      <c r="B3824">
        <f t="shared" si="59"/>
        <v>5</v>
      </c>
      <c r="C3824" s="2">
        <v>38170</v>
      </c>
      <c r="D3824" s="4">
        <v>-4</v>
      </c>
    </row>
    <row r="3825" spans="2:4" ht="15" thickBot="1" x14ac:dyDescent="0.35">
      <c r="B3825">
        <f t="shared" si="59"/>
        <v>4</v>
      </c>
      <c r="C3825" s="2">
        <v>38169</v>
      </c>
      <c r="D3825" s="4">
        <v>-31</v>
      </c>
    </row>
    <row r="3826" spans="2:4" ht="15" thickBot="1" x14ac:dyDescent="0.35">
      <c r="B3826">
        <f t="shared" si="59"/>
        <v>3</v>
      </c>
      <c r="C3826" s="2">
        <v>38168</v>
      </c>
      <c r="D3826" s="4">
        <v>-8.1</v>
      </c>
    </row>
    <row r="3827" spans="2:4" ht="15" thickBot="1" x14ac:dyDescent="0.35">
      <c r="B3827">
        <f t="shared" si="59"/>
        <v>2</v>
      </c>
      <c r="C3827" s="2">
        <v>38167</v>
      </c>
      <c r="D3827" s="4">
        <v>-9.1</v>
      </c>
    </row>
    <row r="3828" spans="2:4" ht="15" thickBot="1" x14ac:dyDescent="0.35">
      <c r="B3828">
        <f t="shared" si="59"/>
        <v>1</v>
      </c>
      <c r="C3828" s="2">
        <v>38166</v>
      </c>
      <c r="D3828" s="4">
        <v>1.9</v>
      </c>
    </row>
    <row r="3829" spans="2:4" ht="15" thickBot="1" x14ac:dyDescent="0.35">
      <c r="B3829">
        <f t="shared" si="59"/>
        <v>5</v>
      </c>
      <c r="C3829" s="2">
        <v>38163</v>
      </c>
      <c r="D3829" s="4">
        <v>-12.6</v>
      </c>
    </row>
    <row r="3830" spans="2:4" ht="15" thickBot="1" x14ac:dyDescent="0.35">
      <c r="B3830">
        <f t="shared" si="59"/>
        <v>4</v>
      </c>
      <c r="C3830" s="2">
        <v>38162</v>
      </c>
      <c r="D3830" s="4">
        <v>36.700000000000003</v>
      </c>
    </row>
    <row r="3831" spans="2:4" ht="15" thickBot="1" x14ac:dyDescent="0.35">
      <c r="B3831">
        <f t="shared" si="59"/>
        <v>3</v>
      </c>
      <c r="C3831" s="2">
        <v>38161</v>
      </c>
      <c r="D3831" s="4">
        <v>0.1</v>
      </c>
    </row>
    <row r="3832" spans="2:4" ht="15" thickBot="1" x14ac:dyDescent="0.35">
      <c r="B3832">
        <f t="shared" si="59"/>
        <v>2</v>
      </c>
      <c r="C3832" s="2">
        <v>38160</v>
      </c>
      <c r="D3832" s="4">
        <v>3.9</v>
      </c>
    </row>
    <row r="3833" spans="2:4" ht="15" thickBot="1" x14ac:dyDescent="0.35">
      <c r="B3833">
        <f t="shared" si="59"/>
        <v>1</v>
      </c>
      <c r="C3833" s="2">
        <v>38159</v>
      </c>
      <c r="D3833" s="4">
        <v>0.4</v>
      </c>
    </row>
    <row r="3834" spans="2:4" ht="15" thickBot="1" x14ac:dyDescent="0.35">
      <c r="B3834">
        <f t="shared" si="59"/>
        <v>5</v>
      </c>
      <c r="C3834" s="2">
        <v>38156</v>
      </c>
      <c r="D3834" s="4">
        <v>-3.7</v>
      </c>
    </row>
    <row r="3835" spans="2:4" ht="15" thickBot="1" x14ac:dyDescent="0.35">
      <c r="B3835">
        <f t="shared" si="59"/>
        <v>4</v>
      </c>
      <c r="C3835" s="2">
        <v>38155</v>
      </c>
      <c r="D3835" s="4">
        <v>18.7</v>
      </c>
    </row>
    <row r="3836" spans="2:4" ht="15" thickBot="1" x14ac:dyDescent="0.35">
      <c r="B3836">
        <f t="shared" si="59"/>
        <v>3</v>
      </c>
      <c r="C3836" s="2">
        <v>38154</v>
      </c>
      <c r="D3836" s="4">
        <v>9.6</v>
      </c>
    </row>
    <row r="3837" spans="2:4" ht="15" thickBot="1" x14ac:dyDescent="0.35">
      <c r="B3837">
        <f t="shared" si="59"/>
        <v>2</v>
      </c>
      <c r="C3837" s="2">
        <v>38153</v>
      </c>
      <c r="D3837" s="4">
        <v>3.2</v>
      </c>
    </row>
    <row r="3838" spans="2:4" ht="15" thickBot="1" x14ac:dyDescent="0.35">
      <c r="B3838">
        <f t="shared" si="59"/>
        <v>5</v>
      </c>
      <c r="C3838" s="2">
        <v>38149</v>
      </c>
      <c r="D3838" s="4">
        <v>4</v>
      </c>
    </row>
    <row r="3839" spans="2:4" ht="15" thickBot="1" x14ac:dyDescent="0.35">
      <c r="B3839">
        <f t="shared" si="59"/>
        <v>4</v>
      </c>
      <c r="C3839" s="2">
        <v>38148</v>
      </c>
      <c r="D3839" s="4">
        <v>6.9</v>
      </c>
    </row>
    <row r="3840" spans="2:4" ht="15" thickBot="1" x14ac:dyDescent="0.35">
      <c r="B3840">
        <f t="shared" si="59"/>
        <v>3</v>
      </c>
      <c r="C3840" s="2">
        <v>38147</v>
      </c>
      <c r="D3840" s="4">
        <v>16.2</v>
      </c>
    </row>
    <row r="3841" spans="2:4" ht="15" thickBot="1" x14ac:dyDescent="0.35">
      <c r="B3841">
        <f t="shared" si="59"/>
        <v>2</v>
      </c>
      <c r="C3841" s="2">
        <v>38146</v>
      </c>
      <c r="D3841" s="4">
        <v>1.7</v>
      </c>
    </row>
    <row r="3842" spans="2:4" ht="15" thickBot="1" x14ac:dyDescent="0.35">
      <c r="B3842">
        <f t="shared" si="59"/>
        <v>1</v>
      </c>
      <c r="C3842" s="2">
        <v>38145</v>
      </c>
      <c r="D3842" s="4">
        <v>0.2</v>
      </c>
    </row>
    <row r="3843" spans="2:4" ht="15" thickBot="1" x14ac:dyDescent="0.35">
      <c r="B3843">
        <f t="shared" si="59"/>
        <v>5</v>
      </c>
      <c r="C3843" s="2">
        <v>38142</v>
      </c>
      <c r="D3843" s="4">
        <v>-2.8</v>
      </c>
    </row>
    <row r="3844" spans="2:4" ht="15" thickBot="1" x14ac:dyDescent="0.35">
      <c r="B3844">
        <f t="shared" ref="B3844:B3907" si="60">WEEKDAY(C3844,2)</f>
        <v>4</v>
      </c>
      <c r="C3844" s="2">
        <v>38141</v>
      </c>
      <c r="D3844" s="4">
        <v>0.3</v>
      </c>
    </row>
    <row r="3845" spans="2:4" ht="15" thickBot="1" x14ac:dyDescent="0.35">
      <c r="B3845">
        <f t="shared" si="60"/>
        <v>3</v>
      </c>
      <c r="C3845" s="2">
        <v>38140</v>
      </c>
      <c r="D3845" s="4">
        <v>-3.4</v>
      </c>
    </row>
    <row r="3846" spans="2:4" ht="15" thickBot="1" x14ac:dyDescent="0.35">
      <c r="B3846">
        <f t="shared" si="60"/>
        <v>2</v>
      </c>
      <c r="C3846" s="2">
        <v>38139</v>
      </c>
      <c r="D3846" s="4">
        <v>-37.5</v>
      </c>
    </row>
    <row r="3847" spans="2:4" ht="15" thickBot="1" x14ac:dyDescent="0.35">
      <c r="B3847">
        <f t="shared" si="60"/>
        <v>1</v>
      </c>
      <c r="C3847" s="2">
        <v>38138</v>
      </c>
      <c r="D3847" s="4">
        <v>-24</v>
      </c>
    </row>
    <row r="3848" spans="2:4" ht="15" thickBot="1" x14ac:dyDescent="0.35">
      <c r="B3848">
        <f t="shared" si="60"/>
        <v>5</v>
      </c>
      <c r="C3848" s="2">
        <v>38135</v>
      </c>
      <c r="D3848" s="4">
        <v>-10.1</v>
      </c>
    </row>
    <row r="3849" spans="2:4" ht="15" thickBot="1" x14ac:dyDescent="0.35">
      <c r="B3849">
        <f t="shared" si="60"/>
        <v>4</v>
      </c>
      <c r="C3849" s="2">
        <v>38134</v>
      </c>
      <c r="D3849" s="4">
        <v>-5.5</v>
      </c>
    </row>
    <row r="3850" spans="2:4" ht="15" thickBot="1" x14ac:dyDescent="0.35">
      <c r="B3850">
        <f t="shared" si="60"/>
        <v>3</v>
      </c>
      <c r="C3850" s="2">
        <v>38133</v>
      </c>
      <c r="D3850" s="4">
        <v>-8.9</v>
      </c>
    </row>
    <row r="3851" spans="2:4" ht="15" thickBot="1" x14ac:dyDescent="0.35">
      <c r="B3851">
        <f t="shared" si="60"/>
        <v>2</v>
      </c>
      <c r="C3851" s="2">
        <v>38132</v>
      </c>
      <c r="D3851" s="4">
        <v>-12.5</v>
      </c>
    </row>
    <row r="3852" spans="2:4" ht="15" thickBot="1" x14ac:dyDescent="0.35">
      <c r="B3852">
        <f t="shared" si="60"/>
        <v>1</v>
      </c>
      <c r="C3852" s="2">
        <v>38131</v>
      </c>
      <c r="D3852" s="4">
        <v>-1.5</v>
      </c>
    </row>
    <row r="3853" spans="2:4" ht="15" thickBot="1" x14ac:dyDescent="0.35">
      <c r="B3853">
        <f t="shared" si="60"/>
        <v>5</v>
      </c>
      <c r="C3853" s="2">
        <v>38128</v>
      </c>
      <c r="D3853" s="4">
        <v>2.5</v>
      </c>
    </row>
    <row r="3854" spans="2:4" ht="15" thickBot="1" x14ac:dyDescent="0.35">
      <c r="B3854">
        <f t="shared" si="60"/>
        <v>4</v>
      </c>
      <c r="C3854" s="2">
        <v>38127</v>
      </c>
      <c r="D3854" s="4">
        <v>0.2</v>
      </c>
    </row>
    <row r="3855" spans="2:4" ht="15" thickBot="1" x14ac:dyDescent="0.35">
      <c r="B3855">
        <f t="shared" si="60"/>
        <v>3</v>
      </c>
      <c r="C3855" s="2">
        <v>38126</v>
      </c>
      <c r="D3855" s="4">
        <v>-0.2</v>
      </c>
    </row>
    <row r="3856" spans="2:4" ht="15" thickBot="1" x14ac:dyDescent="0.35">
      <c r="B3856">
        <f t="shared" si="60"/>
        <v>2</v>
      </c>
      <c r="C3856" s="2">
        <v>38125</v>
      </c>
      <c r="D3856" s="4">
        <v>6.6</v>
      </c>
    </row>
    <row r="3857" spans="2:4" ht="15" thickBot="1" x14ac:dyDescent="0.35">
      <c r="B3857">
        <f t="shared" si="60"/>
        <v>1</v>
      </c>
      <c r="C3857" s="2">
        <v>38124</v>
      </c>
      <c r="D3857" s="4">
        <v>-2.2999999999999998</v>
      </c>
    </row>
    <row r="3858" spans="2:4" ht="15" thickBot="1" x14ac:dyDescent="0.35">
      <c r="B3858">
        <f t="shared" si="60"/>
        <v>5</v>
      </c>
      <c r="C3858" s="2">
        <v>38121</v>
      </c>
      <c r="D3858" s="4">
        <v>9.6</v>
      </c>
    </row>
    <row r="3859" spans="2:4" ht="15" thickBot="1" x14ac:dyDescent="0.35">
      <c r="B3859">
        <f t="shared" si="60"/>
        <v>4</v>
      </c>
      <c r="C3859" s="2">
        <v>38120</v>
      </c>
      <c r="D3859" s="4">
        <v>6.2</v>
      </c>
    </row>
    <row r="3860" spans="2:4" ht="15" thickBot="1" x14ac:dyDescent="0.35">
      <c r="B3860">
        <f t="shared" si="60"/>
        <v>3</v>
      </c>
      <c r="C3860" s="2">
        <v>38119</v>
      </c>
      <c r="D3860" s="4">
        <v>1.4</v>
      </c>
    </row>
    <row r="3861" spans="2:4" ht="15" thickBot="1" x14ac:dyDescent="0.35">
      <c r="B3861">
        <f t="shared" si="60"/>
        <v>2</v>
      </c>
      <c r="C3861" s="2">
        <v>38118</v>
      </c>
      <c r="D3861" s="4">
        <v>-1</v>
      </c>
    </row>
    <row r="3862" spans="2:4" ht="15" thickBot="1" x14ac:dyDescent="0.35">
      <c r="B3862">
        <f t="shared" si="60"/>
        <v>5</v>
      </c>
      <c r="C3862" s="2">
        <v>38114</v>
      </c>
      <c r="D3862" s="4">
        <v>3.3</v>
      </c>
    </row>
    <row r="3863" spans="2:4" ht="15" thickBot="1" x14ac:dyDescent="0.35">
      <c r="B3863">
        <f t="shared" si="60"/>
        <v>4</v>
      </c>
      <c r="C3863" s="2">
        <v>38113</v>
      </c>
      <c r="D3863" s="4">
        <v>6.6</v>
      </c>
    </row>
    <row r="3864" spans="2:4" ht="15" thickBot="1" x14ac:dyDescent="0.35">
      <c r="B3864">
        <f t="shared" si="60"/>
        <v>3</v>
      </c>
      <c r="C3864" s="2">
        <v>38112</v>
      </c>
      <c r="D3864" s="4">
        <v>-38.799999999999997</v>
      </c>
    </row>
    <row r="3865" spans="2:4" ht="15" thickBot="1" x14ac:dyDescent="0.35">
      <c r="B3865">
        <f t="shared" si="60"/>
        <v>5</v>
      </c>
      <c r="C3865" s="2">
        <v>38107</v>
      </c>
      <c r="D3865" s="4">
        <v>-50.1</v>
      </c>
    </row>
    <row r="3866" spans="2:4" ht="15" thickBot="1" x14ac:dyDescent="0.35">
      <c r="B3866">
        <f t="shared" si="60"/>
        <v>4</v>
      </c>
      <c r="C3866" s="2">
        <v>38106</v>
      </c>
      <c r="D3866" s="4">
        <v>-35.6</v>
      </c>
    </row>
    <row r="3867" spans="2:4" ht="15" thickBot="1" x14ac:dyDescent="0.35">
      <c r="B3867">
        <f t="shared" si="60"/>
        <v>3</v>
      </c>
      <c r="C3867" s="2">
        <v>38105</v>
      </c>
      <c r="D3867" s="4">
        <v>-18.5</v>
      </c>
    </row>
    <row r="3868" spans="2:4" ht="15" thickBot="1" x14ac:dyDescent="0.35">
      <c r="B3868">
        <f t="shared" si="60"/>
        <v>2</v>
      </c>
      <c r="C3868" s="2">
        <v>38104</v>
      </c>
      <c r="D3868" s="4">
        <v>-9.1</v>
      </c>
    </row>
    <row r="3869" spans="2:4" ht="15" thickBot="1" x14ac:dyDescent="0.35">
      <c r="B3869">
        <f t="shared" si="60"/>
        <v>1</v>
      </c>
      <c r="C3869" s="2">
        <v>38103</v>
      </c>
      <c r="D3869" s="4">
        <v>3.9</v>
      </c>
    </row>
    <row r="3870" spans="2:4" ht="15" thickBot="1" x14ac:dyDescent="0.35">
      <c r="B3870">
        <f t="shared" si="60"/>
        <v>5</v>
      </c>
      <c r="C3870" s="2">
        <v>38100</v>
      </c>
      <c r="D3870" s="4">
        <v>8.3000000000000007</v>
      </c>
    </row>
    <row r="3871" spans="2:4" ht="15" thickBot="1" x14ac:dyDescent="0.35">
      <c r="B3871">
        <f t="shared" si="60"/>
        <v>4</v>
      </c>
      <c r="C3871" s="2">
        <v>38099</v>
      </c>
      <c r="D3871" s="4">
        <v>12.5</v>
      </c>
    </row>
    <row r="3872" spans="2:4" ht="15" thickBot="1" x14ac:dyDescent="0.35">
      <c r="B3872">
        <f t="shared" si="60"/>
        <v>3</v>
      </c>
      <c r="C3872" s="2">
        <v>38098</v>
      </c>
      <c r="D3872" s="4">
        <v>-1.7</v>
      </c>
    </row>
    <row r="3873" spans="2:4" ht="15" thickBot="1" x14ac:dyDescent="0.35">
      <c r="B3873">
        <f t="shared" si="60"/>
        <v>2</v>
      </c>
      <c r="C3873" s="2">
        <v>38097</v>
      </c>
      <c r="D3873" s="4">
        <v>2.7</v>
      </c>
    </row>
    <row r="3874" spans="2:4" ht="15" thickBot="1" x14ac:dyDescent="0.35">
      <c r="B3874">
        <f t="shared" si="60"/>
        <v>1</v>
      </c>
      <c r="C3874" s="2">
        <v>38096</v>
      </c>
      <c r="D3874" s="4">
        <v>6.2</v>
      </c>
    </row>
    <row r="3875" spans="2:4" ht="15" thickBot="1" x14ac:dyDescent="0.35">
      <c r="B3875">
        <f t="shared" si="60"/>
        <v>5</v>
      </c>
      <c r="C3875" s="2">
        <v>38093</v>
      </c>
      <c r="D3875" s="4">
        <v>11.5</v>
      </c>
    </row>
    <row r="3876" spans="2:4" ht="15" thickBot="1" x14ac:dyDescent="0.35">
      <c r="B3876">
        <f t="shared" si="60"/>
        <v>4</v>
      </c>
      <c r="C3876" s="2">
        <v>38092</v>
      </c>
      <c r="D3876" s="4">
        <v>30.9</v>
      </c>
    </row>
    <row r="3877" spans="2:4" ht="15" thickBot="1" x14ac:dyDescent="0.35">
      <c r="B3877">
        <f t="shared" si="60"/>
        <v>3</v>
      </c>
      <c r="C3877" s="2">
        <v>38091</v>
      </c>
      <c r="D3877" s="4">
        <v>5.7</v>
      </c>
    </row>
    <row r="3878" spans="2:4" ht="15" thickBot="1" x14ac:dyDescent="0.35">
      <c r="B3878">
        <f t="shared" si="60"/>
        <v>2</v>
      </c>
      <c r="C3878" s="2">
        <v>38090</v>
      </c>
      <c r="D3878" s="4">
        <v>3.4</v>
      </c>
    </row>
    <row r="3879" spans="2:4" ht="15" thickBot="1" x14ac:dyDescent="0.35">
      <c r="B3879">
        <f t="shared" si="60"/>
        <v>1</v>
      </c>
      <c r="C3879" s="2">
        <v>38089</v>
      </c>
      <c r="D3879" s="4">
        <v>6.6</v>
      </c>
    </row>
    <row r="3880" spans="2:4" ht="15" thickBot="1" x14ac:dyDescent="0.35">
      <c r="B3880">
        <f t="shared" si="60"/>
        <v>5</v>
      </c>
      <c r="C3880" s="2">
        <v>38086</v>
      </c>
      <c r="D3880" s="4">
        <v>25.6</v>
      </c>
    </row>
    <row r="3881" spans="2:4" ht="15" thickBot="1" x14ac:dyDescent="0.35">
      <c r="B3881">
        <f t="shared" si="60"/>
        <v>4</v>
      </c>
      <c r="C3881" s="2">
        <v>38085</v>
      </c>
      <c r="D3881" s="4">
        <v>34</v>
      </c>
    </row>
    <row r="3882" spans="2:4" ht="15" thickBot="1" x14ac:dyDescent="0.35">
      <c r="B3882">
        <f t="shared" si="60"/>
        <v>3</v>
      </c>
      <c r="C3882" s="2">
        <v>38084</v>
      </c>
      <c r="D3882" s="4">
        <v>3.5</v>
      </c>
    </row>
    <row r="3883" spans="2:4" ht="15" thickBot="1" x14ac:dyDescent="0.35">
      <c r="B3883">
        <f t="shared" si="60"/>
        <v>2</v>
      </c>
      <c r="C3883" s="2">
        <v>38083</v>
      </c>
      <c r="D3883" s="4">
        <v>2.1</v>
      </c>
    </row>
    <row r="3884" spans="2:4" ht="15" thickBot="1" x14ac:dyDescent="0.35">
      <c r="B3884">
        <f t="shared" si="60"/>
        <v>1</v>
      </c>
      <c r="C3884" s="2">
        <v>38082</v>
      </c>
      <c r="D3884" s="4">
        <v>-0.8</v>
      </c>
    </row>
    <row r="3885" spans="2:4" ht="15" thickBot="1" x14ac:dyDescent="0.35">
      <c r="B3885">
        <f t="shared" si="60"/>
        <v>5</v>
      </c>
      <c r="C3885" s="2">
        <v>38079</v>
      </c>
      <c r="D3885" s="4">
        <v>-7.1</v>
      </c>
    </row>
    <row r="3886" spans="2:4" ht="15" thickBot="1" x14ac:dyDescent="0.35">
      <c r="B3886">
        <f t="shared" si="60"/>
        <v>4</v>
      </c>
      <c r="C3886" s="2">
        <v>38078</v>
      </c>
      <c r="D3886" s="4">
        <v>-1.7</v>
      </c>
    </row>
    <row r="3887" spans="2:4" ht="15" thickBot="1" x14ac:dyDescent="0.35">
      <c r="B3887">
        <f t="shared" si="60"/>
        <v>3</v>
      </c>
      <c r="C3887" s="2">
        <v>38077</v>
      </c>
      <c r="D3887" s="4">
        <v>10.8</v>
      </c>
    </row>
    <row r="3888" spans="2:4" ht="15" thickBot="1" x14ac:dyDescent="0.35">
      <c r="B3888">
        <f t="shared" si="60"/>
        <v>2</v>
      </c>
      <c r="C3888" s="2">
        <v>38076</v>
      </c>
      <c r="D3888" s="4">
        <v>9.1</v>
      </c>
    </row>
    <row r="3889" spans="2:4" ht="15" thickBot="1" x14ac:dyDescent="0.35">
      <c r="B3889">
        <f t="shared" si="60"/>
        <v>1</v>
      </c>
      <c r="C3889" s="2">
        <v>38075</v>
      </c>
      <c r="D3889" s="4">
        <v>17.399999999999999</v>
      </c>
    </row>
    <row r="3890" spans="2:4" ht="15" thickBot="1" x14ac:dyDescent="0.35">
      <c r="B3890">
        <f t="shared" si="60"/>
        <v>5</v>
      </c>
      <c r="C3890" s="2">
        <v>38072</v>
      </c>
      <c r="D3890" s="4">
        <v>5.9</v>
      </c>
    </row>
    <row r="3891" spans="2:4" ht="15" thickBot="1" x14ac:dyDescent="0.35">
      <c r="B3891">
        <f t="shared" si="60"/>
        <v>4</v>
      </c>
      <c r="C3891" s="2">
        <v>38071</v>
      </c>
      <c r="D3891" s="4">
        <v>28.8</v>
      </c>
    </row>
    <row r="3892" spans="2:4" ht="15" thickBot="1" x14ac:dyDescent="0.35">
      <c r="B3892">
        <f t="shared" si="60"/>
        <v>3</v>
      </c>
      <c r="C3892" s="2">
        <v>38070</v>
      </c>
      <c r="D3892" s="4">
        <v>22.7</v>
      </c>
    </row>
    <row r="3893" spans="2:4" ht="15" thickBot="1" x14ac:dyDescent="0.35">
      <c r="B3893">
        <f t="shared" si="60"/>
        <v>2</v>
      </c>
      <c r="C3893" s="2">
        <v>38069</v>
      </c>
      <c r="D3893" s="4">
        <v>17.5</v>
      </c>
    </row>
    <row r="3894" spans="2:4" ht="15" thickBot="1" x14ac:dyDescent="0.35">
      <c r="B3894">
        <f t="shared" si="60"/>
        <v>1</v>
      </c>
      <c r="C3894" s="2">
        <v>38068</v>
      </c>
      <c r="D3894" s="4">
        <v>11.4</v>
      </c>
    </row>
    <row r="3895" spans="2:4" ht="15" thickBot="1" x14ac:dyDescent="0.35">
      <c r="B3895">
        <f t="shared" si="60"/>
        <v>5</v>
      </c>
      <c r="C3895" s="2">
        <v>38065</v>
      </c>
      <c r="D3895" s="4">
        <v>21</v>
      </c>
    </row>
    <row r="3896" spans="2:4" ht="15" thickBot="1" x14ac:dyDescent="0.35">
      <c r="B3896">
        <f t="shared" si="60"/>
        <v>4</v>
      </c>
      <c r="C3896" s="2">
        <v>38064</v>
      </c>
      <c r="D3896" s="4">
        <v>20.7</v>
      </c>
    </row>
    <row r="3897" spans="2:4" ht="15" thickBot="1" x14ac:dyDescent="0.35">
      <c r="B3897">
        <f t="shared" si="60"/>
        <v>3</v>
      </c>
      <c r="C3897" s="2">
        <v>38063</v>
      </c>
      <c r="D3897" s="4">
        <v>13.4</v>
      </c>
    </row>
    <row r="3898" spans="2:4" ht="15" thickBot="1" x14ac:dyDescent="0.35">
      <c r="B3898">
        <f t="shared" si="60"/>
        <v>2</v>
      </c>
      <c r="C3898" s="2">
        <v>38062</v>
      </c>
      <c r="D3898" s="4">
        <v>43.5</v>
      </c>
    </row>
    <row r="3899" spans="2:4" ht="15" thickBot="1" x14ac:dyDescent="0.35">
      <c r="B3899">
        <f t="shared" si="60"/>
        <v>1</v>
      </c>
      <c r="C3899" s="2">
        <v>38061</v>
      </c>
      <c r="D3899" s="4">
        <v>5.6</v>
      </c>
    </row>
    <row r="3900" spans="2:4" ht="15" thickBot="1" x14ac:dyDescent="0.35">
      <c r="B3900">
        <f t="shared" si="60"/>
        <v>5</v>
      </c>
      <c r="C3900" s="2">
        <v>38058</v>
      </c>
      <c r="D3900" s="4">
        <v>17</v>
      </c>
    </row>
    <row r="3901" spans="2:4" ht="15" thickBot="1" x14ac:dyDescent="0.35">
      <c r="B3901">
        <f t="shared" si="60"/>
        <v>4</v>
      </c>
      <c r="C3901" s="2">
        <v>38057</v>
      </c>
      <c r="D3901" s="4">
        <v>15.5</v>
      </c>
    </row>
    <row r="3902" spans="2:4" ht="15" thickBot="1" x14ac:dyDescent="0.35">
      <c r="B3902">
        <f t="shared" si="60"/>
        <v>3</v>
      </c>
      <c r="C3902" s="2">
        <v>38056</v>
      </c>
      <c r="D3902" s="4">
        <v>13.9</v>
      </c>
    </row>
    <row r="3903" spans="2:4" ht="15" thickBot="1" x14ac:dyDescent="0.35">
      <c r="B3903">
        <f t="shared" si="60"/>
        <v>2</v>
      </c>
      <c r="C3903" s="2">
        <v>38055</v>
      </c>
      <c r="D3903" s="4">
        <v>55.1</v>
      </c>
    </row>
    <row r="3904" spans="2:4" ht="15" thickBot="1" x14ac:dyDescent="0.35">
      <c r="B3904">
        <f t="shared" si="60"/>
        <v>5</v>
      </c>
      <c r="C3904" s="2">
        <v>38051</v>
      </c>
      <c r="D3904" s="4">
        <v>3.6</v>
      </c>
    </row>
    <row r="3905" spans="2:4" ht="15" thickBot="1" x14ac:dyDescent="0.35">
      <c r="B3905">
        <f t="shared" si="60"/>
        <v>4</v>
      </c>
      <c r="C3905" s="2">
        <v>38050</v>
      </c>
      <c r="D3905" s="4">
        <v>0.1</v>
      </c>
    </row>
    <row r="3906" spans="2:4" ht="15" thickBot="1" x14ac:dyDescent="0.35">
      <c r="B3906">
        <f t="shared" si="60"/>
        <v>3</v>
      </c>
      <c r="C3906" s="2">
        <v>38049</v>
      </c>
      <c r="D3906" s="4">
        <v>22.9</v>
      </c>
    </row>
    <row r="3907" spans="2:4" ht="15" thickBot="1" x14ac:dyDescent="0.35">
      <c r="B3907">
        <f t="shared" si="60"/>
        <v>2</v>
      </c>
      <c r="C3907" s="2">
        <v>38048</v>
      </c>
      <c r="D3907" s="4">
        <v>16.399999999999999</v>
      </c>
    </row>
    <row r="3908" spans="2:4" ht="15" thickBot="1" x14ac:dyDescent="0.35">
      <c r="B3908">
        <f t="shared" ref="B3908:B3971" si="61">WEEKDAY(C3908,2)</f>
        <v>1</v>
      </c>
      <c r="C3908" s="2">
        <v>38047</v>
      </c>
      <c r="D3908" s="4">
        <v>9.5</v>
      </c>
    </row>
    <row r="3909" spans="2:4" ht="15" thickBot="1" x14ac:dyDescent="0.35">
      <c r="B3909">
        <f t="shared" si="61"/>
        <v>5</v>
      </c>
      <c r="C3909" s="2">
        <v>38044</v>
      </c>
      <c r="D3909" s="4">
        <v>22.6</v>
      </c>
    </row>
    <row r="3910" spans="2:4" ht="15" thickBot="1" x14ac:dyDescent="0.35">
      <c r="B3910">
        <f t="shared" si="61"/>
        <v>4</v>
      </c>
      <c r="C3910" s="2">
        <v>38043</v>
      </c>
      <c r="D3910" s="4">
        <v>26.8</v>
      </c>
    </row>
    <row r="3911" spans="2:4" ht="15" thickBot="1" x14ac:dyDescent="0.35">
      <c r="B3911">
        <f t="shared" si="61"/>
        <v>3</v>
      </c>
      <c r="C3911" s="2">
        <v>38042</v>
      </c>
      <c r="D3911" s="4">
        <v>38.9</v>
      </c>
    </row>
    <row r="3912" spans="2:4" ht="15" thickBot="1" x14ac:dyDescent="0.35">
      <c r="B3912">
        <f t="shared" si="61"/>
        <v>2</v>
      </c>
      <c r="C3912" s="2">
        <v>38041</v>
      </c>
      <c r="D3912" s="4">
        <v>48.2</v>
      </c>
    </row>
    <row r="3913" spans="2:4" ht="15" thickBot="1" x14ac:dyDescent="0.35">
      <c r="B3913">
        <f t="shared" si="61"/>
        <v>5</v>
      </c>
      <c r="C3913" s="2">
        <v>38037</v>
      </c>
      <c r="D3913" s="4">
        <v>29.3</v>
      </c>
    </row>
    <row r="3914" spans="2:4" ht="15" thickBot="1" x14ac:dyDescent="0.35">
      <c r="B3914">
        <f t="shared" si="61"/>
        <v>4</v>
      </c>
      <c r="C3914" s="2">
        <v>38036</v>
      </c>
      <c r="D3914" s="4">
        <v>33.1</v>
      </c>
    </row>
    <row r="3915" spans="2:4" ht="15" thickBot="1" x14ac:dyDescent="0.35">
      <c r="B3915">
        <f t="shared" si="61"/>
        <v>3</v>
      </c>
      <c r="C3915" s="2">
        <v>38035</v>
      </c>
      <c r="D3915" s="4">
        <v>43.1</v>
      </c>
    </row>
    <row r="3916" spans="2:4" ht="15" thickBot="1" x14ac:dyDescent="0.35">
      <c r="B3916">
        <f t="shared" si="61"/>
        <v>2</v>
      </c>
      <c r="C3916" s="2">
        <v>38034</v>
      </c>
      <c r="D3916" s="4">
        <v>19.100000000000001</v>
      </c>
    </row>
    <row r="3917" spans="2:4" ht="15" thickBot="1" x14ac:dyDescent="0.35">
      <c r="B3917">
        <f t="shared" si="61"/>
        <v>1</v>
      </c>
      <c r="C3917" s="2">
        <v>38033</v>
      </c>
      <c r="D3917" s="4">
        <v>35.9</v>
      </c>
    </row>
    <row r="3918" spans="2:4" ht="15" thickBot="1" x14ac:dyDescent="0.35">
      <c r="B3918">
        <f t="shared" si="61"/>
        <v>5</v>
      </c>
      <c r="C3918" s="2">
        <v>38030</v>
      </c>
      <c r="D3918" s="4">
        <v>7.4</v>
      </c>
    </row>
    <row r="3919" spans="2:4" ht="15" thickBot="1" x14ac:dyDescent="0.35">
      <c r="B3919">
        <f t="shared" si="61"/>
        <v>4</v>
      </c>
      <c r="C3919" s="2">
        <v>38029</v>
      </c>
      <c r="D3919" s="4">
        <v>51.1</v>
      </c>
    </row>
    <row r="3920" spans="2:4" ht="15" thickBot="1" x14ac:dyDescent="0.35">
      <c r="B3920">
        <f t="shared" si="61"/>
        <v>3</v>
      </c>
      <c r="C3920" s="2">
        <v>38028</v>
      </c>
      <c r="D3920" s="4">
        <v>108.5</v>
      </c>
    </row>
    <row r="3921" spans="2:4" ht="15" thickBot="1" x14ac:dyDescent="0.35">
      <c r="B3921">
        <f t="shared" si="61"/>
        <v>2</v>
      </c>
      <c r="C3921" s="2">
        <v>38027</v>
      </c>
      <c r="D3921" s="4">
        <v>22</v>
      </c>
    </row>
    <row r="3922" spans="2:4" ht="15" thickBot="1" x14ac:dyDescent="0.35">
      <c r="B3922">
        <f t="shared" si="61"/>
        <v>1</v>
      </c>
      <c r="C3922" s="2">
        <v>38026</v>
      </c>
      <c r="D3922" s="4">
        <v>20.7</v>
      </c>
    </row>
    <row r="3923" spans="2:4" ht="15" thickBot="1" x14ac:dyDescent="0.35">
      <c r="B3923">
        <f t="shared" si="61"/>
        <v>5</v>
      </c>
      <c r="C3923" s="2">
        <v>38023</v>
      </c>
      <c r="D3923" s="4">
        <v>23.5</v>
      </c>
    </row>
    <row r="3924" spans="2:4" ht="15" thickBot="1" x14ac:dyDescent="0.35">
      <c r="B3924">
        <f t="shared" si="61"/>
        <v>4</v>
      </c>
      <c r="C3924" s="2">
        <v>38022</v>
      </c>
      <c r="D3924" s="4">
        <v>46.5</v>
      </c>
    </row>
    <row r="3925" spans="2:4" ht="15" thickBot="1" x14ac:dyDescent="0.35">
      <c r="B3925">
        <f t="shared" si="61"/>
        <v>3</v>
      </c>
      <c r="C3925" s="2">
        <v>38021</v>
      </c>
      <c r="D3925" s="4">
        <v>1.7</v>
      </c>
    </row>
    <row r="3926" spans="2:4" ht="15" thickBot="1" x14ac:dyDescent="0.35">
      <c r="B3926">
        <f t="shared" si="61"/>
        <v>2</v>
      </c>
      <c r="C3926" s="2">
        <v>38020</v>
      </c>
      <c r="D3926" s="4">
        <v>5.6</v>
      </c>
    </row>
    <row r="3927" spans="2:4" ht="15" thickBot="1" x14ac:dyDescent="0.35">
      <c r="B3927">
        <f t="shared" si="61"/>
        <v>1</v>
      </c>
      <c r="C3927" s="2">
        <v>38019</v>
      </c>
      <c r="D3927" s="4">
        <v>29.9</v>
      </c>
    </row>
    <row r="3928" spans="2:4" ht="15" thickBot="1" x14ac:dyDescent="0.35">
      <c r="B3928">
        <f t="shared" si="61"/>
        <v>5</v>
      </c>
      <c r="C3928" s="2">
        <v>38016</v>
      </c>
      <c r="D3928" s="4">
        <v>33.299999999999997</v>
      </c>
    </row>
    <row r="3929" spans="2:4" ht="15" thickBot="1" x14ac:dyDescent="0.35">
      <c r="B3929">
        <f t="shared" si="61"/>
        <v>4</v>
      </c>
      <c r="C3929" s="2">
        <v>38015</v>
      </c>
      <c r="D3929" s="4">
        <v>93.2</v>
      </c>
    </row>
    <row r="3930" spans="2:4" ht="15" thickBot="1" x14ac:dyDescent="0.35">
      <c r="B3930">
        <f t="shared" si="61"/>
        <v>3</v>
      </c>
      <c r="C3930" s="2">
        <v>38014</v>
      </c>
      <c r="D3930" s="4">
        <v>15.4</v>
      </c>
    </row>
    <row r="3931" spans="2:4" ht="15" thickBot="1" x14ac:dyDescent="0.35">
      <c r="B3931">
        <f t="shared" si="61"/>
        <v>2</v>
      </c>
      <c r="C3931" s="2">
        <v>38013</v>
      </c>
      <c r="D3931" s="4">
        <v>9.4</v>
      </c>
    </row>
    <row r="3932" spans="2:4" ht="15" thickBot="1" x14ac:dyDescent="0.35">
      <c r="B3932">
        <f t="shared" si="61"/>
        <v>1</v>
      </c>
      <c r="C3932" s="2">
        <v>38012</v>
      </c>
      <c r="D3932" s="4">
        <v>51.4</v>
      </c>
    </row>
    <row r="3933" spans="2:4" ht="15" thickBot="1" x14ac:dyDescent="0.35">
      <c r="B3933">
        <f t="shared" si="61"/>
        <v>5</v>
      </c>
      <c r="C3933" s="2">
        <v>38009</v>
      </c>
      <c r="D3933" s="4">
        <v>11.8</v>
      </c>
    </row>
    <row r="3934" spans="2:4" ht="15" thickBot="1" x14ac:dyDescent="0.35">
      <c r="B3934">
        <f t="shared" si="61"/>
        <v>4</v>
      </c>
      <c r="C3934" s="2">
        <v>38008</v>
      </c>
      <c r="D3934" s="4">
        <v>78.900000000000006</v>
      </c>
    </row>
    <row r="3935" spans="2:4" ht="15" thickBot="1" x14ac:dyDescent="0.35">
      <c r="B3935">
        <f t="shared" si="61"/>
        <v>3</v>
      </c>
      <c r="C3935" s="2">
        <v>38007</v>
      </c>
      <c r="D3935" s="4">
        <v>60.8</v>
      </c>
    </row>
    <row r="3936" spans="2:4" ht="15" thickBot="1" x14ac:dyDescent="0.35">
      <c r="B3936">
        <f t="shared" si="61"/>
        <v>2</v>
      </c>
      <c r="C3936" s="2">
        <v>38006</v>
      </c>
      <c r="D3936" s="4">
        <v>22.2</v>
      </c>
    </row>
    <row r="3937" spans="2:4" ht="15" thickBot="1" x14ac:dyDescent="0.35">
      <c r="B3937">
        <f t="shared" si="61"/>
        <v>1</v>
      </c>
      <c r="C3937" s="2">
        <v>38005</v>
      </c>
      <c r="D3937" s="4">
        <v>45.9</v>
      </c>
    </row>
    <row r="3938" spans="2:4" ht="15" thickBot="1" x14ac:dyDescent="0.35">
      <c r="B3938">
        <f t="shared" si="61"/>
        <v>5</v>
      </c>
      <c r="C3938" s="2">
        <v>38002</v>
      </c>
      <c r="D3938" s="4">
        <v>4.7</v>
      </c>
    </row>
    <row r="3939" spans="2:4" ht="15" thickBot="1" x14ac:dyDescent="0.35">
      <c r="B3939">
        <f t="shared" si="61"/>
        <v>4</v>
      </c>
      <c r="C3939" s="2">
        <v>38001</v>
      </c>
      <c r="D3939" s="4">
        <v>87.4</v>
      </c>
    </row>
    <row r="3940" spans="2:4" ht="15" thickBot="1" x14ac:dyDescent="0.35">
      <c r="B3940">
        <f t="shared" si="61"/>
        <v>3</v>
      </c>
      <c r="C3940" s="2">
        <v>38000</v>
      </c>
      <c r="D3940" s="4">
        <v>3.8</v>
      </c>
    </row>
    <row r="3941" spans="2:4" ht="15" thickBot="1" x14ac:dyDescent="0.35">
      <c r="B3941">
        <f t="shared" si="61"/>
        <v>2</v>
      </c>
      <c r="C3941" s="2">
        <v>37999</v>
      </c>
      <c r="D3941" s="4">
        <v>4.3</v>
      </c>
    </row>
    <row r="3942" spans="2:4" ht="15" thickBot="1" x14ac:dyDescent="0.35">
      <c r="B3942">
        <f t="shared" si="61"/>
        <v>1</v>
      </c>
      <c r="C3942" s="2">
        <v>37998</v>
      </c>
      <c r="D3942" s="4">
        <v>56.7</v>
      </c>
    </row>
    <row r="3943" spans="2:4" ht="15" thickBot="1" x14ac:dyDescent="0.35">
      <c r="B3943">
        <f t="shared" si="61"/>
        <v>5</v>
      </c>
      <c r="C3943" s="2">
        <v>37995</v>
      </c>
      <c r="D3943" s="4">
        <v>-5.0999999999999996</v>
      </c>
    </row>
    <row r="3944" spans="2:4" ht="15" thickBot="1" x14ac:dyDescent="0.35">
      <c r="B3944">
        <f t="shared" si="61"/>
        <v>4</v>
      </c>
      <c r="C3944" s="2">
        <v>37994</v>
      </c>
      <c r="D3944" s="4">
        <v>109.4</v>
      </c>
    </row>
    <row r="3945" spans="2:4" ht="15" thickBot="1" x14ac:dyDescent="0.35">
      <c r="B3945">
        <f t="shared" si="61"/>
        <v>2</v>
      </c>
      <c r="C3945" s="2">
        <v>37992</v>
      </c>
      <c r="D3945" s="4">
        <v>-27.1</v>
      </c>
    </row>
    <row r="3946" spans="2:4" ht="15" thickBot="1" x14ac:dyDescent="0.35">
      <c r="B3946">
        <f t="shared" si="61"/>
        <v>1</v>
      </c>
      <c r="C3946" s="2">
        <v>37991</v>
      </c>
      <c r="D3946" s="4">
        <v>28</v>
      </c>
    </row>
    <row r="3947" spans="2:4" ht="15" thickBot="1" x14ac:dyDescent="0.35">
      <c r="B3947">
        <f t="shared" si="61"/>
        <v>3</v>
      </c>
      <c r="C3947" s="2">
        <v>37986</v>
      </c>
      <c r="D3947" s="4">
        <v>0.5</v>
      </c>
    </row>
    <row r="3948" spans="2:4" ht="15" thickBot="1" x14ac:dyDescent="0.35">
      <c r="B3948">
        <f t="shared" si="61"/>
        <v>2</v>
      </c>
      <c r="C3948" s="2">
        <v>37985</v>
      </c>
      <c r="D3948" s="4">
        <v>29.6</v>
      </c>
    </row>
    <row r="3949" spans="2:4" ht="15" thickBot="1" x14ac:dyDescent="0.35">
      <c r="B3949">
        <f t="shared" si="61"/>
        <v>1</v>
      </c>
      <c r="C3949" s="2">
        <v>37984</v>
      </c>
      <c r="D3949" s="4">
        <v>6.2</v>
      </c>
    </row>
    <row r="3950" spans="2:4" ht="15" thickBot="1" x14ac:dyDescent="0.35">
      <c r="B3950">
        <f t="shared" si="61"/>
        <v>5</v>
      </c>
      <c r="C3950" s="2">
        <v>37981</v>
      </c>
      <c r="D3950" s="4">
        <v>62.4</v>
      </c>
    </row>
    <row r="3951" spans="2:4" ht="15" thickBot="1" x14ac:dyDescent="0.35">
      <c r="B3951">
        <f t="shared" si="61"/>
        <v>4</v>
      </c>
      <c r="C3951" s="2">
        <v>37980</v>
      </c>
      <c r="D3951" s="4">
        <v>49.1</v>
      </c>
    </row>
    <row r="3952" spans="2:4" ht="15" thickBot="1" x14ac:dyDescent="0.35">
      <c r="B3952">
        <f t="shared" si="61"/>
        <v>3</v>
      </c>
      <c r="C3952" s="2">
        <v>37979</v>
      </c>
      <c r="D3952" s="4">
        <v>36.6</v>
      </c>
    </row>
    <row r="3953" spans="2:4" ht="15" thickBot="1" x14ac:dyDescent="0.35">
      <c r="B3953">
        <f t="shared" si="61"/>
        <v>2</v>
      </c>
      <c r="C3953" s="2">
        <v>37978</v>
      </c>
      <c r="D3953" s="4">
        <v>2.8</v>
      </c>
    </row>
    <row r="3954" spans="2:4" ht="15" thickBot="1" x14ac:dyDescent="0.35">
      <c r="B3954">
        <f t="shared" si="61"/>
        <v>1</v>
      </c>
      <c r="C3954" s="2">
        <v>37977</v>
      </c>
      <c r="D3954" s="4">
        <v>38.9</v>
      </c>
    </row>
    <row r="3955" spans="2:4" ht="15" thickBot="1" x14ac:dyDescent="0.35">
      <c r="B3955">
        <f t="shared" si="61"/>
        <v>5</v>
      </c>
      <c r="C3955" s="2">
        <v>37974</v>
      </c>
      <c r="D3955" s="4">
        <v>17.7</v>
      </c>
    </row>
    <row r="3956" spans="2:4" ht="15" thickBot="1" x14ac:dyDescent="0.35">
      <c r="B3956">
        <f t="shared" si="61"/>
        <v>4</v>
      </c>
      <c r="C3956" s="2">
        <v>37973</v>
      </c>
      <c r="D3956" s="4">
        <v>78.7</v>
      </c>
    </row>
    <row r="3957" spans="2:4" ht="15" thickBot="1" x14ac:dyDescent="0.35">
      <c r="B3957">
        <f t="shared" si="61"/>
        <v>3</v>
      </c>
      <c r="C3957" s="2">
        <v>37972</v>
      </c>
      <c r="D3957" s="4">
        <v>5.3</v>
      </c>
    </row>
    <row r="3958" spans="2:4" ht="15" thickBot="1" x14ac:dyDescent="0.35">
      <c r="B3958">
        <f t="shared" si="61"/>
        <v>2</v>
      </c>
      <c r="C3958" s="2">
        <v>37971</v>
      </c>
      <c r="D3958" s="4">
        <v>44.2</v>
      </c>
    </row>
    <row r="3959" spans="2:4" ht="15" thickBot="1" x14ac:dyDescent="0.35">
      <c r="B3959">
        <f t="shared" si="61"/>
        <v>1</v>
      </c>
      <c r="C3959" s="2">
        <v>37970</v>
      </c>
      <c r="D3959" s="4">
        <v>15.7</v>
      </c>
    </row>
    <row r="3960" spans="2:4" ht="15" thickBot="1" x14ac:dyDescent="0.35">
      <c r="B3960">
        <f t="shared" si="61"/>
        <v>4</v>
      </c>
      <c r="C3960" s="2">
        <v>37966</v>
      </c>
      <c r="D3960" s="4">
        <v>59.4</v>
      </c>
    </row>
    <row r="3961" spans="2:4" ht="15" thickBot="1" x14ac:dyDescent="0.35">
      <c r="B3961">
        <f t="shared" si="61"/>
        <v>3</v>
      </c>
      <c r="C3961" s="2">
        <v>37965</v>
      </c>
      <c r="D3961" s="4">
        <v>6.5</v>
      </c>
    </row>
    <row r="3962" spans="2:4" ht="15" thickBot="1" x14ac:dyDescent="0.35">
      <c r="B3962">
        <f t="shared" si="61"/>
        <v>2</v>
      </c>
      <c r="C3962" s="2">
        <v>37964</v>
      </c>
      <c r="D3962" s="4">
        <v>0.1</v>
      </c>
    </row>
    <row r="3963" spans="2:4" ht="15" thickBot="1" x14ac:dyDescent="0.35">
      <c r="B3963">
        <f t="shared" si="61"/>
        <v>1</v>
      </c>
      <c r="C3963" s="2">
        <v>37963</v>
      </c>
      <c r="D3963" s="4">
        <v>16.7</v>
      </c>
    </row>
    <row r="3964" spans="2:4" ht="15" thickBot="1" x14ac:dyDescent="0.35">
      <c r="B3964">
        <f t="shared" si="61"/>
        <v>5</v>
      </c>
      <c r="C3964" s="2">
        <v>37960</v>
      </c>
      <c r="D3964" s="4">
        <v>22.2</v>
      </c>
    </row>
    <row r="3965" spans="2:4" ht="15" thickBot="1" x14ac:dyDescent="0.35">
      <c r="B3965">
        <f t="shared" si="61"/>
        <v>4</v>
      </c>
      <c r="C3965" s="2">
        <v>37959</v>
      </c>
      <c r="D3965" s="4">
        <v>64.2</v>
      </c>
    </row>
    <row r="3966" spans="2:4" ht="15" thickBot="1" x14ac:dyDescent="0.35">
      <c r="B3966">
        <f t="shared" si="61"/>
        <v>3</v>
      </c>
      <c r="C3966" s="2">
        <v>37958</v>
      </c>
      <c r="D3966" s="4">
        <v>-2.9</v>
      </c>
    </row>
    <row r="3967" spans="2:4" ht="15" thickBot="1" x14ac:dyDescent="0.35">
      <c r="B3967">
        <f t="shared" si="61"/>
        <v>2</v>
      </c>
      <c r="C3967" s="2">
        <v>37957</v>
      </c>
      <c r="D3967" s="4">
        <v>0.1</v>
      </c>
    </row>
    <row r="3968" spans="2:4" ht="15" thickBot="1" x14ac:dyDescent="0.35">
      <c r="B3968">
        <f t="shared" si="61"/>
        <v>1</v>
      </c>
      <c r="C3968" s="2">
        <v>37956</v>
      </c>
      <c r="D3968" s="4">
        <v>2.1</v>
      </c>
    </row>
    <row r="3969" spans="2:4" ht="15" thickBot="1" x14ac:dyDescent="0.35">
      <c r="B3969">
        <f t="shared" si="61"/>
        <v>5</v>
      </c>
      <c r="C3969" s="2">
        <v>37953</v>
      </c>
      <c r="D3969" s="4">
        <v>23.2</v>
      </c>
    </row>
    <row r="3970" spans="2:4" ht="15" thickBot="1" x14ac:dyDescent="0.35">
      <c r="B3970">
        <f t="shared" si="61"/>
        <v>4</v>
      </c>
      <c r="C3970" s="2">
        <v>37952</v>
      </c>
      <c r="D3970" s="4">
        <v>4.4000000000000004</v>
      </c>
    </row>
    <row r="3971" spans="2:4" ht="15" thickBot="1" x14ac:dyDescent="0.35">
      <c r="B3971">
        <f t="shared" si="61"/>
        <v>3</v>
      </c>
      <c r="C3971" s="2">
        <v>37951</v>
      </c>
      <c r="D3971" s="4">
        <v>9.9</v>
      </c>
    </row>
    <row r="3972" spans="2:4" ht="15" thickBot="1" x14ac:dyDescent="0.35">
      <c r="B3972">
        <f t="shared" ref="B3972:B4010" si="62">WEEKDAY(C3972,2)</f>
        <v>2</v>
      </c>
      <c r="C3972" s="2">
        <v>37950</v>
      </c>
      <c r="D3972" s="4">
        <v>19.600000000000001</v>
      </c>
    </row>
    <row r="3973" spans="2:4" ht="15" thickBot="1" x14ac:dyDescent="0.35">
      <c r="B3973">
        <f t="shared" si="62"/>
        <v>1</v>
      </c>
      <c r="C3973" s="2">
        <v>37949</v>
      </c>
      <c r="D3973" s="4">
        <v>9.4</v>
      </c>
    </row>
    <row r="3974" spans="2:4" ht="15" thickBot="1" x14ac:dyDescent="0.35">
      <c r="B3974">
        <f t="shared" si="62"/>
        <v>5</v>
      </c>
      <c r="C3974" s="2">
        <v>37946</v>
      </c>
      <c r="D3974" s="4">
        <v>-1</v>
      </c>
    </row>
    <row r="3975" spans="2:4" ht="15" thickBot="1" x14ac:dyDescent="0.35">
      <c r="B3975">
        <f t="shared" si="62"/>
        <v>4</v>
      </c>
      <c r="C3975" s="2">
        <v>37945</v>
      </c>
      <c r="D3975" s="4">
        <v>8.4</v>
      </c>
    </row>
    <row r="3976" spans="2:4" ht="15" thickBot="1" x14ac:dyDescent="0.35">
      <c r="B3976">
        <f t="shared" si="62"/>
        <v>3</v>
      </c>
      <c r="C3976" s="2">
        <v>37944</v>
      </c>
      <c r="D3976" s="4">
        <v>6.6</v>
      </c>
    </row>
    <row r="3977" spans="2:4" ht="15" thickBot="1" x14ac:dyDescent="0.35">
      <c r="B3977">
        <f t="shared" si="62"/>
        <v>2</v>
      </c>
      <c r="C3977" s="2">
        <v>37943</v>
      </c>
      <c r="D3977" s="4">
        <v>9.5</v>
      </c>
    </row>
    <row r="3978" spans="2:4" ht="15" thickBot="1" x14ac:dyDescent="0.35">
      <c r="B3978">
        <f t="shared" si="62"/>
        <v>1</v>
      </c>
      <c r="C3978" s="2">
        <v>37942</v>
      </c>
      <c r="D3978" s="4">
        <v>3.4</v>
      </c>
    </row>
    <row r="3979" spans="2:4" ht="15" thickBot="1" x14ac:dyDescent="0.35">
      <c r="B3979">
        <f t="shared" si="62"/>
        <v>5</v>
      </c>
      <c r="C3979" s="2">
        <v>37939</v>
      </c>
      <c r="D3979" s="4">
        <v>1.5</v>
      </c>
    </row>
    <row r="3980" spans="2:4" ht="15" thickBot="1" x14ac:dyDescent="0.35">
      <c r="B3980">
        <f t="shared" si="62"/>
        <v>4</v>
      </c>
      <c r="C3980" s="2">
        <v>37938</v>
      </c>
      <c r="D3980" s="4">
        <v>-1.7</v>
      </c>
    </row>
    <row r="3981" spans="2:4" ht="15" thickBot="1" x14ac:dyDescent="0.35">
      <c r="B3981">
        <f t="shared" si="62"/>
        <v>3</v>
      </c>
      <c r="C3981" s="2">
        <v>37937</v>
      </c>
      <c r="D3981" s="4">
        <v>12</v>
      </c>
    </row>
    <row r="3982" spans="2:4" ht="15" thickBot="1" x14ac:dyDescent="0.35">
      <c r="B3982">
        <f t="shared" si="62"/>
        <v>2</v>
      </c>
      <c r="C3982" s="2">
        <v>37936</v>
      </c>
      <c r="D3982" s="4">
        <v>1.6</v>
      </c>
    </row>
    <row r="3983" spans="2:4" ht="15" thickBot="1" x14ac:dyDescent="0.35">
      <c r="B3983">
        <f t="shared" si="62"/>
        <v>1</v>
      </c>
      <c r="C3983" s="2">
        <v>37935</v>
      </c>
      <c r="D3983" s="4">
        <v>7.8</v>
      </c>
    </row>
    <row r="3984" spans="2:4" ht="15" thickBot="1" x14ac:dyDescent="0.35">
      <c r="B3984">
        <f t="shared" si="62"/>
        <v>4</v>
      </c>
      <c r="C3984" s="2">
        <v>37931</v>
      </c>
      <c r="D3984" s="4">
        <v>0.6</v>
      </c>
    </row>
    <row r="3985" spans="2:4" ht="15" thickBot="1" x14ac:dyDescent="0.35">
      <c r="B3985">
        <f t="shared" si="62"/>
        <v>3</v>
      </c>
      <c r="C3985" s="2">
        <v>37930</v>
      </c>
      <c r="D3985" s="4">
        <v>-1</v>
      </c>
    </row>
    <row r="3986" spans="2:4" ht="15" thickBot="1" x14ac:dyDescent="0.35">
      <c r="B3986">
        <f t="shared" si="62"/>
        <v>2</v>
      </c>
      <c r="C3986" s="2">
        <v>37929</v>
      </c>
      <c r="D3986" s="4">
        <v>0</v>
      </c>
    </row>
    <row r="3987" spans="2:4" ht="15" thickBot="1" x14ac:dyDescent="0.35">
      <c r="B3987">
        <f t="shared" si="62"/>
        <v>1</v>
      </c>
      <c r="C3987" s="2">
        <v>37928</v>
      </c>
      <c r="D3987" s="4">
        <v>-17</v>
      </c>
    </row>
    <row r="3988" spans="2:4" ht="15" thickBot="1" x14ac:dyDescent="0.35">
      <c r="B3988">
        <f t="shared" si="62"/>
        <v>5</v>
      </c>
      <c r="C3988" s="2">
        <v>37925</v>
      </c>
      <c r="D3988" s="4">
        <v>-0.6</v>
      </c>
    </row>
    <row r="3989" spans="2:4" ht="15" thickBot="1" x14ac:dyDescent="0.35">
      <c r="B3989">
        <f t="shared" si="62"/>
        <v>4</v>
      </c>
      <c r="C3989" s="2">
        <v>37924</v>
      </c>
      <c r="D3989" s="4">
        <v>-5.9</v>
      </c>
    </row>
    <row r="3990" spans="2:4" ht="15" thickBot="1" x14ac:dyDescent="0.35">
      <c r="B3990">
        <f t="shared" si="62"/>
        <v>3</v>
      </c>
      <c r="C3990" s="2">
        <v>37923</v>
      </c>
      <c r="D3990" s="4">
        <v>-7.3</v>
      </c>
    </row>
    <row r="3991" spans="2:4" ht="15" thickBot="1" x14ac:dyDescent="0.35">
      <c r="B3991">
        <f t="shared" si="62"/>
        <v>2</v>
      </c>
      <c r="C3991" s="2">
        <v>37922</v>
      </c>
      <c r="D3991" s="4">
        <v>-18.600000000000001</v>
      </c>
    </row>
    <row r="3992" spans="2:4" ht="15" thickBot="1" x14ac:dyDescent="0.35">
      <c r="B3992">
        <f t="shared" si="62"/>
        <v>1</v>
      </c>
      <c r="C3992" s="2">
        <v>37921</v>
      </c>
      <c r="D3992" s="4">
        <v>15.6</v>
      </c>
    </row>
    <row r="3993" spans="2:4" ht="15" thickBot="1" x14ac:dyDescent="0.35">
      <c r="B3993">
        <f t="shared" si="62"/>
        <v>5</v>
      </c>
      <c r="C3993" s="2">
        <v>37918</v>
      </c>
      <c r="D3993" s="4">
        <v>17.8</v>
      </c>
    </row>
    <row r="3994" spans="2:4" ht="15" thickBot="1" x14ac:dyDescent="0.35">
      <c r="B3994">
        <f t="shared" si="62"/>
        <v>4</v>
      </c>
      <c r="C3994" s="2">
        <v>37917</v>
      </c>
      <c r="D3994" s="4">
        <v>14.3</v>
      </c>
    </row>
    <row r="3995" spans="2:4" ht="15" thickBot="1" x14ac:dyDescent="0.35">
      <c r="B3995">
        <f t="shared" si="62"/>
        <v>3</v>
      </c>
      <c r="C3995" s="2">
        <v>37916</v>
      </c>
      <c r="D3995" s="4">
        <v>4.3</v>
      </c>
    </row>
    <row r="3996" spans="2:4" ht="15" thickBot="1" x14ac:dyDescent="0.35">
      <c r="B3996">
        <f t="shared" si="62"/>
        <v>2</v>
      </c>
      <c r="C3996" s="2">
        <v>37915</v>
      </c>
      <c r="D3996" s="4">
        <v>-1</v>
      </c>
    </row>
    <row r="3997" spans="2:4" ht="15" thickBot="1" x14ac:dyDescent="0.35">
      <c r="B3997">
        <f t="shared" si="62"/>
        <v>1</v>
      </c>
      <c r="C3997" s="2">
        <v>37914</v>
      </c>
      <c r="D3997" s="4">
        <v>14</v>
      </c>
    </row>
    <row r="3998" spans="2:4" ht="15" thickBot="1" x14ac:dyDescent="0.35">
      <c r="B3998">
        <f t="shared" si="62"/>
        <v>5</v>
      </c>
      <c r="C3998" s="2">
        <v>37911</v>
      </c>
      <c r="D3998" s="4">
        <v>4.7</v>
      </c>
    </row>
    <row r="3999" spans="2:4" ht="15" thickBot="1" x14ac:dyDescent="0.35">
      <c r="B3999">
        <f t="shared" si="62"/>
        <v>4</v>
      </c>
      <c r="C3999" s="2">
        <v>37910</v>
      </c>
      <c r="D3999" s="4">
        <v>2.7</v>
      </c>
    </row>
    <row r="4000" spans="2:4" ht="15" thickBot="1" x14ac:dyDescent="0.35">
      <c r="B4000">
        <f t="shared" si="62"/>
        <v>3</v>
      </c>
      <c r="C4000" s="2">
        <v>37909</v>
      </c>
      <c r="D4000" s="4">
        <v>-15.1</v>
      </c>
    </row>
    <row r="4001" spans="2:4" ht="15" thickBot="1" x14ac:dyDescent="0.35">
      <c r="B4001">
        <f t="shared" si="62"/>
        <v>2</v>
      </c>
      <c r="C4001" s="2">
        <v>37908</v>
      </c>
      <c r="D4001" s="4">
        <v>29.1</v>
      </c>
    </row>
    <row r="4002" spans="2:4" ht="15" thickBot="1" x14ac:dyDescent="0.35">
      <c r="B4002">
        <f t="shared" si="62"/>
        <v>1</v>
      </c>
      <c r="C4002" s="2">
        <v>37907</v>
      </c>
      <c r="D4002" s="4">
        <v>4.4000000000000004</v>
      </c>
    </row>
    <row r="4003" spans="2:4" ht="15" thickBot="1" x14ac:dyDescent="0.35">
      <c r="B4003">
        <f t="shared" si="62"/>
        <v>5</v>
      </c>
      <c r="C4003" s="2">
        <v>37904</v>
      </c>
      <c r="D4003" s="4">
        <v>26.4</v>
      </c>
    </row>
    <row r="4004" spans="2:4" ht="15" thickBot="1" x14ac:dyDescent="0.35">
      <c r="B4004">
        <f t="shared" si="62"/>
        <v>4</v>
      </c>
      <c r="C4004" s="2">
        <v>37903</v>
      </c>
      <c r="D4004" s="4">
        <v>3.4</v>
      </c>
    </row>
    <row r="4005" spans="2:4" ht="15" thickBot="1" x14ac:dyDescent="0.35">
      <c r="B4005">
        <f t="shared" si="62"/>
        <v>3</v>
      </c>
      <c r="C4005" s="2">
        <v>37902</v>
      </c>
      <c r="D4005" s="4">
        <v>1.1000000000000001</v>
      </c>
    </row>
    <row r="4006" spans="2:4" ht="15" thickBot="1" x14ac:dyDescent="0.35">
      <c r="B4006">
        <f t="shared" si="62"/>
        <v>2</v>
      </c>
      <c r="C4006" s="2">
        <v>37901</v>
      </c>
      <c r="D4006" s="4">
        <v>0.3</v>
      </c>
    </row>
    <row r="4007" spans="2:4" ht="15" thickBot="1" x14ac:dyDescent="0.35">
      <c r="B4007">
        <f t="shared" si="62"/>
        <v>1</v>
      </c>
      <c r="C4007" s="2">
        <v>37900</v>
      </c>
      <c r="D4007" s="4">
        <v>-1</v>
      </c>
    </row>
    <row r="4008" spans="2:4" ht="15" thickBot="1" x14ac:dyDescent="0.35">
      <c r="B4008">
        <f t="shared" si="62"/>
        <v>5</v>
      </c>
      <c r="C4008" s="2">
        <v>37897</v>
      </c>
      <c r="D4008" s="4">
        <v>0</v>
      </c>
    </row>
    <row r="4009" spans="2:4" ht="15" thickBot="1" x14ac:dyDescent="0.35">
      <c r="B4009">
        <f t="shared" si="62"/>
        <v>4</v>
      </c>
      <c r="C4009" s="2">
        <v>37896</v>
      </c>
      <c r="D4009" s="4">
        <v>0</v>
      </c>
    </row>
    <row r="4010" spans="2:4" ht="15" thickBot="1" x14ac:dyDescent="0.35">
      <c r="B4010">
        <f t="shared" si="62"/>
        <v>3</v>
      </c>
      <c r="C4010" s="2">
        <v>37895</v>
      </c>
      <c r="D4010" s="4">
        <v>-37.299999999999997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ECEE-46A8-4EF9-AA59-928216E3C544}">
  <dimension ref="B2:T2204"/>
  <sheetViews>
    <sheetView workbookViewId="0">
      <selection activeCell="J2" sqref="J2:J3"/>
    </sheetView>
  </sheetViews>
  <sheetFormatPr defaultRowHeight="14.4" x14ac:dyDescent="0.3"/>
  <cols>
    <col min="3" max="3" width="14.109375" customWidth="1"/>
  </cols>
  <sheetData>
    <row r="2" spans="2:20" ht="57" customHeight="1" thickBot="1" x14ac:dyDescent="0.35">
      <c r="C2" s="20" t="s">
        <v>0</v>
      </c>
      <c r="D2" s="20" t="s">
        <v>4</v>
      </c>
      <c r="E2" s="20" t="s">
        <v>5</v>
      </c>
      <c r="F2" s="22" t="s">
        <v>6</v>
      </c>
      <c r="G2" s="23"/>
      <c r="H2" s="23"/>
      <c r="I2" s="24"/>
      <c r="J2" s="20" t="s">
        <v>7</v>
      </c>
      <c r="K2" s="20" t="s">
        <v>8</v>
      </c>
      <c r="L2" s="20" t="s">
        <v>9</v>
      </c>
    </row>
    <row r="3" spans="2:20" ht="96.6" thickBot="1" x14ac:dyDescent="0.35">
      <c r="C3" s="21"/>
      <c r="D3" s="21"/>
      <c r="E3" s="21"/>
      <c r="F3" s="1" t="s">
        <v>10</v>
      </c>
      <c r="G3" s="1" t="s">
        <v>11</v>
      </c>
      <c r="H3" s="1" t="s">
        <v>12</v>
      </c>
      <c r="I3" s="1" t="s">
        <v>13</v>
      </c>
      <c r="J3" s="21"/>
      <c r="K3" s="21"/>
      <c r="L3" s="21"/>
    </row>
    <row r="4" spans="2:20" ht="15" thickBot="1" x14ac:dyDescent="0.35">
      <c r="B4">
        <f>WEEKDAY(C4,2)</f>
        <v>5</v>
      </c>
      <c r="C4" s="2">
        <v>43791</v>
      </c>
      <c r="D4" s="4">
        <v>8.4</v>
      </c>
      <c r="E4" s="4">
        <v>-57.6</v>
      </c>
      <c r="F4" s="4">
        <v>0</v>
      </c>
      <c r="G4" s="4">
        <v>-24.2</v>
      </c>
      <c r="H4" s="4">
        <v>-3.2</v>
      </c>
      <c r="I4" s="4">
        <v>14.2</v>
      </c>
      <c r="J4" s="4">
        <v>0</v>
      </c>
      <c r="K4" s="4">
        <v>0</v>
      </c>
      <c r="L4" s="4">
        <v>-2.7</v>
      </c>
    </row>
    <row r="5" spans="2:20" ht="15" thickBot="1" x14ac:dyDescent="0.35">
      <c r="B5">
        <f t="shared" ref="B5:B68" si="0">WEEKDAY(C5,2)</f>
        <v>4</v>
      </c>
      <c r="C5" s="2">
        <v>43790</v>
      </c>
      <c r="D5" s="4">
        <v>10.7</v>
      </c>
      <c r="E5" s="4">
        <v>85.3</v>
      </c>
      <c r="F5" s="4">
        <v>0</v>
      </c>
      <c r="G5" s="4">
        <v>20</v>
      </c>
      <c r="H5" s="4">
        <v>0</v>
      </c>
      <c r="I5" s="4">
        <v>14.3</v>
      </c>
      <c r="J5" s="4">
        <v>0</v>
      </c>
      <c r="K5" s="4">
        <v>0</v>
      </c>
      <c r="L5" s="4">
        <v>4.2</v>
      </c>
    </row>
    <row r="6" spans="2:20" ht="15" thickBot="1" x14ac:dyDescent="0.35">
      <c r="B6">
        <f t="shared" si="0"/>
        <v>3</v>
      </c>
      <c r="C6" s="2">
        <v>43789</v>
      </c>
      <c r="D6" s="4">
        <v>16.2</v>
      </c>
      <c r="E6" s="4">
        <v>-85.7</v>
      </c>
      <c r="F6" s="4">
        <v>-31.3</v>
      </c>
      <c r="G6" s="4">
        <v>-22</v>
      </c>
      <c r="H6" s="4">
        <v>0</v>
      </c>
      <c r="I6" s="4">
        <v>14.2</v>
      </c>
      <c r="J6" s="4">
        <v>0</v>
      </c>
      <c r="K6" s="4">
        <v>0</v>
      </c>
      <c r="L6" s="4">
        <v>248.3</v>
      </c>
    </row>
    <row r="7" spans="2:20" ht="15" thickBot="1" x14ac:dyDescent="0.35">
      <c r="B7">
        <f t="shared" si="0"/>
        <v>2</v>
      </c>
      <c r="C7" s="5">
        <v>43788</v>
      </c>
      <c r="D7" s="6">
        <v>7.3</v>
      </c>
      <c r="E7" s="6">
        <v>57.3</v>
      </c>
      <c r="F7" s="6">
        <v>21.2</v>
      </c>
      <c r="G7" s="6">
        <v>0</v>
      </c>
      <c r="H7" s="6">
        <v>-0.3</v>
      </c>
      <c r="I7" s="6">
        <v>14.2</v>
      </c>
      <c r="J7" s="6">
        <v>-4</v>
      </c>
      <c r="K7" s="6">
        <v>0</v>
      </c>
      <c r="L7" s="6">
        <v>10.8</v>
      </c>
      <c r="N7" s="7">
        <f>SUM(D7:D11)</f>
        <v>-51</v>
      </c>
      <c r="O7" s="7">
        <f t="shared" ref="O7:R7" si="1">SUM(E7:E11)</f>
        <v>56.29999999999999</v>
      </c>
      <c r="P7">
        <f t="shared" si="1"/>
        <v>-16.900000000000002</v>
      </c>
      <c r="Q7">
        <f t="shared" si="1"/>
        <v>40</v>
      </c>
      <c r="R7">
        <f t="shared" si="1"/>
        <v>-38.4</v>
      </c>
      <c r="S7">
        <f t="shared" ref="S7" si="2">SUM(I7:I11)</f>
        <v>71.099999999999994</v>
      </c>
      <c r="T7">
        <f t="shared" ref="T7" si="3">SUM(J7:J11)</f>
        <v>-0.80000000000000016</v>
      </c>
    </row>
    <row r="8" spans="2:20" ht="15" thickBot="1" x14ac:dyDescent="0.35">
      <c r="B8">
        <f t="shared" si="0"/>
        <v>1</v>
      </c>
      <c r="C8" s="5">
        <v>43787</v>
      </c>
      <c r="D8" s="6">
        <v>16.8</v>
      </c>
      <c r="E8" s="6">
        <v>37.9</v>
      </c>
      <c r="F8" s="6">
        <v>0</v>
      </c>
      <c r="G8" s="6">
        <v>20</v>
      </c>
      <c r="H8" s="6">
        <v>-0.2</v>
      </c>
      <c r="I8" s="6">
        <v>14.1</v>
      </c>
      <c r="J8" s="6">
        <v>3.3</v>
      </c>
      <c r="K8" s="6">
        <v>0</v>
      </c>
      <c r="L8" s="6">
        <v>-0.6</v>
      </c>
    </row>
    <row r="9" spans="2:20" ht="15" thickBot="1" x14ac:dyDescent="0.35">
      <c r="B9">
        <f t="shared" si="0"/>
        <v>5</v>
      </c>
      <c r="C9" s="5">
        <v>43784</v>
      </c>
      <c r="D9" s="6">
        <v>-22.5</v>
      </c>
      <c r="E9" s="6">
        <v>-107.7</v>
      </c>
      <c r="F9" s="6">
        <v>0</v>
      </c>
      <c r="G9" s="6">
        <v>-60</v>
      </c>
      <c r="H9" s="6">
        <v>-37.9</v>
      </c>
      <c r="I9" s="6">
        <v>14.2</v>
      </c>
      <c r="J9" s="6">
        <v>-0.1</v>
      </c>
      <c r="K9" s="6">
        <v>0</v>
      </c>
      <c r="L9" s="6">
        <v>-9.3000000000000007</v>
      </c>
    </row>
    <row r="10" spans="2:20" ht="15" thickBot="1" x14ac:dyDescent="0.35">
      <c r="B10">
        <f t="shared" si="0"/>
        <v>4</v>
      </c>
      <c r="C10" s="5">
        <v>43783</v>
      </c>
      <c r="D10" s="6">
        <v>-31.2</v>
      </c>
      <c r="E10" s="6">
        <v>36.700000000000003</v>
      </c>
      <c r="F10" s="6">
        <v>0</v>
      </c>
      <c r="G10" s="6">
        <v>20</v>
      </c>
      <c r="H10" s="6">
        <v>0</v>
      </c>
      <c r="I10" s="6">
        <v>14.4</v>
      </c>
      <c r="J10" s="6">
        <v>0</v>
      </c>
      <c r="K10" s="6">
        <v>0</v>
      </c>
      <c r="L10" s="6">
        <v>0.7</v>
      </c>
    </row>
    <row r="11" spans="2:20" ht="15" thickBot="1" x14ac:dyDescent="0.35">
      <c r="B11">
        <f t="shared" si="0"/>
        <v>3</v>
      </c>
      <c r="C11" s="5">
        <v>43782</v>
      </c>
      <c r="D11" s="6">
        <v>-21.4</v>
      </c>
      <c r="E11" s="6">
        <v>32.1</v>
      </c>
      <c r="F11" s="6">
        <v>-38.1</v>
      </c>
      <c r="G11" s="6">
        <v>60</v>
      </c>
      <c r="H11" s="6">
        <v>0</v>
      </c>
      <c r="I11" s="6">
        <v>14.2</v>
      </c>
      <c r="J11" s="6">
        <v>0</v>
      </c>
      <c r="K11" s="6">
        <v>0</v>
      </c>
      <c r="L11" s="6">
        <v>-172.1</v>
      </c>
    </row>
    <row r="12" spans="2:20" ht="15" thickBot="1" x14ac:dyDescent="0.35">
      <c r="B12">
        <f t="shared" si="0"/>
        <v>2</v>
      </c>
      <c r="C12" s="2">
        <v>43781</v>
      </c>
      <c r="D12" s="4">
        <v>-17.5</v>
      </c>
      <c r="E12" s="4">
        <v>75.599999999999994</v>
      </c>
      <c r="F12" s="4">
        <v>0</v>
      </c>
      <c r="G12" s="4">
        <v>0</v>
      </c>
      <c r="H12" s="4">
        <v>-0.2</v>
      </c>
      <c r="I12" s="4">
        <v>22.1</v>
      </c>
      <c r="J12" s="4">
        <v>0</v>
      </c>
      <c r="K12" s="4">
        <v>0</v>
      </c>
      <c r="L12" s="4">
        <v>5.0999999999999996</v>
      </c>
    </row>
    <row r="13" spans="2:20" ht="15" thickBot="1" x14ac:dyDescent="0.35">
      <c r="B13">
        <f t="shared" si="0"/>
        <v>1</v>
      </c>
      <c r="C13" s="2">
        <v>43780</v>
      </c>
      <c r="D13" s="4">
        <v>1.3</v>
      </c>
      <c r="E13" s="4">
        <v>136.5</v>
      </c>
      <c r="F13" s="4">
        <v>0</v>
      </c>
      <c r="G13" s="4">
        <v>20</v>
      </c>
      <c r="H13" s="4">
        <v>2.7</v>
      </c>
      <c r="I13" s="4">
        <v>6.3</v>
      </c>
      <c r="J13" s="4">
        <v>0</v>
      </c>
      <c r="K13" s="4">
        <v>0</v>
      </c>
      <c r="L13" s="4">
        <v>-34.299999999999997</v>
      </c>
    </row>
    <row r="14" spans="2:20" ht="15" thickBot="1" x14ac:dyDescent="0.35">
      <c r="B14">
        <f t="shared" si="0"/>
        <v>5</v>
      </c>
      <c r="C14" s="2">
        <v>43777</v>
      </c>
      <c r="D14" s="4">
        <v>-27.4</v>
      </c>
      <c r="E14" s="4">
        <v>8.6999999999999993</v>
      </c>
      <c r="F14" s="4">
        <v>0</v>
      </c>
      <c r="G14" s="4">
        <v>-83.2</v>
      </c>
      <c r="H14" s="4">
        <v>-101.3</v>
      </c>
      <c r="I14" s="4">
        <v>12.1</v>
      </c>
      <c r="J14" s="4">
        <v>0</v>
      </c>
      <c r="K14" s="4">
        <v>0</v>
      </c>
      <c r="L14" s="4">
        <v>22.9</v>
      </c>
    </row>
    <row r="15" spans="2:20" ht="15" thickBot="1" x14ac:dyDescent="0.35">
      <c r="B15">
        <f t="shared" si="0"/>
        <v>4</v>
      </c>
      <c r="C15" s="2">
        <v>43776</v>
      </c>
      <c r="D15" s="4">
        <v>-22.7</v>
      </c>
      <c r="E15" s="4">
        <v>263</v>
      </c>
      <c r="F15" s="4">
        <v>0</v>
      </c>
      <c r="G15" s="4">
        <v>20</v>
      </c>
      <c r="H15" s="4">
        <v>0</v>
      </c>
      <c r="I15" s="4">
        <v>12.2</v>
      </c>
      <c r="J15" s="4">
        <v>0</v>
      </c>
      <c r="K15" s="4">
        <v>0</v>
      </c>
      <c r="L15" s="4">
        <v>0.8</v>
      </c>
    </row>
    <row r="16" spans="2:20" ht="15" thickBot="1" x14ac:dyDescent="0.35">
      <c r="B16">
        <f t="shared" si="0"/>
        <v>3</v>
      </c>
      <c r="C16" s="2">
        <v>43775</v>
      </c>
      <c r="D16" s="4">
        <v>-0.9</v>
      </c>
      <c r="E16" s="4">
        <v>55.6</v>
      </c>
      <c r="F16" s="4">
        <v>-20</v>
      </c>
      <c r="G16" s="4">
        <v>-15</v>
      </c>
      <c r="H16" s="4">
        <v>0</v>
      </c>
      <c r="I16" s="4">
        <v>11.9</v>
      </c>
      <c r="J16" s="4">
        <v>0</v>
      </c>
      <c r="K16" s="4">
        <v>0</v>
      </c>
      <c r="L16" s="4">
        <v>565</v>
      </c>
    </row>
    <row r="17" spans="2:12" ht="15" thickBot="1" x14ac:dyDescent="0.35">
      <c r="B17">
        <f t="shared" si="0"/>
        <v>2</v>
      </c>
      <c r="C17" s="2">
        <v>43774</v>
      </c>
      <c r="D17" s="4">
        <v>25.1</v>
      </c>
      <c r="E17" s="4">
        <v>81.8</v>
      </c>
      <c r="F17" s="4">
        <v>0</v>
      </c>
      <c r="G17" s="4">
        <v>20</v>
      </c>
      <c r="H17" s="4">
        <v>0.1</v>
      </c>
      <c r="I17" s="4">
        <v>12.1</v>
      </c>
      <c r="J17" s="4">
        <v>0</v>
      </c>
      <c r="K17" s="4">
        <v>0</v>
      </c>
      <c r="L17" s="3">
        <v>-1438.9</v>
      </c>
    </row>
    <row r="18" spans="2:12" ht="15" thickBot="1" x14ac:dyDescent="0.35">
      <c r="B18">
        <f t="shared" si="0"/>
        <v>5</v>
      </c>
      <c r="C18" s="2">
        <v>43770</v>
      </c>
      <c r="D18" s="4">
        <v>-30.6</v>
      </c>
      <c r="E18" s="4">
        <v>-120.7</v>
      </c>
      <c r="F18" s="4">
        <v>0</v>
      </c>
      <c r="G18" s="4">
        <v>-70</v>
      </c>
      <c r="H18" s="4">
        <v>-170.7</v>
      </c>
      <c r="I18" s="4">
        <v>12.1</v>
      </c>
      <c r="J18" s="4">
        <v>0</v>
      </c>
      <c r="K18" s="4">
        <v>0</v>
      </c>
      <c r="L18" s="4">
        <v>-43.5</v>
      </c>
    </row>
    <row r="19" spans="2:12" ht="15" thickBot="1" x14ac:dyDescent="0.35">
      <c r="B19">
        <f t="shared" si="0"/>
        <v>4</v>
      </c>
      <c r="C19" s="2">
        <v>43769</v>
      </c>
      <c r="D19" s="4">
        <v>-19.899999999999999</v>
      </c>
      <c r="E19" s="4">
        <v>212.2</v>
      </c>
      <c r="F19" s="4">
        <v>0</v>
      </c>
      <c r="G19" s="4">
        <v>30</v>
      </c>
      <c r="H19" s="4">
        <v>-50</v>
      </c>
      <c r="I19" s="4">
        <v>12.1</v>
      </c>
      <c r="J19" s="4">
        <v>0</v>
      </c>
      <c r="K19" s="4">
        <v>0</v>
      </c>
      <c r="L19" s="4">
        <v>6.3</v>
      </c>
    </row>
    <row r="20" spans="2:12" ht="15" thickBot="1" x14ac:dyDescent="0.35">
      <c r="B20">
        <f t="shared" si="0"/>
        <v>3</v>
      </c>
      <c r="C20" s="2">
        <v>43768</v>
      </c>
      <c r="D20" s="4">
        <v>12.9</v>
      </c>
      <c r="E20" s="4">
        <v>12.7</v>
      </c>
      <c r="F20" s="4">
        <v>-55</v>
      </c>
      <c r="G20" s="4">
        <v>36.299999999999997</v>
      </c>
      <c r="H20" s="4">
        <v>10</v>
      </c>
      <c r="I20" s="4">
        <v>12.1</v>
      </c>
      <c r="J20" s="4">
        <v>0</v>
      </c>
      <c r="K20" s="4">
        <v>0</v>
      </c>
      <c r="L20" s="4">
        <v>970.3</v>
      </c>
    </row>
    <row r="21" spans="2:12" ht="15" thickBot="1" x14ac:dyDescent="0.35">
      <c r="B21">
        <f t="shared" si="0"/>
        <v>2</v>
      </c>
      <c r="C21" s="2">
        <v>43767</v>
      </c>
      <c r="D21" s="4">
        <v>20.6</v>
      </c>
      <c r="E21" s="4">
        <v>303.10000000000002</v>
      </c>
      <c r="F21" s="4">
        <v>2</v>
      </c>
      <c r="G21" s="4">
        <v>0</v>
      </c>
      <c r="H21" s="4">
        <v>150</v>
      </c>
      <c r="I21" s="4">
        <v>12</v>
      </c>
      <c r="J21" s="4">
        <v>0</v>
      </c>
      <c r="K21" s="4">
        <v>0</v>
      </c>
      <c r="L21" s="4">
        <v>2.6</v>
      </c>
    </row>
    <row r="22" spans="2:12" ht="15" thickBot="1" x14ac:dyDescent="0.35">
      <c r="B22">
        <f t="shared" si="0"/>
        <v>1</v>
      </c>
      <c r="C22" s="2">
        <v>43766</v>
      </c>
      <c r="D22" s="4">
        <v>38.700000000000003</v>
      </c>
      <c r="E22" s="4">
        <v>-81.3</v>
      </c>
      <c r="F22" s="4">
        <v>0</v>
      </c>
      <c r="G22" s="4">
        <v>11</v>
      </c>
      <c r="H22" s="4">
        <v>0</v>
      </c>
      <c r="I22" s="4">
        <v>12.1</v>
      </c>
      <c r="J22" s="4">
        <v>0</v>
      </c>
      <c r="K22" s="4">
        <v>0</v>
      </c>
      <c r="L22" s="4">
        <v>5.5</v>
      </c>
    </row>
    <row r="23" spans="2:12" ht="15" thickBot="1" x14ac:dyDescent="0.35">
      <c r="B23">
        <f t="shared" si="0"/>
        <v>5</v>
      </c>
      <c r="C23" s="2">
        <v>43763</v>
      </c>
      <c r="D23" s="4">
        <v>13.3</v>
      </c>
      <c r="E23" s="3">
        <v>-1048.5</v>
      </c>
      <c r="F23" s="4">
        <v>0</v>
      </c>
      <c r="G23" s="4">
        <v>-70</v>
      </c>
      <c r="H23" s="4">
        <v>-71.099999999999994</v>
      </c>
      <c r="I23" s="4">
        <v>12.1</v>
      </c>
      <c r="J23" s="4">
        <v>0</v>
      </c>
      <c r="K23" s="4">
        <v>0</v>
      </c>
      <c r="L23" s="4">
        <v>17.5</v>
      </c>
    </row>
    <row r="24" spans="2:12" ht="15" thickBot="1" x14ac:dyDescent="0.35">
      <c r="B24">
        <f t="shared" si="0"/>
        <v>4</v>
      </c>
      <c r="C24" s="2">
        <v>43762</v>
      </c>
      <c r="D24" s="4">
        <v>15.2</v>
      </c>
      <c r="E24" s="4">
        <v>-190</v>
      </c>
      <c r="F24" s="4">
        <v>0</v>
      </c>
      <c r="G24" s="4">
        <v>30</v>
      </c>
      <c r="H24" s="4">
        <v>0</v>
      </c>
      <c r="I24" s="4">
        <v>12.1</v>
      </c>
      <c r="J24" s="4">
        <v>0</v>
      </c>
      <c r="K24" s="4">
        <v>0</v>
      </c>
      <c r="L24" s="4">
        <v>-18.3</v>
      </c>
    </row>
    <row r="25" spans="2:12" ht="15" thickBot="1" x14ac:dyDescent="0.35">
      <c r="B25">
        <f t="shared" si="0"/>
        <v>3</v>
      </c>
      <c r="C25" s="2">
        <v>43761</v>
      </c>
      <c r="D25" s="4">
        <v>26.2</v>
      </c>
      <c r="E25" s="4">
        <v>-133.19999999999999</v>
      </c>
      <c r="F25" s="4">
        <v>-32.9</v>
      </c>
      <c r="G25" s="4">
        <v>-30</v>
      </c>
      <c r="H25" s="4">
        <v>10</v>
      </c>
      <c r="I25" s="4">
        <v>12</v>
      </c>
      <c r="J25" s="4">
        <v>0</v>
      </c>
      <c r="K25" s="4">
        <v>0</v>
      </c>
      <c r="L25" s="4">
        <v>378.7</v>
      </c>
    </row>
    <row r="26" spans="2:12" ht="15" thickBot="1" x14ac:dyDescent="0.35">
      <c r="B26">
        <f t="shared" si="0"/>
        <v>2</v>
      </c>
      <c r="C26" s="2">
        <v>43760</v>
      </c>
      <c r="D26" s="4">
        <v>27.7</v>
      </c>
      <c r="E26" s="4">
        <v>34.700000000000003</v>
      </c>
      <c r="F26" s="4">
        <v>16.100000000000001</v>
      </c>
      <c r="G26" s="4">
        <v>0</v>
      </c>
      <c r="H26" s="4">
        <v>0</v>
      </c>
      <c r="I26" s="4">
        <v>12</v>
      </c>
      <c r="J26" s="4">
        <v>0</v>
      </c>
      <c r="K26" s="4">
        <v>0</v>
      </c>
      <c r="L26" s="4">
        <v>-10.199999999999999</v>
      </c>
    </row>
    <row r="27" spans="2:12" ht="15" thickBot="1" x14ac:dyDescent="0.35">
      <c r="B27">
        <f t="shared" si="0"/>
        <v>1</v>
      </c>
      <c r="C27" s="2">
        <v>43759</v>
      </c>
      <c r="D27" s="4">
        <v>37.9</v>
      </c>
      <c r="E27" s="4">
        <v>-169.8</v>
      </c>
      <c r="F27" s="4">
        <v>0</v>
      </c>
      <c r="G27" s="4">
        <v>20</v>
      </c>
      <c r="H27" s="4">
        <v>-150.30000000000001</v>
      </c>
      <c r="I27" s="4">
        <v>12</v>
      </c>
      <c r="J27" s="4">
        <v>0</v>
      </c>
      <c r="K27" s="4">
        <v>0</v>
      </c>
      <c r="L27" s="4">
        <v>6.8</v>
      </c>
    </row>
    <row r="28" spans="2:12" ht="15" thickBot="1" x14ac:dyDescent="0.35">
      <c r="B28">
        <f t="shared" si="0"/>
        <v>5</v>
      </c>
      <c r="C28" s="2">
        <v>43756</v>
      </c>
      <c r="D28" s="4">
        <v>-5.5</v>
      </c>
      <c r="E28" s="4">
        <v>166.6</v>
      </c>
      <c r="F28" s="4">
        <v>0</v>
      </c>
      <c r="G28" s="4">
        <v>-10</v>
      </c>
      <c r="H28" s="4">
        <v>47.8</v>
      </c>
      <c r="I28" s="4">
        <v>12</v>
      </c>
      <c r="J28" s="4">
        <v>0</v>
      </c>
      <c r="K28" s="4">
        <v>0</v>
      </c>
      <c r="L28" s="4">
        <v>-4.0999999999999996</v>
      </c>
    </row>
    <row r="29" spans="2:12" ht="15" thickBot="1" x14ac:dyDescent="0.35">
      <c r="B29">
        <f t="shared" si="0"/>
        <v>4</v>
      </c>
      <c r="C29" s="2">
        <v>43755</v>
      </c>
      <c r="D29" s="4">
        <v>-16.899999999999999</v>
      </c>
      <c r="E29" s="4">
        <v>51.2</v>
      </c>
      <c r="F29" s="4">
        <v>0</v>
      </c>
      <c r="G29" s="4">
        <v>30</v>
      </c>
      <c r="H29" s="4">
        <v>-49.8</v>
      </c>
      <c r="I29" s="4">
        <v>12.1</v>
      </c>
      <c r="J29" s="4">
        <v>0</v>
      </c>
      <c r="K29" s="4">
        <v>0</v>
      </c>
      <c r="L29" s="4">
        <v>-4.3</v>
      </c>
    </row>
    <row r="30" spans="2:12" ht="15" thickBot="1" x14ac:dyDescent="0.35">
      <c r="B30">
        <f t="shared" si="0"/>
        <v>3</v>
      </c>
      <c r="C30" s="2">
        <v>43754</v>
      </c>
      <c r="D30" s="4">
        <v>-7.7</v>
      </c>
      <c r="E30" s="4">
        <v>-45.1</v>
      </c>
      <c r="F30" s="4">
        <v>-37.4</v>
      </c>
      <c r="G30" s="4">
        <v>-28</v>
      </c>
      <c r="H30" s="4">
        <v>-0.5</v>
      </c>
      <c r="I30" s="4">
        <v>12</v>
      </c>
      <c r="J30" s="4">
        <v>1.5</v>
      </c>
      <c r="K30" s="4">
        <v>0</v>
      </c>
      <c r="L30" s="4">
        <v>-153</v>
      </c>
    </row>
    <row r="31" spans="2:12" ht="15" thickBot="1" x14ac:dyDescent="0.35">
      <c r="B31">
        <f t="shared" si="0"/>
        <v>2</v>
      </c>
      <c r="C31" s="2">
        <v>43753</v>
      </c>
      <c r="D31" s="4">
        <v>-7.7</v>
      </c>
      <c r="E31" s="4">
        <v>277.2</v>
      </c>
      <c r="F31" s="4">
        <v>139.4</v>
      </c>
      <c r="G31" s="4">
        <v>0</v>
      </c>
      <c r="H31" s="4">
        <v>200</v>
      </c>
      <c r="I31" s="4">
        <v>18.600000000000001</v>
      </c>
      <c r="J31" s="4">
        <v>-0.4</v>
      </c>
      <c r="K31" s="4">
        <v>0</v>
      </c>
      <c r="L31" s="4">
        <v>17</v>
      </c>
    </row>
    <row r="32" spans="2:12" ht="15" thickBot="1" x14ac:dyDescent="0.35">
      <c r="B32">
        <f t="shared" si="0"/>
        <v>1</v>
      </c>
      <c r="C32" s="2">
        <v>43752</v>
      </c>
      <c r="D32" s="4">
        <v>2.7</v>
      </c>
      <c r="E32" s="4">
        <v>-114.5</v>
      </c>
      <c r="F32" s="4">
        <v>0</v>
      </c>
      <c r="G32" s="4">
        <v>0</v>
      </c>
      <c r="H32" s="4">
        <v>0.2</v>
      </c>
      <c r="I32" s="4">
        <v>5.4</v>
      </c>
      <c r="J32" s="4">
        <v>-0.3</v>
      </c>
      <c r="K32" s="4">
        <v>0</v>
      </c>
      <c r="L32" s="4">
        <v>-9.3000000000000007</v>
      </c>
    </row>
    <row r="33" spans="2:12" ht="15" thickBot="1" x14ac:dyDescent="0.35">
      <c r="B33">
        <f t="shared" si="0"/>
        <v>5</v>
      </c>
      <c r="C33" s="2">
        <v>43749</v>
      </c>
      <c r="D33" s="4">
        <v>-28</v>
      </c>
      <c r="E33" s="4">
        <v>74.2</v>
      </c>
      <c r="F33" s="4">
        <v>0</v>
      </c>
      <c r="G33" s="4">
        <v>-10</v>
      </c>
      <c r="H33" s="4">
        <v>-6.9</v>
      </c>
      <c r="I33" s="4">
        <v>12</v>
      </c>
      <c r="J33" s="4">
        <v>0</v>
      </c>
      <c r="K33" s="4">
        <v>0</v>
      </c>
      <c r="L33" s="4">
        <v>-7.6</v>
      </c>
    </row>
    <row r="34" spans="2:12" ht="15" thickBot="1" x14ac:dyDescent="0.35">
      <c r="B34">
        <f t="shared" si="0"/>
        <v>4</v>
      </c>
      <c r="C34" s="2">
        <v>43748</v>
      </c>
      <c r="D34" s="4">
        <v>-30.3</v>
      </c>
      <c r="E34" s="4">
        <v>103.9</v>
      </c>
      <c r="F34" s="4">
        <v>0</v>
      </c>
      <c r="G34" s="4">
        <v>30</v>
      </c>
      <c r="H34" s="4">
        <v>-0.1</v>
      </c>
      <c r="I34" s="4">
        <v>12.1</v>
      </c>
      <c r="J34" s="4">
        <v>0</v>
      </c>
      <c r="K34" s="4">
        <v>0</v>
      </c>
      <c r="L34" s="4">
        <v>0</v>
      </c>
    </row>
    <row r="35" spans="2:12" ht="15" thickBot="1" x14ac:dyDescent="0.35">
      <c r="B35">
        <f t="shared" si="0"/>
        <v>3</v>
      </c>
      <c r="C35" s="2">
        <v>43747</v>
      </c>
      <c r="D35" s="4">
        <v>-15.3</v>
      </c>
      <c r="E35" s="4">
        <v>-122.9</v>
      </c>
      <c r="F35" s="4">
        <v>-54.6</v>
      </c>
      <c r="G35" s="4">
        <v>-30</v>
      </c>
      <c r="H35" s="4">
        <v>-63.9</v>
      </c>
      <c r="I35" s="4">
        <v>12.1</v>
      </c>
      <c r="J35" s="4">
        <v>0</v>
      </c>
      <c r="K35" s="4">
        <v>0</v>
      </c>
      <c r="L35" s="4">
        <v>340.8</v>
      </c>
    </row>
    <row r="36" spans="2:12" ht="15" thickBot="1" x14ac:dyDescent="0.35">
      <c r="B36">
        <f t="shared" si="0"/>
        <v>2</v>
      </c>
      <c r="C36" s="2">
        <v>43746</v>
      </c>
      <c r="D36" s="4">
        <v>1.5</v>
      </c>
      <c r="E36" s="4">
        <v>129</v>
      </c>
      <c r="F36" s="4">
        <v>15</v>
      </c>
      <c r="G36" s="4">
        <v>0</v>
      </c>
      <c r="H36" s="4">
        <v>64</v>
      </c>
      <c r="I36" s="4">
        <v>12</v>
      </c>
      <c r="J36" s="4">
        <v>0</v>
      </c>
      <c r="K36" s="4">
        <v>0</v>
      </c>
      <c r="L36" s="4">
        <v>-223.9</v>
      </c>
    </row>
    <row r="37" spans="2:12" ht="15" thickBot="1" x14ac:dyDescent="0.35">
      <c r="B37">
        <f t="shared" si="0"/>
        <v>1</v>
      </c>
      <c r="C37" s="2">
        <v>43745</v>
      </c>
      <c r="D37" s="4">
        <v>19.3</v>
      </c>
      <c r="E37" s="4">
        <v>136.19999999999999</v>
      </c>
      <c r="F37" s="4">
        <v>0</v>
      </c>
      <c r="G37" s="4">
        <v>85</v>
      </c>
      <c r="H37" s="4">
        <v>0.4</v>
      </c>
      <c r="I37" s="4">
        <v>11.7</v>
      </c>
      <c r="J37" s="4">
        <v>0</v>
      </c>
      <c r="K37" s="4">
        <v>0</v>
      </c>
      <c r="L37" s="4">
        <v>-162.4</v>
      </c>
    </row>
    <row r="38" spans="2:12" ht="15" thickBot="1" x14ac:dyDescent="0.35">
      <c r="B38">
        <f t="shared" si="0"/>
        <v>5</v>
      </c>
      <c r="C38" s="2">
        <v>43742</v>
      </c>
      <c r="D38" s="4">
        <v>-28.1</v>
      </c>
      <c r="E38" s="4">
        <v>-95.2</v>
      </c>
      <c r="F38" s="4">
        <v>0</v>
      </c>
      <c r="G38" s="4">
        <v>-100</v>
      </c>
      <c r="H38" s="4">
        <v>-60.4</v>
      </c>
      <c r="I38" s="4">
        <v>11.7</v>
      </c>
      <c r="J38" s="4">
        <v>0</v>
      </c>
      <c r="K38" s="4">
        <v>0</v>
      </c>
      <c r="L38" s="4">
        <v>-11.2</v>
      </c>
    </row>
    <row r="39" spans="2:12" ht="15" thickBot="1" x14ac:dyDescent="0.35">
      <c r="B39">
        <f t="shared" si="0"/>
        <v>4</v>
      </c>
      <c r="C39" s="2">
        <v>43741</v>
      </c>
      <c r="D39" s="4">
        <v>-14.3</v>
      </c>
      <c r="E39" s="4">
        <v>203.9</v>
      </c>
      <c r="F39" s="4">
        <v>0</v>
      </c>
      <c r="G39" s="4">
        <v>50</v>
      </c>
      <c r="H39" s="4">
        <v>75</v>
      </c>
      <c r="I39" s="4">
        <v>11.8</v>
      </c>
      <c r="J39" s="4">
        <v>0</v>
      </c>
      <c r="K39" s="4">
        <v>0</v>
      </c>
      <c r="L39" s="4">
        <v>-3</v>
      </c>
    </row>
    <row r="40" spans="2:12" ht="15" thickBot="1" x14ac:dyDescent="0.35">
      <c r="B40">
        <f t="shared" si="0"/>
        <v>3</v>
      </c>
      <c r="C40" s="2">
        <v>43740</v>
      </c>
      <c r="D40" s="4">
        <v>0.8</v>
      </c>
      <c r="E40" s="4">
        <v>-78.400000000000006</v>
      </c>
      <c r="F40" s="4">
        <v>-22.8</v>
      </c>
      <c r="G40" s="4">
        <v>5</v>
      </c>
      <c r="H40" s="4">
        <v>-100.2</v>
      </c>
      <c r="I40" s="4">
        <v>11.8</v>
      </c>
      <c r="J40" s="4">
        <v>0</v>
      </c>
      <c r="K40" s="4">
        <v>0</v>
      </c>
      <c r="L40" s="4">
        <v>-63.2</v>
      </c>
    </row>
    <row r="41" spans="2:12" ht="15" thickBot="1" x14ac:dyDescent="0.35">
      <c r="B41">
        <f t="shared" si="0"/>
        <v>2</v>
      </c>
      <c r="C41" s="2">
        <v>43739</v>
      </c>
      <c r="D41" s="4">
        <v>17.399999999999999</v>
      </c>
      <c r="E41" s="4">
        <v>190.4</v>
      </c>
      <c r="F41" s="4">
        <v>10.6</v>
      </c>
      <c r="G41" s="4">
        <v>0</v>
      </c>
      <c r="H41" s="4">
        <v>100</v>
      </c>
      <c r="I41" s="4">
        <v>11.8</v>
      </c>
      <c r="J41" s="4">
        <v>0</v>
      </c>
      <c r="K41" s="4">
        <v>0</v>
      </c>
      <c r="L41" s="4">
        <v>-468</v>
      </c>
    </row>
    <row r="42" spans="2:12" ht="15" thickBot="1" x14ac:dyDescent="0.35">
      <c r="B42">
        <f t="shared" si="0"/>
        <v>1</v>
      </c>
      <c r="C42" s="2">
        <v>43738</v>
      </c>
      <c r="D42" s="4">
        <v>6.1</v>
      </c>
      <c r="E42" s="4">
        <v>-149.1</v>
      </c>
      <c r="F42" s="4">
        <v>0</v>
      </c>
      <c r="G42" s="4">
        <v>100</v>
      </c>
      <c r="H42" s="4">
        <v>-200.1</v>
      </c>
      <c r="I42" s="4">
        <v>11.7</v>
      </c>
      <c r="J42" s="4">
        <v>0</v>
      </c>
      <c r="K42" s="4">
        <v>0</v>
      </c>
      <c r="L42" s="4">
        <v>-9.6</v>
      </c>
    </row>
    <row r="43" spans="2:12" ht="15" thickBot="1" x14ac:dyDescent="0.35">
      <c r="B43">
        <f t="shared" si="0"/>
        <v>5</v>
      </c>
      <c r="C43" s="2">
        <v>43735</v>
      </c>
      <c r="D43" s="4">
        <v>-27</v>
      </c>
      <c r="E43" s="4">
        <v>407.8</v>
      </c>
      <c r="F43" s="4">
        <v>0</v>
      </c>
      <c r="G43" s="4">
        <v>-100</v>
      </c>
      <c r="H43" s="4">
        <v>190.1</v>
      </c>
      <c r="I43" s="4">
        <v>11.7</v>
      </c>
      <c r="J43" s="4">
        <v>0</v>
      </c>
      <c r="K43" s="4">
        <v>0</v>
      </c>
      <c r="L43" s="4">
        <v>-6.1</v>
      </c>
    </row>
    <row r="44" spans="2:12" ht="15" thickBot="1" x14ac:dyDescent="0.35">
      <c r="B44">
        <f t="shared" si="0"/>
        <v>4</v>
      </c>
      <c r="C44" s="2">
        <v>43734</v>
      </c>
      <c r="D44" s="4">
        <v>-3.4</v>
      </c>
      <c r="E44" s="4">
        <v>180.9</v>
      </c>
      <c r="F44" s="4">
        <v>0</v>
      </c>
      <c r="G44" s="4">
        <v>50</v>
      </c>
      <c r="H44" s="4">
        <v>-0.1</v>
      </c>
      <c r="I44" s="4">
        <v>11.8</v>
      </c>
      <c r="J44" s="4">
        <v>0</v>
      </c>
      <c r="K44" s="4">
        <v>0</v>
      </c>
      <c r="L44" s="4">
        <v>1.5</v>
      </c>
    </row>
    <row r="45" spans="2:12" ht="15" thickBot="1" x14ac:dyDescent="0.35">
      <c r="B45">
        <f t="shared" si="0"/>
        <v>3</v>
      </c>
      <c r="C45" s="2">
        <v>43733</v>
      </c>
      <c r="D45" s="4">
        <v>21.5</v>
      </c>
      <c r="E45" s="4">
        <v>-863.3</v>
      </c>
      <c r="F45" s="4">
        <v>-33.299999999999997</v>
      </c>
      <c r="G45" s="4">
        <v>-30</v>
      </c>
      <c r="H45" s="4">
        <v>-0.2</v>
      </c>
      <c r="I45" s="4">
        <v>11.7</v>
      </c>
      <c r="J45" s="4">
        <v>0</v>
      </c>
      <c r="K45" s="4">
        <v>0</v>
      </c>
      <c r="L45" s="4">
        <v>527.4</v>
      </c>
    </row>
    <row r="46" spans="2:12" ht="15" thickBot="1" x14ac:dyDescent="0.35">
      <c r="B46">
        <f t="shared" si="0"/>
        <v>2</v>
      </c>
      <c r="C46" s="2">
        <v>43732</v>
      </c>
      <c r="D46" s="4">
        <v>27.5</v>
      </c>
      <c r="E46" s="4">
        <v>-166.8</v>
      </c>
      <c r="F46" s="4">
        <v>13.9</v>
      </c>
      <c r="G46" s="4">
        <v>0</v>
      </c>
      <c r="H46" s="4">
        <v>0.2</v>
      </c>
      <c r="I46" s="4">
        <v>11.7</v>
      </c>
      <c r="J46" s="4">
        <v>0</v>
      </c>
      <c r="K46" s="4">
        <v>0</v>
      </c>
      <c r="L46" s="4">
        <v>-6.2</v>
      </c>
    </row>
    <row r="47" spans="2:12" ht="15" thickBot="1" x14ac:dyDescent="0.35">
      <c r="B47">
        <f t="shared" si="0"/>
        <v>1</v>
      </c>
      <c r="C47" s="2">
        <v>43731</v>
      </c>
      <c r="D47" s="4">
        <v>47.7</v>
      </c>
      <c r="E47" s="4">
        <v>-0.7</v>
      </c>
      <c r="F47" s="4">
        <v>0</v>
      </c>
      <c r="G47" s="4">
        <v>0</v>
      </c>
      <c r="H47" s="4">
        <v>0</v>
      </c>
      <c r="I47" s="4">
        <v>11.6</v>
      </c>
      <c r="J47" s="4">
        <v>0</v>
      </c>
      <c r="K47" s="4">
        <v>0</v>
      </c>
      <c r="L47" s="4">
        <v>-2.9</v>
      </c>
    </row>
    <row r="48" spans="2:12" ht="15" thickBot="1" x14ac:dyDescent="0.35">
      <c r="B48">
        <f t="shared" si="0"/>
        <v>5</v>
      </c>
      <c r="C48" s="2">
        <v>43728</v>
      </c>
      <c r="D48" s="4">
        <v>10.3</v>
      </c>
      <c r="E48" s="4">
        <v>34.200000000000003</v>
      </c>
      <c r="F48" s="4">
        <v>0</v>
      </c>
      <c r="G48" s="4">
        <v>-100</v>
      </c>
      <c r="H48" s="4">
        <v>0.4</v>
      </c>
      <c r="I48" s="4">
        <v>11.7</v>
      </c>
      <c r="J48" s="4">
        <v>0</v>
      </c>
      <c r="K48" s="4">
        <v>0</v>
      </c>
      <c r="L48" s="4">
        <v>8.3000000000000007</v>
      </c>
    </row>
    <row r="49" spans="2:12" ht="15" thickBot="1" x14ac:dyDescent="0.35">
      <c r="B49">
        <f t="shared" si="0"/>
        <v>4</v>
      </c>
      <c r="C49" s="2">
        <v>43727</v>
      </c>
      <c r="D49" s="4">
        <v>4.5</v>
      </c>
      <c r="E49" s="4">
        <v>13.9</v>
      </c>
      <c r="F49" s="4">
        <v>0</v>
      </c>
      <c r="G49" s="4">
        <v>30</v>
      </c>
      <c r="H49" s="4">
        <v>0</v>
      </c>
      <c r="I49" s="4">
        <v>11.8</v>
      </c>
      <c r="J49" s="4">
        <v>0</v>
      </c>
      <c r="K49" s="4">
        <v>0</v>
      </c>
      <c r="L49" s="4">
        <v>2.6</v>
      </c>
    </row>
    <row r="50" spans="2:12" ht="15" thickBot="1" x14ac:dyDescent="0.35">
      <c r="B50">
        <f t="shared" si="0"/>
        <v>3</v>
      </c>
      <c r="C50" s="2">
        <v>43726</v>
      </c>
      <c r="D50" s="4">
        <v>9.1999999999999993</v>
      </c>
      <c r="E50" s="4">
        <v>-26.4</v>
      </c>
      <c r="F50" s="4">
        <v>-23.7</v>
      </c>
      <c r="G50" s="4">
        <v>-30</v>
      </c>
      <c r="H50" s="4">
        <v>0.1</v>
      </c>
      <c r="I50" s="4">
        <v>11.8</v>
      </c>
      <c r="J50" s="4">
        <v>0</v>
      </c>
      <c r="K50" s="4">
        <v>0</v>
      </c>
      <c r="L50" s="4">
        <v>-84.8</v>
      </c>
    </row>
    <row r="51" spans="2:12" ht="15" thickBot="1" x14ac:dyDescent="0.35">
      <c r="B51">
        <f t="shared" si="0"/>
        <v>2</v>
      </c>
      <c r="C51" s="2">
        <v>43725</v>
      </c>
      <c r="D51" s="4">
        <v>6.4</v>
      </c>
      <c r="E51" s="4">
        <v>48.8</v>
      </c>
      <c r="F51" s="4">
        <v>0.2</v>
      </c>
      <c r="G51" s="4">
        <v>0</v>
      </c>
      <c r="H51" s="4">
        <v>-0.5</v>
      </c>
      <c r="I51" s="4">
        <v>11.7</v>
      </c>
      <c r="J51" s="4">
        <v>-13.3</v>
      </c>
      <c r="K51" s="4">
        <v>0</v>
      </c>
      <c r="L51" s="4">
        <v>34.5</v>
      </c>
    </row>
    <row r="52" spans="2:12" ht="15" thickBot="1" x14ac:dyDescent="0.35">
      <c r="B52">
        <f t="shared" si="0"/>
        <v>1</v>
      </c>
      <c r="C52" s="2">
        <v>43724</v>
      </c>
      <c r="D52" s="4">
        <v>21.2</v>
      </c>
      <c r="E52" s="4">
        <v>36.6</v>
      </c>
      <c r="F52" s="4">
        <v>0</v>
      </c>
      <c r="G52" s="4">
        <v>50</v>
      </c>
      <c r="H52" s="4">
        <v>50.2</v>
      </c>
      <c r="I52" s="4">
        <v>11.6</v>
      </c>
      <c r="J52" s="4">
        <v>-2.9</v>
      </c>
      <c r="K52" s="4">
        <v>0</v>
      </c>
      <c r="L52" s="4">
        <v>-29.5</v>
      </c>
    </row>
    <row r="53" spans="2:12" ht="15" thickBot="1" x14ac:dyDescent="0.35">
      <c r="B53">
        <f t="shared" si="0"/>
        <v>5</v>
      </c>
      <c r="C53" s="2">
        <v>43721</v>
      </c>
      <c r="D53" s="4">
        <v>-27.3</v>
      </c>
      <c r="E53" s="4">
        <v>50.4</v>
      </c>
      <c r="F53" s="4">
        <v>0</v>
      </c>
      <c r="G53" s="4">
        <v>-5</v>
      </c>
      <c r="H53" s="4">
        <v>49.6</v>
      </c>
      <c r="I53" s="4">
        <v>11.7</v>
      </c>
      <c r="J53" s="4">
        <v>-0.1</v>
      </c>
      <c r="K53" s="4">
        <v>0</v>
      </c>
      <c r="L53" s="4">
        <v>13.6</v>
      </c>
    </row>
    <row r="54" spans="2:12" ht="15" thickBot="1" x14ac:dyDescent="0.35">
      <c r="B54">
        <f t="shared" si="0"/>
        <v>4</v>
      </c>
      <c r="C54" s="2">
        <v>43720</v>
      </c>
      <c r="D54" s="4">
        <v>-41.5</v>
      </c>
      <c r="E54" s="4">
        <v>94.2</v>
      </c>
      <c r="F54" s="4">
        <v>0</v>
      </c>
      <c r="G54" s="4">
        <v>50</v>
      </c>
      <c r="H54" s="4">
        <v>0</v>
      </c>
      <c r="I54" s="4">
        <v>11.7</v>
      </c>
      <c r="J54" s="4">
        <v>0</v>
      </c>
      <c r="K54" s="4">
        <v>0</v>
      </c>
      <c r="L54" s="4">
        <v>-11.3</v>
      </c>
    </row>
    <row r="55" spans="2:12" ht="15" thickBot="1" x14ac:dyDescent="0.35">
      <c r="B55">
        <f t="shared" si="0"/>
        <v>3</v>
      </c>
      <c r="C55" s="2">
        <v>43719</v>
      </c>
      <c r="D55" s="4">
        <v>-20</v>
      </c>
      <c r="E55" s="4">
        <v>59.2</v>
      </c>
      <c r="F55" s="4">
        <v>-15.1</v>
      </c>
      <c r="G55" s="4">
        <v>25</v>
      </c>
      <c r="H55" s="4">
        <v>0.5</v>
      </c>
      <c r="I55" s="4">
        <v>11.7</v>
      </c>
      <c r="J55" s="4">
        <v>0</v>
      </c>
      <c r="K55" s="4">
        <v>0</v>
      </c>
      <c r="L55" s="4">
        <v>160.6</v>
      </c>
    </row>
    <row r="56" spans="2:12" ht="15" thickBot="1" x14ac:dyDescent="0.35">
      <c r="B56">
        <f t="shared" si="0"/>
        <v>2</v>
      </c>
      <c r="C56" s="2">
        <v>43718</v>
      </c>
      <c r="D56" s="4">
        <v>-11.8</v>
      </c>
      <c r="E56" s="4">
        <v>-38.4</v>
      </c>
      <c r="F56" s="4">
        <v>8.1999999999999993</v>
      </c>
      <c r="G56" s="4">
        <v>0</v>
      </c>
      <c r="H56" s="4">
        <v>-100.3</v>
      </c>
      <c r="I56" s="4">
        <v>11.6</v>
      </c>
      <c r="J56" s="4">
        <v>0</v>
      </c>
      <c r="K56" s="4">
        <v>0</v>
      </c>
      <c r="L56" s="4">
        <v>16.5</v>
      </c>
    </row>
    <row r="57" spans="2:12" ht="15" thickBot="1" x14ac:dyDescent="0.35">
      <c r="B57">
        <f t="shared" si="0"/>
        <v>1</v>
      </c>
      <c r="C57" s="2">
        <v>43717</v>
      </c>
      <c r="D57" s="4">
        <v>3.2</v>
      </c>
      <c r="E57" s="4">
        <v>115.5</v>
      </c>
      <c r="F57" s="4">
        <v>0</v>
      </c>
      <c r="G57" s="4">
        <v>22.6</v>
      </c>
      <c r="H57" s="4">
        <v>50</v>
      </c>
      <c r="I57" s="4">
        <v>11.7</v>
      </c>
      <c r="J57" s="4">
        <v>0</v>
      </c>
      <c r="K57" s="4">
        <v>0</v>
      </c>
      <c r="L57" s="4">
        <v>-3.2</v>
      </c>
    </row>
    <row r="58" spans="2:12" ht="15" thickBot="1" x14ac:dyDescent="0.35">
      <c r="B58">
        <f t="shared" si="0"/>
        <v>5</v>
      </c>
      <c r="C58" s="2">
        <v>43714</v>
      </c>
      <c r="D58" s="4">
        <v>-24.4</v>
      </c>
      <c r="E58" s="4">
        <v>59.4</v>
      </c>
      <c r="F58" s="4">
        <v>0</v>
      </c>
      <c r="G58" s="4">
        <v>-47.9</v>
      </c>
      <c r="H58" s="4">
        <v>35</v>
      </c>
      <c r="I58" s="4">
        <v>13.9</v>
      </c>
      <c r="J58" s="4">
        <v>0</v>
      </c>
      <c r="K58" s="4">
        <v>0</v>
      </c>
      <c r="L58" s="4">
        <v>28.7</v>
      </c>
    </row>
    <row r="59" spans="2:12" ht="15" thickBot="1" x14ac:dyDescent="0.35">
      <c r="B59">
        <f t="shared" si="0"/>
        <v>4</v>
      </c>
      <c r="C59" s="2">
        <v>43713</v>
      </c>
      <c r="D59" s="4">
        <v>-28.9</v>
      </c>
      <c r="E59" s="4">
        <v>151.4</v>
      </c>
      <c r="F59" s="4">
        <v>0</v>
      </c>
      <c r="G59" s="4">
        <v>50</v>
      </c>
      <c r="H59" s="4">
        <v>0</v>
      </c>
      <c r="I59" s="4">
        <v>13.9</v>
      </c>
      <c r="J59" s="4">
        <v>0</v>
      </c>
      <c r="K59" s="4">
        <v>0</v>
      </c>
      <c r="L59" s="4">
        <v>-18.2</v>
      </c>
    </row>
    <row r="60" spans="2:12" ht="15" thickBot="1" x14ac:dyDescent="0.35">
      <c r="B60">
        <f t="shared" si="0"/>
        <v>3</v>
      </c>
      <c r="C60" s="2">
        <v>43712</v>
      </c>
      <c r="D60" s="4">
        <v>-10.199999999999999</v>
      </c>
      <c r="E60" s="4">
        <v>-376.9</v>
      </c>
      <c r="F60" s="4">
        <v>-21.5</v>
      </c>
      <c r="G60" s="4">
        <v>-10</v>
      </c>
      <c r="H60" s="4">
        <v>-399.9</v>
      </c>
      <c r="I60" s="4">
        <v>14.1</v>
      </c>
      <c r="J60" s="4">
        <v>0</v>
      </c>
      <c r="K60" s="4">
        <v>0</v>
      </c>
      <c r="L60" s="4">
        <v>460</v>
      </c>
    </row>
    <row r="61" spans="2:12" ht="15" thickBot="1" x14ac:dyDescent="0.35">
      <c r="B61">
        <f t="shared" si="0"/>
        <v>2</v>
      </c>
      <c r="C61" s="2">
        <v>43711</v>
      </c>
      <c r="D61" s="4">
        <v>-2.2999999999999998</v>
      </c>
      <c r="E61" s="4">
        <v>292.2</v>
      </c>
      <c r="F61" s="4">
        <v>10.6</v>
      </c>
      <c r="G61" s="4">
        <v>0</v>
      </c>
      <c r="H61" s="4">
        <v>100.6</v>
      </c>
      <c r="I61" s="4">
        <v>21.7</v>
      </c>
      <c r="J61" s="4">
        <v>0</v>
      </c>
      <c r="K61" s="4">
        <v>0</v>
      </c>
      <c r="L61" s="4">
        <v>-578.79999999999995</v>
      </c>
    </row>
    <row r="62" spans="2:12" ht="15" thickBot="1" x14ac:dyDescent="0.35">
      <c r="B62">
        <f t="shared" si="0"/>
        <v>1</v>
      </c>
      <c r="C62" s="2">
        <v>43710</v>
      </c>
      <c r="D62" s="4">
        <v>23</v>
      </c>
      <c r="E62" s="4">
        <v>206.8</v>
      </c>
      <c r="F62" s="4">
        <v>0</v>
      </c>
      <c r="G62" s="4">
        <v>0</v>
      </c>
      <c r="H62" s="4">
        <v>250.7</v>
      </c>
      <c r="I62" s="4">
        <v>6.2</v>
      </c>
      <c r="J62" s="4">
        <v>0</v>
      </c>
      <c r="K62" s="4">
        <v>0</v>
      </c>
      <c r="L62" s="4">
        <v>-38.799999999999997</v>
      </c>
    </row>
    <row r="63" spans="2:12" ht="15" thickBot="1" x14ac:dyDescent="0.35">
      <c r="B63">
        <f t="shared" si="0"/>
        <v>5</v>
      </c>
      <c r="C63" s="2">
        <v>43707</v>
      </c>
      <c r="D63" s="4">
        <v>-3.6</v>
      </c>
      <c r="E63" s="4">
        <v>-251.7</v>
      </c>
      <c r="F63" s="4">
        <v>0</v>
      </c>
      <c r="G63" s="4">
        <v>9.8000000000000007</v>
      </c>
      <c r="H63" s="4">
        <v>-245.7</v>
      </c>
      <c r="I63" s="4">
        <v>14.1</v>
      </c>
      <c r="J63" s="4">
        <v>0</v>
      </c>
      <c r="K63" s="4">
        <v>0</v>
      </c>
      <c r="L63" s="4">
        <v>-18.8</v>
      </c>
    </row>
    <row r="64" spans="2:12" ht="15" thickBot="1" x14ac:dyDescent="0.35">
      <c r="B64">
        <f t="shared" si="0"/>
        <v>4</v>
      </c>
      <c r="C64" s="2">
        <v>43706</v>
      </c>
      <c r="D64" s="4">
        <v>1.1000000000000001</v>
      </c>
      <c r="E64" s="4">
        <v>540.9</v>
      </c>
      <c r="F64" s="4">
        <v>0</v>
      </c>
      <c r="G64" s="4">
        <v>0</v>
      </c>
      <c r="H64" s="4">
        <v>394.9</v>
      </c>
      <c r="I64" s="4">
        <v>14.1</v>
      </c>
      <c r="J64" s="4">
        <v>0</v>
      </c>
      <c r="K64" s="4">
        <v>0</v>
      </c>
      <c r="L64" s="4">
        <v>-10.4</v>
      </c>
    </row>
    <row r="65" spans="2:12" ht="15" thickBot="1" x14ac:dyDescent="0.35">
      <c r="B65">
        <f t="shared" si="0"/>
        <v>3</v>
      </c>
      <c r="C65" s="2">
        <v>43705</v>
      </c>
      <c r="D65" s="4">
        <v>13.9</v>
      </c>
      <c r="E65" s="4">
        <v>-20.399999999999999</v>
      </c>
      <c r="F65" s="4">
        <v>-20.3</v>
      </c>
      <c r="G65" s="4">
        <v>55</v>
      </c>
      <c r="H65" s="4">
        <v>0.3</v>
      </c>
      <c r="I65" s="4">
        <v>14.1</v>
      </c>
      <c r="J65" s="4">
        <v>0</v>
      </c>
      <c r="K65" s="4">
        <v>0</v>
      </c>
      <c r="L65" s="4">
        <v>106.8</v>
      </c>
    </row>
    <row r="66" spans="2:12" ht="15" thickBot="1" x14ac:dyDescent="0.35">
      <c r="B66">
        <f t="shared" si="0"/>
        <v>2</v>
      </c>
      <c r="C66" s="2">
        <v>43704</v>
      </c>
      <c r="D66" s="4">
        <v>20.3</v>
      </c>
      <c r="E66" s="4">
        <v>32.1</v>
      </c>
      <c r="F66" s="4">
        <v>1.8</v>
      </c>
      <c r="G66" s="4">
        <v>0</v>
      </c>
      <c r="H66" s="4">
        <v>0.1</v>
      </c>
      <c r="I66" s="4">
        <v>14.1</v>
      </c>
      <c r="J66" s="4">
        <v>0</v>
      </c>
      <c r="K66" s="4">
        <v>0</v>
      </c>
      <c r="L66" s="4">
        <v>-12</v>
      </c>
    </row>
    <row r="67" spans="2:12" ht="15" thickBot="1" x14ac:dyDescent="0.35">
      <c r="B67">
        <f t="shared" si="0"/>
        <v>1</v>
      </c>
      <c r="C67" s="2">
        <v>43703</v>
      </c>
      <c r="D67" s="4">
        <v>36.200000000000003</v>
      </c>
      <c r="E67" s="4">
        <v>-791</v>
      </c>
      <c r="F67" s="4">
        <v>0</v>
      </c>
      <c r="G67" s="4">
        <v>0</v>
      </c>
      <c r="H67" s="4">
        <v>0.1</v>
      </c>
      <c r="I67" s="4">
        <v>14</v>
      </c>
      <c r="J67" s="4">
        <v>0</v>
      </c>
      <c r="K67" s="4">
        <v>0</v>
      </c>
      <c r="L67" s="4">
        <v>32.200000000000003</v>
      </c>
    </row>
    <row r="68" spans="2:12" ht="15" thickBot="1" x14ac:dyDescent="0.35">
      <c r="B68">
        <f t="shared" si="0"/>
        <v>5</v>
      </c>
      <c r="C68" s="2">
        <v>43700</v>
      </c>
      <c r="D68" s="4">
        <v>4.9000000000000004</v>
      </c>
      <c r="E68" s="4">
        <v>-182.2</v>
      </c>
      <c r="F68" s="4">
        <v>0</v>
      </c>
      <c r="G68" s="4">
        <v>-25.8</v>
      </c>
      <c r="H68" s="4">
        <v>2.6</v>
      </c>
      <c r="I68" s="4">
        <v>13.9</v>
      </c>
      <c r="J68" s="4">
        <v>0</v>
      </c>
      <c r="K68" s="4">
        <v>0</v>
      </c>
      <c r="L68" s="4">
        <v>-11.8</v>
      </c>
    </row>
    <row r="69" spans="2:12" ht="15" thickBot="1" x14ac:dyDescent="0.35">
      <c r="B69">
        <f t="shared" ref="B69:B132" si="4">WEEKDAY(C69,2)</f>
        <v>4</v>
      </c>
      <c r="C69" s="2">
        <v>43699</v>
      </c>
      <c r="D69" s="4">
        <v>3.2</v>
      </c>
      <c r="E69" s="4">
        <v>-157.30000000000001</v>
      </c>
      <c r="F69" s="4">
        <v>0</v>
      </c>
      <c r="G69" s="4">
        <v>0</v>
      </c>
      <c r="H69" s="4">
        <v>-0.2</v>
      </c>
      <c r="I69" s="4">
        <v>13.8</v>
      </c>
      <c r="J69" s="4">
        <v>0</v>
      </c>
      <c r="K69" s="4">
        <v>0</v>
      </c>
      <c r="L69" s="4">
        <v>-0.5</v>
      </c>
    </row>
    <row r="70" spans="2:12" ht="15" thickBot="1" x14ac:dyDescent="0.35">
      <c r="B70">
        <f t="shared" si="4"/>
        <v>3</v>
      </c>
      <c r="C70" s="2">
        <v>43698</v>
      </c>
      <c r="D70" s="4">
        <v>12.7</v>
      </c>
      <c r="E70" s="4">
        <v>116</v>
      </c>
      <c r="F70" s="4">
        <v>-26.2</v>
      </c>
      <c r="G70" s="4">
        <v>80</v>
      </c>
      <c r="H70" s="4">
        <v>0.2</v>
      </c>
      <c r="I70" s="4">
        <v>14</v>
      </c>
      <c r="J70" s="4">
        <v>0</v>
      </c>
      <c r="K70" s="4">
        <v>0</v>
      </c>
      <c r="L70" s="4">
        <v>73.099999999999994</v>
      </c>
    </row>
    <row r="71" spans="2:12" ht="15" thickBot="1" x14ac:dyDescent="0.35">
      <c r="B71">
        <f t="shared" si="4"/>
        <v>2</v>
      </c>
      <c r="C71" s="2">
        <v>43697</v>
      </c>
      <c r="D71" s="4">
        <v>15.3</v>
      </c>
      <c r="E71" s="4">
        <v>172.5</v>
      </c>
      <c r="F71" s="4">
        <v>21.4</v>
      </c>
      <c r="G71" s="4">
        <v>0</v>
      </c>
      <c r="H71" s="4">
        <v>-0.9</v>
      </c>
      <c r="I71" s="4">
        <v>14.2</v>
      </c>
      <c r="J71" s="4">
        <v>0</v>
      </c>
      <c r="K71" s="4">
        <v>0</v>
      </c>
      <c r="L71" s="4">
        <v>6.7</v>
      </c>
    </row>
    <row r="72" spans="2:12" ht="15" thickBot="1" x14ac:dyDescent="0.35">
      <c r="B72">
        <f t="shared" si="4"/>
        <v>1</v>
      </c>
      <c r="C72" s="2">
        <v>43696</v>
      </c>
      <c r="D72" s="4">
        <v>26.5</v>
      </c>
      <c r="E72" s="4">
        <v>-15.9</v>
      </c>
      <c r="F72" s="4">
        <v>0</v>
      </c>
      <c r="G72" s="4">
        <v>0</v>
      </c>
      <c r="H72" s="4">
        <v>0</v>
      </c>
      <c r="I72" s="4">
        <v>14</v>
      </c>
      <c r="J72" s="4">
        <v>0</v>
      </c>
      <c r="K72" s="4">
        <v>0</v>
      </c>
      <c r="L72" s="4">
        <v>-11</v>
      </c>
    </row>
    <row r="73" spans="2:12" ht="15" thickBot="1" x14ac:dyDescent="0.35">
      <c r="B73">
        <f t="shared" si="4"/>
        <v>5</v>
      </c>
      <c r="C73" s="2">
        <v>43693</v>
      </c>
      <c r="D73" s="4">
        <v>-21.9</v>
      </c>
      <c r="E73" s="4">
        <v>69.599999999999994</v>
      </c>
      <c r="F73" s="4">
        <v>0</v>
      </c>
      <c r="G73" s="4">
        <v>-35</v>
      </c>
      <c r="H73" s="4">
        <v>33.299999999999997</v>
      </c>
      <c r="I73" s="4">
        <v>14.2</v>
      </c>
      <c r="J73" s="4">
        <v>-5.9</v>
      </c>
      <c r="K73" s="4">
        <v>0</v>
      </c>
      <c r="L73" s="4">
        <v>1</v>
      </c>
    </row>
    <row r="74" spans="2:12" ht="15" thickBot="1" x14ac:dyDescent="0.35">
      <c r="B74">
        <f t="shared" si="4"/>
        <v>4</v>
      </c>
      <c r="C74" s="2">
        <v>43692</v>
      </c>
      <c r="D74" s="4">
        <v>-47.6</v>
      </c>
      <c r="E74" s="4">
        <v>-79.2</v>
      </c>
      <c r="F74" s="4">
        <v>0</v>
      </c>
      <c r="G74" s="4">
        <v>0</v>
      </c>
      <c r="H74" s="4">
        <v>0</v>
      </c>
      <c r="I74" s="4">
        <v>13.9</v>
      </c>
      <c r="J74" s="4">
        <v>-1.2</v>
      </c>
      <c r="K74" s="4">
        <v>0</v>
      </c>
      <c r="L74" s="4">
        <v>-5.0999999999999996</v>
      </c>
    </row>
    <row r="75" spans="2:12" ht="15" thickBot="1" x14ac:dyDescent="0.35">
      <c r="B75">
        <f t="shared" si="4"/>
        <v>3</v>
      </c>
      <c r="C75" s="2">
        <v>43691</v>
      </c>
      <c r="D75" s="4">
        <v>-19.7</v>
      </c>
      <c r="E75" s="4">
        <v>-22</v>
      </c>
      <c r="F75" s="4">
        <v>-20.399999999999999</v>
      </c>
      <c r="G75" s="4">
        <v>70.2</v>
      </c>
      <c r="H75" s="4">
        <v>0</v>
      </c>
      <c r="I75" s="4">
        <v>14</v>
      </c>
      <c r="J75" s="4">
        <v>-0.3</v>
      </c>
      <c r="K75" s="4">
        <v>0</v>
      </c>
      <c r="L75" s="4">
        <v>-396.6</v>
      </c>
    </row>
    <row r="76" spans="2:12" ht="15" thickBot="1" x14ac:dyDescent="0.35">
      <c r="B76">
        <f t="shared" si="4"/>
        <v>2</v>
      </c>
      <c r="C76" s="2">
        <v>43690</v>
      </c>
      <c r="D76" s="4">
        <v>-13.1</v>
      </c>
      <c r="E76" s="4">
        <v>-3.1</v>
      </c>
      <c r="F76" s="4">
        <v>16.399999999999999</v>
      </c>
      <c r="G76" s="4">
        <v>0</v>
      </c>
      <c r="H76" s="4">
        <v>0</v>
      </c>
      <c r="I76" s="4">
        <v>14</v>
      </c>
      <c r="J76" s="4">
        <v>0</v>
      </c>
      <c r="K76" s="4">
        <v>0</v>
      </c>
      <c r="L76" s="4">
        <v>1</v>
      </c>
    </row>
    <row r="77" spans="2:12" ht="15" thickBot="1" x14ac:dyDescent="0.35">
      <c r="B77">
        <f t="shared" si="4"/>
        <v>1</v>
      </c>
      <c r="C77" s="2">
        <v>43689</v>
      </c>
      <c r="D77" s="4">
        <v>6.2</v>
      </c>
      <c r="E77" s="4">
        <v>33.9</v>
      </c>
      <c r="F77" s="4">
        <v>0</v>
      </c>
      <c r="G77" s="4">
        <v>0</v>
      </c>
      <c r="H77" s="4">
        <v>-1.4</v>
      </c>
      <c r="I77" s="4">
        <v>14.1</v>
      </c>
      <c r="J77" s="4">
        <v>0</v>
      </c>
      <c r="K77" s="4">
        <v>0</v>
      </c>
      <c r="L77" s="4">
        <v>-4.0999999999999996</v>
      </c>
    </row>
    <row r="78" spans="2:12" ht="15" thickBot="1" x14ac:dyDescent="0.35">
      <c r="B78">
        <f t="shared" si="4"/>
        <v>5</v>
      </c>
      <c r="C78" s="2">
        <v>43686</v>
      </c>
      <c r="D78" s="4">
        <v>-35.299999999999997</v>
      </c>
      <c r="E78" s="4">
        <v>240.1</v>
      </c>
      <c r="F78" s="4">
        <v>0</v>
      </c>
      <c r="G78" s="4">
        <v>43.2</v>
      </c>
      <c r="H78" s="4">
        <v>99.2</v>
      </c>
      <c r="I78" s="4">
        <v>14</v>
      </c>
      <c r="J78" s="4">
        <v>0</v>
      </c>
      <c r="K78" s="4">
        <v>0</v>
      </c>
      <c r="L78" s="4">
        <v>6.6</v>
      </c>
    </row>
    <row r="79" spans="2:12" ht="15" thickBot="1" x14ac:dyDescent="0.35">
      <c r="B79">
        <f t="shared" si="4"/>
        <v>4</v>
      </c>
      <c r="C79" s="2">
        <v>43685</v>
      </c>
      <c r="D79" s="4">
        <v>-36.799999999999997</v>
      </c>
      <c r="E79" s="4">
        <v>-3.7</v>
      </c>
      <c r="F79" s="4">
        <v>0</v>
      </c>
      <c r="G79" s="4">
        <v>0</v>
      </c>
      <c r="H79" s="4">
        <v>0.3</v>
      </c>
      <c r="I79" s="4">
        <v>14</v>
      </c>
      <c r="J79" s="4">
        <v>0</v>
      </c>
      <c r="K79" s="4">
        <v>0</v>
      </c>
      <c r="L79" s="4">
        <v>-8.3000000000000007</v>
      </c>
    </row>
    <row r="80" spans="2:12" ht="15" thickBot="1" x14ac:dyDescent="0.35">
      <c r="B80">
        <f t="shared" si="4"/>
        <v>3</v>
      </c>
      <c r="C80" s="2">
        <v>43684</v>
      </c>
      <c r="D80" s="4">
        <v>-19</v>
      </c>
      <c r="E80" s="4">
        <v>289.39999999999998</v>
      </c>
      <c r="F80" s="4">
        <v>-20.399999999999999</v>
      </c>
      <c r="G80" s="4">
        <v>170</v>
      </c>
      <c r="H80" s="4">
        <v>0.5</v>
      </c>
      <c r="I80" s="4">
        <v>12.8</v>
      </c>
      <c r="J80" s="4">
        <v>0</v>
      </c>
      <c r="K80" s="4">
        <v>0</v>
      </c>
      <c r="L80" s="4">
        <v>798.9</v>
      </c>
    </row>
    <row r="81" spans="2:12" ht="15" thickBot="1" x14ac:dyDescent="0.35">
      <c r="B81">
        <f t="shared" si="4"/>
        <v>2</v>
      </c>
      <c r="C81" s="2">
        <v>43683</v>
      </c>
      <c r="D81" s="4">
        <v>-11.7</v>
      </c>
      <c r="E81" s="4">
        <v>148.30000000000001</v>
      </c>
      <c r="F81" s="4">
        <v>16.5</v>
      </c>
      <c r="G81" s="4">
        <v>0</v>
      </c>
      <c r="H81" s="4">
        <v>-50.7</v>
      </c>
      <c r="I81" s="4">
        <v>12.9</v>
      </c>
      <c r="J81" s="4">
        <v>0</v>
      </c>
      <c r="K81" s="4">
        <v>0</v>
      </c>
      <c r="L81" s="4">
        <v>-955.4</v>
      </c>
    </row>
    <row r="82" spans="2:12" ht="15" thickBot="1" x14ac:dyDescent="0.35">
      <c r="B82">
        <f t="shared" si="4"/>
        <v>1</v>
      </c>
      <c r="C82" s="2">
        <v>43682</v>
      </c>
      <c r="D82" s="4">
        <v>5.6</v>
      </c>
      <c r="E82" s="4">
        <v>58.4</v>
      </c>
      <c r="F82" s="4">
        <v>0</v>
      </c>
      <c r="G82" s="4">
        <v>0</v>
      </c>
      <c r="H82" s="4">
        <v>-25.3</v>
      </c>
      <c r="I82" s="4">
        <v>13.1</v>
      </c>
      <c r="J82" s="4">
        <v>0</v>
      </c>
      <c r="K82" s="4">
        <v>0</v>
      </c>
      <c r="L82" s="4">
        <v>-200.7</v>
      </c>
    </row>
    <row r="83" spans="2:12" ht="15" thickBot="1" x14ac:dyDescent="0.35">
      <c r="B83">
        <f t="shared" si="4"/>
        <v>5</v>
      </c>
      <c r="C83" s="2">
        <v>43679</v>
      </c>
      <c r="D83" s="4">
        <v>-27.7</v>
      </c>
      <c r="E83" s="4">
        <v>138</v>
      </c>
      <c r="F83" s="4">
        <v>0</v>
      </c>
      <c r="G83" s="4">
        <v>70</v>
      </c>
      <c r="H83" s="4">
        <v>-55</v>
      </c>
      <c r="I83" s="4">
        <v>13</v>
      </c>
      <c r="J83" s="4">
        <v>0</v>
      </c>
      <c r="K83" s="4">
        <v>0</v>
      </c>
      <c r="L83" s="4">
        <v>52</v>
      </c>
    </row>
    <row r="84" spans="2:12" ht="15" thickBot="1" x14ac:dyDescent="0.35">
      <c r="B84">
        <f t="shared" si="4"/>
        <v>4</v>
      </c>
      <c r="C84" s="2">
        <v>43678</v>
      </c>
      <c r="D84" s="4">
        <v>-19</v>
      </c>
      <c r="E84" s="4">
        <v>-63.5</v>
      </c>
      <c r="F84" s="4">
        <v>0</v>
      </c>
      <c r="G84" s="4">
        <v>0</v>
      </c>
      <c r="H84" s="4">
        <v>-50.3</v>
      </c>
      <c r="I84" s="4">
        <v>12.9</v>
      </c>
      <c r="J84" s="4">
        <v>0</v>
      </c>
      <c r="K84" s="4">
        <v>0</v>
      </c>
      <c r="L84" s="4">
        <v>-67</v>
      </c>
    </row>
    <row r="85" spans="2:12" ht="15" thickBot="1" x14ac:dyDescent="0.35">
      <c r="B85">
        <f t="shared" si="4"/>
        <v>3</v>
      </c>
      <c r="C85" s="2">
        <v>43677</v>
      </c>
      <c r="D85" s="4">
        <v>5.4</v>
      </c>
      <c r="E85" s="4">
        <v>176</v>
      </c>
      <c r="F85" s="4">
        <v>-11.7</v>
      </c>
      <c r="G85" s="4">
        <v>160</v>
      </c>
      <c r="H85" s="4">
        <v>-144.6</v>
      </c>
      <c r="I85" s="4">
        <v>12.8</v>
      </c>
      <c r="J85" s="4">
        <v>0</v>
      </c>
      <c r="K85" s="4">
        <v>0</v>
      </c>
      <c r="L85" s="4">
        <v>-121.7</v>
      </c>
    </row>
    <row r="86" spans="2:12" ht="15" thickBot="1" x14ac:dyDescent="0.35">
      <c r="B86">
        <f t="shared" si="4"/>
        <v>2</v>
      </c>
      <c r="C86" s="2">
        <v>43676</v>
      </c>
      <c r="D86" s="4">
        <v>18.399999999999999</v>
      </c>
      <c r="E86" s="4">
        <v>601.29999999999995</v>
      </c>
      <c r="F86" s="4">
        <v>27.8</v>
      </c>
      <c r="G86" s="4">
        <v>0</v>
      </c>
      <c r="H86" s="4">
        <v>394.8</v>
      </c>
      <c r="I86" s="4">
        <v>12.9</v>
      </c>
      <c r="J86" s="4">
        <v>0</v>
      </c>
      <c r="K86" s="4">
        <v>0</v>
      </c>
      <c r="L86" s="4">
        <v>-24.7</v>
      </c>
    </row>
    <row r="87" spans="2:12" ht="15" thickBot="1" x14ac:dyDescent="0.35">
      <c r="B87">
        <f t="shared" si="4"/>
        <v>1</v>
      </c>
      <c r="C87" s="2">
        <v>43675</v>
      </c>
      <c r="D87" s="4">
        <v>40.4</v>
      </c>
      <c r="E87" s="4">
        <v>-238.5</v>
      </c>
      <c r="F87" s="4">
        <v>0</v>
      </c>
      <c r="G87" s="4">
        <v>0</v>
      </c>
      <c r="H87" s="4">
        <v>5</v>
      </c>
      <c r="I87" s="4">
        <v>12.8</v>
      </c>
      <c r="J87" s="4">
        <v>0</v>
      </c>
      <c r="K87" s="4">
        <v>0</v>
      </c>
      <c r="L87" s="4">
        <v>39</v>
      </c>
    </row>
    <row r="88" spans="2:12" ht="15" thickBot="1" x14ac:dyDescent="0.35">
      <c r="B88">
        <f t="shared" si="4"/>
        <v>5</v>
      </c>
      <c r="C88" s="2">
        <v>43672</v>
      </c>
      <c r="D88" s="4">
        <v>9.6</v>
      </c>
      <c r="E88" s="4">
        <v>94.8</v>
      </c>
      <c r="F88" s="4">
        <v>0</v>
      </c>
      <c r="G88" s="4">
        <v>20</v>
      </c>
      <c r="H88" s="4">
        <v>61.6</v>
      </c>
      <c r="I88" s="4">
        <v>12.8</v>
      </c>
      <c r="J88" s="4">
        <v>0</v>
      </c>
      <c r="K88" s="4">
        <v>0</v>
      </c>
      <c r="L88" s="4">
        <v>111.6</v>
      </c>
    </row>
    <row r="89" spans="2:12" ht="15" thickBot="1" x14ac:dyDescent="0.35">
      <c r="B89">
        <f t="shared" si="4"/>
        <v>4</v>
      </c>
      <c r="C89" s="2">
        <v>43671</v>
      </c>
      <c r="D89" s="4">
        <v>9.5</v>
      </c>
      <c r="E89" s="4">
        <v>-842.6</v>
      </c>
      <c r="F89" s="4">
        <v>0</v>
      </c>
      <c r="G89" s="4">
        <v>0</v>
      </c>
      <c r="H89" s="4">
        <v>0</v>
      </c>
      <c r="I89" s="4">
        <v>12.8</v>
      </c>
      <c r="J89" s="4">
        <v>0</v>
      </c>
      <c r="K89" s="4">
        <v>0</v>
      </c>
      <c r="L89" s="4">
        <v>-96.7</v>
      </c>
    </row>
    <row r="90" spans="2:12" ht="15" thickBot="1" x14ac:dyDescent="0.35">
      <c r="B90">
        <f t="shared" si="4"/>
        <v>3</v>
      </c>
      <c r="C90" s="2">
        <v>43670</v>
      </c>
      <c r="D90" s="4">
        <v>23.7</v>
      </c>
      <c r="E90" s="4">
        <v>-90.6</v>
      </c>
      <c r="F90" s="4">
        <v>-21</v>
      </c>
      <c r="G90" s="4">
        <v>90</v>
      </c>
      <c r="H90" s="4">
        <v>-0.4</v>
      </c>
      <c r="I90" s="4">
        <v>12.9</v>
      </c>
      <c r="J90" s="4">
        <v>0</v>
      </c>
      <c r="K90" s="4">
        <v>0</v>
      </c>
      <c r="L90" s="4">
        <v>318.39999999999998</v>
      </c>
    </row>
    <row r="91" spans="2:12" ht="15" thickBot="1" x14ac:dyDescent="0.35">
      <c r="B91">
        <f t="shared" si="4"/>
        <v>2</v>
      </c>
      <c r="C91" s="2">
        <v>43669</v>
      </c>
      <c r="D91" s="4">
        <v>27.4</v>
      </c>
      <c r="E91" s="4">
        <v>9.1</v>
      </c>
      <c r="F91" s="4">
        <v>20.100000000000001</v>
      </c>
      <c r="G91" s="4">
        <v>0</v>
      </c>
      <c r="H91" s="4">
        <v>0</v>
      </c>
      <c r="I91" s="4">
        <v>12.9</v>
      </c>
      <c r="J91" s="4">
        <v>0</v>
      </c>
      <c r="K91" s="4">
        <v>0</v>
      </c>
      <c r="L91" s="4">
        <v>-141.80000000000001</v>
      </c>
    </row>
    <row r="92" spans="2:12" ht="15" thickBot="1" x14ac:dyDescent="0.35">
      <c r="B92">
        <f t="shared" si="4"/>
        <v>1</v>
      </c>
      <c r="C92" s="2">
        <v>43668</v>
      </c>
      <c r="D92" s="4">
        <v>46.1</v>
      </c>
      <c r="E92" s="4">
        <v>117</v>
      </c>
      <c r="F92" s="4">
        <v>0</v>
      </c>
      <c r="G92" s="4">
        <v>0</v>
      </c>
      <c r="H92" s="4">
        <v>0</v>
      </c>
      <c r="I92" s="4">
        <v>12.9</v>
      </c>
      <c r="J92" s="4">
        <v>0</v>
      </c>
      <c r="K92" s="4">
        <v>0</v>
      </c>
      <c r="L92" s="4">
        <v>13.6</v>
      </c>
    </row>
    <row r="93" spans="2:12" ht="15" thickBot="1" x14ac:dyDescent="0.35">
      <c r="B93">
        <f t="shared" si="4"/>
        <v>5</v>
      </c>
      <c r="C93" s="2">
        <v>43665</v>
      </c>
      <c r="D93" s="4">
        <v>0</v>
      </c>
      <c r="E93" s="4">
        <v>219.1</v>
      </c>
      <c r="F93" s="4">
        <v>0</v>
      </c>
      <c r="G93" s="4">
        <v>-20</v>
      </c>
      <c r="H93" s="4">
        <v>2.1</v>
      </c>
      <c r="I93" s="4">
        <v>12.8</v>
      </c>
      <c r="J93" s="4">
        <v>0.2</v>
      </c>
      <c r="K93" s="4">
        <v>0</v>
      </c>
      <c r="L93" s="4">
        <v>-8.9</v>
      </c>
    </row>
    <row r="94" spans="2:12" ht="15" thickBot="1" x14ac:dyDescent="0.35">
      <c r="B94">
        <f t="shared" si="4"/>
        <v>4</v>
      </c>
      <c r="C94" s="2">
        <v>43664</v>
      </c>
      <c r="D94" s="4">
        <v>-5.3</v>
      </c>
      <c r="E94" s="4">
        <v>17.100000000000001</v>
      </c>
      <c r="F94" s="4">
        <v>0</v>
      </c>
      <c r="G94" s="4">
        <v>0</v>
      </c>
      <c r="H94" s="4">
        <v>0</v>
      </c>
      <c r="I94" s="4">
        <v>12.8</v>
      </c>
      <c r="J94" s="4">
        <v>0</v>
      </c>
      <c r="K94" s="4">
        <v>0</v>
      </c>
      <c r="L94" s="4">
        <v>4.5</v>
      </c>
    </row>
    <row r="95" spans="2:12" ht="15" thickBot="1" x14ac:dyDescent="0.35">
      <c r="B95">
        <f t="shared" si="4"/>
        <v>3</v>
      </c>
      <c r="C95" s="2">
        <v>43663</v>
      </c>
      <c r="D95" s="4">
        <v>-6.7</v>
      </c>
      <c r="E95" s="4">
        <v>65.400000000000006</v>
      </c>
      <c r="F95" s="4">
        <v>-15.7</v>
      </c>
      <c r="G95" s="4">
        <v>59</v>
      </c>
      <c r="H95" s="4">
        <v>0.4</v>
      </c>
      <c r="I95" s="4">
        <v>12.8</v>
      </c>
      <c r="J95" s="4">
        <v>0</v>
      </c>
      <c r="K95" s="4">
        <v>0</v>
      </c>
      <c r="L95" s="4">
        <v>-245.2</v>
      </c>
    </row>
    <row r="96" spans="2:12" ht="15" thickBot="1" x14ac:dyDescent="0.35">
      <c r="B96">
        <f t="shared" si="4"/>
        <v>2</v>
      </c>
      <c r="C96" s="2">
        <v>43662</v>
      </c>
      <c r="D96" s="4">
        <v>-2</v>
      </c>
      <c r="E96" s="4">
        <v>144.4</v>
      </c>
      <c r="F96" s="4">
        <v>0</v>
      </c>
      <c r="G96" s="4">
        <v>0</v>
      </c>
      <c r="H96" s="4">
        <v>-0.3</v>
      </c>
      <c r="I96" s="4">
        <v>12.8</v>
      </c>
      <c r="J96" s="4">
        <v>0.2</v>
      </c>
      <c r="K96" s="4">
        <v>0</v>
      </c>
      <c r="L96" s="4">
        <v>18.399999999999999</v>
      </c>
    </row>
    <row r="97" spans="2:12" ht="15" thickBot="1" x14ac:dyDescent="0.35">
      <c r="B97">
        <f t="shared" si="4"/>
        <v>1</v>
      </c>
      <c r="C97" s="2">
        <v>43661</v>
      </c>
      <c r="D97" s="4">
        <v>2.9</v>
      </c>
      <c r="E97" s="4">
        <v>-145.5</v>
      </c>
      <c r="F97" s="4">
        <v>0</v>
      </c>
      <c r="G97" s="4">
        <v>0</v>
      </c>
      <c r="H97" s="4">
        <v>-6.4</v>
      </c>
      <c r="I97" s="4">
        <v>12.9</v>
      </c>
      <c r="J97" s="4">
        <v>-1</v>
      </c>
      <c r="K97" s="4">
        <v>0</v>
      </c>
      <c r="L97" s="4">
        <v>-28</v>
      </c>
    </row>
    <row r="98" spans="2:12" ht="15" thickBot="1" x14ac:dyDescent="0.35">
      <c r="B98">
        <f t="shared" si="4"/>
        <v>5</v>
      </c>
      <c r="C98" s="2">
        <v>43658</v>
      </c>
      <c r="D98" s="4">
        <v>-38.1</v>
      </c>
      <c r="E98" s="4">
        <v>-95.1</v>
      </c>
      <c r="F98" s="4">
        <v>0</v>
      </c>
      <c r="G98" s="4">
        <v>-20</v>
      </c>
      <c r="H98" s="4">
        <v>-95.4</v>
      </c>
      <c r="I98" s="4">
        <v>12.7</v>
      </c>
      <c r="J98" s="4">
        <v>-0.1</v>
      </c>
      <c r="K98" s="4">
        <v>0</v>
      </c>
      <c r="L98" s="4">
        <v>-13.4</v>
      </c>
    </row>
    <row r="99" spans="2:12" ht="15" thickBot="1" x14ac:dyDescent="0.35">
      <c r="B99">
        <f t="shared" si="4"/>
        <v>4</v>
      </c>
      <c r="C99" s="2">
        <v>43657</v>
      </c>
      <c r="D99" s="4">
        <v>-42</v>
      </c>
      <c r="E99" s="4">
        <v>-55.1</v>
      </c>
      <c r="F99" s="4">
        <v>0</v>
      </c>
      <c r="G99" s="4">
        <v>0</v>
      </c>
      <c r="H99" s="4">
        <v>-100</v>
      </c>
      <c r="I99" s="4">
        <v>12.8</v>
      </c>
      <c r="J99" s="4">
        <v>0</v>
      </c>
      <c r="K99" s="4">
        <v>0</v>
      </c>
      <c r="L99" s="4">
        <v>6.4</v>
      </c>
    </row>
    <row r="100" spans="2:12" ht="15" thickBot="1" x14ac:dyDescent="0.35">
      <c r="B100">
        <f t="shared" si="4"/>
        <v>3</v>
      </c>
      <c r="C100" s="2">
        <v>43656</v>
      </c>
      <c r="D100" s="4">
        <v>-24.7</v>
      </c>
      <c r="E100" s="4">
        <v>366.2</v>
      </c>
      <c r="F100" s="4">
        <v>-15.8</v>
      </c>
      <c r="G100" s="4">
        <v>150</v>
      </c>
      <c r="H100" s="4">
        <v>199.9</v>
      </c>
      <c r="I100" s="4">
        <v>12.8</v>
      </c>
      <c r="J100" s="4">
        <v>0</v>
      </c>
      <c r="K100" s="4">
        <v>0</v>
      </c>
      <c r="L100" s="4">
        <v>699.9</v>
      </c>
    </row>
    <row r="101" spans="2:12" ht="15" thickBot="1" x14ac:dyDescent="0.35">
      <c r="B101">
        <f t="shared" si="4"/>
        <v>2</v>
      </c>
      <c r="C101" s="2">
        <v>43655</v>
      </c>
      <c r="D101" s="4">
        <v>-14.8</v>
      </c>
      <c r="E101" s="4">
        <v>-39.1</v>
      </c>
      <c r="F101" s="4">
        <v>0</v>
      </c>
      <c r="G101" s="4">
        <v>0</v>
      </c>
      <c r="H101" s="4">
        <v>-200.1</v>
      </c>
      <c r="I101" s="4">
        <v>12.9</v>
      </c>
      <c r="J101" s="4">
        <v>0</v>
      </c>
      <c r="K101" s="4">
        <v>0</v>
      </c>
      <c r="L101" s="4">
        <v>-116.5</v>
      </c>
    </row>
    <row r="102" spans="2:12" ht="15" thickBot="1" x14ac:dyDescent="0.35">
      <c r="B102">
        <f t="shared" si="4"/>
        <v>1</v>
      </c>
      <c r="C102" s="2">
        <v>43654</v>
      </c>
      <c r="D102" s="4">
        <v>8.5</v>
      </c>
      <c r="E102" s="4">
        <v>128.19999999999999</v>
      </c>
      <c r="F102" s="4">
        <v>0</v>
      </c>
      <c r="G102" s="4">
        <v>0</v>
      </c>
      <c r="H102" s="4">
        <v>85</v>
      </c>
      <c r="I102" s="4">
        <v>12.9</v>
      </c>
      <c r="J102" s="4">
        <v>0</v>
      </c>
      <c r="K102" s="4">
        <v>0</v>
      </c>
      <c r="L102" s="4">
        <v>-322.5</v>
      </c>
    </row>
    <row r="103" spans="2:12" ht="15" thickBot="1" x14ac:dyDescent="0.35">
      <c r="B103">
        <f t="shared" si="4"/>
        <v>5</v>
      </c>
      <c r="C103" s="2">
        <v>43651</v>
      </c>
      <c r="D103" s="4">
        <v>-28.2</v>
      </c>
      <c r="E103" s="4">
        <v>-240.1</v>
      </c>
      <c r="F103" s="4">
        <v>0</v>
      </c>
      <c r="G103" s="4">
        <v>10</v>
      </c>
      <c r="H103" s="4">
        <v>-359.7</v>
      </c>
      <c r="I103" s="4">
        <v>29.7</v>
      </c>
      <c r="J103" s="4">
        <v>0</v>
      </c>
      <c r="K103" s="4">
        <v>0</v>
      </c>
      <c r="L103" s="4">
        <v>-58.4</v>
      </c>
    </row>
    <row r="104" spans="2:12" ht="15" thickBot="1" x14ac:dyDescent="0.35">
      <c r="B104">
        <f t="shared" si="4"/>
        <v>4</v>
      </c>
      <c r="C104" s="2">
        <v>43650</v>
      </c>
      <c r="D104" s="4">
        <v>-38.299999999999997</v>
      </c>
      <c r="E104" s="4">
        <v>263.3</v>
      </c>
      <c r="F104" s="4">
        <v>0</v>
      </c>
      <c r="G104" s="4">
        <v>0</v>
      </c>
      <c r="H104" s="4">
        <v>149.80000000000001</v>
      </c>
      <c r="I104" s="4">
        <v>8.6</v>
      </c>
      <c r="J104" s="4">
        <v>0</v>
      </c>
      <c r="K104" s="4">
        <v>0</v>
      </c>
      <c r="L104" s="4">
        <v>-10.1</v>
      </c>
    </row>
    <row r="105" spans="2:12" ht="15" thickBot="1" x14ac:dyDescent="0.35">
      <c r="B105">
        <f t="shared" si="4"/>
        <v>3</v>
      </c>
      <c r="C105" s="2">
        <v>43649</v>
      </c>
      <c r="D105" s="4">
        <v>-19.8</v>
      </c>
      <c r="E105" s="4">
        <v>72.2</v>
      </c>
      <c r="F105" s="4">
        <v>-14.5</v>
      </c>
      <c r="G105" s="4">
        <v>101</v>
      </c>
      <c r="H105" s="4">
        <v>-51</v>
      </c>
      <c r="I105" s="4">
        <v>19.2</v>
      </c>
      <c r="J105" s="4">
        <v>0</v>
      </c>
      <c r="K105" s="4">
        <v>0</v>
      </c>
      <c r="L105" s="4">
        <v>-382.5</v>
      </c>
    </row>
    <row r="106" spans="2:12" ht="15" thickBot="1" x14ac:dyDescent="0.35">
      <c r="B106">
        <f t="shared" si="4"/>
        <v>2</v>
      </c>
      <c r="C106" s="2">
        <v>43648</v>
      </c>
      <c r="D106" s="4">
        <v>-9.9</v>
      </c>
      <c r="E106" s="4">
        <v>-138.4</v>
      </c>
      <c r="F106" s="4">
        <v>0</v>
      </c>
      <c r="G106" s="4">
        <v>0</v>
      </c>
      <c r="H106" s="4">
        <v>-201.7</v>
      </c>
      <c r="I106" s="4">
        <v>19.100000000000001</v>
      </c>
      <c r="J106" s="4">
        <v>0</v>
      </c>
      <c r="K106" s="4">
        <v>0</v>
      </c>
      <c r="L106" s="4">
        <v>-7</v>
      </c>
    </row>
    <row r="107" spans="2:12" ht="15" thickBot="1" x14ac:dyDescent="0.35">
      <c r="B107">
        <f t="shared" si="4"/>
        <v>1</v>
      </c>
      <c r="C107" s="2">
        <v>43647</v>
      </c>
      <c r="D107" s="4">
        <v>18.899999999999999</v>
      </c>
      <c r="E107" s="4">
        <v>208.3</v>
      </c>
      <c r="F107" s="4">
        <v>0</v>
      </c>
      <c r="G107" s="4">
        <v>0</v>
      </c>
      <c r="H107" s="4">
        <v>19.8</v>
      </c>
      <c r="I107" s="4">
        <v>19.100000000000001</v>
      </c>
      <c r="J107" s="4">
        <v>0</v>
      </c>
      <c r="K107" s="4">
        <v>0</v>
      </c>
      <c r="L107" s="4">
        <v>-1.4</v>
      </c>
    </row>
    <row r="108" spans="2:12" ht="15" thickBot="1" x14ac:dyDescent="0.35">
      <c r="B108">
        <f t="shared" si="4"/>
        <v>5</v>
      </c>
      <c r="C108" s="2">
        <v>43644</v>
      </c>
      <c r="D108" s="4">
        <v>0.2</v>
      </c>
      <c r="E108" s="4">
        <v>-41.8</v>
      </c>
      <c r="F108" s="4">
        <v>0</v>
      </c>
      <c r="G108" s="4">
        <v>30</v>
      </c>
      <c r="H108" s="4">
        <v>-91.7</v>
      </c>
      <c r="I108" s="4">
        <v>19.2</v>
      </c>
      <c r="J108" s="4">
        <v>0</v>
      </c>
      <c r="K108" s="4">
        <v>0</v>
      </c>
      <c r="L108" s="4">
        <v>-15.2</v>
      </c>
    </row>
    <row r="109" spans="2:12" ht="15" thickBot="1" x14ac:dyDescent="0.35">
      <c r="B109">
        <f t="shared" si="4"/>
        <v>4</v>
      </c>
      <c r="C109" s="2">
        <v>43643</v>
      </c>
      <c r="D109" s="4">
        <v>6.6</v>
      </c>
      <c r="E109" s="4">
        <v>-20</v>
      </c>
      <c r="F109" s="4">
        <v>0</v>
      </c>
      <c r="G109" s="4">
        <v>0</v>
      </c>
      <c r="H109" s="4">
        <v>-0.1</v>
      </c>
      <c r="I109" s="4">
        <v>19.3</v>
      </c>
      <c r="J109" s="4">
        <v>0</v>
      </c>
      <c r="K109" s="4">
        <v>0</v>
      </c>
      <c r="L109" s="4">
        <v>-3.6</v>
      </c>
    </row>
    <row r="110" spans="2:12" ht="15" thickBot="1" x14ac:dyDescent="0.35">
      <c r="B110">
        <f t="shared" si="4"/>
        <v>3</v>
      </c>
      <c r="C110" s="2">
        <v>43642</v>
      </c>
      <c r="D110" s="4">
        <v>18.5</v>
      </c>
      <c r="E110" s="4">
        <v>131.69999999999999</v>
      </c>
      <c r="F110" s="4">
        <v>-19.100000000000001</v>
      </c>
      <c r="G110" s="4">
        <v>80</v>
      </c>
      <c r="H110" s="4">
        <v>-0.1</v>
      </c>
      <c r="I110" s="4">
        <v>19.100000000000001</v>
      </c>
      <c r="J110" s="4">
        <v>0</v>
      </c>
      <c r="K110" s="4">
        <v>0</v>
      </c>
      <c r="L110" s="4">
        <v>161.1</v>
      </c>
    </row>
    <row r="111" spans="2:12" ht="15" thickBot="1" x14ac:dyDescent="0.35">
      <c r="B111">
        <f t="shared" si="4"/>
        <v>2</v>
      </c>
      <c r="C111" s="2">
        <v>43641</v>
      </c>
      <c r="D111" s="4">
        <v>26.4</v>
      </c>
      <c r="E111" s="4">
        <v>-625.20000000000005</v>
      </c>
      <c r="F111" s="4">
        <v>8.4</v>
      </c>
      <c r="G111" s="4">
        <v>0</v>
      </c>
      <c r="H111" s="4">
        <v>204.7</v>
      </c>
      <c r="I111" s="4">
        <v>19.100000000000001</v>
      </c>
      <c r="J111" s="4">
        <v>0</v>
      </c>
      <c r="K111" s="4">
        <v>0</v>
      </c>
      <c r="L111" s="4">
        <v>4.7</v>
      </c>
    </row>
    <row r="112" spans="2:12" ht="15" thickBot="1" x14ac:dyDescent="0.35">
      <c r="B112">
        <f t="shared" si="4"/>
        <v>1</v>
      </c>
      <c r="C112" s="2">
        <v>43640</v>
      </c>
      <c r="D112" s="4">
        <v>49</v>
      </c>
      <c r="E112" s="4">
        <v>-363.7</v>
      </c>
      <c r="F112" s="4">
        <v>0</v>
      </c>
      <c r="G112" s="4">
        <v>0</v>
      </c>
      <c r="H112" s="4">
        <v>-21.7</v>
      </c>
      <c r="I112" s="4">
        <v>19.100000000000001</v>
      </c>
      <c r="J112" s="4">
        <v>0</v>
      </c>
      <c r="K112" s="4">
        <v>0</v>
      </c>
      <c r="L112" s="4">
        <v>-8.4</v>
      </c>
    </row>
    <row r="113" spans="2:12" ht="15" thickBot="1" x14ac:dyDescent="0.35">
      <c r="B113">
        <f t="shared" si="4"/>
        <v>5</v>
      </c>
      <c r="C113" s="2">
        <v>43637</v>
      </c>
      <c r="D113" s="4">
        <v>11.4</v>
      </c>
      <c r="E113" s="4">
        <v>47.4</v>
      </c>
      <c r="F113" s="4">
        <v>0</v>
      </c>
      <c r="G113" s="4">
        <v>70</v>
      </c>
      <c r="H113" s="4">
        <v>-150.9</v>
      </c>
      <c r="I113" s="4">
        <v>18.899999999999999</v>
      </c>
      <c r="J113" s="4">
        <v>0</v>
      </c>
      <c r="K113" s="4">
        <v>0</v>
      </c>
      <c r="L113" s="4">
        <v>1.5</v>
      </c>
    </row>
    <row r="114" spans="2:12" ht="15" thickBot="1" x14ac:dyDescent="0.35">
      <c r="B114">
        <f t="shared" si="4"/>
        <v>4</v>
      </c>
      <c r="C114" s="2">
        <v>43636</v>
      </c>
      <c r="D114" s="4">
        <v>2.9</v>
      </c>
      <c r="E114" s="4">
        <v>150.5</v>
      </c>
      <c r="F114" s="4">
        <v>0</v>
      </c>
      <c r="G114" s="4">
        <v>0</v>
      </c>
      <c r="H114" s="4">
        <v>49.3</v>
      </c>
      <c r="I114" s="4">
        <v>19</v>
      </c>
      <c r="J114" s="4">
        <v>0</v>
      </c>
      <c r="K114" s="4">
        <v>0</v>
      </c>
      <c r="L114" s="4">
        <v>0.9</v>
      </c>
    </row>
    <row r="115" spans="2:12" ht="15" thickBot="1" x14ac:dyDescent="0.35">
      <c r="B115">
        <f t="shared" si="4"/>
        <v>3</v>
      </c>
      <c r="C115" s="2">
        <v>43635</v>
      </c>
      <c r="D115" s="4">
        <v>3.4</v>
      </c>
      <c r="E115" s="4">
        <v>163.30000000000001</v>
      </c>
      <c r="F115" s="4">
        <v>-23</v>
      </c>
      <c r="G115" s="4">
        <v>-67</v>
      </c>
      <c r="H115" s="4">
        <v>180.6</v>
      </c>
      <c r="I115" s="4">
        <v>19.100000000000001</v>
      </c>
      <c r="J115" s="4">
        <v>1.2</v>
      </c>
      <c r="K115" s="4">
        <v>0</v>
      </c>
      <c r="L115" s="4">
        <v>230.8</v>
      </c>
    </row>
    <row r="116" spans="2:12" ht="15" thickBot="1" x14ac:dyDescent="0.35">
      <c r="B116">
        <f t="shared" si="4"/>
        <v>2</v>
      </c>
      <c r="C116" s="2">
        <v>43634</v>
      </c>
      <c r="D116" s="4">
        <v>4.7</v>
      </c>
      <c r="E116" s="4">
        <v>165.9</v>
      </c>
      <c r="F116" s="4">
        <v>12.2</v>
      </c>
      <c r="G116" s="4">
        <v>0</v>
      </c>
      <c r="H116" s="4">
        <v>170</v>
      </c>
      <c r="I116" s="4">
        <v>19.100000000000001</v>
      </c>
      <c r="J116" s="4">
        <v>-3.3</v>
      </c>
      <c r="K116" s="4">
        <v>0</v>
      </c>
      <c r="L116" s="4">
        <v>16.2</v>
      </c>
    </row>
    <row r="117" spans="2:12" ht="15" thickBot="1" x14ac:dyDescent="0.35">
      <c r="B117">
        <f t="shared" si="4"/>
        <v>1</v>
      </c>
      <c r="C117" s="2">
        <v>43633</v>
      </c>
      <c r="D117" s="4">
        <v>17.2</v>
      </c>
      <c r="E117" s="4">
        <v>-57.2</v>
      </c>
      <c r="F117" s="4">
        <v>0</v>
      </c>
      <c r="G117" s="4">
        <v>0</v>
      </c>
      <c r="H117" s="4">
        <v>-0.5</v>
      </c>
      <c r="I117" s="4">
        <v>19.100000000000001</v>
      </c>
      <c r="J117" s="4">
        <v>0</v>
      </c>
      <c r="K117" s="4">
        <v>0</v>
      </c>
      <c r="L117" s="4">
        <v>1.5</v>
      </c>
    </row>
    <row r="118" spans="2:12" ht="15" thickBot="1" x14ac:dyDescent="0.35">
      <c r="B118">
        <f t="shared" si="4"/>
        <v>5</v>
      </c>
      <c r="C118" s="2">
        <v>43630</v>
      </c>
      <c r="D118" s="4">
        <v>-31.5</v>
      </c>
      <c r="E118" s="4">
        <v>-64.099999999999994</v>
      </c>
      <c r="F118" s="4">
        <v>0</v>
      </c>
      <c r="G118" s="4">
        <v>-45</v>
      </c>
      <c r="H118" s="4">
        <v>-3.7</v>
      </c>
      <c r="I118" s="4">
        <v>19.2</v>
      </c>
      <c r="J118" s="4">
        <v>0</v>
      </c>
      <c r="K118" s="4">
        <v>0</v>
      </c>
      <c r="L118" s="4">
        <v>-15.5</v>
      </c>
    </row>
    <row r="119" spans="2:12" ht="15" thickBot="1" x14ac:dyDescent="0.35">
      <c r="B119">
        <f t="shared" si="4"/>
        <v>4</v>
      </c>
      <c r="C119" s="2">
        <v>43629</v>
      </c>
      <c r="D119" s="4">
        <v>-30.6</v>
      </c>
      <c r="E119" s="4">
        <v>-3.1</v>
      </c>
      <c r="F119" s="4">
        <v>0</v>
      </c>
      <c r="G119" s="4">
        <v>0</v>
      </c>
      <c r="H119" s="4">
        <v>-0.3</v>
      </c>
      <c r="I119" s="4">
        <v>19</v>
      </c>
      <c r="J119" s="4">
        <v>0</v>
      </c>
      <c r="K119" s="4">
        <v>0</v>
      </c>
      <c r="L119" s="4">
        <v>-55.5</v>
      </c>
    </row>
    <row r="120" spans="2:12" ht="15" thickBot="1" x14ac:dyDescent="0.35">
      <c r="B120">
        <f t="shared" si="4"/>
        <v>2</v>
      </c>
      <c r="C120" s="2">
        <v>43627</v>
      </c>
      <c r="D120" s="4">
        <v>-38</v>
      </c>
      <c r="E120" s="4">
        <v>241.2</v>
      </c>
      <c r="F120" s="4">
        <v>18</v>
      </c>
      <c r="G120" s="4">
        <v>100</v>
      </c>
      <c r="H120" s="4">
        <v>0.1</v>
      </c>
      <c r="I120" s="4">
        <v>19</v>
      </c>
      <c r="J120" s="4">
        <v>0</v>
      </c>
      <c r="K120" s="4">
        <v>0</v>
      </c>
      <c r="L120" s="4">
        <v>-4.9000000000000004</v>
      </c>
    </row>
    <row r="121" spans="2:12" ht="15" thickBot="1" x14ac:dyDescent="0.35">
      <c r="B121">
        <f t="shared" si="4"/>
        <v>1</v>
      </c>
      <c r="C121" s="2">
        <v>43626</v>
      </c>
      <c r="D121" s="4">
        <v>-11.8</v>
      </c>
      <c r="E121" s="4">
        <v>26.2</v>
      </c>
      <c r="F121" s="4">
        <v>0</v>
      </c>
      <c r="G121" s="4">
        <v>0</v>
      </c>
      <c r="H121" s="4">
        <v>6.4</v>
      </c>
      <c r="I121" s="4">
        <v>19.100000000000001</v>
      </c>
      <c r="J121" s="4">
        <v>0</v>
      </c>
      <c r="K121" s="4">
        <v>0</v>
      </c>
      <c r="L121" s="4">
        <v>4.7</v>
      </c>
    </row>
    <row r="122" spans="2:12" ht="15" thickBot="1" x14ac:dyDescent="0.35">
      <c r="B122">
        <f t="shared" si="4"/>
        <v>5</v>
      </c>
      <c r="C122" s="2">
        <v>43623</v>
      </c>
      <c r="D122" s="4">
        <v>-37.6</v>
      </c>
      <c r="E122" s="4">
        <v>181.8</v>
      </c>
      <c r="F122" s="4">
        <v>0</v>
      </c>
      <c r="G122" s="4">
        <v>17.899999999999999</v>
      </c>
      <c r="H122" s="4">
        <v>8.6</v>
      </c>
      <c r="I122" s="4">
        <v>19.5</v>
      </c>
      <c r="J122" s="4">
        <v>0</v>
      </c>
      <c r="K122" s="4">
        <v>0</v>
      </c>
      <c r="L122" s="4">
        <v>-7.7</v>
      </c>
    </row>
    <row r="123" spans="2:12" ht="15" thickBot="1" x14ac:dyDescent="0.35">
      <c r="B123">
        <f t="shared" si="4"/>
        <v>4</v>
      </c>
      <c r="C123" s="2">
        <v>43622</v>
      </c>
      <c r="D123" s="4">
        <v>-39.4</v>
      </c>
      <c r="E123" s="4">
        <v>73</v>
      </c>
      <c r="F123" s="4">
        <v>0</v>
      </c>
      <c r="G123" s="4">
        <v>0</v>
      </c>
      <c r="H123" s="4">
        <v>-1.8</v>
      </c>
      <c r="I123" s="4">
        <v>19.5</v>
      </c>
      <c r="J123" s="4">
        <v>0</v>
      </c>
      <c r="K123" s="4">
        <v>0</v>
      </c>
      <c r="L123" s="4">
        <v>3.3</v>
      </c>
    </row>
    <row r="124" spans="2:12" ht="15" thickBot="1" x14ac:dyDescent="0.35">
      <c r="B124">
        <f t="shared" si="4"/>
        <v>3</v>
      </c>
      <c r="C124" s="2">
        <v>43621</v>
      </c>
      <c r="D124" s="4">
        <v>-22.5</v>
      </c>
      <c r="E124" s="4">
        <v>-363.5</v>
      </c>
      <c r="F124" s="4">
        <v>-67.5</v>
      </c>
      <c r="G124" s="4">
        <v>-15.1</v>
      </c>
      <c r="H124" s="4">
        <v>-391.1</v>
      </c>
      <c r="I124" s="4">
        <v>19.399999999999999</v>
      </c>
      <c r="J124" s="4">
        <v>0</v>
      </c>
      <c r="K124" s="4">
        <v>0</v>
      </c>
      <c r="L124" s="4">
        <v>214.4</v>
      </c>
    </row>
    <row r="125" spans="2:12" ht="15" thickBot="1" x14ac:dyDescent="0.35">
      <c r="B125">
        <f t="shared" si="4"/>
        <v>2</v>
      </c>
      <c r="C125" s="2">
        <v>43620</v>
      </c>
      <c r="D125" s="4">
        <v>-6.3</v>
      </c>
      <c r="E125" s="4">
        <v>109.6</v>
      </c>
      <c r="F125" s="4">
        <v>12</v>
      </c>
      <c r="G125" s="4">
        <v>0</v>
      </c>
      <c r="H125" s="4">
        <v>-0.1</v>
      </c>
      <c r="I125" s="4">
        <v>19.5</v>
      </c>
      <c r="J125" s="4">
        <v>0</v>
      </c>
      <c r="K125" s="4">
        <v>0</v>
      </c>
      <c r="L125" s="4">
        <v>-176</v>
      </c>
    </row>
    <row r="126" spans="2:12" ht="15" thickBot="1" x14ac:dyDescent="0.35">
      <c r="B126">
        <f t="shared" si="4"/>
        <v>1</v>
      </c>
      <c r="C126" s="2">
        <v>43619</v>
      </c>
      <c r="D126" s="4">
        <v>9.1999999999999993</v>
      </c>
      <c r="E126" s="4">
        <v>188.6</v>
      </c>
      <c r="F126" s="4">
        <v>0</v>
      </c>
      <c r="G126" s="4">
        <v>0</v>
      </c>
      <c r="H126" s="4">
        <v>179.1</v>
      </c>
      <c r="I126" s="4">
        <v>19.600000000000001</v>
      </c>
      <c r="J126" s="4">
        <v>0</v>
      </c>
      <c r="K126" s="4">
        <v>0</v>
      </c>
      <c r="L126" s="4">
        <v>-47.6</v>
      </c>
    </row>
    <row r="127" spans="2:12" ht="15" thickBot="1" x14ac:dyDescent="0.35">
      <c r="B127">
        <f t="shared" si="4"/>
        <v>5</v>
      </c>
      <c r="C127" s="2">
        <v>43616</v>
      </c>
      <c r="D127" s="4">
        <v>-11.7</v>
      </c>
      <c r="E127" s="4">
        <v>120.4</v>
      </c>
      <c r="F127" s="4">
        <v>0</v>
      </c>
      <c r="G127" s="4">
        <v>-25</v>
      </c>
      <c r="H127" s="4">
        <v>51</v>
      </c>
      <c r="I127" s="4">
        <v>19.5</v>
      </c>
      <c r="J127" s="4">
        <v>0</v>
      </c>
      <c r="K127" s="4">
        <v>0</v>
      </c>
      <c r="L127" s="4">
        <v>-74.599999999999994</v>
      </c>
    </row>
    <row r="128" spans="2:12" ht="15" thickBot="1" x14ac:dyDescent="0.35">
      <c r="B128">
        <f t="shared" si="4"/>
        <v>4</v>
      </c>
      <c r="C128" s="2">
        <v>43615</v>
      </c>
      <c r="D128" s="4">
        <v>-3.3</v>
      </c>
      <c r="E128" s="4">
        <v>245.7</v>
      </c>
      <c r="F128" s="4">
        <v>0</v>
      </c>
      <c r="G128" s="4">
        <v>0</v>
      </c>
      <c r="H128" s="4">
        <v>156.6</v>
      </c>
      <c r="I128" s="4">
        <v>19.7</v>
      </c>
      <c r="J128" s="4">
        <v>0</v>
      </c>
      <c r="K128" s="4">
        <v>0</v>
      </c>
      <c r="L128" s="4">
        <v>83</v>
      </c>
    </row>
    <row r="129" spans="2:12" ht="15" thickBot="1" x14ac:dyDescent="0.35">
      <c r="B129">
        <f t="shared" si="4"/>
        <v>3</v>
      </c>
      <c r="C129" s="2">
        <v>43614</v>
      </c>
      <c r="D129" s="4">
        <v>13.1</v>
      </c>
      <c r="E129" s="4">
        <v>177.9</v>
      </c>
      <c r="F129" s="4">
        <v>-44.1</v>
      </c>
      <c r="G129" s="4">
        <v>50</v>
      </c>
      <c r="H129" s="4">
        <v>0</v>
      </c>
      <c r="I129" s="4">
        <v>19.5</v>
      </c>
      <c r="J129" s="4">
        <v>0.1</v>
      </c>
      <c r="K129" s="4">
        <v>0</v>
      </c>
      <c r="L129" s="4">
        <v>33.700000000000003</v>
      </c>
    </row>
    <row r="130" spans="2:12" ht="15" thickBot="1" x14ac:dyDescent="0.35">
      <c r="B130">
        <f t="shared" si="4"/>
        <v>2</v>
      </c>
      <c r="C130" s="2">
        <v>43613</v>
      </c>
      <c r="D130" s="4">
        <v>15.3</v>
      </c>
      <c r="E130" s="4">
        <v>-29</v>
      </c>
      <c r="F130" s="4">
        <v>18.100000000000001</v>
      </c>
      <c r="G130" s="4">
        <v>0</v>
      </c>
      <c r="H130" s="4">
        <v>0.1</v>
      </c>
      <c r="I130" s="4">
        <v>30.2</v>
      </c>
      <c r="J130" s="4">
        <v>0</v>
      </c>
      <c r="K130" s="4">
        <v>0</v>
      </c>
      <c r="L130" s="4">
        <v>85.6</v>
      </c>
    </row>
    <row r="131" spans="2:12" ht="15" thickBot="1" x14ac:dyDescent="0.35">
      <c r="B131">
        <f t="shared" si="4"/>
        <v>1</v>
      </c>
      <c r="C131" s="2">
        <v>43612</v>
      </c>
      <c r="D131" s="4">
        <v>43.4</v>
      </c>
      <c r="E131" s="4">
        <v>-983.2</v>
      </c>
      <c r="F131" s="4">
        <v>0</v>
      </c>
      <c r="G131" s="4">
        <v>0</v>
      </c>
      <c r="H131" s="4">
        <v>-90</v>
      </c>
      <c r="I131" s="4">
        <v>8.8000000000000007</v>
      </c>
      <c r="J131" s="4">
        <v>0</v>
      </c>
      <c r="K131" s="4">
        <v>0</v>
      </c>
      <c r="L131" s="4">
        <v>-17.5</v>
      </c>
    </row>
    <row r="132" spans="2:12" ht="15" thickBot="1" x14ac:dyDescent="0.35">
      <c r="B132">
        <f t="shared" si="4"/>
        <v>5</v>
      </c>
      <c r="C132" s="2">
        <v>43609</v>
      </c>
      <c r="D132" s="4">
        <v>7.3</v>
      </c>
      <c r="E132" s="4">
        <v>-123.6</v>
      </c>
      <c r="F132" s="4">
        <v>0</v>
      </c>
      <c r="G132" s="4">
        <v>20</v>
      </c>
      <c r="H132" s="4">
        <v>-4.4000000000000004</v>
      </c>
      <c r="I132" s="4">
        <v>19.600000000000001</v>
      </c>
      <c r="J132" s="4">
        <v>0</v>
      </c>
      <c r="K132" s="4">
        <v>0</v>
      </c>
      <c r="L132" s="4">
        <v>4.5999999999999996</v>
      </c>
    </row>
    <row r="133" spans="2:12" ht="15" thickBot="1" x14ac:dyDescent="0.35">
      <c r="B133">
        <f t="shared" ref="B133:B196" si="5">WEEKDAY(C133,2)</f>
        <v>4</v>
      </c>
      <c r="C133" s="2">
        <v>43608</v>
      </c>
      <c r="D133" s="4">
        <v>5.4</v>
      </c>
      <c r="E133" s="4">
        <v>43.5</v>
      </c>
      <c r="F133" s="4">
        <v>0</v>
      </c>
      <c r="G133" s="4">
        <v>0</v>
      </c>
      <c r="H133" s="4">
        <v>-0.9</v>
      </c>
      <c r="I133" s="4">
        <v>19.399999999999999</v>
      </c>
      <c r="J133" s="4">
        <v>-5.8</v>
      </c>
      <c r="K133" s="4">
        <v>0</v>
      </c>
      <c r="L133" s="4">
        <v>19.2</v>
      </c>
    </row>
    <row r="134" spans="2:12" ht="15" thickBot="1" x14ac:dyDescent="0.35">
      <c r="B134">
        <f t="shared" si="5"/>
        <v>3</v>
      </c>
      <c r="C134" s="2">
        <v>43607</v>
      </c>
      <c r="D134" s="4">
        <v>19.3</v>
      </c>
      <c r="E134" s="4">
        <v>-54.9</v>
      </c>
      <c r="F134" s="4">
        <v>-96.6</v>
      </c>
      <c r="G134" s="4">
        <v>-31</v>
      </c>
      <c r="H134" s="4">
        <v>0.6</v>
      </c>
      <c r="I134" s="4">
        <v>19.5</v>
      </c>
      <c r="J134" s="4">
        <v>0.7</v>
      </c>
      <c r="K134" s="4">
        <v>0</v>
      </c>
      <c r="L134" s="4">
        <v>-315.10000000000002</v>
      </c>
    </row>
    <row r="135" spans="2:12" ht="15" thickBot="1" x14ac:dyDescent="0.35">
      <c r="B135">
        <f t="shared" si="5"/>
        <v>2</v>
      </c>
      <c r="C135" s="2">
        <v>43606</v>
      </c>
      <c r="D135" s="4">
        <v>25.8</v>
      </c>
      <c r="E135" s="4">
        <v>201</v>
      </c>
      <c r="F135" s="4">
        <v>16.100000000000001</v>
      </c>
      <c r="G135" s="4">
        <v>0</v>
      </c>
      <c r="H135" s="4">
        <v>0</v>
      </c>
      <c r="I135" s="4">
        <v>19.5</v>
      </c>
      <c r="J135" s="4">
        <v>0.2</v>
      </c>
      <c r="K135" s="4">
        <v>0</v>
      </c>
      <c r="L135" s="4">
        <v>-4.0999999999999996</v>
      </c>
    </row>
    <row r="136" spans="2:12" ht="15" thickBot="1" x14ac:dyDescent="0.35">
      <c r="B136">
        <f t="shared" si="5"/>
        <v>1</v>
      </c>
      <c r="C136" s="2">
        <v>43605</v>
      </c>
      <c r="D136" s="4">
        <v>38.799999999999997</v>
      </c>
      <c r="E136" s="4">
        <v>-43.5</v>
      </c>
      <c r="F136" s="4">
        <v>0</v>
      </c>
      <c r="G136" s="4">
        <v>0</v>
      </c>
      <c r="H136" s="4">
        <v>-2.9</v>
      </c>
      <c r="I136" s="4">
        <v>19.5</v>
      </c>
      <c r="J136" s="4">
        <v>0</v>
      </c>
      <c r="K136" s="4">
        <v>0</v>
      </c>
      <c r="L136" s="4">
        <v>1.6</v>
      </c>
    </row>
    <row r="137" spans="2:12" ht="15" thickBot="1" x14ac:dyDescent="0.35">
      <c r="B137">
        <f t="shared" si="5"/>
        <v>5</v>
      </c>
      <c r="C137" s="2">
        <v>43602</v>
      </c>
      <c r="D137" s="4">
        <v>-21.1</v>
      </c>
      <c r="E137" s="4">
        <v>47</v>
      </c>
      <c r="F137" s="4">
        <v>0</v>
      </c>
      <c r="G137" s="4">
        <v>5</v>
      </c>
      <c r="H137" s="4">
        <v>-43.4</v>
      </c>
      <c r="I137" s="4">
        <v>19.399999999999999</v>
      </c>
      <c r="J137" s="4">
        <v>0</v>
      </c>
      <c r="K137" s="4">
        <v>0</v>
      </c>
      <c r="L137" s="4">
        <v>-28.4</v>
      </c>
    </row>
    <row r="138" spans="2:12" ht="15" thickBot="1" x14ac:dyDescent="0.35">
      <c r="B138">
        <f t="shared" si="5"/>
        <v>4</v>
      </c>
      <c r="C138" s="2">
        <v>43601</v>
      </c>
      <c r="D138" s="4">
        <v>-26.9</v>
      </c>
      <c r="E138" s="4">
        <v>60.1</v>
      </c>
      <c r="F138" s="4">
        <v>0</v>
      </c>
      <c r="G138" s="4">
        <v>0</v>
      </c>
      <c r="H138" s="4">
        <v>0</v>
      </c>
      <c r="I138" s="4">
        <v>19.3</v>
      </c>
      <c r="J138" s="4">
        <v>0</v>
      </c>
      <c r="K138" s="4">
        <v>0</v>
      </c>
      <c r="L138" s="4">
        <v>26.4</v>
      </c>
    </row>
    <row r="139" spans="2:12" ht="15" thickBot="1" x14ac:dyDescent="0.35">
      <c r="B139">
        <f t="shared" si="5"/>
        <v>3</v>
      </c>
      <c r="C139" s="2">
        <v>43600</v>
      </c>
      <c r="D139" s="4">
        <v>-22.7</v>
      </c>
      <c r="E139" s="4">
        <v>-181.6</v>
      </c>
      <c r="F139" s="4">
        <v>-131.69999999999999</v>
      </c>
      <c r="G139" s="4">
        <v>15</v>
      </c>
      <c r="H139" s="4">
        <v>-0.1</v>
      </c>
      <c r="I139" s="4">
        <v>19.5</v>
      </c>
      <c r="J139" s="4">
        <v>0</v>
      </c>
      <c r="K139" s="4">
        <v>0</v>
      </c>
      <c r="L139" s="4">
        <v>163.30000000000001</v>
      </c>
    </row>
    <row r="140" spans="2:12" ht="15" thickBot="1" x14ac:dyDescent="0.35">
      <c r="B140">
        <f t="shared" si="5"/>
        <v>2</v>
      </c>
      <c r="C140" s="2">
        <v>43599</v>
      </c>
      <c r="D140" s="4">
        <v>-3.1</v>
      </c>
      <c r="E140" s="4">
        <v>347.5</v>
      </c>
      <c r="F140" s="4">
        <v>258.39999999999998</v>
      </c>
      <c r="G140" s="4">
        <v>0</v>
      </c>
      <c r="H140" s="4">
        <v>0</v>
      </c>
      <c r="I140" s="4">
        <v>14.5</v>
      </c>
      <c r="J140" s="4">
        <v>0</v>
      </c>
      <c r="K140" s="4">
        <v>0</v>
      </c>
      <c r="L140" s="4">
        <v>-46.2</v>
      </c>
    </row>
    <row r="141" spans="2:12" ht="15" thickBot="1" x14ac:dyDescent="0.35">
      <c r="B141">
        <f t="shared" si="5"/>
        <v>1</v>
      </c>
      <c r="C141" s="2">
        <v>43598</v>
      </c>
      <c r="D141" s="4">
        <v>36.6</v>
      </c>
      <c r="E141" s="4">
        <v>34.799999999999997</v>
      </c>
      <c r="F141" s="4">
        <v>0</v>
      </c>
      <c r="G141" s="4">
        <v>0</v>
      </c>
      <c r="H141" s="4">
        <v>0</v>
      </c>
      <c r="I141" s="4">
        <v>14.4</v>
      </c>
      <c r="J141" s="4">
        <v>0</v>
      </c>
      <c r="K141" s="4">
        <v>0</v>
      </c>
      <c r="L141" s="4">
        <v>12.2</v>
      </c>
    </row>
    <row r="142" spans="2:12" ht="15" thickBot="1" x14ac:dyDescent="0.35">
      <c r="B142">
        <f t="shared" si="5"/>
        <v>3</v>
      </c>
      <c r="C142" s="2">
        <v>43593</v>
      </c>
      <c r="D142" s="4">
        <v>-27.4</v>
      </c>
      <c r="E142" s="4">
        <v>80.900000000000006</v>
      </c>
      <c r="F142" s="4">
        <v>-99.9</v>
      </c>
      <c r="G142" s="4">
        <v>24</v>
      </c>
      <c r="H142" s="4">
        <v>0.3</v>
      </c>
      <c r="I142" s="4">
        <v>14.4</v>
      </c>
      <c r="J142" s="4">
        <v>0</v>
      </c>
      <c r="K142" s="4">
        <v>0</v>
      </c>
      <c r="L142" s="3">
        <v>1318.3</v>
      </c>
    </row>
    <row r="143" spans="2:12" ht="15" thickBot="1" x14ac:dyDescent="0.35">
      <c r="B143">
        <f t="shared" si="5"/>
        <v>2</v>
      </c>
      <c r="C143" s="2">
        <v>43592</v>
      </c>
      <c r="D143" s="4">
        <v>-39.700000000000003</v>
      </c>
      <c r="E143" s="4">
        <v>250.5</v>
      </c>
      <c r="F143" s="4">
        <v>0</v>
      </c>
      <c r="G143" s="4">
        <v>40</v>
      </c>
      <c r="H143" s="4">
        <v>0</v>
      </c>
      <c r="I143" s="4">
        <v>14.5</v>
      </c>
      <c r="J143" s="4">
        <v>0</v>
      </c>
      <c r="K143" s="4">
        <v>0</v>
      </c>
      <c r="L143" s="4">
        <v>-868.2</v>
      </c>
    </row>
    <row r="144" spans="2:12" ht="15" thickBot="1" x14ac:dyDescent="0.35">
      <c r="B144">
        <f t="shared" si="5"/>
        <v>1</v>
      </c>
      <c r="C144" s="2">
        <v>43591</v>
      </c>
      <c r="D144" s="4">
        <v>53.5</v>
      </c>
      <c r="E144" s="4">
        <v>-448</v>
      </c>
      <c r="F144" s="4">
        <v>0</v>
      </c>
      <c r="G144" s="4">
        <v>0</v>
      </c>
      <c r="H144" s="4">
        <v>-312.3</v>
      </c>
      <c r="I144" s="4">
        <v>14.4</v>
      </c>
      <c r="J144" s="4">
        <v>0</v>
      </c>
      <c r="K144" s="4">
        <v>0</v>
      </c>
      <c r="L144" s="4">
        <v>-507.8</v>
      </c>
    </row>
    <row r="145" spans="2:12" ht="15" thickBot="1" x14ac:dyDescent="0.35">
      <c r="B145">
        <f t="shared" si="5"/>
        <v>2</v>
      </c>
      <c r="C145" s="2">
        <v>43585</v>
      </c>
      <c r="D145" s="4">
        <v>-16.5</v>
      </c>
      <c r="E145" s="4">
        <v>607.29999999999995</v>
      </c>
      <c r="F145" s="4">
        <v>1.4</v>
      </c>
      <c r="G145" s="4">
        <v>63.7</v>
      </c>
      <c r="H145" s="4">
        <v>212.5</v>
      </c>
      <c r="I145" s="4">
        <v>14.4</v>
      </c>
      <c r="J145" s="4">
        <v>0</v>
      </c>
      <c r="K145" s="4">
        <v>0</v>
      </c>
      <c r="L145" s="4">
        <v>216</v>
      </c>
    </row>
    <row r="146" spans="2:12" ht="15" thickBot="1" x14ac:dyDescent="0.35">
      <c r="B146">
        <f t="shared" si="5"/>
        <v>1</v>
      </c>
      <c r="C146" s="2">
        <v>43584</v>
      </c>
      <c r="D146" s="4">
        <v>-34.200000000000003</v>
      </c>
      <c r="E146" s="4">
        <v>-270.39999999999998</v>
      </c>
      <c r="F146" s="4">
        <v>0</v>
      </c>
      <c r="G146" s="4">
        <v>0</v>
      </c>
      <c r="H146" s="4">
        <v>-40</v>
      </c>
      <c r="I146" s="4">
        <v>14.4</v>
      </c>
      <c r="J146" s="4">
        <v>0</v>
      </c>
      <c r="K146" s="4">
        <v>0</v>
      </c>
      <c r="L146" s="4">
        <v>-2</v>
      </c>
    </row>
    <row r="147" spans="2:12" ht="15" thickBot="1" x14ac:dyDescent="0.35">
      <c r="B147">
        <f t="shared" si="5"/>
        <v>5</v>
      </c>
      <c r="C147" s="2">
        <v>43581</v>
      </c>
      <c r="D147" s="4">
        <v>-36.200000000000003</v>
      </c>
      <c r="E147" s="4">
        <v>50.7</v>
      </c>
      <c r="F147" s="4">
        <v>0</v>
      </c>
      <c r="G147" s="4">
        <v>10</v>
      </c>
      <c r="H147" s="4">
        <v>-2.5</v>
      </c>
      <c r="I147" s="4">
        <v>14.6</v>
      </c>
      <c r="J147" s="4">
        <v>0</v>
      </c>
      <c r="K147" s="4">
        <v>0</v>
      </c>
      <c r="L147" s="4">
        <v>-3.8</v>
      </c>
    </row>
    <row r="148" spans="2:12" ht="15" thickBot="1" x14ac:dyDescent="0.35">
      <c r="B148">
        <f t="shared" si="5"/>
        <v>4</v>
      </c>
      <c r="C148" s="2">
        <v>43580</v>
      </c>
      <c r="D148" s="4">
        <v>-18.7</v>
      </c>
      <c r="E148" s="4">
        <v>-774.8</v>
      </c>
      <c r="F148" s="4">
        <v>0</v>
      </c>
      <c r="G148" s="4">
        <v>0</v>
      </c>
      <c r="H148" s="4">
        <v>-0.8</v>
      </c>
      <c r="I148" s="4">
        <v>14.5</v>
      </c>
      <c r="J148" s="4">
        <v>0</v>
      </c>
      <c r="K148" s="4">
        <v>0</v>
      </c>
      <c r="L148" s="4">
        <v>21.6</v>
      </c>
    </row>
    <row r="149" spans="2:12" ht="15" thickBot="1" x14ac:dyDescent="0.35">
      <c r="B149">
        <f t="shared" si="5"/>
        <v>3</v>
      </c>
      <c r="C149" s="2">
        <v>43579</v>
      </c>
      <c r="D149" s="4">
        <v>11.1</v>
      </c>
      <c r="E149" s="4">
        <v>-272.10000000000002</v>
      </c>
      <c r="F149" s="4">
        <v>-57.8</v>
      </c>
      <c r="G149" s="4">
        <v>-88</v>
      </c>
      <c r="H149" s="4">
        <v>-0.5</v>
      </c>
      <c r="I149" s="4">
        <v>14.4</v>
      </c>
      <c r="J149" s="4">
        <v>0</v>
      </c>
      <c r="K149" s="4">
        <v>0</v>
      </c>
      <c r="L149" s="4">
        <v>31.9</v>
      </c>
    </row>
    <row r="150" spans="2:12" ht="15" thickBot="1" x14ac:dyDescent="0.35">
      <c r="B150">
        <f t="shared" si="5"/>
        <v>2</v>
      </c>
      <c r="C150" s="2">
        <v>43578</v>
      </c>
      <c r="D150" s="4">
        <v>22.8</v>
      </c>
      <c r="E150" s="4">
        <v>58.3</v>
      </c>
      <c r="F150" s="4">
        <v>12.4</v>
      </c>
      <c r="G150" s="4">
        <v>0</v>
      </c>
      <c r="H150" s="4">
        <v>0.2</v>
      </c>
      <c r="I150" s="4">
        <v>27.2</v>
      </c>
      <c r="J150" s="4">
        <v>0</v>
      </c>
      <c r="K150" s="4">
        <v>0</v>
      </c>
      <c r="L150" s="4">
        <v>-0.5</v>
      </c>
    </row>
    <row r="151" spans="2:12" ht="15" thickBot="1" x14ac:dyDescent="0.35">
      <c r="B151">
        <f t="shared" si="5"/>
        <v>1</v>
      </c>
      <c r="C151" s="2">
        <v>43577</v>
      </c>
      <c r="D151" s="4">
        <v>46.3</v>
      </c>
      <c r="E151" s="4">
        <v>68</v>
      </c>
      <c r="F151" s="4">
        <v>0</v>
      </c>
      <c r="G151" s="4">
        <v>0</v>
      </c>
      <c r="H151" s="4">
        <v>17.7</v>
      </c>
      <c r="I151" s="4">
        <v>8</v>
      </c>
      <c r="J151" s="4">
        <v>0</v>
      </c>
      <c r="K151" s="4">
        <v>0</v>
      </c>
      <c r="L151" s="4">
        <v>-35.4</v>
      </c>
    </row>
    <row r="152" spans="2:12" ht="15" thickBot="1" x14ac:dyDescent="0.35">
      <c r="B152">
        <f t="shared" si="5"/>
        <v>5</v>
      </c>
      <c r="C152" s="2">
        <v>43574</v>
      </c>
      <c r="D152" s="4">
        <v>-1.7</v>
      </c>
      <c r="E152" s="4">
        <v>97</v>
      </c>
      <c r="F152" s="4">
        <v>0</v>
      </c>
      <c r="G152" s="4">
        <v>20</v>
      </c>
      <c r="H152" s="4">
        <v>-18.3</v>
      </c>
      <c r="I152" s="4">
        <v>8</v>
      </c>
      <c r="J152" s="4">
        <v>0</v>
      </c>
      <c r="K152" s="4">
        <v>0</v>
      </c>
      <c r="L152" s="4">
        <v>2</v>
      </c>
    </row>
    <row r="153" spans="2:12" ht="15" thickBot="1" x14ac:dyDescent="0.35">
      <c r="B153">
        <f t="shared" si="5"/>
        <v>4</v>
      </c>
      <c r="C153" s="2">
        <v>43573</v>
      </c>
      <c r="D153" s="4">
        <v>-12.3</v>
      </c>
      <c r="E153" s="4">
        <v>-2.1</v>
      </c>
      <c r="F153" s="4">
        <v>0</v>
      </c>
      <c r="G153" s="4">
        <v>0</v>
      </c>
      <c r="H153" s="4">
        <v>-13</v>
      </c>
      <c r="I153" s="4">
        <v>14.3</v>
      </c>
      <c r="J153" s="4">
        <v>0</v>
      </c>
      <c r="K153" s="4">
        <v>0</v>
      </c>
      <c r="L153" s="4">
        <v>1.5</v>
      </c>
    </row>
    <row r="154" spans="2:12" ht="15" thickBot="1" x14ac:dyDescent="0.35">
      <c r="B154">
        <f t="shared" si="5"/>
        <v>3</v>
      </c>
      <c r="C154" s="2">
        <v>43572</v>
      </c>
      <c r="D154" s="4">
        <v>-8.9</v>
      </c>
      <c r="E154" s="4">
        <v>-96.2</v>
      </c>
      <c r="F154" s="4">
        <v>-121.5</v>
      </c>
      <c r="G154" s="4">
        <v>-21</v>
      </c>
      <c r="H154" s="4">
        <v>-5.7</v>
      </c>
      <c r="I154" s="4">
        <v>14.4</v>
      </c>
      <c r="J154" s="4">
        <v>0</v>
      </c>
      <c r="K154" s="4">
        <v>0</v>
      </c>
      <c r="L154" s="4">
        <v>402.4</v>
      </c>
    </row>
    <row r="155" spans="2:12" ht="15" thickBot="1" x14ac:dyDescent="0.35">
      <c r="B155">
        <f t="shared" si="5"/>
        <v>2</v>
      </c>
      <c r="C155" s="2">
        <v>43571</v>
      </c>
      <c r="D155" s="4">
        <v>-4.0999999999999996</v>
      </c>
      <c r="E155" s="4">
        <v>106.3</v>
      </c>
      <c r="F155" s="4">
        <v>22</v>
      </c>
      <c r="G155" s="4">
        <v>0</v>
      </c>
      <c r="H155" s="4">
        <v>19</v>
      </c>
      <c r="I155" s="4">
        <v>14.3</v>
      </c>
      <c r="J155" s="4">
        <v>1.7</v>
      </c>
      <c r="K155" s="4">
        <v>0</v>
      </c>
      <c r="L155" s="4">
        <v>-23.5</v>
      </c>
    </row>
    <row r="156" spans="2:12" ht="15" thickBot="1" x14ac:dyDescent="0.35">
      <c r="B156">
        <f t="shared" si="5"/>
        <v>1</v>
      </c>
      <c r="C156" s="2">
        <v>43570</v>
      </c>
      <c r="D156" s="4">
        <v>2.8</v>
      </c>
      <c r="E156" s="4">
        <v>-110.3</v>
      </c>
      <c r="F156" s="4">
        <v>0</v>
      </c>
      <c r="G156" s="4">
        <v>0</v>
      </c>
      <c r="H156" s="4">
        <v>101.1</v>
      </c>
      <c r="I156" s="4">
        <v>14.4</v>
      </c>
      <c r="J156" s="4">
        <v>-3.6</v>
      </c>
      <c r="K156" s="4">
        <v>0</v>
      </c>
      <c r="L156" s="4">
        <v>23</v>
      </c>
    </row>
    <row r="157" spans="2:12" ht="15" thickBot="1" x14ac:dyDescent="0.35">
      <c r="B157">
        <f t="shared" si="5"/>
        <v>5</v>
      </c>
      <c r="C157" s="2">
        <v>43567</v>
      </c>
      <c r="D157" s="4">
        <v>-46.6</v>
      </c>
      <c r="E157" s="4">
        <v>47.8</v>
      </c>
      <c r="F157" s="4">
        <v>0</v>
      </c>
      <c r="G157" s="4">
        <v>20</v>
      </c>
      <c r="H157" s="4">
        <v>5.3</v>
      </c>
      <c r="I157" s="4">
        <v>14.3</v>
      </c>
      <c r="J157" s="4">
        <v>-0.1</v>
      </c>
      <c r="K157" s="4">
        <v>0</v>
      </c>
      <c r="L157" s="4">
        <v>-8.8000000000000007</v>
      </c>
    </row>
    <row r="158" spans="2:12" ht="15" thickBot="1" x14ac:dyDescent="0.35">
      <c r="B158">
        <f t="shared" si="5"/>
        <v>4</v>
      </c>
      <c r="C158" s="2">
        <v>43566</v>
      </c>
      <c r="D158" s="4">
        <v>-38.6</v>
      </c>
      <c r="E158" s="4">
        <v>84.7</v>
      </c>
      <c r="F158" s="4">
        <v>0</v>
      </c>
      <c r="G158" s="4">
        <v>0</v>
      </c>
      <c r="H158" s="4">
        <v>0.1</v>
      </c>
      <c r="I158" s="4">
        <v>14.4</v>
      </c>
      <c r="J158" s="4">
        <v>0</v>
      </c>
      <c r="K158" s="4">
        <v>0</v>
      </c>
      <c r="L158" s="4">
        <v>4.5999999999999996</v>
      </c>
    </row>
    <row r="159" spans="2:12" ht="15" thickBot="1" x14ac:dyDescent="0.35">
      <c r="B159">
        <f t="shared" si="5"/>
        <v>3</v>
      </c>
      <c r="C159" s="2">
        <v>43565</v>
      </c>
      <c r="D159" s="4">
        <v>-21.7</v>
      </c>
      <c r="E159" s="4">
        <v>-122.5</v>
      </c>
      <c r="F159" s="4">
        <v>-130.6</v>
      </c>
      <c r="G159" s="4">
        <v>5</v>
      </c>
      <c r="H159" s="4">
        <v>-0.2</v>
      </c>
      <c r="I159" s="4">
        <v>14.2</v>
      </c>
      <c r="J159" s="4">
        <v>0</v>
      </c>
      <c r="K159" s="4">
        <v>0</v>
      </c>
      <c r="L159" s="4">
        <v>814.1</v>
      </c>
    </row>
    <row r="160" spans="2:12" ht="15" thickBot="1" x14ac:dyDescent="0.35">
      <c r="B160">
        <f t="shared" si="5"/>
        <v>2</v>
      </c>
      <c r="C160" s="2">
        <v>43564</v>
      </c>
      <c r="D160" s="4">
        <v>-11.8</v>
      </c>
      <c r="E160" s="4">
        <v>151.69999999999999</v>
      </c>
      <c r="F160" s="4">
        <v>13.4</v>
      </c>
      <c r="G160" s="4">
        <v>0</v>
      </c>
      <c r="H160" s="4">
        <v>0.7</v>
      </c>
      <c r="I160" s="4">
        <v>14.4</v>
      </c>
      <c r="J160" s="4">
        <v>0</v>
      </c>
      <c r="K160" s="4">
        <v>0</v>
      </c>
      <c r="L160" s="4">
        <v>-712.1</v>
      </c>
    </row>
    <row r="161" spans="2:12" ht="15" thickBot="1" x14ac:dyDescent="0.35">
      <c r="B161">
        <f t="shared" si="5"/>
        <v>1</v>
      </c>
      <c r="C161" s="2">
        <v>43563</v>
      </c>
      <c r="D161" s="4">
        <v>12.7</v>
      </c>
      <c r="E161" s="4">
        <v>-123.6</v>
      </c>
      <c r="F161" s="4">
        <v>0</v>
      </c>
      <c r="G161" s="4">
        <v>0</v>
      </c>
      <c r="H161" s="4">
        <v>-136.9</v>
      </c>
      <c r="I161" s="4">
        <v>14.5</v>
      </c>
      <c r="J161" s="4">
        <v>0</v>
      </c>
      <c r="K161" s="4">
        <v>0</v>
      </c>
      <c r="L161" s="4">
        <v>-14.3</v>
      </c>
    </row>
    <row r="162" spans="2:12" ht="15" thickBot="1" x14ac:dyDescent="0.35">
      <c r="B162">
        <f t="shared" si="5"/>
        <v>5</v>
      </c>
      <c r="C162" s="2">
        <v>43560</v>
      </c>
      <c r="D162" s="4">
        <v>-26.9</v>
      </c>
      <c r="E162" s="4">
        <v>182.4</v>
      </c>
      <c r="F162" s="4">
        <v>-1.6</v>
      </c>
      <c r="G162" s="4">
        <v>0</v>
      </c>
      <c r="H162" s="4">
        <v>97.1</v>
      </c>
      <c r="I162" s="4">
        <v>18.399999999999999</v>
      </c>
      <c r="J162" s="4">
        <v>0</v>
      </c>
      <c r="K162" s="4">
        <v>0</v>
      </c>
      <c r="L162" s="4">
        <v>-3.1</v>
      </c>
    </row>
    <row r="163" spans="2:12" ht="15" thickBot="1" x14ac:dyDescent="0.35">
      <c r="B163">
        <f t="shared" si="5"/>
        <v>4</v>
      </c>
      <c r="C163" s="2">
        <v>43559</v>
      </c>
      <c r="D163" s="4">
        <v>-34.299999999999997</v>
      </c>
      <c r="E163" s="4">
        <v>47.3</v>
      </c>
      <c r="F163" s="4">
        <v>-2</v>
      </c>
      <c r="G163" s="4">
        <v>0</v>
      </c>
      <c r="H163" s="4">
        <v>-49.7</v>
      </c>
      <c r="I163" s="4">
        <v>18.2</v>
      </c>
      <c r="J163" s="4">
        <v>0</v>
      </c>
      <c r="K163" s="4">
        <v>0</v>
      </c>
      <c r="L163" s="4">
        <v>-2.4</v>
      </c>
    </row>
    <row r="164" spans="2:12" ht="15" thickBot="1" x14ac:dyDescent="0.35">
      <c r="B164">
        <f t="shared" si="5"/>
        <v>3</v>
      </c>
      <c r="C164" s="2">
        <v>43558</v>
      </c>
      <c r="D164" s="4">
        <v>-20</v>
      </c>
      <c r="E164" s="4">
        <v>-111.6</v>
      </c>
      <c r="F164" s="4">
        <v>-85.7</v>
      </c>
      <c r="G164" s="4">
        <v>26</v>
      </c>
      <c r="H164" s="4">
        <v>-150.4</v>
      </c>
      <c r="I164" s="4">
        <v>18.3</v>
      </c>
      <c r="J164" s="4">
        <v>0</v>
      </c>
      <c r="K164" s="4">
        <v>0</v>
      </c>
      <c r="L164" s="4">
        <v>-97.8</v>
      </c>
    </row>
    <row r="165" spans="2:12" ht="15" thickBot="1" x14ac:dyDescent="0.35">
      <c r="B165">
        <f t="shared" si="5"/>
        <v>2</v>
      </c>
      <c r="C165" s="2">
        <v>43557</v>
      </c>
      <c r="D165" s="4">
        <v>-3.8</v>
      </c>
      <c r="E165" s="4">
        <v>323.5</v>
      </c>
      <c r="F165" s="4">
        <v>10.6</v>
      </c>
      <c r="G165" s="4">
        <v>0</v>
      </c>
      <c r="H165" s="4">
        <v>249.9</v>
      </c>
      <c r="I165" s="4">
        <v>18.5</v>
      </c>
      <c r="J165" s="4">
        <v>0</v>
      </c>
      <c r="K165" s="4">
        <v>0</v>
      </c>
      <c r="L165" s="4">
        <v>12.6</v>
      </c>
    </row>
    <row r="166" spans="2:12" ht="15" thickBot="1" x14ac:dyDescent="0.35">
      <c r="B166">
        <f t="shared" si="5"/>
        <v>1</v>
      </c>
      <c r="C166" s="2">
        <v>43556</v>
      </c>
      <c r="D166" s="4">
        <v>32</v>
      </c>
      <c r="E166" s="4">
        <v>38.4</v>
      </c>
      <c r="F166" s="4">
        <v>0</v>
      </c>
      <c r="G166" s="4">
        <v>0</v>
      </c>
      <c r="H166" s="4">
        <v>50</v>
      </c>
      <c r="I166" s="4">
        <v>18.3</v>
      </c>
      <c r="J166" s="4">
        <v>0</v>
      </c>
      <c r="K166" s="4">
        <v>0</v>
      </c>
      <c r="L166" s="4">
        <v>-36.799999999999997</v>
      </c>
    </row>
    <row r="167" spans="2:12" ht="15" thickBot="1" x14ac:dyDescent="0.35">
      <c r="B167">
        <f t="shared" si="5"/>
        <v>5</v>
      </c>
      <c r="C167" s="2">
        <v>43553</v>
      </c>
      <c r="D167" s="4">
        <v>11.3</v>
      </c>
      <c r="E167" s="4">
        <v>82.9</v>
      </c>
      <c r="F167" s="4">
        <v>0</v>
      </c>
      <c r="G167" s="4">
        <v>10</v>
      </c>
      <c r="H167" s="4">
        <v>-149.69999999999999</v>
      </c>
      <c r="I167" s="4">
        <v>18.399999999999999</v>
      </c>
      <c r="J167" s="4">
        <v>0</v>
      </c>
      <c r="K167" s="4">
        <v>0</v>
      </c>
      <c r="L167" s="4">
        <v>-44.5</v>
      </c>
    </row>
    <row r="168" spans="2:12" ht="15" thickBot="1" x14ac:dyDescent="0.35">
      <c r="B168">
        <f t="shared" si="5"/>
        <v>4</v>
      </c>
      <c r="C168" s="2">
        <v>43552</v>
      </c>
      <c r="D168" s="4">
        <v>11.3</v>
      </c>
      <c r="E168" s="4">
        <v>-145.30000000000001</v>
      </c>
      <c r="F168" s="4">
        <v>0</v>
      </c>
      <c r="G168" s="4">
        <v>0</v>
      </c>
      <c r="H168" s="4">
        <v>19.399999999999999</v>
      </c>
      <c r="I168" s="4">
        <v>18.5</v>
      </c>
      <c r="J168" s="4">
        <v>0</v>
      </c>
      <c r="K168" s="4">
        <v>0</v>
      </c>
      <c r="L168" s="4">
        <v>87.1</v>
      </c>
    </row>
    <row r="169" spans="2:12" ht="15" thickBot="1" x14ac:dyDescent="0.35">
      <c r="B169">
        <f t="shared" si="5"/>
        <v>3</v>
      </c>
      <c r="C169" s="2">
        <v>43551</v>
      </c>
      <c r="D169" s="4">
        <v>16.5</v>
      </c>
      <c r="E169" s="4">
        <v>-31.1</v>
      </c>
      <c r="F169" s="4">
        <v>-54.6</v>
      </c>
      <c r="G169" s="4">
        <v>41.3</v>
      </c>
      <c r="H169" s="4">
        <v>25</v>
      </c>
      <c r="I169" s="4">
        <v>18.3</v>
      </c>
      <c r="J169" s="4">
        <v>0.2</v>
      </c>
      <c r="K169" s="4">
        <v>0</v>
      </c>
      <c r="L169" s="4">
        <v>273.8</v>
      </c>
    </row>
    <row r="170" spans="2:12" ht="15" thickBot="1" x14ac:dyDescent="0.35">
      <c r="B170">
        <f t="shared" si="5"/>
        <v>2</v>
      </c>
      <c r="C170" s="2">
        <v>43550</v>
      </c>
      <c r="D170" s="4">
        <v>27.5</v>
      </c>
      <c r="E170" s="4">
        <v>40.9</v>
      </c>
      <c r="F170" s="4">
        <v>13.9</v>
      </c>
      <c r="G170" s="4">
        <v>0</v>
      </c>
      <c r="H170" s="4">
        <v>1</v>
      </c>
      <c r="I170" s="4">
        <v>18.5</v>
      </c>
      <c r="J170" s="4">
        <v>0</v>
      </c>
      <c r="K170" s="4">
        <v>0</v>
      </c>
      <c r="L170" s="4">
        <v>23.3</v>
      </c>
    </row>
    <row r="171" spans="2:12" ht="15" thickBot="1" x14ac:dyDescent="0.35">
      <c r="B171">
        <f t="shared" si="5"/>
        <v>1</v>
      </c>
      <c r="C171" s="2">
        <v>43549</v>
      </c>
      <c r="D171" s="4">
        <v>56.6</v>
      </c>
      <c r="E171" s="4">
        <v>-691.2</v>
      </c>
      <c r="F171" s="4">
        <v>0</v>
      </c>
      <c r="G171" s="4">
        <v>0</v>
      </c>
      <c r="H171" s="4">
        <v>109.1</v>
      </c>
      <c r="I171" s="4">
        <v>18.399999999999999</v>
      </c>
      <c r="J171" s="4">
        <v>0</v>
      </c>
      <c r="K171" s="4">
        <v>0</v>
      </c>
      <c r="L171" s="4">
        <v>-4.7</v>
      </c>
    </row>
    <row r="172" spans="2:12" ht="15" thickBot="1" x14ac:dyDescent="0.35">
      <c r="B172">
        <f t="shared" si="5"/>
        <v>5</v>
      </c>
      <c r="C172" s="2">
        <v>43546</v>
      </c>
      <c r="D172" s="4">
        <v>16.399999999999999</v>
      </c>
      <c r="E172" s="4">
        <v>-82.6</v>
      </c>
      <c r="F172" s="4">
        <v>0</v>
      </c>
      <c r="G172" s="4">
        <v>10</v>
      </c>
      <c r="H172" s="4">
        <v>-7.4</v>
      </c>
      <c r="I172" s="4">
        <v>18.2</v>
      </c>
      <c r="J172" s="4">
        <v>0</v>
      </c>
      <c r="K172" s="4">
        <v>0</v>
      </c>
      <c r="L172" s="4">
        <v>-9.4</v>
      </c>
    </row>
    <row r="173" spans="2:12" ht="15" thickBot="1" x14ac:dyDescent="0.35">
      <c r="B173">
        <f t="shared" si="5"/>
        <v>4</v>
      </c>
      <c r="C173" s="2">
        <v>43545</v>
      </c>
      <c r="D173" s="4">
        <v>15.9</v>
      </c>
      <c r="E173" s="4">
        <v>65.5</v>
      </c>
      <c r="F173" s="4">
        <v>0</v>
      </c>
      <c r="G173" s="4">
        <v>0</v>
      </c>
      <c r="H173" s="4">
        <v>0.2</v>
      </c>
      <c r="I173" s="4">
        <v>18.3</v>
      </c>
      <c r="J173" s="4">
        <v>0</v>
      </c>
      <c r="K173" s="4">
        <v>0</v>
      </c>
      <c r="L173" s="4">
        <v>7</v>
      </c>
    </row>
    <row r="174" spans="2:12" ht="15" thickBot="1" x14ac:dyDescent="0.35">
      <c r="B174">
        <f t="shared" si="5"/>
        <v>3</v>
      </c>
      <c r="C174" s="2">
        <v>43544</v>
      </c>
      <c r="D174" s="4">
        <v>14.2</v>
      </c>
      <c r="E174" s="4">
        <v>1</v>
      </c>
      <c r="F174" s="4">
        <v>-73.3</v>
      </c>
      <c r="G174" s="4">
        <v>88</v>
      </c>
      <c r="H174" s="4">
        <v>-76.099999999999994</v>
      </c>
      <c r="I174" s="4">
        <v>18.2</v>
      </c>
      <c r="J174" s="4">
        <v>0</v>
      </c>
      <c r="K174" s="4">
        <v>0</v>
      </c>
      <c r="L174" s="4">
        <v>-165.7</v>
      </c>
    </row>
    <row r="175" spans="2:12" ht="15" thickBot="1" x14ac:dyDescent="0.35">
      <c r="B175">
        <f t="shared" si="5"/>
        <v>2</v>
      </c>
      <c r="C175" s="2">
        <v>43543</v>
      </c>
      <c r="D175" s="4">
        <v>16.7</v>
      </c>
      <c r="E175" s="4">
        <v>4.4000000000000004</v>
      </c>
      <c r="F175" s="4">
        <v>2.9</v>
      </c>
      <c r="G175" s="4">
        <v>0</v>
      </c>
      <c r="H175" s="4">
        <v>17</v>
      </c>
      <c r="I175" s="4">
        <v>18.100000000000001</v>
      </c>
      <c r="J175" s="4">
        <v>-1.3</v>
      </c>
      <c r="K175" s="4">
        <v>0</v>
      </c>
      <c r="L175" s="4">
        <v>-4.2</v>
      </c>
    </row>
    <row r="176" spans="2:12" ht="15" thickBot="1" x14ac:dyDescent="0.35">
      <c r="B176">
        <f t="shared" si="5"/>
        <v>1</v>
      </c>
      <c r="C176" s="2">
        <v>43542</v>
      </c>
      <c r="D176" s="4">
        <v>30.8</v>
      </c>
      <c r="E176" s="4">
        <v>-48.8</v>
      </c>
      <c r="F176" s="4">
        <v>0</v>
      </c>
      <c r="G176" s="4">
        <v>0</v>
      </c>
      <c r="H176" s="4">
        <v>-40.1</v>
      </c>
      <c r="I176" s="4">
        <v>18.3</v>
      </c>
      <c r="J176" s="4">
        <v>2.2999999999999998</v>
      </c>
      <c r="K176" s="4">
        <v>0</v>
      </c>
      <c r="L176" s="4">
        <v>-7.1</v>
      </c>
    </row>
    <row r="177" spans="2:12" ht="15" thickBot="1" x14ac:dyDescent="0.35">
      <c r="B177">
        <f t="shared" si="5"/>
        <v>5</v>
      </c>
      <c r="C177" s="2">
        <v>43539</v>
      </c>
      <c r="D177" s="4">
        <v>-15.8</v>
      </c>
      <c r="E177" s="4">
        <v>-88.2</v>
      </c>
      <c r="F177" s="4">
        <v>0</v>
      </c>
      <c r="G177" s="4">
        <v>10</v>
      </c>
      <c r="H177" s="4">
        <v>-105.9</v>
      </c>
      <c r="I177" s="4">
        <v>18.3</v>
      </c>
      <c r="J177" s="4">
        <v>0.1</v>
      </c>
      <c r="K177" s="4">
        <v>0</v>
      </c>
      <c r="L177" s="4">
        <v>-1.3</v>
      </c>
    </row>
    <row r="178" spans="2:12" ht="15" thickBot="1" x14ac:dyDescent="0.35">
      <c r="B178">
        <f t="shared" si="5"/>
        <v>4</v>
      </c>
      <c r="C178" s="2">
        <v>43538</v>
      </c>
      <c r="D178" s="4">
        <v>-25.2</v>
      </c>
      <c r="E178" s="4">
        <v>-16.899999999999999</v>
      </c>
      <c r="F178" s="4">
        <v>0</v>
      </c>
      <c r="G178" s="4">
        <v>0</v>
      </c>
      <c r="H178" s="4">
        <v>0</v>
      </c>
      <c r="I178" s="4">
        <v>18.2</v>
      </c>
      <c r="J178" s="4">
        <v>0</v>
      </c>
      <c r="K178" s="4">
        <v>0</v>
      </c>
      <c r="L178" s="4">
        <v>20.9</v>
      </c>
    </row>
    <row r="179" spans="2:12" ht="15" thickBot="1" x14ac:dyDescent="0.35">
      <c r="B179">
        <f t="shared" si="5"/>
        <v>3</v>
      </c>
      <c r="C179" s="2">
        <v>43537</v>
      </c>
      <c r="D179" s="4">
        <v>-9.9</v>
      </c>
      <c r="E179" s="4">
        <v>-9.4</v>
      </c>
      <c r="F179" s="4">
        <v>-87.2</v>
      </c>
      <c r="G179" s="4">
        <v>27.1</v>
      </c>
      <c r="H179" s="4">
        <v>50.2</v>
      </c>
      <c r="I179" s="4">
        <v>18.2</v>
      </c>
      <c r="J179" s="4">
        <v>0</v>
      </c>
      <c r="K179" s="4">
        <v>0</v>
      </c>
      <c r="L179" s="4">
        <v>12</v>
      </c>
    </row>
    <row r="180" spans="2:12" ht="15" thickBot="1" x14ac:dyDescent="0.35">
      <c r="B180">
        <f t="shared" si="5"/>
        <v>2</v>
      </c>
      <c r="C180" s="2">
        <v>43536</v>
      </c>
      <c r="D180" s="4">
        <v>8.5</v>
      </c>
      <c r="E180" s="4">
        <v>137.69999999999999</v>
      </c>
      <c r="F180" s="4">
        <v>7.9</v>
      </c>
      <c r="G180" s="4">
        <v>0</v>
      </c>
      <c r="H180" s="4">
        <v>74</v>
      </c>
      <c r="I180" s="4">
        <v>18.3</v>
      </c>
      <c r="J180" s="4">
        <v>0</v>
      </c>
      <c r="K180" s="4">
        <v>0</v>
      </c>
      <c r="L180" s="4">
        <v>5.0999999999999996</v>
      </c>
    </row>
    <row r="181" spans="2:12" ht="15" thickBot="1" x14ac:dyDescent="0.35">
      <c r="B181">
        <f t="shared" si="5"/>
        <v>1</v>
      </c>
      <c r="C181" s="2">
        <v>43535</v>
      </c>
      <c r="D181" s="4">
        <v>45.8</v>
      </c>
      <c r="E181" s="4">
        <v>150.19999999999999</v>
      </c>
      <c r="F181" s="4">
        <v>0</v>
      </c>
      <c r="G181" s="4">
        <v>0</v>
      </c>
      <c r="H181" s="4">
        <v>80</v>
      </c>
      <c r="I181" s="4">
        <v>18.3</v>
      </c>
      <c r="J181" s="4">
        <v>0</v>
      </c>
      <c r="K181" s="4">
        <v>0</v>
      </c>
      <c r="L181" s="4">
        <v>-13.4</v>
      </c>
    </row>
    <row r="182" spans="2:12" ht="15" thickBot="1" x14ac:dyDescent="0.35">
      <c r="B182">
        <f t="shared" si="5"/>
        <v>4</v>
      </c>
      <c r="C182" s="2">
        <v>43531</v>
      </c>
      <c r="D182" s="4">
        <v>-37.9</v>
      </c>
      <c r="E182" s="4">
        <v>-57</v>
      </c>
      <c r="F182" s="4">
        <v>0</v>
      </c>
      <c r="G182" s="4">
        <v>30</v>
      </c>
      <c r="H182" s="4">
        <v>-200</v>
      </c>
      <c r="I182" s="4">
        <v>12.5</v>
      </c>
      <c r="J182" s="4">
        <v>0</v>
      </c>
      <c r="K182" s="4">
        <v>0</v>
      </c>
      <c r="L182" s="4">
        <v>-4.8</v>
      </c>
    </row>
    <row r="183" spans="2:12" ht="15" thickBot="1" x14ac:dyDescent="0.35">
      <c r="B183">
        <f t="shared" si="5"/>
        <v>3</v>
      </c>
      <c r="C183" s="2">
        <v>43530</v>
      </c>
      <c r="D183" s="4">
        <v>-62</v>
      </c>
      <c r="E183" s="4">
        <v>245.3</v>
      </c>
      <c r="F183" s="4">
        <v>-45.1</v>
      </c>
      <c r="G183" s="4">
        <v>47</v>
      </c>
      <c r="H183" s="4">
        <v>132</v>
      </c>
      <c r="I183" s="4">
        <v>12.5</v>
      </c>
      <c r="J183" s="4">
        <v>0</v>
      </c>
      <c r="K183" s="4">
        <v>0</v>
      </c>
      <c r="L183" s="4">
        <v>769.7</v>
      </c>
    </row>
    <row r="184" spans="2:12" ht="15" thickBot="1" x14ac:dyDescent="0.35">
      <c r="B184">
        <f t="shared" si="5"/>
        <v>2</v>
      </c>
      <c r="C184" s="2">
        <v>43529</v>
      </c>
      <c r="D184" s="4">
        <v>-28.5</v>
      </c>
      <c r="E184" s="4">
        <v>93.9</v>
      </c>
      <c r="F184" s="4">
        <v>10.6</v>
      </c>
      <c r="G184" s="4">
        <v>0</v>
      </c>
      <c r="H184" s="4">
        <v>19.8</v>
      </c>
      <c r="I184" s="4">
        <v>12.5</v>
      </c>
      <c r="J184" s="4">
        <v>0.1</v>
      </c>
      <c r="K184" s="4">
        <v>0</v>
      </c>
      <c r="L184" s="4">
        <v>-18.3</v>
      </c>
    </row>
    <row r="185" spans="2:12" ht="15" thickBot="1" x14ac:dyDescent="0.35">
      <c r="B185">
        <f t="shared" si="5"/>
        <v>1</v>
      </c>
      <c r="C185" s="2">
        <v>43528</v>
      </c>
      <c r="D185" s="4">
        <v>-8.5</v>
      </c>
      <c r="E185" s="4">
        <v>23</v>
      </c>
      <c r="F185" s="4">
        <v>0</v>
      </c>
      <c r="G185" s="4">
        <v>0</v>
      </c>
      <c r="H185" s="4">
        <v>-74.900000000000006</v>
      </c>
      <c r="I185" s="4">
        <v>12.5</v>
      </c>
      <c r="J185" s="4">
        <v>0</v>
      </c>
      <c r="K185" s="4">
        <v>0</v>
      </c>
      <c r="L185" s="4">
        <v>-380.4</v>
      </c>
    </row>
    <row r="186" spans="2:12" ht="15" thickBot="1" x14ac:dyDescent="0.35">
      <c r="B186">
        <f t="shared" si="5"/>
        <v>5</v>
      </c>
      <c r="C186" s="2">
        <v>43525</v>
      </c>
      <c r="D186" s="4">
        <v>-23.9</v>
      </c>
      <c r="E186" s="4">
        <v>166.1</v>
      </c>
      <c r="F186" s="4">
        <v>0</v>
      </c>
      <c r="G186" s="4">
        <v>-110</v>
      </c>
      <c r="H186" s="4">
        <v>22.8</v>
      </c>
      <c r="I186" s="4">
        <v>12.5</v>
      </c>
      <c r="J186" s="4">
        <v>0</v>
      </c>
      <c r="K186" s="4">
        <v>0</v>
      </c>
      <c r="L186" s="4">
        <v>-3.5</v>
      </c>
    </row>
    <row r="187" spans="2:12" ht="15" thickBot="1" x14ac:dyDescent="0.35">
      <c r="B187">
        <f t="shared" si="5"/>
        <v>4</v>
      </c>
      <c r="C187" s="2">
        <v>43524</v>
      </c>
      <c r="D187" s="4">
        <v>-6</v>
      </c>
      <c r="E187" s="4">
        <v>88</v>
      </c>
      <c r="F187" s="4">
        <v>0</v>
      </c>
      <c r="G187" s="4">
        <v>0</v>
      </c>
      <c r="H187" s="4">
        <v>101.8</v>
      </c>
      <c r="I187" s="4">
        <v>12.5</v>
      </c>
      <c r="J187" s="4">
        <v>0</v>
      </c>
      <c r="K187" s="4">
        <v>0</v>
      </c>
      <c r="L187" s="4">
        <v>-22</v>
      </c>
    </row>
    <row r="188" spans="2:12" ht="15" thickBot="1" x14ac:dyDescent="0.35">
      <c r="B188">
        <f t="shared" si="5"/>
        <v>3</v>
      </c>
      <c r="C188" s="2">
        <v>43523</v>
      </c>
      <c r="D188" s="4">
        <v>15.5</v>
      </c>
      <c r="E188" s="4">
        <v>-46.6</v>
      </c>
      <c r="F188" s="4">
        <v>-54.7</v>
      </c>
      <c r="G188" s="4">
        <v>3.4</v>
      </c>
      <c r="H188" s="4">
        <v>4.2</v>
      </c>
      <c r="I188" s="4">
        <v>12.6</v>
      </c>
      <c r="J188" s="4">
        <v>0</v>
      </c>
      <c r="K188" s="4">
        <v>0</v>
      </c>
      <c r="L188" s="4">
        <v>-402.1</v>
      </c>
    </row>
    <row r="189" spans="2:12" ht="15" thickBot="1" x14ac:dyDescent="0.35">
      <c r="B189">
        <f t="shared" si="5"/>
        <v>2</v>
      </c>
      <c r="C189" s="2">
        <v>43522</v>
      </c>
      <c r="D189" s="4">
        <v>32.299999999999997</v>
      </c>
      <c r="E189" s="4">
        <v>240.4</v>
      </c>
      <c r="F189" s="4">
        <v>157.4</v>
      </c>
      <c r="G189" s="4">
        <v>0</v>
      </c>
      <c r="H189" s="4">
        <v>-1</v>
      </c>
      <c r="I189" s="4">
        <v>12.5</v>
      </c>
      <c r="J189" s="4">
        <v>0</v>
      </c>
      <c r="K189" s="4">
        <v>0</v>
      </c>
      <c r="L189" s="4">
        <v>9.1999999999999993</v>
      </c>
    </row>
    <row r="190" spans="2:12" ht="15" thickBot="1" x14ac:dyDescent="0.35">
      <c r="B190">
        <f t="shared" si="5"/>
        <v>1</v>
      </c>
      <c r="C190" s="2">
        <v>43521</v>
      </c>
      <c r="D190" s="4">
        <v>53.7</v>
      </c>
      <c r="E190" s="4">
        <v>-822.8</v>
      </c>
      <c r="F190" s="4">
        <v>0</v>
      </c>
      <c r="G190" s="4">
        <v>0</v>
      </c>
      <c r="H190" s="4">
        <v>1.8</v>
      </c>
      <c r="I190" s="4">
        <v>12.5</v>
      </c>
      <c r="J190" s="4">
        <v>0</v>
      </c>
      <c r="K190" s="4">
        <v>0</v>
      </c>
      <c r="L190" s="4">
        <v>49.4</v>
      </c>
    </row>
    <row r="191" spans="2:12" ht="15" thickBot="1" x14ac:dyDescent="0.35">
      <c r="B191">
        <f t="shared" si="5"/>
        <v>5</v>
      </c>
      <c r="C191" s="2">
        <v>43518</v>
      </c>
      <c r="D191" s="4">
        <v>8.9</v>
      </c>
      <c r="E191" s="4">
        <v>-20.6</v>
      </c>
      <c r="F191" s="4">
        <v>0</v>
      </c>
      <c r="G191" s="4">
        <v>20</v>
      </c>
      <c r="H191" s="4">
        <v>-6.2</v>
      </c>
      <c r="I191" s="4">
        <v>12.4</v>
      </c>
      <c r="J191" s="4">
        <v>0</v>
      </c>
      <c r="K191" s="4">
        <v>0</v>
      </c>
      <c r="L191" s="4">
        <v>29.2</v>
      </c>
    </row>
    <row r="192" spans="2:12" ht="15" thickBot="1" x14ac:dyDescent="0.35">
      <c r="B192">
        <f t="shared" si="5"/>
        <v>4</v>
      </c>
      <c r="C192" s="2">
        <v>43517</v>
      </c>
      <c r="D192" s="4">
        <v>7.3</v>
      </c>
      <c r="E192" s="4">
        <v>32.200000000000003</v>
      </c>
      <c r="F192" s="4">
        <v>0</v>
      </c>
      <c r="G192" s="4">
        <v>0</v>
      </c>
      <c r="H192" s="4">
        <v>-0.4</v>
      </c>
      <c r="I192" s="4">
        <v>12.4</v>
      </c>
      <c r="J192" s="4">
        <v>0</v>
      </c>
      <c r="K192" s="4">
        <v>0</v>
      </c>
      <c r="L192" s="4">
        <v>-42.5</v>
      </c>
    </row>
    <row r="193" spans="2:12" ht="15" thickBot="1" x14ac:dyDescent="0.35">
      <c r="B193">
        <f t="shared" si="5"/>
        <v>3</v>
      </c>
      <c r="C193" s="2">
        <v>43516</v>
      </c>
      <c r="D193" s="4">
        <v>15.5</v>
      </c>
      <c r="E193" s="4">
        <v>23.2</v>
      </c>
      <c r="F193" s="4">
        <v>-32.6</v>
      </c>
      <c r="G193" s="4">
        <v>-30</v>
      </c>
      <c r="H193" s="4">
        <v>-0.1</v>
      </c>
      <c r="I193" s="4">
        <v>12.5</v>
      </c>
      <c r="J193" s="4">
        <v>0</v>
      </c>
      <c r="K193" s="4">
        <v>0</v>
      </c>
      <c r="L193" s="4">
        <v>433.7</v>
      </c>
    </row>
    <row r="194" spans="2:12" ht="15" thickBot="1" x14ac:dyDescent="0.35">
      <c r="B194">
        <f t="shared" si="5"/>
        <v>2</v>
      </c>
      <c r="C194" s="2">
        <v>43515</v>
      </c>
      <c r="D194" s="4">
        <v>13.2</v>
      </c>
      <c r="E194" s="4">
        <v>-84.4</v>
      </c>
      <c r="F194" s="4">
        <v>21.4</v>
      </c>
      <c r="G194" s="4">
        <v>-200</v>
      </c>
      <c r="H194" s="4">
        <v>-2.8</v>
      </c>
      <c r="I194" s="4">
        <v>19.399999999999999</v>
      </c>
      <c r="J194" s="4">
        <v>0</v>
      </c>
      <c r="K194" s="4">
        <v>0</v>
      </c>
      <c r="L194" s="4">
        <v>-3.1</v>
      </c>
    </row>
    <row r="195" spans="2:12" ht="15" thickBot="1" x14ac:dyDescent="0.35">
      <c r="B195">
        <f t="shared" si="5"/>
        <v>1</v>
      </c>
      <c r="C195" s="2">
        <v>43514</v>
      </c>
      <c r="D195" s="4">
        <v>24.2</v>
      </c>
      <c r="E195" s="4">
        <v>-38.299999999999997</v>
      </c>
      <c r="F195" s="4">
        <v>0</v>
      </c>
      <c r="G195" s="4">
        <v>0</v>
      </c>
      <c r="H195" s="4">
        <v>2.8</v>
      </c>
      <c r="I195" s="4">
        <v>5.6</v>
      </c>
      <c r="J195" s="4">
        <v>-3.1</v>
      </c>
      <c r="K195" s="4">
        <v>0</v>
      </c>
      <c r="L195" s="4">
        <v>-12.3</v>
      </c>
    </row>
    <row r="196" spans="2:12" ht="15" thickBot="1" x14ac:dyDescent="0.35">
      <c r="B196">
        <f t="shared" si="5"/>
        <v>5</v>
      </c>
      <c r="C196" s="2">
        <v>43511</v>
      </c>
      <c r="D196" s="4">
        <v>-25.1</v>
      </c>
      <c r="E196" s="4">
        <v>5.2</v>
      </c>
      <c r="F196" s="4">
        <v>0</v>
      </c>
      <c r="G196" s="4">
        <v>20</v>
      </c>
      <c r="H196" s="4">
        <v>3</v>
      </c>
      <c r="I196" s="4">
        <v>12.7</v>
      </c>
      <c r="J196" s="4">
        <v>0.8</v>
      </c>
      <c r="K196" s="4">
        <v>0</v>
      </c>
      <c r="L196" s="4">
        <v>-492.3</v>
      </c>
    </row>
    <row r="197" spans="2:12" ht="15" thickBot="1" x14ac:dyDescent="0.35">
      <c r="B197">
        <f t="shared" ref="B197:B260" si="6">WEEKDAY(C197,2)</f>
        <v>4</v>
      </c>
      <c r="C197" s="2">
        <v>43510</v>
      </c>
      <c r="D197" s="4">
        <v>-32.6</v>
      </c>
      <c r="E197" s="4">
        <v>-31.6</v>
      </c>
      <c r="F197" s="4">
        <v>0</v>
      </c>
      <c r="G197" s="4">
        <v>0</v>
      </c>
      <c r="H197" s="4">
        <v>0.2</v>
      </c>
      <c r="I197" s="4">
        <v>12.5</v>
      </c>
      <c r="J197" s="4">
        <v>-0.1</v>
      </c>
      <c r="K197" s="4">
        <v>0</v>
      </c>
      <c r="L197" s="4">
        <v>9.6</v>
      </c>
    </row>
    <row r="198" spans="2:12" ht="15" thickBot="1" x14ac:dyDescent="0.35">
      <c r="B198">
        <f t="shared" si="6"/>
        <v>3</v>
      </c>
      <c r="C198" s="2">
        <v>43509</v>
      </c>
      <c r="D198" s="4">
        <v>-23</v>
      </c>
      <c r="E198" s="4">
        <v>-85.3</v>
      </c>
      <c r="F198" s="4">
        <v>-40.5</v>
      </c>
      <c r="G198" s="4">
        <v>-115</v>
      </c>
      <c r="H198" s="4">
        <v>0.2</v>
      </c>
      <c r="I198" s="4">
        <v>12.5</v>
      </c>
      <c r="J198" s="4">
        <v>0</v>
      </c>
      <c r="K198" s="4">
        <v>0</v>
      </c>
      <c r="L198" s="4">
        <v>-500.4</v>
      </c>
    </row>
    <row r="199" spans="2:12" ht="15" thickBot="1" x14ac:dyDescent="0.35">
      <c r="B199">
        <f t="shared" si="6"/>
        <v>2</v>
      </c>
      <c r="C199" s="2">
        <v>43508</v>
      </c>
      <c r="D199" s="4">
        <v>-17.899999999999999</v>
      </c>
      <c r="E199" s="4">
        <v>34.4</v>
      </c>
      <c r="F199" s="4">
        <v>16.2</v>
      </c>
      <c r="G199" s="4">
        <v>-41</v>
      </c>
      <c r="H199" s="4">
        <v>-3.1</v>
      </c>
      <c r="I199" s="4">
        <v>12.4</v>
      </c>
      <c r="J199" s="4">
        <v>0</v>
      </c>
      <c r="K199" s="4">
        <v>0</v>
      </c>
      <c r="L199" s="4">
        <v>-3.2</v>
      </c>
    </row>
    <row r="200" spans="2:12" ht="15" thickBot="1" x14ac:dyDescent="0.35">
      <c r="B200">
        <f t="shared" si="6"/>
        <v>1</v>
      </c>
      <c r="C200" s="2">
        <v>43507</v>
      </c>
      <c r="D200" s="4">
        <v>-1.3</v>
      </c>
      <c r="E200" s="4">
        <v>195.8</v>
      </c>
      <c r="F200" s="4">
        <v>0</v>
      </c>
      <c r="G200" s="4">
        <v>0</v>
      </c>
      <c r="H200" s="4">
        <v>100</v>
      </c>
      <c r="I200" s="4">
        <v>12.5</v>
      </c>
      <c r="J200" s="4">
        <v>0</v>
      </c>
      <c r="K200" s="4">
        <v>0</v>
      </c>
      <c r="L200" s="4">
        <v>9.5</v>
      </c>
    </row>
    <row r="201" spans="2:12" ht="15" thickBot="1" x14ac:dyDescent="0.35">
      <c r="B201">
        <f t="shared" si="6"/>
        <v>5</v>
      </c>
      <c r="C201" s="2">
        <v>43504</v>
      </c>
      <c r="D201" s="4">
        <v>-32.5</v>
      </c>
      <c r="E201" s="4">
        <v>194.6</v>
      </c>
      <c r="F201" s="4">
        <v>0</v>
      </c>
      <c r="G201" s="4">
        <v>0</v>
      </c>
      <c r="H201" s="4">
        <v>35</v>
      </c>
      <c r="I201" s="4">
        <v>12.5</v>
      </c>
      <c r="J201" s="4">
        <v>0.1</v>
      </c>
      <c r="K201" s="4">
        <v>0</v>
      </c>
      <c r="L201" s="4">
        <v>-25.3</v>
      </c>
    </row>
    <row r="202" spans="2:12" ht="15" thickBot="1" x14ac:dyDescent="0.35">
      <c r="B202">
        <f t="shared" si="6"/>
        <v>4</v>
      </c>
      <c r="C202" s="2">
        <v>43503</v>
      </c>
      <c r="D202" s="4">
        <v>-41.5</v>
      </c>
      <c r="E202" s="4">
        <v>188.4</v>
      </c>
      <c r="F202" s="4">
        <v>0</v>
      </c>
      <c r="G202" s="4">
        <v>0</v>
      </c>
      <c r="H202" s="4">
        <v>0</v>
      </c>
      <c r="I202" s="4">
        <v>18.5</v>
      </c>
      <c r="J202" s="4">
        <v>0</v>
      </c>
      <c r="K202" s="4">
        <v>0</v>
      </c>
      <c r="L202" s="4">
        <v>2.1</v>
      </c>
    </row>
    <row r="203" spans="2:12" ht="15" thickBot="1" x14ac:dyDescent="0.35">
      <c r="B203">
        <f t="shared" si="6"/>
        <v>3</v>
      </c>
      <c r="C203" s="2">
        <v>43502</v>
      </c>
      <c r="D203" s="4">
        <v>-15.8</v>
      </c>
      <c r="E203" s="4">
        <v>181.7</v>
      </c>
      <c r="F203" s="4">
        <v>-34.299999999999997</v>
      </c>
      <c r="G203" s="4">
        <v>-2.1</v>
      </c>
      <c r="H203" s="4">
        <v>0</v>
      </c>
      <c r="I203" s="4">
        <v>18.399999999999999</v>
      </c>
      <c r="J203" s="4">
        <v>0</v>
      </c>
      <c r="K203" s="4">
        <v>0</v>
      </c>
      <c r="L203" s="3">
        <v>1654.1</v>
      </c>
    </row>
    <row r="204" spans="2:12" ht="15" thickBot="1" x14ac:dyDescent="0.35">
      <c r="B204">
        <f t="shared" si="6"/>
        <v>2</v>
      </c>
      <c r="C204" s="2">
        <v>43501</v>
      </c>
      <c r="D204" s="4">
        <v>2.2000000000000002</v>
      </c>
      <c r="E204" s="4">
        <v>146.1</v>
      </c>
      <c r="F204" s="4">
        <v>16.100000000000001</v>
      </c>
      <c r="G204" s="4">
        <v>0</v>
      </c>
      <c r="H204" s="4">
        <v>-1</v>
      </c>
      <c r="I204" s="4">
        <v>18.399999999999999</v>
      </c>
      <c r="J204" s="4">
        <v>0</v>
      </c>
      <c r="K204" s="4">
        <v>0</v>
      </c>
      <c r="L204" s="4">
        <v>-207.2</v>
      </c>
    </row>
    <row r="205" spans="2:12" ht="15" thickBot="1" x14ac:dyDescent="0.35">
      <c r="B205">
        <f t="shared" si="6"/>
        <v>1</v>
      </c>
      <c r="C205" s="2">
        <v>43500</v>
      </c>
      <c r="D205" s="4">
        <v>21.1</v>
      </c>
      <c r="E205" s="4">
        <v>54.6</v>
      </c>
      <c r="F205" s="4">
        <v>0</v>
      </c>
      <c r="G205" s="4">
        <v>0</v>
      </c>
      <c r="H205" s="4">
        <v>-38.299999999999997</v>
      </c>
      <c r="I205" s="4">
        <v>18.5</v>
      </c>
      <c r="J205" s="4">
        <v>0.1</v>
      </c>
      <c r="K205" s="4">
        <v>0</v>
      </c>
      <c r="L205" s="4">
        <v>-912.8</v>
      </c>
    </row>
    <row r="206" spans="2:12" ht="15" thickBot="1" x14ac:dyDescent="0.35">
      <c r="B206">
        <f t="shared" si="6"/>
        <v>5</v>
      </c>
      <c r="C206" s="2">
        <v>43497</v>
      </c>
      <c r="D206" s="4">
        <v>-10.1</v>
      </c>
      <c r="E206" s="4">
        <v>72.400000000000006</v>
      </c>
      <c r="F206" s="4">
        <v>0</v>
      </c>
      <c r="G206" s="4">
        <v>10</v>
      </c>
      <c r="H206" s="4">
        <v>9</v>
      </c>
      <c r="I206" s="4">
        <v>15.5</v>
      </c>
      <c r="J206" s="4">
        <v>0</v>
      </c>
      <c r="K206" s="4">
        <v>0</v>
      </c>
      <c r="L206" s="4">
        <v>-408.7</v>
      </c>
    </row>
    <row r="207" spans="2:12" ht="15" thickBot="1" x14ac:dyDescent="0.35">
      <c r="B207">
        <f t="shared" si="6"/>
        <v>4</v>
      </c>
      <c r="C207" s="2">
        <v>43496</v>
      </c>
      <c r="D207" s="4">
        <v>7.5</v>
      </c>
      <c r="E207" s="4">
        <v>202.8</v>
      </c>
      <c r="F207" s="4">
        <v>0</v>
      </c>
      <c r="G207" s="4">
        <v>0</v>
      </c>
      <c r="H207" s="4">
        <v>1</v>
      </c>
      <c r="I207" s="4">
        <v>15.6</v>
      </c>
      <c r="J207" s="4">
        <v>0</v>
      </c>
      <c r="K207" s="4">
        <v>0</v>
      </c>
      <c r="L207" s="4">
        <v>-125</v>
      </c>
    </row>
    <row r="208" spans="2:12" ht="15" thickBot="1" x14ac:dyDescent="0.35">
      <c r="B208">
        <f t="shared" si="6"/>
        <v>3</v>
      </c>
      <c r="C208" s="2">
        <v>43495</v>
      </c>
      <c r="D208" s="4">
        <v>25.7</v>
      </c>
      <c r="E208" s="4">
        <v>-25</v>
      </c>
      <c r="F208" s="4">
        <v>15.5</v>
      </c>
      <c r="G208" s="4">
        <v>30</v>
      </c>
      <c r="H208" s="4">
        <v>-148.30000000000001</v>
      </c>
      <c r="I208" s="4">
        <v>15.7</v>
      </c>
      <c r="J208" s="4">
        <v>0</v>
      </c>
      <c r="K208" s="4">
        <v>0</v>
      </c>
      <c r="L208" s="4">
        <v>-239.1</v>
      </c>
    </row>
    <row r="209" spans="2:12" ht="15" thickBot="1" x14ac:dyDescent="0.35">
      <c r="B209">
        <f t="shared" si="6"/>
        <v>2</v>
      </c>
      <c r="C209" s="2">
        <v>43494</v>
      </c>
      <c r="D209" s="4">
        <v>32.6</v>
      </c>
      <c r="E209" s="4">
        <v>223.6</v>
      </c>
      <c r="F209" s="4">
        <v>27.5</v>
      </c>
      <c r="G209" s="4">
        <v>41</v>
      </c>
      <c r="H209" s="4">
        <v>-1.9</v>
      </c>
      <c r="I209" s="4">
        <v>15.6</v>
      </c>
      <c r="J209" s="4">
        <v>0</v>
      </c>
      <c r="K209" s="4">
        <v>0</v>
      </c>
      <c r="L209" s="4">
        <v>-54.2</v>
      </c>
    </row>
    <row r="210" spans="2:12" ht="15" thickBot="1" x14ac:dyDescent="0.35">
      <c r="B210">
        <f t="shared" si="6"/>
        <v>1</v>
      </c>
      <c r="C210" s="2">
        <v>43493</v>
      </c>
      <c r="D210" s="4">
        <v>52.9</v>
      </c>
      <c r="E210" s="4">
        <v>-2.8</v>
      </c>
      <c r="F210" s="4">
        <v>0</v>
      </c>
      <c r="G210" s="4">
        <v>0</v>
      </c>
      <c r="H210" s="4">
        <v>200.2</v>
      </c>
      <c r="I210" s="4">
        <v>15.7</v>
      </c>
      <c r="J210" s="4">
        <v>0</v>
      </c>
      <c r="K210" s="4">
        <v>0</v>
      </c>
      <c r="L210" s="4">
        <v>105.6</v>
      </c>
    </row>
    <row r="211" spans="2:12" ht="15" thickBot="1" x14ac:dyDescent="0.35">
      <c r="B211">
        <f t="shared" si="6"/>
        <v>5</v>
      </c>
      <c r="C211" s="2">
        <v>43490</v>
      </c>
      <c r="D211" s="4">
        <v>14.5</v>
      </c>
      <c r="E211" s="4">
        <v>-846</v>
      </c>
      <c r="F211" s="4">
        <v>0</v>
      </c>
      <c r="G211" s="4">
        <v>-35</v>
      </c>
      <c r="H211" s="4">
        <v>4.5999999999999996</v>
      </c>
      <c r="I211" s="4">
        <v>15.6</v>
      </c>
      <c r="J211" s="4">
        <v>0</v>
      </c>
      <c r="K211" s="4">
        <v>0</v>
      </c>
      <c r="L211" s="4">
        <v>17.399999999999999</v>
      </c>
    </row>
    <row r="212" spans="2:12" ht="15" thickBot="1" x14ac:dyDescent="0.35">
      <c r="B212">
        <f t="shared" si="6"/>
        <v>4</v>
      </c>
      <c r="C212" s="2">
        <v>43489</v>
      </c>
      <c r="D212" s="4">
        <v>18.600000000000001</v>
      </c>
      <c r="E212" s="4">
        <v>-163.9</v>
      </c>
      <c r="F212" s="4">
        <v>0</v>
      </c>
      <c r="G212" s="4">
        <v>0</v>
      </c>
      <c r="H212" s="4">
        <v>0</v>
      </c>
      <c r="I212" s="4">
        <v>15.6</v>
      </c>
      <c r="J212" s="4">
        <v>-8</v>
      </c>
      <c r="K212" s="4">
        <v>0</v>
      </c>
      <c r="L212" s="4">
        <v>4.3</v>
      </c>
    </row>
    <row r="213" spans="2:12" ht="15" thickBot="1" x14ac:dyDescent="0.35">
      <c r="B213">
        <f t="shared" si="6"/>
        <v>3</v>
      </c>
      <c r="C213" s="2">
        <v>43488</v>
      </c>
      <c r="D213" s="4">
        <v>28.5</v>
      </c>
      <c r="E213" s="4">
        <v>2</v>
      </c>
      <c r="F213" s="4">
        <v>-16.8</v>
      </c>
      <c r="G213" s="4">
        <v>-7</v>
      </c>
      <c r="H213" s="4">
        <v>0</v>
      </c>
      <c r="I213" s="4">
        <v>15.7</v>
      </c>
      <c r="J213" s="4">
        <v>-3.6</v>
      </c>
      <c r="K213" s="4">
        <v>0</v>
      </c>
      <c r="L213" s="4">
        <v>155.9</v>
      </c>
    </row>
    <row r="214" spans="2:12" ht="15" thickBot="1" x14ac:dyDescent="0.35">
      <c r="B214">
        <f t="shared" si="6"/>
        <v>2</v>
      </c>
      <c r="C214" s="2">
        <v>43487</v>
      </c>
      <c r="D214" s="4">
        <v>39.9</v>
      </c>
      <c r="E214" s="4">
        <v>140.80000000000001</v>
      </c>
      <c r="F214" s="4">
        <v>6.3</v>
      </c>
      <c r="G214" s="4">
        <v>200</v>
      </c>
      <c r="H214" s="4">
        <v>-298.60000000000002</v>
      </c>
      <c r="I214" s="4">
        <v>24.2</v>
      </c>
      <c r="J214" s="4">
        <v>0.1</v>
      </c>
      <c r="K214" s="4">
        <v>0</v>
      </c>
      <c r="L214" s="4">
        <v>60.8</v>
      </c>
    </row>
    <row r="215" spans="2:12" ht="15" thickBot="1" x14ac:dyDescent="0.35">
      <c r="B215">
        <f t="shared" si="6"/>
        <v>1</v>
      </c>
      <c r="C215" s="2">
        <v>43486</v>
      </c>
      <c r="D215" s="4">
        <v>55</v>
      </c>
      <c r="E215" s="4">
        <v>29.3</v>
      </c>
      <c r="F215" s="4">
        <v>0</v>
      </c>
      <c r="G215" s="4">
        <v>0</v>
      </c>
      <c r="H215" s="4">
        <v>26.3</v>
      </c>
      <c r="I215" s="4">
        <v>7</v>
      </c>
      <c r="J215" s="4">
        <v>0</v>
      </c>
      <c r="K215" s="4">
        <v>0</v>
      </c>
      <c r="L215" s="4">
        <v>-25</v>
      </c>
    </row>
    <row r="216" spans="2:12" ht="15" thickBot="1" x14ac:dyDescent="0.35">
      <c r="B216">
        <f t="shared" si="6"/>
        <v>5</v>
      </c>
      <c r="C216" s="2">
        <v>43483</v>
      </c>
      <c r="D216" s="4">
        <v>2.5</v>
      </c>
      <c r="E216" s="4">
        <v>-88.1</v>
      </c>
      <c r="F216" s="4">
        <v>0</v>
      </c>
      <c r="G216" s="4">
        <v>-129.1</v>
      </c>
      <c r="H216" s="4">
        <v>-10.4</v>
      </c>
      <c r="I216" s="4">
        <v>15.6</v>
      </c>
      <c r="J216" s="4">
        <v>0</v>
      </c>
      <c r="K216" s="4">
        <v>0</v>
      </c>
      <c r="L216" s="4">
        <v>-19.399999999999999</v>
      </c>
    </row>
    <row r="217" spans="2:12" ht="15" thickBot="1" x14ac:dyDescent="0.35">
      <c r="B217">
        <f t="shared" si="6"/>
        <v>4</v>
      </c>
      <c r="C217" s="2">
        <v>43482</v>
      </c>
      <c r="D217" s="4">
        <v>-9.5</v>
      </c>
      <c r="E217" s="4">
        <v>-62.4</v>
      </c>
      <c r="F217" s="4">
        <v>0</v>
      </c>
      <c r="G217" s="4">
        <v>0</v>
      </c>
      <c r="H217" s="4">
        <v>-100</v>
      </c>
      <c r="I217" s="4">
        <v>15.6</v>
      </c>
      <c r="J217" s="4">
        <v>0.3</v>
      </c>
      <c r="K217" s="4">
        <v>0</v>
      </c>
      <c r="L217" s="4">
        <v>27.7</v>
      </c>
    </row>
    <row r="218" spans="2:12" ht="15" thickBot="1" x14ac:dyDescent="0.35">
      <c r="B218">
        <f t="shared" si="6"/>
        <v>3</v>
      </c>
      <c r="C218" s="2">
        <v>43481</v>
      </c>
      <c r="D218" s="4">
        <v>8.6</v>
      </c>
      <c r="E218" s="4">
        <v>-212.2</v>
      </c>
      <c r="F218" s="4">
        <v>-33.1</v>
      </c>
      <c r="G218" s="4">
        <v>-8.5</v>
      </c>
      <c r="H218" s="4">
        <v>-195.1</v>
      </c>
      <c r="I218" s="4">
        <v>15.6</v>
      </c>
      <c r="J218" s="4">
        <v>0</v>
      </c>
      <c r="K218" s="4">
        <v>0</v>
      </c>
      <c r="L218" s="4">
        <v>44.4</v>
      </c>
    </row>
    <row r="219" spans="2:12" ht="15" thickBot="1" x14ac:dyDescent="0.35">
      <c r="B219">
        <f t="shared" si="6"/>
        <v>2</v>
      </c>
      <c r="C219" s="2">
        <v>43480</v>
      </c>
      <c r="D219" s="4">
        <v>10.9</v>
      </c>
      <c r="E219" s="4">
        <v>106.3</v>
      </c>
      <c r="F219" s="4">
        <v>0</v>
      </c>
      <c r="G219" s="4">
        <v>0</v>
      </c>
      <c r="H219" s="4">
        <v>195.5</v>
      </c>
      <c r="I219" s="4">
        <v>0</v>
      </c>
      <c r="J219" s="4">
        <v>0</v>
      </c>
      <c r="K219" s="4">
        <v>0</v>
      </c>
      <c r="L219" s="4">
        <v>-4.3</v>
      </c>
    </row>
    <row r="220" spans="2:12" ht="15" thickBot="1" x14ac:dyDescent="0.35">
      <c r="B220">
        <f t="shared" si="6"/>
        <v>1</v>
      </c>
      <c r="C220" s="2">
        <v>43479</v>
      </c>
      <c r="D220" s="4">
        <v>33.799999999999997</v>
      </c>
      <c r="E220" s="4">
        <v>-111.3</v>
      </c>
      <c r="F220" s="4">
        <v>0</v>
      </c>
      <c r="G220" s="4">
        <v>0</v>
      </c>
      <c r="H220" s="4">
        <v>-18.899999999999999</v>
      </c>
      <c r="I220" s="4">
        <v>0</v>
      </c>
      <c r="J220" s="4">
        <v>0</v>
      </c>
      <c r="K220" s="4">
        <v>0</v>
      </c>
      <c r="L220" s="4">
        <v>-3.5</v>
      </c>
    </row>
    <row r="221" spans="2:12" ht="15" thickBot="1" x14ac:dyDescent="0.35">
      <c r="B221">
        <f t="shared" si="6"/>
        <v>5</v>
      </c>
      <c r="C221" s="2">
        <v>43476</v>
      </c>
      <c r="D221" s="4">
        <v>0.8</v>
      </c>
      <c r="E221" s="4">
        <v>51.1</v>
      </c>
      <c r="F221" s="4">
        <v>0</v>
      </c>
      <c r="G221" s="4">
        <v>-25</v>
      </c>
      <c r="H221" s="4">
        <v>95.9</v>
      </c>
      <c r="I221" s="4">
        <v>0</v>
      </c>
      <c r="J221" s="4">
        <v>0</v>
      </c>
      <c r="K221" s="4">
        <v>0</v>
      </c>
      <c r="L221" s="4">
        <v>23.9</v>
      </c>
    </row>
    <row r="222" spans="2:12" ht="15" thickBot="1" x14ac:dyDescent="0.35">
      <c r="B222">
        <f t="shared" si="6"/>
        <v>4</v>
      </c>
      <c r="C222" s="2">
        <v>43475</v>
      </c>
      <c r="D222" s="4">
        <v>-0.6</v>
      </c>
      <c r="E222" s="4">
        <v>257.3</v>
      </c>
      <c r="F222" s="4">
        <v>0</v>
      </c>
      <c r="G222" s="4">
        <v>0</v>
      </c>
      <c r="H222" s="4">
        <v>300</v>
      </c>
      <c r="I222" s="4">
        <v>0</v>
      </c>
      <c r="J222" s="4">
        <v>0</v>
      </c>
      <c r="K222" s="4">
        <v>0</v>
      </c>
      <c r="L222" s="4">
        <v>-8.6</v>
      </c>
    </row>
    <row r="223" spans="2:12" ht="15" thickBot="1" x14ac:dyDescent="0.35">
      <c r="B223">
        <f t="shared" si="6"/>
        <v>3</v>
      </c>
      <c r="C223" s="2">
        <v>43474</v>
      </c>
      <c r="D223" s="4">
        <v>207.5</v>
      </c>
      <c r="E223" s="4">
        <v>-193.4</v>
      </c>
      <c r="F223" s="4">
        <v>6.8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209.6</v>
      </c>
    </row>
    <row r="224" spans="2:12" ht="15" thickBot="1" x14ac:dyDescent="0.35">
      <c r="B224">
        <f t="shared" si="6"/>
        <v>6</v>
      </c>
      <c r="C224" s="2">
        <v>43463</v>
      </c>
      <c r="D224" s="4">
        <v>88.7</v>
      </c>
      <c r="E224" s="4">
        <v>-92.4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-342.1</v>
      </c>
    </row>
    <row r="225" spans="2:12" ht="15" thickBot="1" x14ac:dyDescent="0.35">
      <c r="B225">
        <f t="shared" si="6"/>
        <v>5</v>
      </c>
      <c r="C225" s="2">
        <v>43462</v>
      </c>
      <c r="D225" s="4">
        <v>-96.9</v>
      </c>
      <c r="E225" s="4">
        <v>207.4</v>
      </c>
      <c r="F225" s="4">
        <v>0</v>
      </c>
      <c r="G225" s="4">
        <v>75.3</v>
      </c>
      <c r="H225" s="4">
        <v>-81.7</v>
      </c>
      <c r="I225" s="4">
        <v>0</v>
      </c>
      <c r="J225" s="4">
        <v>0</v>
      </c>
      <c r="K225" s="4">
        <v>0</v>
      </c>
      <c r="L225" s="4">
        <v>-80.3</v>
      </c>
    </row>
    <row r="226" spans="2:12" ht="15" thickBot="1" x14ac:dyDescent="0.35">
      <c r="B226">
        <f t="shared" si="6"/>
        <v>4</v>
      </c>
      <c r="C226" s="2">
        <v>43461</v>
      </c>
      <c r="D226" s="4">
        <v>-90</v>
      </c>
      <c r="E226" s="4">
        <v>-57.5</v>
      </c>
      <c r="F226" s="4">
        <v>0</v>
      </c>
      <c r="G226" s="4">
        <v>-80.2</v>
      </c>
      <c r="H226" s="4">
        <v>-332.5</v>
      </c>
      <c r="I226" s="4">
        <v>0</v>
      </c>
      <c r="J226" s="4">
        <v>0</v>
      </c>
      <c r="K226" s="4">
        <v>0</v>
      </c>
      <c r="L226" s="4">
        <v>11.9</v>
      </c>
    </row>
    <row r="227" spans="2:12" ht="15" thickBot="1" x14ac:dyDescent="0.35">
      <c r="B227">
        <f t="shared" si="6"/>
        <v>3</v>
      </c>
      <c r="C227" s="2">
        <v>43460</v>
      </c>
      <c r="D227" s="4">
        <v>-59.5</v>
      </c>
      <c r="E227" s="4">
        <v>246.4</v>
      </c>
      <c r="F227" s="4">
        <v>-7.1</v>
      </c>
      <c r="G227" s="4">
        <v>2</v>
      </c>
      <c r="H227" s="4">
        <v>50</v>
      </c>
      <c r="I227" s="4">
        <v>0</v>
      </c>
      <c r="J227" s="4">
        <v>0</v>
      </c>
      <c r="K227" s="4">
        <v>0</v>
      </c>
      <c r="L227" s="4">
        <v>-67.7</v>
      </c>
    </row>
    <row r="228" spans="2:12" ht="15" thickBot="1" x14ac:dyDescent="0.35">
      <c r="B228">
        <f t="shared" si="6"/>
        <v>2</v>
      </c>
      <c r="C228" s="2">
        <v>43459</v>
      </c>
      <c r="D228" s="4">
        <v>-17.8</v>
      </c>
      <c r="E228" s="4">
        <v>-131.69999999999999</v>
      </c>
      <c r="F228" s="4">
        <v>8.1999999999999993</v>
      </c>
      <c r="G228" s="4">
        <v>135</v>
      </c>
      <c r="H228" s="4">
        <v>251</v>
      </c>
      <c r="I228" s="4">
        <v>0</v>
      </c>
      <c r="J228" s="4">
        <v>0</v>
      </c>
      <c r="K228" s="4">
        <v>0</v>
      </c>
      <c r="L228" s="4">
        <v>-19.600000000000001</v>
      </c>
    </row>
    <row r="229" spans="2:12" ht="15" thickBot="1" x14ac:dyDescent="0.35">
      <c r="B229">
        <f t="shared" si="6"/>
        <v>1</v>
      </c>
      <c r="C229" s="2">
        <v>43458</v>
      </c>
      <c r="D229" s="4">
        <v>1.2</v>
      </c>
      <c r="E229" s="4">
        <v>-339.2</v>
      </c>
      <c r="F229" s="4">
        <v>0</v>
      </c>
      <c r="G229" s="4">
        <v>-184.5</v>
      </c>
      <c r="H229" s="4">
        <v>-110.6</v>
      </c>
      <c r="I229" s="4">
        <v>0</v>
      </c>
      <c r="J229" s="4">
        <v>0</v>
      </c>
      <c r="K229" s="4">
        <v>0</v>
      </c>
      <c r="L229" s="4">
        <v>75</v>
      </c>
    </row>
    <row r="230" spans="2:12" ht="15" thickBot="1" x14ac:dyDescent="0.35">
      <c r="B230">
        <f t="shared" si="6"/>
        <v>5</v>
      </c>
      <c r="C230" s="2">
        <v>43455</v>
      </c>
      <c r="D230" s="4">
        <v>-34.6</v>
      </c>
      <c r="E230" s="4">
        <v>142.1</v>
      </c>
      <c r="F230" s="4">
        <v>0</v>
      </c>
      <c r="G230" s="4">
        <v>20</v>
      </c>
      <c r="H230" s="4">
        <v>-6.1</v>
      </c>
      <c r="I230" s="4">
        <v>0</v>
      </c>
      <c r="J230" s="4">
        <v>0.1</v>
      </c>
      <c r="K230" s="4">
        <v>0</v>
      </c>
      <c r="L230" s="4">
        <v>-133.9</v>
      </c>
    </row>
    <row r="231" spans="2:12" ht="15" thickBot="1" x14ac:dyDescent="0.35">
      <c r="B231">
        <f t="shared" si="6"/>
        <v>4</v>
      </c>
      <c r="C231" s="2">
        <v>43454</v>
      </c>
      <c r="D231" s="4">
        <v>-30.5</v>
      </c>
      <c r="E231" s="4">
        <v>196</v>
      </c>
      <c r="F231" s="4">
        <v>0</v>
      </c>
      <c r="G231" s="4">
        <v>0</v>
      </c>
      <c r="H231" s="4">
        <v>99</v>
      </c>
      <c r="I231" s="4">
        <v>0</v>
      </c>
      <c r="J231" s="4">
        <v>0</v>
      </c>
      <c r="K231" s="4">
        <v>0</v>
      </c>
      <c r="L231" s="4">
        <v>-29.9</v>
      </c>
    </row>
    <row r="232" spans="2:12" ht="15" thickBot="1" x14ac:dyDescent="0.35">
      <c r="B232">
        <f t="shared" si="6"/>
        <v>3</v>
      </c>
      <c r="C232" s="2">
        <v>43453</v>
      </c>
      <c r="D232" s="4">
        <v>-15.1</v>
      </c>
      <c r="E232" s="4">
        <v>16.600000000000001</v>
      </c>
      <c r="F232" s="4">
        <v>-3.3</v>
      </c>
      <c r="G232" s="4">
        <v>17</v>
      </c>
      <c r="H232" s="4">
        <v>0.4</v>
      </c>
      <c r="I232" s="4">
        <v>0</v>
      </c>
      <c r="J232" s="4">
        <v>0</v>
      </c>
      <c r="K232" s="4">
        <v>0</v>
      </c>
      <c r="L232" s="4">
        <v>-146.19999999999999</v>
      </c>
    </row>
    <row r="233" spans="2:12" ht="15" thickBot="1" x14ac:dyDescent="0.35">
      <c r="B233">
        <f t="shared" si="6"/>
        <v>2</v>
      </c>
      <c r="C233" s="2">
        <v>43452</v>
      </c>
      <c r="D233" s="4">
        <v>-15.4</v>
      </c>
      <c r="E233" s="4">
        <v>18.7</v>
      </c>
      <c r="F233" s="4">
        <v>12</v>
      </c>
      <c r="G233" s="4">
        <v>0</v>
      </c>
      <c r="H233" s="4">
        <v>5.7</v>
      </c>
      <c r="I233" s="4">
        <v>0</v>
      </c>
      <c r="J233" s="4">
        <v>-0.1</v>
      </c>
      <c r="K233" s="4">
        <v>0</v>
      </c>
      <c r="L233" s="4">
        <v>-8.5</v>
      </c>
    </row>
    <row r="234" spans="2:12" ht="15" thickBot="1" x14ac:dyDescent="0.35">
      <c r="B234">
        <f t="shared" si="6"/>
        <v>1</v>
      </c>
      <c r="C234" s="2">
        <v>43451</v>
      </c>
      <c r="D234" s="4">
        <v>11.5</v>
      </c>
      <c r="E234" s="4">
        <v>-448.6</v>
      </c>
      <c r="F234" s="4">
        <v>0</v>
      </c>
      <c r="G234" s="4">
        <v>0</v>
      </c>
      <c r="H234" s="4">
        <v>-423.6</v>
      </c>
      <c r="I234" s="4">
        <v>0</v>
      </c>
      <c r="J234" s="4">
        <v>-0.7</v>
      </c>
      <c r="K234" s="4">
        <v>0</v>
      </c>
      <c r="L234" s="4">
        <v>-39.1</v>
      </c>
    </row>
    <row r="235" spans="2:12" ht="15" thickBot="1" x14ac:dyDescent="0.35">
      <c r="B235">
        <f t="shared" si="6"/>
        <v>5</v>
      </c>
      <c r="C235" s="2">
        <v>43448</v>
      </c>
      <c r="D235" s="4">
        <v>-42.6</v>
      </c>
      <c r="E235" s="4">
        <v>84</v>
      </c>
      <c r="F235" s="4">
        <v>0</v>
      </c>
      <c r="G235" s="4">
        <v>25</v>
      </c>
      <c r="H235" s="4">
        <v>9.9</v>
      </c>
      <c r="I235" s="4">
        <v>0</v>
      </c>
      <c r="J235" s="4">
        <v>0.1</v>
      </c>
      <c r="K235" s="4">
        <v>0</v>
      </c>
      <c r="L235" s="4">
        <v>69.3</v>
      </c>
    </row>
    <row r="236" spans="2:12" ht="15" thickBot="1" x14ac:dyDescent="0.35">
      <c r="B236">
        <f t="shared" si="6"/>
        <v>4</v>
      </c>
      <c r="C236" s="2">
        <v>43447</v>
      </c>
      <c r="D236" s="4">
        <v>-50.4</v>
      </c>
      <c r="E236" s="4">
        <v>-36.4</v>
      </c>
      <c r="F236" s="4">
        <v>0</v>
      </c>
      <c r="G236" s="4">
        <v>0</v>
      </c>
      <c r="H236" s="4">
        <v>-0.1</v>
      </c>
      <c r="I236" s="4">
        <v>0</v>
      </c>
      <c r="J236" s="4">
        <v>0</v>
      </c>
      <c r="K236" s="4">
        <v>0</v>
      </c>
      <c r="L236" s="4">
        <v>44.3</v>
      </c>
    </row>
    <row r="237" spans="2:12" ht="15" thickBot="1" x14ac:dyDescent="0.35">
      <c r="B237">
        <f t="shared" si="6"/>
        <v>3</v>
      </c>
      <c r="C237" s="2">
        <v>43446</v>
      </c>
      <c r="D237" s="4">
        <v>-35.9</v>
      </c>
      <c r="E237" s="4">
        <v>30.6</v>
      </c>
      <c r="F237" s="4">
        <v>-13.6</v>
      </c>
      <c r="G237" s="4">
        <v>13.1</v>
      </c>
      <c r="H237" s="4">
        <v>4.9000000000000004</v>
      </c>
      <c r="I237" s="4">
        <v>0</v>
      </c>
      <c r="J237" s="4">
        <v>0</v>
      </c>
      <c r="K237" s="4">
        <v>0</v>
      </c>
      <c r="L237" s="4">
        <v>503.3</v>
      </c>
    </row>
    <row r="238" spans="2:12" ht="15" thickBot="1" x14ac:dyDescent="0.35">
      <c r="B238">
        <f t="shared" si="6"/>
        <v>2</v>
      </c>
      <c r="C238" s="2">
        <v>43445</v>
      </c>
      <c r="D238" s="4">
        <v>-23.6</v>
      </c>
      <c r="E238" s="4">
        <v>92.1</v>
      </c>
      <c r="F238" s="4">
        <v>18</v>
      </c>
      <c r="G238" s="4">
        <v>0</v>
      </c>
      <c r="H238" s="4">
        <v>-0.1</v>
      </c>
      <c r="I238" s="4">
        <v>0</v>
      </c>
      <c r="J238" s="4">
        <v>0</v>
      </c>
      <c r="K238" s="4">
        <v>0</v>
      </c>
      <c r="L238" s="4">
        <v>-55.9</v>
      </c>
    </row>
    <row r="239" spans="2:12" ht="15" thickBot="1" x14ac:dyDescent="0.35">
      <c r="B239">
        <f t="shared" si="6"/>
        <v>1</v>
      </c>
      <c r="C239" s="2">
        <v>43444</v>
      </c>
      <c r="D239" s="4">
        <v>-2.8</v>
      </c>
      <c r="E239" s="4">
        <v>-161.1</v>
      </c>
      <c r="F239" s="4">
        <v>0</v>
      </c>
      <c r="G239" s="4">
        <v>10</v>
      </c>
      <c r="H239" s="4">
        <v>-41</v>
      </c>
      <c r="I239" s="4">
        <v>0</v>
      </c>
      <c r="J239" s="4">
        <v>0</v>
      </c>
      <c r="K239" s="4">
        <v>0</v>
      </c>
      <c r="L239" s="4">
        <v>-5.0999999999999996</v>
      </c>
    </row>
    <row r="240" spans="2:12" ht="15" thickBot="1" x14ac:dyDescent="0.35">
      <c r="B240">
        <f t="shared" si="6"/>
        <v>5</v>
      </c>
      <c r="C240" s="2">
        <v>43441</v>
      </c>
      <c r="D240" s="4">
        <v>-44.6</v>
      </c>
      <c r="E240" s="4">
        <v>110.3</v>
      </c>
      <c r="F240" s="4">
        <v>0</v>
      </c>
      <c r="G240" s="4">
        <v>0</v>
      </c>
      <c r="H240" s="4">
        <v>10.1</v>
      </c>
      <c r="I240" s="4">
        <v>0</v>
      </c>
      <c r="J240" s="4">
        <v>0</v>
      </c>
      <c r="K240" s="4">
        <v>0</v>
      </c>
      <c r="L240" s="4">
        <v>-79.599999999999994</v>
      </c>
    </row>
    <row r="241" spans="2:12" ht="15" thickBot="1" x14ac:dyDescent="0.35">
      <c r="B241">
        <f t="shared" si="6"/>
        <v>4</v>
      </c>
      <c r="C241" s="2">
        <v>43440</v>
      </c>
      <c r="D241" s="4">
        <v>-43.2</v>
      </c>
      <c r="E241" s="4">
        <v>63.9</v>
      </c>
      <c r="F241" s="4">
        <v>0</v>
      </c>
      <c r="G241" s="4">
        <v>0</v>
      </c>
      <c r="H241" s="4">
        <v>-0.1</v>
      </c>
      <c r="I241" s="4">
        <v>0</v>
      </c>
      <c r="J241" s="4">
        <v>0</v>
      </c>
      <c r="K241" s="4">
        <v>0</v>
      </c>
      <c r="L241" s="4">
        <v>-16.8</v>
      </c>
    </row>
    <row r="242" spans="2:12" ht="15" thickBot="1" x14ac:dyDescent="0.35">
      <c r="B242">
        <f t="shared" si="6"/>
        <v>3</v>
      </c>
      <c r="C242" s="2">
        <v>43439</v>
      </c>
      <c r="D242" s="4">
        <v>-18.8</v>
      </c>
      <c r="E242" s="4">
        <v>320.89999999999998</v>
      </c>
      <c r="F242" s="4">
        <v>-17.7</v>
      </c>
      <c r="G242" s="4">
        <v>10</v>
      </c>
      <c r="H242" s="4">
        <v>195</v>
      </c>
      <c r="I242" s="4">
        <v>0</v>
      </c>
      <c r="J242" s="4">
        <v>0</v>
      </c>
      <c r="K242" s="4">
        <v>0</v>
      </c>
      <c r="L242" s="4">
        <v>575.6</v>
      </c>
    </row>
    <row r="243" spans="2:12" ht="15" thickBot="1" x14ac:dyDescent="0.35">
      <c r="B243">
        <f t="shared" si="6"/>
        <v>2</v>
      </c>
      <c r="C243" s="2">
        <v>43438</v>
      </c>
      <c r="D243" s="4">
        <v>-10</v>
      </c>
      <c r="E243" s="4">
        <v>-83.5</v>
      </c>
      <c r="F243" s="4">
        <v>3.6</v>
      </c>
      <c r="G243" s="4">
        <v>0</v>
      </c>
      <c r="H243" s="4">
        <v>-191.1</v>
      </c>
      <c r="I243" s="4">
        <v>0</v>
      </c>
      <c r="J243" s="4">
        <v>0</v>
      </c>
      <c r="K243" s="4">
        <v>0</v>
      </c>
      <c r="L243" s="4">
        <v>64.400000000000006</v>
      </c>
    </row>
    <row r="244" spans="2:12" ht="15" thickBot="1" x14ac:dyDescent="0.35">
      <c r="B244">
        <f t="shared" si="6"/>
        <v>1</v>
      </c>
      <c r="C244" s="2">
        <v>43437</v>
      </c>
      <c r="D244" s="4">
        <v>23.7</v>
      </c>
      <c r="E244" s="4">
        <v>230.4</v>
      </c>
      <c r="F244" s="4">
        <v>0</v>
      </c>
      <c r="G244" s="4">
        <v>0</v>
      </c>
      <c r="H244" s="4">
        <v>259.60000000000002</v>
      </c>
      <c r="I244" s="4">
        <v>0</v>
      </c>
      <c r="J244" s="4">
        <v>0</v>
      </c>
      <c r="K244" s="4">
        <v>0</v>
      </c>
      <c r="L244" s="4">
        <v>-596.79999999999995</v>
      </c>
    </row>
    <row r="245" spans="2:12" ht="15" thickBot="1" x14ac:dyDescent="0.35">
      <c r="B245">
        <f t="shared" si="6"/>
        <v>5</v>
      </c>
      <c r="C245" s="2">
        <v>43434</v>
      </c>
      <c r="D245" s="4">
        <v>-7</v>
      </c>
      <c r="E245" s="4">
        <v>125.2</v>
      </c>
      <c r="F245" s="4">
        <v>0</v>
      </c>
      <c r="G245" s="4">
        <v>2</v>
      </c>
      <c r="H245" s="4">
        <v>-12.4</v>
      </c>
      <c r="I245" s="4">
        <v>0</v>
      </c>
      <c r="J245" s="4">
        <v>0</v>
      </c>
      <c r="K245" s="4">
        <v>0</v>
      </c>
      <c r="L245" s="4">
        <v>-269.2</v>
      </c>
    </row>
    <row r="246" spans="2:12" ht="15" thickBot="1" x14ac:dyDescent="0.35">
      <c r="B246">
        <f t="shared" si="6"/>
        <v>4</v>
      </c>
      <c r="C246" s="2">
        <v>43433</v>
      </c>
      <c r="D246" s="4">
        <v>1.7</v>
      </c>
      <c r="E246" s="4">
        <v>-86.1</v>
      </c>
      <c r="F246" s="4">
        <v>0</v>
      </c>
      <c r="G246" s="4">
        <v>0</v>
      </c>
      <c r="H246" s="4">
        <v>-149.9</v>
      </c>
      <c r="I246" s="4">
        <v>0</v>
      </c>
      <c r="J246" s="4">
        <v>0</v>
      </c>
      <c r="K246" s="4">
        <v>0</v>
      </c>
      <c r="L246" s="4">
        <v>41.7</v>
      </c>
    </row>
    <row r="247" spans="2:12" ht="15" thickBot="1" x14ac:dyDescent="0.35">
      <c r="B247">
        <f t="shared" si="6"/>
        <v>3</v>
      </c>
      <c r="C247" s="2">
        <v>43432</v>
      </c>
      <c r="D247" s="4">
        <v>24.4</v>
      </c>
      <c r="E247" s="4">
        <v>23.7</v>
      </c>
      <c r="F247" s="4">
        <v>-9.6</v>
      </c>
      <c r="G247" s="4">
        <v>20</v>
      </c>
      <c r="H247" s="4">
        <v>99.7</v>
      </c>
      <c r="I247" s="4">
        <v>0</v>
      </c>
      <c r="J247" s="4">
        <v>0</v>
      </c>
      <c r="K247" s="4">
        <v>0</v>
      </c>
      <c r="L247" s="4">
        <v>208.8</v>
      </c>
    </row>
    <row r="248" spans="2:12" ht="15" thickBot="1" x14ac:dyDescent="0.35">
      <c r="B248">
        <f t="shared" si="6"/>
        <v>2</v>
      </c>
      <c r="C248" s="2">
        <v>43431</v>
      </c>
      <c r="D248" s="4">
        <v>28.7</v>
      </c>
      <c r="E248" s="4">
        <v>262.60000000000002</v>
      </c>
      <c r="F248" s="4">
        <v>12.4</v>
      </c>
      <c r="G248" s="4">
        <v>0</v>
      </c>
      <c r="H248" s="4">
        <v>199.7</v>
      </c>
      <c r="I248" s="4">
        <v>0</v>
      </c>
      <c r="J248" s="4">
        <v>0.1</v>
      </c>
      <c r="K248" s="4">
        <v>0</v>
      </c>
      <c r="L248" s="4">
        <v>2.1</v>
      </c>
    </row>
    <row r="249" spans="2:12" ht="15" thickBot="1" x14ac:dyDescent="0.35">
      <c r="B249">
        <f t="shared" si="6"/>
        <v>1</v>
      </c>
      <c r="C249" s="2">
        <v>43430</v>
      </c>
      <c r="D249" s="4">
        <v>62.4</v>
      </c>
      <c r="E249" s="4">
        <v>-876.5</v>
      </c>
      <c r="F249" s="4">
        <v>0</v>
      </c>
      <c r="G249" s="4">
        <v>40</v>
      </c>
      <c r="H249" s="4">
        <v>0</v>
      </c>
      <c r="I249" s="4">
        <v>0</v>
      </c>
      <c r="J249" s="4">
        <v>0</v>
      </c>
      <c r="K249" s="4">
        <v>0</v>
      </c>
      <c r="L249" s="4">
        <v>189.4</v>
      </c>
    </row>
    <row r="250" spans="2:12" ht="15" thickBot="1" x14ac:dyDescent="0.35">
      <c r="B250">
        <f t="shared" si="6"/>
        <v>5</v>
      </c>
      <c r="C250" s="2">
        <v>43427</v>
      </c>
      <c r="D250" s="4">
        <v>16.2</v>
      </c>
      <c r="E250" s="4">
        <v>-154</v>
      </c>
      <c r="F250" s="4">
        <v>0</v>
      </c>
      <c r="G250" s="4">
        <v>10</v>
      </c>
      <c r="H250" s="4">
        <v>10</v>
      </c>
      <c r="I250" s="4">
        <v>0</v>
      </c>
      <c r="J250" s="4">
        <v>0</v>
      </c>
      <c r="K250" s="4">
        <v>0</v>
      </c>
      <c r="L250" s="4">
        <v>183.6</v>
      </c>
    </row>
    <row r="251" spans="2:12" ht="15" thickBot="1" x14ac:dyDescent="0.35">
      <c r="B251">
        <f t="shared" si="6"/>
        <v>4</v>
      </c>
      <c r="C251" s="2">
        <v>43426</v>
      </c>
      <c r="D251" s="4">
        <v>13.1</v>
      </c>
      <c r="E251" s="4">
        <v>-52.1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73.8</v>
      </c>
    </row>
    <row r="252" spans="2:12" ht="15" thickBot="1" x14ac:dyDescent="0.35">
      <c r="B252">
        <f t="shared" si="6"/>
        <v>3</v>
      </c>
      <c r="C252" s="2">
        <v>43425</v>
      </c>
      <c r="D252" s="4">
        <v>23.2</v>
      </c>
      <c r="E252" s="4">
        <v>14</v>
      </c>
      <c r="F252" s="4">
        <v>-19.3</v>
      </c>
      <c r="G252" s="4">
        <v>-30</v>
      </c>
      <c r="H252" s="4">
        <v>0</v>
      </c>
      <c r="I252" s="4">
        <v>0</v>
      </c>
      <c r="J252" s="4">
        <v>0</v>
      </c>
      <c r="K252" s="4">
        <v>0</v>
      </c>
      <c r="L252" s="4">
        <v>-119.6</v>
      </c>
    </row>
    <row r="253" spans="2:12" ht="15" thickBot="1" x14ac:dyDescent="0.35">
      <c r="B253">
        <f t="shared" si="6"/>
        <v>2</v>
      </c>
      <c r="C253" s="2">
        <v>43424</v>
      </c>
      <c r="D253" s="4">
        <v>25.4</v>
      </c>
      <c r="E253" s="4">
        <v>78.7</v>
      </c>
      <c r="F253" s="4">
        <v>16.2</v>
      </c>
      <c r="G253" s="4">
        <v>0</v>
      </c>
      <c r="H253" s="4">
        <v>-0.2</v>
      </c>
      <c r="I253" s="4">
        <v>0</v>
      </c>
      <c r="J253" s="4">
        <v>0</v>
      </c>
      <c r="K253" s="4">
        <v>0</v>
      </c>
      <c r="L253" s="4">
        <v>-50.5</v>
      </c>
    </row>
    <row r="254" spans="2:12" ht="15" thickBot="1" x14ac:dyDescent="0.35">
      <c r="B254">
        <f t="shared" si="6"/>
        <v>1</v>
      </c>
      <c r="C254" s="2">
        <v>43423</v>
      </c>
      <c r="D254" s="4">
        <v>34.9</v>
      </c>
      <c r="E254" s="4">
        <v>-33.799999999999997</v>
      </c>
      <c r="F254" s="4">
        <v>0</v>
      </c>
      <c r="G254" s="4">
        <v>10</v>
      </c>
      <c r="H254" s="4">
        <v>0</v>
      </c>
      <c r="I254" s="4">
        <v>0</v>
      </c>
      <c r="J254" s="4">
        <v>-1.3</v>
      </c>
      <c r="K254" s="4">
        <v>0</v>
      </c>
      <c r="L254" s="4">
        <v>-347.5</v>
      </c>
    </row>
    <row r="255" spans="2:12" ht="15" thickBot="1" x14ac:dyDescent="0.35">
      <c r="B255">
        <f t="shared" si="6"/>
        <v>5</v>
      </c>
      <c r="C255" s="2">
        <v>43420</v>
      </c>
      <c r="D255" s="4">
        <v>-18.600000000000001</v>
      </c>
      <c r="E255" s="4">
        <v>26.5</v>
      </c>
      <c r="F255" s="4">
        <v>0</v>
      </c>
      <c r="G255" s="4">
        <v>10</v>
      </c>
      <c r="H255" s="4">
        <v>-17.7</v>
      </c>
      <c r="I255" s="4">
        <v>0</v>
      </c>
      <c r="J255" s="4">
        <v>1.5</v>
      </c>
      <c r="K255" s="4">
        <v>0</v>
      </c>
      <c r="L255" s="4">
        <v>49.7</v>
      </c>
    </row>
    <row r="256" spans="2:12" ht="15" thickBot="1" x14ac:dyDescent="0.35">
      <c r="B256">
        <f t="shared" si="6"/>
        <v>4</v>
      </c>
      <c r="C256" s="2">
        <v>43419</v>
      </c>
      <c r="D256" s="4">
        <v>-19.2</v>
      </c>
      <c r="E256" s="4">
        <v>-62.1</v>
      </c>
      <c r="F256" s="4">
        <v>0</v>
      </c>
      <c r="G256" s="4">
        <v>0</v>
      </c>
      <c r="H256" s="4">
        <v>3</v>
      </c>
      <c r="I256" s="4">
        <v>0</v>
      </c>
      <c r="J256" s="4">
        <v>0.2</v>
      </c>
      <c r="K256" s="4">
        <v>0</v>
      </c>
      <c r="L256" s="4">
        <v>-92.3</v>
      </c>
    </row>
    <row r="257" spans="2:12" ht="15" thickBot="1" x14ac:dyDescent="0.35">
      <c r="B257">
        <f t="shared" si="6"/>
        <v>3</v>
      </c>
      <c r="C257" s="2">
        <v>43418</v>
      </c>
      <c r="D257" s="4">
        <v>-0.6</v>
      </c>
      <c r="E257" s="4">
        <v>-107.4</v>
      </c>
      <c r="F257" s="4">
        <v>-10.1</v>
      </c>
      <c r="G257" s="4">
        <v>-73</v>
      </c>
      <c r="H257" s="4">
        <v>12.1</v>
      </c>
      <c r="I257" s="4">
        <v>0</v>
      </c>
      <c r="J257" s="4">
        <v>0</v>
      </c>
      <c r="K257" s="4">
        <v>0</v>
      </c>
      <c r="L257" s="4">
        <v>217.5</v>
      </c>
    </row>
    <row r="258" spans="2:12" ht="15" thickBot="1" x14ac:dyDescent="0.35">
      <c r="B258">
        <f t="shared" si="6"/>
        <v>2</v>
      </c>
      <c r="C258" s="2">
        <v>43417</v>
      </c>
      <c r="D258" s="4">
        <v>4</v>
      </c>
      <c r="E258" s="4">
        <v>22.1</v>
      </c>
      <c r="F258" s="4">
        <v>8.4</v>
      </c>
      <c r="G258" s="4">
        <v>0</v>
      </c>
      <c r="H258" s="4">
        <v>-13.5</v>
      </c>
      <c r="I258" s="4">
        <v>0</v>
      </c>
      <c r="J258" s="4">
        <v>0</v>
      </c>
      <c r="K258" s="4">
        <v>0</v>
      </c>
      <c r="L258" s="4">
        <v>70</v>
      </c>
    </row>
    <row r="259" spans="2:12" ht="15" thickBot="1" x14ac:dyDescent="0.35">
      <c r="B259">
        <f t="shared" si="6"/>
        <v>1</v>
      </c>
      <c r="C259" s="2">
        <v>43416</v>
      </c>
      <c r="D259" s="4">
        <v>10.199999999999999</v>
      </c>
      <c r="E259" s="4">
        <v>78.5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-49</v>
      </c>
    </row>
    <row r="260" spans="2:12" ht="15" thickBot="1" x14ac:dyDescent="0.35">
      <c r="B260">
        <f t="shared" si="6"/>
        <v>5</v>
      </c>
      <c r="C260" s="2">
        <v>43413</v>
      </c>
      <c r="D260" s="4">
        <v>-25.3</v>
      </c>
      <c r="E260" s="4">
        <v>-48</v>
      </c>
      <c r="F260" s="4">
        <v>0</v>
      </c>
      <c r="G260" s="4">
        <v>-60</v>
      </c>
      <c r="H260" s="4">
        <v>-59.4</v>
      </c>
      <c r="I260" s="4">
        <v>0</v>
      </c>
      <c r="J260" s="4">
        <v>0</v>
      </c>
      <c r="K260" s="4">
        <v>0</v>
      </c>
      <c r="L260" s="4">
        <v>46.3</v>
      </c>
    </row>
    <row r="261" spans="2:12" ht="15" thickBot="1" x14ac:dyDescent="0.35">
      <c r="B261">
        <f t="shared" ref="B261:B324" si="7">WEEKDAY(C261,2)</f>
        <v>4</v>
      </c>
      <c r="C261" s="2">
        <v>43412</v>
      </c>
      <c r="D261" s="4">
        <v>-30.3</v>
      </c>
      <c r="E261" s="4">
        <v>164.1</v>
      </c>
      <c r="F261" s="4">
        <v>0</v>
      </c>
      <c r="G261" s="4">
        <v>0</v>
      </c>
      <c r="H261" s="4">
        <v>-0.4</v>
      </c>
      <c r="I261" s="4">
        <v>0</v>
      </c>
      <c r="J261" s="4">
        <v>0</v>
      </c>
      <c r="K261" s="4">
        <v>0</v>
      </c>
      <c r="L261" s="4">
        <v>-40.200000000000003</v>
      </c>
    </row>
    <row r="262" spans="2:12" ht="15" thickBot="1" x14ac:dyDescent="0.35">
      <c r="B262">
        <f t="shared" si="7"/>
        <v>3</v>
      </c>
      <c r="C262" s="2">
        <v>43411</v>
      </c>
      <c r="D262" s="4">
        <v>-4.0999999999999996</v>
      </c>
      <c r="E262" s="4">
        <v>165.8</v>
      </c>
      <c r="F262" s="4">
        <v>-10.4</v>
      </c>
      <c r="G262" s="4">
        <v>36</v>
      </c>
      <c r="H262" s="4">
        <v>1.9</v>
      </c>
      <c r="I262" s="4">
        <v>0</v>
      </c>
      <c r="J262" s="4">
        <v>0</v>
      </c>
      <c r="K262" s="4">
        <v>0</v>
      </c>
      <c r="L262" s="4">
        <v>662.8</v>
      </c>
    </row>
    <row r="263" spans="2:12" ht="15" thickBot="1" x14ac:dyDescent="0.35">
      <c r="B263">
        <f t="shared" si="7"/>
        <v>2</v>
      </c>
      <c r="C263" s="2">
        <v>43410</v>
      </c>
      <c r="D263" s="4">
        <v>30.9</v>
      </c>
      <c r="E263" s="4">
        <v>29.4</v>
      </c>
      <c r="F263" s="4">
        <v>0</v>
      </c>
      <c r="G263" s="4">
        <v>0</v>
      </c>
      <c r="H263" s="4">
        <v>-2.1</v>
      </c>
      <c r="I263" s="4">
        <v>0</v>
      </c>
      <c r="J263" s="4">
        <v>0.2</v>
      </c>
      <c r="K263" s="4">
        <v>0</v>
      </c>
      <c r="L263" s="4">
        <v>134.69999999999999</v>
      </c>
    </row>
    <row r="264" spans="2:12" ht="15" thickBot="1" x14ac:dyDescent="0.35">
      <c r="B264">
        <f t="shared" si="7"/>
        <v>5</v>
      </c>
      <c r="C264" s="2">
        <v>43406</v>
      </c>
      <c r="D264" s="4">
        <v>-32.5</v>
      </c>
      <c r="E264" s="4">
        <v>43.5</v>
      </c>
      <c r="F264" s="4">
        <v>0</v>
      </c>
      <c r="G264" s="4">
        <v>-55</v>
      </c>
      <c r="H264" s="4">
        <v>-56.2</v>
      </c>
      <c r="I264" s="4">
        <v>0</v>
      </c>
      <c r="J264" s="4">
        <v>0</v>
      </c>
      <c r="K264" s="4">
        <v>0</v>
      </c>
      <c r="L264" s="4">
        <v>-603.4</v>
      </c>
    </row>
    <row r="265" spans="2:12" ht="15" thickBot="1" x14ac:dyDescent="0.35">
      <c r="B265">
        <f t="shared" si="7"/>
        <v>4</v>
      </c>
      <c r="C265" s="2">
        <v>43405</v>
      </c>
      <c r="D265" s="4">
        <v>-24.9</v>
      </c>
      <c r="E265" s="4">
        <v>43.4</v>
      </c>
      <c r="F265" s="4">
        <v>0</v>
      </c>
      <c r="G265" s="4">
        <v>0</v>
      </c>
      <c r="H265" s="4">
        <v>-0.1</v>
      </c>
      <c r="I265" s="4">
        <v>0</v>
      </c>
      <c r="J265" s="4">
        <v>0.2</v>
      </c>
      <c r="K265" s="4">
        <v>0</v>
      </c>
      <c r="L265" s="4">
        <v>-127.6</v>
      </c>
    </row>
    <row r="266" spans="2:12" ht="15" thickBot="1" x14ac:dyDescent="0.35">
      <c r="B266">
        <f t="shared" si="7"/>
        <v>3</v>
      </c>
      <c r="C266" s="2">
        <v>43404</v>
      </c>
      <c r="D266" s="4">
        <v>12.9</v>
      </c>
      <c r="E266" s="4">
        <v>182.2</v>
      </c>
      <c r="F266" s="4">
        <v>-16.7</v>
      </c>
      <c r="G266" s="4">
        <v>35</v>
      </c>
      <c r="H266" s="4">
        <v>0</v>
      </c>
      <c r="I266" s="4">
        <v>0</v>
      </c>
      <c r="J266" s="4">
        <v>0</v>
      </c>
      <c r="K266" s="4">
        <v>0</v>
      </c>
      <c r="L266" s="4">
        <v>-394.7</v>
      </c>
    </row>
    <row r="267" spans="2:12" ht="15" thickBot="1" x14ac:dyDescent="0.35">
      <c r="B267">
        <f t="shared" si="7"/>
        <v>2</v>
      </c>
      <c r="C267" s="2">
        <v>43403</v>
      </c>
      <c r="D267" s="4">
        <v>29</v>
      </c>
      <c r="E267" s="4">
        <v>133.69999999999999</v>
      </c>
      <c r="F267" s="4">
        <v>2.2999999999999998</v>
      </c>
      <c r="G267" s="4">
        <v>0</v>
      </c>
      <c r="H267" s="4">
        <v>-0.1</v>
      </c>
      <c r="I267" s="4">
        <v>0</v>
      </c>
      <c r="J267" s="4">
        <v>0</v>
      </c>
      <c r="K267" s="4">
        <v>0</v>
      </c>
      <c r="L267" s="4">
        <v>-53.6</v>
      </c>
    </row>
    <row r="268" spans="2:12" ht="15" thickBot="1" x14ac:dyDescent="0.35">
      <c r="B268">
        <f t="shared" si="7"/>
        <v>1</v>
      </c>
      <c r="C268" s="2">
        <v>43402</v>
      </c>
      <c r="D268" s="4">
        <v>44.6</v>
      </c>
      <c r="E268" s="4">
        <v>-193</v>
      </c>
      <c r="F268" s="4">
        <v>0</v>
      </c>
      <c r="G268" s="4">
        <v>0</v>
      </c>
      <c r="H268" s="4">
        <v>0.3</v>
      </c>
      <c r="I268" s="4">
        <v>0</v>
      </c>
      <c r="J268" s="4">
        <v>0</v>
      </c>
      <c r="K268" s="4">
        <v>0</v>
      </c>
      <c r="L268" s="4">
        <v>4.5999999999999996</v>
      </c>
    </row>
    <row r="269" spans="2:12" ht="15" thickBot="1" x14ac:dyDescent="0.35">
      <c r="B269">
        <f t="shared" si="7"/>
        <v>5</v>
      </c>
      <c r="C269" s="2">
        <v>43399</v>
      </c>
      <c r="D269" s="4">
        <v>4.9000000000000004</v>
      </c>
      <c r="E269" s="4">
        <v>93</v>
      </c>
      <c r="F269" s="4">
        <v>0</v>
      </c>
      <c r="G269" s="4">
        <v>10</v>
      </c>
      <c r="H269" s="4">
        <v>1.9</v>
      </c>
      <c r="I269" s="4">
        <v>0</v>
      </c>
      <c r="J269" s="4">
        <v>0</v>
      </c>
      <c r="K269" s="4">
        <v>0</v>
      </c>
      <c r="L269" s="4">
        <v>52.4</v>
      </c>
    </row>
    <row r="270" spans="2:12" ht="15" thickBot="1" x14ac:dyDescent="0.35">
      <c r="B270">
        <f t="shared" si="7"/>
        <v>4</v>
      </c>
      <c r="C270" s="2">
        <v>43398</v>
      </c>
      <c r="D270" s="4">
        <v>9.5</v>
      </c>
      <c r="E270" s="4">
        <v>-928.8</v>
      </c>
      <c r="F270" s="4">
        <v>0</v>
      </c>
      <c r="G270" s="4">
        <v>0</v>
      </c>
      <c r="H270" s="4">
        <v>0.2</v>
      </c>
      <c r="I270" s="4">
        <v>0</v>
      </c>
      <c r="J270" s="4">
        <v>0</v>
      </c>
      <c r="K270" s="4">
        <v>0</v>
      </c>
      <c r="L270" s="4">
        <v>192</v>
      </c>
    </row>
    <row r="271" spans="2:12" ht="15" thickBot="1" x14ac:dyDescent="0.35">
      <c r="B271">
        <f t="shared" si="7"/>
        <v>3</v>
      </c>
      <c r="C271" s="2">
        <v>43397</v>
      </c>
      <c r="D271" s="4">
        <v>21.1</v>
      </c>
      <c r="E271" s="4">
        <v>-41.7</v>
      </c>
      <c r="F271" s="4">
        <v>-13.2</v>
      </c>
      <c r="G271" s="4">
        <v>60</v>
      </c>
      <c r="H271" s="4">
        <v>-0.2</v>
      </c>
      <c r="I271" s="4">
        <v>0</v>
      </c>
      <c r="J271" s="4">
        <v>0</v>
      </c>
      <c r="K271" s="4">
        <v>0</v>
      </c>
      <c r="L271" s="4">
        <v>242.8</v>
      </c>
    </row>
    <row r="272" spans="2:12" ht="15" thickBot="1" x14ac:dyDescent="0.35">
      <c r="B272">
        <f t="shared" si="7"/>
        <v>2</v>
      </c>
      <c r="C272" s="2">
        <v>43396</v>
      </c>
      <c r="D272" s="4">
        <v>29.1</v>
      </c>
      <c r="E272" s="4">
        <v>-6.3</v>
      </c>
      <c r="F272" s="4">
        <v>12.4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21.8</v>
      </c>
    </row>
    <row r="273" spans="2:12" ht="15" thickBot="1" x14ac:dyDescent="0.35">
      <c r="B273">
        <f t="shared" si="7"/>
        <v>1</v>
      </c>
      <c r="C273" s="2">
        <v>43395</v>
      </c>
      <c r="D273" s="4">
        <v>52</v>
      </c>
      <c r="E273" s="4">
        <v>-5.6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-121.1</v>
      </c>
    </row>
    <row r="274" spans="2:12" ht="15" thickBot="1" x14ac:dyDescent="0.35">
      <c r="B274">
        <f t="shared" si="7"/>
        <v>5</v>
      </c>
      <c r="C274" s="2">
        <v>43392</v>
      </c>
      <c r="D274" s="4">
        <v>4.4000000000000004</v>
      </c>
      <c r="E274" s="4">
        <v>158.1</v>
      </c>
      <c r="F274" s="4">
        <v>0</v>
      </c>
      <c r="G274" s="4">
        <v>20</v>
      </c>
      <c r="H274" s="4">
        <v>20.2</v>
      </c>
      <c r="I274" s="4">
        <v>0</v>
      </c>
      <c r="J274" s="4">
        <v>0</v>
      </c>
      <c r="K274" s="4">
        <v>0</v>
      </c>
      <c r="L274" s="4">
        <v>-23.9</v>
      </c>
    </row>
    <row r="275" spans="2:12" ht="15" thickBot="1" x14ac:dyDescent="0.35">
      <c r="B275">
        <f t="shared" si="7"/>
        <v>4</v>
      </c>
      <c r="C275" s="2">
        <v>43391</v>
      </c>
      <c r="D275" s="4">
        <v>-7.4</v>
      </c>
      <c r="E275" s="4">
        <v>-80.3</v>
      </c>
      <c r="F275" s="4">
        <v>0</v>
      </c>
      <c r="G275" s="4">
        <v>0</v>
      </c>
      <c r="H275" s="4">
        <v>0.4</v>
      </c>
      <c r="I275" s="4">
        <v>0</v>
      </c>
      <c r="J275" s="4">
        <v>3.3</v>
      </c>
      <c r="K275" s="4">
        <v>0</v>
      </c>
      <c r="L275" s="4">
        <v>19.7</v>
      </c>
    </row>
    <row r="276" spans="2:12" ht="15" thickBot="1" x14ac:dyDescent="0.35">
      <c r="B276">
        <f t="shared" si="7"/>
        <v>3</v>
      </c>
      <c r="C276" s="2">
        <v>43390</v>
      </c>
      <c r="D276" s="4">
        <v>2.6</v>
      </c>
      <c r="E276" s="4">
        <v>71.599999999999994</v>
      </c>
      <c r="F276" s="4">
        <v>-9.3000000000000007</v>
      </c>
      <c r="G276" s="4">
        <v>40</v>
      </c>
      <c r="H276" s="4">
        <v>-0.2</v>
      </c>
      <c r="I276" s="4">
        <v>0</v>
      </c>
      <c r="J276" s="4">
        <v>0</v>
      </c>
      <c r="K276" s="4">
        <v>0</v>
      </c>
      <c r="L276" s="4">
        <v>52.6</v>
      </c>
    </row>
    <row r="277" spans="2:12" ht="15" thickBot="1" x14ac:dyDescent="0.35">
      <c r="B277">
        <f t="shared" si="7"/>
        <v>2</v>
      </c>
      <c r="C277" s="2">
        <v>43389</v>
      </c>
      <c r="D277" s="4">
        <v>3.4</v>
      </c>
      <c r="E277" s="4">
        <v>53</v>
      </c>
      <c r="F277" s="4">
        <v>18.3</v>
      </c>
      <c r="G277" s="4">
        <v>0</v>
      </c>
      <c r="H277" s="4">
        <v>0</v>
      </c>
      <c r="I277" s="4">
        <v>0</v>
      </c>
      <c r="J277" s="4">
        <v>-3.6</v>
      </c>
      <c r="K277" s="4">
        <v>0</v>
      </c>
      <c r="L277" s="4">
        <v>-52.8</v>
      </c>
    </row>
    <row r="278" spans="2:12" ht="15" thickBot="1" x14ac:dyDescent="0.35">
      <c r="B278">
        <f t="shared" si="7"/>
        <v>1</v>
      </c>
      <c r="C278" s="2">
        <v>43388</v>
      </c>
      <c r="D278" s="4">
        <v>11.8</v>
      </c>
      <c r="E278" s="4">
        <v>-182.8</v>
      </c>
      <c r="F278" s="4">
        <v>0</v>
      </c>
      <c r="G278" s="4">
        <v>0</v>
      </c>
      <c r="H278" s="4">
        <v>19.899999999999999</v>
      </c>
      <c r="I278" s="4">
        <v>0</v>
      </c>
      <c r="J278" s="4">
        <v>-5.8</v>
      </c>
      <c r="K278" s="4">
        <v>0</v>
      </c>
      <c r="L278" s="4">
        <v>102.3</v>
      </c>
    </row>
    <row r="279" spans="2:12" ht="15" thickBot="1" x14ac:dyDescent="0.35">
      <c r="B279">
        <f t="shared" si="7"/>
        <v>5</v>
      </c>
      <c r="C279" s="2">
        <v>43385</v>
      </c>
      <c r="D279" s="4">
        <v>-40.799999999999997</v>
      </c>
      <c r="E279" s="4">
        <v>71.599999999999994</v>
      </c>
      <c r="F279" s="4">
        <v>0</v>
      </c>
      <c r="G279" s="4">
        <v>20</v>
      </c>
      <c r="H279" s="4">
        <v>0.2</v>
      </c>
      <c r="I279" s="4">
        <v>0</v>
      </c>
      <c r="J279" s="4">
        <v>-0.4</v>
      </c>
      <c r="K279" s="4">
        <v>0</v>
      </c>
      <c r="L279" s="4">
        <v>78.900000000000006</v>
      </c>
    </row>
    <row r="280" spans="2:12" ht="15" thickBot="1" x14ac:dyDescent="0.35">
      <c r="B280">
        <f t="shared" si="7"/>
        <v>4</v>
      </c>
      <c r="C280" s="2">
        <v>43384</v>
      </c>
      <c r="D280" s="4">
        <v>-38</v>
      </c>
      <c r="E280" s="4">
        <v>13.7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-31.2</v>
      </c>
    </row>
    <row r="281" spans="2:12" ht="15" thickBot="1" x14ac:dyDescent="0.35">
      <c r="B281">
        <f t="shared" si="7"/>
        <v>3</v>
      </c>
      <c r="C281" s="2">
        <v>43383</v>
      </c>
      <c r="D281" s="4">
        <v>-18.399999999999999</v>
      </c>
      <c r="E281" s="4">
        <v>228.2</v>
      </c>
      <c r="F281" s="4">
        <v>-5</v>
      </c>
      <c r="G281" s="4">
        <v>80</v>
      </c>
      <c r="H281" s="4">
        <v>0</v>
      </c>
      <c r="I281" s="4">
        <v>0</v>
      </c>
      <c r="J281" s="4">
        <v>0</v>
      </c>
      <c r="K281" s="4">
        <v>0</v>
      </c>
      <c r="L281" s="3">
        <v>1336.2</v>
      </c>
    </row>
    <row r="282" spans="2:12" ht="15" thickBot="1" x14ac:dyDescent="0.35">
      <c r="B282">
        <f t="shared" si="7"/>
        <v>2</v>
      </c>
      <c r="C282" s="2">
        <v>43382</v>
      </c>
      <c r="D282" s="4">
        <v>-14.6</v>
      </c>
      <c r="E282" s="4">
        <v>-29.2</v>
      </c>
      <c r="F282" s="4">
        <v>13.4</v>
      </c>
      <c r="G282" s="4">
        <v>0</v>
      </c>
      <c r="H282" s="4">
        <v>-86.7</v>
      </c>
      <c r="I282" s="4">
        <v>0</v>
      </c>
      <c r="J282" s="4">
        <v>0</v>
      </c>
      <c r="K282" s="4">
        <v>0</v>
      </c>
      <c r="L282" s="4">
        <v>-664</v>
      </c>
    </row>
    <row r="283" spans="2:12" ht="15" thickBot="1" x14ac:dyDescent="0.35">
      <c r="B283">
        <f t="shared" si="7"/>
        <v>1</v>
      </c>
      <c r="C283" s="2">
        <v>43381</v>
      </c>
      <c r="D283" s="4">
        <v>13.6</v>
      </c>
      <c r="E283" s="4">
        <v>104.8</v>
      </c>
      <c r="F283" s="4">
        <v>0</v>
      </c>
      <c r="G283" s="4">
        <v>0</v>
      </c>
      <c r="H283" s="4">
        <v>66.599999999999994</v>
      </c>
      <c r="I283" s="4">
        <v>0</v>
      </c>
      <c r="J283" s="4">
        <v>0</v>
      </c>
      <c r="K283" s="4">
        <v>0</v>
      </c>
      <c r="L283" s="4">
        <v>-202.1</v>
      </c>
    </row>
    <row r="284" spans="2:12" ht="15" thickBot="1" x14ac:dyDescent="0.35">
      <c r="B284">
        <f t="shared" si="7"/>
        <v>5</v>
      </c>
      <c r="C284" s="2">
        <v>43378</v>
      </c>
      <c r="D284" s="4">
        <v>-20.9</v>
      </c>
      <c r="E284" s="4">
        <v>86.2</v>
      </c>
      <c r="F284" s="4">
        <v>0</v>
      </c>
      <c r="G284" s="4">
        <v>15</v>
      </c>
      <c r="H284" s="4">
        <v>0</v>
      </c>
      <c r="I284" s="4">
        <v>0</v>
      </c>
      <c r="J284" s="4">
        <v>0</v>
      </c>
      <c r="K284" s="4">
        <v>0</v>
      </c>
      <c r="L284" s="4">
        <v>64.8</v>
      </c>
    </row>
    <row r="285" spans="2:12" ht="15" thickBot="1" x14ac:dyDescent="0.35">
      <c r="B285">
        <f t="shared" si="7"/>
        <v>4</v>
      </c>
      <c r="C285" s="2">
        <v>43377</v>
      </c>
      <c r="D285" s="4">
        <v>-31</v>
      </c>
      <c r="E285" s="4">
        <v>76.099999999999994</v>
      </c>
      <c r="F285" s="4">
        <v>0</v>
      </c>
      <c r="G285" s="4">
        <v>0</v>
      </c>
      <c r="H285" s="4">
        <v>-0.1</v>
      </c>
      <c r="I285" s="4">
        <v>0</v>
      </c>
      <c r="J285" s="4">
        <v>0</v>
      </c>
      <c r="K285" s="4">
        <v>0</v>
      </c>
      <c r="L285" s="4">
        <v>-24.5</v>
      </c>
    </row>
    <row r="286" spans="2:12" ht="15" thickBot="1" x14ac:dyDescent="0.35">
      <c r="B286">
        <f t="shared" si="7"/>
        <v>3</v>
      </c>
      <c r="C286" s="2">
        <v>43376</v>
      </c>
      <c r="D286" s="4">
        <v>-11.2</v>
      </c>
      <c r="E286" s="4">
        <v>-7.8</v>
      </c>
      <c r="F286" s="4">
        <v>-6.9</v>
      </c>
      <c r="G286" s="4">
        <v>-20</v>
      </c>
      <c r="H286" s="4">
        <v>0.6</v>
      </c>
      <c r="I286" s="4">
        <v>0</v>
      </c>
      <c r="J286" s="4">
        <v>0</v>
      </c>
      <c r="K286" s="4">
        <v>0</v>
      </c>
      <c r="L286" s="4">
        <v>-556.9</v>
      </c>
    </row>
    <row r="287" spans="2:12" ht="15" thickBot="1" x14ac:dyDescent="0.35">
      <c r="B287">
        <f t="shared" si="7"/>
        <v>2</v>
      </c>
      <c r="C287" s="2">
        <v>43375</v>
      </c>
      <c r="D287" s="4">
        <v>3.6</v>
      </c>
      <c r="E287" s="4">
        <v>86.9</v>
      </c>
      <c r="F287" s="4">
        <v>10.6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90.8</v>
      </c>
    </row>
    <row r="288" spans="2:12" ht="15" thickBot="1" x14ac:dyDescent="0.35">
      <c r="B288">
        <f t="shared" si="7"/>
        <v>1</v>
      </c>
      <c r="C288" s="2">
        <v>43374</v>
      </c>
      <c r="D288" s="4">
        <v>37.5</v>
      </c>
      <c r="E288" s="4">
        <v>-181.6</v>
      </c>
      <c r="F288" s="4">
        <v>0</v>
      </c>
      <c r="G288" s="4">
        <v>0</v>
      </c>
      <c r="H288" s="4">
        <v>-202.4</v>
      </c>
      <c r="I288" s="4">
        <v>0</v>
      </c>
      <c r="J288" s="4">
        <v>0</v>
      </c>
      <c r="K288" s="4">
        <v>0</v>
      </c>
      <c r="L288" s="4">
        <v>70.599999999999994</v>
      </c>
    </row>
    <row r="289" spans="2:12" ht="15" thickBot="1" x14ac:dyDescent="0.35">
      <c r="B289">
        <f t="shared" si="7"/>
        <v>5</v>
      </c>
      <c r="C289" s="2">
        <v>43371</v>
      </c>
      <c r="D289" s="4">
        <v>2.9</v>
      </c>
      <c r="E289" s="4">
        <v>270</v>
      </c>
      <c r="F289" s="4">
        <v>0</v>
      </c>
      <c r="G289" s="4">
        <v>14.7</v>
      </c>
      <c r="H289" s="4">
        <v>199.5</v>
      </c>
      <c r="I289" s="4">
        <v>0</v>
      </c>
      <c r="J289" s="4">
        <v>0</v>
      </c>
      <c r="K289" s="4">
        <v>0</v>
      </c>
      <c r="L289" s="4">
        <v>-321.5</v>
      </c>
    </row>
    <row r="290" spans="2:12" ht="15" thickBot="1" x14ac:dyDescent="0.35">
      <c r="B290">
        <f t="shared" si="7"/>
        <v>4</v>
      </c>
      <c r="C290" s="2">
        <v>43370</v>
      </c>
      <c r="D290" s="4">
        <v>5.5</v>
      </c>
      <c r="E290" s="4">
        <v>-28</v>
      </c>
      <c r="F290" s="4">
        <v>0</v>
      </c>
      <c r="G290" s="4">
        <v>0</v>
      </c>
      <c r="H290" s="4">
        <v>0.5</v>
      </c>
      <c r="I290" s="4">
        <v>0</v>
      </c>
      <c r="J290" s="4">
        <v>0</v>
      </c>
      <c r="K290" s="4">
        <v>0</v>
      </c>
      <c r="L290" s="4">
        <v>-57.9</v>
      </c>
    </row>
    <row r="291" spans="2:12" ht="15" thickBot="1" x14ac:dyDescent="0.35">
      <c r="B291">
        <f t="shared" si="7"/>
        <v>3</v>
      </c>
      <c r="C291" s="2">
        <v>43369</v>
      </c>
      <c r="D291" s="4">
        <v>23.8</v>
      </c>
      <c r="E291" s="4">
        <v>54.8</v>
      </c>
      <c r="F291" s="4">
        <v>0</v>
      </c>
      <c r="G291" s="4">
        <v>15</v>
      </c>
      <c r="H291" s="4">
        <v>-0.3</v>
      </c>
      <c r="I291" s="4">
        <v>0</v>
      </c>
      <c r="J291" s="4">
        <v>0</v>
      </c>
      <c r="K291" s="4">
        <v>0</v>
      </c>
      <c r="L291" s="4">
        <v>114.8</v>
      </c>
    </row>
    <row r="292" spans="2:12" ht="15" thickBot="1" x14ac:dyDescent="0.35">
      <c r="B292">
        <f t="shared" si="7"/>
        <v>2</v>
      </c>
      <c r="C292" s="2">
        <v>43368</v>
      </c>
      <c r="D292" s="4">
        <v>29.3</v>
      </c>
      <c r="E292" s="4">
        <v>-829.1</v>
      </c>
      <c r="F292" s="4">
        <v>13.9</v>
      </c>
      <c r="G292" s="4">
        <v>0</v>
      </c>
      <c r="H292" s="4">
        <v>0.2</v>
      </c>
      <c r="I292" s="4">
        <v>0</v>
      </c>
      <c r="J292" s="4">
        <v>0</v>
      </c>
      <c r="K292" s="4">
        <v>0</v>
      </c>
      <c r="L292" s="4">
        <v>272.39999999999998</v>
      </c>
    </row>
    <row r="293" spans="2:12" ht="15" thickBot="1" x14ac:dyDescent="0.35">
      <c r="B293">
        <f t="shared" si="7"/>
        <v>1</v>
      </c>
      <c r="C293" s="2">
        <v>43367</v>
      </c>
      <c r="D293" s="4">
        <v>53.7</v>
      </c>
      <c r="E293" s="4">
        <v>-136.30000000000001</v>
      </c>
      <c r="F293" s="4">
        <v>0</v>
      </c>
      <c r="G293" s="4">
        <v>34.5</v>
      </c>
      <c r="H293" s="4">
        <v>46.8</v>
      </c>
      <c r="I293" s="4">
        <v>0</v>
      </c>
      <c r="J293" s="4">
        <v>0</v>
      </c>
      <c r="K293" s="4">
        <v>0</v>
      </c>
      <c r="L293" s="4">
        <v>165.6</v>
      </c>
    </row>
    <row r="294" spans="2:12" ht="15" thickBot="1" x14ac:dyDescent="0.35">
      <c r="B294">
        <f t="shared" si="7"/>
        <v>5</v>
      </c>
      <c r="C294" s="2">
        <v>43364</v>
      </c>
      <c r="D294" s="4">
        <v>11.8</v>
      </c>
      <c r="E294" s="4">
        <v>113.7</v>
      </c>
      <c r="F294" s="4">
        <v>0</v>
      </c>
      <c r="G294" s="4">
        <v>40</v>
      </c>
      <c r="H294" s="4">
        <v>3</v>
      </c>
      <c r="I294" s="4">
        <v>0</v>
      </c>
      <c r="J294" s="4">
        <v>0</v>
      </c>
      <c r="K294" s="4">
        <v>0</v>
      </c>
      <c r="L294" s="4">
        <v>-110.8</v>
      </c>
    </row>
    <row r="295" spans="2:12" ht="15" thickBot="1" x14ac:dyDescent="0.35">
      <c r="B295">
        <f t="shared" si="7"/>
        <v>4</v>
      </c>
      <c r="C295" s="2">
        <v>43363</v>
      </c>
      <c r="D295" s="4">
        <v>5.2</v>
      </c>
      <c r="E295" s="4">
        <v>19.7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-166.9</v>
      </c>
    </row>
    <row r="296" spans="2:12" ht="15" thickBot="1" x14ac:dyDescent="0.35">
      <c r="B296">
        <f t="shared" si="7"/>
        <v>3</v>
      </c>
      <c r="C296" s="2">
        <v>43362</v>
      </c>
      <c r="D296" s="4">
        <v>13.4</v>
      </c>
      <c r="E296" s="4">
        <v>11.1</v>
      </c>
      <c r="F296" s="4">
        <v>0</v>
      </c>
      <c r="G296" s="4">
        <v>10</v>
      </c>
      <c r="H296" s="4">
        <v>0</v>
      </c>
      <c r="I296" s="4">
        <v>0</v>
      </c>
      <c r="J296" s="4">
        <v>0</v>
      </c>
      <c r="K296" s="4">
        <v>0</v>
      </c>
      <c r="L296" s="4">
        <v>26.2</v>
      </c>
    </row>
    <row r="297" spans="2:12" ht="15" thickBot="1" x14ac:dyDescent="0.35">
      <c r="B297">
        <f t="shared" si="7"/>
        <v>2</v>
      </c>
      <c r="C297" s="2">
        <v>43361</v>
      </c>
      <c r="D297" s="4">
        <v>9.3000000000000007</v>
      </c>
      <c r="E297" s="4">
        <v>6.6</v>
      </c>
      <c r="F297" s="4">
        <v>0</v>
      </c>
      <c r="G297" s="4">
        <v>0</v>
      </c>
      <c r="H297" s="4">
        <v>10.199999999999999</v>
      </c>
      <c r="I297" s="4">
        <v>0</v>
      </c>
      <c r="J297" s="4">
        <v>-21.5</v>
      </c>
      <c r="K297" s="4">
        <v>0</v>
      </c>
      <c r="L297" s="4">
        <v>-4.2</v>
      </c>
    </row>
    <row r="298" spans="2:12" ht="15" thickBot="1" x14ac:dyDescent="0.35">
      <c r="B298">
        <f t="shared" si="7"/>
        <v>1</v>
      </c>
      <c r="C298" s="2">
        <v>43360</v>
      </c>
      <c r="D298" s="4">
        <v>26.6</v>
      </c>
      <c r="E298" s="4">
        <v>-38.4</v>
      </c>
      <c r="F298" s="4">
        <v>0</v>
      </c>
      <c r="G298" s="4">
        <v>0</v>
      </c>
      <c r="H298" s="4">
        <v>19</v>
      </c>
      <c r="I298" s="4">
        <v>0</v>
      </c>
      <c r="J298" s="4">
        <v>-15.2</v>
      </c>
      <c r="K298" s="4">
        <v>0</v>
      </c>
      <c r="L298" s="4">
        <v>-2.2999999999999998</v>
      </c>
    </row>
    <row r="299" spans="2:12" ht="15" thickBot="1" x14ac:dyDescent="0.35">
      <c r="B299">
        <f t="shared" si="7"/>
        <v>5</v>
      </c>
      <c r="C299" s="2">
        <v>43357</v>
      </c>
      <c r="D299" s="4">
        <v>-26.6</v>
      </c>
      <c r="E299" s="4">
        <v>34.6</v>
      </c>
      <c r="F299" s="4">
        <v>0</v>
      </c>
      <c r="G299" s="4">
        <v>20</v>
      </c>
      <c r="H299" s="4">
        <v>0</v>
      </c>
      <c r="I299" s="4">
        <v>0</v>
      </c>
      <c r="J299" s="4">
        <v>-0.3</v>
      </c>
      <c r="K299" s="4">
        <v>0</v>
      </c>
      <c r="L299" s="4">
        <v>-32.6</v>
      </c>
    </row>
    <row r="300" spans="2:12" ht="15" thickBot="1" x14ac:dyDescent="0.35">
      <c r="B300">
        <f t="shared" si="7"/>
        <v>4</v>
      </c>
      <c r="C300" s="2">
        <v>43356</v>
      </c>
      <c r="D300" s="4">
        <v>-37.1</v>
      </c>
      <c r="E300" s="4">
        <v>11</v>
      </c>
      <c r="F300" s="4">
        <v>0</v>
      </c>
      <c r="G300" s="4">
        <v>0</v>
      </c>
      <c r="H300" s="4">
        <v>0</v>
      </c>
      <c r="I300" s="4">
        <v>0</v>
      </c>
      <c r="J300" s="4">
        <v>0.1</v>
      </c>
      <c r="K300" s="4">
        <v>0</v>
      </c>
      <c r="L300" s="4">
        <v>-111</v>
      </c>
    </row>
    <row r="301" spans="2:12" ht="15" thickBot="1" x14ac:dyDescent="0.35">
      <c r="B301">
        <f t="shared" si="7"/>
        <v>3</v>
      </c>
      <c r="C301" s="2">
        <v>43355</v>
      </c>
      <c r="D301" s="4">
        <v>-26.3</v>
      </c>
      <c r="E301" s="4">
        <v>37.9</v>
      </c>
      <c r="F301" s="4">
        <v>0</v>
      </c>
      <c r="G301" s="4">
        <v>-10</v>
      </c>
      <c r="H301" s="4">
        <v>0</v>
      </c>
      <c r="I301" s="4">
        <v>0</v>
      </c>
      <c r="J301" s="4">
        <v>0</v>
      </c>
      <c r="K301" s="4">
        <v>0</v>
      </c>
      <c r="L301" s="4">
        <v>286.7</v>
      </c>
    </row>
    <row r="302" spans="2:12" ht="15" thickBot="1" x14ac:dyDescent="0.35">
      <c r="B302">
        <f t="shared" si="7"/>
        <v>2</v>
      </c>
      <c r="C302" s="2">
        <v>43354</v>
      </c>
      <c r="D302" s="4">
        <v>-13.3</v>
      </c>
      <c r="E302" s="4">
        <v>46.9</v>
      </c>
      <c r="F302" s="4">
        <v>8.5</v>
      </c>
      <c r="G302" s="4">
        <v>0</v>
      </c>
      <c r="H302" s="4">
        <v>0.2</v>
      </c>
      <c r="I302" s="4">
        <v>0</v>
      </c>
      <c r="J302" s="4">
        <v>0</v>
      </c>
      <c r="K302" s="4">
        <v>0</v>
      </c>
      <c r="L302" s="4">
        <v>-39.9</v>
      </c>
    </row>
    <row r="303" spans="2:12" ht="15" thickBot="1" x14ac:dyDescent="0.35">
      <c r="B303">
        <f t="shared" si="7"/>
        <v>1</v>
      </c>
      <c r="C303" s="2">
        <v>43353</v>
      </c>
      <c r="D303" s="4">
        <v>6.7</v>
      </c>
      <c r="E303" s="4">
        <v>49.7</v>
      </c>
      <c r="F303" s="4">
        <v>0</v>
      </c>
      <c r="G303" s="4">
        <v>0</v>
      </c>
      <c r="H303" s="4">
        <v>44.4</v>
      </c>
      <c r="I303" s="4">
        <v>0</v>
      </c>
      <c r="J303" s="4">
        <v>0</v>
      </c>
      <c r="K303" s="4">
        <v>0</v>
      </c>
      <c r="L303" s="4">
        <v>-30.4</v>
      </c>
    </row>
    <row r="304" spans="2:12" ht="15" thickBot="1" x14ac:dyDescent="0.35">
      <c r="B304">
        <f t="shared" si="7"/>
        <v>5</v>
      </c>
      <c r="C304" s="2">
        <v>43350</v>
      </c>
      <c r="D304" s="4">
        <v>-32.799999999999997</v>
      </c>
      <c r="E304" s="4">
        <v>38.700000000000003</v>
      </c>
      <c r="F304" s="4">
        <v>0</v>
      </c>
      <c r="G304" s="4">
        <v>40</v>
      </c>
      <c r="H304" s="4">
        <v>-100.2</v>
      </c>
      <c r="I304" s="4">
        <v>0</v>
      </c>
      <c r="J304" s="4">
        <v>0</v>
      </c>
      <c r="K304" s="4">
        <v>0</v>
      </c>
      <c r="L304" s="4">
        <v>-19</v>
      </c>
    </row>
    <row r="305" spans="2:12" ht="15" thickBot="1" x14ac:dyDescent="0.35">
      <c r="B305">
        <f t="shared" si="7"/>
        <v>4</v>
      </c>
      <c r="C305" s="2">
        <v>43349</v>
      </c>
      <c r="D305" s="4">
        <v>-35</v>
      </c>
      <c r="E305" s="4">
        <v>-255</v>
      </c>
      <c r="F305" s="4">
        <v>0</v>
      </c>
      <c r="G305" s="4">
        <v>0</v>
      </c>
      <c r="H305" s="4">
        <v>-267.10000000000002</v>
      </c>
      <c r="I305" s="4">
        <v>0</v>
      </c>
      <c r="J305" s="4">
        <v>0</v>
      </c>
      <c r="K305" s="4">
        <v>0</v>
      </c>
      <c r="L305" s="4">
        <v>95.5</v>
      </c>
    </row>
    <row r="306" spans="2:12" ht="15" thickBot="1" x14ac:dyDescent="0.35">
      <c r="B306">
        <f t="shared" si="7"/>
        <v>3</v>
      </c>
      <c r="C306" s="2">
        <v>43348</v>
      </c>
      <c r="D306" s="4">
        <v>-14.9</v>
      </c>
      <c r="E306" s="4">
        <v>50.8</v>
      </c>
      <c r="F306" s="4">
        <v>0</v>
      </c>
      <c r="G306" s="4">
        <v>-30</v>
      </c>
      <c r="H306" s="4">
        <v>11.9</v>
      </c>
      <c r="I306" s="4">
        <v>0</v>
      </c>
      <c r="J306" s="4">
        <v>0</v>
      </c>
      <c r="K306" s="4">
        <v>0</v>
      </c>
      <c r="L306" s="3">
        <v>1020.4</v>
      </c>
    </row>
    <row r="307" spans="2:12" ht="15" thickBot="1" x14ac:dyDescent="0.35">
      <c r="B307">
        <f t="shared" si="7"/>
        <v>2</v>
      </c>
      <c r="C307" s="2">
        <v>43347</v>
      </c>
      <c r="D307" s="4">
        <v>-6.2</v>
      </c>
      <c r="E307" s="4">
        <v>62.1</v>
      </c>
      <c r="F307" s="4">
        <v>5.0999999999999996</v>
      </c>
      <c r="G307" s="4">
        <v>0</v>
      </c>
      <c r="H307" s="4">
        <v>5.0999999999999996</v>
      </c>
      <c r="I307" s="4">
        <v>0</v>
      </c>
      <c r="J307" s="4">
        <v>0.3</v>
      </c>
      <c r="K307" s="4">
        <v>0</v>
      </c>
      <c r="L307" s="4">
        <v>-487.9</v>
      </c>
    </row>
    <row r="308" spans="2:12" ht="15" thickBot="1" x14ac:dyDescent="0.35">
      <c r="B308">
        <f t="shared" si="7"/>
        <v>1</v>
      </c>
      <c r="C308" s="2">
        <v>43346</v>
      </c>
      <c r="D308" s="4">
        <v>25.7</v>
      </c>
      <c r="E308" s="4">
        <v>330.9</v>
      </c>
      <c r="F308" s="4">
        <v>0</v>
      </c>
      <c r="G308" s="4">
        <v>0</v>
      </c>
      <c r="H308" s="4">
        <v>350</v>
      </c>
      <c r="I308" s="4">
        <v>0</v>
      </c>
      <c r="J308" s="4">
        <v>0.1</v>
      </c>
      <c r="K308" s="4">
        <v>0</v>
      </c>
      <c r="L308" s="4">
        <v>-249.1</v>
      </c>
    </row>
    <row r="309" spans="2:12" ht="15" thickBot="1" x14ac:dyDescent="0.35">
      <c r="B309">
        <f t="shared" si="7"/>
        <v>5</v>
      </c>
      <c r="C309" s="2">
        <v>43343</v>
      </c>
      <c r="D309" s="4">
        <v>-11.8</v>
      </c>
      <c r="E309" s="4">
        <v>-310.2</v>
      </c>
      <c r="F309" s="4">
        <v>0</v>
      </c>
      <c r="G309" s="4">
        <v>0</v>
      </c>
      <c r="H309" s="4">
        <v>-350.8</v>
      </c>
      <c r="I309" s="4">
        <v>0</v>
      </c>
      <c r="J309" s="4">
        <v>0</v>
      </c>
      <c r="K309" s="4">
        <v>0</v>
      </c>
      <c r="L309" s="4">
        <v>-108.2</v>
      </c>
    </row>
    <row r="310" spans="2:12" ht="15" thickBot="1" x14ac:dyDescent="0.35">
      <c r="B310">
        <f t="shared" si="7"/>
        <v>4</v>
      </c>
      <c r="C310" s="2">
        <v>43342</v>
      </c>
      <c r="D310" s="4">
        <v>-5.6</v>
      </c>
      <c r="E310" s="4">
        <v>318.60000000000002</v>
      </c>
      <c r="F310" s="4">
        <v>0</v>
      </c>
      <c r="G310" s="4">
        <v>0</v>
      </c>
      <c r="H310" s="4">
        <v>189</v>
      </c>
      <c r="I310" s="4">
        <v>0</v>
      </c>
      <c r="J310" s="4">
        <v>0</v>
      </c>
      <c r="K310" s="4">
        <v>0</v>
      </c>
      <c r="L310" s="4">
        <v>-11.1</v>
      </c>
    </row>
    <row r="311" spans="2:12" ht="15" thickBot="1" x14ac:dyDescent="0.35">
      <c r="B311">
        <f t="shared" si="7"/>
        <v>3</v>
      </c>
      <c r="C311" s="2">
        <v>43341</v>
      </c>
      <c r="D311" s="4">
        <v>16.100000000000001</v>
      </c>
      <c r="E311" s="4">
        <v>70.7</v>
      </c>
      <c r="F311" s="4">
        <v>-13</v>
      </c>
      <c r="G311" s="4">
        <v>-74.900000000000006</v>
      </c>
      <c r="H311" s="4">
        <v>1</v>
      </c>
      <c r="I311" s="4">
        <v>0</v>
      </c>
      <c r="J311" s="4">
        <v>0</v>
      </c>
      <c r="K311" s="4">
        <v>0</v>
      </c>
      <c r="L311" s="4">
        <v>328.6</v>
      </c>
    </row>
    <row r="312" spans="2:12" ht="15" thickBot="1" x14ac:dyDescent="0.35">
      <c r="B312">
        <f t="shared" si="7"/>
        <v>2</v>
      </c>
      <c r="C312" s="2">
        <v>43340</v>
      </c>
      <c r="D312" s="4">
        <v>20.6</v>
      </c>
      <c r="E312" s="4">
        <v>86.6</v>
      </c>
      <c r="F312" s="4">
        <v>22.5</v>
      </c>
      <c r="G312" s="4">
        <v>0</v>
      </c>
      <c r="H312" s="4">
        <v>168</v>
      </c>
      <c r="I312" s="4">
        <v>0</v>
      </c>
      <c r="J312" s="4">
        <v>0</v>
      </c>
      <c r="K312" s="4">
        <v>0</v>
      </c>
      <c r="L312" s="4">
        <v>-33.700000000000003</v>
      </c>
    </row>
    <row r="313" spans="2:12" ht="15" thickBot="1" x14ac:dyDescent="0.35">
      <c r="B313">
        <f t="shared" si="7"/>
        <v>1</v>
      </c>
      <c r="C313" s="2">
        <v>43339</v>
      </c>
      <c r="D313" s="4">
        <v>43.7</v>
      </c>
      <c r="E313" s="4">
        <v>-648.79999999999995</v>
      </c>
      <c r="F313" s="4">
        <v>0</v>
      </c>
      <c r="G313" s="4">
        <v>0</v>
      </c>
      <c r="H313" s="4">
        <v>-1</v>
      </c>
      <c r="I313" s="4">
        <v>0</v>
      </c>
      <c r="J313" s="4">
        <v>0</v>
      </c>
      <c r="K313" s="4">
        <v>0</v>
      </c>
      <c r="L313" s="4">
        <v>177.7</v>
      </c>
    </row>
    <row r="314" spans="2:12" ht="15" thickBot="1" x14ac:dyDescent="0.35">
      <c r="B314">
        <f t="shared" si="7"/>
        <v>5</v>
      </c>
      <c r="C314" s="2">
        <v>43336</v>
      </c>
      <c r="D314" s="4">
        <v>7.6</v>
      </c>
      <c r="E314" s="4">
        <v>-362.1</v>
      </c>
      <c r="F314" s="4">
        <v>0</v>
      </c>
      <c r="G314" s="4">
        <v>-50</v>
      </c>
      <c r="H314" s="4">
        <v>0.2</v>
      </c>
      <c r="I314" s="4">
        <v>0</v>
      </c>
      <c r="J314" s="4">
        <v>0</v>
      </c>
      <c r="K314" s="4">
        <v>0</v>
      </c>
      <c r="L314" s="4">
        <v>84</v>
      </c>
    </row>
    <row r="315" spans="2:12" ht="15" thickBot="1" x14ac:dyDescent="0.35">
      <c r="B315">
        <f t="shared" si="7"/>
        <v>4</v>
      </c>
      <c r="C315" s="2">
        <v>43335</v>
      </c>
      <c r="D315" s="4">
        <v>9.4</v>
      </c>
      <c r="E315" s="4">
        <v>-81.2</v>
      </c>
      <c r="F315" s="4">
        <v>0</v>
      </c>
      <c r="G315" s="4">
        <v>0</v>
      </c>
      <c r="H315" s="4">
        <v>0</v>
      </c>
      <c r="I315" s="4">
        <v>20.2</v>
      </c>
      <c r="J315" s="4">
        <v>0</v>
      </c>
      <c r="K315" s="4">
        <v>0</v>
      </c>
      <c r="L315" s="4">
        <v>-17.100000000000001</v>
      </c>
    </row>
    <row r="316" spans="2:12" ht="15" thickBot="1" x14ac:dyDescent="0.35">
      <c r="B316">
        <f t="shared" si="7"/>
        <v>3</v>
      </c>
      <c r="C316" s="2">
        <v>43334</v>
      </c>
      <c r="D316" s="4">
        <v>19</v>
      </c>
      <c r="E316" s="4">
        <v>13.7</v>
      </c>
      <c r="F316" s="4">
        <v>0</v>
      </c>
      <c r="G316" s="4">
        <v>-5</v>
      </c>
      <c r="H316" s="4">
        <v>0</v>
      </c>
      <c r="I316" s="4">
        <v>20.100000000000001</v>
      </c>
      <c r="J316" s="4">
        <v>0</v>
      </c>
      <c r="K316" s="4">
        <v>0</v>
      </c>
      <c r="L316" s="4">
        <v>-238.1</v>
      </c>
    </row>
    <row r="317" spans="2:12" ht="15" thickBot="1" x14ac:dyDescent="0.35">
      <c r="B317">
        <f t="shared" si="7"/>
        <v>2</v>
      </c>
      <c r="C317" s="2">
        <v>43333</v>
      </c>
      <c r="D317" s="4">
        <v>24.1</v>
      </c>
      <c r="E317" s="4">
        <v>53.1</v>
      </c>
      <c r="F317" s="4">
        <v>21.4</v>
      </c>
      <c r="G317" s="4">
        <v>0</v>
      </c>
      <c r="H317" s="4">
        <v>-1.6</v>
      </c>
      <c r="I317" s="4">
        <v>17.5</v>
      </c>
      <c r="J317" s="4">
        <v>0</v>
      </c>
      <c r="K317" s="4">
        <v>0</v>
      </c>
      <c r="L317" s="4">
        <v>11.1</v>
      </c>
    </row>
    <row r="318" spans="2:12" ht="15" thickBot="1" x14ac:dyDescent="0.35">
      <c r="B318">
        <f t="shared" si="7"/>
        <v>1</v>
      </c>
      <c r="C318" s="2">
        <v>43332</v>
      </c>
      <c r="D318" s="4">
        <v>39.1</v>
      </c>
      <c r="E318" s="4">
        <v>61.7</v>
      </c>
      <c r="F318" s="4">
        <v>0</v>
      </c>
      <c r="G318" s="4">
        <v>0</v>
      </c>
      <c r="H318" s="4">
        <v>9.8000000000000007</v>
      </c>
      <c r="I318" s="4">
        <v>17.5</v>
      </c>
      <c r="J318" s="4">
        <v>0</v>
      </c>
      <c r="K318" s="4">
        <v>0</v>
      </c>
      <c r="L318" s="4">
        <v>-63.2</v>
      </c>
    </row>
    <row r="319" spans="2:12" ht="15" thickBot="1" x14ac:dyDescent="0.35">
      <c r="B319">
        <f t="shared" si="7"/>
        <v>5</v>
      </c>
      <c r="C319" s="2">
        <v>43329</v>
      </c>
      <c r="D319" s="4">
        <v>-18.600000000000001</v>
      </c>
      <c r="E319" s="4">
        <v>84</v>
      </c>
      <c r="F319" s="4">
        <v>0</v>
      </c>
      <c r="G319" s="4">
        <v>0</v>
      </c>
      <c r="H319" s="4">
        <v>14.5</v>
      </c>
      <c r="I319" s="4">
        <v>0</v>
      </c>
      <c r="J319" s="4">
        <v>1.1000000000000001</v>
      </c>
      <c r="K319" s="4">
        <v>0</v>
      </c>
      <c r="L319" s="4">
        <v>-5.4</v>
      </c>
    </row>
    <row r="320" spans="2:12" ht="15" thickBot="1" x14ac:dyDescent="0.35">
      <c r="B320">
        <f t="shared" si="7"/>
        <v>4</v>
      </c>
      <c r="C320" s="2">
        <v>43328</v>
      </c>
      <c r="D320" s="4">
        <v>-29</v>
      </c>
      <c r="E320" s="4">
        <v>-8.1</v>
      </c>
      <c r="F320" s="4">
        <v>0</v>
      </c>
      <c r="G320" s="4">
        <v>0</v>
      </c>
      <c r="H320" s="4">
        <v>0.1</v>
      </c>
      <c r="I320" s="4">
        <v>0</v>
      </c>
      <c r="J320" s="4">
        <v>2.1</v>
      </c>
      <c r="K320" s="4">
        <v>0</v>
      </c>
      <c r="L320" s="4">
        <v>-20.3</v>
      </c>
    </row>
    <row r="321" spans="2:12" ht="15" thickBot="1" x14ac:dyDescent="0.35">
      <c r="B321">
        <f t="shared" si="7"/>
        <v>3</v>
      </c>
      <c r="C321" s="2">
        <v>43327</v>
      </c>
      <c r="D321" s="4">
        <v>-24.3</v>
      </c>
      <c r="E321" s="4">
        <v>-89.6</v>
      </c>
      <c r="F321" s="4">
        <v>-5.8</v>
      </c>
      <c r="G321" s="4">
        <v>-5</v>
      </c>
      <c r="H321" s="4">
        <v>1</v>
      </c>
      <c r="I321" s="4">
        <v>0</v>
      </c>
      <c r="J321" s="4">
        <v>1.1000000000000001</v>
      </c>
      <c r="K321" s="4">
        <v>0</v>
      </c>
      <c r="L321" s="4">
        <v>436.4</v>
      </c>
    </row>
    <row r="322" spans="2:12" ht="15" thickBot="1" x14ac:dyDescent="0.35">
      <c r="B322">
        <f t="shared" si="7"/>
        <v>2</v>
      </c>
      <c r="C322" s="2">
        <v>43326</v>
      </c>
      <c r="D322" s="4">
        <v>-21.4</v>
      </c>
      <c r="E322" s="4">
        <v>-54.8</v>
      </c>
      <c r="F322" s="4">
        <v>15.8</v>
      </c>
      <c r="G322" s="4">
        <v>0</v>
      </c>
      <c r="H322" s="4">
        <v>0</v>
      </c>
      <c r="I322" s="4">
        <v>0</v>
      </c>
      <c r="J322" s="4">
        <v>-0.2</v>
      </c>
      <c r="K322" s="4">
        <v>0</v>
      </c>
      <c r="L322" s="4">
        <v>17.7</v>
      </c>
    </row>
    <row r="323" spans="2:12" ht="15" thickBot="1" x14ac:dyDescent="0.35">
      <c r="B323">
        <f t="shared" si="7"/>
        <v>1</v>
      </c>
      <c r="C323" s="2">
        <v>43325</v>
      </c>
      <c r="D323" s="4">
        <v>3.1</v>
      </c>
      <c r="E323" s="4">
        <v>6.9</v>
      </c>
      <c r="F323" s="4">
        <v>0</v>
      </c>
      <c r="G323" s="4">
        <v>0</v>
      </c>
      <c r="H323" s="4">
        <v>31.8</v>
      </c>
      <c r="I323" s="4">
        <v>0</v>
      </c>
      <c r="J323" s="4">
        <v>0</v>
      </c>
      <c r="K323" s="4">
        <v>0</v>
      </c>
      <c r="L323" s="4">
        <v>-7.9</v>
      </c>
    </row>
    <row r="324" spans="2:12" ht="15" thickBot="1" x14ac:dyDescent="0.35">
      <c r="B324">
        <f t="shared" si="7"/>
        <v>5</v>
      </c>
      <c r="C324" s="2">
        <v>43322</v>
      </c>
      <c r="D324" s="4">
        <v>-36.9</v>
      </c>
      <c r="E324" s="4">
        <v>58.7</v>
      </c>
      <c r="F324" s="4">
        <v>0</v>
      </c>
      <c r="G324" s="4">
        <v>0</v>
      </c>
      <c r="H324" s="4">
        <v>68.900000000000006</v>
      </c>
      <c r="I324" s="4">
        <v>0</v>
      </c>
      <c r="J324" s="4">
        <v>0</v>
      </c>
      <c r="K324" s="4">
        <v>0</v>
      </c>
      <c r="L324" s="4">
        <v>-1.3</v>
      </c>
    </row>
    <row r="325" spans="2:12" ht="15" thickBot="1" x14ac:dyDescent="0.35">
      <c r="B325">
        <f t="shared" ref="B325:B388" si="8">WEEKDAY(C325,2)</f>
        <v>4</v>
      </c>
      <c r="C325" s="2">
        <v>43321</v>
      </c>
      <c r="D325" s="4">
        <v>-39</v>
      </c>
      <c r="E325" s="4">
        <v>86.5</v>
      </c>
      <c r="F325" s="4">
        <v>0</v>
      </c>
      <c r="G325" s="4">
        <v>0</v>
      </c>
      <c r="H325" s="4">
        <v>0</v>
      </c>
      <c r="I325" s="4">
        <v>8.4</v>
      </c>
      <c r="J325" s="4">
        <v>0</v>
      </c>
      <c r="K325" s="4">
        <v>0</v>
      </c>
      <c r="L325" s="4">
        <v>23</v>
      </c>
    </row>
    <row r="326" spans="2:12" ht="15" thickBot="1" x14ac:dyDescent="0.35">
      <c r="B326">
        <f t="shared" si="8"/>
        <v>3</v>
      </c>
      <c r="C326" s="2">
        <v>43320</v>
      </c>
      <c r="D326" s="4">
        <v>-23.2</v>
      </c>
      <c r="E326" s="4">
        <v>79.2</v>
      </c>
      <c r="F326" s="4">
        <v>-12.8</v>
      </c>
      <c r="G326" s="4">
        <v>-9.8000000000000007</v>
      </c>
      <c r="H326" s="4">
        <v>0.2</v>
      </c>
      <c r="I326" s="4">
        <v>16.7</v>
      </c>
      <c r="J326" s="4">
        <v>0</v>
      </c>
      <c r="K326" s="4">
        <v>0</v>
      </c>
      <c r="L326" s="4">
        <v>527</v>
      </c>
    </row>
    <row r="327" spans="2:12" ht="15" thickBot="1" x14ac:dyDescent="0.35">
      <c r="B327">
        <f t="shared" si="8"/>
        <v>2</v>
      </c>
      <c r="C327" s="2">
        <v>43319</v>
      </c>
      <c r="D327" s="4">
        <v>-7.7</v>
      </c>
      <c r="E327" s="4">
        <v>151.30000000000001</v>
      </c>
      <c r="F327" s="4">
        <v>63.8</v>
      </c>
      <c r="G327" s="4">
        <v>0</v>
      </c>
      <c r="H327" s="4">
        <v>-24.3</v>
      </c>
      <c r="I327" s="4">
        <v>15.8</v>
      </c>
      <c r="J327" s="4">
        <v>0</v>
      </c>
      <c r="K327" s="4">
        <v>0</v>
      </c>
      <c r="L327" s="4">
        <v>-101.1</v>
      </c>
    </row>
    <row r="328" spans="2:12" ht="15" thickBot="1" x14ac:dyDescent="0.35">
      <c r="B328">
        <f t="shared" si="8"/>
        <v>1</v>
      </c>
      <c r="C328" s="2">
        <v>43318</v>
      </c>
      <c r="D328" s="4">
        <v>8.9</v>
      </c>
      <c r="E328" s="4">
        <v>42.4</v>
      </c>
      <c r="F328" s="4">
        <v>0</v>
      </c>
      <c r="G328" s="4">
        <v>0</v>
      </c>
      <c r="H328" s="4">
        <v>11.6</v>
      </c>
      <c r="I328" s="4">
        <v>15.8</v>
      </c>
      <c r="J328" s="4">
        <v>0</v>
      </c>
      <c r="K328" s="4">
        <v>0</v>
      </c>
      <c r="L328" s="4">
        <v>-905.8</v>
      </c>
    </row>
    <row r="329" spans="2:12" ht="15" thickBot="1" x14ac:dyDescent="0.35">
      <c r="B329">
        <f t="shared" si="8"/>
        <v>5</v>
      </c>
      <c r="C329" s="2">
        <v>43315</v>
      </c>
      <c r="D329" s="4">
        <v>-29.4</v>
      </c>
      <c r="E329" s="4">
        <v>313.2</v>
      </c>
      <c r="F329" s="4">
        <v>0</v>
      </c>
      <c r="G329" s="4">
        <v>60</v>
      </c>
      <c r="H329" s="4">
        <v>50</v>
      </c>
      <c r="I329" s="4">
        <v>16</v>
      </c>
      <c r="J329" s="4">
        <v>0</v>
      </c>
      <c r="K329" s="4">
        <v>0</v>
      </c>
      <c r="L329" s="4">
        <v>-133</v>
      </c>
    </row>
    <row r="330" spans="2:12" ht="15" thickBot="1" x14ac:dyDescent="0.35">
      <c r="B330">
        <f t="shared" si="8"/>
        <v>4</v>
      </c>
      <c r="C330" s="2">
        <v>43314</v>
      </c>
      <c r="D330" s="4">
        <v>-24</v>
      </c>
      <c r="E330" s="4">
        <v>-43.5</v>
      </c>
      <c r="F330" s="4">
        <v>0</v>
      </c>
      <c r="G330" s="4">
        <v>0</v>
      </c>
      <c r="H330" s="4">
        <v>-106.5</v>
      </c>
      <c r="I330" s="4">
        <v>15.9</v>
      </c>
      <c r="J330" s="4">
        <v>0</v>
      </c>
      <c r="K330" s="4">
        <v>0</v>
      </c>
      <c r="L330" s="4">
        <v>-418.9</v>
      </c>
    </row>
    <row r="331" spans="2:12" ht="15" thickBot="1" x14ac:dyDescent="0.35">
      <c r="B331">
        <f t="shared" si="8"/>
        <v>3</v>
      </c>
      <c r="C331" s="2">
        <v>43313</v>
      </c>
      <c r="D331" s="4">
        <v>0.7</v>
      </c>
      <c r="E331" s="4">
        <v>191.8</v>
      </c>
      <c r="F331" s="4">
        <v>-18.600000000000001</v>
      </c>
      <c r="G331" s="4">
        <v>115</v>
      </c>
      <c r="H331" s="4">
        <v>59.1</v>
      </c>
      <c r="I331" s="4">
        <v>15.7</v>
      </c>
      <c r="J331" s="4">
        <v>0</v>
      </c>
      <c r="K331" s="4">
        <v>0</v>
      </c>
      <c r="L331" s="4">
        <v>522.6</v>
      </c>
    </row>
    <row r="332" spans="2:12" ht="15" thickBot="1" x14ac:dyDescent="0.35">
      <c r="B332">
        <f t="shared" si="8"/>
        <v>2</v>
      </c>
      <c r="C332" s="2">
        <v>43312</v>
      </c>
      <c r="D332" s="4">
        <v>19.8</v>
      </c>
      <c r="E332" s="4">
        <v>-103.5</v>
      </c>
      <c r="F332" s="4">
        <v>28.3</v>
      </c>
      <c r="G332" s="4">
        <v>0</v>
      </c>
      <c r="H332" s="4">
        <v>-335.3</v>
      </c>
      <c r="I332" s="4">
        <v>15.7</v>
      </c>
      <c r="J332" s="4">
        <v>0</v>
      </c>
      <c r="K332" s="4">
        <v>0</v>
      </c>
      <c r="L332" s="4">
        <v>80</v>
      </c>
    </row>
    <row r="333" spans="2:12" ht="15" thickBot="1" x14ac:dyDescent="0.35">
      <c r="B333">
        <f t="shared" si="8"/>
        <v>1</v>
      </c>
      <c r="C333" s="2">
        <v>43311</v>
      </c>
      <c r="D333" s="4">
        <v>46.7</v>
      </c>
      <c r="E333" s="4">
        <v>159</v>
      </c>
      <c r="F333" s="4">
        <v>0</v>
      </c>
      <c r="G333" s="4">
        <v>0</v>
      </c>
      <c r="H333" s="4">
        <v>299.39999999999998</v>
      </c>
      <c r="I333" s="4">
        <v>15.8</v>
      </c>
      <c r="J333" s="4">
        <v>0</v>
      </c>
      <c r="K333" s="4">
        <v>0</v>
      </c>
      <c r="L333" s="4">
        <v>-45.7</v>
      </c>
    </row>
    <row r="334" spans="2:12" ht="15" thickBot="1" x14ac:dyDescent="0.35">
      <c r="B334">
        <f t="shared" si="8"/>
        <v>5</v>
      </c>
      <c r="C334" s="2">
        <v>43308</v>
      </c>
      <c r="D334" s="4">
        <v>2.9</v>
      </c>
      <c r="E334" s="4">
        <v>90.5</v>
      </c>
      <c r="F334" s="4">
        <v>0</v>
      </c>
      <c r="G334" s="4">
        <v>35</v>
      </c>
      <c r="H334" s="4">
        <v>100.5</v>
      </c>
      <c r="I334" s="4">
        <v>15.8</v>
      </c>
      <c r="J334" s="4">
        <v>0.2</v>
      </c>
      <c r="K334" s="4">
        <v>0</v>
      </c>
      <c r="L334" s="4">
        <v>131.69999999999999</v>
      </c>
    </row>
    <row r="335" spans="2:12" ht="15" thickBot="1" x14ac:dyDescent="0.35">
      <c r="B335">
        <f t="shared" si="8"/>
        <v>4</v>
      </c>
      <c r="C335" s="2">
        <v>43307</v>
      </c>
      <c r="D335" s="4">
        <v>5.8</v>
      </c>
      <c r="E335" s="4">
        <v>23</v>
      </c>
      <c r="F335" s="4">
        <v>0</v>
      </c>
      <c r="G335" s="4">
        <v>0</v>
      </c>
      <c r="H335" s="4">
        <v>0</v>
      </c>
      <c r="I335" s="4">
        <v>15.8</v>
      </c>
      <c r="J335" s="4">
        <v>0</v>
      </c>
      <c r="K335" s="4">
        <v>0</v>
      </c>
      <c r="L335" s="4">
        <v>-95.6</v>
      </c>
    </row>
    <row r="336" spans="2:12" ht="15" thickBot="1" x14ac:dyDescent="0.35">
      <c r="B336">
        <f t="shared" si="8"/>
        <v>3</v>
      </c>
      <c r="C336" s="2">
        <v>43306</v>
      </c>
      <c r="D336" s="4">
        <v>13.4</v>
      </c>
      <c r="E336" s="4">
        <v>-919.9</v>
      </c>
      <c r="F336" s="4">
        <v>-34.299999999999997</v>
      </c>
      <c r="G336" s="4">
        <v>-49</v>
      </c>
      <c r="H336" s="4">
        <v>-0.3</v>
      </c>
      <c r="I336" s="4">
        <v>15.7</v>
      </c>
      <c r="J336" s="4">
        <v>0</v>
      </c>
      <c r="K336" s="4">
        <v>0</v>
      </c>
      <c r="L336" s="4">
        <v>205.6</v>
      </c>
    </row>
    <row r="337" spans="2:12" ht="15" thickBot="1" x14ac:dyDescent="0.35">
      <c r="B337">
        <f t="shared" si="8"/>
        <v>2</v>
      </c>
      <c r="C337" s="2">
        <v>43305</v>
      </c>
      <c r="D337" s="4">
        <v>23</v>
      </c>
      <c r="E337" s="4">
        <v>-139.1</v>
      </c>
      <c r="F337" s="4">
        <v>6.4</v>
      </c>
      <c r="G337" s="4">
        <v>0</v>
      </c>
      <c r="H337" s="4">
        <v>0</v>
      </c>
      <c r="I337" s="4">
        <v>15.7</v>
      </c>
      <c r="J337" s="4">
        <v>0</v>
      </c>
      <c r="K337" s="4">
        <v>0</v>
      </c>
      <c r="L337" s="4">
        <v>-42.4</v>
      </c>
    </row>
    <row r="338" spans="2:12" ht="15" thickBot="1" x14ac:dyDescent="0.35">
      <c r="B338">
        <f t="shared" si="8"/>
        <v>1</v>
      </c>
      <c r="C338" s="2">
        <v>43304</v>
      </c>
      <c r="D338" s="4">
        <v>43.5</v>
      </c>
      <c r="E338" s="4">
        <v>-6</v>
      </c>
      <c r="F338" s="4">
        <v>0</v>
      </c>
      <c r="G338" s="4">
        <v>0</v>
      </c>
      <c r="H338" s="4">
        <v>-0.4</v>
      </c>
      <c r="I338" s="4">
        <v>15.9</v>
      </c>
      <c r="J338" s="4">
        <v>0</v>
      </c>
      <c r="K338" s="4">
        <v>0</v>
      </c>
      <c r="L338" s="4">
        <v>-38.6</v>
      </c>
    </row>
    <row r="339" spans="2:12" ht="15" thickBot="1" x14ac:dyDescent="0.35">
      <c r="B339">
        <f t="shared" si="8"/>
        <v>5</v>
      </c>
      <c r="C339" s="2">
        <v>43301</v>
      </c>
      <c r="D339" s="4">
        <v>-5.5</v>
      </c>
      <c r="E339" s="4">
        <v>27.5</v>
      </c>
      <c r="F339" s="4">
        <v>0</v>
      </c>
      <c r="G339" s="4">
        <v>0</v>
      </c>
      <c r="H339" s="4">
        <v>-100.6</v>
      </c>
      <c r="I339" s="4">
        <v>15.9</v>
      </c>
      <c r="J339" s="4">
        <v>0</v>
      </c>
      <c r="K339" s="4">
        <v>0</v>
      </c>
      <c r="L339" s="4">
        <v>-19.600000000000001</v>
      </c>
    </row>
    <row r="340" spans="2:12" ht="15" thickBot="1" x14ac:dyDescent="0.35">
      <c r="B340">
        <f t="shared" si="8"/>
        <v>4</v>
      </c>
      <c r="C340" s="2">
        <v>43300</v>
      </c>
      <c r="D340" s="4">
        <v>-6.2</v>
      </c>
      <c r="E340" s="4">
        <v>-115.3</v>
      </c>
      <c r="F340" s="4">
        <v>0</v>
      </c>
      <c r="G340" s="4">
        <v>0</v>
      </c>
      <c r="H340" s="4">
        <v>-100.2</v>
      </c>
      <c r="I340" s="4">
        <v>16</v>
      </c>
      <c r="J340" s="4">
        <v>0</v>
      </c>
      <c r="K340" s="4">
        <v>0</v>
      </c>
      <c r="L340" s="4">
        <v>-16.8</v>
      </c>
    </row>
    <row r="341" spans="2:12" ht="15" thickBot="1" x14ac:dyDescent="0.35">
      <c r="B341">
        <f t="shared" si="8"/>
        <v>3</v>
      </c>
      <c r="C341" s="2">
        <v>43299</v>
      </c>
      <c r="D341" s="4">
        <v>-5.2</v>
      </c>
      <c r="E341" s="4">
        <v>-157.80000000000001</v>
      </c>
      <c r="F341" s="4">
        <v>-39</v>
      </c>
      <c r="G341" s="4">
        <v>0</v>
      </c>
      <c r="H341" s="4">
        <v>-189.7</v>
      </c>
      <c r="I341" s="4">
        <v>15.9</v>
      </c>
      <c r="J341" s="4">
        <v>0</v>
      </c>
      <c r="K341" s="4">
        <v>0</v>
      </c>
      <c r="L341" s="4">
        <v>537.20000000000005</v>
      </c>
    </row>
    <row r="342" spans="2:12" ht="15" thickBot="1" x14ac:dyDescent="0.35">
      <c r="B342">
        <f t="shared" si="8"/>
        <v>2</v>
      </c>
      <c r="C342" s="2">
        <v>43298</v>
      </c>
      <c r="D342" s="4">
        <v>5.6</v>
      </c>
      <c r="E342" s="4">
        <v>-0.4</v>
      </c>
      <c r="F342" s="4">
        <v>0</v>
      </c>
      <c r="G342" s="4">
        <v>0</v>
      </c>
      <c r="H342" s="4">
        <v>-9.1999999999999993</v>
      </c>
      <c r="I342" s="4">
        <v>15.8</v>
      </c>
      <c r="J342" s="4">
        <v>-5.9</v>
      </c>
      <c r="K342" s="4">
        <v>0</v>
      </c>
      <c r="L342" s="4">
        <v>-32</v>
      </c>
    </row>
    <row r="343" spans="2:12" ht="15" thickBot="1" x14ac:dyDescent="0.35">
      <c r="B343">
        <f t="shared" si="8"/>
        <v>1</v>
      </c>
      <c r="C343" s="2">
        <v>43297</v>
      </c>
      <c r="D343" s="4">
        <v>19.399999999999999</v>
      </c>
      <c r="E343" s="4">
        <v>-29.4</v>
      </c>
      <c r="F343" s="4">
        <v>0</v>
      </c>
      <c r="G343" s="4">
        <v>0</v>
      </c>
      <c r="H343" s="4">
        <v>-0.2</v>
      </c>
      <c r="I343" s="4">
        <v>15.8</v>
      </c>
      <c r="J343" s="4">
        <v>0.7</v>
      </c>
      <c r="K343" s="4">
        <v>0</v>
      </c>
      <c r="L343" s="4">
        <v>20.100000000000001</v>
      </c>
    </row>
    <row r="344" spans="2:12" ht="15" thickBot="1" x14ac:dyDescent="0.35">
      <c r="B344">
        <f t="shared" si="8"/>
        <v>5</v>
      </c>
      <c r="C344" s="2">
        <v>43294</v>
      </c>
      <c r="D344" s="4">
        <v>-32.299999999999997</v>
      </c>
      <c r="E344" s="4">
        <v>5.7</v>
      </c>
      <c r="F344" s="4">
        <v>0</v>
      </c>
      <c r="G344" s="4">
        <v>0</v>
      </c>
      <c r="H344" s="4">
        <v>-1.1000000000000001</v>
      </c>
      <c r="I344" s="4">
        <v>15.8</v>
      </c>
      <c r="J344" s="4">
        <v>0</v>
      </c>
      <c r="K344" s="4">
        <v>0</v>
      </c>
      <c r="L344" s="4">
        <v>4.5999999999999996</v>
      </c>
    </row>
    <row r="345" spans="2:12" ht="15" thickBot="1" x14ac:dyDescent="0.35">
      <c r="B345">
        <f t="shared" si="8"/>
        <v>4</v>
      </c>
      <c r="C345" s="2">
        <v>43293</v>
      </c>
      <c r="D345" s="4">
        <v>-49.3</v>
      </c>
      <c r="E345" s="4">
        <v>24</v>
      </c>
      <c r="F345" s="4">
        <v>0</v>
      </c>
      <c r="G345" s="4">
        <v>0</v>
      </c>
      <c r="H345" s="4">
        <v>-0.1</v>
      </c>
      <c r="I345" s="4">
        <v>15.7</v>
      </c>
      <c r="J345" s="4">
        <v>1.4</v>
      </c>
      <c r="K345" s="4">
        <v>0</v>
      </c>
      <c r="L345" s="4">
        <v>16.8</v>
      </c>
    </row>
    <row r="346" spans="2:12" ht="15" thickBot="1" x14ac:dyDescent="0.35">
      <c r="B346">
        <f t="shared" si="8"/>
        <v>3</v>
      </c>
      <c r="C346" s="2">
        <v>43292</v>
      </c>
      <c r="D346" s="4">
        <v>-29.2</v>
      </c>
      <c r="E346" s="4">
        <v>386.3</v>
      </c>
      <c r="F346" s="4">
        <v>-39.1</v>
      </c>
      <c r="G346" s="4">
        <v>0</v>
      </c>
      <c r="H346" s="4">
        <v>384.5</v>
      </c>
      <c r="I346" s="4">
        <v>15.7</v>
      </c>
      <c r="J346" s="4">
        <v>0</v>
      </c>
      <c r="K346" s="4">
        <v>0</v>
      </c>
      <c r="L346" s="4">
        <v>805.2</v>
      </c>
    </row>
    <row r="347" spans="2:12" ht="15" thickBot="1" x14ac:dyDescent="0.35">
      <c r="B347">
        <f t="shared" si="8"/>
        <v>2</v>
      </c>
      <c r="C347" s="2">
        <v>43291</v>
      </c>
      <c r="D347" s="4">
        <v>-23.4</v>
      </c>
      <c r="E347" s="4">
        <v>-69.2</v>
      </c>
      <c r="F347" s="4">
        <v>0</v>
      </c>
      <c r="G347" s="4">
        <v>0</v>
      </c>
      <c r="H347" s="4">
        <v>-0.6</v>
      </c>
      <c r="I347" s="4">
        <v>15.7</v>
      </c>
      <c r="J347" s="4">
        <v>0.1</v>
      </c>
      <c r="K347" s="4">
        <v>0</v>
      </c>
      <c r="L347" s="4">
        <v>-214.1</v>
      </c>
    </row>
    <row r="348" spans="2:12" ht="15" thickBot="1" x14ac:dyDescent="0.35">
      <c r="B348">
        <f t="shared" si="8"/>
        <v>1</v>
      </c>
      <c r="C348" s="2">
        <v>43290</v>
      </c>
      <c r="D348" s="4">
        <v>-2.2999999999999998</v>
      </c>
      <c r="E348" s="4">
        <v>103.6</v>
      </c>
      <c r="F348" s="4">
        <v>0</v>
      </c>
      <c r="G348" s="4">
        <v>0</v>
      </c>
      <c r="H348" s="4">
        <v>69.599999999999994</v>
      </c>
      <c r="I348" s="4">
        <v>15.8</v>
      </c>
      <c r="J348" s="4">
        <v>0</v>
      </c>
      <c r="K348" s="4">
        <v>0</v>
      </c>
      <c r="L348" s="4">
        <v>-447.8</v>
      </c>
    </row>
    <row r="349" spans="2:12" ht="15" thickBot="1" x14ac:dyDescent="0.35">
      <c r="B349">
        <f t="shared" si="8"/>
        <v>5</v>
      </c>
      <c r="C349" s="2">
        <v>43287</v>
      </c>
      <c r="D349" s="4">
        <v>-38</v>
      </c>
      <c r="E349" s="4">
        <v>124.6</v>
      </c>
      <c r="F349" s="4">
        <v>0</v>
      </c>
      <c r="G349" s="4">
        <v>0</v>
      </c>
      <c r="H349" s="4">
        <v>-0.3</v>
      </c>
      <c r="I349" s="4">
        <v>20</v>
      </c>
      <c r="J349" s="4">
        <v>0</v>
      </c>
      <c r="K349" s="4">
        <v>0</v>
      </c>
      <c r="L349" s="4">
        <v>-43.4</v>
      </c>
    </row>
    <row r="350" spans="2:12" ht="15" thickBot="1" x14ac:dyDescent="0.35">
      <c r="B350">
        <f t="shared" si="8"/>
        <v>4</v>
      </c>
      <c r="C350" s="2">
        <v>43286</v>
      </c>
      <c r="D350" s="4">
        <v>-48.9</v>
      </c>
      <c r="E350" s="4">
        <v>97.8</v>
      </c>
      <c r="F350" s="4">
        <v>0</v>
      </c>
      <c r="G350" s="4">
        <v>0</v>
      </c>
      <c r="H350" s="4">
        <v>0.1</v>
      </c>
      <c r="I350" s="4">
        <v>32.1</v>
      </c>
      <c r="J350" s="4">
        <v>0</v>
      </c>
      <c r="K350" s="4">
        <v>0</v>
      </c>
      <c r="L350" s="4">
        <v>-16.3</v>
      </c>
    </row>
    <row r="351" spans="2:12" ht="15" thickBot="1" x14ac:dyDescent="0.35">
      <c r="B351">
        <f t="shared" si="8"/>
        <v>3</v>
      </c>
      <c r="C351" s="2">
        <v>43285</v>
      </c>
      <c r="D351" s="4">
        <v>-27.5</v>
      </c>
      <c r="E351" s="4">
        <v>60.4</v>
      </c>
      <c r="F351" s="4">
        <v>-29.1</v>
      </c>
      <c r="G351" s="4">
        <v>7.5</v>
      </c>
      <c r="H351" s="4">
        <v>-10.1</v>
      </c>
      <c r="I351" s="4">
        <v>8</v>
      </c>
      <c r="J351" s="4">
        <v>0</v>
      </c>
      <c r="K351" s="4">
        <v>0</v>
      </c>
      <c r="L351" s="4">
        <v>-730.7</v>
      </c>
    </row>
    <row r="352" spans="2:12" ht="15" thickBot="1" x14ac:dyDescent="0.35">
      <c r="B352">
        <f t="shared" si="8"/>
        <v>2</v>
      </c>
      <c r="C352" s="2">
        <v>43284</v>
      </c>
      <c r="D352" s="4">
        <v>-10.6</v>
      </c>
      <c r="E352" s="4">
        <v>15</v>
      </c>
      <c r="F352" s="4">
        <v>0</v>
      </c>
      <c r="G352" s="4">
        <v>0</v>
      </c>
      <c r="H352" s="4">
        <v>-49.3</v>
      </c>
      <c r="I352" s="4">
        <v>20.2</v>
      </c>
      <c r="J352" s="4">
        <v>0</v>
      </c>
      <c r="K352" s="4">
        <v>0</v>
      </c>
      <c r="L352" s="4">
        <v>-36.9</v>
      </c>
    </row>
    <row r="353" spans="2:12" ht="15" thickBot="1" x14ac:dyDescent="0.35">
      <c r="B353">
        <f t="shared" si="8"/>
        <v>1</v>
      </c>
      <c r="C353" s="2">
        <v>43283</v>
      </c>
      <c r="D353" s="4">
        <v>21.6</v>
      </c>
      <c r="E353" s="4">
        <v>-57.8</v>
      </c>
      <c r="F353" s="4">
        <v>0</v>
      </c>
      <c r="G353" s="4">
        <v>0</v>
      </c>
      <c r="H353" s="4">
        <v>-49.7</v>
      </c>
      <c r="I353" s="4">
        <v>19.8</v>
      </c>
      <c r="J353" s="4">
        <v>0</v>
      </c>
      <c r="K353" s="4">
        <v>0</v>
      </c>
      <c r="L353" s="4">
        <v>81.099999999999994</v>
      </c>
    </row>
    <row r="354" spans="2:12" ht="15" thickBot="1" x14ac:dyDescent="0.35">
      <c r="B354">
        <f t="shared" si="8"/>
        <v>5</v>
      </c>
      <c r="C354" s="2">
        <v>43280</v>
      </c>
      <c r="D354" s="4">
        <v>-4.5</v>
      </c>
      <c r="E354" s="4">
        <v>-11.5</v>
      </c>
      <c r="F354" s="4">
        <v>0</v>
      </c>
      <c r="G354" s="4">
        <v>0</v>
      </c>
      <c r="H354" s="4">
        <v>-192.8</v>
      </c>
      <c r="I354" s="4">
        <v>20</v>
      </c>
      <c r="J354" s="4">
        <v>0.1</v>
      </c>
      <c r="K354" s="4">
        <v>0</v>
      </c>
      <c r="L354" s="4">
        <v>-113</v>
      </c>
    </row>
    <row r="355" spans="2:12" ht="15" thickBot="1" x14ac:dyDescent="0.35">
      <c r="B355">
        <f t="shared" si="8"/>
        <v>4</v>
      </c>
      <c r="C355" s="2">
        <v>43279</v>
      </c>
      <c r="D355" s="4">
        <v>-2.2999999999999998</v>
      </c>
      <c r="E355" s="4">
        <v>53.4</v>
      </c>
      <c r="F355" s="4">
        <v>0</v>
      </c>
      <c r="G355" s="4">
        <v>0</v>
      </c>
      <c r="H355" s="4">
        <v>-0.1</v>
      </c>
      <c r="I355" s="4">
        <v>20.2</v>
      </c>
      <c r="J355" s="4">
        <v>0</v>
      </c>
      <c r="K355" s="4">
        <v>0</v>
      </c>
      <c r="L355" s="4">
        <v>-38.5</v>
      </c>
    </row>
    <row r="356" spans="2:12" ht="15" thickBot="1" x14ac:dyDescent="0.35">
      <c r="B356">
        <f t="shared" si="8"/>
        <v>3</v>
      </c>
      <c r="C356" s="2">
        <v>43278</v>
      </c>
      <c r="D356" s="4">
        <v>8.1</v>
      </c>
      <c r="E356" s="4">
        <v>65</v>
      </c>
      <c r="F356" s="4">
        <v>-19.3</v>
      </c>
      <c r="G356" s="4">
        <v>45</v>
      </c>
      <c r="H356" s="4">
        <v>-0.1</v>
      </c>
      <c r="I356" s="4">
        <v>20</v>
      </c>
      <c r="J356" s="4">
        <v>0</v>
      </c>
      <c r="K356" s="4">
        <v>0</v>
      </c>
      <c r="L356" s="4">
        <v>503.8</v>
      </c>
    </row>
    <row r="357" spans="2:12" ht="15" thickBot="1" x14ac:dyDescent="0.35">
      <c r="B357">
        <f t="shared" si="8"/>
        <v>2</v>
      </c>
      <c r="C357" s="2">
        <v>43277</v>
      </c>
      <c r="D357" s="4">
        <v>21</v>
      </c>
      <c r="E357" s="4">
        <v>116</v>
      </c>
      <c r="F357" s="4">
        <v>9.4</v>
      </c>
      <c r="G357" s="4">
        <v>0</v>
      </c>
      <c r="H357" s="4">
        <v>-0.7</v>
      </c>
      <c r="I357" s="4">
        <v>19.899999999999999</v>
      </c>
      <c r="J357" s="4">
        <v>0</v>
      </c>
      <c r="K357" s="4">
        <v>0</v>
      </c>
      <c r="L357" s="4">
        <v>-26.8</v>
      </c>
    </row>
    <row r="358" spans="2:12" ht="15" thickBot="1" x14ac:dyDescent="0.35">
      <c r="B358">
        <f t="shared" si="8"/>
        <v>1</v>
      </c>
      <c r="C358" s="2">
        <v>43276</v>
      </c>
      <c r="D358" s="4">
        <v>42.5</v>
      </c>
      <c r="E358" s="4">
        <v>-821.4</v>
      </c>
      <c r="F358" s="4">
        <v>0</v>
      </c>
      <c r="G358" s="4">
        <v>0</v>
      </c>
      <c r="H358" s="4">
        <v>3</v>
      </c>
      <c r="I358" s="4">
        <v>19.8</v>
      </c>
      <c r="J358" s="4">
        <v>0.1</v>
      </c>
      <c r="K358" s="4">
        <v>0</v>
      </c>
      <c r="L358" s="4">
        <v>16.600000000000001</v>
      </c>
    </row>
    <row r="359" spans="2:12" ht="15" thickBot="1" x14ac:dyDescent="0.35">
      <c r="B359">
        <f t="shared" si="8"/>
        <v>5</v>
      </c>
      <c r="C359" s="2">
        <v>43273</v>
      </c>
      <c r="D359" s="4">
        <v>1.3</v>
      </c>
      <c r="E359" s="4">
        <v>196.6</v>
      </c>
      <c r="F359" s="4">
        <v>0</v>
      </c>
      <c r="G359" s="4">
        <v>0</v>
      </c>
      <c r="H359" s="4">
        <v>246.5</v>
      </c>
      <c r="I359" s="4">
        <v>20</v>
      </c>
      <c r="J359" s="4">
        <v>0</v>
      </c>
      <c r="K359" s="4">
        <v>0</v>
      </c>
      <c r="L359" s="4">
        <v>2.8</v>
      </c>
    </row>
    <row r="360" spans="2:12" ht="15" thickBot="1" x14ac:dyDescent="0.35">
      <c r="B360">
        <f t="shared" si="8"/>
        <v>4</v>
      </c>
      <c r="C360" s="2">
        <v>43272</v>
      </c>
      <c r="D360" s="4">
        <v>-5.7</v>
      </c>
      <c r="E360" s="4">
        <v>43.6</v>
      </c>
      <c r="F360" s="4">
        <v>0</v>
      </c>
      <c r="G360" s="4">
        <v>0</v>
      </c>
      <c r="H360" s="4">
        <v>0.4</v>
      </c>
      <c r="I360" s="4">
        <v>19.8</v>
      </c>
      <c r="J360" s="4">
        <v>0</v>
      </c>
      <c r="K360" s="4">
        <v>0</v>
      </c>
      <c r="L360" s="4">
        <v>42.2</v>
      </c>
    </row>
    <row r="361" spans="2:12" ht="15" thickBot="1" x14ac:dyDescent="0.35">
      <c r="B361">
        <f t="shared" si="8"/>
        <v>3</v>
      </c>
      <c r="C361" s="2">
        <v>43271</v>
      </c>
      <c r="D361" s="4">
        <v>6.1</v>
      </c>
      <c r="E361" s="4">
        <v>147.80000000000001</v>
      </c>
      <c r="F361" s="4">
        <v>-7.4</v>
      </c>
      <c r="G361" s="4">
        <v>12</v>
      </c>
      <c r="H361" s="4">
        <v>100.9</v>
      </c>
      <c r="I361" s="4">
        <v>20.2</v>
      </c>
      <c r="J361" s="4">
        <v>0</v>
      </c>
      <c r="K361" s="4">
        <v>0</v>
      </c>
      <c r="L361" s="4">
        <v>59</v>
      </c>
    </row>
    <row r="362" spans="2:12" ht="15" thickBot="1" x14ac:dyDescent="0.35">
      <c r="B362">
        <f t="shared" si="8"/>
        <v>2</v>
      </c>
      <c r="C362" s="2">
        <v>43270</v>
      </c>
      <c r="D362" s="4">
        <v>13.6</v>
      </c>
      <c r="E362" s="4">
        <v>51</v>
      </c>
      <c r="F362" s="4">
        <v>11.3</v>
      </c>
      <c r="G362" s="4">
        <v>0</v>
      </c>
      <c r="H362" s="4">
        <v>-0.1</v>
      </c>
      <c r="I362" s="4">
        <v>20.2</v>
      </c>
      <c r="J362" s="4">
        <v>-5.9</v>
      </c>
      <c r="K362" s="4">
        <v>0</v>
      </c>
      <c r="L362" s="4">
        <v>27.3</v>
      </c>
    </row>
    <row r="363" spans="2:12" ht="15" thickBot="1" x14ac:dyDescent="0.35">
      <c r="B363">
        <f t="shared" si="8"/>
        <v>1</v>
      </c>
      <c r="C363" s="2">
        <v>43269</v>
      </c>
      <c r="D363" s="4">
        <v>11.2</v>
      </c>
      <c r="E363" s="4">
        <v>-10.1</v>
      </c>
      <c r="F363" s="4">
        <v>0</v>
      </c>
      <c r="G363" s="4">
        <v>0</v>
      </c>
      <c r="H363" s="4">
        <v>0</v>
      </c>
      <c r="I363" s="4">
        <v>20.100000000000001</v>
      </c>
      <c r="J363" s="4">
        <v>-0.4</v>
      </c>
      <c r="K363" s="4">
        <v>0</v>
      </c>
      <c r="L363" s="4">
        <v>-93.8</v>
      </c>
    </row>
    <row r="364" spans="2:12" ht="15" thickBot="1" x14ac:dyDescent="0.35">
      <c r="B364">
        <f t="shared" si="8"/>
        <v>5</v>
      </c>
      <c r="C364" s="2">
        <v>43266</v>
      </c>
      <c r="D364" s="4">
        <v>-39.5</v>
      </c>
      <c r="E364" s="4">
        <v>-40.9</v>
      </c>
      <c r="F364" s="4">
        <v>0</v>
      </c>
      <c r="G364" s="4">
        <v>-9</v>
      </c>
      <c r="H364" s="4">
        <v>0.3</v>
      </c>
      <c r="I364" s="4">
        <v>19.7</v>
      </c>
      <c r="J364" s="4">
        <v>-0.2</v>
      </c>
      <c r="K364" s="4">
        <v>0</v>
      </c>
      <c r="L364" s="4">
        <v>-1.3</v>
      </c>
    </row>
    <row r="365" spans="2:12" ht="15" thickBot="1" x14ac:dyDescent="0.35">
      <c r="B365">
        <f t="shared" si="8"/>
        <v>4</v>
      </c>
      <c r="C365" s="2">
        <v>43265</v>
      </c>
      <c r="D365" s="4">
        <v>-42.8</v>
      </c>
      <c r="E365" s="4">
        <v>-56.6</v>
      </c>
      <c r="F365" s="4">
        <v>0</v>
      </c>
      <c r="G365" s="4">
        <v>0</v>
      </c>
      <c r="H365" s="4">
        <v>0.5</v>
      </c>
      <c r="I365" s="4">
        <v>20.2</v>
      </c>
      <c r="J365" s="4">
        <v>0</v>
      </c>
      <c r="K365" s="4">
        <v>0</v>
      </c>
      <c r="L365" s="4">
        <v>1.6</v>
      </c>
    </row>
    <row r="366" spans="2:12" ht="15" thickBot="1" x14ac:dyDescent="0.35">
      <c r="B366">
        <f t="shared" si="8"/>
        <v>3</v>
      </c>
      <c r="C366" s="2">
        <v>43264</v>
      </c>
      <c r="D366" s="4">
        <v>11</v>
      </c>
      <c r="E366" s="4">
        <v>-61.2</v>
      </c>
      <c r="F366" s="4">
        <v>-19.100000000000001</v>
      </c>
      <c r="G366" s="4">
        <v>-100</v>
      </c>
      <c r="H366" s="4">
        <v>0.3</v>
      </c>
      <c r="I366" s="4">
        <v>20.3</v>
      </c>
      <c r="J366" s="4">
        <v>0</v>
      </c>
      <c r="K366" s="4">
        <v>0</v>
      </c>
      <c r="L366" s="4">
        <v>19.399999999999999</v>
      </c>
    </row>
    <row r="367" spans="2:12" ht="15" thickBot="1" x14ac:dyDescent="0.35">
      <c r="B367">
        <f t="shared" si="8"/>
        <v>6</v>
      </c>
      <c r="C367" s="2">
        <v>43260</v>
      </c>
      <c r="D367" s="4">
        <v>-38.200000000000003</v>
      </c>
      <c r="E367" s="4">
        <v>104.5</v>
      </c>
      <c r="F367" s="4">
        <v>18</v>
      </c>
      <c r="G367" s="4">
        <v>0</v>
      </c>
      <c r="H367" s="4">
        <v>5.8</v>
      </c>
      <c r="I367" s="4">
        <v>0</v>
      </c>
      <c r="J367" s="4">
        <v>0</v>
      </c>
      <c r="K367" s="4">
        <v>0</v>
      </c>
      <c r="L367" s="4">
        <v>28.3</v>
      </c>
    </row>
    <row r="368" spans="2:12" ht="15" thickBot="1" x14ac:dyDescent="0.35">
      <c r="B368">
        <f t="shared" si="8"/>
        <v>5</v>
      </c>
      <c r="C368" s="2">
        <v>43259</v>
      </c>
      <c r="D368" s="4">
        <v>-56.1</v>
      </c>
      <c r="E368" s="4">
        <v>80.099999999999994</v>
      </c>
      <c r="F368" s="4">
        <v>0</v>
      </c>
      <c r="G368" s="4">
        <v>0</v>
      </c>
      <c r="H368" s="4">
        <v>0</v>
      </c>
      <c r="I368" s="4">
        <v>20</v>
      </c>
      <c r="J368" s="4">
        <v>0</v>
      </c>
      <c r="K368" s="4">
        <v>0</v>
      </c>
      <c r="L368" s="4">
        <v>-50.5</v>
      </c>
    </row>
    <row r="369" spans="2:12" ht="15" thickBot="1" x14ac:dyDescent="0.35">
      <c r="B369">
        <f t="shared" si="8"/>
        <v>4</v>
      </c>
      <c r="C369" s="2">
        <v>43258</v>
      </c>
      <c r="D369" s="4">
        <v>-50.4</v>
      </c>
      <c r="E369" s="4">
        <v>85.2</v>
      </c>
      <c r="F369" s="4">
        <v>0</v>
      </c>
      <c r="G369" s="4">
        <v>0</v>
      </c>
      <c r="H369" s="4">
        <v>1</v>
      </c>
      <c r="I369" s="4">
        <v>16.100000000000001</v>
      </c>
      <c r="J369" s="4">
        <v>0</v>
      </c>
      <c r="K369" s="4">
        <v>0</v>
      </c>
      <c r="L369" s="4">
        <v>18.5</v>
      </c>
    </row>
    <row r="370" spans="2:12" ht="15" thickBot="1" x14ac:dyDescent="0.35">
      <c r="B370">
        <f t="shared" si="8"/>
        <v>3</v>
      </c>
      <c r="C370" s="2">
        <v>43257</v>
      </c>
      <c r="D370" s="4">
        <v>-31.6</v>
      </c>
      <c r="E370" s="4">
        <v>66.2</v>
      </c>
      <c r="F370" s="4">
        <v>-26.1</v>
      </c>
      <c r="G370" s="4">
        <v>0</v>
      </c>
      <c r="H370" s="4">
        <v>0</v>
      </c>
      <c r="I370" s="4">
        <v>16.2</v>
      </c>
      <c r="J370" s="4">
        <v>0</v>
      </c>
      <c r="K370" s="4">
        <v>0</v>
      </c>
      <c r="L370" s="4">
        <v>627.29999999999995</v>
      </c>
    </row>
    <row r="371" spans="2:12" ht="15" thickBot="1" x14ac:dyDescent="0.35">
      <c r="B371">
        <f t="shared" si="8"/>
        <v>2</v>
      </c>
      <c r="C371" s="2">
        <v>43256</v>
      </c>
      <c r="D371" s="4">
        <v>-6.6</v>
      </c>
      <c r="E371" s="4">
        <v>99.3</v>
      </c>
      <c r="F371" s="4">
        <v>0.9</v>
      </c>
      <c r="G371" s="4">
        <v>0</v>
      </c>
      <c r="H371" s="4">
        <v>-0.2</v>
      </c>
      <c r="I371" s="4">
        <v>16</v>
      </c>
      <c r="J371" s="4">
        <v>0</v>
      </c>
      <c r="K371" s="4">
        <v>0</v>
      </c>
      <c r="L371" s="4">
        <v>-259.60000000000002</v>
      </c>
    </row>
    <row r="372" spans="2:12" ht="15" thickBot="1" x14ac:dyDescent="0.35">
      <c r="B372">
        <f t="shared" si="8"/>
        <v>1</v>
      </c>
      <c r="C372" s="2">
        <v>43255</v>
      </c>
      <c r="D372" s="4">
        <v>5.4</v>
      </c>
      <c r="E372" s="4">
        <v>-88.1</v>
      </c>
      <c r="F372" s="4">
        <v>0</v>
      </c>
      <c r="G372" s="4">
        <v>0</v>
      </c>
      <c r="H372" s="4">
        <v>-118.9</v>
      </c>
      <c r="I372" s="4">
        <v>16.2</v>
      </c>
      <c r="J372" s="4">
        <v>0</v>
      </c>
      <c r="K372" s="4">
        <v>0</v>
      </c>
      <c r="L372" s="4">
        <v>-610</v>
      </c>
    </row>
    <row r="373" spans="2:12" ht="15" thickBot="1" x14ac:dyDescent="0.35">
      <c r="B373">
        <f t="shared" si="8"/>
        <v>5</v>
      </c>
      <c r="C373" s="2">
        <v>43252</v>
      </c>
      <c r="D373" s="4">
        <v>-28.7</v>
      </c>
      <c r="E373" s="4">
        <v>275.39999999999998</v>
      </c>
      <c r="F373" s="4">
        <v>0</v>
      </c>
      <c r="G373" s="4">
        <v>6.2</v>
      </c>
      <c r="H373" s="4">
        <v>118.8</v>
      </c>
      <c r="I373" s="4">
        <v>16</v>
      </c>
      <c r="J373" s="4">
        <v>0.4</v>
      </c>
      <c r="K373" s="4">
        <v>0</v>
      </c>
      <c r="L373" s="4">
        <v>-12.1</v>
      </c>
    </row>
    <row r="374" spans="2:12" ht="15" thickBot="1" x14ac:dyDescent="0.35">
      <c r="B374">
        <f t="shared" si="8"/>
        <v>4</v>
      </c>
      <c r="C374" s="2">
        <v>43251</v>
      </c>
      <c r="D374" s="4">
        <v>-8.8000000000000007</v>
      </c>
      <c r="E374" s="4">
        <v>73</v>
      </c>
      <c r="F374" s="4">
        <v>0</v>
      </c>
      <c r="G374" s="4">
        <v>0</v>
      </c>
      <c r="H374" s="4">
        <v>0</v>
      </c>
      <c r="I374" s="4">
        <v>16</v>
      </c>
      <c r="J374" s="4">
        <v>0</v>
      </c>
      <c r="K374" s="4">
        <v>0</v>
      </c>
      <c r="L374" s="4">
        <v>-37</v>
      </c>
    </row>
    <row r="375" spans="2:12" ht="15" thickBot="1" x14ac:dyDescent="0.35">
      <c r="B375">
        <f t="shared" si="8"/>
        <v>3</v>
      </c>
      <c r="C375" s="2">
        <v>43250</v>
      </c>
      <c r="D375" s="4">
        <v>6.5</v>
      </c>
      <c r="E375" s="4">
        <v>32.6</v>
      </c>
      <c r="F375" s="4">
        <v>-30.5</v>
      </c>
      <c r="G375" s="4">
        <v>0</v>
      </c>
      <c r="H375" s="4">
        <v>-0.4</v>
      </c>
      <c r="I375" s="4">
        <v>16.2</v>
      </c>
      <c r="J375" s="4">
        <v>0</v>
      </c>
      <c r="K375" s="4">
        <v>0</v>
      </c>
      <c r="L375" s="4">
        <v>17.3</v>
      </c>
    </row>
    <row r="376" spans="2:12" ht="15" thickBot="1" x14ac:dyDescent="0.35">
      <c r="B376">
        <f t="shared" si="8"/>
        <v>2</v>
      </c>
      <c r="C376" s="2">
        <v>43249</v>
      </c>
      <c r="D376" s="4">
        <v>18.5</v>
      </c>
      <c r="E376" s="4">
        <v>121.7</v>
      </c>
      <c r="F376" s="4">
        <v>9.6</v>
      </c>
      <c r="G376" s="4">
        <v>0</v>
      </c>
      <c r="H376" s="4">
        <v>0.1</v>
      </c>
      <c r="I376" s="4">
        <v>30.2</v>
      </c>
      <c r="J376" s="4">
        <v>0</v>
      </c>
      <c r="K376" s="4">
        <v>0</v>
      </c>
      <c r="L376" s="4">
        <v>33.700000000000003</v>
      </c>
    </row>
    <row r="377" spans="2:12" ht="15" thickBot="1" x14ac:dyDescent="0.35">
      <c r="B377">
        <f t="shared" si="8"/>
        <v>1</v>
      </c>
      <c r="C377" s="2">
        <v>43248</v>
      </c>
      <c r="D377" s="4">
        <v>42.3</v>
      </c>
      <c r="E377" s="4">
        <v>-245.1</v>
      </c>
      <c r="F377" s="4">
        <v>0</v>
      </c>
      <c r="G377" s="4">
        <v>0</v>
      </c>
      <c r="H377" s="4">
        <v>1.1000000000000001</v>
      </c>
      <c r="I377" s="4">
        <v>2.2999999999999998</v>
      </c>
      <c r="J377" s="4">
        <v>0.2</v>
      </c>
      <c r="K377" s="4">
        <v>0</v>
      </c>
      <c r="L377" s="4">
        <v>-27.9</v>
      </c>
    </row>
    <row r="378" spans="2:12" ht="15" thickBot="1" x14ac:dyDescent="0.35">
      <c r="B378">
        <f t="shared" si="8"/>
        <v>5</v>
      </c>
      <c r="C378" s="2">
        <v>43245</v>
      </c>
      <c r="D378" s="4">
        <v>9.4</v>
      </c>
      <c r="E378" s="4">
        <v>-669.9</v>
      </c>
      <c r="F378" s="4">
        <v>0</v>
      </c>
      <c r="G378" s="4">
        <v>50</v>
      </c>
      <c r="H378" s="4">
        <v>3.2</v>
      </c>
      <c r="I378" s="4">
        <v>16</v>
      </c>
      <c r="J378" s="4">
        <v>0</v>
      </c>
      <c r="K378" s="4">
        <v>0</v>
      </c>
      <c r="L378" s="4">
        <v>520.6</v>
      </c>
    </row>
    <row r="379" spans="2:12" ht="15" thickBot="1" x14ac:dyDescent="0.35">
      <c r="B379">
        <f t="shared" si="8"/>
        <v>4</v>
      </c>
      <c r="C379" s="2">
        <v>43244</v>
      </c>
      <c r="D379" s="4">
        <v>9.9</v>
      </c>
      <c r="E379" s="4">
        <v>-101.8</v>
      </c>
      <c r="F379" s="4">
        <v>0</v>
      </c>
      <c r="G379" s="4">
        <v>0</v>
      </c>
      <c r="H379" s="4">
        <v>1.2</v>
      </c>
      <c r="I379" s="4">
        <v>16.2</v>
      </c>
      <c r="J379" s="4">
        <v>0</v>
      </c>
      <c r="K379" s="4">
        <v>0</v>
      </c>
      <c r="L379" s="4">
        <v>27.9</v>
      </c>
    </row>
    <row r="380" spans="2:12" ht="15" thickBot="1" x14ac:dyDescent="0.35">
      <c r="B380">
        <f t="shared" si="8"/>
        <v>3</v>
      </c>
      <c r="C380" s="2">
        <v>43243</v>
      </c>
      <c r="D380" s="4">
        <v>19.600000000000001</v>
      </c>
      <c r="E380" s="4">
        <v>72.2</v>
      </c>
      <c r="F380" s="4">
        <v>-29.6</v>
      </c>
      <c r="G380" s="4">
        <v>60</v>
      </c>
      <c r="H380" s="4">
        <v>-0.5</v>
      </c>
      <c r="I380" s="4">
        <v>15.8</v>
      </c>
      <c r="J380" s="4">
        <v>0</v>
      </c>
      <c r="K380" s="4">
        <v>0</v>
      </c>
      <c r="L380" s="4">
        <v>-16.2</v>
      </c>
    </row>
    <row r="381" spans="2:12" ht="15" thickBot="1" x14ac:dyDescent="0.35">
      <c r="B381">
        <f t="shared" si="8"/>
        <v>2</v>
      </c>
      <c r="C381" s="2">
        <v>43242</v>
      </c>
      <c r="D381" s="4">
        <v>26.6</v>
      </c>
      <c r="E381" s="4">
        <v>58</v>
      </c>
      <c r="F381" s="4">
        <v>18.2</v>
      </c>
      <c r="G381" s="4">
        <v>0</v>
      </c>
      <c r="H381" s="4">
        <v>0.5</v>
      </c>
      <c r="I381" s="4">
        <v>16.2</v>
      </c>
      <c r="J381" s="4">
        <v>0</v>
      </c>
      <c r="K381" s="4">
        <v>0</v>
      </c>
      <c r="L381" s="4">
        <v>-6</v>
      </c>
    </row>
    <row r="382" spans="2:12" ht="15" thickBot="1" x14ac:dyDescent="0.35">
      <c r="B382">
        <f t="shared" si="8"/>
        <v>1</v>
      </c>
      <c r="C382" s="2">
        <v>43241</v>
      </c>
      <c r="D382" s="4">
        <v>40.799999999999997</v>
      </c>
      <c r="E382" s="4">
        <v>31</v>
      </c>
      <c r="F382" s="4">
        <v>0</v>
      </c>
      <c r="G382" s="4">
        <v>0</v>
      </c>
      <c r="H382" s="4">
        <v>-1.4</v>
      </c>
      <c r="I382" s="4">
        <v>16.2</v>
      </c>
      <c r="J382" s="4">
        <v>-10.4</v>
      </c>
      <c r="K382" s="4">
        <v>0</v>
      </c>
      <c r="L382" s="4">
        <v>2.1</v>
      </c>
    </row>
    <row r="383" spans="2:12" ht="15" thickBot="1" x14ac:dyDescent="0.35">
      <c r="B383">
        <f t="shared" si="8"/>
        <v>5</v>
      </c>
      <c r="C383" s="2">
        <v>43238</v>
      </c>
      <c r="D383" s="4">
        <v>-8.4</v>
      </c>
      <c r="E383" s="4">
        <v>105</v>
      </c>
      <c r="F383" s="4">
        <v>0</v>
      </c>
      <c r="G383" s="4">
        <v>-10</v>
      </c>
      <c r="H383" s="4">
        <v>-10</v>
      </c>
      <c r="I383" s="4">
        <v>16</v>
      </c>
      <c r="J383" s="4">
        <v>-3.4</v>
      </c>
      <c r="K383" s="4">
        <v>0</v>
      </c>
      <c r="L383" s="4">
        <v>-13.7</v>
      </c>
    </row>
    <row r="384" spans="2:12" ht="15" thickBot="1" x14ac:dyDescent="0.35">
      <c r="B384">
        <f t="shared" si="8"/>
        <v>4</v>
      </c>
      <c r="C384" s="2">
        <v>43237</v>
      </c>
      <c r="D384" s="4">
        <v>-28.3</v>
      </c>
      <c r="E384" s="4">
        <v>2.6</v>
      </c>
      <c r="F384" s="4">
        <v>0</v>
      </c>
      <c r="G384" s="4">
        <v>0</v>
      </c>
      <c r="H384" s="4">
        <v>0.1</v>
      </c>
      <c r="I384" s="4">
        <v>16.2</v>
      </c>
      <c r="J384" s="4">
        <v>0.1</v>
      </c>
      <c r="K384" s="4">
        <v>0</v>
      </c>
      <c r="L384" s="4">
        <v>-22.4</v>
      </c>
    </row>
    <row r="385" spans="2:12" ht="15" thickBot="1" x14ac:dyDescent="0.35">
      <c r="B385">
        <f t="shared" si="8"/>
        <v>3</v>
      </c>
      <c r="C385" s="2">
        <v>43236</v>
      </c>
      <c r="D385" s="4">
        <v>-20.3</v>
      </c>
      <c r="E385" s="4">
        <v>151.5</v>
      </c>
      <c r="F385" s="4">
        <v>-22.1</v>
      </c>
      <c r="G385" s="4">
        <v>7</v>
      </c>
      <c r="H385" s="4">
        <v>0.2</v>
      </c>
      <c r="I385" s="4">
        <v>16.2</v>
      </c>
      <c r="J385" s="4">
        <v>0</v>
      </c>
      <c r="K385" s="4">
        <v>0</v>
      </c>
      <c r="L385" s="4">
        <v>-67</v>
      </c>
    </row>
    <row r="386" spans="2:12" ht="15" thickBot="1" x14ac:dyDescent="0.35">
      <c r="B386">
        <f t="shared" si="8"/>
        <v>2</v>
      </c>
      <c r="C386" s="2">
        <v>43235</v>
      </c>
      <c r="D386" s="4">
        <v>-16.600000000000001</v>
      </c>
      <c r="E386" s="4">
        <v>23.1</v>
      </c>
      <c r="F386" s="4">
        <v>8.3000000000000007</v>
      </c>
      <c r="G386" s="4">
        <v>0</v>
      </c>
      <c r="H386" s="4">
        <v>0</v>
      </c>
      <c r="I386" s="4">
        <v>16.100000000000001</v>
      </c>
      <c r="J386" s="4">
        <v>0</v>
      </c>
      <c r="K386" s="4">
        <v>0</v>
      </c>
      <c r="L386" s="4">
        <v>9.8000000000000007</v>
      </c>
    </row>
    <row r="387" spans="2:12" ht="15" thickBot="1" x14ac:dyDescent="0.35">
      <c r="B387">
        <f t="shared" si="8"/>
        <v>1</v>
      </c>
      <c r="C387" s="2">
        <v>43234</v>
      </c>
      <c r="D387" s="4">
        <v>-6.3</v>
      </c>
      <c r="E387" s="4">
        <v>-36.4</v>
      </c>
      <c r="F387" s="4">
        <v>0</v>
      </c>
      <c r="G387" s="4">
        <v>0</v>
      </c>
      <c r="H387" s="4">
        <v>-0.1</v>
      </c>
      <c r="I387" s="4">
        <v>15.9</v>
      </c>
      <c r="J387" s="4">
        <v>0</v>
      </c>
      <c r="K387" s="4">
        <v>0</v>
      </c>
      <c r="L387" s="4">
        <v>-327.9</v>
      </c>
    </row>
    <row r="388" spans="2:12" ht="15" thickBot="1" x14ac:dyDescent="0.35">
      <c r="B388">
        <f t="shared" si="8"/>
        <v>5</v>
      </c>
      <c r="C388" s="2">
        <v>43231</v>
      </c>
      <c r="D388" s="4">
        <v>-35.799999999999997</v>
      </c>
      <c r="E388" s="4">
        <v>66.8</v>
      </c>
      <c r="F388" s="4">
        <v>0</v>
      </c>
      <c r="G388" s="4">
        <v>-50</v>
      </c>
      <c r="H388" s="4">
        <v>-1</v>
      </c>
      <c r="I388" s="4">
        <v>15.9</v>
      </c>
      <c r="J388" s="4">
        <v>0</v>
      </c>
      <c r="K388" s="4">
        <v>0</v>
      </c>
      <c r="L388" s="4">
        <v>-6.8</v>
      </c>
    </row>
    <row r="389" spans="2:12" ht="15" thickBot="1" x14ac:dyDescent="0.35">
      <c r="B389">
        <f t="shared" ref="B389:B452" si="9">WEEKDAY(C389,2)</f>
        <v>4</v>
      </c>
      <c r="C389" s="2">
        <v>43230</v>
      </c>
      <c r="D389" s="4">
        <v>-26.9</v>
      </c>
      <c r="E389" s="4">
        <v>91.4</v>
      </c>
      <c r="F389" s="4">
        <v>0</v>
      </c>
      <c r="G389" s="4">
        <v>0</v>
      </c>
      <c r="H389" s="4">
        <v>1.7</v>
      </c>
      <c r="I389" s="4">
        <v>18.7</v>
      </c>
      <c r="J389" s="4">
        <v>0</v>
      </c>
      <c r="K389" s="4">
        <v>0</v>
      </c>
      <c r="L389" s="4">
        <v>827.6</v>
      </c>
    </row>
    <row r="390" spans="2:12" ht="15" thickBot="1" x14ac:dyDescent="0.35">
      <c r="B390">
        <f t="shared" si="9"/>
        <v>2</v>
      </c>
      <c r="C390" s="2">
        <v>43228</v>
      </c>
      <c r="D390" s="4">
        <v>-19</v>
      </c>
      <c r="E390" s="4">
        <v>254.9</v>
      </c>
      <c r="F390" s="4">
        <v>0</v>
      </c>
      <c r="G390" s="4">
        <v>100</v>
      </c>
      <c r="H390" s="4">
        <v>0</v>
      </c>
      <c r="I390" s="4">
        <v>18.399999999999999</v>
      </c>
      <c r="J390" s="4">
        <v>0</v>
      </c>
      <c r="K390" s="4">
        <v>0</v>
      </c>
      <c r="L390" s="4">
        <v>-337.8</v>
      </c>
    </row>
    <row r="391" spans="2:12" ht="15" thickBot="1" x14ac:dyDescent="0.35">
      <c r="B391">
        <f t="shared" si="9"/>
        <v>1</v>
      </c>
      <c r="C391" s="2">
        <v>43227</v>
      </c>
      <c r="D391" s="4">
        <v>1.2</v>
      </c>
      <c r="E391" s="4">
        <v>10.8</v>
      </c>
      <c r="F391" s="4">
        <v>0</v>
      </c>
      <c r="G391" s="4">
        <v>0</v>
      </c>
      <c r="H391" s="4">
        <v>-102.5</v>
      </c>
      <c r="I391" s="4">
        <v>18.399999999999999</v>
      </c>
      <c r="J391" s="4">
        <v>0.1</v>
      </c>
      <c r="K391" s="4">
        <v>0</v>
      </c>
      <c r="L391" s="4">
        <v>-716.7</v>
      </c>
    </row>
    <row r="392" spans="2:12" ht="15" thickBot="1" x14ac:dyDescent="0.35">
      <c r="B392">
        <f t="shared" si="9"/>
        <v>5</v>
      </c>
      <c r="C392" s="2">
        <v>43224</v>
      </c>
      <c r="D392" s="4">
        <v>-7.8</v>
      </c>
      <c r="E392" s="4">
        <v>118.1</v>
      </c>
      <c r="F392" s="4">
        <v>0</v>
      </c>
      <c r="G392" s="4">
        <v>-6</v>
      </c>
      <c r="H392" s="4">
        <v>-0.5</v>
      </c>
      <c r="I392" s="4">
        <v>18.899999999999999</v>
      </c>
      <c r="J392" s="4">
        <v>0</v>
      </c>
      <c r="K392" s="4">
        <v>0</v>
      </c>
      <c r="L392" s="4">
        <v>-11.8</v>
      </c>
    </row>
    <row r="393" spans="2:12" ht="15" thickBot="1" x14ac:dyDescent="0.35">
      <c r="B393">
        <f t="shared" si="9"/>
        <v>4</v>
      </c>
      <c r="C393" s="2">
        <v>43223</v>
      </c>
      <c r="D393" s="4">
        <v>56</v>
      </c>
      <c r="E393" s="4">
        <v>184</v>
      </c>
      <c r="F393" s="4">
        <v>0</v>
      </c>
      <c r="G393" s="4">
        <v>0</v>
      </c>
      <c r="H393" s="4">
        <v>97.8</v>
      </c>
      <c r="I393" s="4">
        <v>18.5</v>
      </c>
      <c r="J393" s="4">
        <v>0.1</v>
      </c>
      <c r="K393" s="4">
        <v>0</v>
      </c>
      <c r="L393" s="4">
        <v>8.5</v>
      </c>
    </row>
    <row r="394" spans="2:12" ht="15" thickBot="1" x14ac:dyDescent="0.35">
      <c r="B394">
        <f t="shared" si="9"/>
        <v>6</v>
      </c>
      <c r="C394" s="2">
        <v>43218</v>
      </c>
      <c r="D394" s="4">
        <v>-15.3</v>
      </c>
      <c r="E394" s="4">
        <v>152.5</v>
      </c>
      <c r="F394" s="4">
        <v>1.2</v>
      </c>
      <c r="G394" s="4">
        <v>0</v>
      </c>
      <c r="H394" s="4">
        <v>-6.9</v>
      </c>
      <c r="I394" s="4">
        <v>0</v>
      </c>
      <c r="J394" s="4">
        <v>0</v>
      </c>
      <c r="K394" s="4">
        <v>0</v>
      </c>
      <c r="L394" s="4">
        <v>-78.900000000000006</v>
      </c>
    </row>
    <row r="395" spans="2:12" ht="15" thickBot="1" x14ac:dyDescent="0.35">
      <c r="B395">
        <f t="shared" si="9"/>
        <v>5</v>
      </c>
      <c r="C395" s="2">
        <v>43217</v>
      </c>
      <c r="D395" s="4">
        <v>-37</v>
      </c>
      <c r="E395" s="4">
        <v>-17.600000000000001</v>
      </c>
      <c r="F395" s="4">
        <v>0</v>
      </c>
      <c r="G395" s="4">
        <v>-20</v>
      </c>
      <c r="H395" s="4">
        <v>-0.3</v>
      </c>
      <c r="I395" s="4">
        <v>18.8</v>
      </c>
      <c r="J395" s="4">
        <v>0</v>
      </c>
      <c r="K395" s="4">
        <v>0</v>
      </c>
      <c r="L395" s="4">
        <v>-16.3</v>
      </c>
    </row>
    <row r="396" spans="2:12" ht="15" thickBot="1" x14ac:dyDescent="0.35">
      <c r="B396">
        <f t="shared" si="9"/>
        <v>4</v>
      </c>
      <c r="C396" s="2">
        <v>43216</v>
      </c>
      <c r="D396" s="4">
        <v>-30.8</v>
      </c>
      <c r="E396" s="4">
        <v>131.4</v>
      </c>
      <c r="F396" s="4">
        <v>0</v>
      </c>
      <c r="G396" s="4">
        <v>0</v>
      </c>
      <c r="H396" s="4">
        <v>4.7</v>
      </c>
      <c r="I396" s="4">
        <v>18.600000000000001</v>
      </c>
      <c r="J396" s="4">
        <v>0</v>
      </c>
      <c r="K396" s="4">
        <v>0</v>
      </c>
      <c r="L396" s="4">
        <v>3</v>
      </c>
    </row>
    <row r="397" spans="2:12" ht="15" thickBot="1" x14ac:dyDescent="0.35">
      <c r="B397">
        <f t="shared" si="9"/>
        <v>3</v>
      </c>
      <c r="C397" s="2">
        <v>43215</v>
      </c>
      <c r="D397" s="4">
        <v>-19.5</v>
      </c>
      <c r="E397" s="4">
        <v>-657.1</v>
      </c>
      <c r="F397" s="4">
        <v>-29.4</v>
      </c>
      <c r="G397" s="4">
        <v>0</v>
      </c>
      <c r="H397" s="4">
        <v>4.4000000000000004</v>
      </c>
      <c r="I397" s="4">
        <v>18.399999999999999</v>
      </c>
      <c r="J397" s="4">
        <v>0</v>
      </c>
      <c r="K397" s="4">
        <v>0</v>
      </c>
      <c r="L397" s="4">
        <v>366.4</v>
      </c>
    </row>
    <row r="398" spans="2:12" ht="15" thickBot="1" x14ac:dyDescent="0.35">
      <c r="B398">
        <f t="shared" si="9"/>
        <v>2</v>
      </c>
      <c r="C398" s="2">
        <v>43214</v>
      </c>
      <c r="D398" s="4">
        <v>10.5</v>
      </c>
      <c r="E398" s="4">
        <v>-107.5</v>
      </c>
      <c r="F398" s="4">
        <v>12.4</v>
      </c>
      <c r="G398" s="4">
        <v>0</v>
      </c>
      <c r="H398" s="4">
        <v>-2.8</v>
      </c>
      <c r="I398" s="4">
        <v>18.7</v>
      </c>
      <c r="J398" s="4">
        <v>0</v>
      </c>
      <c r="K398" s="4">
        <v>0</v>
      </c>
      <c r="L398" s="4">
        <v>-17</v>
      </c>
    </row>
    <row r="399" spans="2:12" ht="15" thickBot="1" x14ac:dyDescent="0.35">
      <c r="B399">
        <f t="shared" si="9"/>
        <v>1</v>
      </c>
      <c r="C399" s="2">
        <v>43213</v>
      </c>
      <c r="D399" s="4">
        <v>41.1</v>
      </c>
      <c r="E399" s="4">
        <v>-189</v>
      </c>
      <c r="F399" s="4">
        <v>0</v>
      </c>
      <c r="G399" s="4">
        <v>0</v>
      </c>
      <c r="H399" s="4">
        <v>-179.2</v>
      </c>
      <c r="I399" s="4">
        <v>10.7</v>
      </c>
      <c r="J399" s="4">
        <v>0</v>
      </c>
      <c r="K399" s="4">
        <v>0</v>
      </c>
      <c r="L399" s="4">
        <v>-26.1</v>
      </c>
    </row>
    <row r="400" spans="2:12" ht="15" thickBot="1" x14ac:dyDescent="0.35">
      <c r="B400">
        <f t="shared" si="9"/>
        <v>5</v>
      </c>
      <c r="C400" s="2">
        <v>43210</v>
      </c>
      <c r="D400" s="4">
        <v>-2.2000000000000002</v>
      </c>
      <c r="E400" s="4">
        <v>138.1</v>
      </c>
      <c r="F400" s="4">
        <v>0</v>
      </c>
      <c r="G400" s="4">
        <v>0</v>
      </c>
      <c r="H400" s="4">
        <v>2.1</v>
      </c>
      <c r="I400" s="4">
        <v>17.5</v>
      </c>
      <c r="J400" s="4">
        <v>0</v>
      </c>
      <c r="K400" s="4">
        <v>0</v>
      </c>
      <c r="L400" s="4">
        <v>-58.1</v>
      </c>
    </row>
    <row r="401" spans="2:12" ht="15" thickBot="1" x14ac:dyDescent="0.35">
      <c r="B401">
        <f t="shared" si="9"/>
        <v>4</v>
      </c>
      <c r="C401" s="2">
        <v>43209</v>
      </c>
      <c r="D401" s="4">
        <v>-3.4</v>
      </c>
      <c r="E401" s="4">
        <v>70.3</v>
      </c>
      <c r="F401" s="4">
        <v>0</v>
      </c>
      <c r="G401" s="4">
        <v>0</v>
      </c>
      <c r="H401" s="4">
        <v>25.6</v>
      </c>
      <c r="I401" s="4">
        <v>17.8</v>
      </c>
      <c r="J401" s="4">
        <v>0</v>
      </c>
      <c r="K401" s="4">
        <v>0</v>
      </c>
      <c r="L401" s="4">
        <v>-7.1</v>
      </c>
    </row>
    <row r="402" spans="2:12" ht="15" thickBot="1" x14ac:dyDescent="0.35">
      <c r="B402">
        <f t="shared" si="9"/>
        <v>3</v>
      </c>
      <c r="C402" s="2">
        <v>43208</v>
      </c>
      <c r="D402" s="4">
        <v>-6.2</v>
      </c>
      <c r="E402" s="4">
        <v>107.4</v>
      </c>
      <c r="F402" s="4">
        <v>-13.8</v>
      </c>
      <c r="G402" s="4">
        <v>0</v>
      </c>
      <c r="H402" s="4">
        <v>99</v>
      </c>
      <c r="I402" s="4">
        <v>17.5</v>
      </c>
      <c r="J402" s="4">
        <v>0</v>
      </c>
      <c r="K402" s="4">
        <v>0</v>
      </c>
      <c r="L402" s="4">
        <v>63.8</v>
      </c>
    </row>
    <row r="403" spans="2:12" ht="15" thickBot="1" x14ac:dyDescent="0.35">
      <c r="B403">
        <f t="shared" si="9"/>
        <v>2</v>
      </c>
      <c r="C403" s="2">
        <v>43207</v>
      </c>
      <c r="D403" s="4">
        <v>-13.2</v>
      </c>
      <c r="E403" s="4">
        <v>117</v>
      </c>
      <c r="F403" s="4">
        <v>20.3</v>
      </c>
      <c r="G403" s="4">
        <v>0</v>
      </c>
      <c r="H403" s="4">
        <v>48.9</v>
      </c>
      <c r="I403" s="4">
        <v>0</v>
      </c>
      <c r="J403" s="4">
        <v>-2</v>
      </c>
      <c r="K403" s="4">
        <v>0</v>
      </c>
      <c r="L403" s="4">
        <v>-13.6</v>
      </c>
    </row>
    <row r="404" spans="2:12" ht="15" thickBot="1" x14ac:dyDescent="0.35">
      <c r="B404">
        <f t="shared" si="9"/>
        <v>1</v>
      </c>
      <c r="C404" s="2">
        <v>43206</v>
      </c>
      <c r="D404" s="4">
        <v>7.5</v>
      </c>
      <c r="E404" s="4">
        <v>-171.3</v>
      </c>
      <c r="F404" s="4">
        <v>0</v>
      </c>
      <c r="G404" s="4">
        <v>0</v>
      </c>
      <c r="H404" s="4">
        <v>-0.2</v>
      </c>
      <c r="I404" s="4">
        <v>0</v>
      </c>
      <c r="J404" s="4">
        <v>0.8</v>
      </c>
      <c r="K404" s="4">
        <v>0</v>
      </c>
      <c r="L404" s="4">
        <v>8.5</v>
      </c>
    </row>
    <row r="405" spans="2:12" ht="15" thickBot="1" x14ac:dyDescent="0.35">
      <c r="B405">
        <f t="shared" si="9"/>
        <v>5</v>
      </c>
      <c r="C405" s="2">
        <v>43203</v>
      </c>
      <c r="D405" s="4">
        <v>-54.5</v>
      </c>
      <c r="E405" s="4">
        <v>-21.6</v>
      </c>
      <c r="F405" s="4">
        <v>0</v>
      </c>
      <c r="G405" s="4">
        <v>0</v>
      </c>
      <c r="H405" s="4">
        <v>-38.799999999999997</v>
      </c>
      <c r="I405" s="4">
        <v>0</v>
      </c>
      <c r="J405" s="4">
        <v>0</v>
      </c>
      <c r="K405" s="4">
        <v>0</v>
      </c>
      <c r="L405" s="4">
        <v>9.9</v>
      </c>
    </row>
    <row r="406" spans="2:12" ht="15" thickBot="1" x14ac:dyDescent="0.35">
      <c r="B406">
        <f t="shared" si="9"/>
        <v>4</v>
      </c>
      <c r="C406" s="2">
        <v>43202</v>
      </c>
      <c r="D406" s="4">
        <v>-85.8</v>
      </c>
      <c r="E406" s="4">
        <v>135.4</v>
      </c>
      <c r="F406" s="4">
        <v>0</v>
      </c>
      <c r="G406" s="4">
        <v>0</v>
      </c>
      <c r="H406" s="4">
        <v>99.8</v>
      </c>
      <c r="I406" s="4">
        <v>0</v>
      </c>
      <c r="J406" s="4">
        <v>0</v>
      </c>
      <c r="K406" s="4">
        <v>0</v>
      </c>
      <c r="L406" s="4">
        <v>-14.7</v>
      </c>
    </row>
    <row r="407" spans="2:12" ht="15" thickBot="1" x14ac:dyDescent="0.35">
      <c r="B407">
        <f t="shared" si="9"/>
        <v>3</v>
      </c>
      <c r="C407" s="2">
        <v>43201</v>
      </c>
      <c r="D407" s="4">
        <v>-42.4</v>
      </c>
      <c r="E407" s="4">
        <v>48.8</v>
      </c>
      <c r="F407" s="4">
        <v>0</v>
      </c>
      <c r="G407" s="4">
        <v>0</v>
      </c>
      <c r="H407" s="4">
        <v>-1</v>
      </c>
      <c r="I407" s="4">
        <v>0</v>
      </c>
      <c r="J407" s="4">
        <v>0</v>
      </c>
      <c r="K407" s="4">
        <v>0</v>
      </c>
      <c r="L407" s="4">
        <v>297</v>
      </c>
    </row>
    <row r="408" spans="2:12" ht="15" thickBot="1" x14ac:dyDescent="0.35">
      <c r="B408">
        <f t="shared" si="9"/>
        <v>2</v>
      </c>
      <c r="C408" s="2">
        <v>43200</v>
      </c>
      <c r="D408" s="4">
        <v>-24.1</v>
      </c>
      <c r="E408" s="4">
        <v>75.599999999999994</v>
      </c>
      <c r="F408" s="4">
        <v>13.4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51.7</v>
      </c>
    </row>
    <row r="409" spans="2:12" ht="15" thickBot="1" x14ac:dyDescent="0.35">
      <c r="B409">
        <f t="shared" si="9"/>
        <v>1</v>
      </c>
      <c r="C409" s="2">
        <v>43199</v>
      </c>
      <c r="D409" s="4">
        <v>4.5</v>
      </c>
      <c r="E409" s="4">
        <v>30.5</v>
      </c>
      <c r="F409" s="4">
        <v>0</v>
      </c>
      <c r="G409" s="4">
        <v>0</v>
      </c>
      <c r="H409" s="4">
        <v>-1.3</v>
      </c>
      <c r="I409" s="4">
        <v>11.6</v>
      </c>
      <c r="J409" s="4">
        <v>0</v>
      </c>
      <c r="K409" s="4">
        <v>0</v>
      </c>
      <c r="L409" s="4">
        <v>-199.3</v>
      </c>
    </row>
    <row r="410" spans="2:12" ht="15" thickBot="1" x14ac:dyDescent="0.35">
      <c r="B410">
        <f t="shared" si="9"/>
        <v>5</v>
      </c>
      <c r="C410" s="2">
        <v>43196</v>
      </c>
      <c r="D410" s="4">
        <v>-36.700000000000003</v>
      </c>
      <c r="E410" s="4">
        <v>203.1</v>
      </c>
      <c r="F410" s="4">
        <v>0</v>
      </c>
      <c r="G410" s="4">
        <v>0</v>
      </c>
      <c r="H410" s="4">
        <v>-0.3</v>
      </c>
      <c r="I410" s="4">
        <v>9.6</v>
      </c>
      <c r="J410" s="4">
        <v>0</v>
      </c>
      <c r="K410" s="4">
        <v>0</v>
      </c>
      <c r="L410" s="4">
        <v>-1.9</v>
      </c>
    </row>
    <row r="411" spans="2:12" ht="15" thickBot="1" x14ac:dyDescent="0.35">
      <c r="B411">
        <f t="shared" si="9"/>
        <v>4</v>
      </c>
      <c r="C411" s="2">
        <v>43195</v>
      </c>
      <c r="D411" s="4">
        <v>-44.9</v>
      </c>
      <c r="E411" s="4">
        <v>114.3</v>
      </c>
      <c r="F411" s="4">
        <v>0</v>
      </c>
      <c r="G411" s="4">
        <v>0</v>
      </c>
      <c r="H411" s="4">
        <v>1</v>
      </c>
      <c r="I411" s="4">
        <v>9.6999999999999993</v>
      </c>
      <c r="J411" s="4">
        <v>0</v>
      </c>
      <c r="K411" s="4">
        <v>0</v>
      </c>
      <c r="L411" s="4">
        <v>-271.3</v>
      </c>
    </row>
    <row r="412" spans="2:12" ht="15" thickBot="1" x14ac:dyDescent="0.35">
      <c r="B412">
        <f t="shared" si="9"/>
        <v>3</v>
      </c>
      <c r="C412" s="2">
        <v>43194</v>
      </c>
      <c r="D412" s="4">
        <v>-22</v>
      </c>
      <c r="E412" s="4">
        <v>-133.5</v>
      </c>
      <c r="F412" s="4">
        <v>-19.3</v>
      </c>
      <c r="G412" s="4">
        <v>0</v>
      </c>
      <c r="H412" s="4">
        <v>-159.30000000000001</v>
      </c>
      <c r="I412" s="4">
        <v>9.6999999999999993</v>
      </c>
      <c r="J412" s="4">
        <v>0</v>
      </c>
      <c r="K412" s="4">
        <v>0</v>
      </c>
      <c r="L412" s="4">
        <v>-71.900000000000006</v>
      </c>
    </row>
    <row r="413" spans="2:12" ht="15" thickBot="1" x14ac:dyDescent="0.35">
      <c r="B413">
        <f t="shared" si="9"/>
        <v>2</v>
      </c>
      <c r="C413" s="2">
        <v>43193</v>
      </c>
      <c r="D413" s="4">
        <v>-3.1</v>
      </c>
      <c r="E413" s="4">
        <v>10.6</v>
      </c>
      <c r="F413" s="4">
        <v>10.6</v>
      </c>
      <c r="G413" s="4">
        <v>0</v>
      </c>
      <c r="H413" s="4">
        <v>-89.6</v>
      </c>
      <c r="I413" s="4">
        <v>9.6</v>
      </c>
      <c r="J413" s="4">
        <v>0</v>
      </c>
      <c r="K413" s="4">
        <v>0</v>
      </c>
      <c r="L413" s="4">
        <v>-0.9</v>
      </c>
    </row>
    <row r="414" spans="2:12" ht="15" thickBot="1" x14ac:dyDescent="0.35">
      <c r="B414">
        <f t="shared" si="9"/>
        <v>1</v>
      </c>
      <c r="C414" s="2">
        <v>43192</v>
      </c>
      <c r="D414" s="4">
        <v>19.3</v>
      </c>
      <c r="E414" s="4">
        <v>259.2</v>
      </c>
      <c r="F414" s="4">
        <v>0</v>
      </c>
      <c r="G414" s="4">
        <v>0</v>
      </c>
      <c r="H414" s="4">
        <v>251.3</v>
      </c>
      <c r="I414" s="4">
        <v>9.5</v>
      </c>
      <c r="J414" s="4">
        <v>0</v>
      </c>
      <c r="K414" s="4">
        <v>0</v>
      </c>
      <c r="L414" s="4">
        <v>79</v>
      </c>
    </row>
    <row r="415" spans="2:12" ht="15" thickBot="1" x14ac:dyDescent="0.35">
      <c r="B415">
        <f t="shared" si="9"/>
        <v>5</v>
      </c>
      <c r="C415" s="2">
        <v>43189</v>
      </c>
      <c r="D415" s="4">
        <v>-8.8000000000000007</v>
      </c>
      <c r="E415" s="4">
        <v>321.2</v>
      </c>
      <c r="F415" s="4">
        <v>0</v>
      </c>
      <c r="G415" s="4">
        <v>60</v>
      </c>
      <c r="H415" s="4">
        <v>-1</v>
      </c>
      <c r="I415" s="4">
        <v>9.6</v>
      </c>
      <c r="J415" s="4">
        <v>0</v>
      </c>
      <c r="K415" s="4">
        <v>0</v>
      </c>
      <c r="L415" s="4">
        <v>-624.70000000000005</v>
      </c>
    </row>
    <row r="416" spans="2:12" ht="15" thickBot="1" x14ac:dyDescent="0.35">
      <c r="B416">
        <f t="shared" si="9"/>
        <v>4</v>
      </c>
      <c r="C416" s="2">
        <v>43188</v>
      </c>
      <c r="D416" s="4">
        <v>-0.6</v>
      </c>
      <c r="E416" s="4">
        <v>174.8</v>
      </c>
      <c r="F416" s="4">
        <v>0</v>
      </c>
      <c r="G416" s="4">
        <v>0</v>
      </c>
      <c r="H416" s="4">
        <v>-0.3</v>
      </c>
      <c r="I416" s="4">
        <v>9.6999999999999993</v>
      </c>
      <c r="J416" s="4">
        <v>0</v>
      </c>
      <c r="K416" s="4">
        <v>0</v>
      </c>
      <c r="L416" s="4">
        <v>15.1</v>
      </c>
    </row>
    <row r="417" spans="2:12" ht="15" thickBot="1" x14ac:dyDescent="0.35">
      <c r="B417">
        <f t="shared" si="9"/>
        <v>3</v>
      </c>
      <c r="C417" s="2">
        <v>43187</v>
      </c>
      <c r="D417" s="4">
        <v>13.1</v>
      </c>
      <c r="E417" s="4">
        <v>-416.1</v>
      </c>
      <c r="F417" s="4">
        <v>-30</v>
      </c>
      <c r="G417" s="4">
        <v>-79</v>
      </c>
      <c r="H417" s="4">
        <v>1.7</v>
      </c>
      <c r="I417" s="4">
        <v>9.6</v>
      </c>
      <c r="J417" s="4">
        <v>0</v>
      </c>
      <c r="K417" s="4">
        <v>0</v>
      </c>
      <c r="L417" s="4">
        <v>576.29999999999995</v>
      </c>
    </row>
    <row r="418" spans="2:12" ht="15" thickBot="1" x14ac:dyDescent="0.35">
      <c r="B418">
        <f t="shared" si="9"/>
        <v>2</v>
      </c>
      <c r="C418" s="2">
        <v>43186</v>
      </c>
      <c r="D418" s="4">
        <v>22.9</v>
      </c>
      <c r="E418" s="4">
        <v>44.3</v>
      </c>
      <c r="F418" s="4">
        <v>13.5</v>
      </c>
      <c r="G418" s="4">
        <v>0</v>
      </c>
      <c r="H418" s="4">
        <v>0.5</v>
      </c>
      <c r="I418" s="4">
        <v>9.6</v>
      </c>
      <c r="J418" s="4">
        <v>-0.1</v>
      </c>
      <c r="K418" s="4">
        <v>0</v>
      </c>
      <c r="L418" s="4">
        <v>58.2</v>
      </c>
    </row>
    <row r="419" spans="2:12" ht="15" thickBot="1" x14ac:dyDescent="0.35">
      <c r="B419">
        <f t="shared" si="9"/>
        <v>1</v>
      </c>
      <c r="C419" s="2">
        <v>43185</v>
      </c>
      <c r="D419" s="4">
        <v>49.5</v>
      </c>
      <c r="E419" s="4">
        <v>-607</v>
      </c>
      <c r="F419" s="4">
        <v>0</v>
      </c>
      <c r="G419" s="4">
        <v>0</v>
      </c>
      <c r="H419" s="4">
        <v>0.1</v>
      </c>
      <c r="I419" s="4">
        <v>9.6999999999999993</v>
      </c>
      <c r="J419" s="4">
        <v>0</v>
      </c>
      <c r="K419" s="4">
        <v>0</v>
      </c>
      <c r="L419" s="4">
        <v>-34.9</v>
      </c>
    </row>
    <row r="420" spans="2:12" ht="15" thickBot="1" x14ac:dyDescent="0.35">
      <c r="B420">
        <f t="shared" si="9"/>
        <v>5</v>
      </c>
      <c r="C420" s="2">
        <v>43182</v>
      </c>
      <c r="D420" s="4">
        <v>9.6999999999999993</v>
      </c>
      <c r="E420" s="4">
        <v>-89.2</v>
      </c>
      <c r="F420" s="4">
        <v>0</v>
      </c>
      <c r="G420" s="4">
        <v>0</v>
      </c>
      <c r="H420" s="4">
        <v>-0.4</v>
      </c>
      <c r="I420" s="4">
        <v>9.5</v>
      </c>
      <c r="J420" s="4">
        <v>0</v>
      </c>
      <c r="K420" s="4">
        <v>0</v>
      </c>
      <c r="L420" s="4">
        <v>548.1</v>
      </c>
    </row>
    <row r="421" spans="2:12" ht="15" thickBot="1" x14ac:dyDescent="0.35">
      <c r="B421">
        <f t="shared" si="9"/>
        <v>4</v>
      </c>
      <c r="C421" s="2">
        <v>43181</v>
      </c>
      <c r="D421" s="4">
        <v>2.4</v>
      </c>
      <c r="E421" s="4">
        <v>-195.5</v>
      </c>
      <c r="F421" s="4">
        <v>0</v>
      </c>
      <c r="G421" s="4">
        <v>0</v>
      </c>
      <c r="H421" s="4">
        <v>1.1000000000000001</v>
      </c>
      <c r="I421" s="4">
        <v>9.6</v>
      </c>
      <c r="J421" s="4">
        <v>0</v>
      </c>
      <c r="K421" s="4">
        <v>0</v>
      </c>
      <c r="L421" s="4">
        <v>15</v>
      </c>
    </row>
    <row r="422" spans="2:12" ht="15" thickBot="1" x14ac:dyDescent="0.35">
      <c r="B422">
        <f t="shared" si="9"/>
        <v>3</v>
      </c>
      <c r="C422" s="2">
        <v>43180</v>
      </c>
      <c r="D422" s="4">
        <v>14.6</v>
      </c>
      <c r="E422" s="4">
        <v>20.2</v>
      </c>
      <c r="F422" s="4">
        <v>-30.4</v>
      </c>
      <c r="G422" s="4">
        <v>0</v>
      </c>
      <c r="H422" s="4">
        <v>0.4</v>
      </c>
      <c r="I422" s="4">
        <v>9.6999999999999993</v>
      </c>
      <c r="J422" s="4">
        <v>0</v>
      </c>
      <c r="K422" s="4">
        <v>0</v>
      </c>
      <c r="L422" s="4">
        <v>-83.3</v>
      </c>
    </row>
    <row r="423" spans="2:12" ht="15" thickBot="1" x14ac:dyDescent="0.35">
      <c r="B423">
        <f t="shared" si="9"/>
        <v>2</v>
      </c>
      <c r="C423" s="2">
        <v>43179</v>
      </c>
      <c r="D423" s="4">
        <v>13.4</v>
      </c>
      <c r="E423" s="4">
        <v>66.900000000000006</v>
      </c>
      <c r="F423" s="4">
        <v>3</v>
      </c>
      <c r="G423" s="4">
        <v>0</v>
      </c>
      <c r="H423" s="4">
        <v>1.5</v>
      </c>
      <c r="I423" s="4">
        <v>9.6</v>
      </c>
      <c r="J423" s="4">
        <v>-1.5</v>
      </c>
      <c r="K423" s="4">
        <v>0</v>
      </c>
      <c r="L423" s="4">
        <v>-8.1999999999999993</v>
      </c>
    </row>
    <row r="424" spans="2:12" ht="15" thickBot="1" x14ac:dyDescent="0.35">
      <c r="B424">
        <f t="shared" si="9"/>
        <v>1</v>
      </c>
      <c r="C424" s="2">
        <v>43178</v>
      </c>
      <c r="D424" s="4">
        <v>25.4</v>
      </c>
      <c r="E424" s="4">
        <v>-13.8</v>
      </c>
      <c r="F424" s="4">
        <v>0</v>
      </c>
      <c r="G424" s="4">
        <v>0</v>
      </c>
      <c r="H424" s="4">
        <v>-0.4</v>
      </c>
      <c r="I424" s="4">
        <v>9.6999999999999993</v>
      </c>
      <c r="J424" s="4">
        <v>0.8</v>
      </c>
      <c r="K424" s="4">
        <v>0</v>
      </c>
      <c r="L424" s="4">
        <v>-6.4</v>
      </c>
    </row>
    <row r="425" spans="2:12" ht="15" thickBot="1" x14ac:dyDescent="0.35">
      <c r="B425">
        <f t="shared" si="9"/>
        <v>5</v>
      </c>
      <c r="C425" s="2">
        <v>43175</v>
      </c>
      <c r="D425" s="4">
        <v>-25.8</v>
      </c>
      <c r="E425" s="4">
        <v>102.5</v>
      </c>
      <c r="F425" s="4">
        <v>0</v>
      </c>
      <c r="G425" s="4">
        <v>9</v>
      </c>
      <c r="H425" s="4">
        <v>0</v>
      </c>
      <c r="I425" s="4">
        <v>9.6999999999999993</v>
      </c>
      <c r="J425" s="4">
        <v>0</v>
      </c>
      <c r="K425" s="4">
        <v>0</v>
      </c>
      <c r="L425" s="4">
        <v>-652</v>
      </c>
    </row>
    <row r="426" spans="2:12" ht="15" thickBot="1" x14ac:dyDescent="0.35">
      <c r="B426">
        <f t="shared" si="9"/>
        <v>4</v>
      </c>
      <c r="C426" s="2">
        <v>43174</v>
      </c>
      <c r="D426" s="4">
        <v>-36.4</v>
      </c>
      <c r="E426" s="4">
        <v>493.8</v>
      </c>
      <c r="F426" s="4">
        <v>0</v>
      </c>
      <c r="G426" s="4">
        <v>0</v>
      </c>
      <c r="H426" s="4">
        <v>1.2</v>
      </c>
      <c r="I426" s="4">
        <v>9.6</v>
      </c>
      <c r="J426" s="4">
        <v>0</v>
      </c>
      <c r="K426" s="4">
        <v>0</v>
      </c>
      <c r="L426" s="4">
        <v>3.3</v>
      </c>
    </row>
    <row r="427" spans="2:12" ht="15" thickBot="1" x14ac:dyDescent="0.35">
      <c r="B427">
        <f t="shared" si="9"/>
        <v>3</v>
      </c>
      <c r="C427" s="2">
        <v>43173</v>
      </c>
      <c r="D427" s="4">
        <v>-24.1</v>
      </c>
      <c r="E427" s="4">
        <v>-28.4</v>
      </c>
      <c r="F427" s="4">
        <v>112.3</v>
      </c>
      <c r="G427" s="4">
        <v>0</v>
      </c>
      <c r="H427" s="4">
        <v>0.2</v>
      </c>
      <c r="I427" s="4">
        <v>9.6999999999999993</v>
      </c>
      <c r="J427" s="4">
        <v>0</v>
      </c>
      <c r="K427" s="4">
        <v>0</v>
      </c>
      <c r="L427" s="4">
        <v>178.3</v>
      </c>
    </row>
    <row r="428" spans="2:12" ht="15" thickBot="1" x14ac:dyDescent="0.35">
      <c r="B428">
        <f t="shared" si="9"/>
        <v>2</v>
      </c>
      <c r="C428" s="2">
        <v>43172</v>
      </c>
      <c r="D428" s="4">
        <v>-2.9</v>
      </c>
      <c r="E428" s="4">
        <v>40.799999999999997</v>
      </c>
      <c r="F428" s="4">
        <v>9.9</v>
      </c>
      <c r="G428" s="4">
        <v>0</v>
      </c>
      <c r="H428" s="4">
        <v>4.9000000000000004</v>
      </c>
      <c r="I428" s="4">
        <v>9.6</v>
      </c>
      <c r="J428" s="4">
        <v>0</v>
      </c>
      <c r="K428" s="4">
        <v>0</v>
      </c>
      <c r="L428" s="4">
        <v>-216.4</v>
      </c>
    </row>
    <row r="429" spans="2:12" ht="15" thickBot="1" x14ac:dyDescent="0.35">
      <c r="B429">
        <f t="shared" si="9"/>
        <v>1</v>
      </c>
      <c r="C429" s="2">
        <v>43171</v>
      </c>
      <c r="D429" s="4">
        <v>44.9</v>
      </c>
      <c r="E429" s="4">
        <v>174.4</v>
      </c>
      <c r="F429" s="4">
        <v>0</v>
      </c>
      <c r="G429" s="4">
        <v>0</v>
      </c>
      <c r="H429" s="4">
        <v>0</v>
      </c>
      <c r="I429" s="4">
        <v>9.6999999999999993</v>
      </c>
      <c r="J429" s="4">
        <v>0</v>
      </c>
      <c r="K429" s="4">
        <v>0</v>
      </c>
      <c r="L429" s="4">
        <v>-452.7</v>
      </c>
    </row>
    <row r="430" spans="2:12" ht="15" thickBot="1" x14ac:dyDescent="0.35">
      <c r="B430">
        <f t="shared" si="9"/>
        <v>3</v>
      </c>
      <c r="C430" s="2">
        <v>43166</v>
      </c>
      <c r="D430" s="4">
        <v>-62.4</v>
      </c>
      <c r="E430" s="4">
        <v>214.3</v>
      </c>
      <c r="F430" s="4">
        <v>-40.799999999999997</v>
      </c>
      <c r="G430" s="4">
        <v>5</v>
      </c>
      <c r="H430" s="4">
        <v>1</v>
      </c>
      <c r="I430" s="4">
        <v>15.5</v>
      </c>
      <c r="J430" s="4">
        <v>0</v>
      </c>
      <c r="K430" s="4">
        <v>0</v>
      </c>
      <c r="L430" s="4">
        <v>656.1</v>
      </c>
    </row>
    <row r="431" spans="2:12" ht="15" thickBot="1" x14ac:dyDescent="0.35">
      <c r="B431">
        <f t="shared" si="9"/>
        <v>2</v>
      </c>
      <c r="C431" s="2">
        <v>43165</v>
      </c>
      <c r="D431" s="4">
        <v>-65.8</v>
      </c>
      <c r="E431" s="4">
        <v>73.400000000000006</v>
      </c>
      <c r="F431" s="4">
        <v>0</v>
      </c>
      <c r="G431" s="4">
        <v>0</v>
      </c>
      <c r="H431" s="4">
        <v>0.6</v>
      </c>
      <c r="I431" s="4">
        <v>15.8</v>
      </c>
      <c r="J431" s="4">
        <v>0</v>
      </c>
      <c r="K431" s="4">
        <v>0</v>
      </c>
      <c r="L431" s="4">
        <v>-240.5</v>
      </c>
    </row>
    <row r="432" spans="2:12" ht="15" thickBot="1" x14ac:dyDescent="0.35">
      <c r="B432">
        <f t="shared" si="9"/>
        <v>1</v>
      </c>
      <c r="C432" s="2">
        <v>43164</v>
      </c>
      <c r="D432" s="4">
        <v>-11.6</v>
      </c>
      <c r="E432" s="4">
        <v>103.4</v>
      </c>
      <c r="F432" s="4">
        <v>0</v>
      </c>
      <c r="G432" s="4">
        <v>0</v>
      </c>
      <c r="H432" s="4">
        <v>0</v>
      </c>
      <c r="I432" s="4">
        <v>15.8</v>
      </c>
      <c r="J432" s="4">
        <v>0</v>
      </c>
      <c r="K432" s="4">
        <v>0</v>
      </c>
      <c r="L432" s="4">
        <v>-493.2</v>
      </c>
    </row>
    <row r="433" spans="2:12" ht="15" thickBot="1" x14ac:dyDescent="0.35">
      <c r="B433">
        <f t="shared" si="9"/>
        <v>5</v>
      </c>
      <c r="C433" s="2">
        <v>43161</v>
      </c>
      <c r="D433" s="4">
        <v>-36</v>
      </c>
      <c r="E433" s="4">
        <v>178.8</v>
      </c>
      <c r="F433" s="4">
        <v>0</v>
      </c>
      <c r="G433" s="4">
        <v>131.80000000000001</v>
      </c>
      <c r="H433" s="4">
        <v>-100</v>
      </c>
      <c r="I433" s="4">
        <v>15.8</v>
      </c>
      <c r="J433" s="4">
        <v>0</v>
      </c>
      <c r="K433" s="4">
        <v>0</v>
      </c>
      <c r="L433" s="4">
        <v>-4.8</v>
      </c>
    </row>
    <row r="434" spans="2:12" ht="15" thickBot="1" x14ac:dyDescent="0.35">
      <c r="B434">
        <f t="shared" si="9"/>
        <v>4</v>
      </c>
      <c r="C434" s="2">
        <v>43160</v>
      </c>
      <c r="D434" s="4">
        <v>-22.2</v>
      </c>
      <c r="E434" s="4">
        <v>195.9</v>
      </c>
      <c r="F434" s="4">
        <v>0</v>
      </c>
      <c r="G434" s="4">
        <v>0</v>
      </c>
      <c r="H434" s="4">
        <v>98.5</v>
      </c>
      <c r="I434" s="4">
        <v>15.9</v>
      </c>
      <c r="J434" s="4">
        <v>0</v>
      </c>
      <c r="K434" s="4">
        <v>0</v>
      </c>
      <c r="L434" s="4">
        <v>29.7</v>
      </c>
    </row>
    <row r="435" spans="2:12" ht="15" thickBot="1" x14ac:dyDescent="0.35">
      <c r="B435">
        <f t="shared" si="9"/>
        <v>3</v>
      </c>
      <c r="C435" s="2">
        <v>43159</v>
      </c>
      <c r="D435" s="4">
        <v>7.5</v>
      </c>
      <c r="E435" s="4">
        <v>-329.1</v>
      </c>
      <c r="F435" s="4">
        <v>-49.8</v>
      </c>
      <c r="G435" s="4">
        <v>-55.9</v>
      </c>
      <c r="H435" s="4">
        <v>-198.5</v>
      </c>
      <c r="I435" s="4">
        <v>15.7</v>
      </c>
      <c r="J435" s="4">
        <v>0</v>
      </c>
      <c r="K435" s="4">
        <v>0</v>
      </c>
      <c r="L435" s="4">
        <v>-130.4</v>
      </c>
    </row>
    <row r="436" spans="2:12" ht="15" thickBot="1" x14ac:dyDescent="0.35">
      <c r="B436">
        <f t="shared" si="9"/>
        <v>2</v>
      </c>
      <c r="C436" s="2">
        <v>43158</v>
      </c>
      <c r="D436" s="4">
        <v>34.1</v>
      </c>
      <c r="E436" s="4">
        <v>190</v>
      </c>
      <c r="F436" s="4">
        <v>23</v>
      </c>
      <c r="G436" s="4">
        <v>0</v>
      </c>
      <c r="H436" s="4">
        <v>99.8</v>
      </c>
      <c r="I436" s="4">
        <v>15.5</v>
      </c>
      <c r="J436" s="4">
        <v>0</v>
      </c>
      <c r="K436" s="4">
        <v>0</v>
      </c>
      <c r="L436" s="4">
        <v>-72.7</v>
      </c>
    </row>
    <row r="437" spans="2:12" ht="15" thickBot="1" x14ac:dyDescent="0.35">
      <c r="B437">
        <f t="shared" si="9"/>
        <v>1</v>
      </c>
      <c r="C437" s="2">
        <v>43157</v>
      </c>
      <c r="D437" s="4">
        <v>64.5</v>
      </c>
      <c r="E437" s="4">
        <v>-708.5</v>
      </c>
      <c r="F437" s="4">
        <v>0</v>
      </c>
      <c r="G437" s="4">
        <v>0</v>
      </c>
      <c r="H437" s="4">
        <v>-50.1</v>
      </c>
      <c r="I437" s="4">
        <v>15.7</v>
      </c>
      <c r="J437" s="4">
        <v>0</v>
      </c>
      <c r="K437" s="4">
        <v>0</v>
      </c>
      <c r="L437" s="4">
        <v>246.1</v>
      </c>
    </row>
    <row r="438" spans="2:12" ht="15" thickBot="1" x14ac:dyDescent="0.35">
      <c r="B438">
        <f t="shared" si="9"/>
        <v>4</v>
      </c>
      <c r="C438" s="2">
        <v>43153</v>
      </c>
      <c r="D438" s="4">
        <v>-5.3</v>
      </c>
      <c r="E438" s="4">
        <v>62.1</v>
      </c>
      <c r="F438" s="4">
        <v>-0.8</v>
      </c>
      <c r="G438" s="4">
        <v>0</v>
      </c>
      <c r="H438" s="4">
        <v>150</v>
      </c>
      <c r="I438" s="4">
        <v>15.7</v>
      </c>
      <c r="J438" s="4">
        <v>0</v>
      </c>
      <c r="K438" s="4">
        <v>0</v>
      </c>
      <c r="L438" s="4">
        <v>-22.5</v>
      </c>
    </row>
    <row r="439" spans="2:12" ht="15" thickBot="1" x14ac:dyDescent="0.35">
      <c r="B439">
        <f t="shared" si="9"/>
        <v>3</v>
      </c>
      <c r="C439" s="2">
        <v>43152</v>
      </c>
      <c r="D439" s="4">
        <v>-3.8</v>
      </c>
      <c r="E439" s="4">
        <v>-37.6</v>
      </c>
      <c r="F439" s="4">
        <v>-49.1</v>
      </c>
      <c r="G439" s="4">
        <v>-19.399999999999999</v>
      </c>
      <c r="H439" s="4">
        <v>0</v>
      </c>
      <c r="I439" s="4">
        <v>15.8</v>
      </c>
      <c r="J439" s="4">
        <v>0</v>
      </c>
      <c r="K439" s="4">
        <v>0</v>
      </c>
      <c r="L439" s="4">
        <v>714</v>
      </c>
    </row>
    <row r="440" spans="2:12" ht="15" thickBot="1" x14ac:dyDescent="0.35">
      <c r="B440">
        <f t="shared" si="9"/>
        <v>2</v>
      </c>
      <c r="C440" s="2">
        <v>43151</v>
      </c>
      <c r="D440" s="4">
        <v>8.6999999999999993</v>
      </c>
      <c r="E440" s="4">
        <v>95.4</v>
      </c>
      <c r="F440" s="4">
        <v>21.3</v>
      </c>
      <c r="G440" s="4">
        <v>0</v>
      </c>
      <c r="H440" s="4">
        <v>0</v>
      </c>
      <c r="I440" s="4">
        <v>31.4</v>
      </c>
      <c r="J440" s="4">
        <v>0</v>
      </c>
      <c r="K440" s="4">
        <v>0</v>
      </c>
      <c r="L440" s="4">
        <v>11.8</v>
      </c>
    </row>
    <row r="441" spans="2:12" ht="15" thickBot="1" x14ac:dyDescent="0.35">
      <c r="B441">
        <f t="shared" si="9"/>
        <v>1</v>
      </c>
      <c r="C441" s="2">
        <v>43150</v>
      </c>
      <c r="D441" s="4">
        <v>22.3</v>
      </c>
      <c r="E441" s="4">
        <v>65.8</v>
      </c>
      <c r="F441" s="4">
        <v>-0.5</v>
      </c>
      <c r="G441" s="4">
        <v>0</v>
      </c>
      <c r="H441" s="4">
        <v>0</v>
      </c>
      <c r="I441" s="4">
        <v>0</v>
      </c>
      <c r="J441" s="4">
        <v>-0.1</v>
      </c>
      <c r="K441" s="4">
        <v>0</v>
      </c>
      <c r="L441" s="4">
        <v>-9.6</v>
      </c>
    </row>
    <row r="442" spans="2:12" ht="15" thickBot="1" x14ac:dyDescent="0.35">
      <c r="B442">
        <f t="shared" si="9"/>
        <v>5</v>
      </c>
      <c r="C442" s="2">
        <v>43147</v>
      </c>
      <c r="D442" s="4">
        <v>-29.1</v>
      </c>
      <c r="E442" s="4">
        <v>107.3</v>
      </c>
      <c r="F442" s="4">
        <v>-2.1</v>
      </c>
      <c r="G442" s="4">
        <v>6</v>
      </c>
      <c r="H442" s="4">
        <v>0</v>
      </c>
      <c r="I442" s="4">
        <v>15.5</v>
      </c>
      <c r="J442" s="4">
        <v>1.4</v>
      </c>
      <c r="K442" s="4">
        <v>0</v>
      </c>
      <c r="L442" s="4">
        <v>-19</v>
      </c>
    </row>
    <row r="443" spans="2:12" ht="15" thickBot="1" x14ac:dyDescent="0.35">
      <c r="B443">
        <f t="shared" si="9"/>
        <v>4</v>
      </c>
      <c r="C443" s="2">
        <v>43146</v>
      </c>
      <c r="D443" s="4">
        <v>-41.7</v>
      </c>
      <c r="E443" s="4">
        <v>-60.3</v>
      </c>
      <c r="F443" s="4">
        <v>0</v>
      </c>
      <c r="G443" s="4">
        <v>0</v>
      </c>
      <c r="H443" s="4">
        <v>0</v>
      </c>
      <c r="I443" s="4">
        <v>15.7</v>
      </c>
      <c r="J443" s="4">
        <v>-1.3</v>
      </c>
      <c r="K443" s="4">
        <v>0</v>
      </c>
      <c r="L443" s="4">
        <v>19</v>
      </c>
    </row>
    <row r="444" spans="2:12" ht="15" thickBot="1" x14ac:dyDescent="0.35">
      <c r="B444">
        <f t="shared" si="9"/>
        <v>3</v>
      </c>
      <c r="C444" s="2">
        <v>43145</v>
      </c>
      <c r="D444" s="4">
        <v>-31.1</v>
      </c>
      <c r="E444" s="4">
        <v>-213.1</v>
      </c>
      <c r="F444" s="4">
        <v>-47.6</v>
      </c>
      <c r="G444" s="4">
        <v>5.5</v>
      </c>
      <c r="H444" s="4">
        <v>0</v>
      </c>
      <c r="I444" s="4">
        <v>15.7</v>
      </c>
      <c r="J444" s="4">
        <v>-0.2</v>
      </c>
      <c r="K444" s="4">
        <v>0</v>
      </c>
      <c r="L444" s="4">
        <v>-238.9</v>
      </c>
    </row>
    <row r="445" spans="2:12" ht="15" thickBot="1" x14ac:dyDescent="0.35">
      <c r="B445">
        <f t="shared" si="9"/>
        <v>2</v>
      </c>
      <c r="C445" s="2">
        <v>43144</v>
      </c>
      <c r="D445" s="4">
        <v>-22.3</v>
      </c>
      <c r="E445" s="4">
        <v>-2.1</v>
      </c>
      <c r="F445" s="4">
        <v>14.9</v>
      </c>
      <c r="G445" s="4">
        <v>0</v>
      </c>
      <c r="H445" s="4">
        <v>0</v>
      </c>
      <c r="I445" s="4">
        <v>15.7</v>
      </c>
      <c r="J445" s="4">
        <v>0</v>
      </c>
      <c r="K445" s="4">
        <v>0</v>
      </c>
      <c r="L445" s="4">
        <v>35.6</v>
      </c>
    </row>
    <row r="446" spans="2:12" ht="15" thickBot="1" x14ac:dyDescent="0.35">
      <c r="B446">
        <f t="shared" si="9"/>
        <v>1</v>
      </c>
      <c r="C446" s="2">
        <v>43143</v>
      </c>
      <c r="D446" s="4">
        <v>-5.4</v>
      </c>
      <c r="E446" s="4">
        <v>82.2</v>
      </c>
      <c r="F446" s="4">
        <v>0</v>
      </c>
      <c r="G446" s="4">
        <v>0</v>
      </c>
      <c r="H446" s="4">
        <v>0</v>
      </c>
      <c r="I446" s="4">
        <v>15.8</v>
      </c>
      <c r="J446" s="4">
        <v>0</v>
      </c>
      <c r="K446" s="4">
        <v>0</v>
      </c>
      <c r="L446" s="4">
        <v>21.3</v>
      </c>
    </row>
    <row r="447" spans="2:12" ht="15" thickBot="1" x14ac:dyDescent="0.35">
      <c r="B447">
        <f t="shared" si="9"/>
        <v>5</v>
      </c>
      <c r="C447" s="2">
        <v>43140</v>
      </c>
      <c r="D447" s="4">
        <v>-40.5</v>
      </c>
      <c r="E447" s="4">
        <v>192.8</v>
      </c>
      <c r="F447" s="4">
        <v>0</v>
      </c>
      <c r="G447" s="4">
        <v>110</v>
      </c>
      <c r="H447" s="4">
        <v>-0.2</v>
      </c>
      <c r="I447" s="4">
        <v>16</v>
      </c>
      <c r="J447" s="4">
        <v>0</v>
      </c>
      <c r="K447" s="4">
        <v>0</v>
      </c>
      <c r="L447" s="4">
        <v>-77</v>
      </c>
    </row>
    <row r="448" spans="2:12" ht="15" thickBot="1" x14ac:dyDescent="0.35">
      <c r="B448">
        <f t="shared" si="9"/>
        <v>4</v>
      </c>
      <c r="C448" s="2">
        <v>43139</v>
      </c>
      <c r="D448" s="4">
        <v>-49.3</v>
      </c>
      <c r="E448" s="4">
        <v>94.8</v>
      </c>
      <c r="F448" s="4">
        <v>0</v>
      </c>
      <c r="G448" s="4">
        <v>0</v>
      </c>
      <c r="H448" s="4">
        <v>0</v>
      </c>
      <c r="I448" s="4">
        <v>15.7</v>
      </c>
      <c r="J448" s="4">
        <v>0</v>
      </c>
      <c r="K448" s="4">
        <v>0</v>
      </c>
      <c r="L448" s="4">
        <v>13.7</v>
      </c>
    </row>
    <row r="449" spans="2:12" ht="15" thickBot="1" x14ac:dyDescent="0.35">
      <c r="B449">
        <f t="shared" si="9"/>
        <v>3</v>
      </c>
      <c r="C449" s="2">
        <v>43138</v>
      </c>
      <c r="D449" s="4">
        <v>-22.9</v>
      </c>
      <c r="E449" s="4">
        <v>24.9</v>
      </c>
      <c r="F449" s="4">
        <v>-35.6</v>
      </c>
      <c r="G449" s="4">
        <v>-90</v>
      </c>
      <c r="H449" s="4">
        <v>0.2</v>
      </c>
      <c r="I449" s="4">
        <v>15.3</v>
      </c>
      <c r="J449" s="4">
        <v>0</v>
      </c>
      <c r="K449" s="4">
        <v>0</v>
      </c>
      <c r="L449" s="4">
        <v>404.8</v>
      </c>
    </row>
    <row r="450" spans="2:12" ht="15" thickBot="1" x14ac:dyDescent="0.35">
      <c r="B450">
        <f t="shared" si="9"/>
        <v>2</v>
      </c>
      <c r="C450" s="2">
        <v>43137</v>
      </c>
      <c r="D450" s="4">
        <v>-1</v>
      </c>
      <c r="E450" s="4">
        <v>124.7</v>
      </c>
      <c r="F450" s="4">
        <v>21.8</v>
      </c>
      <c r="G450" s="4">
        <v>0</v>
      </c>
      <c r="H450" s="4">
        <v>0</v>
      </c>
      <c r="I450" s="4">
        <v>15.2</v>
      </c>
      <c r="J450" s="4">
        <v>0</v>
      </c>
      <c r="K450" s="4">
        <v>0</v>
      </c>
      <c r="L450" s="4">
        <v>-140.1</v>
      </c>
    </row>
    <row r="451" spans="2:12" ht="15" thickBot="1" x14ac:dyDescent="0.35">
      <c r="B451">
        <f t="shared" si="9"/>
        <v>1</v>
      </c>
      <c r="C451" s="2">
        <v>43136</v>
      </c>
      <c r="D451" s="4">
        <v>10.7</v>
      </c>
      <c r="E451" s="4">
        <v>122.4</v>
      </c>
      <c r="F451" s="4">
        <v>0</v>
      </c>
      <c r="G451" s="4">
        <v>0</v>
      </c>
      <c r="H451" s="4">
        <v>0</v>
      </c>
      <c r="I451" s="4">
        <v>15.1</v>
      </c>
      <c r="J451" s="4">
        <v>0</v>
      </c>
      <c r="K451" s="4">
        <v>0</v>
      </c>
      <c r="L451" s="4">
        <v>-209</v>
      </c>
    </row>
    <row r="452" spans="2:12" ht="15" thickBot="1" x14ac:dyDescent="0.35">
      <c r="B452">
        <f t="shared" si="9"/>
        <v>5</v>
      </c>
      <c r="C452" s="2">
        <v>43133</v>
      </c>
      <c r="D452" s="4">
        <v>-26.3</v>
      </c>
      <c r="E452" s="4">
        <v>179</v>
      </c>
      <c r="F452" s="4">
        <v>0</v>
      </c>
      <c r="G452" s="4">
        <v>5</v>
      </c>
      <c r="H452" s="4">
        <v>0</v>
      </c>
      <c r="I452" s="4">
        <v>15.1</v>
      </c>
      <c r="J452" s="4">
        <v>0</v>
      </c>
      <c r="K452" s="4">
        <v>0</v>
      </c>
      <c r="L452" s="4">
        <v>-21.5</v>
      </c>
    </row>
    <row r="453" spans="2:12" ht="15" thickBot="1" x14ac:dyDescent="0.35">
      <c r="B453">
        <f t="shared" ref="B453:B516" si="10">WEEKDAY(C453,2)</f>
        <v>4</v>
      </c>
      <c r="C453" s="2">
        <v>43132</v>
      </c>
      <c r="D453" s="4">
        <v>-19</v>
      </c>
      <c r="E453" s="4">
        <v>38.4</v>
      </c>
      <c r="F453" s="4">
        <v>0</v>
      </c>
      <c r="G453" s="4">
        <v>0</v>
      </c>
      <c r="H453" s="4">
        <v>0</v>
      </c>
      <c r="I453" s="4">
        <v>15.1</v>
      </c>
      <c r="J453" s="4">
        <v>0</v>
      </c>
      <c r="K453" s="4">
        <v>0</v>
      </c>
      <c r="L453" s="4">
        <v>-497.5</v>
      </c>
    </row>
    <row r="454" spans="2:12" ht="15" thickBot="1" x14ac:dyDescent="0.35">
      <c r="B454">
        <f t="shared" si="10"/>
        <v>3</v>
      </c>
      <c r="C454" s="2">
        <v>43131</v>
      </c>
      <c r="D454" s="4">
        <v>15.2</v>
      </c>
      <c r="E454" s="4">
        <v>46.3</v>
      </c>
      <c r="F454" s="4">
        <v>9.1999999999999993</v>
      </c>
      <c r="G454" s="4">
        <v>80</v>
      </c>
      <c r="H454" s="4">
        <v>-200</v>
      </c>
      <c r="I454" s="4">
        <v>15</v>
      </c>
      <c r="J454" s="4">
        <v>0</v>
      </c>
      <c r="K454" s="4">
        <v>0</v>
      </c>
      <c r="L454" s="4">
        <v>-1.9</v>
      </c>
    </row>
    <row r="455" spans="2:12" ht="15" thickBot="1" x14ac:dyDescent="0.35">
      <c r="B455">
        <f t="shared" si="10"/>
        <v>2</v>
      </c>
      <c r="C455" s="2">
        <v>43130</v>
      </c>
      <c r="D455" s="4">
        <v>28.4</v>
      </c>
      <c r="E455" s="4">
        <v>557.20000000000005</v>
      </c>
      <c r="F455" s="4">
        <v>183.1</v>
      </c>
      <c r="G455" s="4">
        <v>0</v>
      </c>
      <c r="H455" s="4">
        <v>200</v>
      </c>
      <c r="I455" s="4">
        <v>15.2</v>
      </c>
      <c r="J455" s="4">
        <v>0</v>
      </c>
      <c r="K455" s="4">
        <v>0</v>
      </c>
      <c r="L455" s="4">
        <v>-93.6</v>
      </c>
    </row>
    <row r="456" spans="2:12" ht="15" thickBot="1" x14ac:dyDescent="0.35">
      <c r="B456">
        <f t="shared" si="10"/>
        <v>1</v>
      </c>
      <c r="C456" s="2">
        <v>43129</v>
      </c>
      <c r="D456" s="4">
        <v>41.4</v>
      </c>
      <c r="E456" s="4">
        <v>-54.6</v>
      </c>
      <c r="F456" s="4">
        <v>0</v>
      </c>
      <c r="G456" s="4">
        <v>0</v>
      </c>
      <c r="H456" s="4">
        <v>0</v>
      </c>
      <c r="I456" s="4">
        <v>15.1</v>
      </c>
      <c r="J456" s="4">
        <v>0</v>
      </c>
      <c r="K456" s="4">
        <v>0</v>
      </c>
      <c r="L456" s="4">
        <v>-99.1</v>
      </c>
    </row>
    <row r="457" spans="2:12" ht="15" thickBot="1" x14ac:dyDescent="0.35">
      <c r="B457">
        <f t="shared" si="10"/>
        <v>5</v>
      </c>
      <c r="C457" s="2">
        <v>43126</v>
      </c>
      <c r="D457" s="4">
        <v>5</v>
      </c>
      <c r="E457" s="4">
        <v>62.4</v>
      </c>
      <c r="F457" s="4">
        <v>0</v>
      </c>
      <c r="G457" s="4">
        <v>20</v>
      </c>
      <c r="H457" s="4">
        <v>-0.2</v>
      </c>
      <c r="I457" s="4">
        <v>15</v>
      </c>
      <c r="J457" s="4">
        <v>0</v>
      </c>
      <c r="K457" s="4">
        <v>0</v>
      </c>
      <c r="L457" s="4">
        <v>142.6</v>
      </c>
    </row>
    <row r="458" spans="2:12" ht="15" thickBot="1" x14ac:dyDescent="0.35">
      <c r="B458">
        <f t="shared" si="10"/>
        <v>4</v>
      </c>
      <c r="C458" s="2">
        <v>43125</v>
      </c>
      <c r="D458" s="4">
        <v>15.6</v>
      </c>
      <c r="E458" s="4">
        <v>-752.7</v>
      </c>
      <c r="F458" s="4">
        <v>0</v>
      </c>
      <c r="G458" s="4">
        <v>0</v>
      </c>
      <c r="H458" s="4">
        <v>-0.2</v>
      </c>
      <c r="I458" s="4">
        <v>15.1</v>
      </c>
      <c r="J458" s="4">
        <v>0</v>
      </c>
      <c r="K458" s="4">
        <v>0</v>
      </c>
      <c r="L458" s="4">
        <v>137</v>
      </c>
    </row>
    <row r="459" spans="2:12" ht="15" thickBot="1" x14ac:dyDescent="0.35">
      <c r="B459">
        <f t="shared" si="10"/>
        <v>3</v>
      </c>
      <c r="C459" s="2">
        <v>43124</v>
      </c>
      <c r="D459" s="4">
        <v>28.1</v>
      </c>
      <c r="E459" s="4">
        <v>-267.5</v>
      </c>
      <c r="F459" s="4">
        <v>-40.9</v>
      </c>
      <c r="G459" s="4">
        <v>-134</v>
      </c>
      <c r="H459" s="4">
        <v>0.2</v>
      </c>
      <c r="I459" s="4">
        <v>15.1</v>
      </c>
      <c r="J459" s="4">
        <v>-0.5</v>
      </c>
      <c r="K459" s="4">
        <v>0</v>
      </c>
      <c r="L459" s="4">
        <v>-185.3</v>
      </c>
    </row>
    <row r="460" spans="2:12" ht="15" thickBot="1" x14ac:dyDescent="0.35">
      <c r="B460">
        <f t="shared" si="10"/>
        <v>2</v>
      </c>
      <c r="C460" s="2">
        <v>43123</v>
      </c>
      <c r="D460" s="4">
        <v>42.1</v>
      </c>
      <c r="E460" s="4">
        <v>8.6999999999999993</v>
      </c>
      <c r="F460" s="4">
        <v>6.4</v>
      </c>
      <c r="G460" s="4">
        <v>0</v>
      </c>
      <c r="H460" s="4">
        <v>-0.3</v>
      </c>
      <c r="I460" s="4">
        <v>15.1</v>
      </c>
      <c r="J460" s="4">
        <v>0.5</v>
      </c>
      <c r="K460" s="4">
        <v>0</v>
      </c>
      <c r="L460" s="4">
        <v>-4.9000000000000004</v>
      </c>
    </row>
    <row r="461" spans="2:12" ht="15" thickBot="1" x14ac:dyDescent="0.35">
      <c r="B461">
        <f t="shared" si="10"/>
        <v>1</v>
      </c>
      <c r="C461" s="2">
        <v>43122</v>
      </c>
      <c r="D461" s="4">
        <v>54.6</v>
      </c>
      <c r="E461" s="4">
        <v>34.200000000000003</v>
      </c>
      <c r="F461" s="4">
        <v>0</v>
      </c>
      <c r="G461" s="4">
        <v>0</v>
      </c>
      <c r="H461" s="4">
        <v>0</v>
      </c>
      <c r="I461" s="4">
        <v>15.1</v>
      </c>
      <c r="J461" s="4">
        <v>-0.1</v>
      </c>
      <c r="K461" s="4">
        <v>0</v>
      </c>
      <c r="L461" s="4">
        <v>-34.5</v>
      </c>
    </row>
    <row r="462" spans="2:12" ht="15" thickBot="1" x14ac:dyDescent="0.35">
      <c r="B462">
        <f t="shared" si="10"/>
        <v>5</v>
      </c>
      <c r="C462" s="2">
        <v>43119</v>
      </c>
      <c r="D462" s="4">
        <v>4.2</v>
      </c>
      <c r="E462" s="4">
        <v>82.4</v>
      </c>
      <c r="F462" s="4">
        <v>0</v>
      </c>
      <c r="G462" s="4">
        <v>0</v>
      </c>
      <c r="H462" s="4">
        <v>-31.9</v>
      </c>
      <c r="I462" s="4">
        <v>15.1</v>
      </c>
      <c r="J462" s="4">
        <v>0</v>
      </c>
      <c r="K462" s="4">
        <v>0</v>
      </c>
      <c r="L462" s="4">
        <v>16</v>
      </c>
    </row>
    <row r="463" spans="2:12" ht="15" thickBot="1" x14ac:dyDescent="0.35">
      <c r="B463">
        <f t="shared" si="10"/>
        <v>4</v>
      </c>
      <c r="C463" s="2">
        <v>43118</v>
      </c>
      <c r="D463" s="4">
        <v>-2.2999999999999998</v>
      </c>
      <c r="E463" s="4">
        <v>26.3</v>
      </c>
      <c r="F463" s="4">
        <v>0</v>
      </c>
      <c r="G463" s="4">
        <v>0</v>
      </c>
      <c r="H463" s="4">
        <v>0</v>
      </c>
      <c r="I463" s="4">
        <v>15.2</v>
      </c>
      <c r="J463" s="4">
        <v>0</v>
      </c>
      <c r="K463" s="4">
        <v>0</v>
      </c>
      <c r="L463" s="4">
        <v>1.7</v>
      </c>
    </row>
    <row r="464" spans="2:12" ht="15" thickBot="1" x14ac:dyDescent="0.35">
      <c r="B464">
        <f t="shared" si="10"/>
        <v>3</v>
      </c>
      <c r="C464" s="2">
        <v>43117</v>
      </c>
      <c r="D464" s="4">
        <v>-4</v>
      </c>
      <c r="E464" s="4">
        <v>-154.6</v>
      </c>
      <c r="F464" s="4">
        <v>-40.9</v>
      </c>
      <c r="G464" s="4">
        <v>25.7</v>
      </c>
      <c r="H464" s="4">
        <v>0</v>
      </c>
      <c r="I464" s="4">
        <v>15.1</v>
      </c>
      <c r="J464" s="4">
        <v>0</v>
      </c>
      <c r="K464" s="4">
        <v>0</v>
      </c>
      <c r="L464" s="4">
        <v>-666.7</v>
      </c>
    </row>
    <row r="465" spans="2:12" ht="15" thickBot="1" x14ac:dyDescent="0.35">
      <c r="B465">
        <f t="shared" si="10"/>
        <v>2</v>
      </c>
      <c r="C465" s="2">
        <v>43116</v>
      </c>
      <c r="D465" s="4">
        <v>8</v>
      </c>
      <c r="E465" s="4">
        <v>219.4</v>
      </c>
      <c r="F465" s="4">
        <v>0</v>
      </c>
      <c r="G465" s="4">
        <v>0</v>
      </c>
      <c r="H465" s="4">
        <v>-40.9</v>
      </c>
      <c r="I465" s="4">
        <v>15.1</v>
      </c>
      <c r="J465" s="4">
        <v>0</v>
      </c>
      <c r="K465" s="4">
        <v>0</v>
      </c>
      <c r="L465" s="4">
        <v>-5.8</v>
      </c>
    </row>
    <row r="466" spans="2:12" ht="15" thickBot="1" x14ac:dyDescent="0.35">
      <c r="B466">
        <f t="shared" si="10"/>
        <v>1</v>
      </c>
      <c r="C466" s="2">
        <v>43115</v>
      </c>
      <c r="D466" s="4">
        <v>30.6</v>
      </c>
      <c r="E466" s="4">
        <v>-115.8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-14.6</v>
      </c>
    </row>
    <row r="467" spans="2:12" ht="15" thickBot="1" x14ac:dyDescent="0.35">
      <c r="B467">
        <f t="shared" si="10"/>
        <v>5</v>
      </c>
      <c r="C467" s="2">
        <v>43112</v>
      </c>
      <c r="D467" s="4">
        <v>-11.1</v>
      </c>
      <c r="E467" s="4">
        <v>-62.2</v>
      </c>
      <c r="F467" s="4">
        <v>0</v>
      </c>
      <c r="G467" s="4">
        <v>-79.599999999999994</v>
      </c>
      <c r="H467" s="4">
        <v>0</v>
      </c>
      <c r="I467" s="4">
        <v>0</v>
      </c>
      <c r="J467" s="4">
        <v>0</v>
      </c>
      <c r="K467" s="4">
        <v>0</v>
      </c>
      <c r="L467" s="4">
        <v>15.2</v>
      </c>
    </row>
    <row r="468" spans="2:12" ht="15" thickBot="1" x14ac:dyDescent="0.35">
      <c r="B468">
        <f t="shared" si="10"/>
        <v>4</v>
      </c>
      <c r="C468" s="2">
        <v>43111</v>
      </c>
      <c r="D468" s="4">
        <v>-2.9</v>
      </c>
      <c r="E468" s="4">
        <v>-19.899999999999999</v>
      </c>
      <c r="F468" s="4">
        <v>0</v>
      </c>
      <c r="G468" s="4">
        <v>0</v>
      </c>
      <c r="H468" s="4">
        <v>-20</v>
      </c>
      <c r="I468" s="4">
        <v>0</v>
      </c>
      <c r="J468" s="4">
        <v>0</v>
      </c>
      <c r="K468" s="4">
        <v>0</v>
      </c>
      <c r="L468" s="4">
        <v>16.2</v>
      </c>
    </row>
    <row r="469" spans="2:12" ht="15" thickBot="1" x14ac:dyDescent="0.35">
      <c r="B469">
        <f t="shared" si="10"/>
        <v>3</v>
      </c>
      <c r="C469" s="2">
        <v>43110</v>
      </c>
      <c r="D469" s="4">
        <v>38.4</v>
      </c>
      <c r="E469" s="4">
        <v>-80.2</v>
      </c>
      <c r="F469" s="4">
        <v>-39</v>
      </c>
      <c r="G469" s="4">
        <v>-26.6</v>
      </c>
      <c r="H469" s="4">
        <v>20</v>
      </c>
      <c r="I469" s="4">
        <v>0</v>
      </c>
      <c r="J469" s="4">
        <v>0</v>
      </c>
      <c r="K469" s="4">
        <v>0</v>
      </c>
      <c r="L469" s="3">
        <v>1449.6</v>
      </c>
    </row>
    <row r="470" spans="2:12" ht="15" thickBot="1" x14ac:dyDescent="0.35">
      <c r="B470">
        <f t="shared" si="10"/>
        <v>2</v>
      </c>
      <c r="C470" s="2">
        <v>43109</v>
      </c>
      <c r="D470" s="4">
        <v>306.10000000000002</v>
      </c>
      <c r="E470" s="4">
        <v>-228.2</v>
      </c>
      <c r="F470" s="4">
        <v>15.8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-845.1</v>
      </c>
    </row>
    <row r="471" spans="2:12" ht="15" thickBot="1" x14ac:dyDescent="0.35">
      <c r="B471">
        <f t="shared" si="10"/>
        <v>5</v>
      </c>
      <c r="C471" s="2">
        <v>43098</v>
      </c>
      <c r="D471" s="4">
        <v>-5.5</v>
      </c>
      <c r="E471" s="4">
        <v>183.8</v>
      </c>
      <c r="F471" s="4">
        <v>0</v>
      </c>
      <c r="G471" s="4">
        <v>0</v>
      </c>
      <c r="H471" s="4">
        <v>0</v>
      </c>
      <c r="I471" s="4">
        <v>12.7</v>
      </c>
      <c r="J471" s="4">
        <v>0</v>
      </c>
      <c r="K471" s="4">
        <v>0</v>
      </c>
      <c r="L471" s="4">
        <v>-471.6</v>
      </c>
    </row>
    <row r="472" spans="2:12" ht="15" thickBot="1" x14ac:dyDescent="0.35">
      <c r="B472">
        <f t="shared" si="10"/>
        <v>4</v>
      </c>
      <c r="C472" s="2">
        <v>43097</v>
      </c>
      <c r="D472" s="4">
        <v>-103.8</v>
      </c>
      <c r="E472" s="4">
        <v>97</v>
      </c>
      <c r="F472" s="4">
        <v>0</v>
      </c>
      <c r="G472" s="4">
        <v>30</v>
      </c>
      <c r="H472" s="4">
        <v>-101.6</v>
      </c>
      <c r="I472" s="4">
        <v>12.7</v>
      </c>
      <c r="J472" s="4">
        <v>0</v>
      </c>
      <c r="K472" s="4">
        <v>0</v>
      </c>
      <c r="L472" s="4">
        <v>-196.6</v>
      </c>
    </row>
    <row r="473" spans="2:12" ht="15" thickBot="1" x14ac:dyDescent="0.35">
      <c r="B473">
        <f t="shared" si="10"/>
        <v>3</v>
      </c>
      <c r="C473" s="2">
        <v>43096</v>
      </c>
      <c r="D473" s="4">
        <v>-65.5</v>
      </c>
      <c r="E473" s="4">
        <v>119</v>
      </c>
      <c r="F473" s="4">
        <v>-32.4</v>
      </c>
      <c r="G473" s="4">
        <v>0</v>
      </c>
      <c r="H473" s="4">
        <v>-120</v>
      </c>
      <c r="I473" s="4">
        <v>12.6</v>
      </c>
      <c r="J473" s="4">
        <v>0</v>
      </c>
      <c r="K473" s="4">
        <v>0</v>
      </c>
      <c r="L473" s="4">
        <v>-22.4</v>
      </c>
    </row>
    <row r="474" spans="2:12" ht="15" thickBot="1" x14ac:dyDescent="0.35">
      <c r="B474">
        <f t="shared" si="10"/>
        <v>2</v>
      </c>
      <c r="C474" s="2">
        <v>43095</v>
      </c>
      <c r="D474" s="4">
        <v>-34.299999999999997</v>
      </c>
      <c r="E474" s="4">
        <v>638.6</v>
      </c>
      <c r="F474" s="4">
        <v>221.7</v>
      </c>
      <c r="G474" s="4">
        <v>0</v>
      </c>
      <c r="H474" s="4">
        <v>181.7</v>
      </c>
      <c r="I474" s="4">
        <v>25.3</v>
      </c>
      <c r="J474" s="4">
        <v>0</v>
      </c>
      <c r="K474" s="4">
        <v>0</v>
      </c>
      <c r="L474" s="4">
        <v>39.9</v>
      </c>
    </row>
    <row r="475" spans="2:12" ht="15" thickBot="1" x14ac:dyDescent="0.35">
      <c r="B475">
        <f t="shared" si="10"/>
        <v>1</v>
      </c>
      <c r="C475" s="2">
        <v>43094</v>
      </c>
      <c r="D475" s="4">
        <v>-9.4</v>
      </c>
      <c r="E475" s="4">
        <v>-579.79999999999995</v>
      </c>
      <c r="F475" s="4">
        <v>0</v>
      </c>
      <c r="G475" s="4">
        <v>0</v>
      </c>
      <c r="H475" s="4">
        <v>-51.3</v>
      </c>
      <c r="I475" s="4">
        <v>0</v>
      </c>
      <c r="J475" s="4">
        <v>0</v>
      </c>
      <c r="K475" s="4">
        <v>0</v>
      </c>
      <c r="L475" s="4">
        <v>136</v>
      </c>
    </row>
    <row r="476" spans="2:12" ht="15" thickBot="1" x14ac:dyDescent="0.35">
      <c r="B476">
        <f t="shared" si="10"/>
        <v>5</v>
      </c>
      <c r="C476" s="2">
        <v>43091</v>
      </c>
      <c r="D476" s="4">
        <v>-55.4</v>
      </c>
      <c r="E476" s="4">
        <v>3.1</v>
      </c>
      <c r="F476" s="4">
        <v>0</v>
      </c>
      <c r="G476" s="4">
        <v>9.5</v>
      </c>
      <c r="H476" s="4">
        <v>-127</v>
      </c>
      <c r="I476" s="4">
        <v>12.6</v>
      </c>
      <c r="J476" s="4">
        <v>0</v>
      </c>
      <c r="K476" s="4">
        <v>0</v>
      </c>
      <c r="L476" s="4">
        <v>-156.30000000000001</v>
      </c>
    </row>
    <row r="477" spans="2:12" ht="15" thickBot="1" x14ac:dyDescent="0.35">
      <c r="B477">
        <f t="shared" si="10"/>
        <v>4</v>
      </c>
      <c r="C477" s="2">
        <v>43090</v>
      </c>
      <c r="D477" s="4">
        <v>-37.299999999999997</v>
      </c>
      <c r="E477" s="4">
        <v>199.2</v>
      </c>
      <c r="F477" s="4">
        <v>0</v>
      </c>
      <c r="G477" s="4">
        <v>0</v>
      </c>
      <c r="H477" s="4">
        <v>158</v>
      </c>
      <c r="I477" s="4">
        <v>12.7</v>
      </c>
      <c r="J477" s="4">
        <v>0</v>
      </c>
      <c r="K477" s="4">
        <v>0</v>
      </c>
      <c r="L477" s="4">
        <v>9.8000000000000007</v>
      </c>
    </row>
    <row r="478" spans="2:12" ht="15" thickBot="1" x14ac:dyDescent="0.35">
      <c r="B478">
        <f t="shared" si="10"/>
        <v>3</v>
      </c>
      <c r="C478" s="2">
        <v>43089</v>
      </c>
      <c r="D478" s="4">
        <v>-13.5</v>
      </c>
      <c r="E478" s="4">
        <v>-219.4</v>
      </c>
      <c r="F478" s="4">
        <v>-45.5</v>
      </c>
      <c r="G478" s="4">
        <v>-13.3</v>
      </c>
      <c r="H478" s="4">
        <v>-150.30000000000001</v>
      </c>
      <c r="I478" s="4">
        <v>12.7</v>
      </c>
      <c r="J478" s="4">
        <v>0</v>
      </c>
      <c r="K478" s="4">
        <v>0</v>
      </c>
      <c r="L478" s="4">
        <v>73.400000000000006</v>
      </c>
    </row>
    <row r="479" spans="2:12" ht="15" thickBot="1" x14ac:dyDescent="0.35">
      <c r="B479">
        <f t="shared" si="10"/>
        <v>2</v>
      </c>
      <c r="C479" s="2">
        <v>43088</v>
      </c>
      <c r="D479" s="4">
        <v>-8.1999999999999993</v>
      </c>
      <c r="E479" s="4">
        <v>59</v>
      </c>
      <c r="F479" s="4">
        <v>0</v>
      </c>
      <c r="G479" s="4">
        <v>0</v>
      </c>
      <c r="H479" s="4">
        <v>-77.2</v>
      </c>
      <c r="I479" s="4">
        <v>12.7</v>
      </c>
      <c r="J479" s="4">
        <v>0.1</v>
      </c>
      <c r="K479" s="4">
        <v>0</v>
      </c>
      <c r="L479" s="4">
        <v>9.9</v>
      </c>
    </row>
    <row r="480" spans="2:12" ht="15" thickBot="1" x14ac:dyDescent="0.35">
      <c r="B480">
        <f t="shared" si="10"/>
        <v>1</v>
      </c>
      <c r="C480" s="2">
        <v>43087</v>
      </c>
      <c r="D480" s="4">
        <v>-1.3</v>
      </c>
      <c r="E480" s="4">
        <v>260.10000000000002</v>
      </c>
      <c r="F480" s="4">
        <v>0</v>
      </c>
      <c r="G480" s="4">
        <v>0</v>
      </c>
      <c r="H480" s="4">
        <v>201</v>
      </c>
      <c r="I480" s="4">
        <v>12.7</v>
      </c>
      <c r="J480" s="4">
        <v>-5.6</v>
      </c>
      <c r="K480" s="4">
        <v>0</v>
      </c>
      <c r="L480" s="4">
        <v>71.599999999999994</v>
      </c>
    </row>
    <row r="481" spans="2:12" ht="15" thickBot="1" x14ac:dyDescent="0.35">
      <c r="B481">
        <f t="shared" si="10"/>
        <v>5</v>
      </c>
      <c r="C481" s="2">
        <v>43084</v>
      </c>
      <c r="D481" s="4">
        <v>-56.6</v>
      </c>
      <c r="E481" s="4">
        <v>145.1</v>
      </c>
      <c r="F481" s="4">
        <v>0</v>
      </c>
      <c r="G481" s="4">
        <v>0</v>
      </c>
      <c r="H481" s="4">
        <v>-100.1</v>
      </c>
      <c r="I481" s="4">
        <v>12.6</v>
      </c>
      <c r="J481" s="4">
        <v>0.3</v>
      </c>
      <c r="K481" s="4">
        <v>0</v>
      </c>
      <c r="L481" s="4">
        <v>-72.7</v>
      </c>
    </row>
    <row r="482" spans="2:12" ht="15" thickBot="1" x14ac:dyDescent="0.35">
      <c r="B482">
        <f t="shared" si="10"/>
        <v>4</v>
      </c>
      <c r="C482" s="2">
        <v>43083</v>
      </c>
      <c r="D482" s="4">
        <v>-52</v>
      </c>
      <c r="E482" s="4">
        <v>-144</v>
      </c>
      <c r="F482" s="4">
        <v>0</v>
      </c>
      <c r="G482" s="4">
        <v>0</v>
      </c>
      <c r="H482" s="4">
        <v>0</v>
      </c>
      <c r="I482" s="4">
        <v>12.8</v>
      </c>
      <c r="J482" s="4">
        <v>0</v>
      </c>
      <c r="K482" s="4">
        <v>0</v>
      </c>
      <c r="L482" s="4">
        <v>262.7</v>
      </c>
    </row>
    <row r="483" spans="2:12" ht="15" thickBot="1" x14ac:dyDescent="0.35">
      <c r="B483">
        <f t="shared" si="10"/>
        <v>3</v>
      </c>
      <c r="C483" s="2">
        <v>43082</v>
      </c>
      <c r="D483" s="4">
        <v>-31.7</v>
      </c>
      <c r="E483" s="4">
        <v>-260.7</v>
      </c>
      <c r="F483" s="4">
        <v>-40</v>
      </c>
      <c r="G483" s="4">
        <v>-110.8</v>
      </c>
      <c r="H483" s="4">
        <v>-129.30000000000001</v>
      </c>
      <c r="I483" s="4">
        <v>12.6</v>
      </c>
      <c r="J483" s="4">
        <v>0.1</v>
      </c>
      <c r="K483" s="4">
        <v>0</v>
      </c>
      <c r="L483" s="4">
        <v>-14.9</v>
      </c>
    </row>
    <row r="484" spans="2:12" ht="15" thickBot="1" x14ac:dyDescent="0.35">
      <c r="B484">
        <f t="shared" si="10"/>
        <v>2</v>
      </c>
      <c r="C484" s="2">
        <v>43081</v>
      </c>
      <c r="D484" s="4">
        <v>-23.2</v>
      </c>
      <c r="E484" s="4">
        <v>96.5</v>
      </c>
      <c r="F484" s="4">
        <v>18</v>
      </c>
      <c r="G484" s="4">
        <v>0</v>
      </c>
      <c r="H484" s="4">
        <v>46.1</v>
      </c>
      <c r="I484" s="4">
        <v>12.7</v>
      </c>
      <c r="J484" s="4">
        <v>0</v>
      </c>
      <c r="K484" s="4">
        <v>0</v>
      </c>
      <c r="L484" s="4">
        <v>5.0999999999999996</v>
      </c>
    </row>
    <row r="485" spans="2:12" ht="15" thickBot="1" x14ac:dyDescent="0.35">
      <c r="B485">
        <f t="shared" si="10"/>
        <v>1</v>
      </c>
      <c r="C485" s="2">
        <v>43080</v>
      </c>
      <c r="D485" s="4">
        <v>-6.5</v>
      </c>
      <c r="E485" s="4">
        <v>80.900000000000006</v>
      </c>
      <c r="F485" s="4">
        <v>0</v>
      </c>
      <c r="G485" s="4">
        <v>22</v>
      </c>
      <c r="H485" s="4">
        <v>-1.3</v>
      </c>
      <c r="I485" s="4">
        <v>12.7</v>
      </c>
      <c r="J485" s="4">
        <v>0</v>
      </c>
      <c r="K485" s="4">
        <v>0</v>
      </c>
      <c r="L485" s="4">
        <v>-584.4</v>
      </c>
    </row>
    <row r="486" spans="2:12" ht="15" thickBot="1" x14ac:dyDescent="0.35">
      <c r="B486">
        <f t="shared" si="10"/>
        <v>5</v>
      </c>
      <c r="C486" s="2">
        <v>43077</v>
      </c>
      <c r="D486" s="4">
        <v>-54.6</v>
      </c>
      <c r="E486" s="4">
        <v>619.70000000000005</v>
      </c>
      <c r="F486" s="4">
        <v>0</v>
      </c>
      <c r="G486" s="4">
        <v>0</v>
      </c>
      <c r="H486" s="4">
        <v>3</v>
      </c>
      <c r="I486" s="4">
        <v>12.8</v>
      </c>
      <c r="J486" s="4">
        <v>0</v>
      </c>
      <c r="K486" s="4">
        <v>0</v>
      </c>
      <c r="L486" s="4">
        <v>-0.3</v>
      </c>
    </row>
    <row r="487" spans="2:12" ht="15" thickBot="1" x14ac:dyDescent="0.35">
      <c r="B487">
        <f t="shared" si="10"/>
        <v>4</v>
      </c>
      <c r="C487" s="2">
        <v>43076</v>
      </c>
      <c r="D487" s="4">
        <v>-52.8</v>
      </c>
      <c r="E487" s="4">
        <v>84.2</v>
      </c>
      <c r="F487" s="4">
        <v>0</v>
      </c>
      <c r="G487" s="4">
        <v>0</v>
      </c>
      <c r="H487" s="4">
        <v>12</v>
      </c>
      <c r="I487" s="4">
        <v>5.9</v>
      </c>
      <c r="J487" s="4">
        <v>0</v>
      </c>
      <c r="K487" s="4">
        <v>0</v>
      </c>
      <c r="L487" s="4">
        <v>-1.3</v>
      </c>
    </row>
    <row r="488" spans="2:12" ht="15" thickBot="1" x14ac:dyDescent="0.35">
      <c r="B488">
        <f t="shared" si="10"/>
        <v>3</v>
      </c>
      <c r="C488" s="2">
        <v>43075</v>
      </c>
      <c r="D488" s="4">
        <v>-26.8</v>
      </c>
      <c r="E488" s="4">
        <v>340.5</v>
      </c>
      <c r="F488" s="4">
        <v>-25.1</v>
      </c>
      <c r="G488" s="4">
        <v>0</v>
      </c>
      <c r="H488" s="4">
        <v>216</v>
      </c>
      <c r="I488" s="4">
        <v>5.8</v>
      </c>
      <c r="J488" s="4">
        <v>0</v>
      </c>
      <c r="K488" s="4">
        <v>0</v>
      </c>
      <c r="L488" s="4">
        <v>69</v>
      </c>
    </row>
    <row r="489" spans="2:12" ht="15" thickBot="1" x14ac:dyDescent="0.35">
      <c r="B489">
        <f t="shared" si="10"/>
        <v>2</v>
      </c>
      <c r="C489" s="2">
        <v>43074</v>
      </c>
      <c r="D489" s="4">
        <v>-9.3000000000000007</v>
      </c>
      <c r="E489" s="4">
        <v>-195.8</v>
      </c>
      <c r="F489" s="4">
        <v>0</v>
      </c>
      <c r="G489" s="4">
        <v>0</v>
      </c>
      <c r="H489" s="4">
        <v>-252.4</v>
      </c>
      <c r="I489" s="4">
        <v>5.8</v>
      </c>
      <c r="J489" s="4">
        <v>0.5</v>
      </c>
      <c r="K489" s="4">
        <v>0</v>
      </c>
      <c r="L489" s="4">
        <v>-189.4</v>
      </c>
    </row>
    <row r="490" spans="2:12" ht="15" thickBot="1" x14ac:dyDescent="0.35">
      <c r="B490">
        <f t="shared" si="10"/>
        <v>1</v>
      </c>
      <c r="C490" s="2">
        <v>43073</v>
      </c>
      <c r="D490" s="4">
        <v>12.6</v>
      </c>
      <c r="E490" s="4">
        <v>-82.6</v>
      </c>
      <c r="F490" s="4">
        <v>0</v>
      </c>
      <c r="G490" s="4">
        <v>0</v>
      </c>
      <c r="H490" s="4">
        <v>-101.2</v>
      </c>
      <c r="I490" s="4">
        <v>5.8</v>
      </c>
      <c r="J490" s="4">
        <v>0</v>
      </c>
      <c r="K490" s="4">
        <v>0</v>
      </c>
      <c r="L490" s="4">
        <v>-4</v>
      </c>
    </row>
    <row r="491" spans="2:12" ht="15" thickBot="1" x14ac:dyDescent="0.35">
      <c r="B491">
        <f t="shared" si="10"/>
        <v>5</v>
      </c>
      <c r="C491" s="2">
        <v>43070</v>
      </c>
      <c r="D491" s="4">
        <v>-22</v>
      </c>
      <c r="E491" s="4">
        <v>334.2</v>
      </c>
      <c r="F491" s="4">
        <v>0</v>
      </c>
      <c r="G491" s="4">
        <v>0</v>
      </c>
      <c r="H491" s="4">
        <v>194.4</v>
      </c>
      <c r="I491" s="4">
        <v>5.8</v>
      </c>
      <c r="J491" s="4">
        <v>0</v>
      </c>
      <c r="K491" s="4">
        <v>0</v>
      </c>
      <c r="L491" s="4">
        <v>-3.6</v>
      </c>
    </row>
    <row r="492" spans="2:12" ht="15" thickBot="1" x14ac:dyDescent="0.35">
      <c r="B492">
        <f t="shared" si="10"/>
        <v>4</v>
      </c>
      <c r="C492" s="2">
        <v>43069</v>
      </c>
      <c r="D492" s="4">
        <v>3</v>
      </c>
      <c r="E492" s="4">
        <v>-147.1</v>
      </c>
      <c r="F492" s="4">
        <v>0</v>
      </c>
      <c r="G492" s="4">
        <v>0</v>
      </c>
      <c r="H492" s="4">
        <v>-238.6</v>
      </c>
      <c r="I492" s="4">
        <v>5.8</v>
      </c>
      <c r="J492" s="4">
        <v>0</v>
      </c>
      <c r="K492" s="4">
        <v>0</v>
      </c>
      <c r="L492" s="4">
        <v>-17</v>
      </c>
    </row>
    <row r="493" spans="2:12" ht="15" thickBot="1" x14ac:dyDescent="0.35">
      <c r="B493">
        <f t="shared" si="10"/>
        <v>3</v>
      </c>
      <c r="C493" s="2">
        <v>43068</v>
      </c>
      <c r="D493" s="4">
        <v>19.399999999999999</v>
      </c>
      <c r="E493" s="4">
        <v>283.7</v>
      </c>
      <c r="F493" s="4">
        <v>-26</v>
      </c>
      <c r="G493" s="4">
        <v>0</v>
      </c>
      <c r="H493" s="4">
        <v>191</v>
      </c>
      <c r="I493" s="4">
        <v>5.8</v>
      </c>
      <c r="J493" s="4">
        <v>0</v>
      </c>
      <c r="K493" s="4">
        <v>0</v>
      </c>
      <c r="L493" s="4">
        <v>211.9</v>
      </c>
    </row>
    <row r="494" spans="2:12" ht="15" thickBot="1" x14ac:dyDescent="0.35">
      <c r="B494">
        <f t="shared" si="10"/>
        <v>2</v>
      </c>
      <c r="C494" s="2">
        <v>43067</v>
      </c>
      <c r="D494" s="4">
        <v>31.4</v>
      </c>
      <c r="E494" s="4">
        <v>-10.199999999999999</v>
      </c>
      <c r="F494" s="4">
        <v>8.1999999999999993</v>
      </c>
      <c r="G494" s="4">
        <v>0</v>
      </c>
      <c r="H494" s="4">
        <v>72.2</v>
      </c>
      <c r="I494" s="4">
        <v>5.8</v>
      </c>
      <c r="J494" s="4">
        <v>0</v>
      </c>
      <c r="K494" s="4">
        <v>0</v>
      </c>
      <c r="L494" s="4">
        <v>64.2</v>
      </c>
    </row>
    <row r="495" spans="2:12" ht="15" thickBot="1" x14ac:dyDescent="0.35">
      <c r="B495">
        <f t="shared" si="10"/>
        <v>1</v>
      </c>
      <c r="C495" s="2">
        <v>43066</v>
      </c>
      <c r="D495" s="4">
        <v>55.4</v>
      </c>
      <c r="E495" s="4">
        <v>-502.8</v>
      </c>
      <c r="F495" s="4">
        <v>0</v>
      </c>
      <c r="G495" s="4">
        <v>0</v>
      </c>
      <c r="H495" s="4">
        <v>104.5</v>
      </c>
      <c r="I495" s="4">
        <v>5.8</v>
      </c>
      <c r="J495" s="4">
        <v>0</v>
      </c>
      <c r="K495" s="4">
        <v>0</v>
      </c>
      <c r="L495" s="4">
        <v>12.1</v>
      </c>
    </row>
    <row r="496" spans="2:12" ht="15" thickBot="1" x14ac:dyDescent="0.35">
      <c r="B496">
        <f t="shared" si="10"/>
        <v>5</v>
      </c>
      <c r="C496" s="2">
        <v>43063</v>
      </c>
      <c r="D496" s="4">
        <v>11.3</v>
      </c>
      <c r="E496" s="4">
        <v>-184</v>
      </c>
      <c r="F496" s="4">
        <v>0</v>
      </c>
      <c r="G496" s="4">
        <v>0</v>
      </c>
      <c r="H496" s="4">
        <v>-53.9</v>
      </c>
      <c r="I496" s="4">
        <v>11.5</v>
      </c>
      <c r="J496" s="4">
        <v>0</v>
      </c>
      <c r="K496" s="4">
        <v>0</v>
      </c>
      <c r="L496" s="4">
        <v>18.899999999999999</v>
      </c>
    </row>
    <row r="497" spans="2:12" ht="15" thickBot="1" x14ac:dyDescent="0.35">
      <c r="B497">
        <f t="shared" si="10"/>
        <v>4</v>
      </c>
      <c r="C497" s="2">
        <v>43062</v>
      </c>
      <c r="D497" s="4">
        <v>14</v>
      </c>
      <c r="E497" s="4">
        <v>-87.5</v>
      </c>
      <c r="F497" s="4">
        <v>0</v>
      </c>
      <c r="G497" s="4">
        <v>0</v>
      </c>
      <c r="H497" s="4">
        <v>-55.6</v>
      </c>
      <c r="I497" s="4">
        <v>0</v>
      </c>
      <c r="J497" s="4">
        <v>0</v>
      </c>
      <c r="K497" s="4">
        <v>0</v>
      </c>
      <c r="L497" s="4">
        <v>-5.4</v>
      </c>
    </row>
    <row r="498" spans="2:12" ht="15" thickBot="1" x14ac:dyDescent="0.35">
      <c r="B498">
        <f t="shared" si="10"/>
        <v>3</v>
      </c>
      <c r="C498" s="2">
        <v>43061</v>
      </c>
      <c r="D498" s="4">
        <v>21.9</v>
      </c>
      <c r="E498" s="4">
        <v>-3.2</v>
      </c>
      <c r="F498" s="4">
        <v>-25.2</v>
      </c>
      <c r="G498" s="4">
        <v>0</v>
      </c>
      <c r="H498" s="4">
        <v>-29.2</v>
      </c>
      <c r="I498" s="4">
        <v>5.8</v>
      </c>
      <c r="J498" s="4">
        <v>0</v>
      </c>
      <c r="K498" s="4">
        <v>0</v>
      </c>
      <c r="L498" s="4">
        <v>-108.6</v>
      </c>
    </row>
    <row r="499" spans="2:12" ht="15" thickBot="1" x14ac:dyDescent="0.35">
      <c r="B499">
        <f t="shared" si="10"/>
        <v>2</v>
      </c>
      <c r="C499" s="2">
        <v>43060</v>
      </c>
      <c r="D499" s="4">
        <v>29.4</v>
      </c>
      <c r="E499" s="4">
        <v>-12.6</v>
      </c>
      <c r="F499" s="4">
        <v>21.2</v>
      </c>
      <c r="G499" s="4">
        <v>0</v>
      </c>
      <c r="H499" s="4">
        <v>-70.3</v>
      </c>
      <c r="I499" s="4">
        <v>5.8</v>
      </c>
      <c r="J499" s="4">
        <v>0.2</v>
      </c>
      <c r="K499" s="4">
        <v>0</v>
      </c>
      <c r="L499" s="4">
        <v>16.899999999999999</v>
      </c>
    </row>
    <row r="500" spans="2:12" ht="15" thickBot="1" x14ac:dyDescent="0.35">
      <c r="B500">
        <f t="shared" si="10"/>
        <v>1</v>
      </c>
      <c r="C500" s="2">
        <v>43059</v>
      </c>
      <c r="D500" s="4">
        <v>40.6</v>
      </c>
      <c r="E500" s="4">
        <v>68.8</v>
      </c>
      <c r="F500" s="4">
        <v>0</v>
      </c>
      <c r="G500" s="4">
        <v>0</v>
      </c>
      <c r="H500" s="4">
        <v>15.7</v>
      </c>
      <c r="I500" s="4">
        <v>5.8</v>
      </c>
      <c r="J500" s="4">
        <v>0</v>
      </c>
      <c r="K500" s="4">
        <v>0</v>
      </c>
      <c r="L500" s="4">
        <v>6.8</v>
      </c>
    </row>
    <row r="501" spans="2:12" ht="15" thickBot="1" x14ac:dyDescent="0.35">
      <c r="B501">
        <f t="shared" si="10"/>
        <v>5</v>
      </c>
      <c r="C501" s="2">
        <v>43056</v>
      </c>
      <c r="D501" s="4">
        <v>-20.100000000000001</v>
      </c>
      <c r="E501" s="4">
        <v>215</v>
      </c>
      <c r="F501" s="4">
        <v>0</v>
      </c>
      <c r="G501" s="4">
        <v>40</v>
      </c>
      <c r="H501" s="4">
        <v>59.7</v>
      </c>
      <c r="I501" s="4">
        <v>5.8</v>
      </c>
      <c r="J501" s="4">
        <v>-3.1</v>
      </c>
      <c r="K501" s="4">
        <v>0</v>
      </c>
      <c r="L501" s="4">
        <v>-12.4</v>
      </c>
    </row>
    <row r="502" spans="2:12" ht="15" thickBot="1" x14ac:dyDescent="0.35">
      <c r="B502">
        <f t="shared" si="10"/>
        <v>4</v>
      </c>
      <c r="C502" s="2">
        <v>43055</v>
      </c>
      <c r="D502" s="4">
        <v>-24.8</v>
      </c>
      <c r="E502" s="4">
        <v>133.69999999999999</v>
      </c>
      <c r="F502" s="4">
        <v>0</v>
      </c>
      <c r="G502" s="4">
        <v>0</v>
      </c>
      <c r="H502" s="4">
        <v>121.1</v>
      </c>
      <c r="I502" s="4">
        <v>5.8</v>
      </c>
      <c r="J502" s="4">
        <v>1.9</v>
      </c>
      <c r="K502" s="4">
        <v>0</v>
      </c>
      <c r="L502" s="4">
        <v>7.8</v>
      </c>
    </row>
    <row r="503" spans="2:12" ht="15" thickBot="1" x14ac:dyDescent="0.35">
      <c r="B503">
        <f t="shared" si="10"/>
        <v>3</v>
      </c>
      <c r="C503" s="2">
        <v>43054</v>
      </c>
      <c r="D503" s="4">
        <v>-15.8</v>
      </c>
      <c r="E503" s="4">
        <v>-99.4</v>
      </c>
      <c r="F503" s="4">
        <v>-14.4</v>
      </c>
      <c r="G503" s="4">
        <v>-10.1</v>
      </c>
      <c r="H503" s="4">
        <v>-4.8</v>
      </c>
      <c r="I503" s="4">
        <v>5.9</v>
      </c>
      <c r="J503" s="4">
        <v>0.1</v>
      </c>
      <c r="K503" s="4">
        <v>0</v>
      </c>
      <c r="L503" s="4">
        <v>-237</v>
      </c>
    </row>
    <row r="504" spans="2:12" ht="15" thickBot="1" x14ac:dyDescent="0.35">
      <c r="B504">
        <f t="shared" si="10"/>
        <v>2</v>
      </c>
      <c r="C504" s="2">
        <v>43053</v>
      </c>
      <c r="D504" s="4">
        <v>-16.600000000000001</v>
      </c>
      <c r="E504" s="4">
        <v>46.8</v>
      </c>
      <c r="F504" s="4">
        <v>8.4</v>
      </c>
      <c r="G504" s="4">
        <v>0</v>
      </c>
      <c r="H504" s="4">
        <v>45.6</v>
      </c>
      <c r="I504" s="4">
        <v>5.8</v>
      </c>
      <c r="J504" s="4">
        <v>0</v>
      </c>
      <c r="K504" s="4">
        <v>0</v>
      </c>
      <c r="L504" s="4">
        <v>-0.4</v>
      </c>
    </row>
    <row r="505" spans="2:12" ht="15" thickBot="1" x14ac:dyDescent="0.35">
      <c r="B505">
        <f t="shared" si="10"/>
        <v>1</v>
      </c>
      <c r="C505" s="2">
        <v>43052</v>
      </c>
      <c r="D505" s="4">
        <v>6.2</v>
      </c>
      <c r="E505" s="4">
        <v>21.4</v>
      </c>
      <c r="F505" s="4">
        <v>0</v>
      </c>
      <c r="G505" s="4">
        <v>0</v>
      </c>
      <c r="H505" s="4">
        <v>-1.4</v>
      </c>
      <c r="I505" s="4">
        <v>5.8</v>
      </c>
      <c r="J505" s="4">
        <v>0</v>
      </c>
      <c r="K505" s="4">
        <v>0</v>
      </c>
      <c r="L505" s="4">
        <v>-12</v>
      </c>
    </row>
    <row r="506" spans="2:12" ht="15" thickBot="1" x14ac:dyDescent="0.35">
      <c r="B506">
        <f t="shared" si="10"/>
        <v>5</v>
      </c>
      <c r="C506" s="2">
        <v>43049</v>
      </c>
      <c r="D506" s="4">
        <v>-40.700000000000003</v>
      </c>
      <c r="E506" s="4">
        <v>-75.3</v>
      </c>
      <c r="F506" s="4">
        <v>0</v>
      </c>
      <c r="G506" s="4">
        <v>0</v>
      </c>
      <c r="H506" s="4">
        <v>-202.8</v>
      </c>
      <c r="I506" s="4">
        <v>5.8</v>
      </c>
      <c r="J506" s="4">
        <v>0</v>
      </c>
      <c r="K506" s="4">
        <v>0</v>
      </c>
      <c r="L506" s="4">
        <v>-18</v>
      </c>
    </row>
    <row r="507" spans="2:12" ht="15" thickBot="1" x14ac:dyDescent="0.35">
      <c r="B507">
        <f t="shared" si="10"/>
        <v>4</v>
      </c>
      <c r="C507" s="2">
        <v>43048</v>
      </c>
      <c r="D507" s="4">
        <v>-36.299999999999997</v>
      </c>
      <c r="E507" s="4">
        <v>83.8</v>
      </c>
      <c r="F507" s="4">
        <v>0</v>
      </c>
      <c r="G507" s="4">
        <v>0</v>
      </c>
      <c r="H507" s="4">
        <v>0.8</v>
      </c>
      <c r="I507" s="4">
        <v>5.9</v>
      </c>
      <c r="J507" s="4">
        <v>0</v>
      </c>
      <c r="K507" s="4">
        <v>0</v>
      </c>
      <c r="L507" s="4">
        <v>41.1</v>
      </c>
    </row>
    <row r="508" spans="2:12" ht="15" thickBot="1" x14ac:dyDescent="0.35">
      <c r="B508">
        <f t="shared" si="10"/>
        <v>3</v>
      </c>
      <c r="C508" s="2">
        <v>43047</v>
      </c>
      <c r="D508" s="4">
        <v>-3.2</v>
      </c>
      <c r="E508" s="4">
        <v>-87.8</v>
      </c>
      <c r="F508" s="4">
        <v>-22.4</v>
      </c>
      <c r="G508" s="4">
        <v>-171.4</v>
      </c>
      <c r="H508" s="4">
        <v>-0.5</v>
      </c>
      <c r="I508" s="4">
        <v>3.5</v>
      </c>
      <c r="J508" s="4">
        <v>0.1</v>
      </c>
      <c r="K508" s="4">
        <v>0</v>
      </c>
      <c r="L508" s="4">
        <v>784.7</v>
      </c>
    </row>
    <row r="509" spans="2:12" ht="15" thickBot="1" x14ac:dyDescent="0.35">
      <c r="B509">
        <f t="shared" si="10"/>
        <v>2</v>
      </c>
      <c r="C509" s="2">
        <v>43046</v>
      </c>
      <c r="D509" s="4">
        <v>33.1</v>
      </c>
      <c r="E509" s="4">
        <v>-31</v>
      </c>
      <c r="F509" s="4">
        <v>0</v>
      </c>
      <c r="G509" s="4">
        <v>0</v>
      </c>
      <c r="H509" s="4">
        <v>-36.700000000000003</v>
      </c>
      <c r="I509" s="4">
        <v>3.5</v>
      </c>
      <c r="J509" s="4">
        <v>0</v>
      </c>
      <c r="K509" s="4">
        <v>0</v>
      </c>
      <c r="L509" s="4">
        <v>-839.2</v>
      </c>
    </row>
    <row r="510" spans="2:12" ht="15" thickBot="1" x14ac:dyDescent="0.35">
      <c r="B510">
        <f t="shared" si="10"/>
        <v>5</v>
      </c>
      <c r="C510" s="2">
        <v>43042</v>
      </c>
      <c r="D510" s="4">
        <v>-40.1</v>
      </c>
      <c r="E510" s="4">
        <v>89.5</v>
      </c>
      <c r="F510" s="4">
        <v>0</v>
      </c>
      <c r="G510" s="4">
        <v>0</v>
      </c>
      <c r="H510" s="4">
        <v>-57.9</v>
      </c>
      <c r="I510" s="4">
        <v>3.5</v>
      </c>
      <c r="J510" s="4">
        <v>0</v>
      </c>
      <c r="K510" s="4">
        <v>0</v>
      </c>
      <c r="L510" s="4">
        <v>-77.900000000000006</v>
      </c>
    </row>
    <row r="511" spans="2:12" ht="15" thickBot="1" x14ac:dyDescent="0.35">
      <c r="B511">
        <f t="shared" si="10"/>
        <v>4</v>
      </c>
      <c r="C511" s="2">
        <v>43041</v>
      </c>
      <c r="D511" s="4">
        <v>-38</v>
      </c>
      <c r="E511" s="4">
        <v>455</v>
      </c>
      <c r="F511" s="4">
        <v>0</v>
      </c>
      <c r="G511" s="4">
        <v>0</v>
      </c>
      <c r="H511" s="4">
        <v>258.60000000000002</v>
      </c>
      <c r="I511" s="4">
        <v>3.5</v>
      </c>
      <c r="J511" s="4">
        <v>0</v>
      </c>
      <c r="K511" s="4">
        <v>0</v>
      </c>
      <c r="L511" s="4">
        <v>0.8</v>
      </c>
    </row>
    <row r="512" spans="2:12" ht="15" thickBot="1" x14ac:dyDescent="0.35">
      <c r="B512">
        <f t="shared" si="10"/>
        <v>3</v>
      </c>
      <c r="C512" s="2">
        <v>43040</v>
      </c>
      <c r="D512" s="4">
        <v>-9.9</v>
      </c>
      <c r="E512" s="4">
        <v>36.6</v>
      </c>
      <c r="F512" s="4">
        <v>-25.8</v>
      </c>
      <c r="G512" s="4">
        <v>21.2</v>
      </c>
      <c r="H512" s="4">
        <v>-56.3</v>
      </c>
      <c r="I512" s="4">
        <v>3.5</v>
      </c>
      <c r="J512" s="4">
        <v>0</v>
      </c>
      <c r="K512" s="4">
        <v>0</v>
      </c>
      <c r="L512" s="4">
        <v>-3.3</v>
      </c>
    </row>
    <row r="513" spans="2:12" ht="15" thickBot="1" x14ac:dyDescent="0.35">
      <c r="B513">
        <f t="shared" si="10"/>
        <v>2</v>
      </c>
      <c r="C513" s="2">
        <v>43039</v>
      </c>
      <c r="D513" s="4">
        <v>23.5</v>
      </c>
      <c r="E513" s="4">
        <v>227.9</v>
      </c>
      <c r="F513" s="4">
        <v>1.2</v>
      </c>
      <c r="G513" s="4">
        <v>0</v>
      </c>
      <c r="H513" s="4">
        <v>68.7</v>
      </c>
      <c r="I513" s="4">
        <v>3.5</v>
      </c>
      <c r="J513" s="4">
        <v>0</v>
      </c>
      <c r="K513" s="4">
        <v>0</v>
      </c>
      <c r="L513" s="4">
        <v>-50.4</v>
      </c>
    </row>
    <row r="514" spans="2:12" ht="15" thickBot="1" x14ac:dyDescent="0.35">
      <c r="B514">
        <f t="shared" si="10"/>
        <v>1</v>
      </c>
      <c r="C514" s="2">
        <v>43038</v>
      </c>
      <c r="D514" s="4">
        <v>43.1</v>
      </c>
      <c r="E514" s="4">
        <v>-158.69999999999999</v>
      </c>
      <c r="F514" s="4">
        <v>0</v>
      </c>
      <c r="G514" s="4">
        <v>0</v>
      </c>
      <c r="H514" s="4">
        <v>28</v>
      </c>
      <c r="I514" s="4">
        <v>3.6</v>
      </c>
      <c r="J514" s="4">
        <v>0</v>
      </c>
      <c r="K514" s="4">
        <v>0</v>
      </c>
      <c r="L514" s="4">
        <v>29.7</v>
      </c>
    </row>
    <row r="515" spans="2:12" ht="15" thickBot="1" x14ac:dyDescent="0.35">
      <c r="B515">
        <f t="shared" si="10"/>
        <v>5</v>
      </c>
      <c r="C515" s="2">
        <v>43035</v>
      </c>
      <c r="D515" s="4">
        <v>2.1</v>
      </c>
      <c r="E515" s="4">
        <v>42.3</v>
      </c>
      <c r="F515" s="4">
        <v>0</v>
      </c>
      <c r="G515" s="4">
        <v>0</v>
      </c>
      <c r="H515" s="4">
        <v>21</v>
      </c>
      <c r="I515" s="4">
        <v>3.5</v>
      </c>
      <c r="J515" s="4">
        <v>0</v>
      </c>
      <c r="K515" s="4">
        <v>0</v>
      </c>
      <c r="L515" s="4">
        <v>-13.2</v>
      </c>
    </row>
    <row r="516" spans="2:12" ht="15" thickBot="1" x14ac:dyDescent="0.35">
      <c r="B516">
        <f t="shared" si="10"/>
        <v>4</v>
      </c>
      <c r="C516" s="2">
        <v>43034</v>
      </c>
      <c r="D516" s="4">
        <v>10.7</v>
      </c>
      <c r="E516" s="4">
        <v>-13.7</v>
      </c>
      <c r="F516" s="4">
        <v>0</v>
      </c>
      <c r="G516" s="4">
        <v>0</v>
      </c>
      <c r="H516" s="4">
        <v>0</v>
      </c>
      <c r="I516" s="4">
        <v>3.5</v>
      </c>
      <c r="J516" s="4">
        <v>0</v>
      </c>
      <c r="K516" s="4">
        <v>0</v>
      </c>
      <c r="L516" s="4">
        <v>-15.5</v>
      </c>
    </row>
    <row r="517" spans="2:12" ht="15" thickBot="1" x14ac:dyDescent="0.35">
      <c r="B517">
        <f t="shared" ref="B517:B580" si="11">WEEKDAY(C517,2)</f>
        <v>3</v>
      </c>
      <c r="C517" s="2">
        <v>43033</v>
      </c>
      <c r="D517" s="4">
        <v>24</v>
      </c>
      <c r="E517" s="4">
        <v>-688.4</v>
      </c>
      <c r="F517" s="4">
        <v>-30.5</v>
      </c>
      <c r="G517" s="4">
        <v>0</v>
      </c>
      <c r="H517" s="4">
        <v>6</v>
      </c>
      <c r="I517" s="4">
        <v>3.5</v>
      </c>
      <c r="J517" s="4">
        <v>0</v>
      </c>
      <c r="K517" s="4">
        <v>0</v>
      </c>
      <c r="L517" s="4">
        <v>536.29999999999995</v>
      </c>
    </row>
    <row r="518" spans="2:12" ht="15" thickBot="1" x14ac:dyDescent="0.35">
      <c r="B518">
        <f t="shared" si="11"/>
        <v>2</v>
      </c>
      <c r="C518" s="2">
        <v>43032</v>
      </c>
      <c r="D518" s="4">
        <v>34.4</v>
      </c>
      <c r="E518" s="4">
        <v>-164.9</v>
      </c>
      <c r="F518" s="4">
        <v>6.5</v>
      </c>
      <c r="G518" s="4">
        <v>0</v>
      </c>
      <c r="H518" s="4">
        <v>6.1</v>
      </c>
      <c r="I518" s="4">
        <v>3.5</v>
      </c>
      <c r="J518" s="4">
        <v>0</v>
      </c>
      <c r="K518" s="4">
        <v>0</v>
      </c>
      <c r="L518" s="4">
        <v>-2.9</v>
      </c>
    </row>
    <row r="519" spans="2:12" ht="15" thickBot="1" x14ac:dyDescent="0.35">
      <c r="B519">
        <f t="shared" si="11"/>
        <v>1</v>
      </c>
      <c r="C519" s="2">
        <v>43031</v>
      </c>
      <c r="D519" s="4">
        <v>47.7</v>
      </c>
      <c r="E519" s="4">
        <v>61.1</v>
      </c>
      <c r="F519" s="4">
        <v>0</v>
      </c>
      <c r="G519" s="4">
        <v>0</v>
      </c>
      <c r="H519" s="4">
        <v>7</v>
      </c>
      <c r="I519" s="4">
        <v>3.5</v>
      </c>
      <c r="J519" s="4">
        <v>0</v>
      </c>
      <c r="K519" s="4">
        <v>0</v>
      </c>
      <c r="L519" s="4">
        <v>-446.6</v>
      </c>
    </row>
    <row r="520" spans="2:12" ht="15" thickBot="1" x14ac:dyDescent="0.35">
      <c r="B520">
        <f t="shared" si="11"/>
        <v>5</v>
      </c>
      <c r="C520" s="2">
        <v>43028</v>
      </c>
      <c r="D520" s="4">
        <v>0.8</v>
      </c>
      <c r="E520" s="4">
        <v>113.1</v>
      </c>
      <c r="F520" s="4">
        <v>0</v>
      </c>
      <c r="G520" s="4">
        <v>23</v>
      </c>
      <c r="H520" s="4">
        <v>2</v>
      </c>
      <c r="I520" s="4">
        <v>3.5</v>
      </c>
      <c r="J520" s="4">
        <v>0</v>
      </c>
      <c r="K520" s="4">
        <v>0</v>
      </c>
      <c r="L520" s="4">
        <v>12.1</v>
      </c>
    </row>
    <row r="521" spans="2:12" ht="15" thickBot="1" x14ac:dyDescent="0.35">
      <c r="B521">
        <f t="shared" si="11"/>
        <v>4</v>
      </c>
      <c r="C521" s="2">
        <v>43027</v>
      </c>
      <c r="D521" s="4">
        <v>2.1</v>
      </c>
      <c r="E521" s="4">
        <v>15.7</v>
      </c>
      <c r="F521" s="4">
        <v>0</v>
      </c>
      <c r="G521" s="4">
        <v>0</v>
      </c>
      <c r="H521" s="4">
        <v>0</v>
      </c>
      <c r="I521" s="4">
        <v>3.5</v>
      </c>
      <c r="J521" s="4">
        <v>0</v>
      </c>
      <c r="K521" s="4">
        <v>0</v>
      </c>
      <c r="L521" s="4">
        <v>-1.1000000000000001</v>
      </c>
    </row>
    <row r="522" spans="2:12" ht="15" thickBot="1" x14ac:dyDescent="0.35">
      <c r="B522">
        <f t="shared" si="11"/>
        <v>3</v>
      </c>
      <c r="C522" s="2">
        <v>43026</v>
      </c>
      <c r="D522" s="4">
        <v>6.4</v>
      </c>
      <c r="E522" s="4">
        <v>2.1</v>
      </c>
      <c r="F522" s="4">
        <v>-29.9</v>
      </c>
      <c r="G522" s="4">
        <v>0</v>
      </c>
      <c r="H522" s="4">
        <v>0</v>
      </c>
      <c r="I522" s="4">
        <v>3.5</v>
      </c>
      <c r="J522" s="4">
        <v>0</v>
      </c>
      <c r="K522" s="4">
        <v>0</v>
      </c>
      <c r="L522" s="4">
        <v>24.2</v>
      </c>
    </row>
    <row r="523" spans="2:12" ht="15" thickBot="1" x14ac:dyDescent="0.35">
      <c r="B523">
        <f t="shared" si="11"/>
        <v>2</v>
      </c>
      <c r="C523" s="2">
        <v>43025</v>
      </c>
      <c r="D523" s="4">
        <v>8.6</v>
      </c>
      <c r="E523" s="4">
        <v>54.4</v>
      </c>
      <c r="F523" s="4">
        <v>22.7</v>
      </c>
      <c r="G523" s="4">
        <v>0</v>
      </c>
      <c r="H523" s="4">
        <v>-17.2</v>
      </c>
      <c r="I523" s="4">
        <v>3.5</v>
      </c>
      <c r="J523" s="4">
        <v>-1.6</v>
      </c>
      <c r="K523" s="4">
        <v>0</v>
      </c>
      <c r="L523" s="4">
        <v>-31.8</v>
      </c>
    </row>
    <row r="524" spans="2:12" ht="15" thickBot="1" x14ac:dyDescent="0.35">
      <c r="B524">
        <f t="shared" si="11"/>
        <v>1</v>
      </c>
      <c r="C524" s="2">
        <v>43024</v>
      </c>
      <c r="D524" s="4">
        <v>19.100000000000001</v>
      </c>
      <c r="E524" s="4">
        <v>89.3</v>
      </c>
      <c r="F524" s="4">
        <v>0</v>
      </c>
      <c r="G524" s="4">
        <v>0</v>
      </c>
      <c r="H524" s="4">
        <v>0</v>
      </c>
      <c r="I524" s="4">
        <v>3.5</v>
      </c>
      <c r="J524" s="4">
        <v>9.4</v>
      </c>
      <c r="K524" s="4">
        <v>0</v>
      </c>
      <c r="L524" s="4">
        <v>15.1</v>
      </c>
    </row>
    <row r="525" spans="2:12" ht="15" thickBot="1" x14ac:dyDescent="0.35">
      <c r="B525">
        <f t="shared" si="11"/>
        <v>5</v>
      </c>
      <c r="C525" s="2">
        <v>43021</v>
      </c>
      <c r="D525" s="4">
        <v>-42.3</v>
      </c>
      <c r="E525" s="4">
        <v>89.1</v>
      </c>
      <c r="F525" s="4">
        <v>0</v>
      </c>
      <c r="G525" s="4">
        <v>31.8</v>
      </c>
      <c r="H525" s="4">
        <v>-0.1</v>
      </c>
      <c r="I525" s="4">
        <v>3.5</v>
      </c>
      <c r="J525" s="4">
        <v>27.3</v>
      </c>
      <c r="K525" s="4">
        <v>0</v>
      </c>
      <c r="L525" s="4">
        <v>-1.2</v>
      </c>
    </row>
    <row r="526" spans="2:12" ht="15" thickBot="1" x14ac:dyDescent="0.35">
      <c r="B526">
        <f t="shared" si="11"/>
        <v>4</v>
      </c>
      <c r="C526" s="2">
        <v>43020</v>
      </c>
      <c r="D526" s="4">
        <v>-52.6</v>
      </c>
      <c r="E526" s="4">
        <v>24.5</v>
      </c>
      <c r="F526" s="4">
        <v>0</v>
      </c>
      <c r="G526" s="4">
        <v>0</v>
      </c>
      <c r="H526" s="4">
        <v>0</v>
      </c>
      <c r="I526" s="4">
        <v>3.5</v>
      </c>
      <c r="J526" s="4">
        <v>0.3</v>
      </c>
      <c r="K526" s="4">
        <v>0</v>
      </c>
      <c r="L526" s="4">
        <v>-469.7</v>
      </c>
    </row>
    <row r="527" spans="2:12" ht="15" thickBot="1" x14ac:dyDescent="0.35">
      <c r="B527">
        <f t="shared" si="11"/>
        <v>3</v>
      </c>
      <c r="C527" s="2">
        <v>43019</v>
      </c>
      <c r="D527" s="4">
        <v>-23.5</v>
      </c>
      <c r="E527" s="4">
        <v>-91.3</v>
      </c>
      <c r="F527" s="4">
        <v>-31.4</v>
      </c>
      <c r="G527" s="4">
        <v>8.1999999999999993</v>
      </c>
      <c r="H527" s="4">
        <v>-100</v>
      </c>
      <c r="I527" s="4">
        <v>3.5</v>
      </c>
      <c r="J527" s="4">
        <v>0</v>
      </c>
      <c r="K527" s="4">
        <v>0</v>
      </c>
      <c r="L527" s="4">
        <v>460.4</v>
      </c>
    </row>
    <row r="528" spans="2:12" ht="15" thickBot="1" x14ac:dyDescent="0.35">
      <c r="B528">
        <f t="shared" si="11"/>
        <v>2</v>
      </c>
      <c r="C528" s="2">
        <v>43018</v>
      </c>
      <c r="D528" s="4">
        <v>-13.4</v>
      </c>
      <c r="E528" s="4">
        <v>-52</v>
      </c>
      <c r="F528" s="4">
        <v>12.3</v>
      </c>
      <c r="G528" s="4">
        <v>0</v>
      </c>
      <c r="H528" s="4">
        <v>-160.5</v>
      </c>
      <c r="I528" s="4">
        <v>7.1</v>
      </c>
      <c r="J528" s="4">
        <v>0</v>
      </c>
      <c r="K528" s="4">
        <v>0</v>
      </c>
      <c r="L528" s="4">
        <v>-140.1</v>
      </c>
    </row>
    <row r="529" spans="2:12" ht="15" thickBot="1" x14ac:dyDescent="0.35">
      <c r="B529">
        <f t="shared" si="11"/>
        <v>1</v>
      </c>
      <c r="C529" s="2">
        <v>43017</v>
      </c>
      <c r="D529" s="4">
        <v>8.6999999999999993</v>
      </c>
      <c r="E529" s="4">
        <v>150.30000000000001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-26.5</v>
      </c>
    </row>
    <row r="530" spans="2:12" ht="15" thickBot="1" x14ac:dyDescent="0.35">
      <c r="B530">
        <f t="shared" si="11"/>
        <v>5</v>
      </c>
      <c r="C530" s="2">
        <v>43014</v>
      </c>
      <c r="D530" s="4">
        <v>-32.700000000000003</v>
      </c>
      <c r="E530" s="4">
        <v>110.2</v>
      </c>
      <c r="F530" s="4">
        <v>0</v>
      </c>
      <c r="G530" s="4">
        <v>26</v>
      </c>
      <c r="H530" s="4">
        <v>-0.1</v>
      </c>
      <c r="I530" s="4">
        <v>3.4</v>
      </c>
      <c r="J530" s="4">
        <v>0</v>
      </c>
      <c r="K530" s="4">
        <v>0</v>
      </c>
      <c r="L530" s="4">
        <v>-304.89999999999998</v>
      </c>
    </row>
    <row r="531" spans="2:12" ht="15" thickBot="1" x14ac:dyDescent="0.35">
      <c r="B531">
        <f t="shared" si="11"/>
        <v>4</v>
      </c>
      <c r="C531" s="2">
        <v>43013</v>
      </c>
      <c r="D531" s="4">
        <v>-36.200000000000003</v>
      </c>
      <c r="E531" s="4">
        <v>77.599999999999994</v>
      </c>
      <c r="F531" s="4">
        <v>0</v>
      </c>
      <c r="G531" s="4">
        <v>0</v>
      </c>
      <c r="H531" s="4">
        <v>0</v>
      </c>
      <c r="I531" s="4">
        <v>3.4</v>
      </c>
      <c r="J531" s="4">
        <v>0.3</v>
      </c>
      <c r="K531" s="4">
        <v>0</v>
      </c>
      <c r="L531" s="4">
        <v>20.100000000000001</v>
      </c>
    </row>
    <row r="532" spans="2:12" ht="15" thickBot="1" x14ac:dyDescent="0.35">
      <c r="B532">
        <f t="shared" si="11"/>
        <v>3</v>
      </c>
      <c r="C532" s="2">
        <v>43012</v>
      </c>
      <c r="D532" s="4">
        <v>-17</v>
      </c>
      <c r="E532" s="4">
        <v>14.8</v>
      </c>
      <c r="F532" s="4">
        <v>-30</v>
      </c>
      <c r="G532" s="4">
        <v>8.8000000000000007</v>
      </c>
      <c r="H532" s="4">
        <v>-15.2</v>
      </c>
      <c r="I532" s="4">
        <v>3.4</v>
      </c>
      <c r="J532" s="4">
        <v>0</v>
      </c>
      <c r="K532" s="4">
        <v>0</v>
      </c>
      <c r="L532" s="4">
        <v>-75.599999999999994</v>
      </c>
    </row>
    <row r="533" spans="2:12" ht="15" thickBot="1" x14ac:dyDescent="0.35">
      <c r="B533">
        <f t="shared" si="11"/>
        <v>2</v>
      </c>
      <c r="C533" s="2">
        <v>43011</v>
      </c>
      <c r="D533" s="4">
        <v>-5</v>
      </c>
      <c r="E533" s="4">
        <v>83.4</v>
      </c>
      <c r="F533" s="4">
        <v>10.6</v>
      </c>
      <c r="G533" s="4">
        <v>0</v>
      </c>
      <c r="H533" s="4">
        <v>-12.9</v>
      </c>
      <c r="I533" s="4">
        <v>3.4</v>
      </c>
      <c r="J533" s="4">
        <v>0</v>
      </c>
      <c r="K533" s="4">
        <v>0</v>
      </c>
      <c r="L533" s="4">
        <v>4</v>
      </c>
    </row>
    <row r="534" spans="2:12" ht="15" thickBot="1" x14ac:dyDescent="0.35">
      <c r="B534">
        <f t="shared" si="11"/>
        <v>1</v>
      </c>
      <c r="C534" s="2">
        <v>43010</v>
      </c>
      <c r="D534" s="4">
        <v>28.7</v>
      </c>
      <c r="E534" s="4">
        <v>-14.5</v>
      </c>
      <c r="F534" s="4">
        <v>0</v>
      </c>
      <c r="G534" s="4">
        <v>0</v>
      </c>
      <c r="H534" s="4">
        <v>18.5</v>
      </c>
      <c r="I534" s="4">
        <v>3.4</v>
      </c>
      <c r="J534" s="4">
        <v>0</v>
      </c>
      <c r="K534" s="4">
        <v>0</v>
      </c>
      <c r="L534" s="4">
        <v>14.4</v>
      </c>
    </row>
    <row r="535" spans="2:12" ht="15" thickBot="1" x14ac:dyDescent="0.35">
      <c r="B535">
        <f t="shared" si="11"/>
        <v>5</v>
      </c>
      <c r="C535" s="2">
        <v>43007</v>
      </c>
      <c r="D535" s="4">
        <v>7.7</v>
      </c>
      <c r="E535" s="4">
        <v>320.3</v>
      </c>
      <c r="F535" s="4">
        <v>0</v>
      </c>
      <c r="G535" s="4">
        <v>35</v>
      </c>
      <c r="H535" s="4">
        <v>12.5</v>
      </c>
      <c r="I535" s="4">
        <v>3.4</v>
      </c>
      <c r="J535" s="4">
        <v>0</v>
      </c>
      <c r="K535" s="4">
        <v>0</v>
      </c>
      <c r="L535" s="4">
        <v>-22.3</v>
      </c>
    </row>
    <row r="536" spans="2:12" ht="15" thickBot="1" x14ac:dyDescent="0.35">
      <c r="B536">
        <f t="shared" si="11"/>
        <v>4</v>
      </c>
      <c r="C536" s="2">
        <v>43006</v>
      </c>
      <c r="D536" s="4">
        <v>8.6</v>
      </c>
      <c r="E536" s="4">
        <v>7.6</v>
      </c>
      <c r="F536" s="4">
        <v>0</v>
      </c>
      <c r="G536" s="4">
        <v>0</v>
      </c>
      <c r="H536" s="4">
        <v>-2.2000000000000002</v>
      </c>
      <c r="I536" s="4">
        <v>3.4</v>
      </c>
      <c r="J536" s="4">
        <v>0</v>
      </c>
      <c r="K536" s="4">
        <v>0</v>
      </c>
      <c r="L536" s="4">
        <v>14</v>
      </c>
    </row>
    <row r="537" spans="2:12" ht="15" thickBot="1" x14ac:dyDescent="0.35">
      <c r="B537">
        <f t="shared" si="11"/>
        <v>3</v>
      </c>
      <c r="C537" s="2">
        <v>43005</v>
      </c>
      <c r="D537" s="4">
        <v>17.2</v>
      </c>
      <c r="E537" s="4">
        <v>58.2</v>
      </c>
      <c r="F537" s="4">
        <v>-25</v>
      </c>
      <c r="G537" s="4">
        <v>9.6</v>
      </c>
      <c r="H537" s="4">
        <v>0.2</v>
      </c>
      <c r="I537" s="4">
        <v>3.4</v>
      </c>
      <c r="J537" s="4">
        <v>-26.6</v>
      </c>
      <c r="K537" s="4">
        <v>0</v>
      </c>
      <c r="L537" s="4">
        <v>-13.3</v>
      </c>
    </row>
    <row r="538" spans="2:12" ht="15" thickBot="1" x14ac:dyDescent="0.35">
      <c r="B538">
        <f t="shared" si="11"/>
        <v>2</v>
      </c>
      <c r="C538" s="2">
        <v>43004</v>
      </c>
      <c r="D538" s="4">
        <v>32.200000000000003</v>
      </c>
      <c r="E538" s="4">
        <v>-88.5</v>
      </c>
      <c r="F538" s="4">
        <v>13.5</v>
      </c>
      <c r="G538" s="4">
        <v>0</v>
      </c>
      <c r="H538" s="4">
        <v>-79.400000000000006</v>
      </c>
      <c r="I538" s="4">
        <v>3.4</v>
      </c>
      <c r="J538" s="4">
        <v>-0.2</v>
      </c>
      <c r="K538" s="4">
        <v>0</v>
      </c>
      <c r="L538" s="4">
        <v>-55.8</v>
      </c>
    </row>
    <row r="539" spans="2:12" ht="15" thickBot="1" x14ac:dyDescent="0.35">
      <c r="B539">
        <f t="shared" si="11"/>
        <v>1</v>
      </c>
      <c r="C539" s="2">
        <v>43003</v>
      </c>
      <c r="D539" s="4">
        <v>50.8</v>
      </c>
      <c r="E539" s="4">
        <v>-725.4</v>
      </c>
      <c r="F539" s="4">
        <v>0</v>
      </c>
      <c r="G539" s="4">
        <v>0</v>
      </c>
      <c r="H539" s="4">
        <v>0.2</v>
      </c>
      <c r="I539" s="4">
        <v>3.3</v>
      </c>
      <c r="J539" s="4">
        <v>0.2</v>
      </c>
      <c r="K539" s="4">
        <v>0</v>
      </c>
      <c r="L539" s="4">
        <v>245.8</v>
      </c>
    </row>
    <row r="540" spans="2:12" ht="15" thickBot="1" x14ac:dyDescent="0.35">
      <c r="B540">
        <f t="shared" si="11"/>
        <v>5</v>
      </c>
      <c r="C540" s="2">
        <v>43000</v>
      </c>
      <c r="D540" s="4">
        <v>-24.6</v>
      </c>
      <c r="E540" s="4">
        <v>222.2</v>
      </c>
      <c r="F540" s="4">
        <v>0</v>
      </c>
      <c r="G540" s="4">
        <v>184</v>
      </c>
      <c r="H540" s="4">
        <v>-9.1</v>
      </c>
      <c r="I540" s="4">
        <v>3.4</v>
      </c>
      <c r="J540" s="4">
        <v>0</v>
      </c>
      <c r="K540" s="4">
        <v>0</v>
      </c>
      <c r="L540" s="4">
        <v>-199.5</v>
      </c>
    </row>
    <row r="541" spans="2:12" ht="15" thickBot="1" x14ac:dyDescent="0.35">
      <c r="B541">
        <f t="shared" si="11"/>
        <v>4</v>
      </c>
      <c r="C541" s="2">
        <v>42999</v>
      </c>
      <c r="D541" s="4">
        <v>-7.3</v>
      </c>
      <c r="E541" s="4">
        <v>44.1</v>
      </c>
      <c r="F541" s="4">
        <v>0</v>
      </c>
      <c r="G541" s="4">
        <v>0</v>
      </c>
      <c r="H541" s="4">
        <v>-19.899999999999999</v>
      </c>
      <c r="I541" s="4">
        <v>3.4</v>
      </c>
      <c r="J541" s="4">
        <v>0</v>
      </c>
      <c r="K541" s="4">
        <v>0</v>
      </c>
      <c r="L541" s="4">
        <v>-30.2</v>
      </c>
    </row>
    <row r="542" spans="2:12" ht="15" thickBot="1" x14ac:dyDescent="0.35">
      <c r="B542">
        <f t="shared" si="11"/>
        <v>3</v>
      </c>
      <c r="C542" s="2">
        <v>42998</v>
      </c>
      <c r="D542" s="4">
        <v>9.1</v>
      </c>
      <c r="E542" s="4">
        <v>429.2</v>
      </c>
      <c r="F542" s="4">
        <v>-41.5</v>
      </c>
      <c r="G542" s="4">
        <v>403.8</v>
      </c>
      <c r="H542" s="4">
        <v>-0.1</v>
      </c>
      <c r="I542" s="4">
        <v>3.4</v>
      </c>
      <c r="J542" s="4">
        <v>0</v>
      </c>
      <c r="K542" s="4">
        <v>0</v>
      </c>
      <c r="L542" s="4">
        <v>179.9</v>
      </c>
    </row>
    <row r="543" spans="2:12" ht="15" thickBot="1" x14ac:dyDescent="0.35">
      <c r="B543">
        <f t="shared" si="11"/>
        <v>2</v>
      </c>
      <c r="C543" s="2">
        <v>42997</v>
      </c>
      <c r="D543" s="4">
        <v>15.9</v>
      </c>
      <c r="E543" s="4">
        <v>144.9</v>
      </c>
      <c r="F543" s="4">
        <v>0</v>
      </c>
      <c r="G543" s="4">
        <v>0</v>
      </c>
      <c r="H543" s="4">
        <v>102.2</v>
      </c>
      <c r="I543" s="4">
        <v>3.4</v>
      </c>
      <c r="J543" s="4">
        <v>0</v>
      </c>
      <c r="K543" s="4">
        <v>0</v>
      </c>
      <c r="L543" s="4">
        <v>-574.29999999999995</v>
      </c>
    </row>
    <row r="544" spans="2:12" ht="15" thickBot="1" x14ac:dyDescent="0.35">
      <c r="B544">
        <f t="shared" si="11"/>
        <v>1</v>
      </c>
      <c r="C544" s="2">
        <v>42996</v>
      </c>
      <c r="D544" s="4">
        <v>32</v>
      </c>
      <c r="E544" s="4">
        <v>459</v>
      </c>
      <c r="F544" s="4">
        <v>0</v>
      </c>
      <c r="G544" s="4">
        <v>0</v>
      </c>
      <c r="H544" s="4">
        <v>99.8</v>
      </c>
      <c r="I544" s="4">
        <v>3.4</v>
      </c>
      <c r="J544" s="4">
        <v>0.3</v>
      </c>
      <c r="K544" s="4">
        <v>0</v>
      </c>
      <c r="L544" s="4">
        <v>351.6</v>
      </c>
    </row>
    <row r="545" spans="2:12" ht="15" thickBot="1" x14ac:dyDescent="0.35">
      <c r="B545">
        <f t="shared" si="11"/>
        <v>5</v>
      </c>
      <c r="C545" s="2">
        <v>42993</v>
      </c>
      <c r="D545" s="4">
        <v>-28.6</v>
      </c>
      <c r="E545" s="4">
        <v>70.3</v>
      </c>
      <c r="F545" s="4">
        <v>0</v>
      </c>
      <c r="G545" s="4">
        <v>-100.2</v>
      </c>
      <c r="H545" s="4">
        <v>97.9</v>
      </c>
      <c r="I545" s="4">
        <v>3.4</v>
      </c>
      <c r="J545" s="4">
        <v>2.4</v>
      </c>
      <c r="K545" s="4">
        <v>0</v>
      </c>
      <c r="L545" s="4">
        <v>67.5</v>
      </c>
    </row>
    <row r="546" spans="2:12" ht="15" thickBot="1" x14ac:dyDescent="0.35">
      <c r="B546">
        <f t="shared" si="11"/>
        <v>4</v>
      </c>
      <c r="C546" s="2">
        <v>42992</v>
      </c>
      <c r="D546" s="4">
        <v>-30.2</v>
      </c>
      <c r="E546" s="4">
        <v>-59.2</v>
      </c>
      <c r="F546" s="4">
        <v>0</v>
      </c>
      <c r="G546" s="4">
        <v>0</v>
      </c>
      <c r="H546" s="4">
        <v>0</v>
      </c>
      <c r="I546" s="4">
        <v>3.4</v>
      </c>
      <c r="J546" s="4">
        <v>0.2</v>
      </c>
      <c r="K546" s="4">
        <v>0</v>
      </c>
      <c r="L546" s="4">
        <v>-272.5</v>
      </c>
    </row>
    <row r="547" spans="2:12" ht="15" thickBot="1" x14ac:dyDescent="0.35">
      <c r="B547">
        <f t="shared" si="11"/>
        <v>3</v>
      </c>
      <c r="C547" s="2">
        <v>42991</v>
      </c>
      <c r="D547" s="4">
        <v>-13</v>
      </c>
      <c r="E547" s="4">
        <v>-191.5</v>
      </c>
      <c r="F547" s="4">
        <v>-36.200000000000003</v>
      </c>
      <c r="G547" s="4">
        <v>-151.19999999999999</v>
      </c>
      <c r="H547" s="4">
        <v>0</v>
      </c>
      <c r="I547" s="4">
        <v>3.4</v>
      </c>
      <c r="J547" s="4">
        <v>0</v>
      </c>
      <c r="K547" s="4">
        <v>0</v>
      </c>
      <c r="L547" s="4">
        <v>99.1</v>
      </c>
    </row>
    <row r="548" spans="2:12" ht="15" thickBot="1" x14ac:dyDescent="0.35">
      <c r="B548">
        <f t="shared" si="11"/>
        <v>2</v>
      </c>
      <c r="C548" s="2">
        <v>42990</v>
      </c>
      <c r="D548" s="4">
        <v>-5.7</v>
      </c>
      <c r="E548" s="4">
        <v>17</v>
      </c>
      <c r="F548" s="4">
        <v>11.4</v>
      </c>
      <c r="G548" s="4">
        <v>0</v>
      </c>
      <c r="H548" s="4">
        <v>-51.6</v>
      </c>
      <c r="I548" s="4">
        <v>3.4</v>
      </c>
      <c r="J548" s="4">
        <v>0</v>
      </c>
      <c r="K548" s="4">
        <v>0</v>
      </c>
      <c r="L548" s="4">
        <v>-79.2</v>
      </c>
    </row>
    <row r="549" spans="2:12" ht="15" thickBot="1" x14ac:dyDescent="0.35">
      <c r="B549">
        <f t="shared" si="11"/>
        <v>1</v>
      </c>
      <c r="C549" s="2">
        <v>42989</v>
      </c>
      <c r="D549" s="4">
        <v>13.4</v>
      </c>
      <c r="E549" s="4">
        <v>-4.0999999999999996</v>
      </c>
      <c r="F549" s="4">
        <v>0</v>
      </c>
      <c r="G549" s="4">
        <v>0</v>
      </c>
      <c r="H549" s="4">
        <v>-50.1</v>
      </c>
      <c r="I549" s="4">
        <v>3.4</v>
      </c>
      <c r="J549" s="4">
        <v>0</v>
      </c>
      <c r="K549" s="4">
        <v>0</v>
      </c>
      <c r="L549" s="4">
        <v>-63.4</v>
      </c>
    </row>
    <row r="550" spans="2:12" ht="15" thickBot="1" x14ac:dyDescent="0.35">
      <c r="B550">
        <f t="shared" si="11"/>
        <v>5</v>
      </c>
      <c r="C550" s="2">
        <v>42986</v>
      </c>
      <c r="D550" s="4">
        <v>-35.1</v>
      </c>
      <c r="E550" s="4">
        <v>115.8</v>
      </c>
      <c r="F550" s="4">
        <v>0</v>
      </c>
      <c r="G550" s="4">
        <v>100</v>
      </c>
      <c r="H550" s="4">
        <v>-50.3</v>
      </c>
      <c r="I550" s="4">
        <v>3.4</v>
      </c>
      <c r="J550" s="4">
        <v>0.1</v>
      </c>
      <c r="K550" s="4">
        <v>0</v>
      </c>
      <c r="L550" s="4">
        <v>-44.3</v>
      </c>
    </row>
    <row r="551" spans="2:12" ht="15" thickBot="1" x14ac:dyDescent="0.35">
      <c r="B551">
        <f t="shared" si="11"/>
        <v>4</v>
      </c>
      <c r="C551" s="2">
        <v>42985</v>
      </c>
      <c r="D551" s="4">
        <v>-35.4</v>
      </c>
      <c r="E551" s="4">
        <v>19.899999999999999</v>
      </c>
      <c r="F551" s="4">
        <v>0</v>
      </c>
      <c r="G551" s="4">
        <v>0</v>
      </c>
      <c r="H551" s="4">
        <v>-32.700000000000003</v>
      </c>
      <c r="I551" s="4">
        <v>2.1</v>
      </c>
      <c r="J551" s="4">
        <v>0</v>
      </c>
      <c r="K551" s="4">
        <v>0</v>
      </c>
      <c r="L551" s="4">
        <v>-26.2</v>
      </c>
    </row>
    <row r="552" spans="2:12" ht="15" thickBot="1" x14ac:dyDescent="0.35">
      <c r="B552">
        <f t="shared" si="11"/>
        <v>3</v>
      </c>
      <c r="C552" s="2">
        <v>42984</v>
      </c>
      <c r="D552" s="4">
        <v>-13.5</v>
      </c>
      <c r="E552" s="4">
        <v>-126.8</v>
      </c>
      <c r="F552" s="4">
        <v>-41.2</v>
      </c>
      <c r="G552" s="4">
        <v>-113.2</v>
      </c>
      <c r="H552" s="4">
        <v>0</v>
      </c>
      <c r="I552" s="4">
        <v>2.1</v>
      </c>
      <c r="J552" s="4">
        <v>0</v>
      </c>
      <c r="K552" s="4">
        <v>0</v>
      </c>
      <c r="L552" s="4">
        <v>207.9</v>
      </c>
    </row>
    <row r="553" spans="2:12" ht="15" thickBot="1" x14ac:dyDescent="0.35">
      <c r="B553">
        <f t="shared" si="11"/>
        <v>2</v>
      </c>
      <c r="C553" s="2">
        <v>42983</v>
      </c>
      <c r="D553" s="4">
        <v>5.3</v>
      </c>
      <c r="E553" s="4">
        <v>-68.7</v>
      </c>
      <c r="F553" s="4">
        <v>0</v>
      </c>
      <c r="G553" s="4">
        <v>0</v>
      </c>
      <c r="H553" s="4">
        <v>-167.6</v>
      </c>
      <c r="I553" s="4">
        <v>4.0999999999999996</v>
      </c>
      <c r="J553" s="4">
        <v>0</v>
      </c>
      <c r="K553" s="4">
        <v>0</v>
      </c>
      <c r="L553" s="4">
        <v>-130.19999999999999</v>
      </c>
    </row>
    <row r="554" spans="2:12" ht="15" thickBot="1" x14ac:dyDescent="0.35">
      <c r="B554">
        <f t="shared" si="11"/>
        <v>1</v>
      </c>
      <c r="C554" s="2">
        <v>42982</v>
      </c>
      <c r="D554" s="4">
        <v>27</v>
      </c>
      <c r="E554" s="4">
        <v>2.6</v>
      </c>
      <c r="F554" s="4">
        <v>0</v>
      </c>
      <c r="G554" s="4">
        <v>0</v>
      </c>
      <c r="H554" s="4">
        <v>49.8</v>
      </c>
      <c r="I554" s="4">
        <v>0</v>
      </c>
      <c r="J554" s="4">
        <v>0</v>
      </c>
      <c r="K554" s="4">
        <v>0</v>
      </c>
      <c r="L554" s="4">
        <v>-27.2</v>
      </c>
    </row>
    <row r="555" spans="2:12" ht="15" thickBot="1" x14ac:dyDescent="0.35">
      <c r="B555">
        <f t="shared" si="11"/>
        <v>5</v>
      </c>
      <c r="C555" s="2">
        <v>42979</v>
      </c>
      <c r="D555" s="4">
        <v>-23.2</v>
      </c>
      <c r="E555" s="4">
        <v>303.39999999999998</v>
      </c>
      <c r="F555" s="4">
        <v>0</v>
      </c>
      <c r="G555" s="4">
        <v>0</v>
      </c>
      <c r="H555" s="4">
        <v>250</v>
      </c>
      <c r="I555" s="4">
        <v>2</v>
      </c>
      <c r="J555" s="4">
        <v>0</v>
      </c>
      <c r="K555" s="4">
        <v>0</v>
      </c>
      <c r="L555" s="4">
        <v>-260.39999999999998</v>
      </c>
    </row>
    <row r="556" spans="2:12" ht="15" thickBot="1" x14ac:dyDescent="0.35">
      <c r="B556">
        <f t="shared" si="11"/>
        <v>4</v>
      </c>
      <c r="C556" s="2">
        <v>42978</v>
      </c>
      <c r="D556" s="4">
        <v>-2.7</v>
      </c>
      <c r="E556" s="4">
        <v>-80</v>
      </c>
      <c r="F556" s="4">
        <v>0</v>
      </c>
      <c r="G556" s="4">
        <v>0</v>
      </c>
      <c r="H556" s="4">
        <v>-98.1</v>
      </c>
      <c r="I556" s="4">
        <v>2.1</v>
      </c>
      <c r="J556" s="4">
        <v>0</v>
      </c>
      <c r="K556" s="4">
        <v>0</v>
      </c>
      <c r="L556" s="4">
        <v>-27</v>
      </c>
    </row>
    <row r="557" spans="2:12" ht="15" thickBot="1" x14ac:dyDescent="0.35">
      <c r="B557">
        <f t="shared" si="11"/>
        <v>3</v>
      </c>
      <c r="C557" s="2">
        <v>42977</v>
      </c>
      <c r="D557" s="4">
        <v>10.9</v>
      </c>
      <c r="E557" s="4">
        <v>192.1</v>
      </c>
      <c r="F557" s="4">
        <v>0</v>
      </c>
      <c r="G557" s="4">
        <v>70</v>
      </c>
      <c r="H557" s="4">
        <v>-50.1</v>
      </c>
      <c r="I557" s="4">
        <v>2.1</v>
      </c>
      <c r="J557" s="4">
        <v>0</v>
      </c>
      <c r="K557" s="4">
        <v>0</v>
      </c>
      <c r="L557" s="4">
        <v>-7.1</v>
      </c>
    </row>
    <row r="558" spans="2:12" ht="15" thickBot="1" x14ac:dyDescent="0.35">
      <c r="B558">
        <f t="shared" si="11"/>
        <v>2</v>
      </c>
      <c r="C558" s="2">
        <v>42976</v>
      </c>
      <c r="D558" s="4">
        <v>26.5</v>
      </c>
      <c r="E558" s="4">
        <v>180.2</v>
      </c>
      <c r="F558" s="4">
        <v>8.6</v>
      </c>
      <c r="G558" s="4">
        <v>0</v>
      </c>
      <c r="H558" s="4">
        <v>100.1</v>
      </c>
      <c r="I558" s="4">
        <v>2.1</v>
      </c>
      <c r="J558" s="4">
        <v>0</v>
      </c>
      <c r="K558" s="4">
        <v>0</v>
      </c>
      <c r="L558" s="4">
        <v>39.9</v>
      </c>
    </row>
    <row r="559" spans="2:12" ht="15" thickBot="1" x14ac:dyDescent="0.35">
      <c r="B559">
        <f t="shared" si="11"/>
        <v>1</v>
      </c>
      <c r="C559" s="2">
        <v>42975</v>
      </c>
      <c r="D559" s="4">
        <v>45.5</v>
      </c>
      <c r="E559" s="4">
        <v>65.3</v>
      </c>
      <c r="F559" s="4">
        <v>0</v>
      </c>
      <c r="G559" s="4">
        <v>0</v>
      </c>
      <c r="H559" s="4">
        <v>100</v>
      </c>
      <c r="I559" s="4">
        <v>2.1</v>
      </c>
      <c r="J559" s="4">
        <v>0</v>
      </c>
      <c r="K559" s="4">
        <v>0</v>
      </c>
      <c r="L559" s="4">
        <v>-5.0999999999999996</v>
      </c>
    </row>
    <row r="560" spans="2:12" ht="15" thickBot="1" x14ac:dyDescent="0.35">
      <c r="B560">
        <f t="shared" si="11"/>
        <v>5</v>
      </c>
      <c r="C560" s="2">
        <v>42972</v>
      </c>
      <c r="D560" s="4">
        <v>7.1</v>
      </c>
      <c r="E560" s="4">
        <v>-510.6</v>
      </c>
      <c r="F560" s="4">
        <v>0</v>
      </c>
      <c r="G560" s="4">
        <v>0</v>
      </c>
      <c r="H560" s="4">
        <v>-6</v>
      </c>
      <c r="I560" s="4">
        <v>2.1</v>
      </c>
      <c r="J560" s="4">
        <v>0</v>
      </c>
      <c r="K560" s="4">
        <v>0</v>
      </c>
      <c r="L560" s="4">
        <v>64.900000000000006</v>
      </c>
    </row>
    <row r="561" spans="2:12" ht="15" thickBot="1" x14ac:dyDescent="0.35">
      <c r="B561">
        <f t="shared" si="11"/>
        <v>4</v>
      </c>
      <c r="C561" s="2">
        <v>42971</v>
      </c>
      <c r="D561" s="4">
        <v>13</v>
      </c>
      <c r="E561" s="4">
        <v>-178.8</v>
      </c>
      <c r="F561" s="4">
        <v>0</v>
      </c>
      <c r="G561" s="4">
        <v>0</v>
      </c>
      <c r="H561" s="4">
        <v>0</v>
      </c>
      <c r="I561" s="4">
        <v>2.1</v>
      </c>
      <c r="J561" s="4">
        <v>0</v>
      </c>
      <c r="K561" s="4">
        <v>0</v>
      </c>
      <c r="L561" s="4">
        <v>102.3</v>
      </c>
    </row>
    <row r="562" spans="2:12" ht="15" thickBot="1" x14ac:dyDescent="0.35">
      <c r="B562">
        <f t="shared" si="11"/>
        <v>3</v>
      </c>
      <c r="C562" s="2">
        <v>42970</v>
      </c>
      <c r="D562" s="4">
        <v>22.8</v>
      </c>
      <c r="E562" s="4">
        <v>-127.4</v>
      </c>
      <c r="F562" s="4">
        <v>-40.5</v>
      </c>
      <c r="G562" s="4">
        <v>-51.5</v>
      </c>
      <c r="H562" s="4">
        <v>-16</v>
      </c>
      <c r="I562" s="4">
        <v>2.1</v>
      </c>
      <c r="J562" s="4">
        <v>0</v>
      </c>
      <c r="K562" s="4">
        <v>0</v>
      </c>
      <c r="L562" s="4">
        <v>-155</v>
      </c>
    </row>
    <row r="563" spans="2:12" ht="15" thickBot="1" x14ac:dyDescent="0.35">
      <c r="B563">
        <f t="shared" si="11"/>
        <v>2</v>
      </c>
      <c r="C563" s="2">
        <v>42969</v>
      </c>
      <c r="D563" s="4">
        <v>35.4</v>
      </c>
      <c r="E563" s="4">
        <v>162.4</v>
      </c>
      <c r="F563" s="4">
        <v>21.6</v>
      </c>
      <c r="G563" s="4">
        <v>0</v>
      </c>
      <c r="H563" s="4">
        <v>45.7</v>
      </c>
      <c r="I563" s="4">
        <v>2.1</v>
      </c>
      <c r="J563" s="4">
        <v>0</v>
      </c>
      <c r="K563" s="4">
        <v>0</v>
      </c>
      <c r="L563" s="4">
        <v>-42.9</v>
      </c>
    </row>
    <row r="564" spans="2:12" ht="15" thickBot="1" x14ac:dyDescent="0.35">
      <c r="B564">
        <f t="shared" si="11"/>
        <v>1</v>
      </c>
      <c r="C564" s="2">
        <v>42968</v>
      </c>
      <c r="D564" s="4">
        <v>42.9</v>
      </c>
      <c r="E564" s="4">
        <v>8.4</v>
      </c>
      <c r="F564" s="4">
        <v>0</v>
      </c>
      <c r="G564" s="4">
        <v>0</v>
      </c>
      <c r="H564" s="4">
        <v>-35.200000000000003</v>
      </c>
      <c r="I564" s="4">
        <v>2.1</v>
      </c>
      <c r="J564" s="4">
        <v>0</v>
      </c>
      <c r="K564" s="4">
        <v>0</v>
      </c>
      <c r="L564" s="4">
        <v>2.6</v>
      </c>
    </row>
    <row r="565" spans="2:12" ht="15" thickBot="1" x14ac:dyDescent="0.35">
      <c r="B565">
        <f t="shared" si="11"/>
        <v>5</v>
      </c>
      <c r="C565" s="2">
        <v>42965</v>
      </c>
      <c r="D565" s="4">
        <v>-17.7</v>
      </c>
      <c r="E565" s="4">
        <v>-211.4</v>
      </c>
      <c r="F565" s="4">
        <v>0</v>
      </c>
      <c r="G565" s="4">
        <v>0</v>
      </c>
      <c r="H565" s="4">
        <v>-310.8</v>
      </c>
      <c r="I565" s="4">
        <v>2.1</v>
      </c>
      <c r="J565" s="4">
        <v>0</v>
      </c>
      <c r="K565" s="4">
        <v>0</v>
      </c>
      <c r="L565" s="4">
        <v>-10</v>
      </c>
    </row>
    <row r="566" spans="2:12" ht="15" thickBot="1" x14ac:dyDescent="0.35">
      <c r="B566">
        <f t="shared" si="11"/>
        <v>4</v>
      </c>
      <c r="C566" s="2">
        <v>42964</v>
      </c>
      <c r="D566" s="4">
        <v>-28.8</v>
      </c>
      <c r="E566" s="4">
        <v>269.7</v>
      </c>
      <c r="F566" s="4">
        <v>0</v>
      </c>
      <c r="G566" s="4">
        <v>0</v>
      </c>
      <c r="H566" s="4">
        <v>169</v>
      </c>
      <c r="I566" s="4">
        <v>2.1</v>
      </c>
      <c r="J566" s="4">
        <v>0</v>
      </c>
      <c r="K566" s="4">
        <v>0</v>
      </c>
      <c r="L566" s="4">
        <v>15.3</v>
      </c>
    </row>
    <row r="567" spans="2:12" ht="15" thickBot="1" x14ac:dyDescent="0.35">
      <c r="B567">
        <f t="shared" si="11"/>
        <v>3</v>
      </c>
      <c r="C567" s="2">
        <v>42963</v>
      </c>
      <c r="D567" s="4">
        <v>-10.6</v>
      </c>
      <c r="E567" s="4">
        <v>139.30000000000001</v>
      </c>
      <c r="F567" s="4">
        <v>-41.6</v>
      </c>
      <c r="G567" s="4">
        <v>93.9</v>
      </c>
      <c r="H567" s="4">
        <v>30</v>
      </c>
      <c r="I567" s="4">
        <v>2.1</v>
      </c>
      <c r="J567" s="4">
        <v>-6.5</v>
      </c>
      <c r="K567" s="4">
        <v>0</v>
      </c>
      <c r="L567" s="4">
        <v>-222.2</v>
      </c>
    </row>
    <row r="568" spans="2:12" ht="15" thickBot="1" x14ac:dyDescent="0.35">
      <c r="B568">
        <f t="shared" si="11"/>
        <v>2</v>
      </c>
      <c r="C568" s="2">
        <v>42962</v>
      </c>
      <c r="D568" s="4">
        <v>-0.5</v>
      </c>
      <c r="E568" s="4">
        <v>-72.2</v>
      </c>
      <c r="F568" s="4">
        <v>11.8</v>
      </c>
      <c r="G568" s="4">
        <v>0</v>
      </c>
      <c r="H568" s="4">
        <v>15.4</v>
      </c>
      <c r="I568" s="4">
        <v>2</v>
      </c>
      <c r="J568" s="4">
        <v>-1.7</v>
      </c>
      <c r="K568" s="4">
        <v>0</v>
      </c>
      <c r="L568" s="4">
        <v>9.8000000000000007</v>
      </c>
    </row>
    <row r="569" spans="2:12" ht="15" thickBot="1" x14ac:dyDescent="0.35">
      <c r="B569">
        <f t="shared" si="11"/>
        <v>1</v>
      </c>
      <c r="C569" s="2">
        <v>42961</v>
      </c>
      <c r="D569" s="4">
        <v>9</v>
      </c>
      <c r="E569" s="4">
        <v>-54.8</v>
      </c>
      <c r="F569" s="4">
        <v>0</v>
      </c>
      <c r="G569" s="4">
        <v>0</v>
      </c>
      <c r="H569" s="4">
        <v>-1.7</v>
      </c>
      <c r="I569" s="4">
        <v>2.1</v>
      </c>
      <c r="J569" s="4">
        <v>0</v>
      </c>
      <c r="K569" s="4">
        <v>0</v>
      </c>
      <c r="L569" s="4">
        <v>6.8</v>
      </c>
    </row>
    <row r="570" spans="2:12" ht="15" thickBot="1" x14ac:dyDescent="0.35">
      <c r="B570">
        <f t="shared" si="11"/>
        <v>5</v>
      </c>
      <c r="C570" s="2">
        <v>42958</v>
      </c>
      <c r="D570" s="4">
        <v>-43.7</v>
      </c>
      <c r="E570" s="4">
        <v>63.9</v>
      </c>
      <c r="F570" s="4">
        <v>0</v>
      </c>
      <c r="G570" s="4">
        <v>0</v>
      </c>
      <c r="H570" s="4">
        <v>-13.7</v>
      </c>
      <c r="I570" s="4">
        <v>2.1</v>
      </c>
      <c r="J570" s="4">
        <v>0</v>
      </c>
      <c r="K570" s="4">
        <v>0</v>
      </c>
      <c r="L570" s="4">
        <v>47.2</v>
      </c>
    </row>
    <row r="571" spans="2:12" ht="15" thickBot="1" x14ac:dyDescent="0.35">
      <c r="B571">
        <f t="shared" si="11"/>
        <v>4</v>
      </c>
      <c r="C571" s="2">
        <v>42957</v>
      </c>
      <c r="D571" s="4">
        <v>-40.6</v>
      </c>
      <c r="E571" s="4">
        <v>-41.8</v>
      </c>
      <c r="F571" s="4">
        <v>0</v>
      </c>
      <c r="G571" s="4">
        <v>0</v>
      </c>
      <c r="H571" s="4">
        <v>-47.4</v>
      </c>
      <c r="I571" s="4">
        <v>2.1</v>
      </c>
      <c r="J571" s="4">
        <v>0</v>
      </c>
      <c r="K571" s="4">
        <v>0</v>
      </c>
      <c r="L571" s="4">
        <v>24.2</v>
      </c>
    </row>
    <row r="572" spans="2:12" ht="15" thickBot="1" x14ac:dyDescent="0.35">
      <c r="B572">
        <f t="shared" si="11"/>
        <v>3</v>
      </c>
      <c r="C572" s="2">
        <v>42956</v>
      </c>
      <c r="D572" s="4">
        <v>-16.3</v>
      </c>
      <c r="E572" s="4">
        <v>354.9</v>
      </c>
      <c r="F572" s="4">
        <v>-41.6</v>
      </c>
      <c r="G572" s="4">
        <v>49.2</v>
      </c>
      <c r="H572" s="4">
        <v>300</v>
      </c>
      <c r="I572" s="4">
        <v>2</v>
      </c>
      <c r="J572" s="4">
        <v>0</v>
      </c>
      <c r="K572" s="4">
        <v>0</v>
      </c>
      <c r="L572" s="4">
        <v>555.6</v>
      </c>
    </row>
    <row r="573" spans="2:12" ht="15" thickBot="1" x14ac:dyDescent="0.35">
      <c r="B573">
        <f t="shared" si="11"/>
        <v>2</v>
      </c>
      <c r="C573" s="2">
        <v>42955</v>
      </c>
      <c r="D573" s="4">
        <v>-2.4</v>
      </c>
      <c r="E573" s="4">
        <v>-8.9</v>
      </c>
      <c r="F573" s="4">
        <v>71.3</v>
      </c>
      <c r="G573" s="4">
        <v>0</v>
      </c>
      <c r="H573" s="4">
        <v>-171.7</v>
      </c>
      <c r="I573" s="4">
        <v>2</v>
      </c>
      <c r="J573" s="4">
        <v>0</v>
      </c>
      <c r="K573" s="4">
        <v>0</v>
      </c>
      <c r="L573" s="4">
        <v>-195.8</v>
      </c>
    </row>
    <row r="574" spans="2:12" ht="15" thickBot="1" x14ac:dyDescent="0.35">
      <c r="B574">
        <f t="shared" si="11"/>
        <v>1</v>
      </c>
      <c r="C574" s="2">
        <v>42954</v>
      </c>
      <c r="D574" s="4">
        <v>16.399999999999999</v>
      </c>
      <c r="E574" s="4">
        <v>5.9</v>
      </c>
      <c r="F574" s="4">
        <v>0</v>
      </c>
      <c r="G574" s="4">
        <v>-50.1</v>
      </c>
      <c r="H574" s="4">
        <v>-28.3</v>
      </c>
      <c r="I574" s="4">
        <v>0</v>
      </c>
      <c r="J574" s="4">
        <v>0</v>
      </c>
      <c r="K574" s="4">
        <v>0</v>
      </c>
      <c r="L574" s="4">
        <v>-238.2</v>
      </c>
    </row>
    <row r="575" spans="2:12" ht="15" thickBot="1" x14ac:dyDescent="0.35">
      <c r="B575">
        <f t="shared" si="11"/>
        <v>5</v>
      </c>
      <c r="C575" s="2">
        <v>42951</v>
      </c>
      <c r="D575" s="4">
        <v>-37.9</v>
      </c>
      <c r="E575" s="4">
        <v>-120.7</v>
      </c>
      <c r="F575" s="4">
        <v>0</v>
      </c>
      <c r="G575" s="4">
        <v>0</v>
      </c>
      <c r="H575" s="4">
        <v>-251.4</v>
      </c>
      <c r="I575" s="4">
        <v>0</v>
      </c>
      <c r="J575" s="4">
        <v>0</v>
      </c>
      <c r="K575" s="4">
        <v>0</v>
      </c>
      <c r="L575" s="4">
        <v>-74.099999999999994</v>
      </c>
    </row>
    <row r="576" spans="2:12" ht="15" thickBot="1" x14ac:dyDescent="0.35">
      <c r="B576">
        <f t="shared" si="11"/>
        <v>4</v>
      </c>
      <c r="C576" s="2">
        <v>42950</v>
      </c>
      <c r="D576" s="4">
        <v>-39.799999999999997</v>
      </c>
      <c r="E576" s="4">
        <v>278.89999999999998</v>
      </c>
      <c r="F576" s="4">
        <v>0</v>
      </c>
      <c r="G576" s="4">
        <v>0</v>
      </c>
      <c r="H576" s="4">
        <v>153.19999999999999</v>
      </c>
      <c r="I576" s="4">
        <v>0</v>
      </c>
      <c r="J576" s="4">
        <v>0</v>
      </c>
      <c r="K576" s="4">
        <v>0</v>
      </c>
      <c r="L576" s="4">
        <v>-44.4</v>
      </c>
    </row>
    <row r="577" spans="2:12" ht="15" thickBot="1" x14ac:dyDescent="0.35">
      <c r="B577">
        <f t="shared" si="11"/>
        <v>3</v>
      </c>
      <c r="C577" s="2">
        <v>42949</v>
      </c>
      <c r="D577" s="4">
        <v>-11.1</v>
      </c>
      <c r="E577" s="4">
        <v>-50.3</v>
      </c>
      <c r="F577" s="4">
        <v>-24.5</v>
      </c>
      <c r="G577" s="4">
        <v>-33.299999999999997</v>
      </c>
      <c r="H577" s="4">
        <v>-60.6</v>
      </c>
      <c r="I577" s="4">
        <v>0</v>
      </c>
      <c r="J577" s="4">
        <v>0</v>
      </c>
      <c r="K577" s="4">
        <v>0</v>
      </c>
      <c r="L577" s="4">
        <v>-79</v>
      </c>
    </row>
    <row r="578" spans="2:12" ht="15" thickBot="1" x14ac:dyDescent="0.35">
      <c r="B578">
        <f t="shared" si="11"/>
        <v>2</v>
      </c>
      <c r="C578" s="2">
        <v>42948</v>
      </c>
      <c r="D578" s="4">
        <v>18.399999999999999</v>
      </c>
      <c r="E578" s="4">
        <v>59.6</v>
      </c>
      <c r="F578" s="4">
        <v>31.8</v>
      </c>
      <c r="G578" s="4">
        <v>0</v>
      </c>
      <c r="H578" s="4">
        <v>3.1</v>
      </c>
      <c r="I578" s="4">
        <v>0</v>
      </c>
      <c r="J578" s="4">
        <v>0</v>
      </c>
      <c r="K578" s="4">
        <v>0</v>
      </c>
      <c r="L578" s="4">
        <v>14.6</v>
      </c>
    </row>
    <row r="579" spans="2:12" ht="15" thickBot="1" x14ac:dyDescent="0.35">
      <c r="B579">
        <f t="shared" si="11"/>
        <v>1</v>
      </c>
      <c r="C579" s="2">
        <v>42947</v>
      </c>
      <c r="D579" s="4">
        <v>52.6</v>
      </c>
      <c r="E579" s="4">
        <v>-153.4</v>
      </c>
      <c r="F579" s="4">
        <v>0</v>
      </c>
      <c r="G579" s="4">
        <v>50</v>
      </c>
      <c r="H579" s="4">
        <v>-256.5</v>
      </c>
      <c r="I579" s="4">
        <v>0</v>
      </c>
      <c r="J579" s="4">
        <v>0</v>
      </c>
      <c r="K579" s="4">
        <v>0</v>
      </c>
      <c r="L579" s="4">
        <v>76.2</v>
      </c>
    </row>
    <row r="580" spans="2:12" ht="15" thickBot="1" x14ac:dyDescent="0.35">
      <c r="B580">
        <f t="shared" si="11"/>
        <v>5</v>
      </c>
      <c r="C580" s="2">
        <v>42944</v>
      </c>
      <c r="D580" s="4">
        <v>7.8</v>
      </c>
      <c r="E580" s="4">
        <v>-36</v>
      </c>
      <c r="F580" s="4">
        <v>0</v>
      </c>
      <c r="G580" s="4">
        <v>0</v>
      </c>
      <c r="H580" s="4">
        <v>27.1</v>
      </c>
      <c r="I580" s="4">
        <v>0</v>
      </c>
      <c r="J580" s="4">
        <v>0</v>
      </c>
      <c r="K580" s="4">
        <v>0</v>
      </c>
      <c r="L580" s="4">
        <v>35.5</v>
      </c>
    </row>
    <row r="581" spans="2:12" ht="15" thickBot="1" x14ac:dyDescent="0.35">
      <c r="B581">
        <f t="shared" ref="B581:B644" si="12">WEEKDAY(C581,2)</f>
        <v>4</v>
      </c>
      <c r="C581" s="2">
        <v>42943</v>
      </c>
      <c r="D581" s="4">
        <v>9</v>
      </c>
      <c r="E581" s="4">
        <v>-48.9</v>
      </c>
      <c r="F581" s="4">
        <v>0</v>
      </c>
      <c r="G581" s="4">
        <v>0</v>
      </c>
      <c r="H581" s="4">
        <v>-0.1</v>
      </c>
      <c r="I581" s="4">
        <v>0</v>
      </c>
      <c r="J581" s="4">
        <v>0</v>
      </c>
      <c r="K581" s="4">
        <v>0</v>
      </c>
      <c r="L581" s="4">
        <v>8.6</v>
      </c>
    </row>
    <row r="582" spans="2:12" ht="15" thickBot="1" x14ac:dyDescent="0.35">
      <c r="B582">
        <f t="shared" si="12"/>
        <v>3</v>
      </c>
      <c r="C582" s="2">
        <v>42942</v>
      </c>
      <c r="D582" s="4">
        <v>28.3</v>
      </c>
      <c r="E582" s="4">
        <v>76.2</v>
      </c>
      <c r="F582" s="4">
        <v>-30.3</v>
      </c>
      <c r="G582" s="4">
        <v>0</v>
      </c>
      <c r="H582" s="4">
        <v>-0.1</v>
      </c>
      <c r="I582" s="4">
        <v>0</v>
      </c>
      <c r="J582" s="4">
        <v>0</v>
      </c>
      <c r="K582" s="4">
        <v>0</v>
      </c>
      <c r="L582" s="4">
        <v>67.7</v>
      </c>
    </row>
    <row r="583" spans="2:12" ht="15" thickBot="1" x14ac:dyDescent="0.35">
      <c r="B583">
        <f t="shared" si="12"/>
        <v>2</v>
      </c>
      <c r="C583" s="2">
        <v>42941</v>
      </c>
      <c r="D583" s="4">
        <v>43.9</v>
      </c>
      <c r="E583" s="4">
        <v>-519.9</v>
      </c>
      <c r="F583" s="4">
        <v>5.5</v>
      </c>
      <c r="G583" s="4">
        <v>0</v>
      </c>
      <c r="H583" s="4">
        <v>70</v>
      </c>
      <c r="I583" s="4">
        <v>0</v>
      </c>
      <c r="J583" s="4">
        <v>0</v>
      </c>
      <c r="K583" s="4">
        <v>0</v>
      </c>
      <c r="L583" s="4">
        <v>77.8</v>
      </c>
    </row>
    <row r="584" spans="2:12" ht="15" thickBot="1" x14ac:dyDescent="0.35">
      <c r="B584">
        <f t="shared" si="12"/>
        <v>1</v>
      </c>
      <c r="C584" s="2">
        <v>42940</v>
      </c>
      <c r="D584" s="4">
        <v>52.2</v>
      </c>
      <c r="E584" s="4">
        <v>-188.2</v>
      </c>
      <c r="F584" s="4">
        <v>0</v>
      </c>
      <c r="G584" s="4">
        <v>0</v>
      </c>
      <c r="H584" s="4">
        <v>-43.2</v>
      </c>
      <c r="I584" s="4">
        <v>0</v>
      </c>
      <c r="J584" s="4">
        <v>0</v>
      </c>
      <c r="K584" s="4">
        <v>0</v>
      </c>
      <c r="L584" s="4">
        <v>0.8</v>
      </c>
    </row>
    <row r="585" spans="2:12" ht="15" thickBot="1" x14ac:dyDescent="0.35">
      <c r="B585">
        <f t="shared" si="12"/>
        <v>5</v>
      </c>
      <c r="C585" s="2">
        <v>42937</v>
      </c>
      <c r="D585" s="4">
        <v>-23.9</v>
      </c>
      <c r="E585" s="4">
        <v>26.6</v>
      </c>
      <c r="F585" s="4">
        <v>0</v>
      </c>
      <c r="G585" s="4">
        <v>0</v>
      </c>
      <c r="H585" s="4">
        <v>-32</v>
      </c>
      <c r="I585" s="4">
        <v>0</v>
      </c>
      <c r="J585" s="4">
        <v>0.2</v>
      </c>
      <c r="K585" s="4">
        <v>0</v>
      </c>
      <c r="L585" s="4">
        <v>-6.9</v>
      </c>
    </row>
    <row r="586" spans="2:12" ht="15" thickBot="1" x14ac:dyDescent="0.35">
      <c r="B586">
        <f t="shared" si="12"/>
        <v>4</v>
      </c>
      <c r="C586" s="2">
        <v>42936</v>
      </c>
      <c r="D586" s="4">
        <v>-30.7</v>
      </c>
      <c r="E586" s="4">
        <v>91.1</v>
      </c>
      <c r="F586" s="4">
        <v>0</v>
      </c>
      <c r="G586" s="4">
        <v>0</v>
      </c>
      <c r="H586" s="4">
        <v>23</v>
      </c>
      <c r="I586" s="4">
        <v>0</v>
      </c>
      <c r="J586" s="4">
        <v>0</v>
      </c>
      <c r="K586" s="4">
        <v>0</v>
      </c>
      <c r="L586" s="4">
        <v>10.6</v>
      </c>
    </row>
    <row r="587" spans="2:12" ht="15" thickBot="1" x14ac:dyDescent="0.35">
      <c r="B587">
        <f t="shared" si="12"/>
        <v>3</v>
      </c>
      <c r="C587" s="2">
        <v>42935</v>
      </c>
      <c r="D587" s="4">
        <v>-16</v>
      </c>
      <c r="E587" s="4">
        <v>-71.900000000000006</v>
      </c>
      <c r="F587" s="4">
        <v>-38.700000000000003</v>
      </c>
      <c r="G587" s="4">
        <v>0</v>
      </c>
      <c r="H587" s="4">
        <v>-70.900000000000006</v>
      </c>
      <c r="I587" s="4">
        <v>0</v>
      </c>
      <c r="J587" s="4">
        <v>1.6</v>
      </c>
      <c r="K587" s="4">
        <v>0</v>
      </c>
      <c r="L587" s="4">
        <v>-11.1</v>
      </c>
    </row>
    <row r="588" spans="2:12" ht="15" thickBot="1" x14ac:dyDescent="0.35">
      <c r="B588">
        <f t="shared" si="12"/>
        <v>2</v>
      </c>
      <c r="C588" s="2">
        <v>42934</v>
      </c>
      <c r="D588" s="4">
        <v>-5.3</v>
      </c>
      <c r="E588" s="4">
        <v>166.3</v>
      </c>
      <c r="F588" s="4">
        <v>0.8</v>
      </c>
      <c r="G588" s="4">
        <v>0</v>
      </c>
      <c r="H588" s="4">
        <v>148.1</v>
      </c>
      <c r="I588" s="4">
        <v>0</v>
      </c>
      <c r="J588" s="4">
        <v>-3.2</v>
      </c>
      <c r="K588" s="4">
        <v>0</v>
      </c>
      <c r="L588" s="4">
        <v>-20.5</v>
      </c>
    </row>
    <row r="589" spans="2:12" ht="15" thickBot="1" x14ac:dyDescent="0.35">
      <c r="B589">
        <f t="shared" si="12"/>
        <v>1</v>
      </c>
      <c r="C589" s="2">
        <v>42933</v>
      </c>
      <c r="D589" s="4">
        <v>21.8</v>
      </c>
      <c r="E589" s="4">
        <v>-45.6</v>
      </c>
      <c r="F589" s="4">
        <v>0</v>
      </c>
      <c r="G589" s="4">
        <v>0</v>
      </c>
      <c r="H589" s="4">
        <v>14.2</v>
      </c>
      <c r="I589" s="4">
        <v>0</v>
      </c>
      <c r="J589" s="4">
        <v>5.2</v>
      </c>
      <c r="K589" s="4">
        <v>0</v>
      </c>
      <c r="L589" s="4">
        <v>-53</v>
      </c>
    </row>
    <row r="590" spans="2:12" ht="15" thickBot="1" x14ac:dyDescent="0.35">
      <c r="B590">
        <f t="shared" si="12"/>
        <v>5</v>
      </c>
      <c r="C590" s="2">
        <v>42930</v>
      </c>
      <c r="D590" s="4">
        <v>-41.6</v>
      </c>
      <c r="E590" s="4">
        <v>200.1</v>
      </c>
      <c r="F590" s="4">
        <v>0</v>
      </c>
      <c r="G590" s="4">
        <v>0</v>
      </c>
      <c r="H590" s="4">
        <v>118.7</v>
      </c>
      <c r="I590" s="4">
        <v>0</v>
      </c>
      <c r="J590" s="4">
        <v>-0.2</v>
      </c>
      <c r="K590" s="4">
        <v>0</v>
      </c>
      <c r="L590" s="4">
        <v>16.899999999999999</v>
      </c>
    </row>
    <row r="591" spans="2:12" ht="15" thickBot="1" x14ac:dyDescent="0.35">
      <c r="B591">
        <f t="shared" si="12"/>
        <v>4</v>
      </c>
      <c r="C591" s="2">
        <v>42929</v>
      </c>
      <c r="D591" s="4">
        <v>-40.700000000000003</v>
      </c>
      <c r="E591" s="4">
        <v>-26.9</v>
      </c>
      <c r="F591" s="4">
        <v>0</v>
      </c>
      <c r="G591" s="4">
        <v>0</v>
      </c>
      <c r="H591" s="4">
        <v>-0.1</v>
      </c>
      <c r="I591" s="4">
        <v>0</v>
      </c>
      <c r="J591" s="4">
        <v>0</v>
      </c>
      <c r="K591" s="4">
        <v>0</v>
      </c>
      <c r="L591" s="4">
        <v>33.799999999999997</v>
      </c>
    </row>
    <row r="592" spans="2:12" ht="15" thickBot="1" x14ac:dyDescent="0.35">
      <c r="B592">
        <f t="shared" si="12"/>
        <v>3</v>
      </c>
      <c r="C592" s="2">
        <v>42928</v>
      </c>
      <c r="D592" s="4">
        <v>-32.799999999999997</v>
      </c>
      <c r="E592" s="4">
        <v>210.7</v>
      </c>
      <c r="F592" s="4">
        <v>-29.8</v>
      </c>
      <c r="G592" s="4">
        <v>-85.3</v>
      </c>
      <c r="H592" s="4">
        <v>292.89999999999998</v>
      </c>
      <c r="I592" s="4">
        <v>0</v>
      </c>
      <c r="J592" s="4">
        <v>0</v>
      </c>
      <c r="K592" s="4">
        <v>0</v>
      </c>
      <c r="L592" s="4">
        <v>331.7</v>
      </c>
    </row>
    <row r="593" spans="2:12" ht="15" thickBot="1" x14ac:dyDescent="0.35">
      <c r="B593">
        <f t="shared" si="12"/>
        <v>2</v>
      </c>
      <c r="C593" s="2">
        <v>42927</v>
      </c>
      <c r="D593" s="4">
        <v>-15.1</v>
      </c>
      <c r="E593" s="4">
        <v>-304.3</v>
      </c>
      <c r="F593" s="4">
        <v>0</v>
      </c>
      <c r="G593" s="4">
        <v>0</v>
      </c>
      <c r="H593" s="4">
        <v>-346.5</v>
      </c>
      <c r="I593" s="4">
        <v>0</v>
      </c>
      <c r="J593" s="4">
        <v>0</v>
      </c>
      <c r="K593" s="4">
        <v>0</v>
      </c>
      <c r="L593" s="4">
        <v>-47.4</v>
      </c>
    </row>
    <row r="594" spans="2:12" ht="15" thickBot="1" x14ac:dyDescent="0.35">
      <c r="B594">
        <f t="shared" si="12"/>
        <v>1</v>
      </c>
      <c r="C594" s="2">
        <v>42926</v>
      </c>
      <c r="D594" s="4">
        <v>0.4</v>
      </c>
      <c r="E594" s="4">
        <v>-211.8</v>
      </c>
      <c r="F594" s="4">
        <v>0</v>
      </c>
      <c r="G594" s="4">
        <v>0</v>
      </c>
      <c r="H594" s="4">
        <v>-226.2</v>
      </c>
      <c r="I594" s="4">
        <v>0.1</v>
      </c>
      <c r="J594" s="4">
        <v>0</v>
      </c>
      <c r="K594" s="4">
        <v>0</v>
      </c>
      <c r="L594" s="4">
        <v>-189.8</v>
      </c>
    </row>
    <row r="595" spans="2:12" ht="15" thickBot="1" x14ac:dyDescent="0.35">
      <c r="B595">
        <f t="shared" si="12"/>
        <v>5</v>
      </c>
      <c r="C595" s="2">
        <v>42923</v>
      </c>
      <c r="D595" s="4">
        <v>-44.1</v>
      </c>
      <c r="E595" s="4">
        <v>217.4</v>
      </c>
      <c r="F595" s="4">
        <v>0</v>
      </c>
      <c r="G595" s="4">
        <v>30</v>
      </c>
      <c r="H595" s="4">
        <v>91.4</v>
      </c>
      <c r="I595" s="4">
        <v>2.1</v>
      </c>
      <c r="J595" s="4">
        <v>0</v>
      </c>
      <c r="K595" s="4">
        <v>0</v>
      </c>
      <c r="L595" s="4">
        <v>4.8</v>
      </c>
    </row>
    <row r="596" spans="2:12" ht="15" thickBot="1" x14ac:dyDescent="0.35">
      <c r="B596">
        <f t="shared" si="12"/>
        <v>4</v>
      </c>
      <c r="C596" s="2">
        <v>42922</v>
      </c>
      <c r="D596" s="4">
        <v>-41.5</v>
      </c>
      <c r="E596" s="4">
        <v>150.69999999999999</v>
      </c>
      <c r="F596" s="4">
        <v>0</v>
      </c>
      <c r="G596" s="4">
        <v>0</v>
      </c>
      <c r="H596" s="4">
        <v>73.5</v>
      </c>
      <c r="I596" s="4">
        <v>2.1</v>
      </c>
      <c r="J596" s="4">
        <v>0</v>
      </c>
      <c r="K596" s="4">
        <v>0</v>
      </c>
      <c r="L596" s="4">
        <v>-18.399999999999999</v>
      </c>
    </row>
    <row r="597" spans="2:12" ht="15" thickBot="1" x14ac:dyDescent="0.35">
      <c r="B597">
        <f t="shared" si="12"/>
        <v>3</v>
      </c>
      <c r="C597" s="2">
        <v>42921</v>
      </c>
      <c r="D597" s="4">
        <v>-24.4</v>
      </c>
      <c r="E597" s="4">
        <v>137.69999999999999</v>
      </c>
      <c r="F597" s="4">
        <v>-33.200000000000003</v>
      </c>
      <c r="G597" s="4">
        <v>-35</v>
      </c>
      <c r="H597" s="4">
        <v>109.1</v>
      </c>
      <c r="I597" s="4">
        <v>4.2</v>
      </c>
      <c r="J597" s="4">
        <v>0</v>
      </c>
      <c r="K597" s="4">
        <v>0</v>
      </c>
      <c r="L597" s="4">
        <v>-16.7</v>
      </c>
    </row>
    <row r="598" spans="2:12" ht="15" thickBot="1" x14ac:dyDescent="0.35">
      <c r="B598">
        <f t="shared" si="12"/>
        <v>2</v>
      </c>
      <c r="C598" s="2">
        <v>42920</v>
      </c>
      <c r="D598" s="4">
        <v>-12.4</v>
      </c>
      <c r="E598" s="4">
        <v>73.3</v>
      </c>
      <c r="F598" s="4">
        <v>0</v>
      </c>
      <c r="G598" s="4">
        <v>0</v>
      </c>
      <c r="H598" s="4">
        <v>56.8</v>
      </c>
      <c r="I598" s="4">
        <v>0</v>
      </c>
      <c r="J598" s="4">
        <v>0</v>
      </c>
      <c r="K598" s="4">
        <v>0</v>
      </c>
      <c r="L598" s="4">
        <v>-17.3</v>
      </c>
    </row>
    <row r="599" spans="2:12" ht="15" thickBot="1" x14ac:dyDescent="0.35">
      <c r="B599">
        <f t="shared" si="12"/>
        <v>1</v>
      </c>
      <c r="C599" s="2">
        <v>42919</v>
      </c>
      <c r="D599" s="4">
        <v>13.2</v>
      </c>
      <c r="E599" s="4">
        <v>247.6</v>
      </c>
      <c r="F599" s="4">
        <v>0</v>
      </c>
      <c r="G599" s="4">
        <v>0</v>
      </c>
      <c r="H599" s="4">
        <v>237.3</v>
      </c>
      <c r="I599" s="4">
        <v>2.1</v>
      </c>
      <c r="J599" s="4">
        <v>0</v>
      </c>
      <c r="K599" s="4">
        <v>0</v>
      </c>
      <c r="L599" s="4">
        <v>-18.8</v>
      </c>
    </row>
    <row r="600" spans="2:12" ht="15" thickBot="1" x14ac:dyDescent="0.35">
      <c r="B600">
        <f t="shared" si="12"/>
        <v>5</v>
      </c>
      <c r="C600" s="2">
        <v>42916</v>
      </c>
      <c r="D600" s="4">
        <v>-14.1</v>
      </c>
      <c r="E600" s="4">
        <v>-129.69999999999999</v>
      </c>
      <c r="F600" s="4">
        <v>0</v>
      </c>
      <c r="G600" s="4">
        <v>0</v>
      </c>
      <c r="H600" s="4">
        <v>-324.5</v>
      </c>
      <c r="I600" s="4">
        <v>2.1</v>
      </c>
      <c r="J600" s="4">
        <v>0</v>
      </c>
      <c r="K600" s="4">
        <v>0</v>
      </c>
      <c r="L600" s="4">
        <v>10.1</v>
      </c>
    </row>
    <row r="601" spans="2:12" ht="15" thickBot="1" x14ac:dyDescent="0.35">
      <c r="B601">
        <f t="shared" si="12"/>
        <v>4</v>
      </c>
      <c r="C601" s="2">
        <v>42915</v>
      </c>
      <c r="D601" s="4">
        <v>0.1</v>
      </c>
      <c r="E601" s="4">
        <v>53</v>
      </c>
      <c r="F601" s="4">
        <v>0</v>
      </c>
      <c r="G601" s="4">
        <v>0</v>
      </c>
      <c r="H601" s="4">
        <v>-0.1</v>
      </c>
      <c r="I601" s="4">
        <v>2.1</v>
      </c>
      <c r="J601" s="4">
        <v>0</v>
      </c>
      <c r="K601" s="4">
        <v>0</v>
      </c>
      <c r="L601" s="4">
        <v>6.4</v>
      </c>
    </row>
    <row r="602" spans="2:12" ht="15" thickBot="1" x14ac:dyDescent="0.35">
      <c r="B602">
        <f t="shared" si="12"/>
        <v>3</v>
      </c>
      <c r="C602" s="2">
        <v>42914</v>
      </c>
      <c r="D602" s="4">
        <v>15.1</v>
      </c>
      <c r="E602" s="4">
        <v>-133.19999999999999</v>
      </c>
      <c r="F602" s="4">
        <v>-31.2</v>
      </c>
      <c r="G602" s="4">
        <v>-30.3</v>
      </c>
      <c r="H602" s="4">
        <v>7.9</v>
      </c>
      <c r="I602" s="4">
        <v>2.1</v>
      </c>
      <c r="J602" s="4">
        <v>0</v>
      </c>
      <c r="K602" s="4">
        <v>0</v>
      </c>
      <c r="L602" s="4">
        <v>-84.2</v>
      </c>
    </row>
    <row r="603" spans="2:12" ht="15" thickBot="1" x14ac:dyDescent="0.35">
      <c r="B603">
        <f t="shared" si="12"/>
        <v>2</v>
      </c>
      <c r="C603" s="2">
        <v>42913</v>
      </c>
      <c r="D603" s="4">
        <v>27.6</v>
      </c>
      <c r="E603" s="4">
        <v>135.5</v>
      </c>
      <c r="F603" s="4">
        <v>22.7</v>
      </c>
      <c r="G603" s="4">
        <v>146</v>
      </c>
      <c r="H603" s="4">
        <v>-1.4</v>
      </c>
      <c r="I603" s="4">
        <v>2.1</v>
      </c>
      <c r="J603" s="4">
        <v>0</v>
      </c>
      <c r="K603" s="4">
        <v>0</v>
      </c>
      <c r="L603" s="4">
        <v>13</v>
      </c>
    </row>
    <row r="604" spans="2:12" ht="15" thickBot="1" x14ac:dyDescent="0.35">
      <c r="B604">
        <f t="shared" si="12"/>
        <v>1</v>
      </c>
      <c r="C604" s="2">
        <v>42912</v>
      </c>
      <c r="D604" s="4">
        <v>41.8</v>
      </c>
      <c r="E604" s="4">
        <v>-574.20000000000005</v>
      </c>
      <c r="F604" s="4">
        <v>0</v>
      </c>
      <c r="G604" s="4">
        <v>0</v>
      </c>
      <c r="H604" s="4">
        <v>19.7</v>
      </c>
      <c r="I604" s="4">
        <v>2.1</v>
      </c>
      <c r="J604" s="4">
        <v>0.1</v>
      </c>
      <c r="K604" s="4">
        <v>0</v>
      </c>
      <c r="L604" s="4">
        <v>53.2</v>
      </c>
    </row>
    <row r="605" spans="2:12" ht="15" thickBot="1" x14ac:dyDescent="0.35">
      <c r="B605">
        <f t="shared" si="12"/>
        <v>5</v>
      </c>
      <c r="C605" s="2">
        <v>42909</v>
      </c>
      <c r="D605" s="4">
        <v>-2.9</v>
      </c>
      <c r="E605" s="4">
        <v>-74.900000000000006</v>
      </c>
      <c r="F605" s="4">
        <v>0</v>
      </c>
      <c r="G605" s="4">
        <v>0</v>
      </c>
      <c r="H605" s="4">
        <v>-30</v>
      </c>
      <c r="I605" s="4">
        <v>2.1</v>
      </c>
      <c r="J605" s="4">
        <v>0</v>
      </c>
      <c r="K605" s="4">
        <v>0</v>
      </c>
      <c r="L605" s="4">
        <v>-74.7</v>
      </c>
    </row>
    <row r="606" spans="2:12" ht="15" thickBot="1" x14ac:dyDescent="0.35">
      <c r="B606">
        <f t="shared" si="12"/>
        <v>4</v>
      </c>
      <c r="C606" s="2">
        <v>42908</v>
      </c>
      <c r="D606" s="4">
        <v>3.1</v>
      </c>
      <c r="E606" s="4">
        <v>7.6</v>
      </c>
      <c r="F606" s="4">
        <v>0</v>
      </c>
      <c r="G606" s="4">
        <v>0</v>
      </c>
      <c r="H606" s="4">
        <v>-0.9</v>
      </c>
      <c r="I606" s="4">
        <v>2.2000000000000002</v>
      </c>
      <c r="J606" s="4">
        <v>0</v>
      </c>
      <c r="K606" s="4">
        <v>0</v>
      </c>
      <c r="L606" s="4">
        <v>25.3</v>
      </c>
    </row>
    <row r="607" spans="2:12" ht="15" thickBot="1" x14ac:dyDescent="0.35">
      <c r="B607">
        <f t="shared" si="12"/>
        <v>3</v>
      </c>
      <c r="C607" s="2">
        <v>42907</v>
      </c>
      <c r="D607" s="4">
        <v>10.4</v>
      </c>
      <c r="E607" s="4">
        <v>-28.6</v>
      </c>
      <c r="F607" s="4">
        <v>-30.1</v>
      </c>
      <c r="G607" s="4">
        <v>0</v>
      </c>
      <c r="H607" s="4">
        <v>10</v>
      </c>
      <c r="I607" s="4">
        <v>2.1</v>
      </c>
      <c r="J607" s="4">
        <v>0</v>
      </c>
      <c r="K607" s="4">
        <v>0</v>
      </c>
      <c r="L607" s="4">
        <v>176</v>
      </c>
    </row>
    <row r="608" spans="2:12" ht="15" thickBot="1" x14ac:dyDescent="0.35">
      <c r="B608">
        <f t="shared" si="12"/>
        <v>2</v>
      </c>
      <c r="C608" s="2">
        <v>42906</v>
      </c>
      <c r="D608" s="4">
        <v>16.7</v>
      </c>
      <c r="E608" s="4">
        <v>249.7</v>
      </c>
      <c r="F608" s="4">
        <v>0</v>
      </c>
      <c r="G608" s="4">
        <v>100</v>
      </c>
      <c r="H608" s="4">
        <v>81.400000000000006</v>
      </c>
      <c r="I608" s="4">
        <v>2.1</v>
      </c>
      <c r="J608" s="4">
        <v>0</v>
      </c>
      <c r="K608" s="4">
        <v>0</v>
      </c>
      <c r="L608" s="4">
        <v>8.1</v>
      </c>
    </row>
    <row r="609" spans="2:12" ht="15" thickBot="1" x14ac:dyDescent="0.35">
      <c r="B609">
        <f t="shared" si="12"/>
        <v>1</v>
      </c>
      <c r="C609" s="2">
        <v>42905</v>
      </c>
      <c r="D609" s="4">
        <v>31.1</v>
      </c>
      <c r="E609" s="4">
        <v>30.2</v>
      </c>
      <c r="F609" s="4">
        <v>0</v>
      </c>
      <c r="G609" s="4">
        <v>0</v>
      </c>
      <c r="H609" s="4">
        <v>-0.2</v>
      </c>
      <c r="I609" s="4">
        <v>2.1</v>
      </c>
      <c r="J609" s="4">
        <v>-6.5</v>
      </c>
      <c r="K609" s="4">
        <v>0</v>
      </c>
      <c r="L609" s="4">
        <v>25.5</v>
      </c>
    </row>
    <row r="610" spans="2:12" ht="15" thickBot="1" x14ac:dyDescent="0.35">
      <c r="B610">
        <f t="shared" si="12"/>
        <v>5</v>
      </c>
      <c r="C610" s="2">
        <v>42902</v>
      </c>
      <c r="D610" s="4">
        <v>-35.4</v>
      </c>
      <c r="E610" s="4">
        <v>68.099999999999994</v>
      </c>
      <c r="F610" s="4">
        <v>0</v>
      </c>
      <c r="G610" s="4">
        <v>0</v>
      </c>
      <c r="H610" s="4">
        <v>-61.3</v>
      </c>
      <c r="I610" s="4">
        <v>2.1</v>
      </c>
      <c r="J610" s="4">
        <v>1.3</v>
      </c>
      <c r="K610" s="4">
        <v>0</v>
      </c>
      <c r="L610" s="4">
        <v>18.600000000000001</v>
      </c>
    </row>
    <row r="611" spans="2:12" ht="15" thickBot="1" x14ac:dyDescent="0.35">
      <c r="B611">
        <f t="shared" si="12"/>
        <v>4</v>
      </c>
      <c r="C611" s="2">
        <v>42901</v>
      </c>
      <c r="D611" s="4">
        <v>-31.6</v>
      </c>
      <c r="E611" s="4">
        <v>-120.9</v>
      </c>
      <c r="F611" s="4">
        <v>0</v>
      </c>
      <c r="G611" s="4">
        <v>0</v>
      </c>
      <c r="H611" s="4">
        <v>-0.1</v>
      </c>
      <c r="I611" s="4">
        <v>2.1</v>
      </c>
      <c r="J611" s="4">
        <v>-0.1</v>
      </c>
      <c r="K611" s="4">
        <v>0</v>
      </c>
      <c r="L611" s="4">
        <v>2.6</v>
      </c>
    </row>
    <row r="612" spans="2:12" ht="15" thickBot="1" x14ac:dyDescent="0.35">
      <c r="B612">
        <f t="shared" si="12"/>
        <v>3</v>
      </c>
      <c r="C612" s="2">
        <v>42900</v>
      </c>
      <c r="D612" s="4">
        <v>-12.1</v>
      </c>
      <c r="E612" s="4">
        <v>-103.7</v>
      </c>
      <c r="F612" s="4">
        <v>-40.4</v>
      </c>
      <c r="G612" s="4">
        <v>-81.7</v>
      </c>
      <c r="H612" s="4">
        <v>54.8</v>
      </c>
      <c r="I612" s="4">
        <v>2.1</v>
      </c>
      <c r="J612" s="4">
        <v>0</v>
      </c>
      <c r="K612" s="4">
        <v>0</v>
      </c>
      <c r="L612" s="4">
        <v>85.9</v>
      </c>
    </row>
    <row r="613" spans="2:12" ht="15" thickBot="1" x14ac:dyDescent="0.35">
      <c r="B613">
        <f t="shared" si="12"/>
        <v>2</v>
      </c>
      <c r="C613" s="2">
        <v>42899</v>
      </c>
      <c r="D613" s="4">
        <v>19.600000000000001</v>
      </c>
      <c r="E613" s="4">
        <v>210.5</v>
      </c>
      <c r="F613" s="4">
        <v>165.5</v>
      </c>
      <c r="G613" s="4">
        <v>0</v>
      </c>
      <c r="H613" s="4">
        <v>45.3</v>
      </c>
      <c r="I613" s="4">
        <v>2.1</v>
      </c>
      <c r="J613" s="4">
        <v>0.1</v>
      </c>
      <c r="K613" s="4">
        <v>0</v>
      </c>
      <c r="L613" s="4">
        <v>9.6999999999999993</v>
      </c>
    </row>
    <row r="614" spans="2:12" ht="15" thickBot="1" x14ac:dyDescent="0.35">
      <c r="B614">
        <f t="shared" si="12"/>
        <v>5</v>
      </c>
      <c r="C614" s="2">
        <v>42895</v>
      </c>
      <c r="D614" s="4">
        <v>-59.7</v>
      </c>
      <c r="E614" s="4">
        <v>209.3</v>
      </c>
      <c r="F614" s="4">
        <v>0</v>
      </c>
      <c r="G614" s="4">
        <v>0</v>
      </c>
      <c r="H614" s="4">
        <v>151.80000000000001</v>
      </c>
      <c r="I614" s="4">
        <v>2.1</v>
      </c>
      <c r="J614" s="4">
        <v>0</v>
      </c>
      <c r="K614" s="4">
        <v>0</v>
      </c>
      <c r="L614" s="4">
        <v>-24.7</v>
      </c>
    </row>
    <row r="615" spans="2:12" ht="15" thickBot="1" x14ac:dyDescent="0.35">
      <c r="B615">
        <f t="shared" si="12"/>
        <v>4</v>
      </c>
      <c r="C615" s="2">
        <v>42894</v>
      </c>
      <c r="D615" s="4">
        <v>-57.9</v>
      </c>
      <c r="E615" s="4">
        <v>62.1</v>
      </c>
      <c r="F615" s="4">
        <v>0</v>
      </c>
      <c r="G615" s="4">
        <v>0</v>
      </c>
      <c r="H615" s="4">
        <v>3.3</v>
      </c>
      <c r="I615" s="4">
        <v>2.1</v>
      </c>
      <c r="J615" s="4">
        <v>0</v>
      </c>
      <c r="K615" s="4">
        <v>0</v>
      </c>
      <c r="L615" s="4">
        <v>-1.6</v>
      </c>
    </row>
    <row r="616" spans="2:12" ht="15" thickBot="1" x14ac:dyDescent="0.35">
      <c r="B616">
        <f t="shared" si="12"/>
        <v>3</v>
      </c>
      <c r="C616" s="2">
        <v>42893</v>
      </c>
      <c r="D616" s="4">
        <v>-32.1</v>
      </c>
      <c r="E616" s="4">
        <v>-217.2</v>
      </c>
      <c r="F616" s="4">
        <v>-34.6</v>
      </c>
      <c r="G616" s="4">
        <v>0</v>
      </c>
      <c r="H616" s="4">
        <v>-230.1</v>
      </c>
      <c r="I616" s="4">
        <v>0.4</v>
      </c>
      <c r="J616" s="4">
        <v>0</v>
      </c>
      <c r="K616" s="4">
        <v>0</v>
      </c>
      <c r="L616" s="4">
        <v>-512.79999999999995</v>
      </c>
    </row>
    <row r="617" spans="2:12" ht="15" thickBot="1" x14ac:dyDescent="0.35">
      <c r="B617">
        <f t="shared" si="12"/>
        <v>2</v>
      </c>
      <c r="C617" s="2">
        <v>42892</v>
      </c>
      <c r="D617" s="4">
        <v>-8.6999999999999993</v>
      </c>
      <c r="E617" s="4">
        <v>57.3</v>
      </c>
      <c r="F617" s="4">
        <v>0</v>
      </c>
      <c r="G617" s="4">
        <v>0</v>
      </c>
      <c r="H617" s="4">
        <v>-0.1</v>
      </c>
      <c r="I617" s="4">
        <v>0.4</v>
      </c>
      <c r="J617" s="4">
        <v>0</v>
      </c>
      <c r="K617" s="4">
        <v>0</v>
      </c>
      <c r="L617" s="4">
        <v>326</v>
      </c>
    </row>
    <row r="618" spans="2:12" ht="15" thickBot="1" x14ac:dyDescent="0.35">
      <c r="B618">
        <f t="shared" si="12"/>
        <v>1</v>
      </c>
      <c r="C618" s="2">
        <v>42891</v>
      </c>
      <c r="D618" s="4">
        <v>8.9</v>
      </c>
      <c r="E618" s="4">
        <v>140.30000000000001</v>
      </c>
      <c r="F618" s="4">
        <v>0</v>
      </c>
      <c r="G618" s="4">
        <v>0</v>
      </c>
      <c r="H618" s="4">
        <v>81.8</v>
      </c>
      <c r="I618" s="4">
        <v>0.4</v>
      </c>
      <c r="J618" s="4">
        <v>0</v>
      </c>
      <c r="K618" s="4">
        <v>0</v>
      </c>
      <c r="L618" s="4">
        <v>103</v>
      </c>
    </row>
    <row r="619" spans="2:12" ht="15" thickBot="1" x14ac:dyDescent="0.35">
      <c r="B619">
        <f t="shared" si="12"/>
        <v>5</v>
      </c>
      <c r="C619" s="2">
        <v>42888</v>
      </c>
      <c r="D619" s="4">
        <v>-40.9</v>
      </c>
      <c r="E619" s="4">
        <v>107.4</v>
      </c>
      <c r="F619" s="4">
        <v>0</v>
      </c>
      <c r="G619" s="4">
        <v>0</v>
      </c>
      <c r="H619" s="4">
        <v>34.700000000000003</v>
      </c>
      <c r="I619" s="4">
        <v>0.4</v>
      </c>
      <c r="J619" s="4">
        <v>0</v>
      </c>
      <c r="K619" s="4">
        <v>0</v>
      </c>
      <c r="L619" s="4">
        <v>16.2</v>
      </c>
    </row>
    <row r="620" spans="2:12" ht="15" thickBot="1" x14ac:dyDescent="0.35">
      <c r="B620">
        <f t="shared" si="12"/>
        <v>4</v>
      </c>
      <c r="C620" s="2">
        <v>42887</v>
      </c>
      <c r="D620" s="4">
        <v>-20</v>
      </c>
      <c r="E620" s="4">
        <v>176.8</v>
      </c>
      <c r="F620" s="4">
        <v>0</v>
      </c>
      <c r="G620" s="4">
        <v>0</v>
      </c>
      <c r="H620" s="4">
        <v>160.4</v>
      </c>
      <c r="I620" s="4">
        <v>0.4</v>
      </c>
      <c r="J620" s="4">
        <v>0</v>
      </c>
      <c r="K620" s="4">
        <v>0</v>
      </c>
      <c r="L620" s="4">
        <v>7.6</v>
      </c>
    </row>
    <row r="621" spans="2:12" ht="15" thickBot="1" x14ac:dyDescent="0.35">
      <c r="B621">
        <f t="shared" si="12"/>
        <v>3</v>
      </c>
      <c r="C621" s="2">
        <v>42886</v>
      </c>
      <c r="D621" s="4">
        <v>20.2</v>
      </c>
      <c r="E621" s="4">
        <v>-29.7</v>
      </c>
      <c r="F621" s="4">
        <v>-33.1</v>
      </c>
      <c r="G621" s="4">
        <v>0</v>
      </c>
      <c r="H621" s="4">
        <v>-95.1</v>
      </c>
      <c r="I621" s="4">
        <v>0.4</v>
      </c>
      <c r="J621" s="4">
        <v>0</v>
      </c>
      <c r="K621" s="4">
        <v>0</v>
      </c>
      <c r="L621" s="4">
        <v>-127.5</v>
      </c>
    </row>
    <row r="622" spans="2:12" ht="15" thickBot="1" x14ac:dyDescent="0.35">
      <c r="B622">
        <f t="shared" si="12"/>
        <v>2</v>
      </c>
      <c r="C622" s="2">
        <v>42885</v>
      </c>
      <c r="D622" s="4">
        <v>27.1</v>
      </c>
      <c r="E622" s="4">
        <v>111.5</v>
      </c>
      <c r="F622" s="4">
        <v>7.4</v>
      </c>
      <c r="G622" s="4">
        <v>0</v>
      </c>
      <c r="H622" s="4">
        <v>11.7</v>
      </c>
      <c r="I622" s="4">
        <v>0.8</v>
      </c>
      <c r="J622" s="4">
        <v>0</v>
      </c>
      <c r="K622" s="4">
        <v>0</v>
      </c>
      <c r="L622" s="4">
        <v>16.2</v>
      </c>
    </row>
    <row r="623" spans="2:12" ht="15" thickBot="1" x14ac:dyDescent="0.35">
      <c r="B623">
        <f t="shared" si="12"/>
        <v>1</v>
      </c>
      <c r="C623" s="2">
        <v>42884</v>
      </c>
      <c r="D623" s="4">
        <v>43.9</v>
      </c>
      <c r="E623" s="4">
        <v>-77.400000000000006</v>
      </c>
      <c r="F623" s="4">
        <v>0</v>
      </c>
      <c r="G623" s="4">
        <v>0</v>
      </c>
      <c r="H623" s="4">
        <v>6.6</v>
      </c>
      <c r="I623" s="4">
        <v>0</v>
      </c>
      <c r="J623" s="4">
        <v>0</v>
      </c>
      <c r="K623" s="4">
        <v>0</v>
      </c>
      <c r="L623" s="4">
        <v>-45</v>
      </c>
    </row>
    <row r="624" spans="2:12" ht="15" thickBot="1" x14ac:dyDescent="0.35">
      <c r="B624">
        <f t="shared" si="12"/>
        <v>5</v>
      </c>
      <c r="C624" s="2">
        <v>42881</v>
      </c>
      <c r="D624" s="4">
        <v>1.1000000000000001</v>
      </c>
      <c r="E624" s="4">
        <v>-66.3</v>
      </c>
      <c r="F624" s="4">
        <v>0</v>
      </c>
      <c r="G624" s="4">
        <v>0</v>
      </c>
      <c r="H624" s="4">
        <v>-99.5</v>
      </c>
      <c r="I624" s="4">
        <v>0.4</v>
      </c>
      <c r="J624" s="4">
        <v>0</v>
      </c>
      <c r="K624" s="4">
        <v>0</v>
      </c>
      <c r="L624" s="4">
        <v>2.4</v>
      </c>
    </row>
    <row r="625" spans="2:12" ht="15" thickBot="1" x14ac:dyDescent="0.35">
      <c r="B625">
        <f t="shared" si="12"/>
        <v>4</v>
      </c>
      <c r="C625" s="2">
        <v>42880</v>
      </c>
      <c r="D625" s="4">
        <v>6.1</v>
      </c>
      <c r="E625" s="4">
        <v>-545.1</v>
      </c>
      <c r="F625" s="4">
        <v>0</v>
      </c>
      <c r="G625" s="4">
        <v>0</v>
      </c>
      <c r="H625" s="4">
        <v>2.2000000000000002</v>
      </c>
      <c r="I625" s="4">
        <v>0.4</v>
      </c>
      <c r="J625" s="4">
        <v>0</v>
      </c>
      <c r="K625" s="4">
        <v>0</v>
      </c>
      <c r="L625" s="4">
        <v>7</v>
      </c>
    </row>
    <row r="626" spans="2:12" ht="15" thickBot="1" x14ac:dyDescent="0.35">
      <c r="B626">
        <f t="shared" si="12"/>
        <v>3</v>
      </c>
      <c r="C626" s="2">
        <v>42879</v>
      </c>
      <c r="D626" s="4">
        <v>17.899999999999999</v>
      </c>
      <c r="E626" s="4">
        <v>-62.6</v>
      </c>
      <c r="F626" s="4">
        <v>-29.8</v>
      </c>
      <c r="G626" s="4">
        <v>14.9</v>
      </c>
      <c r="H626" s="4">
        <v>2.2000000000000002</v>
      </c>
      <c r="I626" s="4">
        <v>0.4</v>
      </c>
      <c r="J626" s="4">
        <v>0</v>
      </c>
      <c r="K626" s="4">
        <v>0</v>
      </c>
      <c r="L626" s="4">
        <v>200.3</v>
      </c>
    </row>
    <row r="627" spans="2:12" ht="15" thickBot="1" x14ac:dyDescent="0.35">
      <c r="B627">
        <f t="shared" si="12"/>
        <v>2</v>
      </c>
      <c r="C627" s="2">
        <v>42878</v>
      </c>
      <c r="D627" s="4">
        <v>29.5</v>
      </c>
      <c r="E627" s="4">
        <v>142.5</v>
      </c>
      <c r="F627" s="4">
        <v>16.5</v>
      </c>
      <c r="G627" s="4">
        <v>0</v>
      </c>
      <c r="H627" s="4">
        <v>101.7</v>
      </c>
      <c r="I627" s="4">
        <v>0.4</v>
      </c>
      <c r="J627" s="4">
        <v>0</v>
      </c>
      <c r="K627" s="4">
        <v>0</v>
      </c>
      <c r="L627" s="4">
        <v>-39.4</v>
      </c>
    </row>
    <row r="628" spans="2:12" ht="15" thickBot="1" x14ac:dyDescent="0.35">
      <c r="B628">
        <f t="shared" si="12"/>
        <v>1</v>
      </c>
      <c r="C628" s="2">
        <v>42877</v>
      </c>
      <c r="D628" s="4">
        <v>45.2</v>
      </c>
      <c r="E628" s="4">
        <v>14.9</v>
      </c>
      <c r="F628" s="4">
        <v>0</v>
      </c>
      <c r="G628" s="4">
        <v>0</v>
      </c>
      <c r="H628" s="4">
        <v>-1.9</v>
      </c>
      <c r="I628" s="4">
        <v>0.4</v>
      </c>
      <c r="J628" s="4">
        <v>0</v>
      </c>
      <c r="K628" s="4">
        <v>0</v>
      </c>
      <c r="L628" s="4">
        <v>-7.5</v>
      </c>
    </row>
    <row r="629" spans="2:12" ht="15" thickBot="1" x14ac:dyDescent="0.35">
      <c r="B629">
        <f t="shared" si="12"/>
        <v>5</v>
      </c>
      <c r="C629" s="2">
        <v>42874</v>
      </c>
      <c r="D629" s="4">
        <v>-13.5</v>
      </c>
      <c r="E629" s="4">
        <v>-87.9</v>
      </c>
      <c r="F629" s="4">
        <v>0</v>
      </c>
      <c r="G629" s="4">
        <v>0</v>
      </c>
      <c r="H629" s="4">
        <v>-147.9</v>
      </c>
      <c r="I629" s="4">
        <v>0.4</v>
      </c>
      <c r="J629" s="4">
        <v>-2.7</v>
      </c>
      <c r="K629" s="4">
        <v>0</v>
      </c>
      <c r="L629" s="4">
        <v>-5.3</v>
      </c>
    </row>
    <row r="630" spans="2:12" ht="15" thickBot="1" x14ac:dyDescent="0.35">
      <c r="B630">
        <f t="shared" si="12"/>
        <v>4</v>
      </c>
      <c r="C630" s="2">
        <v>42873</v>
      </c>
      <c r="D630" s="4">
        <v>-7.7</v>
      </c>
      <c r="E630" s="4">
        <v>18.3</v>
      </c>
      <c r="F630" s="4">
        <v>0</v>
      </c>
      <c r="G630" s="4">
        <v>0</v>
      </c>
      <c r="H630" s="4">
        <v>4.0999999999999996</v>
      </c>
      <c r="I630" s="4">
        <v>0.4</v>
      </c>
      <c r="J630" s="4">
        <v>6.4</v>
      </c>
      <c r="K630" s="4">
        <v>0</v>
      </c>
      <c r="L630" s="4">
        <v>-2.8</v>
      </c>
    </row>
    <row r="631" spans="2:12" ht="15" thickBot="1" x14ac:dyDescent="0.35">
      <c r="B631">
        <f t="shared" si="12"/>
        <v>3</v>
      </c>
      <c r="C631" s="2">
        <v>42872</v>
      </c>
      <c r="D631" s="4">
        <v>-12.6</v>
      </c>
      <c r="E631" s="4">
        <v>-140.4</v>
      </c>
      <c r="F631" s="4">
        <v>-46.2</v>
      </c>
      <c r="G631" s="4">
        <v>-154.80000000000001</v>
      </c>
      <c r="H631" s="4">
        <v>-0.1</v>
      </c>
      <c r="I631" s="4">
        <v>0.4</v>
      </c>
      <c r="J631" s="4">
        <v>0.1</v>
      </c>
      <c r="K631" s="4">
        <v>0</v>
      </c>
      <c r="L631" s="4">
        <v>-223.9</v>
      </c>
    </row>
    <row r="632" spans="2:12" ht="15" thickBot="1" x14ac:dyDescent="0.35">
      <c r="B632">
        <f t="shared" si="12"/>
        <v>2</v>
      </c>
      <c r="C632" s="2">
        <v>42871</v>
      </c>
      <c r="D632" s="4">
        <v>-2</v>
      </c>
      <c r="E632" s="4">
        <v>67.400000000000006</v>
      </c>
      <c r="F632" s="4">
        <v>8.4</v>
      </c>
      <c r="G632" s="4">
        <v>0</v>
      </c>
      <c r="H632" s="4">
        <v>2.7</v>
      </c>
      <c r="I632" s="4">
        <v>0.4</v>
      </c>
      <c r="J632" s="4">
        <v>0</v>
      </c>
      <c r="K632" s="4">
        <v>0</v>
      </c>
      <c r="L632" s="4">
        <v>-4.4000000000000004</v>
      </c>
    </row>
    <row r="633" spans="2:12" ht="15" thickBot="1" x14ac:dyDescent="0.35">
      <c r="B633">
        <f t="shared" si="12"/>
        <v>1</v>
      </c>
      <c r="C633" s="2">
        <v>42870</v>
      </c>
      <c r="D633" s="4">
        <v>8.6</v>
      </c>
      <c r="E633" s="4">
        <v>-132.30000000000001</v>
      </c>
      <c r="F633" s="4">
        <v>0</v>
      </c>
      <c r="G633" s="4">
        <v>0</v>
      </c>
      <c r="H633" s="4">
        <v>-6</v>
      </c>
      <c r="I633" s="4">
        <v>0.4</v>
      </c>
      <c r="J633" s="4">
        <v>0</v>
      </c>
      <c r="K633" s="4">
        <v>0</v>
      </c>
      <c r="L633" s="4">
        <v>4.5</v>
      </c>
    </row>
    <row r="634" spans="2:12" ht="15" thickBot="1" x14ac:dyDescent="0.35">
      <c r="B634">
        <f t="shared" si="12"/>
        <v>5</v>
      </c>
      <c r="C634" s="2">
        <v>42867</v>
      </c>
      <c r="D634" s="4">
        <v>-49.9</v>
      </c>
      <c r="E634" s="4">
        <v>-77.8</v>
      </c>
      <c r="F634" s="4">
        <v>0</v>
      </c>
      <c r="G634" s="4">
        <v>0</v>
      </c>
      <c r="H634" s="4">
        <v>-142.5</v>
      </c>
      <c r="I634" s="4">
        <v>0.4</v>
      </c>
      <c r="J634" s="4">
        <v>0</v>
      </c>
      <c r="K634" s="4">
        <v>0</v>
      </c>
      <c r="L634" s="4">
        <v>-9.1999999999999993</v>
      </c>
    </row>
    <row r="635" spans="2:12" ht="15" thickBot="1" x14ac:dyDescent="0.35">
      <c r="B635">
        <f t="shared" si="12"/>
        <v>4</v>
      </c>
      <c r="C635" s="2">
        <v>42866</v>
      </c>
      <c r="D635" s="4">
        <v>-31</v>
      </c>
      <c r="E635" s="4">
        <v>153.19999999999999</v>
      </c>
      <c r="F635" s="4">
        <v>0</v>
      </c>
      <c r="G635" s="4">
        <v>0</v>
      </c>
      <c r="H635" s="4">
        <v>-11.2</v>
      </c>
      <c r="I635" s="4">
        <v>0.4</v>
      </c>
      <c r="J635" s="4">
        <v>0</v>
      </c>
      <c r="K635" s="4">
        <v>0</v>
      </c>
      <c r="L635" s="4">
        <v>6</v>
      </c>
    </row>
    <row r="636" spans="2:12" ht="15" thickBot="1" x14ac:dyDescent="0.35">
      <c r="B636">
        <f t="shared" si="12"/>
        <v>3</v>
      </c>
      <c r="C636" s="2">
        <v>42865</v>
      </c>
      <c r="D636" s="4">
        <v>33.200000000000003</v>
      </c>
      <c r="E636" s="4">
        <v>-181.5</v>
      </c>
      <c r="F636" s="4">
        <v>0</v>
      </c>
      <c r="G636" s="4">
        <v>6.4</v>
      </c>
      <c r="H636" s="4">
        <v>-225.7</v>
      </c>
      <c r="I636" s="4">
        <v>3.6</v>
      </c>
      <c r="J636" s="4">
        <v>0</v>
      </c>
      <c r="K636" s="4">
        <v>0</v>
      </c>
      <c r="L636" s="4">
        <v>-189.9</v>
      </c>
    </row>
    <row r="637" spans="2:12" ht="15" thickBot="1" x14ac:dyDescent="0.35">
      <c r="B637">
        <f t="shared" si="12"/>
        <v>5</v>
      </c>
      <c r="C637" s="2">
        <v>42860</v>
      </c>
      <c r="D637" s="4">
        <v>-68.8</v>
      </c>
      <c r="E637" s="4">
        <v>490.5</v>
      </c>
      <c r="F637" s="4">
        <v>0</v>
      </c>
      <c r="G637" s="4">
        <v>0</v>
      </c>
      <c r="H637" s="4">
        <v>351</v>
      </c>
      <c r="I637" s="4">
        <v>3.5</v>
      </c>
      <c r="J637" s="4">
        <v>0</v>
      </c>
      <c r="K637" s="4">
        <v>0</v>
      </c>
      <c r="L637" s="4">
        <v>-23.9</v>
      </c>
    </row>
    <row r="638" spans="2:12" ht="15" thickBot="1" x14ac:dyDescent="0.35">
      <c r="B638">
        <f t="shared" si="12"/>
        <v>4</v>
      </c>
      <c r="C638" s="2">
        <v>42859</v>
      </c>
      <c r="D638" s="4">
        <v>-48.7</v>
      </c>
      <c r="E638" s="4">
        <v>181.4</v>
      </c>
      <c r="F638" s="4">
        <v>0</v>
      </c>
      <c r="G638" s="4">
        <v>0</v>
      </c>
      <c r="H638" s="4">
        <v>-0.1</v>
      </c>
      <c r="I638" s="4">
        <v>3.5</v>
      </c>
      <c r="J638" s="4">
        <v>0</v>
      </c>
      <c r="K638" s="4">
        <v>0</v>
      </c>
      <c r="L638" s="4">
        <v>67.099999999999994</v>
      </c>
    </row>
    <row r="639" spans="2:12" ht="15" thickBot="1" x14ac:dyDescent="0.35">
      <c r="B639">
        <f t="shared" si="12"/>
        <v>3</v>
      </c>
      <c r="C639" s="2">
        <v>42858</v>
      </c>
      <c r="D639" s="4">
        <v>1.6</v>
      </c>
      <c r="E639" s="4">
        <v>122.8</v>
      </c>
      <c r="F639" s="4">
        <v>-44.8</v>
      </c>
      <c r="G639" s="4">
        <v>32.1</v>
      </c>
      <c r="H639" s="4">
        <v>-0.1</v>
      </c>
      <c r="I639" s="4">
        <v>3.5</v>
      </c>
      <c r="J639" s="4">
        <v>0</v>
      </c>
      <c r="K639" s="4">
        <v>0</v>
      </c>
      <c r="L639" s="4">
        <v>162.80000000000001</v>
      </c>
    </row>
    <row r="640" spans="2:12" ht="15" thickBot="1" x14ac:dyDescent="0.35">
      <c r="B640">
        <f t="shared" si="12"/>
        <v>2</v>
      </c>
      <c r="C640" s="2">
        <v>42857</v>
      </c>
      <c r="D640" s="4">
        <v>44.9</v>
      </c>
      <c r="E640" s="4">
        <v>257.7</v>
      </c>
      <c r="F640" s="4">
        <v>0</v>
      </c>
      <c r="G640" s="4">
        <v>0</v>
      </c>
      <c r="H640" s="4">
        <v>252.2</v>
      </c>
      <c r="I640" s="4">
        <v>3.5</v>
      </c>
      <c r="J640" s="4">
        <v>0.1</v>
      </c>
      <c r="K640" s="4">
        <v>0</v>
      </c>
      <c r="L640" s="4">
        <v>-274.3</v>
      </c>
    </row>
    <row r="641" spans="2:12" ht="15" thickBot="1" x14ac:dyDescent="0.35">
      <c r="B641">
        <f t="shared" si="12"/>
        <v>5</v>
      </c>
      <c r="C641" s="2">
        <v>42853</v>
      </c>
      <c r="D641" s="4">
        <v>-20.7</v>
      </c>
      <c r="E641" s="4">
        <v>-253.8</v>
      </c>
      <c r="F641" s="4">
        <v>0</v>
      </c>
      <c r="G641" s="4">
        <v>-61.5</v>
      </c>
      <c r="H641" s="4">
        <v>-151.1</v>
      </c>
      <c r="I641" s="4">
        <v>3.5</v>
      </c>
      <c r="J641" s="4">
        <v>0</v>
      </c>
      <c r="K641" s="4">
        <v>0</v>
      </c>
      <c r="L641" s="4">
        <v>280.2</v>
      </c>
    </row>
    <row r="642" spans="2:12" ht="15" thickBot="1" x14ac:dyDescent="0.35">
      <c r="B642">
        <f t="shared" si="12"/>
        <v>4</v>
      </c>
      <c r="C642" s="2">
        <v>42852</v>
      </c>
      <c r="D642" s="4">
        <v>-15.2</v>
      </c>
      <c r="E642" s="4">
        <v>-51.7</v>
      </c>
      <c r="F642" s="4">
        <v>0</v>
      </c>
      <c r="G642" s="4">
        <v>0</v>
      </c>
      <c r="H642" s="4">
        <v>50.5</v>
      </c>
      <c r="I642" s="4">
        <v>3.6</v>
      </c>
      <c r="J642" s="4">
        <v>0</v>
      </c>
      <c r="K642" s="4">
        <v>0</v>
      </c>
      <c r="L642" s="4">
        <v>13.7</v>
      </c>
    </row>
    <row r="643" spans="2:12" ht="15" thickBot="1" x14ac:dyDescent="0.35">
      <c r="B643">
        <f t="shared" si="12"/>
        <v>3</v>
      </c>
      <c r="C643" s="2">
        <v>42851</v>
      </c>
      <c r="D643" s="4">
        <v>10.1</v>
      </c>
      <c r="E643" s="4">
        <v>109.6</v>
      </c>
      <c r="F643" s="4">
        <v>-45</v>
      </c>
      <c r="G643" s="4">
        <v>-10.1</v>
      </c>
      <c r="H643" s="4">
        <v>67.900000000000006</v>
      </c>
      <c r="I643" s="4">
        <v>3.5</v>
      </c>
      <c r="J643" s="4">
        <v>0</v>
      </c>
      <c r="K643" s="4">
        <v>0</v>
      </c>
      <c r="L643" s="4">
        <v>482.8</v>
      </c>
    </row>
    <row r="644" spans="2:12" ht="15" thickBot="1" x14ac:dyDescent="0.35">
      <c r="B644">
        <f t="shared" si="12"/>
        <v>2</v>
      </c>
      <c r="C644" s="2">
        <v>42850</v>
      </c>
      <c r="D644" s="4">
        <v>18.5</v>
      </c>
      <c r="E644" s="4">
        <v>-546.79999999999995</v>
      </c>
      <c r="F644" s="4">
        <v>0</v>
      </c>
      <c r="G644" s="4">
        <v>0</v>
      </c>
      <c r="H644" s="4">
        <v>-57.2</v>
      </c>
      <c r="I644" s="4">
        <v>3.5</v>
      </c>
      <c r="J644" s="4">
        <v>-0.3</v>
      </c>
      <c r="K644" s="4">
        <v>0</v>
      </c>
      <c r="L644" s="4">
        <v>-42.8</v>
      </c>
    </row>
    <row r="645" spans="2:12" ht="15" thickBot="1" x14ac:dyDescent="0.35">
      <c r="B645">
        <f t="shared" ref="B645:B708" si="13">WEEKDAY(C645,2)</f>
        <v>1</v>
      </c>
      <c r="C645" s="2">
        <v>42849</v>
      </c>
      <c r="D645" s="4">
        <v>34.4</v>
      </c>
      <c r="E645" s="4">
        <v>-118.5</v>
      </c>
      <c r="F645" s="4">
        <v>0</v>
      </c>
      <c r="G645" s="4">
        <v>0</v>
      </c>
      <c r="H645" s="4">
        <v>2.8</v>
      </c>
      <c r="I645" s="4">
        <v>3.5</v>
      </c>
      <c r="J645" s="4">
        <v>0.1</v>
      </c>
      <c r="K645" s="4">
        <v>0</v>
      </c>
      <c r="L645" s="4">
        <v>-9.9</v>
      </c>
    </row>
    <row r="646" spans="2:12" ht="15" thickBot="1" x14ac:dyDescent="0.35">
      <c r="B646">
        <f t="shared" si="13"/>
        <v>5</v>
      </c>
      <c r="C646" s="2">
        <v>42846</v>
      </c>
      <c r="D646" s="4">
        <v>-13.7</v>
      </c>
      <c r="E646" s="4">
        <v>39.4</v>
      </c>
      <c r="F646" s="4">
        <v>0</v>
      </c>
      <c r="G646" s="4">
        <v>0</v>
      </c>
      <c r="H646" s="4">
        <v>-35.200000000000003</v>
      </c>
      <c r="I646" s="4">
        <v>3.5</v>
      </c>
      <c r="J646" s="4">
        <v>0</v>
      </c>
      <c r="K646" s="4">
        <v>0</v>
      </c>
      <c r="L646" s="4">
        <v>0.7</v>
      </c>
    </row>
    <row r="647" spans="2:12" ht="15" thickBot="1" x14ac:dyDescent="0.35">
      <c r="B647">
        <f t="shared" si="13"/>
        <v>4</v>
      </c>
      <c r="C647" s="2">
        <v>42845</v>
      </c>
      <c r="D647" s="4">
        <v>-8.3000000000000007</v>
      </c>
      <c r="E647" s="4">
        <v>56.9</v>
      </c>
      <c r="F647" s="4">
        <v>0</v>
      </c>
      <c r="G647" s="4">
        <v>0</v>
      </c>
      <c r="H647" s="4">
        <v>0</v>
      </c>
      <c r="I647" s="4">
        <v>3.5</v>
      </c>
      <c r="J647" s="4">
        <v>0.7</v>
      </c>
      <c r="K647" s="4">
        <v>0</v>
      </c>
      <c r="L647" s="4">
        <v>3.1</v>
      </c>
    </row>
    <row r="648" spans="2:12" ht="15" thickBot="1" x14ac:dyDescent="0.35">
      <c r="B648">
        <f t="shared" si="13"/>
        <v>3</v>
      </c>
      <c r="C648" s="2">
        <v>42844</v>
      </c>
      <c r="D648" s="4">
        <v>1.4</v>
      </c>
      <c r="E648" s="4">
        <v>-55.5</v>
      </c>
      <c r="F648" s="4">
        <v>-39.4</v>
      </c>
      <c r="G648" s="4">
        <v>15</v>
      </c>
      <c r="H648" s="4">
        <v>-70.099999999999994</v>
      </c>
      <c r="I648" s="4">
        <v>3.5</v>
      </c>
      <c r="J648" s="4">
        <v>0</v>
      </c>
      <c r="K648" s="4">
        <v>0</v>
      </c>
      <c r="L648" s="4">
        <v>-67.400000000000006</v>
      </c>
    </row>
    <row r="649" spans="2:12" ht="15" thickBot="1" x14ac:dyDescent="0.35">
      <c r="B649">
        <f t="shared" si="13"/>
        <v>2</v>
      </c>
      <c r="C649" s="2">
        <v>42843</v>
      </c>
      <c r="D649" s="4">
        <v>11</v>
      </c>
      <c r="E649" s="4">
        <v>212.4</v>
      </c>
      <c r="F649" s="4">
        <v>176.9</v>
      </c>
      <c r="G649" s="4">
        <v>0</v>
      </c>
      <c r="H649" s="4">
        <v>32.200000000000003</v>
      </c>
      <c r="I649" s="4">
        <v>3.5</v>
      </c>
      <c r="J649" s="4">
        <v>-1.6</v>
      </c>
      <c r="K649" s="4">
        <v>0</v>
      </c>
      <c r="L649" s="4">
        <v>1.3</v>
      </c>
    </row>
    <row r="650" spans="2:12" ht="15" thickBot="1" x14ac:dyDescent="0.35">
      <c r="B650">
        <f t="shared" si="13"/>
        <v>1</v>
      </c>
      <c r="C650" s="2">
        <v>42842</v>
      </c>
      <c r="D650" s="4">
        <v>19.5</v>
      </c>
      <c r="E650" s="4">
        <v>-56.6</v>
      </c>
      <c r="F650" s="4">
        <v>0</v>
      </c>
      <c r="G650" s="4">
        <v>0</v>
      </c>
      <c r="H650" s="4">
        <v>-12.6</v>
      </c>
      <c r="I650" s="4">
        <v>3.5</v>
      </c>
      <c r="J650" s="4">
        <v>3.7</v>
      </c>
      <c r="K650" s="4">
        <v>0</v>
      </c>
      <c r="L650" s="4">
        <v>17.5</v>
      </c>
    </row>
    <row r="651" spans="2:12" ht="15" thickBot="1" x14ac:dyDescent="0.35">
      <c r="B651">
        <f t="shared" si="13"/>
        <v>5</v>
      </c>
      <c r="C651" s="2">
        <v>42839</v>
      </c>
      <c r="D651" s="4">
        <v>-55.4</v>
      </c>
      <c r="E651" s="4">
        <v>41.1</v>
      </c>
      <c r="F651" s="4">
        <v>0</v>
      </c>
      <c r="G651" s="4">
        <v>0</v>
      </c>
      <c r="H651" s="4">
        <v>13.5</v>
      </c>
      <c r="I651" s="4">
        <v>3.5</v>
      </c>
      <c r="J651" s="4">
        <v>0</v>
      </c>
      <c r="K651" s="4">
        <v>0</v>
      </c>
      <c r="L651" s="4">
        <v>-36.5</v>
      </c>
    </row>
    <row r="652" spans="2:12" ht="15" thickBot="1" x14ac:dyDescent="0.35">
      <c r="B652">
        <f t="shared" si="13"/>
        <v>4</v>
      </c>
      <c r="C652" s="2">
        <v>42838</v>
      </c>
      <c r="D652" s="4">
        <v>-44.6</v>
      </c>
      <c r="E652" s="4">
        <v>-141.9</v>
      </c>
      <c r="F652" s="4">
        <v>0</v>
      </c>
      <c r="G652" s="4">
        <v>0</v>
      </c>
      <c r="H652" s="4">
        <v>-101.9</v>
      </c>
      <c r="I652" s="4">
        <v>3.5</v>
      </c>
      <c r="J652" s="4">
        <v>0.1</v>
      </c>
      <c r="K652" s="4">
        <v>0</v>
      </c>
      <c r="L652" s="4">
        <v>-12.3</v>
      </c>
    </row>
    <row r="653" spans="2:12" ht="15" thickBot="1" x14ac:dyDescent="0.35">
      <c r="B653">
        <f t="shared" si="13"/>
        <v>3</v>
      </c>
      <c r="C653" s="2">
        <v>42837</v>
      </c>
      <c r="D653" s="4">
        <v>-37.299999999999997</v>
      </c>
      <c r="E653" s="4">
        <v>171.6</v>
      </c>
      <c r="F653" s="4">
        <v>-32.9</v>
      </c>
      <c r="G653" s="4">
        <v>-18.100000000000001</v>
      </c>
      <c r="H653" s="4">
        <v>155.4</v>
      </c>
      <c r="I653" s="4">
        <v>3.5</v>
      </c>
      <c r="J653" s="4">
        <v>-0.1</v>
      </c>
      <c r="K653" s="4">
        <v>0</v>
      </c>
      <c r="L653" s="4">
        <v>-46.1</v>
      </c>
    </row>
    <row r="654" spans="2:12" ht="15" thickBot="1" x14ac:dyDescent="0.35">
      <c r="B654">
        <f t="shared" si="13"/>
        <v>2</v>
      </c>
      <c r="C654" s="2">
        <v>42836</v>
      </c>
      <c r="D654" s="4">
        <v>-20.8</v>
      </c>
      <c r="E654" s="4">
        <v>-116.1</v>
      </c>
      <c r="F654" s="4">
        <v>0</v>
      </c>
      <c r="G654" s="4">
        <v>0</v>
      </c>
      <c r="H654" s="4">
        <v>-168.6</v>
      </c>
      <c r="I654" s="4">
        <v>3.5</v>
      </c>
      <c r="J654" s="4">
        <v>0</v>
      </c>
      <c r="K654" s="4">
        <v>0</v>
      </c>
      <c r="L654" s="4">
        <v>205</v>
      </c>
    </row>
    <row r="655" spans="2:12" ht="15" thickBot="1" x14ac:dyDescent="0.35">
      <c r="B655">
        <f t="shared" si="13"/>
        <v>1</v>
      </c>
      <c r="C655" s="2">
        <v>42835</v>
      </c>
      <c r="D655" s="4">
        <v>2.7</v>
      </c>
      <c r="E655" s="4">
        <v>35.4</v>
      </c>
      <c r="F655" s="4">
        <v>0</v>
      </c>
      <c r="G655" s="4">
        <v>0</v>
      </c>
      <c r="H655" s="4">
        <v>1.5</v>
      </c>
      <c r="I655" s="4">
        <v>3.5</v>
      </c>
      <c r="J655" s="4">
        <v>0</v>
      </c>
      <c r="K655" s="4">
        <v>0</v>
      </c>
      <c r="L655" s="4">
        <v>-228.3</v>
      </c>
    </row>
    <row r="656" spans="2:12" ht="15" thickBot="1" x14ac:dyDescent="0.35">
      <c r="B656">
        <f t="shared" si="13"/>
        <v>5</v>
      </c>
      <c r="C656" s="2">
        <v>42832</v>
      </c>
      <c r="D656" s="4">
        <v>-55.8</v>
      </c>
      <c r="E656" s="4">
        <v>75.400000000000006</v>
      </c>
      <c r="F656" s="4">
        <v>0</v>
      </c>
      <c r="G656" s="4">
        <v>0</v>
      </c>
      <c r="H656" s="4">
        <v>-3.5</v>
      </c>
      <c r="I656" s="4">
        <v>3.2</v>
      </c>
      <c r="J656" s="4">
        <v>0</v>
      </c>
      <c r="K656" s="4">
        <v>0</v>
      </c>
      <c r="L656" s="4">
        <v>-289.2</v>
      </c>
    </row>
    <row r="657" spans="2:12" ht="15" thickBot="1" x14ac:dyDescent="0.35">
      <c r="B657">
        <f t="shared" si="13"/>
        <v>4</v>
      </c>
      <c r="C657" s="2">
        <v>42831</v>
      </c>
      <c r="D657" s="4">
        <v>-43.1</v>
      </c>
      <c r="E657" s="4">
        <v>50.1</v>
      </c>
      <c r="F657" s="4">
        <v>0</v>
      </c>
      <c r="G657" s="4">
        <v>0</v>
      </c>
      <c r="H657" s="4">
        <v>-16.399999999999999</v>
      </c>
      <c r="I657" s="4">
        <v>3.2</v>
      </c>
      <c r="J657" s="4">
        <v>0</v>
      </c>
      <c r="K657" s="4">
        <v>0</v>
      </c>
      <c r="L657" s="4">
        <v>46.9</v>
      </c>
    </row>
    <row r="658" spans="2:12" ht="15" thickBot="1" x14ac:dyDescent="0.35">
      <c r="B658">
        <f t="shared" si="13"/>
        <v>3</v>
      </c>
      <c r="C658" s="2">
        <v>42830</v>
      </c>
      <c r="D658" s="4">
        <v>-25.3</v>
      </c>
      <c r="E658" s="4">
        <v>136.80000000000001</v>
      </c>
      <c r="F658" s="4">
        <v>-43.3</v>
      </c>
      <c r="G658" s="4">
        <v>73.900000000000006</v>
      </c>
      <c r="H658" s="4">
        <v>-10.7</v>
      </c>
      <c r="I658" s="4">
        <v>3.2</v>
      </c>
      <c r="J658" s="4">
        <v>0</v>
      </c>
      <c r="K658" s="4">
        <v>0</v>
      </c>
      <c r="L658" s="4">
        <v>-92.6</v>
      </c>
    </row>
    <row r="659" spans="2:12" ht="15" thickBot="1" x14ac:dyDescent="0.35">
      <c r="B659">
        <f t="shared" si="13"/>
        <v>2</v>
      </c>
      <c r="C659" s="2">
        <v>42829</v>
      </c>
      <c r="D659" s="4">
        <v>-0.6</v>
      </c>
      <c r="E659" s="4">
        <v>65.900000000000006</v>
      </c>
      <c r="F659" s="4">
        <v>10.1</v>
      </c>
      <c r="G659" s="4">
        <v>0</v>
      </c>
      <c r="H659" s="4">
        <v>19.7</v>
      </c>
      <c r="I659" s="4">
        <v>3.2</v>
      </c>
      <c r="J659" s="4">
        <v>0</v>
      </c>
      <c r="K659" s="4">
        <v>0</v>
      </c>
      <c r="L659" s="4">
        <v>-27.5</v>
      </c>
    </row>
    <row r="660" spans="2:12" ht="15" thickBot="1" x14ac:dyDescent="0.35">
      <c r="B660">
        <f t="shared" si="13"/>
        <v>1</v>
      </c>
      <c r="C660" s="2">
        <v>42828</v>
      </c>
      <c r="D660" s="4">
        <v>20.5</v>
      </c>
      <c r="E660" s="4">
        <v>256.2</v>
      </c>
      <c r="F660" s="4">
        <v>0</v>
      </c>
      <c r="G660" s="4">
        <v>0</v>
      </c>
      <c r="H660" s="4">
        <v>255.5</v>
      </c>
      <c r="I660" s="4">
        <v>3.2</v>
      </c>
      <c r="J660" s="4">
        <v>0</v>
      </c>
      <c r="K660" s="4">
        <v>0</v>
      </c>
      <c r="L660" s="4">
        <v>-247.8</v>
      </c>
    </row>
    <row r="661" spans="2:12" ht="15" thickBot="1" x14ac:dyDescent="0.35">
      <c r="B661">
        <f t="shared" si="13"/>
        <v>5</v>
      </c>
      <c r="C661" s="2">
        <v>42825</v>
      </c>
      <c r="D661" s="4">
        <v>-5.0999999999999996</v>
      </c>
      <c r="E661" s="4">
        <v>-101.8</v>
      </c>
      <c r="F661" s="4">
        <v>0</v>
      </c>
      <c r="G661" s="4">
        <v>0</v>
      </c>
      <c r="H661" s="4">
        <v>-301.10000000000002</v>
      </c>
      <c r="I661" s="4">
        <v>3.2</v>
      </c>
      <c r="J661" s="4">
        <v>0</v>
      </c>
      <c r="K661" s="4">
        <v>0</v>
      </c>
      <c r="L661" s="4">
        <v>242.1</v>
      </c>
    </row>
    <row r="662" spans="2:12" ht="15" thickBot="1" x14ac:dyDescent="0.35">
      <c r="B662">
        <f t="shared" si="13"/>
        <v>4</v>
      </c>
      <c r="C662" s="2">
        <v>42824</v>
      </c>
      <c r="D662" s="4">
        <v>12.3</v>
      </c>
      <c r="E662" s="4">
        <v>177.9</v>
      </c>
      <c r="F662" s="4">
        <v>0</v>
      </c>
      <c r="G662" s="4">
        <v>0</v>
      </c>
      <c r="H662" s="4">
        <v>13.4</v>
      </c>
      <c r="I662" s="4">
        <v>3.2</v>
      </c>
      <c r="J662" s="4">
        <v>0</v>
      </c>
      <c r="K662" s="4">
        <v>0</v>
      </c>
      <c r="L662" s="4">
        <v>-51.7</v>
      </c>
    </row>
    <row r="663" spans="2:12" ht="15" thickBot="1" x14ac:dyDescent="0.35">
      <c r="B663">
        <f t="shared" si="13"/>
        <v>3</v>
      </c>
      <c r="C663" s="2">
        <v>42823</v>
      </c>
      <c r="D663" s="4">
        <v>22.1</v>
      </c>
      <c r="E663" s="4">
        <v>21.3</v>
      </c>
      <c r="F663" s="4">
        <v>-45.5</v>
      </c>
      <c r="G663" s="4">
        <v>49.5</v>
      </c>
      <c r="H663" s="4">
        <v>7.6</v>
      </c>
      <c r="I663" s="4">
        <v>3.2</v>
      </c>
      <c r="J663" s="4">
        <v>0</v>
      </c>
      <c r="K663" s="4">
        <v>0</v>
      </c>
      <c r="L663" s="4">
        <v>268.2</v>
      </c>
    </row>
    <row r="664" spans="2:12" ht="15" thickBot="1" x14ac:dyDescent="0.35">
      <c r="B664">
        <f t="shared" si="13"/>
        <v>2</v>
      </c>
      <c r="C664" s="2">
        <v>42822</v>
      </c>
      <c r="D664" s="4">
        <v>30.9</v>
      </c>
      <c r="E664" s="4">
        <v>-233.8</v>
      </c>
      <c r="F664" s="4">
        <v>9.3000000000000007</v>
      </c>
      <c r="G664" s="4">
        <v>0</v>
      </c>
      <c r="H664" s="4">
        <v>6.6</v>
      </c>
      <c r="I664" s="4">
        <v>3.2</v>
      </c>
      <c r="J664" s="4">
        <v>0</v>
      </c>
      <c r="K664" s="4">
        <v>0</v>
      </c>
      <c r="L664" s="4">
        <v>83.5</v>
      </c>
    </row>
    <row r="665" spans="2:12" ht="15" thickBot="1" x14ac:dyDescent="0.35">
      <c r="B665">
        <f t="shared" si="13"/>
        <v>1</v>
      </c>
      <c r="C665" s="2">
        <v>42821</v>
      </c>
      <c r="D665" s="4">
        <v>49.5</v>
      </c>
      <c r="E665" s="4">
        <v>-367.3</v>
      </c>
      <c r="F665" s="4">
        <v>0</v>
      </c>
      <c r="G665" s="4">
        <v>0</v>
      </c>
      <c r="H665" s="4">
        <v>33.799999999999997</v>
      </c>
      <c r="I665" s="4">
        <v>3.2</v>
      </c>
      <c r="J665" s="4">
        <v>0</v>
      </c>
      <c r="K665" s="4">
        <v>0</v>
      </c>
      <c r="L665" s="4">
        <v>5.4</v>
      </c>
    </row>
    <row r="666" spans="2:12" ht="15" thickBot="1" x14ac:dyDescent="0.35">
      <c r="B666">
        <f t="shared" si="13"/>
        <v>5</v>
      </c>
      <c r="C666" s="2">
        <v>42818</v>
      </c>
      <c r="D666" s="4">
        <v>7.2</v>
      </c>
      <c r="E666" s="4">
        <v>-57.1</v>
      </c>
      <c r="F666" s="4">
        <v>0</v>
      </c>
      <c r="G666" s="4">
        <v>0</v>
      </c>
      <c r="H666" s="4">
        <v>1.5</v>
      </c>
      <c r="I666" s="4">
        <v>3.2</v>
      </c>
      <c r="J666" s="4">
        <v>0</v>
      </c>
      <c r="K666" s="4">
        <v>0</v>
      </c>
      <c r="L666" s="4">
        <v>10.8</v>
      </c>
    </row>
    <row r="667" spans="2:12" ht="15" thickBot="1" x14ac:dyDescent="0.35">
      <c r="B667">
        <f t="shared" si="13"/>
        <v>4</v>
      </c>
      <c r="C667" s="2">
        <v>42817</v>
      </c>
      <c r="D667" s="4">
        <v>14.7</v>
      </c>
      <c r="E667" s="4">
        <v>-29.1</v>
      </c>
      <c r="F667" s="4">
        <v>0</v>
      </c>
      <c r="G667" s="4">
        <v>0</v>
      </c>
      <c r="H667" s="4">
        <v>-19.600000000000001</v>
      </c>
      <c r="I667" s="4">
        <v>3.2</v>
      </c>
      <c r="J667" s="4">
        <v>0</v>
      </c>
      <c r="K667" s="4">
        <v>0</v>
      </c>
      <c r="L667" s="4">
        <v>-3.7</v>
      </c>
    </row>
    <row r="668" spans="2:12" ht="15" thickBot="1" x14ac:dyDescent="0.35">
      <c r="B668">
        <f t="shared" si="13"/>
        <v>3</v>
      </c>
      <c r="C668" s="2">
        <v>42816</v>
      </c>
      <c r="D668" s="4">
        <v>25.5</v>
      </c>
      <c r="E668" s="4">
        <v>-291.2</v>
      </c>
      <c r="F668" s="4">
        <v>-34.1</v>
      </c>
      <c r="G668" s="4">
        <v>0</v>
      </c>
      <c r="H668" s="4">
        <v>3.9</v>
      </c>
      <c r="I668" s="4">
        <v>3.2</v>
      </c>
      <c r="J668" s="4">
        <v>0</v>
      </c>
      <c r="K668" s="4">
        <v>0</v>
      </c>
      <c r="L668" s="4">
        <v>308.7</v>
      </c>
    </row>
    <row r="669" spans="2:12" ht="15" thickBot="1" x14ac:dyDescent="0.35">
      <c r="B669">
        <f t="shared" si="13"/>
        <v>2</v>
      </c>
      <c r="C669" s="2">
        <v>42815</v>
      </c>
      <c r="D669" s="4">
        <v>35.1</v>
      </c>
      <c r="E669" s="4">
        <v>181.6</v>
      </c>
      <c r="F669" s="4">
        <v>5.4</v>
      </c>
      <c r="G669" s="4">
        <v>0</v>
      </c>
      <c r="H669" s="4">
        <v>143.1</v>
      </c>
      <c r="I669" s="4">
        <v>3.2</v>
      </c>
      <c r="J669" s="4">
        <v>0</v>
      </c>
      <c r="K669" s="4">
        <v>0</v>
      </c>
      <c r="L669" s="4">
        <v>1.6</v>
      </c>
    </row>
    <row r="670" spans="2:12" ht="15" thickBot="1" x14ac:dyDescent="0.35">
      <c r="B670">
        <f t="shared" si="13"/>
        <v>1</v>
      </c>
      <c r="C670" s="2">
        <v>42814</v>
      </c>
      <c r="D670" s="4">
        <v>44</v>
      </c>
      <c r="E670" s="4">
        <v>-98.2</v>
      </c>
      <c r="F670" s="4">
        <v>0</v>
      </c>
      <c r="G670" s="4">
        <v>0</v>
      </c>
      <c r="H670" s="4">
        <v>-135.69999999999999</v>
      </c>
      <c r="I670" s="4">
        <v>3.2</v>
      </c>
      <c r="J670" s="4">
        <v>0</v>
      </c>
      <c r="K670" s="4">
        <v>0</v>
      </c>
      <c r="L670" s="4">
        <v>-13.8</v>
      </c>
    </row>
    <row r="671" spans="2:12" ht="15" thickBot="1" x14ac:dyDescent="0.35">
      <c r="B671">
        <f t="shared" si="13"/>
        <v>5</v>
      </c>
      <c r="C671" s="2">
        <v>42811</v>
      </c>
      <c r="D671" s="4">
        <v>-20.2</v>
      </c>
      <c r="E671" s="4">
        <v>108.1</v>
      </c>
      <c r="F671" s="4">
        <v>0</v>
      </c>
      <c r="G671" s="4">
        <v>0</v>
      </c>
      <c r="H671" s="4">
        <v>-0.3</v>
      </c>
      <c r="I671" s="4">
        <v>3.1</v>
      </c>
      <c r="J671" s="4">
        <v>-4.8</v>
      </c>
      <c r="K671" s="4">
        <v>0</v>
      </c>
      <c r="L671" s="4">
        <v>13.9</v>
      </c>
    </row>
    <row r="672" spans="2:12" ht="15" thickBot="1" x14ac:dyDescent="0.35">
      <c r="B672">
        <f t="shared" si="13"/>
        <v>4</v>
      </c>
      <c r="C672" s="2">
        <v>42810</v>
      </c>
      <c r="D672" s="4">
        <v>-23.8</v>
      </c>
      <c r="E672" s="4">
        <v>49.4</v>
      </c>
      <c r="F672" s="4">
        <v>0</v>
      </c>
      <c r="G672" s="4">
        <v>0</v>
      </c>
      <c r="H672" s="4">
        <v>42.1</v>
      </c>
      <c r="I672" s="4">
        <v>3.2</v>
      </c>
      <c r="J672" s="4">
        <v>9.9</v>
      </c>
      <c r="K672" s="4">
        <v>0</v>
      </c>
      <c r="L672" s="4">
        <v>-11.4</v>
      </c>
    </row>
    <row r="673" spans="2:12" ht="15" thickBot="1" x14ac:dyDescent="0.35">
      <c r="B673">
        <f t="shared" si="13"/>
        <v>3</v>
      </c>
      <c r="C673" s="2">
        <v>42809</v>
      </c>
      <c r="D673" s="4">
        <v>-20</v>
      </c>
      <c r="E673" s="4">
        <v>60.6</v>
      </c>
      <c r="F673" s="4">
        <v>-38.700000000000003</v>
      </c>
      <c r="G673" s="4">
        <v>0</v>
      </c>
      <c r="H673" s="4">
        <v>150.5</v>
      </c>
      <c r="I673" s="4">
        <v>3.2</v>
      </c>
      <c r="J673" s="4">
        <v>0.8</v>
      </c>
      <c r="K673" s="4">
        <v>0</v>
      </c>
      <c r="L673" s="4">
        <v>-133.19999999999999</v>
      </c>
    </row>
    <row r="674" spans="2:12" ht="15" thickBot="1" x14ac:dyDescent="0.35">
      <c r="B674">
        <f t="shared" si="13"/>
        <v>2</v>
      </c>
      <c r="C674" s="2">
        <v>42808</v>
      </c>
      <c r="D674" s="4">
        <v>-12.1</v>
      </c>
      <c r="E674" s="4">
        <v>-195.2</v>
      </c>
      <c r="F674" s="4">
        <v>11.9</v>
      </c>
      <c r="G674" s="4">
        <v>0</v>
      </c>
      <c r="H674" s="4">
        <v>-154.6</v>
      </c>
      <c r="I674" s="4">
        <v>3.2</v>
      </c>
      <c r="J674" s="4">
        <v>0</v>
      </c>
      <c r="K674" s="4">
        <v>0</v>
      </c>
      <c r="L674" s="4">
        <v>-0.7</v>
      </c>
    </row>
    <row r="675" spans="2:12" ht="15" thickBot="1" x14ac:dyDescent="0.35">
      <c r="B675">
        <f t="shared" si="13"/>
        <v>1</v>
      </c>
      <c r="C675" s="2">
        <v>42807</v>
      </c>
      <c r="D675" s="4">
        <v>13.6</v>
      </c>
      <c r="E675" s="4">
        <v>-34.299999999999997</v>
      </c>
      <c r="F675" s="4">
        <v>0</v>
      </c>
      <c r="G675" s="4">
        <v>0</v>
      </c>
      <c r="H675" s="4">
        <v>-60.4</v>
      </c>
      <c r="I675" s="4">
        <v>3.2</v>
      </c>
      <c r="J675" s="4">
        <v>0</v>
      </c>
      <c r="K675" s="4">
        <v>0</v>
      </c>
      <c r="L675" s="4">
        <v>4.5</v>
      </c>
    </row>
    <row r="676" spans="2:12" ht="15" thickBot="1" x14ac:dyDescent="0.35">
      <c r="B676">
        <f t="shared" si="13"/>
        <v>5</v>
      </c>
      <c r="C676" s="2">
        <v>42804</v>
      </c>
      <c r="D676" s="4">
        <v>-32.5</v>
      </c>
      <c r="E676" s="4">
        <v>176.2</v>
      </c>
      <c r="F676" s="4">
        <v>0</v>
      </c>
      <c r="G676" s="4">
        <v>10</v>
      </c>
      <c r="H676" s="4">
        <v>32</v>
      </c>
      <c r="I676" s="4">
        <v>3.3</v>
      </c>
      <c r="J676" s="4">
        <v>0.3</v>
      </c>
      <c r="K676" s="4">
        <v>0</v>
      </c>
      <c r="L676" s="4">
        <v>-5.2</v>
      </c>
    </row>
    <row r="677" spans="2:12" ht="15" thickBot="1" x14ac:dyDescent="0.35">
      <c r="B677">
        <f t="shared" si="13"/>
        <v>4</v>
      </c>
      <c r="C677" s="2">
        <v>42803</v>
      </c>
      <c r="D677" s="4">
        <v>-8.5</v>
      </c>
      <c r="E677" s="4">
        <v>-8.6999999999999993</v>
      </c>
      <c r="F677" s="4">
        <v>0</v>
      </c>
      <c r="G677" s="4">
        <v>0</v>
      </c>
      <c r="H677" s="4">
        <v>-48.3</v>
      </c>
      <c r="I677" s="4">
        <v>3.2</v>
      </c>
      <c r="J677" s="4">
        <v>0</v>
      </c>
      <c r="K677" s="4">
        <v>0</v>
      </c>
      <c r="L677" s="4">
        <v>-42.5</v>
      </c>
    </row>
    <row r="678" spans="2:12" ht="15" thickBot="1" x14ac:dyDescent="0.35">
      <c r="B678">
        <f t="shared" si="13"/>
        <v>2</v>
      </c>
      <c r="C678" s="2">
        <v>42801</v>
      </c>
      <c r="D678" s="4">
        <v>-34.299999999999997</v>
      </c>
      <c r="E678" s="4">
        <v>-11.4</v>
      </c>
      <c r="F678" s="4">
        <v>0</v>
      </c>
      <c r="G678" s="4">
        <v>0</v>
      </c>
      <c r="H678" s="4">
        <v>-100.5</v>
      </c>
      <c r="I678" s="4">
        <v>6.2</v>
      </c>
      <c r="J678" s="4">
        <v>0</v>
      </c>
      <c r="K678" s="4">
        <v>0</v>
      </c>
      <c r="L678" s="4">
        <v>134.5</v>
      </c>
    </row>
    <row r="679" spans="2:12" ht="15" thickBot="1" x14ac:dyDescent="0.35">
      <c r="B679">
        <f t="shared" si="13"/>
        <v>1</v>
      </c>
      <c r="C679" s="2">
        <v>42800</v>
      </c>
      <c r="D679" s="4">
        <v>-4.2</v>
      </c>
      <c r="E679" s="4">
        <v>-57.5</v>
      </c>
      <c r="F679" s="4">
        <v>0</v>
      </c>
      <c r="G679" s="4">
        <v>0</v>
      </c>
      <c r="H679" s="4">
        <v>-91.5</v>
      </c>
      <c r="I679" s="4">
        <v>6.4</v>
      </c>
      <c r="J679" s="4">
        <v>0</v>
      </c>
      <c r="K679" s="4">
        <v>0</v>
      </c>
      <c r="L679" s="4">
        <v>-72.900000000000006</v>
      </c>
    </row>
    <row r="680" spans="2:12" ht="15" thickBot="1" x14ac:dyDescent="0.35">
      <c r="B680">
        <f t="shared" si="13"/>
        <v>5</v>
      </c>
      <c r="C680" s="2">
        <v>42797</v>
      </c>
      <c r="D680" s="4">
        <v>-48</v>
      </c>
      <c r="E680" s="4">
        <v>430.6</v>
      </c>
      <c r="F680" s="4">
        <v>0</v>
      </c>
      <c r="G680" s="4">
        <v>0</v>
      </c>
      <c r="H680" s="4">
        <v>289.60000000000002</v>
      </c>
      <c r="I680" s="4">
        <v>6.3</v>
      </c>
      <c r="J680" s="4">
        <v>0</v>
      </c>
      <c r="K680" s="4">
        <v>0</v>
      </c>
      <c r="L680" s="4">
        <v>-23.9</v>
      </c>
    </row>
    <row r="681" spans="2:12" ht="15" thickBot="1" x14ac:dyDescent="0.35">
      <c r="B681">
        <f t="shared" si="13"/>
        <v>4</v>
      </c>
      <c r="C681" s="2">
        <v>42796</v>
      </c>
      <c r="D681" s="4">
        <v>-26.2</v>
      </c>
      <c r="E681" s="4">
        <v>84.4</v>
      </c>
      <c r="F681" s="4">
        <v>0</v>
      </c>
      <c r="G681" s="4">
        <v>0</v>
      </c>
      <c r="H681" s="4">
        <v>-4.7</v>
      </c>
      <c r="I681" s="4">
        <v>6.4</v>
      </c>
      <c r="J681" s="4">
        <v>0</v>
      </c>
      <c r="K681" s="4">
        <v>0</v>
      </c>
      <c r="L681" s="4">
        <v>-3.7</v>
      </c>
    </row>
    <row r="682" spans="2:12" ht="15" thickBot="1" x14ac:dyDescent="0.35">
      <c r="B682">
        <f t="shared" si="13"/>
        <v>3</v>
      </c>
      <c r="C682" s="2">
        <v>42795</v>
      </c>
      <c r="D682" s="4">
        <v>10.7</v>
      </c>
      <c r="E682" s="4">
        <v>287.3</v>
      </c>
      <c r="F682" s="4">
        <v>-35</v>
      </c>
      <c r="G682" s="4">
        <v>0</v>
      </c>
      <c r="H682" s="4">
        <v>250.3</v>
      </c>
      <c r="I682" s="4">
        <v>6.3</v>
      </c>
      <c r="J682" s="4">
        <v>0</v>
      </c>
      <c r="K682" s="4">
        <v>0</v>
      </c>
      <c r="L682" s="4">
        <v>-725.3</v>
      </c>
    </row>
    <row r="683" spans="2:12" ht="15" thickBot="1" x14ac:dyDescent="0.35">
      <c r="B683">
        <f t="shared" si="13"/>
        <v>2</v>
      </c>
      <c r="C683" s="2">
        <v>42794</v>
      </c>
      <c r="D683" s="4">
        <v>43.7</v>
      </c>
      <c r="E683" s="4">
        <v>-386.7</v>
      </c>
      <c r="F683" s="4">
        <v>8.6</v>
      </c>
      <c r="G683" s="4">
        <v>0</v>
      </c>
      <c r="H683" s="4">
        <v>-351</v>
      </c>
      <c r="I683" s="4">
        <v>6.4</v>
      </c>
      <c r="J683" s="4">
        <v>0</v>
      </c>
      <c r="K683" s="4">
        <v>0</v>
      </c>
      <c r="L683" s="4">
        <v>383.6</v>
      </c>
    </row>
    <row r="684" spans="2:12" ht="15" thickBot="1" x14ac:dyDescent="0.35">
      <c r="B684">
        <f t="shared" si="13"/>
        <v>1</v>
      </c>
      <c r="C684" s="2">
        <v>42793</v>
      </c>
      <c r="D684" s="4">
        <v>92.3</v>
      </c>
      <c r="E684" s="4">
        <v>-565.79999999999995</v>
      </c>
      <c r="F684" s="4">
        <v>0</v>
      </c>
      <c r="G684" s="4">
        <v>0</v>
      </c>
      <c r="H684" s="4">
        <v>-0.5</v>
      </c>
      <c r="I684" s="4">
        <v>6.3</v>
      </c>
      <c r="J684" s="4">
        <v>0</v>
      </c>
      <c r="K684" s="4">
        <v>0</v>
      </c>
      <c r="L684" s="4">
        <v>36.9</v>
      </c>
    </row>
    <row r="685" spans="2:12" ht="15" thickBot="1" x14ac:dyDescent="0.35">
      <c r="B685">
        <f t="shared" si="13"/>
        <v>3</v>
      </c>
      <c r="C685" s="2">
        <v>42788</v>
      </c>
      <c r="D685" s="4">
        <v>-9.3000000000000007</v>
      </c>
      <c r="E685" s="4">
        <v>-11.3</v>
      </c>
      <c r="J685" s="4">
        <v>0.1</v>
      </c>
      <c r="K685" s="4">
        <v>0</v>
      </c>
      <c r="L685" s="4">
        <v>380.4</v>
      </c>
    </row>
    <row r="686" spans="2:12" ht="15" thickBot="1" x14ac:dyDescent="0.35">
      <c r="B686">
        <f t="shared" si="13"/>
        <v>2</v>
      </c>
      <c r="C686" s="2">
        <v>42787</v>
      </c>
      <c r="D686" s="4">
        <v>9.1999999999999993</v>
      </c>
      <c r="E686" s="4">
        <v>23.3</v>
      </c>
      <c r="J686" s="4">
        <v>0</v>
      </c>
      <c r="K686" s="4">
        <v>0</v>
      </c>
      <c r="L686" s="4">
        <v>19.899999999999999</v>
      </c>
    </row>
    <row r="687" spans="2:12" ht="15" thickBot="1" x14ac:dyDescent="0.35">
      <c r="B687">
        <f t="shared" si="13"/>
        <v>1</v>
      </c>
      <c r="C687" s="2">
        <v>42786</v>
      </c>
      <c r="D687" s="4">
        <v>27.3</v>
      </c>
      <c r="E687" s="4">
        <v>67.7</v>
      </c>
      <c r="J687" s="4">
        <v>0</v>
      </c>
      <c r="K687" s="4">
        <v>0</v>
      </c>
      <c r="L687" s="4">
        <v>-8</v>
      </c>
    </row>
    <row r="688" spans="2:12" ht="15" thickBot="1" x14ac:dyDescent="0.35">
      <c r="B688">
        <f t="shared" si="13"/>
        <v>5</v>
      </c>
      <c r="C688" s="2">
        <v>42783</v>
      </c>
      <c r="D688" s="4">
        <v>-35.1</v>
      </c>
      <c r="E688" s="4">
        <v>61.8</v>
      </c>
      <c r="J688" s="4">
        <v>-0.1</v>
      </c>
      <c r="K688" s="4">
        <v>0</v>
      </c>
      <c r="L688" s="4">
        <v>-1.6</v>
      </c>
    </row>
    <row r="689" spans="2:12" ht="15" thickBot="1" x14ac:dyDescent="0.35">
      <c r="B689">
        <f t="shared" si="13"/>
        <v>4</v>
      </c>
      <c r="C689" s="2">
        <v>42782</v>
      </c>
      <c r="D689" s="4">
        <v>-39.65</v>
      </c>
      <c r="E689" s="4">
        <v>172.25</v>
      </c>
      <c r="J689" s="4">
        <v>-23.19</v>
      </c>
      <c r="K689" s="4">
        <v>0</v>
      </c>
      <c r="L689" s="4">
        <v>7.86</v>
      </c>
    </row>
    <row r="690" spans="2:12" ht="15" thickBot="1" x14ac:dyDescent="0.35">
      <c r="B690">
        <f t="shared" si="13"/>
        <v>3</v>
      </c>
      <c r="C690" s="2">
        <v>42781</v>
      </c>
      <c r="D690" s="4">
        <v>-25</v>
      </c>
      <c r="E690" s="4">
        <v>75.5</v>
      </c>
      <c r="J690" s="4">
        <v>-13</v>
      </c>
      <c r="K690" s="4">
        <v>0</v>
      </c>
      <c r="L690" s="4">
        <v>-146.4</v>
      </c>
    </row>
    <row r="691" spans="2:12" ht="15" thickBot="1" x14ac:dyDescent="0.35">
      <c r="B691">
        <f t="shared" si="13"/>
        <v>2</v>
      </c>
      <c r="C691" s="2">
        <v>42780</v>
      </c>
      <c r="D691" s="4">
        <v>-17</v>
      </c>
      <c r="E691" s="4">
        <v>-10.4</v>
      </c>
      <c r="J691" s="4">
        <v>-0.1</v>
      </c>
      <c r="K691" s="4">
        <v>0</v>
      </c>
      <c r="L691" s="4">
        <v>-2.7</v>
      </c>
    </row>
    <row r="692" spans="2:12" ht="15" thickBot="1" x14ac:dyDescent="0.35">
      <c r="B692">
        <f t="shared" si="13"/>
        <v>1</v>
      </c>
      <c r="C692" s="2">
        <v>42779</v>
      </c>
      <c r="D692" s="4">
        <v>0.8</v>
      </c>
      <c r="E692" s="4">
        <v>68.099999999999994</v>
      </c>
      <c r="J692" s="4">
        <v>0</v>
      </c>
      <c r="K692" s="4">
        <v>0</v>
      </c>
      <c r="L692" s="4">
        <v>19</v>
      </c>
    </row>
    <row r="693" spans="2:12" ht="15" thickBot="1" x14ac:dyDescent="0.35">
      <c r="B693">
        <f t="shared" si="13"/>
        <v>5</v>
      </c>
      <c r="C693" s="2">
        <v>42776</v>
      </c>
      <c r="D693" s="4">
        <v>-47.54</v>
      </c>
      <c r="E693" s="4">
        <v>105.05</v>
      </c>
      <c r="J693" s="4">
        <v>0.11</v>
      </c>
      <c r="K693" s="4">
        <v>0</v>
      </c>
      <c r="L693" s="4">
        <v>-7.78</v>
      </c>
    </row>
    <row r="694" spans="2:12" ht="15" thickBot="1" x14ac:dyDescent="0.35">
      <c r="B694">
        <f t="shared" si="13"/>
        <v>4</v>
      </c>
      <c r="C694" s="2">
        <v>42775</v>
      </c>
      <c r="D694" s="4">
        <v>-29.8</v>
      </c>
      <c r="E694" s="4">
        <v>74.2</v>
      </c>
      <c r="J694" s="4">
        <v>0.1</v>
      </c>
      <c r="K694" s="4">
        <v>0</v>
      </c>
      <c r="L694" s="4">
        <v>11.2</v>
      </c>
    </row>
    <row r="695" spans="2:12" ht="15" thickBot="1" x14ac:dyDescent="0.35">
      <c r="B695">
        <f t="shared" si="13"/>
        <v>3</v>
      </c>
      <c r="C695" s="2">
        <v>42774</v>
      </c>
      <c r="D695" s="4">
        <v>-10.7</v>
      </c>
      <c r="E695" s="4">
        <v>138.4</v>
      </c>
      <c r="J695" s="4">
        <v>0</v>
      </c>
      <c r="K695" s="4">
        <v>0</v>
      </c>
      <c r="L695" s="4">
        <v>-312.10000000000002</v>
      </c>
    </row>
    <row r="696" spans="2:12" ht="15" thickBot="1" x14ac:dyDescent="0.35">
      <c r="B696">
        <f t="shared" si="13"/>
        <v>2</v>
      </c>
      <c r="C696" s="2">
        <v>42773</v>
      </c>
      <c r="D696" s="4">
        <v>-2.8</v>
      </c>
      <c r="E696" s="4">
        <v>-86</v>
      </c>
      <c r="J696" s="4">
        <v>0</v>
      </c>
      <c r="K696" s="4">
        <v>0</v>
      </c>
      <c r="L696" s="4">
        <v>-9.6</v>
      </c>
    </row>
    <row r="697" spans="2:12" ht="15" thickBot="1" x14ac:dyDescent="0.35">
      <c r="B697">
        <f t="shared" si="13"/>
        <v>1</v>
      </c>
      <c r="C697" s="2">
        <v>42772</v>
      </c>
      <c r="D697" s="4">
        <v>20.64</v>
      </c>
      <c r="E697" s="4">
        <v>121.29</v>
      </c>
      <c r="J697" s="4">
        <v>0.87</v>
      </c>
      <c r="K697" s="4">
        <v>0</v>
      </c>
      <c r="L697" s="4">
        <v>-20.45</v>
      </c>
    </row>
    <row r="698" spans="2:12" ht="15" thickBot="1" x14ac:dyDescent="0.35">
      <c r="B698">
        <f t="shared" si="13"/>
        <v>5</v>
      </c>
      <c r="C698" s="2">
        <v>42769</v>
      </c>
      <c r="D698" s="4">
        <v>-32.1</v>
      </c>
      <c r="E698" s="4">
        <v>245.7</v>
      </c>
      <c r="J698" s="4">
        <v>0</v>
      </c>
      <c r="K698" s="4">
        <v>0</v>
      </c>
      <c r="L698" s="4">
        <v>3</v>
      </c>
    </row>
    <row r="699" spans="2:12" ht="15" thickBot="1" x14ac:dyDescent="0.35">
      <c r="B699">
        <f t="shared" si="13"/>
        <v>4</v>
      </c>
      <c r="C699" s="2">
        <v>42768</v>
      </c>
      <c r="D699" s="4">
        <v>-20.100000000000001</v>
      </c>
      <c r="E699" s="4">
        <v>55.1</v>
      </c>
      <c r="J699" s="4">
        <v>0</v>
      </c>
      <c r="K699" s="4">
        <v>0</v>
      </c>
      <c r="L699" s="4">
        <v>10.6</v>
      </c>
    </row>
    <row r="700" spans="2:12" ht="15" thickBot="1" x14ac:dyDescent="0.35">
      <c r="B700">
        <f t="shared" si="13"/>
        <v>3</v>
      </c>
      <c r="C700" s="2">
        <v>42767</v>
      </c>
      <c r="D700" s="4">
        <v>14</v>
      </c>
      <c r="E700" s="4">
        <v>332.8</v>
      </c>
      <c r="J700" s="4">
        <v>0</v>
      </c>
      <c r="K700" s="4">
        <v>0</v>
      </c>
      <c r="L700" s="4">
        <v>-346</v>
      </c>
    </row>
    <row r="701" spans="2:12" ht="15" thickBot="1" x14ac:dyDescent="0.35">
      <c r="B701">
        <f t="shared" si="13"/>
        <v>2</v>
      </c>
      <c r="C701" s="2">
        <v>42766</v>
      </c>
      <c r="D701" s="4">
        <v>29.1</v>
      </c>
      <c r="E701" s="4">
        <v>-172.8</v>
      </c>
      <c r="J701" s="4">
        <v>0</v>
      </c>
      <c r="K701" s="4">
        <v>0</v>
      </c>
      <c r="L701" s="4">
        <v>290.10000000000002</v>
      </c>
    </row>
    <row r="702" spans="2:12" ht="15" thickBot="1" x14ac:dyDescent="0.35">
      <c r="B702">
        <f t="shared" si="13"/>
        <v>1</v>
      </c>
      <c r="C702" s="2">
        <v>42765</v>
      </c>
      <c r="D702" s="4">
        <v>48</v>
      </c>
      <c r="E702" s="4">
        <v>-9.1</v>
      </c>
      <c r="J702" s="4">
        <v>0</v>
      </c>
      <c r="K702" s="4">
        <v>0</v>
      </c>
      <c r="L702" s="4">
        <v>243.1</v>
      </c>
    </row>
    <row r="703" spans="2:12" ht="15" thickBot="1" x14ac:dyDescent="0.35">
      <c r="B703">
        <f t="shared" si="13"/>
        <v>5</v>
      </c>
      <c r="C703" s="2">
        <v>42762</v>
      </c>
      <c r="D703" s="4">
        <v>-1.2</v>
      </c>
      <c r="E703" s="4">
        <v>-44</v>
      </c>
      <c r="J703" s="4">
        <v>0</v>
      </c>
      <c r="K703" s="4">
        <v>0</v>
      </c>
      <c r="L703" s="4">
        <v>81.900000000000006</v>
      </c>
    </row>
    <row r="704" spans="2:12" ht="15" thickBot="1" x14ac:dyDescent="0.35">
      <c r="B704">
        <f t="shared" si="13"/>
        <v>4</v>
      </c>
      <c r="C704" s="2">
        <v>42761</v>
      </c>
      <c r="D704" s="4">
        <v>12.8</v>
      </c>
      <c r="E704" s="4">
        <v>203.5</v>
      </c>
      <c r="J704" s="4">
        <v>0</v>
      </c>
      <c r="K704" s="4">
        <v>0</v>
      </c>
      <c r="L704" s="4">
        <v>-49.6</v>
      </c>
    </row>
    <row r="705" spans="2:12" ht="15" thickBot="1" x14ac:dyDescent="0.35">
      <c r="B705">
        <f t="shared" si="13"/>
        <v>3</v>
      </c>
      <c r="C705" s="2">
        <v>42760</v>
      </c>
      <c r="D705" s="4">
        <v>28.4</v>
      </c>
      <c r="E705" s="4">
        <v>-780.4</v>
      </c>
      <c r="J705" s="4">
        <v>0</v>
      </c>
      <c r="K705" s="4">
        <v>0</v>
      </c>
      <c r="L705" s="4">
        <v>-70.599999999999994</v>
      </c>
    </row>
    <row r="706" spans="2:12" ht="15" thickBot="1" x14ac:dyDescent="0.35">
      <c r="B706">
        <f t="shared" si="13"/>
        <v>2</v>
      </c>
      <c r="C706" s="2">
        <v>42759</v>
      </c>
      <c r="D706" s="4">
        <v>39.5</v>
      </c>
      <c r="E706" s="4">
        <v>-161.4</v>
      </c>
      <c r="J706" s="4">
        <v>-3.8</v>
      </c>
      <c r="K706" s="4">
        <v>0</v>
      </c>
      <c r="L706" s="4">
        <v>4.4000000000000004</v>
      </c>
    </row>
    <row r="707" spans="2:12" ht="15" thickBot="1" x14ac:dyDescent="0.35">
      <c r="B707">
        <f t="shared" si="13"/>
        <v>1</v>
      </c>
      <c r="C707" s="2">
        <v>42758</v>
      </c>
      <c r="D707" s="4">
        <v>50.5</v>
      </c>
      <c r="E707" s="4">
        <v>-228.2</v>
      </c>
      <c r="J707" s="4">
        <v>7.1</v>
      </c>
      <c r="K707" s="4">
        <v>0</v>
      </c>
      <c r="L707" s="4">
        <v>-6.4</v>
      </c>
    </row>
    <row r="708" spans="2:12" ht="15" thickBot="1" x14ac:dyDescent="0.35">
      <c r="B708">
        <f t="shared" si="13"/>
        <v>5</v>
      </c>
      <c r="C708" s="2">
        <v>42755</v>
      </c>
      <c r="D708" s="4">
        <v>-2.9</v>
      </c>
      <c r="E708" s="4">
        <v>119.5</v>
      </c>
      <c r="J708" s="4">
        <v>0.3</v>
      </c>
      <c r="K708" s="4">
        <v>0</v>
      </c>
      <c r="L708" s="4">
        <v>51.9</v>
      </c>
    </row>
    <row r="709" spans="2:12" ht="15" thickBot="1" x14ac:dyDescent="0.35">
      <c r="B709">
        <f t="shared" ref="B709:B772" si="14">WEEKDAY(C709,2)</f>
        <v>4</v>
      </c>
      <c r="C709" s="2">
        <v>42754</v>
      </c>
      <c r="D709" s="4">
        <v>-8.1999999999999993</v>
      </c>
      <c r="E709" s="4">
        <v>101.1</v>
      </c>
      <c r="J709" s="4">
        <v>0</v>
      </c>
      <c r="K709" s="4">
        <v>0</v>
      </c>
      <c r="L709" s="4">
        <v>-90.1</v>
      </c>
    </row>
    <row r="710" spans="2:12" ht="15" thickBot="1" x14ac:dyDescent="0.35">
      <c r="B710">
        <f t="shared" si="14"/>
        <v>3</v>
      </c>
      <c r="C710" s="2">
        <v>42753</v>
      </c>
      <c r="D710" s="4">
        <v>-3.1</v>
      </c>
      <c r="E710" s="4">
        <v>12.5</v>
      </c>
      <c r="J710" s="4">
        <v>0</v>
      </c>
      <c r="K710" s="4">
        <v>0</v>
      </c>
      <c r="L710" s="4">
        <v>-282.5</v>
      </c>
    </row>
    <row r="711" spans="2:12" ht="15" thickBot="1" x14ac:dyDescent="0.35">
      <c r="B711">
        <f t="shared" si="14"/>
        <v>2</v>
      </c>
      <c r="C711" s="2">
        <v>42752</v>
      </c>
      <c r="D711" s="4">
        <v>-2.2999999999999998</v>
      </c>
      <c r="E711" s="4">
        <v>47.8</v>
      </c>
      <c r="J711" s="4">
        <v>0</v>
      </c>
      <c r="K711" s="4">
        <v>0</v>
      </c>
      <c r="L711" s="4">
        <v>-43.9</v>
      </c>
    </row>
    <row r="712" spans="2:12" ht="15" thickBot="1" x14ac:dyDescent="0.35">
      <c r="B712">
        <f t="shared" si="14"/>
        <v>1</v>
      </c>
      <c r="C712" s="2">
        <v>42751</v>
      </c>
      <c r="D712" s="4">
        <v>16.100000000000001</v>
      </c>
      <c r="E712" s="4">
        <v>-83.9</v>
      </c>
      <c r="J712" s="4">
        <v>0</v>
      </c>
      <c r="K712" s="4">
        <v>0</v>
      </c>
      <c r="L712" s="4">
        <v>-15.6</v>
      </c>
    </row>
    <row r="713" spans="2:12" ht="15" thickBot="1" x14ac:dyDescent="0.35">
      <c r="B713">
        <f t="shared" si="14"/>
        <v>5</v>
      </c>
      <c r="C713" s="2">
        <v>42748</v>
      </c>
      <c r="D713" s="4">
        <v>-44</v>
      </c>
      <c r="E713" s="4">
        <v>193.6</v>
      </c>
      <c r="J713" s="4">
        <v>0</v>
      </c>
      <c r="K713" s="4">
        <v>0</v>
      </c>
      <c r="L713" s="4">
        <v>-289.7</v>
      </c>
    </row>
    <row r="714" spans="2:12" ht="15" thickBot="1" x14ac:dyDescent="0.35">
      <c r="B714">
        <f t="shared" si="14"/>
        <v>4</v>
      </c>
      <c r="C714" s="2">
        <v>42747</v>
      </c>
      <c r="D714" s="4">
        <v>-32.700000000000003</v>
      </c>
      <c r="E714" s="4">
        <v>20.7</v>
      </c>
      <c r="J714" s="4">
        <v>0</v>
      </c>
      <c r="K714" s="4">
        <v>0</v>
      </c>
      <c r="L714" s="4">
        <v>-20.2</v>
      </c>
    </row>
    <row r="715" spans="2:12" ht="15" thickBot="1" x14ac:dyDescent="0.35">
      <c r="B715">
        <f t="shared" si="14"/>
        <v>3</v>
      </c>
      <c r="C715" s="2">
        <v>42746</v>
      </c>
      <c r="D715" s="4">
        <v>14.2</v>
      </c>
      <c r="E715" s="4">
        <v>50</v>
      </c>
      <c r="J715" s="4">
        <v>0</v>
      </c>
      <c r="K715" s="4">
        <v>0</v>
      </c>
      <c r="L715" s="4">
        <v>881.7</v>
      </c>
    </row>
    <row r="716" spans="2:12" ht="15" thickBot="1" x14ac:dyDescent="0.35">
      <c r="B716">
        <f t="shared" si="14"/>
        <v>2</v>
      </c>
      <c r="C716" s="2">
        <v>42745</v>
      </c>
      <c r="D716" s="4">
        <v>33</v>
      </c>
      <c r="E716" s="4">
        <v>599.70000000000005</v>
      </c>
      <c r="J716" s="4">
        <v>0</v>
      </c>
      <c r="K716" s="4">
        <v>0</v>
      </c>
      <c r="L716" s="4">
        <v>-673.7</v>
      </c>
    </row>
    <row r="717" spans="2:12" ht="15" thickBot="1" x14ac:dyDescent="0.35">
      <c r="B717">
        <f t="shared" si="14"/>
        <v>1</v>
      </c>
      <c r="C717" s="2">
        <v>42744</v>
      </c>
      <c r="D717" s="4">
        <v>271.33999999999997</v>
      </c>
      <c r="E717" s="4">
        <v>-140.41999999999999</v>
      </c>
      <c r="J717" s="4">
        <v>0.01</v>
      </c>
      <c r="K717" s="4">
        <v>0</v>
      </c>
      <c r="L717" s="4">
        <v>-604.35</v>
      </c>
    </row>
    <row r="718" spans="2:12" ht="15" thickBot="1" x14ac:dyDescent="0.35">
      <c r="B718">
        <f t="shared" si="14"/>
        <v>5</v>
      </c>
      <c r="C718" s="2">
        <v>42734</v>
      </c>
      <c r="D718" s="4">
        <v>-28.9</v>
      </c>
      <c r="E718" s="4">
        <v>391.3</v>
      </c>
      <c r="J718" s="4">
        <v>0.3</v>
      </c>
      <c r="K718" s="4">
        <v>0</v>
      </c>
      <c r="L718" s="4">
        <v>-513.20000000000005</v>
      </c>
    </row>
    <row r="719" spans="2:12" ht="15" thickBot="1" x14ac:dyDescent="0.35">
      <c r="B719">
        <f t="shared" si="14"/>
        <v>4</v>
      </c>
      <c r="C719" s="2">
        <v>42733</v>
      </c>
      <c r="D719" s="4">
        <v>-89</v>
      </c>
      <c r="E719" s="4">
        <v>-168.7</v>
      </c>
      <c r="J719" s="4">
        <v>0</v>
      </c>
      <c r="K719" s="4">
        <v>0</v>
      </c>
      <c r="L719" s="4">
        <v>77.400000000000006</v>
      </c>
    </row>
    <row r="720" spans="2:12" ht="15" thickBot="1" x14ac:dyDescent="0.35">
      <c r="B720">
        <f t="shared" si="14"/>
        <v>3</v>
      </c>
      <c r="C720" s="2">
        <v>42732</v>
      </c>
      <c r="D720" s="4">
        <v>-51.7</v>
      </c>
      <c r="E720" s="4">
        <v>166.9</v>
      </c>
      <c r="J720" s="4">
        <v>0</v>
      </c>
      <c r="K720" s="4">
        <v>0</v>
      </c>
      <c r="L720" s="4">
        <v>350.2</v>
      </c>
    </row>
    <row r="721" spans="2:12" ht="15" thickBot="1" x14ac:dyDescent="0.35">
      <c r="B721">
        <f t="shared" si="14"/>
        <v>2</v>
      </c>
      <c r="C721" s="2">
        <v>42731</v>
      </c>
      <c r="D721" s="4">
        <v>-26.6</v>
      </c>
      <c r="E721" s="4">
        <v>75.900000000000006</v>
      </c>
      <c r="J721" s="4">
        <v>0.1</v>
      </c>
      <c r="K721" s="4">
        <v>0</v>
      </c>
      <c r="L721" s="4">
        <v>-184.3</v>
      </c>
    </row>
    <row r="722" spans="2:12" ht="15" thickBot="1" x14ac:dyDescent="0.35">
      <c r="B722">
        <f t="shared" si="14"/>
        <v>1</v>
      </c>
      <c r="C722" s="2">
        <v>42730</v>
      </c>
      <c r="D722" s="4">
        <v>3.2</v>
      </c>
      <c r="E722" s="4">
        <v>-377.2</v>
      </c>
      <c r="J722" s="4">
        <v>0</v>
      </c>
      <c r="K722" s="4">
        <v>0</v>
      </c>
      <c r="L722" s="4">
        <v>689.5</v>
      </c>
    </row>
    <row r="723" spans="2:12" ht="15" thickBot="1" x14ac:dyDescent="0.35">
      <c r="B723">
        <f t="shared" si="14"/>
        <v>5</v>
      </c>
      <c r="C723" s="2">
        <v>42727</v>
      </c>
      <c r="D723" s="4">
        <v>-64.099999999999994</v>
      </c>
      <c r="E723" s="4">
        <v>-81.900000000000006</v>
      </c>
      <c r="J723" s="4">
        <v>0.3</v>
      </c>
      <c r="K723" s="4">
        <v>0</v>
      </c>
      <c r="L723" s="4">
        <v>-79.3</v>
      </c>
    </row>
    <row r="724" spans="2:12" ht="15" thickBot="1" x14ac:dyDescent="0.35">
      <c r="B724">
        <f t="shared" si="14"/>
        <v>4</v>
      </c>
      <c r="C724" s="2">
        <v>42726</v>
      </c>
      <c r="D724" s="4">
        <v>-22.1</v>
      </c>
      <c r="E724" s="4">
        <v>-2.4</v>
      </c>
      <c r="J724" s="4">
        <v>-0.1</v>
      </c>
      <c r="K724" s="4">
        <v>0</v>
      </c>
      <c r="L724" s="4">
        <v>-221.3</v>
      </c>
    </row>
    <row r="725" spans="2:12" ht="15" thickBot="1" x14ac:dyDescent="0.35">
      <c r="B725">
        <f t="shared" si="14"/>
        <v>3</v>
      </c>
      <c r="C725" s="2">
        <v>42725</v>
      </c>
      <c r="D725" s="4">
        <v>-1.6</v>
      </c>
      <c r="E725" s="4">
        <v>36</v>
      </c>
      <c r="J725" s="4">
        <v>0</v>
      </c>
      <c r="K725" s="4">
        <v>0</v>
      </c>
      <c r="L725" s="4">
        <v>-364.3</v>
      </c>
    </row>
    <row r="726" spans="2:12" ht="15" thickBot="1" x14ac:dyDescent="0.35">
      <c r="B726">
        <f t="shared" si="14"/>
        <v>2</v>
      </c>
      <c r="C726" s="2">
        <v>42724</v>
      </c>
      <c r="D726" s="4">
        <v>12.1</v>
      </c>
      <c r="E726" s="4">
        <v>147.69999999999999</v>
      </c>
      <c r="J726" s="4">
        <v>0</v>
      </c>
      <c r="K726" s="4">
        <v>0</v>
      </c>
      <c r="L726" s="4">
        <v>-4.3</v>
      </c>
    </row>
    <row r="727" spans="2:12" ht="15" thickBot="1" x14ac:dyDescent="0.35">
      <c r="B727">
        <f t="shared" si="14"/>
        <v>1</v>
      </c>
      <c r="C727" s="2">
        <v>42723</v>
      </c>
      <c r="D727" s="4">
        <v>15.4</v>
      </c>
      <c r="E727" s="4">
        <v>45.2</v>
      </c>
      <c r="J727" s="4">
        <v>-0.2</v>
      </c>
      <c r="K727" s="4">
        <v>0</v>
      </c>
      <c r="L727" s="4">
        <v>135.6</v>
      </c>
    </row>
    <row r="728" spans="2:12" ht="15" thickBot="1" x14ac:dyDescent="0.35">
      <c r="B728">
        <f t="shared" si="14"/>
        <v>5</v>
      </c>
      <c r="C728" s="2">
        <v>42720</v>
      </c>
      <c r="D728" s="4">
        <v>-54</v>
      </c>
      <c r="E728" s="4">
        <v>-555.1</v>
      </c>
      <c r="J728" s="4">
        <v>-3.5</v>
      </c>
      <c r="K728" s="4">
        <v>0</v>
      </c>
      <c r="L728" s="4">
        <v>153.9</v>
      </c>
    </row>
    <row r="729" spans="2:12" ht="15" thickBot="1" x14ac:dyDescent="0.35">
      <c r="B729">
        <f t="shared" si="14"/>
        <v>4</v>
      </c>
      <c r="C729" s="2">
        <v>42719</v>
      </c>
      <c r="D729" s="4">
        <v>-49.7</v>
      </c>
      <c r="E729" s="4">
        <v>154.30000000000001</v>
      </c>
      <c r="J729" s="4">
        <v>-3.3</v>
      </c>
      <c r="K729" s="4">
        <v>0</v>
      </c>
      <c r="L729" s="4">
        <v>160.4</v>
      </c>
    </row>
    <row r="730" spans="2:12" ht="15" thickBot="1" x14ac:dyDescent="0.35">
      <c r="B730">
        <f t="shared" si="14"/>
        <v>3</v>
      </c>
      <c r="C730" s="2">
        <v>42718</v>
      </c>
      <c r="D730" s="4">
        <v>-30.9</v>
      </c>
      <c r="E730" s="4">
        <v>282.7</v>
      </c>
      <c r="J730" s="4">
        <v>-0.5</v>
      </c>
      <c r="K730" s="4">
        <v>0</v>
      </c>
      <c r="L730" s="4">
        <v>-28.3</v>
      </c>
    </row>
    <row r="731" spans="2:12" ht="15" thickBot="1" x14ac:dyDescent="0.35">
      <c r="B731">
        <f t="shared" si="14"/>
        <v>2</v>
      </c>
      <c r="C731" s="2">
        <v>42717</v>
      </c>
      <c r="D731" s="4">
        <v>-20.5</v>
      </c>
      <c r="E731" s="4">
        <v>92.4</v>
      </c>
      <c r="J731" s="4">
        <v>0</v>
      </c>
      <c r="K731" s="4">
        <v>0</v>
      </c>
      <c r="L731" s="4">
        <v>150.80000000000001</v>
      </c>
    </row>
    <row r="732" spans="2:12" ht="15" thickBot="1" x14ac:dyDescent="0.35">
      <c r="B732">
        <f t="shared" si="14"/>
        <v>1</v>
      </c>
      <c r="C732" s="2">
        <v>42716</v>
      </c>
      <c r="D732" s="4">
        <v>-2.8</v>
      </c>
      <c r="E732" s="4">
        <v>110.6</v>
      </c>
      <c r="J732" s="4">
        <v>0</v>
      </c>
      <c r="K732" s="4">
        <v>0</v>
      </c>
      <c r="L732" s="4">
        <v>255.2</v>
      </c>
    </row>
    <row r="733" spans="2:12" ht="15" thickBot="1" x14ac:dyDescent="0.35">
      <c r="B733">
        <f t="shared" si="14"/>
        <v>5</v>
      </c>
      <c r="C733" s="2">
        <v>42713</v>
      </c>
      <c r="D733" s="4">
        <v>-60.7</v>
      </c>
      <c r="E733" s="4">
        <v>63.5</v>
      </c>
      <c r="J733" s="4">
        <v>0</v>
      </c>
      <c r="K733" s="4">
        <v>0</v>
      </c>
      <c r="L733" s="4">
        <v>8.3000000000000007</v>
      </c>
    </row>
    <row r="734" spans="2:12" ht="15" thickBot="1" x14ac:dyDescent="0.35">
      <c r="B734">
        <f t="shared" si="14"/>
        <v>4</v>
      </c>
      <c r="C734" s="2">
        <v>42712</v>
      </c>
      <c r="D734" s="4">
        <v>-59</v>
      </c>
      <c r="E734" s="4">
        <v>42.4</v>
      </c>
      <c r="J734" s="4">
        <v>0</v>
      </c>
      <c r="K734" s="4">
        <v>0</v>
      </c>
      <c r="L734" s="4">
        <v>-24.3</v>
      </c>
    </row>
    <row r="735" spans="2:12" ht="15" thickBot="1" x14ac:dyDescent="0.35">
      <c r="B735">
        <f t="shared" si="14"/>
        <v>3</v>
      </c>
      <c r="C735" s="2">
        <v>42711</v>
      </c>
      <c r="D735" s="4">
        <v>-33.6</v>
      </c>
      <c r="E735" s="4">
        <v>-432.6</v>
      </c>
      <c r="J735" s="4">
        <v>0.2</v>
      </c>
      <c r="K735" s="4">
        <v>0</v>
      </c>
      <c r="L735" s="4">
        <v>127</v>
      </c>
    </row>
    <row r="736" spans="2:12" ht="15" thickBot="1" x14ac:dyDescent="0.35">
      <c r="B736">
        <f t="shared" si="14"/>
        <v>2</v>
      </c>
      <c r="C736" s="2">
        <v>42710</v>
      </c>
      <c r="D736" s="4">
        <v>-13.3</v>
      </c>
      <c r="E736" s="4">
        <v>61.6</v>
      </c>
      <c r="J736" s="4">
        <v>0.2</v>
      </c>
      <c r="K736" s="4">
        <v>0</v>
      </c>
      <c r="L736" s="4">
        <v>-214.9</v>
      </c>
    </row>
    <row r="737" spans="2:12" ht="15" thickBot="1" x14ac:dyDescent="0.35">
      <c r="B737">
        <f t="shared" si="14"/>
        <v>1</v>
      </c>
      <c r="C737" s="2">
        <v>42709</v>
      </c>
      <c r="D737" s="4">
        <v>12.7</v>
      </c>
      <c r="E737" s="4">
        <v>269</v>
      </c>
      <c r="J737" s="4">
        <v>0</v>
      </c>
      <c r="K737" s="4">
        <v>0</v>
      </c>
      <c r="L737" s="4">
        <v>-107.3</v>
      </c>
    </row>
    <row r="738" spans="2:12" ht="15" thickBot="1" x14ac:dyDescent="0.35">
      <c r="B738">
        <f t="shared" si="14"/>
        <v>5</v>
      </c>
      <c r="C738" s="2">
        <v>42706</v>
      </c>
      <c r="D738" s="4">
        <v>-43</v>
      </c>
      <c r="E738" s="4">
        <v>106.1</v>
      </c>
      <c r="J738" s="4">
        <v>0</v>
      </c>
      <c r="K738" s="4">
        <v>0</v>
      </c>
      <c r="L738" s="4">
        <v>29.6</v>
      </c>
    </row>
    <row r="739" spans="2:12" ht="15" thickBot="1" x14ac:dyDescent="0.35">
      <c r="B739">
        <f t="shared" si="14"/>
        <v>4</v>
      </c>
      <c r="C739" s="2">
        <v>42705</v>
      </c>
      <c r="D739" s="4">
        <v>-13.8</v>
      </c>
      <c r="E739" s="4">
        <v>316.60000000000002</v>
      </c>
      <c r="J739" s="4">
        <v>0</v>
      </c>
      <c r="K739" s="4">
        <v>0</v>
      </c>
      <c r="L739" s="4">
        <v>-507.2</v>
      </c>
    </row>
    <row r="740" spans="2:12" ht="15" thickBot="1" x14ac:dyDescent="0.35">
      <c r="B740">
        <f t="shared" si="14"/>
        <v>3</v>
      </c>
      <c r="C740" s="2">
        <v>42704</v>
      </c>
      <c r="D740" s="4">
        <v>17.3</v>
      </c>
      <c r="E740" s="4">
        <v>-281.39999999999998</v>
      </c>
      <c r="J740" s="4">
        <v>0.6</v>
      </c>
      <c r="K740" s="4">
        <v>0</v>
      </c>
      <c r="L740" s="4">
        <v>401.7</v>
      </c>
    </row>
    <row r="741" spans="2:12" ht="15" thickBot="1" x14ac:dyDescent="0.35">
      <c r="B741">
        <f t="shared" si="14"/>
        <v>2</v>
      </c>
      <c r="C741" s="2">
        <v>42703</v>
      </c>
      <c r="D741" s="4">
        <v>30.3</v>
      </c>
      <c r="E741" s="4">
        <v>83.4</v>
      </c>
      <c r="J741" s="4">
        <v>0</v>
      </c>
      <c r="K741" s="4">
        <v>0</v>
      </c>
      <c r="L741" s="4">
        <v>-21.3</v>
      </c>
    </row>
    <row r="742" spans="2:12" ht="15" thickBot="1" x14ac:dyDescent="0.35">
      <c r="B742">
        <f t="shared" si="14"/>
        <v>1</v>
      </c>
      <c r="C742" s="2">
        <v>42702</v>
      </c>
      <c r="D742" s="4">
        <v>55.2</v>
      </c>
      <c r="E742" s="4">
        <v>-23.4</v>
      </c>
      <c r="J742" s="4">
        <v>-0.2</v>
      </c>
      <c r="K742" s="4">
        <v>0</v>
      </c>
      <c r="L742" s="4">
        <v>306.10000000000002</v>
      </c>
    </row>
    <row r="743" spans="2:12" ht="15" thickBot="1" x14ac:dyDescent="0.35">
      <c r="B743">
        <f t="shared" si="14"/>
        <v>5</v>
      </c>
      <c r="C743" s="2">
        <v>42699</v>
      </c>
      <c r="D743" s="4">
        <v>5.4</v>
      </c>
      <c r="E743" s="4">
        <v>-502.8</v>
      </c>
      <c r="J743" s="4">
        <v>0</v>
      </c>
      <c r="K743" s="4">
        <v>0</v>
      </c>
      <c r="L743" s="4">
        <v>113.9</v>
      </c>
    </row>
    <row r="744" spans="2:12" ht="15" thickBot="1" x14ac:dyDescent="0.35">
      <c r="B744">
        <f t="shared" si="14"/>
        <v>4</v>
      </c>
      <c r="C744" s="2">
        <v>42698</v>
      </c>
      <c r="D744" s="4">
        <v>15.8</v>
      </c>
      <c r="E744" s="4">
        <v>-152.4</v>
      </c>
      <c r="J744" s="4">
        <v>0</v>
      </c>
      <c r="K744" s="4">
        <v>0</v>
      </c>
      <c r="L744" s="4">
        <v>-14.4</v>
      </c>
    </row>
    <row r="745" spans="2:12" ht="15" thickBot="1" x14ac:dyDescent="0.35">
      <c r="B745">
        <f t="shared" si="14"/>
        <v>3</v>
      </c>
      <c r="C745" s="2">
        <v>42697</v>
      </c>
      <c r="D745" s="4">
        <v>26.7</v>
      </c>
      <c r="E745" s="4">
        <v>-15.8</v>
      </c>
      <c r="J745" s="4">
        <v>0</v>
      </c>
      <c r="K745" s="4">
        <v>0</v>
      </c>
      <c r="L745" s="4">
        <v>-25.8</v>
      </c>
    </row>
    <row r="746" spans="2:12" ht="15" thickBot="1" x14ac:dyDescent="0.35">
      <c r="B746">
        <f t="shared" si="14"/>
        <v>2</v>
      </c>
      <c r="C746" s="2">
        <v>42696</v>
      </c>
      <c r="D746" s="4">
        <v>37.200000000000003</v>
      </c>
      <c r="E746" s="4">
        <v>-43.4</v>
      </c>
      <c r="J746" s="4">
        <v>0</v>
      </c>
      <c r="K746" s="4">
        <v>0</v>
      </c>
      <c r="L746" s="4">
        <v>23.7</v>
      </c>
    </row>
    <row r="747" spans="2:12" ht="15" thickBot="1" x14ac:dyDescent="0.35">
      <c r="B747">
        <f t="shared" si="14"/>
        <v>1</v>
      </c>
      <c r="C747" s="2">
        <v>42695</v>
      </c>
      <c r="D747" s="4">
        <v>51.9</v>
      </c>
      <c r="E747" s="4">
        <v>-25.8</v>
      </c>
      <c r="J747" s="4">
        <v>0</v>
      </c>
      <c r="K747" s="4">
        <v>0</v>
      </c>
      <c r="L747" s="4">
        <v>4.2</v>
      </c>
    </row>
    <row r="748" spans="2:12" ht="15" thickBot="1" x14ac:dyDescent="0.35">
      <c r="B748">
        <f t="shared" si="14"/>
        <v>5</v>
      </c>
      <c r="C748" s="2">
        <v>42692</v>
      </c>
      <c r="D748" s="4">
        <v>-21.6</v>
      </c>
      <c r="E748" s="4">
        <v>130.1</v>
      </c>
      <c r="J748" s="4">
        <v>0</v>
      </c>
      <c r="K748" s="4">
        <v>0</v>
      </c>
      <c r="L748" s="4">
        <v>-12</v>
      </c>
    </row>
    <row r="749" spans="2:12" ht="15" thickBot="1" x14ac:dyDescent="0.35">
      <c r="B749">
        <f t="shared" si="14"/>
        <v>4</v>
      </c>
      <c r="C749" s="2">
        <v>42691</v>
      </c>
      <c r="D749" s="4">
        <v>-27.2</v>
      </c>
      <c r="E749" s="4">
        <v>48.5</v>
      </c>
      <c r="J749" s="4">
        <v>-3.7</v>
      </c>
      <c r="K749" s="4">
        <v>0</v>
      </c>
      <c r="L749" s="4">
        <v>15.9</v>
      </c>
    </row>
    <row r="750" spans="2:12" ht="15" thickBot="1" x14ac:dyDescent="0.35">
      <c r="B750">
        <f t="shared" si="14"/>
        <v>3</v>
      </c>
      <c r="C750" s="2">
        <v>42690</v>
      </c>
      <c r="D750" s="4">
        <v>-15.1</v>
      </c>
      <c r="E750" s="4">
        <v>-86.8</v>
      </c>
      <c r="J750" s="4">
        <v>5.6</v>
      </c>
      <c r="K750" s="4">
        <v>0</v>
      </c>
      <c r="L750" s="4">
        <v>161.4</v>
      </c>
    </row>
    <row r="751" spans="2:12" ht="15" thickBot="1" x14ac:dyDescent="0.35">
      <c r="B751">
        <f t="shared" si="14"/>
        <v>2</v>
      </c>
      <c r="C751" s="2">
        <v>42689</v>
      </c>
      <c r="D751" s="4">
        <v>-10.8</v>
      </c>
      <c r="E751" s="4">
        <v>-94.2</v>
      </c>
      <c r="J751" s="4">
        <v>-0.1</v>
      </c>
      <c r="K751" s="4">
        <v>0</v>
      </c>
      <c r="L751" s="4">
        <v>66.599999999999994</v>
      </c>
    </row>
    <row r="752" spans="2:12" ht="15" thickBot="1" x14ac:dyDescent="0.35">
      <c r="B752">
        <f t="shared" si="14"/>
        <v>1</v>
      </c>
      <c r="C752" s="2">
        <v>42688</v>
      </c>
      <c r="D752" s="4">
        <v>2.8</v>
      </c>
      <c r="E752" s="4">
        <v>-4.4000000000000004</v>
      </c>
      <c r="J752" s="4">
        <v>0</v>
      </c>
      <c r="K752" s="4">
        <v>0</v>
      </c>
      <c r="L752" s="4">
        <v>-27.1</v>
      </c>
    </row>
    <row r="753" spans="2:12" ht="15" thickBot="1" x14ac:dyDescent="0.35">
      <c r="B753">
        <f t="shared" si="14"/>
        <v>5</v>
      </c>
      <c r="C753" s="2">
        <v>42685</v>
      </c>
      <c r="D753" s="4">
        <v>-42.3</v>
      </c>
      <c r="E753" s="4">
        <v>108.6</v>
      </c>
      <c r="J753" s="4">
        <v>0</v>
      </c>
      <c r="K753" s="4">
        <v>0</v>
      </c>
      <c r="L753" s="4">
        <v>17.2</v>
      </c>
    </row>
    <row r="754" spans="2:12" ht="15" thickBot="1" x14ac:dyDescent="0.35">
      <c r="B754">
        <f t="shared" si="14"/>
        <v>4</v>
      </c>
      <c r="C754" s="2">
        <v>42684</v>
      </c>
      <c r="D754" s="4">
        <v>-33.200000000000003</v>
      </c>
      <c r="E754" s="4">
        <v>37.700000000000003</v>
      </c>
      <c r="J754" s="4">
        <v>0</v>
      </c>
      <c r="K754" s="4">
        <v>0</v>
      </c>
      <c r="L754" s="4">
        <v>44.1</v>
      </c>
    </row>
    <row r="755" spans="2:12" ht="15" thickBot="1" x14ac:dyDescent="0.35">
      <c r="B755">
        <f t="shared" si="14"/>
        <v>3</v>
      </c>
      <c r="C755" s="2">
        <v>42683</v>
      </c>
      <c r="D755" s="4">
        <v>-12.4</v>
      </c>
      <c r="E755" s="4">
        <v>-37.200000000000003</v>
      </c>
      <c r="J755" s="4">
        <v>0</v>
      </c>
      <c r="K755" s="4">
        <v>0</v>
      </c>
      <c r="L755" s="4">
        <v>681.8</v>
      </c>
    </row>
    <row r="756" spans="2:12" ht="15" thickBot="1" x14ac:dyDescent="0.35">
      <c r="B756">
        <f t="shared" si="14"/>
        <v>2</v>
      </c>
      <c r="C756" s="2">
        <v>42682</v>
      </c>
      <c r="D756" s="4">
        <v>7.4</v>
      </c>
      <c r="E756" s="4">
        <v>132</v>
      </c>
      <c r="J756" s="4">
        <v>0</v>
      </c>
      <c r="K756" s="4">
        <v>0</v>
      </c>
      <c r="L756" s="4">
        <v>-276.7</v>
      </c>
    </row>
    <row r="757" spans="2:12" ht="15" thickBot="1" x14ac:dyDescent="0.35">
      <c r="B757">
        <f t="shared" si="14"/>
        <v>1</v>
      </c>
      <c r="C757" s="2">
        <v>42681</v>
      </c>
      <c r="D757" s="4">
        <v>40.1</v>
      </c>
      <c r="E757" s="4">
        <v>-34.9</v>
      </c>
      <c r="J757" s="4">
        <v>0</v>
      </c>
      <c r="K757" s="4">
        <v>0</v>
      </c>
      <c r="L757" s="4">
        <v>-536.70000000000005</v>
      </c>
    </row>
    <row r="758" spans="2:12" ht="15" thickBot="1" x14ac:dyDescent="0.35">
      <c r="B758">
        <f t="shared" si="14"/>
        <v>4</v>
      </c>
      <c r="C758" s="2">
        <v>42677</v>
      </c>
      <c r="D758" s="4">
        <v>-47.4</v>
      </c>
      <c r="E758" s="4">
        <v>151.9</v>
      </c>
      <c r="J758" s="4">
        <v>0</v>
      </c>
      <c r="K758" s="4">
        <v>0</v>
      </c>
      <c r="L758" s="4">
        <v>-74.900000000000006</v>
      </c>
    </row>
    <row r="759" spans="2:12" ht="15" thickBot="1" x14ac:dyDescent="0.35">
      <c r="B759">
        <f t="shared" si="14"/>
        <v>3</v>
      </c>
      <c r="C759" s="2">
        <v>42676</v>
      </c>
      <c r="D759" s="4">
        <v>-36.4</v>
      </c>
      <c r="E759" s="4">
        <v>-58.4</v>
      </c>
      <c r="J759" s="4">
        <v>0</v>
      </c>
      <c r="K759" s="4">
        <v>0</v>
      </c>
      <c r="L759" s="4">
        <v>-65.400000000000006</v>
      </c>
    </row>
    <row r="760" spans="2:12" ht="15" thickBot="1" x14ac:dyDescent="0.35">
      <c r="B760">
        <f t="shared" si="14"/>
        <v>2</v>
      </c>
      <c r="C760" s="2">
        <v>42675</v>
      </c>
      <c r="D760" s="4">
        <v>6.4</v>
      </c>
      <c r="E760" s="4">
        <v>453.2</v>
      </c>
      <c r="J760" s="4">
        <v>0.1</v>
      </c>
      <c r="K760" s="4">
        <v>0</v>
      </c>
      <c r="L760" s="4">
        <v>-507.4</v>
      </c>
    </row>
    <row r="761" spans="2:12" ht="15" thickBot="1" x14ac:dyDescent="0.35">
      <c r="B761">
        <f t="shared" si="14"/>
        <v>1</v>
      </c>
      <c r="C761" s="2">
        <v>42674</v>
      </c>
      <c r="D761" s="4">
        <v>49.3</v>
      </c>
      <c r="E761" s="4">
        <v>-109.1</v>
      </c>
      <c r="J761" s="4">
        <v>0</v>
      </c>
      <c r="K761" s="4">
        <v>0</v>
      </c>
      <c r="L761" s="4">
        <v>384.4</v>
      </c>
    </row>
    <row r="762" spans="2:12" ht="15" thickBot="1" x14ac:dyDescent="0.35">
      <c r="B762">
        <f t="shared" si="14"/>
        <v>5</v>
      </c>
      <c r="C762" s="2">
        <v>42671</v>
      </c>
      <c r="D762" s="4">
        <v>6.2</v>
      </c>
      <c r="E762" s="4">
        <v>-123.8</v>
      </c>
      <c r="J762" s="4">
        <v>0.1</v>
      </c>
      <c r="K762" s="4">
        <v>0</v>
      </c>
      <c r="L762" s="4">
        <v>37.700000000000003</v>
      </c>
    </row>
    <row r="763" spans="2:12" ht="15" thickBot="1" x14ac:dyDescent="0.35">
      <c r="B763">
        <f t="shared" si="14"/>
        <v>4</v>
      </c>
      <c r="C763" s="2">
        <v>42670</v>
      </c>
      <c r="D763" s="4">
        <v>13.5</v>
      </c>
      <c r="E763" s="4">
        <v>-42.7</v>
      </c>
      <c r="J763" s="4">
        <v>0</v>
      </c>
      <c r="K763" s="4">
        <v>0</v>
      </c>
      <c r="L763" s="4">
        <v>-32.299999999999997</v>
      </c>
    </row>
    <row r="764" spans="2:12" ht="15" thickBot="1" x14ac:dyDescent="0.35">
      <c r="B764">
        <f t="shared" si="14"/>
        <v>3</v>
      </c>
      <c r="C764" s="2">
        <v>42669</v>
      </c>
      <c r="D764" s="4">
        <v>29.5</v>
      </c>
      <c r="E764" s="4">
        <v>175.7</v>
      </c>
      <c r="J764" s="4">
        <v>0</v>
      </c>
      <c r="K764" s="4">
        <v>0</v>
      </c>
      <c r="L764" s="4">
        <v>14.1</v>
      </c>
    </row>
    <row r="765" spans="2:12" ht="15" thickBot="1" x14ac:dyDescent="0.35">
      <c r="B765">
        <f t="shared" si="14"/>
        <v>2</v>
      </c>
      <c r="C765" s="2">
        <v>42668</v>
      </c>
      <c r="D765" s="4">
        <v>41.2</v>
      </c>
      <c r="E765" s="4">
        <v>-520.6</v>
      </c>
      <c r="J765" s="4">
        <v>0</v>
      </c>
      <c r="K765" s="4">
        <v>0</v>
      </c>
      <c r="L765" s="4">
        <v>-14.6</v>
      </c>
    </row>
    <row r="766" spans="2:12" ht="15" thickBot="1" x14ac:dyDescent="0.35">
      <c r="B766">
        <f t="shared" si="14"/>
        <v>1</v>
      </c>
      <c r="C766" s="2">
        <v>42667</v>
      </c>
      <c r="D766" s="4">
        <v>61.9</v>
      </c>
      <c r="E766" s="4">
        <v>-209.4</v>
      </c>
      <c r="J766" s="4">
        <v>0</v>
      </c>
      <c r="K766" s="4">
        <v>0</v>
      </c>
      <c r="L766" s="4">
        <v>-1.1000000000000001</v>
      </c>
    </row>
    <row r="767" spans="2:12" ht="15" thickBot="1" x14ac:dyDescent="0.35">
      <c r="B767">
        <f t="shared" si="14"/>
        <v>5</v>
      </c>
      <c r="C767" s="2">
        <v>42664</v>
      </c>
      <c r="D767" s="4">
        <v>6.4</v>
      </c>
      <c r="E767" s="4">
        <v>236.3</v>
      </c>
      <c r="J767" s="4">
        <v>0</v>
      </c>
      <c r="K767" s="4">
        <v>0</v>
      </c>
      <c r="L767" s="4">
        <v>20.2</v>
      </c>
    </row>
    <row r="768" spans="2:12" ht="15" thickBot="1" x14ac:dyDescent="0.35">
      <c r="B768">
        <f t="shared" si="14"/>
        <v>4</v>
      </c>
      <c r="C768" s="2">
        <v>42663</v>
      </c>
      <c r="D768" s="4">
        <v>6.4</v>
      </c>
      <c r="E768" s="4">
        <v>14.2</v>
      </c>
      <c r="J768" s="4">
        <v>0</v>
      </c>
      <c r="K768" s="4">
        <v>0</v>
      </c>
      <c r="L768" s="4">
        <v>-104.1</v>
      </c>
    </row>
    <row r="769" spans="2:12" ht="15" thickBot="1" x14ac:dyDescent="0.35">
      <c r="B769">
        <f t="shared" si="14"/>
        <v>3</v>
      </c>
      <c r="C769" s="2">
        <v>42662</v>
      </c>
      <c r="D769" s="4">
        <v>9.3000000000000007</v>
      </c>
      <c r="E769" s="4">
        <v>-107.7</v>
      </c>
      <c r="J769" s="4">
        <v>-0.1</v>
      </c>
      <c r="K769" s="4">
        <v>0</v>
      </c>
      <c r="L769" s="4">
        <v>24.9</v>
      </c>
    </row>
    <row r="770" spans="2:12" ht="15" thickBot="1" x14ac:dyDescent="0.35">
      <c r="B770">
        <f t="shared" si="14"/>
        <v>2</v>
      </c>
      <c r="C770" s="2">
        <v>42661</v>
      </c>
      <c r="D770" s="4">
        <v>13</v>
      </c>
      <c r="E770" s="4">
        <v>58.3</v>
      </c>
      <c r="J770" s="4">
        <v>-1.5</v>
      </c>
      <c r="K770" s="4">
        <v>0</v>
      </c>
      <c r="L770" s="4">
        <v>-64.2</v>
      </c>
    </row>
    <row r="771" spans="2:12" ht="15" thickBot="1" x14ac:dyDescent="0.35">
      <c r="B771">
        <f t="shared" si="14"/>
        <v>1</v>
      </c>
      <c r="C771" s="2">
        <v>42660</v>
      </c>
      <c r="D771" s="4">
        <v>26</v>
      </c>
      <c r="E771" s="4">
        <v>-40.799999999999997</v>
      </c>
      <c r="J771" s="4">
        <v>1.5</v>
      </c>
      <c r="K771" s="4">
        <v>0</v>
      </c>
      <c r="L771" s="4">
        <v>-14.2</v>
      </c>
    </row>
    <row r="772" spans="2:12" ht="15" thickBot="1" x14ac:dyDescent="0.35">
      <c r="B772">
        <f t="shared" si="14"/>
        <v>5</v>
      </c>
      <c r="C772" s="2">
        <v>42657</v>
      </c>
      <c r="D772" s="4">
        <v>-29.4</v>
      </c>
      <c r="E772" s="4">
        <v>337.4</v>
      </c>
      <c r="J772" s="4">
        <v>-0.3</v>
      </c>
      <c r="K772" s="4">
        <v>0</v>
      </c>
      <c r="L772" s="4">
        <v>-88.9</v>
      </c>
    </row>
    <row r="773" spans="2:12" ht="15" thickBot="1" x14ac:dyDescent="0.35">
      <c r="B773">
        <f t="shared" ref="B773:B836" si="15">WEEKDAY(C773,2)</f>
        <v>4</v>
      </c>
      <c r="C773" s="2">
        <v>42656</v>
      </c>
      <c r="D773" s="4">
        <v>-39.299999999999997</v>
      </c>
      <c r="E773" s="4">
        <v>-4.5</v>
      </c>
      <c r="J773" s="4">
        <v>0</v>
      </c>
      <c r="K773" s="4">
        <v>0</v>
      </c>
      <c r="L773" s="4">
        <v>53.5</v>
      </c>
    </row>
    <row r="774" spans="2:12" ht="15" thickBot="1" x14ac:dyDescent="0.35">
      <c r="B774">
        <f t="shared" si="15"/>
        <v>3</v>
      </c>
      <c r="C774" s="2">
        <v>42655</v>
      </c>
      <c r="D774" s="4">
        <v>-21.6</v>
      </c>
      <c r="E774" s="4">
        <v>-447.9</v>
      </c>
      <c r="J774" s="4">
        <v>0.1</v>
      </c>
      <c r="K774" s="4">
        <v>0</v>
      </c>
      <c r="L774" s="4">
        <v>153.30000000000001</v>
      </c>
    </row>
    <row r="775" spans="2:12" ht="15" thickBot="1" x14ac:dyDescent="0.35">
      <c r="B775">
        <f t="shared" si="15"/>
        <v>2</v>
      </c>
      <c r="C775" s="2">
        <v>42654</v>
      </c>
      <c r="D775" s="4">
        <v>-4.9000000000000004</v>
      </c>
      <c r="E775" s="4">
        <v>87.7</v>
      </c>
      <c r="J775" s="4">
        <v>0</v>
      </c>
      <c r="K775" s="4">
        <v>0</v>
      </c>
      <c r="L775" s="4">
        <v>-52.4</v>
      </c>
    </row>
    <row r="776" spans="2:12" ht="15" thickBot="1" x14ac:dyDescent="0.35">
      <c r="B776">
        <f t="shared" si="15"/>
        <v>1</v>
      </c>
      <c r="C776" s="2">
        <v>42653</v>
      </c>
      <c r="D776" s="4">
        <v>9.4</v>
      </c>
      <c r="E776" s="4">
        <v>-4.9000000000000004</v>
      </c>
      <c r="J776" s="4">
        <v>0</v>
      </c>
      <c r="K776" s="4">
        <v>0</v>
      </c>
      <c r="L776" s="4">
        <v>30.5</v>
      </c>
    </row>
    <row r="777" spans="2:12" ht="15" thickBot="1" x14ac:dyDescent="0.35">
      <c r="B777">
        <f t="shared" si="15"/>
        <v>5</v>
      </c>
      <c r="C777" s="2">
        <v>42650</v>
      </c>
      <c r="D777" s="4">
        <v>-44.2</v>
      </c>
      <c r="E777" s="4">
        <v>245.1</v>
      </c>
      <c r="J777" s="4">
        <v>0.3</v>
      </c>
      <c r="K777" s="4">
        <v>0</v>
      </c>
      <c r="L777" s="4">
        <v>4</v>
      </c>
    </row>
    <row r="778" spans="2:12" ht="15" thickBot="1" x14ac:dyDescent="0.35">
      <c r="B778">
        <f t="shared" si="15"/>
        <v>4</v>
      </c>
      <c r="C778" s="2">
        <v>42649</v>
      </c>
      <c r="D778" s="4">
        <v>-29.6</v>
      </c>
      <c r="E778" s="4">
        <v>41.5</v>
      </c>
      <c r="J778" s="4">
        <v>1</v>
      </c>
      <c r="K778" s="4">
        <v>0</v>
      </c>
      <c r="L778" s="4">
        <v>27.7</v>
      </c>
    </row>
    <row r="779" spans="2:12" ht="15" thickBot="1" x14ac:dyDescent="0.35">
      <c r="B779">
        <f t="shared" si="15"/>
        <v>3</v>
      </c>
      <c r="C779" s="2">
        <v>42648</v>
      </c>
      <c r="D779" s="4">
        <v>-10.4</v>
      </c>
      <c r="E779" s="4">
        <v>38.5</v>
      </c>
      <c r="J779" s="4">
        <v>0</v>
      </c>
      <c r="K779" s="4">
        <v>0</v>
      </c>
      <c r="L779" s="4">
        <v>106.8</v>
      </c>
    </row>
    <row r="780" spans="2:12" ht="15" thickBot="1" x14ac:dyDescent="0.35">
      <c r="B780">
        <f t="shared" si="15"/>
        <v>2</v>
      </c>
      <c r="C780" s="2">
        <v>42647</v>
      </c>
      <c r="D780" s="4">
        <v>-3.3</v>
      </c>
      <c r="E780" s="4">
        <v>77.3</v>
      </c>
      <c r="J780" s="4">
        <v>0</v>
      </c>
      <c r="K780" s="4">
        <v>0</v>
      </c>
      <c r="L780" s="4">
        <v>-285.8</v>
      </c>
    </row>
    <row r="781" spans="2:12" ht="15" thickBot="1" x14ac:dyDescent="0.35">
      <c r="B781">
        <f t="shared" si="15"/>
        <v>1</v>
      </c>
      <c r="C781" s="2">
        <v>42646</v>
      </c>
      <c r="D781" s="4">
        <v>20.3</v>
      </c>
      <c r="E781" s="4">
        <v>-26.6</v>
      </c>
      <c r="J781" s="4">
        <v>0</v>
      </c>
      <c r="K781" s="4">
        <v>0</v>
      </c>
      <c r="L781" s="4">
        <v>-284.60000000000002</v>
      </c>
    </row>
    <row r="782" spans="2:12" ht="15" thickBot="1" x14ac:dyDescent="0.35">
      <c r="B782">
        <f t="shared" si="15"/>
        <v>5</v>
      </c>
      <c r="C782" s="2">
        <v>42643</v>
      </c>
      <c r="D782" s="4">
        <v>-16.2</v>
      </c>
      <c r="E782" s="4">
        <v>31.8</v>
      </c>
      <c r="J782" s="4">
        <v>0.2</v>
      </c>
      <c r="K782" s="4">
        <v>0</v>
      </c>
      <c r="L782" s="4">
        <v>119.2</v>
      </c>
    </row>
    <row r="783" spans="2:12" ht="15" thickBot="1" x14ac:dyDescent="0.35">
      <c r="B783">
        <f t="shared" si="15"/>
        <v>4</v>
      </c>
      <c r="C783" s="2">
        <v>42642</v>
      </c>
      <c r="D783" s="4">
        <v>3.1</v>
      </c>
      <c r="E783" s="4">
        <v>164.9</v>
      </c>
      <c r="J783" s="4">
        <v>0.1</v>
      </c>
      <c r="K783" s="4">
        <v>0</v>
      </c>
      <c r="L783" s="4">
        <v>2.2000000000000002</v>
      </c>
    </row>
    <row r="784" spans="2:12" ht="15" thickBot="1" x14ac:dyDescent="0.35">
      <c r="B784">
        <f t="shared" si="15"/>
        <v>3</v>
      </c>
      <c r="C784" s="2">
        <v>42641</v>
      </c>
      <c r="D784" s="4">
        <v>26.9</v>
      </c>
      <c r="E784" s="4">
        <v>251.1</v>
      </c>
      <c r="J784" s="4">
        <v>0</v>
      </c>
      <c r="K784" s="4">
        <v>0</v>
      </c>
      <c r="L784" s="4">
        <v>-512.4</v>
      </c>
    </row>
    <row r="785" spans="2:12" ht="15" thickBot="1" x14ac:dyDescent="0.35">
      <c r="B785">
        <f t="shared" si="15"/>
        <v>2</v>
      </c>
      <c r="C785" s="2">
        <v>42640</v>
      </c>
      <c r="D785" s="4">
        <v>36.799999999999997</v>
      </c>
      <c r="E785" s="4">
        <v>49.6</v>
      </c>
      <c r="J785" s="4">
        <v>0</v>
      </c>
      <c r="K785" s="4">
        <v>0</v>
      </c>
      <c r="L785" s="4">
        <v>-249.1</v>
      </c>
    </row>
    <row r="786" spans="2:12" ht="15" thickBot="1" x14ac:dyDescent="0.35">
      <c r="B786">
        <f t="shared" si="15"/>
        <v>1</v>
      </c>
      <c r="C786" s="2">
        <v>42639</v>
      </c>
      <c r="D786" s="4">
        <v>61.4</v>
      </c>
      <c r="E786" s="4">
        <v>-453.6</v>
      </c>
      <c r="J786" s="4">
        <v>0</v>
      </c>
      <c r="K786" s="4">
        <v>0</v>
      </c>
      <c r="L786" s="4">
        <v>447.2</v>
      </c>
    </row>
    <row r="787" spans="2:12" ht="15" thickBot="1" x14ac:dyDescent="0.35">
      <c r="B787">
        <f t="shared" si="15"/>
        <v>5</v>
      </c>
      <c r="C787" s="2">
        <v>42636</v>
      </c>
      <c r="D787" s="4">
        <v>5.7</v>
      </c>
      <c r="E787" s="4">
        <v>-141.30000000000001</v>
      </c>
      <c r="J787" s="4">
        <v>0</v>
      </c>
      <c r="K787" s="4">
        <v>0</v>
      </c>
      <c r="L787" s="4">
        <v>-120.7</v>
      </c>
    </row>
    <row r="788" spans="2:12" ht="15" thickBot="1" x14ac:dyDescent="0.35">
      <c r="B788">
        <f t="shared" si="15"/>
        <v>4</v>
      </c>
      <c r="C788" s="2">
        <v>42635</v>
      </c>
      <c r="D788" s="4">
        <v>11.5</v>
      </c>
      <c r="E788" s="4">
        <v>-19.8</v>
      </c>
      <c r="J788" s="4">
        <v>0</v>
      </c>
      <c r="K788" s="4">
        <v>0</v>
      </c>
      <c r="L788" s="4">
        <v>-32.700000000000003</v>
      </c>
    </row>
    <row r="789" spans="2:12" ht="15" thickBot="1" x14ac:dyDescent="0.35">
      <c r="B789">
        <f t="shared" si="15"/>
        <v>3</v>
      </c>
      <c r="C789" s="2">
        <v>42634</v>
      </c>
      <c r="D789" s="4">
        <v>21.1</v>
      </c>
      <c r="E789" s="4">
        <v>77.5</v>
      </c>
      <c r="J789" s="4">
        <v>0</v>
      </c>
      <c r="K789" s="4">
        <v>0</v>
      </c>
      <c r="L789" s="4">
        <v>377.9</v>
      </c>
    </row>
    <row r="790" spans="2:12" ht="15" thickBot="1" x14ac:dyDescent="0.35">
      <c r="B790">
        <f t="shared" si="15"/>
        <v>2</v>
      </c>
      <c r="C790" s="2">
        <v>42633</v>
      </c>
      <c r="D790" s="4">
        <v>20.2</v>
      </c>
      <c r="E790" s="4">
        <v>39.700000000000003</v>
      </c>
      <c r="J790" s="4">
        <v>0</v>
      </c>
      <c r="K790" s="4">
        <v>0</v>
      </c>
      <c r="L790" s="4">
        <v>7.4</v>
      </c>
    </row>
    <row r="791" spans="2:12" ht="15" thickBot="1" x14ac:dyDescent="0.35">
      <c r="B791">
        <f t="shared" si="15"/>
        <v>1</v>
      </c>
      <c r="C791" s="2">
        <v>42632</v>
      </c>
      <c r="D791" s="4">
        <v>35</v>
      </c>
      <c r="E791" s="4">
        <v>115.2</v>
      </c>
      <c r="J791" s="4">
        <v>-0.1</v>
      </c>
      <c r="K791" s="4">
        <v>0</v>
      </c>
      <c r="L791" s="4">
        <v>503.3</v>
      </c>
    </row>
    <row r="792" spans="2:12" ht="15" thickBot="1" x14ac:dyDescent="0.35">
      <c r="B792">
        <f t="shared" si="15"/>
        <v>5</v>
      </c>
      <c r="C792" s="2">
        <v>42629</v>
      </c>
      <c r="D792" s="4">
        <v>-34</v>
      </c>
      <c r="E792" s="4">
        <v>21</v>
      </c>
      <c r="J792" s="4">
        <v>-43.9</v>
      </c>
      <c r="K792" s="4">
        <v>0</v>
      </c>
      <c r="L792" s="4">
        <v>-33.4</v>
      </c>
    </row>
    <row r="793" spans="2:12" ht="15" thickBot="1" x14ac:dyDescent="0.35">
      <c r="B793">
        <f t="shared" si="15"/>
        <v>4</v>
      </c>
      <c r="C793" s="2">
        <v>42628</v>
      </c>
      <c r="D793" s="4">
        <v>-34.200000000000003</v>
      </c>
      <c r="E793" s="4">
        <v>-9.3000000000000007</v>
      </c>
      <c r="J793" s="4">
        <v>-20.399999999999999</v>
      </c>
      <c r="K793" s="4">
        <v>0</v>
      </c>
      <c r="L793" s="4">
        <v>84</v>
      </c>
    </row>
    <row r="794" spans="2:12" ht="15" thickBot="1" x14ac:dyDescent="0.35">
      <c r="B794">
        <f t="shared" si="15"/>
        <v>3</v>
      </c>
      <c r="C794" s="2">
        <v>42627</v>
      </c>
      <c r="D794" s="4">
        <v>-11.8</v>
      </c>
      <c r="E794" s="4">
        <v>-25.4</v>
      </c>
      <c r="J794" s="4">
        <v>-1.3</v>
      </c>
      <c r="K794" s="4">
        <v>0</v>
      </c>
      <c r="L794" s="4">
        <v>-131.5</v>
      </c>
    </row>
    <row r="795" spans="2:12" ht="15" thickBot="1" x14ac:dyDescent="0.35">
      <c r="B795">
        <f t="shared" si="15"/>
        <v>2</v>
      </c>
      <c r="C795" s="2">
        <v>42626</v>
      </c>
      <c r="D795" s="4">
        <v>-2.9</v>
      </c>
      <c r="E795" s="4">
        <v>-19.7</v>
      </c>
      <c r="J795" s="4">
        <v>0</v>
      </c>
      <c r="K795" s="4">
        <v>0</v>
      </c>
      <c r="L795" s="4">
        <v>-6</v>
      </c>
    </row>
    <row r="796" spans="2:12" ht="15" thickBot="1" x14ac:dyDescent="0.35">
      <c r="B796">
        <f t="shared" si="15"/>
        <v>1</v>
      </c>
      <c r="C796" s="2">
        <v>42625</v>
      </c>
      <c r="D796" s="4">
        <v>21.8</v>
      </c>
      <c r="E796" s="4">
        <v>25.6</v>
      </c>
      <c r="J796" s="4">
        <v>0</v>
      </c>
      <c r="K796" s="4">
        <v>0</v>
      </c>
      <c r="L796" s="4">
        <v>54.1</v>
      </c>
    </row>
    <row r="797" spans="2:12" ht="15" thickBot="1" x14ac:dyDescent="0.35">
      <c r="B797">
        <f t="shared" si="15"/>
        <v>5</v>
      </c>
      <c r="C797" s="2">
        <v>42622</v>
      </c>
      <c r="D797" s="4">
        <v>-35.9</v>
      </c>
      <c r="E797" s="4">
        <v>50</v>
      </c>
      <c r="J797" s="4">
        <v>0</v>
      </c>
      <c r="K797" s="4">
        <v>0</v>
      </c>
      <c r="L797" s="4">
        <v>-139.5</v>
      </c>
    </row>
    <row r="798" spans="2:12" ht="15" thickBot="1" x14ac:dyDescent="0.35">
      <c r="B798">
        <f t="shared" si="15"/>
        <v>4</v>
      </c>
      <c r="C798" s="2">
        <v>42621</v>
      </c>
      <c r="D798" s="4">
        <v>-41.4</v>
      </c>
      <c r="E798" s="4">
        <v>39.1</v>
      </c>
      <c r="J798" s="4">
        <v>0.2</v>
      </c>
      <c r="K798" s="4">
        <v>0</v>
      </c>
      <c r="L798" s="4">
        <v>107.3</v>
      </c>
    </row>
    <row r="799" spans="2:12" ht="15" thickBot="1" x14ac:dyDescent="0.35">
      <c r="B799">
        <f t="shared" si="15"/>
        <v>3</v>
      </c>
      <c r="C799" s="2">
        <v>42620</v>
      </c>
      <c r="D799" s="4">
        <v>-14.4</v>
      </c>
      <c r="E799" s="4">
        <v>-211.7</v>
      </c>
      <c r="J799" s="4">
        <v>0</v>
      </c>
      <c r="K799" s="4">
        <v>0</v>
      </c>
      <c r="L799" s="4">
        <v>162.5</v>
      </c>
    </row>
    <row r="800" spans="2:12" ht="15" thickBot="1" x14ac:dyDescent="0.35">
      <c r="B800">
        <f t="shared" si="15"/>
        <v>2</v>
      </c>
      <c r="C800" s="2">
        <v>42619</v>
      </c>
      <c r="D800" s="4">
        <v>-4.3</v>
      </c>
      <c r="E800" s="4">
        <v>148.6</v>
      </c>
      <c r="J800" s="4">
        <v>0</v>
      </c>
      <c r="K800" s="4">
        <v>0</v>
      </c>
      <c r="L800" s="4">
        <v>-62.6</v>
      </c>
    </row>
    <row r="801" spans="2:12" ht="15" thickBot="1" x14ac:dyDescent="0.35">
      <c r="B801">
        <f t="shared" si="15"/>
        <v>1</v>
      </c>
      <c r="C801" s="2">
        <v>42618</v>
      </c>
      <c r="D801" s="4">
        <v>26.3</v>
      </c>
      <c r="E801" s="4">
        <v>17.2</v>
      </c>
      <c r="J801" s="4">
        <v>0</v>
      </c>
      <c r="K801" s="4">
        <v>0</v>
      </c>
      <c r="L801" s="4">
        <v>-25.5</v>
      </c>
    </row>
    <row r="802" spans="2:12" ht="15" thickBot="1" x14ac:dyDescent="0.35">
      <c r="B802">
        <f t="shared" si="15"/>
        <v>5</v>
      </c>
      <c r="C802" s="2">
        <v>42615</v>
      </c>
      <c r="D802" s="4">
        <v>-39.1</v>
      </c>
      <c r="E802" s="4">
        <v>222.4</v>
      </c>
      <c r="J802" s="4">
        <v>0</v>
      </c>
      <c r="K802" s="4">
        <v>0</v>
      </c>
      <c r="L802" s="4">
        <v>7.7</v>
      </c>
    </row>
    <row r="803" spans="2:12" ht="15" thickBot="1" x14ac:dyDescent="0.35">
      <c r="B803">
        <f t="shared" si="15"/>
        <v>4</v>
      </c>
      <c r="C803" s="2">
        <v>42614</v>
      </c>
      <c r="D803" s="4">
        <v>-10.199999999999999</v>
      </c>
      <c r="E803" s="4">
        <v>174.8</v>
      </c>
      <c r="J803" s="4">
        <v>0.1</v>
      </c>
      <c r="K803" s="4">
        <v>0</v>
      </c>
      <c r="L803" s="4">
        <v>-495</v>
      </c>
    </row>
    <row r="804" spans="2:12" ht="15" thickBot="1" x14ac:dyDescent="0.35">
      <c r="B804">
        <f t="shared" si="15"/>
        <v>3</v>
      </c>
      <c r="C804" s="2">
        <v>42613</v>
      </c>
      <c r="D804" s="4">
        <v>14.2</v>
      </c>
      <c r="E804" s="4">
        <v>-79.3</v>
      </c>
      <c r="J804" s="4">
        <v>0</v>
      </c>
      <c r="K804" s="4">
        <v>0</v>
      </c>
      <c r="L804" s="4">
        <v>101.9</v>
      </c>
    </row>
    <row r="805" spans="2:12" ht="15" thickBot="1" x14ac:dyDescent="0.35">
      <c r="B805">
        <f t="shared" si="15"/>
        <v>2</v>
      </c>
      <c r="C805" s="2">
        <v>42612</v>
      </c>
      <c r="D805" s="4">
        <v>28</v>
      </c>
      <c r="E805" s="4">
        <v>-5.9</v>
      </c>
      <c r="J805" s="4">
        <v>0.2</v>
      </c>
      <c r="K805" s="4">
        <v>0</v>
      </c>
      <c r="L805" s="4">
        <v>7.1</v>
      </c>
    </row>
    <row r="806" spans="2:12" ht="15" thickBot="1" x14ac:dyDescent="0.35">
      <c r="B806">
        <f t="shared" si="15"/>
        <v>1</v>
      </c>
      <c r="C806" s="2">
        <v>42611</v>
      </c>
      <c r="D806" s="4">
        <v>52.8</v>
      </c>
      <c r="E806" s="4">
        <v>-62.8</v>
      </c>
      <c r="J806" s="4">
        <v>0.1</v>
      </c>
      <c r="K806" s="4">
        <v>0</v>
      </c>
      <c r="L806" s="4">
        <v>-14.1</v>
      </c>
    </row>
    <row r="807" spans="2:12" ht="15" thickBot="1" x14ac:dyDescent="0.35">
      <c r="B807">
        <f t="shared" si="15"/>
        <v>5</v>
      </c>
      <c r="C807" s="2">
        <v>42608</v>
      </c>
      <c r="D807" s="4">
        <v>-5.4</v>
      </c>
      <c r="E807" s="4">
        <v>131.80000000000001</v>
      </c>
      <c r="J807" s="4">
        <v>0.2</v>
      </c>
      <c r="K807" s="4">
        <v>0</v>
      </c>
      <c r="L807" s="4">
        <v>14.2</v>
      </c>
    </row>
    <row r="808" spans="2:12" ht="15" thickBot="1" x14ac:dyDescent="0.35">
      <c r="B808">
        <f t="shared" si="15"/>
        <v>4</v>
      </c>
      <c r="C808" s="2">
        <v>42607</v>
      </c>
      <c r="D808" s="4">
        <v>5.3</v>
      </c>
      <c r="E808" s="4">
        <v>-395.7</v>
      </c>
      <c r="J808" s="4">
        <v>0</v>
      </c>
      <c r="K808" s="4">
        <v>0</v>
      </c>
      <c r="L808" s="4">
        <v>43.6</v>
      </c>
    </row>
    <row r="809" spans="2:12" ht="15" thickBot="1" x14ac:dyDescent="0.35">
      <c r="B809">
        <f t="shared" si="15"/>
        <v>3</v>
      </c>
      <c r="C809" s="2">
        <v>42606</v>
      </c>
      <c r="D809" s="4">
        <v>26.1</v>
      </c>
      <c r="E809" s="4">
        <v>-209.4</v>
      </c>
      <c r="J809" s="4">
        <v>0</v>
      </c>
      <c r="K809" s="4">
        <v>0</v>
      </c>
      <c r="L809" s="4">
        <v>141.69999999999999</v>
      </c>
    </row>
    <row r="810" spans="2:12" ht="15" thickBot="1" x14ac:dyDescent="0.35">
      <c r="B810">
        <f t="shared" si="15"/>
        <v>2</v>
      </c>
      <c r="C810" s="2">
        <v>42605</v>
      </c>
      <c r="D810" s="4">
        <v>38.1</v>
      </c>
      <c r="E810" s="4">
        <v>12.3</v>
      </c>
      <c r="J810" s="4">
        <v>0</v>
      </c>
      <c r="K810" s="4">
        <v>0</v>
      </c>
      <c r="L810" s="4">
        <v>-7</v>
      </c>
    </row>
    <row r="811" spans="2:12" ht="15" thickBot="1" x14ac:dyDescent="0.35">
      <c r="B811">
        <f t="shared" si="15"/>
        <v>1</v>
      </c>
      <c r="C811" s="2">
        <v>42604</v>
      </c>
      <c r="D811" s="4">
        <v>56.6</v>
      </c>
      <c r="E811" s="4">
        <v>-28.6</v>
      </c>
      <c r="J811" s="4">
        <v>0</v>
      </c>
      <c r="K811" s="4">
        <v>0</v>
      </c>
      <c r="L811" s="4">
        <v>-40.1</v>
      </c>
    </row>
    <row r="812" spans="2:12" ht="15" thickBot="1" x14ac:dyDescent="0.35">
      <c r="B812">
        <f t="shared" si="15"/>
        <v>5</v>
      </c>
      <c r="C812" s="2">
        <v>42601</v>
      </c>
      <c r="D812" s="4">
        <v>-5.9</v>
      </c>
      <c r="E812" s="4">
        <v>172.5</v>
      </c>
      <c r="J812" s="4">
        <v>0</v>
      </c>
      <c r="K812" s="4">
        <v>0</v>
      </c>
      <c r="L812" s="4">
        <v>-4.5</v>
      </c>
    </row>
    <row r="813" spans="2:12" ht="15" thickBot="1" x14ac:dyDescent="0.35">
      <c r="B813">
        <f t="shared" si="15"/>
        <v>4</v>
      </c>
      <c r="C813" s="2">
        <v>42600</v>
      </c>
      <c r="D813" s="4">
        <v>-19.399999999999999</v>
      </c>
      <c r="E813" s="4">
        <v>32.4</v>
      </c>
      <c r="J813" s="4">
        <v>0</v>
      </c>
      <c r="K813" s="4">
        <v>0</v>
      </c>
      <c r="L813" s="4">
        <v>-7.7</v>
      </c>
    </row>
    <row r="814" spans="2:12" ht="15" thickBot="1" x14ac:dyDescent="0.35">
      <c r="B814">
        <f t="shared" si="15"/>
        <v>3</v>
      </c>
      <c r="C814" s="2">
        <v>42599</v>
      </c>
      <c r="D814" s="4">
        <v>-6.1</v>
      </c>
      <c r="E814" s="4">
        <v>44.5</v>
      </c>
      <c r="J814" s="4">
        <v>0.1</v>
      </c>
      <c r="K814" s="4">
        <v>0</v>
      </c>
      <c r="L814" s="4">
        <v>34.299999999999997</v>
      </c>
    </row>
    <row r="815" spans="2:12" ht="15" thickBot="1" x14ac:dyDescent="0.35">
      <c r="B815">
        <f t="shared" si="15"/>
        <v>2</v>
      </c>
      <c r="C815" s="2">
        <v>42598</v>
      </c>
      <c r="D815" s="4">
        <v>6.8</v>
      </c>
      <c r="E815" s="4">
        <v>114.6</v>
      </c>
      <c r="J815" s="4">
        <v>-15.6</v>
      </c>
      <c r="K815" s="4">
        <v>0</v>
      </c>
      <c r="L815" s="4">
        <v>-114.6</v>
      </c>
    </row>
    <row r="816" spans="2:12" ht="15" thickBot="1" x14ac:dyDescent="0.35">
      <c r="B816">
        <f t="shared" si="15"/>
        <v>1</v>
      </c>
      <c r="C816" s="2">
        <v>42597</v>
      </c>
      <c r="D816" s="4">
        <v>21.5</v>
      </c>
      <c r="E816" s="4">
        <v>-79</v>
      </c>
      <c r="J816" s="4">
        <v>-7</v>
      </c>
      <c r="K816" s="4">
        <v>0</v>
      </c>
      <c r="L816" s="4">
        <v>93.1</v>
      </c>
    </row>
    <row r="817" spans="2:12" ht="15" thickBot="1" x14ac:dyDescent="0.35">
      <c r="B817">
        <f t="shared" si="15"/>
        <v>5</v>
      </c>
      <c r="C817" s="2">
        <v>42594</v>
      </c>
      <c r="D817" s="4">
        <v>-51.8</v>
      </c>
      <c r="E817" s="4">
        <v>15.8</v>
      </c>
      <c r="J817" s="4">
        <v>-0.7</v>
      </c>
      <c r="K817" s="4">
        <v>0</v>
      </c>
      <c r="L817" s="4">
        <v>65.099999999999994</v>
      </c>
    </row>
    <row r="818" spans="2:12" ht="15" thickBot="1" x14ac:dyDescent="0.35">
      <c r="B818">
        <f t="shared" si="15"/>
        <v>4</v>
      </c>
      <c r="C818" s="2">
        <v>42593</v>
      </c>
      <c r="D818" s="4">
        <v>-43.2</v>
      </c>
      <c r="E818" s="4">
        <v>32.4</v>
      </c>
      <c r="J818" s="4">
        <v>0</v>
      </c>
      <c r="K818" s="4">
        <v>0</v>
      </c>
      <c r="L818" s="4">
        <v>17.7</v>
      </c>
    </row>
    <row r="819" spans="2:12" ht="15" thickBot="1" x14ac:dyDescent="0.35">
      <c r="B819">
        <f t="shared" si="15"/>
        <v>3</v>
      </c>
      <c r="C819" s="2">
        <v>42592</v>
      </c>
      <c r="D819" s="4">
        <v>-23.2</v>
      </c>
      <c r="E819" s="4">
        <v>-63.5</v>
      </c>
      <c r="J819" s="4">
        <v>0</v>
      </c>
      <c r="K819" s="4">
        <v>0</v>
      </c>
      <c r="L819" s="4">
        <v>-51.8</v>
      </c>
    </row>
    <row r="820" spans="2:12" ht="15" thickBot="1" x14ac:dyDescent="0.35">
      <c r="B820">
        <f t="shared" si="15"/>
        <v>2</v>
      </c>
      <c r="C820" s="2">
        <v>42591</v>
      </c>
      <c r="D820" s="4">
        <v>-6.7</v>
      </c>
      <c r="E820" s="4">
        <v>43.7</v>
      </c>
      <c r="J820" s="4">
        <v>0</v>
      </c>
      <c r="K820" s="4">
        <v>0</v>
      </c>
      <c r="L820" s="4">
        <v>-22</v>
      </c>
    </row>
    <row r="821" spans="2:12" ht="15" thickBot="1" x14ac:dyDescent="0.35">
      <c r="B821">
        <f t="shared" si="15"/>
        <v>1</v>
      </c>
      <c r="C821" s="2">
        <v>42590</v>
      </c>
      <c r="D821" s="4">
        <v>18.7</v>
      </c>
      <c r="E821" s="4">
        <v>54.4</v>
      </c>
      <c r="J821" s="4">
        <v>0.1</v>
      </c>
      <c r="K821" s="4">
        <v>0</v>
      </c>
      <c r="L821" s="4">
        <v>-73.3</v>
      </c>
    </row>
    <row r="822" spans="2:12" ht="15" thickBot="1" x14ac:dyDescent="0.35">
      <c r="B822">
        <f t="shared" si="15"/>
        <v>5</v>
      </c>
      <c r="C822" s="2">
        <v>42587</v>
      </c>
      <c r="D822" s="4">
        <v>-50.5</v>
      </c>
      <c r="E822" s="4">
        <v>32.9</v>
      </c>
      <c r="J822" s="4">
        <v>0</v>
      </c>
      <c r="K822" s="4">
        <v>0</v>
      </c>
      <c r="L822" s="4">
        <v>-14.6</v>
      </c>
    </row>
    <row r="823" spans="2:12" ht="15" thickBot="1" x14ac:dyDescent="0.35">
      <c r="B823">
        <f t="shared" si="15"/>
        <v>4</v>
      </c>
      <c r="C823" s="2">
        <v>42586</v>
      </c>
      <c r="D823" s="4">
        <v>-39.6</v>
      </c>
      <c r="E823" s="4">
        <v>114.7</v>
      </c>
      <c r="J823" s="4">
        <v>0</v>
      </c>
      <c r="K823" s="4">
        <v>0</v>
      </c>
      <c r="L823" s="4">
        <v>18.100000000000001</v>
      </c>
    </row>
    <row r="824" spans="2:12" ht="15" thickBot="1" x14ac:dyDescent="0.35">
      <c r="B824">
        <f t="shared" si="15"/>
        <v>3</v>
      </c>
      <c r="C824" s="2">
        <v>42585</v>
      </c>
      <c r="D824" s="4">
        <v>-15.1</v>
      </c>
      <c r="E824" s="4">
        <v>174.3</v>
      </c>
      <c r="J824" s="4">
        <v>0</v>
      </c>
      <c r="K824" s="4">
        <v>0</v>
      </c>
      <c r="L824" s="4">
        <v>-128.4</v>
      </c>
    </row>
    <row r="825" spans="2:12" ht="15" thickBot="1" x14ac:dyDescent="0.35">
      <c r="B825">
        <f t="shared" si="15"/>
        <v>2</v>
      </c>
      <c r="C825" s="2">
        <v>42584</v>
      </c>
      <c r="D825" s="4">
        <v>4.2</v>
      </c>
      <c r="E825" s="4">
        <v>288.39999999999998</v>
      </c>
      <c r="J825" s="4">
        <v>0</v>
      </c>
      <c r="K825" s="4">
        <v>0</v>
      </c>
      <c r="L825" s="4">
        <v>-133.6</v>
      </c>
    </row>
    <row r="826" spans="2:12" ht="15" thickBot="1" x14ac:dyDescent="0.35">
      <c r="B826">
        <f t="shared" si="15"/>
        <v>1</v>
      </c>
      <c r="C826" s="2">
        <v>42583</v>
      </c>
      <c r="D826" s="4">
        <v>44.2</v>
      </c>
      <c r="E826" s="4">
        <v>193.3</v>
      </c>
      <c r="J826" s="4">
        <v>0</v>
      </c>
      <c r="K826" s="4">
        <v>0</v>
      </c>
      <c r="L826" s="4">
        <v>-324.5</v>
      </c>
    </row>
    <row r="827" spans="2:12" ht="15" thickBot="1" x14ac:dyDescent="0.35">
      <c r="B827">
        <f t="shared" si="15"/>
        <v>5</v>
      </c>
      <c r="C827" s="2">
        <v>42580</v>
      </c>
      <c r="D827" s="4">
        <v>-3.9</v>
      </c>
      <c r="E827" s="4">
        <v>-68.400000000000006</v>
      </c>
      <c r="J827" s="4">
        <v>0</v>
      </c>
      <c r="K827" s="4">
        <v>0</v>
      </c>
      <c r="L827" s="4">
        <v>202.9</v>
      </c>
    </row>
    <row r="828" spans="2:12" ht="15" thickBot="1" x14ac:dyDescent="0.35">
      <c r="B828">
        <f t="shared" si="15"/>
        <v>4</v>
      </c>
      <c r="C828" s="2">
        <v>42579</v>
      </c>
      <c r="D828" s="4">
        <v>6.6</v>
      </c>
      <c r="E828" s="4">
        <v>-50.9</v>
      </c>
      <c r="J828" s="4">
        <v>0</v>
      </c>
      <c r="K828" s="4">
        <v>0</v>
      </c>
      <c r="L828" s="4">
        <v>27.7</v>
      </c>
    </row>
    <row r="829" spans="2:12" ht="15" thickBot="1" x14ac:dyDescent="0.35">
      <c r="B829">
        <f t="shared" si="15"/>
        <v>3</v>
      </c>
      <c r="C829" s="2">
        <v>42578</v>
      </c>
      <c r="D829" s="4">
        <v>17.8</v>
      </c>
      <c r="E829" s="4">
        <v>-88.7</v>
      </c>
      <c r="J829" s="4">
        <v>0</v>
      </c>
      <c r="K829" s="4">
        <v>0</v>
      </c>
      <c r="L829" s="4">
        <v>-50.7</v>
      </c>
    </row>
    <row r="830" spans="2:12" ht="15" thickBot="1" x14ac:dyDescent="0.35">
      <c r="B830">
        <f t="shared" si="15"/>
        <v>2</v>
      </c>
      <c r="C830" s="2">
        <v>42577</v>
      </c>
      <c r="D830" s="4">
        <v>29.8</v>
      </c>
      <c r="E830" s="4">
        <v>60.7</v>
      </c>
      <c r="J830" s="4">
        <v>0</v>
      </c>
      <c r="K830" s="4">
        <v>0</v>
      </c>
      <c r="L830" s="4">
        <v>2.5</v>
      </c>
    </row>
    <row r="831" spans="2:12" ht="15" thickBot="1" x14ac:dyDescent="0.35">
      <c r="B831">
        <f t="shared" si="15"/>
        <v>1</v>
      </c>
      <c r="C831" s="2">
        <v>42576</v>
      </c>
      <c r="D831" s="4">
        <v>54.3</v>
      </c>
      <c r="E831" s="4">
        <v>-419.2</v>
      </c>
      <c r="J831" s="4">
        <v>0</v>
      </c>
      <c r="K831" s="4">
        <v>0</v>
      </c>
      <c r="L831" s="4">
        <v>104.4</v>
      </c>
    </row>
    <row r="832" spans="2:12" ht="15" thickBot="1" x14ac:dyDescent="0.35">
      <c r="B832">
        <f t="shared" si="15"/>
        <v>5</v>
      </c>
      <c r="C832" s="2">
        <v>42573</v>
      </c>
      <c r="D832" s="4">
        <v>-4.7</v>
      </c>
      <c r="E832" s="4">
        <v>-56.8</v>
      </c>
      <c r="J832" s="4">
        <v>0</v>
      </c>
      <c r="K832" s="4">
        <v>0</v>
      </c>
      <c r="L832" s="4">
        <v>24</v>
      </c>
    </row>
    <row r="833" spans="2:12" ht="15" thickBot="1" x14ac:dyDescent="0.35">
      <c r="B833">
        <f t="shared" si="15"/>
        <v>4</v>
      </c>
      <c r="C833" s="2">
        <v>42572</v>
      </c>
      <c r="D833" s="4">
        <v>4.2</v>
      </c>
      <c r="E833" s="4">
        <v>-6.1</v>
      </c>
      <c r="J833" s="4">
        <v>0.6</v>
      </c>
      <c r="K833" s="4">
        <v>0</v>
      </c>
      <c r="L833" s="4">
        <v>-23.3</v>
      </c>
    </row>
    <row r="834" spans="2:12" ht="15" thickBot="1" x14ac:dyDescent="0.35">
      <c r="B834">
        <f t="shared" si="15"/>
        <v>3</v>
      </c>
      <c r="C834" s="2">
        <v>42571</v>
      </c>
      <c r="D834" s="4">
        <v>10.1</v>
      </c>
      <c r="E834" s="4">
        <v>-23.5</v>
      </c>
      <c r="J834" s="4">
        <v>0</v>
      </c>
      <c r="K834" s="4">
        <v>0</v>
      </c>
      <c r="L834" s="4">
        <v>250.8</v>
      </c>
    </row>
    <row r="835" spans="2:12" ht="15" thickBot="1" x14ac:dyDescent="0.35">
      <c r="B835">
        <f t="shared" si="15"/>
        <v>2</v>
      </c>
      <c r="C835" s="2">
        <v>42570</v>
      </c>
      <c r="D835" s="4">
        <v>25.9</v>
      </c>
      <c r="E835" s="4">
        <v>48</v>
      </c>
      <c r="J835" s="4">
        <v>0</v>
      </c>
      <c r="K835" s="4">
        <v>0</v>
      </c>
      <c r="L835" s="4">
        <v>-14.2</v>
      </c>
    </row>
    <row r="836" spans="2:12" ht="15" thickBot="1" x14ac:dyDescent="0.35">
      <c r="B836">
        <f t="shared" si="15"/>
        <v>1</v>
      </c>
      <c r="C836" s="2">
        <v>42569</v>
      </c>
      <c r="D836" s="4">
        <v>34.799999999999997</v>
      </c>
      <c r="E836" s="4">
        <v>-52.1</v>
      </c>
      <c r="J836" s="4">
        <v>-1.6</v>
      </c>
      <c r="K836" s="4">
        <v>0</v>
      </c>
      <c r="L836" s="4">
        <v>-26.2</v>
      </c>
    </row>
    <row r="837" spans="2:12" ht="15" thickBot="1" x14ac:dyDescent="0.35">
      <c r="B837">
        <f t="shared" ref="B837:B900" si="16">WEEKDAY(C837,2)</f>
        <v>5</v>
      </c>
      <c r="C837" s="2">
        <v>42566</v>
      </c>
      <c r="D837" s="4">
        <v>-33.200000000000003</v>
      </c>
      <c r="E837" s="4">
        <v>-47.2</v>
      </c>
      <c r="J837" s="4">
        <v>1</v>
      </c>
      <c r="K837" s="4">
        <v>0</v>
      </c>
      <c r="L837" s="4">
        <v>15.9</v>
      </c>
    </row>
    <row r="838" spans="2:12" ht="15" thickBot="1" x14ac:dyDescent="0.35">
      <c r="B838">
        <f t="shared" si="16"/>
        <v>4</v>
      </c>
      <c r="C838" s="2">
        <v>42565</v>
      </c>
      <c r="D838" s="4">
        <v>-38.4</v>
      </c>
      <c r="E838" s="4">
        <v>-91.7</v>
      </c>
      <c r="J838" s="4">
        <v>-0.7</v>
      </c>
      <c r="K838" s="4">
        <v>0</v>
      </c>
      <c r="L838" s="4">
        <v>-12.9</v>
      </c>
    </row>
    <row r="839" spans="2:12" ht="15" thickBot="1" x14ac:dyDescent="0.35">
      <c r="B839">
        <f t="shared" si="16"/>
        <v>3</v>
      </c>
      <c r="C839" s="2">
        <v>42564</v>
      </c>
      <c r="D839" s="4">
        <v>-23.5</v>
      </c>
      <c r="E839" s="4">
        <v>-55.4</v>
      </c>
      <c r="J839" s="4">
        <v>0.1</v>
      </c>
      <c r="K839" s="4">
        <v>0</v>
      </c>
      <c r="L839" s="4">
        <v>14.6</v>
      </c>
    </row>
    <row r="840" spans="2:12" ht="15" thickBot="1" x14ac:dyDescent="0.35">
      <c r="B840">
        <f t="shared" si="16"/>
        <v>2</v>
      </c>
      <c r="C840" s="2">
        <v>42563</v>
      </c>
      <c r="D840" s="4">
        <v>-4.8</v>
      </c>
      <c r="E840" s="4">
        <v>6.7</v>
      </c>
      <c r="J840" s="4">
        <v>0</v>
      </c>
      <c r="K840" s="4">
        <v>0</v>
      </c>
      <c r="L840" s="4">
        <v>26.9</v>
      </c>
    </row>
    <row r="841" spans="2:12" ht="15" thickBot="1" x14ac:dyDescent="0.35">
      <c r="B841">
        <f t="shared" si="16"/>
        <v>1</v>
      </c>
      <c r="C841" s="2">
        <v>42562</v>
      </c>
      <c r="D841" s="4">
        <v>10.3</v>
      </c>
      <c r="E841" s="4">
        <v>63.5</v>
      </c>
      <c r="J841" s="4">
        <v>0</v>
      </c>
      <c r="K841" s="4">
        <v>0</v>
      </c>
      <c r="L841" s="4">
        <v>-76.900000000000006</v>
      </c>
    </row>
    <row r="842" spans="2:12" ht="15" thickBot="1" x14ac:dyDescent="0.35">
      <c r="B842">
        <f t="shared" si="16"/>
        <v>5</v>
      </c>
      <c r="C842" s="2">
        <v>42559</v>
      </c>
      <c r="D842" s="4">
        <v>-58.4</v>
      </c>
      <c r="E842" s="4">
        <v>36.299999999999997</v>
      </c>
      <c r="J842" s="4">
        <v>0</v>
      </c>
      <c r="K842" s="4">
        <v>0</v>
      </c>
      <c r="L842" s="4">
        <v>47.5</v>
      </c>
    </row>
    <row r="843" spans="2:12" ht="15" thickBot="1" x14ac:dyDescent="0.35">
      <c r="B843">
        <f t="shared" si="16"/>
        <v>4</v>
      </c>
      <c r="C843" s="2">
        <v>42558</v>
      </c>
      <c r="D843" s="4">
        <v>-44.2</v>
      </c>
      <c r="E843" s="4">
        <v>53.2</v>
      </c>
      <c r="J843" s="4">
        <v>0</v>
      </c>
      <c r="K843" s="4">
        <v>0</v>
      </c>
      <c r="L843" s="4">
        <v>-36.200000000000003</v>
      </c>
    </row>
    <row r="844" spans="2:12" ht="15" thickBot="1" x14ac:dyDescent="0.35">
      <c r="B844">
        <f t="shared" si="16"/>
        <v>3</v>
      </c>
      <c r="C844" s="2">
        <v>42557</v>
      </c>
      <c r="D844" s="4">
        <v>-25.1</v>
      </c>
      <c r="E844" s="4">
        <v>-5.6</v>
      </c>
      <c r="J844" s="4">
        <v>0</v>
      </c>
      <c r="K844" s="4">
        <v>0</v>
      </c>
      <c r="L844" s="4">
        <v>69.3</v>
      </c>
    </row>
    <row r="845" spans="2:12" ht="15" thickBot="1" x14ac:dyDescent="0.35">
      <c r="B845">
        <f t="shared" si="16"/>
        <v>2</v>
      </c>
      <c r="C845" s="2">
        <v>42556</v>
      </c>
      <c r="D845" s="4">
        <v>-5.6</v>
      </c>
      <c r="E845" s="4">
        <v>58</v>
      </c>
      <c r="J845" s="4">
        <v>0</v>
      </c>
      <c r="K845" s="4">
        <v>0</v>
      </c>
      <c r="L845" s="4">
        <v>-54.7</v>
      </c>
    </row>
    <row r="846" spans="2:12" ht="15" thickBot="1" x14ac:dyDescent="0.35">
      <c r="B846">
        <f t="shared" si="16"/>
        <v>1</v>
      </c>
      <c r="C846" s="2">
        <v>42555</v>
      </c>
      <c r="D846" s="4">
        <v>22.3</v>
      </c>
      <c r="E846" s="4">
        <v>35.9</v>
      </c>
      <c r="J846" s="4">
        <v>0</v>
      </c>
      <c r="K846" s="4">
        <v>0</v>
      </c>
      <c r="L846" s="4">
        <v>-65.400000000000006</v>
      </c>
    </row>
    <row r="847" spans="2:12" ht="15" thickBot="1" x14ac:dyDescent="0.35">
      <c r="B847">
        <f t="shared" si="16"/>
        <v>5</v>
      </c>
      <c r="C847" s="2">
        <v>42552</v>
      </c>
      <c r="D847" s="4">
        <v>-37.200000000000003</v>
      </c>
      <c r="E847" s="4">
        <v>346.9</v>
      </c>
      <c r="J847" s="4">
        <v>0</v>
      </c>
      <c r="K847" s="4">
        <v>0</v>
      </c>
      <c r="L847" s="4">
        <v>-327.3</v>
      </c>
    </row>
    <row r="848" spans="2:12" ht="15" thickBot="1" x14ac:dyDescent="0.35">
      <c r="B848">
        <f t="shared" si="16"/>
        <v>4</v>
      </c>
      <c r="C848" s="2">
        <v>42551</v>
      </c>
      <c r="D848" s="4">
        <v>-6</v>
      </c>
      <c r="E848" s="4">
        <v>-56.7</v>
      </c>
      <c r="J848" s="4">
        <v>0</v>
      </c>
      <c r="K848" s="4">
        <v>0</v>
      </c>
      <c r="L848" s="4">
        <v>202.5</v>
      </c>
    </row>
    <row r="849" spans="2:12" ht="15" thickBot="1" x14ac:dyDescent="0.35">
      <c r="B849">
        <f t="shared" si="16"/>
        <v>3</v>
      </c>
      <c r="C849" s="2">
        <v>42550</v>
      </c>
      <c r="D849" s="4">
        <v>12.2</v>
      </c>
      <c r="E849" s="4">
        <v>216.6</v>
      </c>
      <c r="J849" s="4">
        <v>0.1</v>
      </c>
      <c r="K849" s="4">
        <v>0</v>
      </c>
      <c r="L849" s="4">
        <v>-84.3</v>
      </c>
    </row>
    <row r="850" spans="2:12" ht="15" thickBot="1" x14ac:dyDescent="0.35">
      <c r="B850">
        <f t="shared" si="16"/>
        <v>2</v>
      </c>
      <c r="C850" s="2">
        <v>42549</v>
      </c>
      <c r="D850" s="4">
        <v>30</v>
      </c>
      <c r="E850" s="4">
        <v>-39.9</v>
      </c>
      <c r="J850" s="4">
        <v>0</v>
      </c>
      <c r="K850" s="4">
        <v>0</v>
      </c>
      <c r="L850" s="4">
        <v>9.3000000000000007</v>
      </c>
    </row>
    <row r="851" spans="2:12" ht="15" thickBot="1" x14ac:dyDescent="0.35">
      <c r="B851">
        <f t="shared" si="16"/>
        <v>1</v>
      </c>
      <c r="C851" s="2">
        <v>42548</v>
      </c>
      <c r="D851" s="4">
        <v>54.5</v>
      </c>
      <c r="E851" s="4">
        <v>-450.4</v>
      </c>
      <c r="J851" s="4">
        <v>0</v>
      </c>
      <c r="K851" s="4">
        <v>0</v>
      </c>
      <c r="L851" s="4">
        <v>179.6</v>
      </c>
    </row>
    <row r="852" spans="2:12" ht="15" thickBot="1" x14ac:dyDescent="0.35">
      <c r="B852">
        <f t="shared" si="16"/>
        <v>5</v>
      </c>
      <c r="C852" s="2">
        <v>42545</v>
      </c>
      <c r="D852" s="4">
        <v>-4.5999999999999996</v>
      </c>
      <c r="E852" s="4">
        <v>-109.7</v>
      </c>
      <c r="J852" s="4">
        <v>0</v>
      </c>
      <c r="K852" s="4">
        <v>0</v>
      </c>
      <c r="L852" s="4">
        <v>10</v>
      </c>
    </row>
    <row r="853" spans="2:12" ht="15" thickBot="1" x14ac:dyDescent="0.35">
      <c r="B853">
        <f t="shared" si="16"/>
        <v>4</v>
      </c>
      <c r="C853" s="2">
        <v>42544</v>
      </c>
      <c r="D853" s="4">
        <v>6.3</v>
      </c>
      <c r="E853" s="4">
        <v>18.399999999999999</v>
      </c>
      <c r="J853" s="4">
        <v>-0.1</v>
      </c>
      <c r="K853" s="4">
        <v>0</v>
      </c>
      <c r="L853" s="4">
        <v>14.3</v>
      </c>
    </row>
    <row r="854" spans="2:12" ht="15" thickBot="1" x14ac:dyDescent="0.35">
      <c r="B854">
        <f t="shared" si="16"/>
        <v>3</v>
      </c>
      <c r="C854" s="2">
        <v>42543</v>
      </c>
      <c r="D854" s="4">
        <v>19.399999999999999</v>
      </c>
      <c r="E854" s="4">
        <v>6.7</v>
      </c>
      <c r="J854" s="4">
        <v>0.1</v>
      </c>
      <c r="K854" s="4">
        <v>0</v>
      </c>
      <c r="L854" s="4">
        <v>106.5</v>
      </c>
    </row>
    <row r="855" spans="2:12" ht="15" thickBot="1" x14ac:dyDescent="0.35">
      <c r="B855">
        <f t="shared" si="16"/>
        <v>2</v>
      </c>
      <c r="C855" s="2">
        <v>42542</v>
      </c>
      <c r="D855" s="4">
        <v>31.5</v>
      </c>
      <c r="E855" s="4">
        <v>18.7</v>
      </c>
      <c r="J855" s="4">
        <v>0</v>
      </c>
      <c r="K855" s="4">
        <v>0</v>
      </c>
      <c r="L855" s="4">
        <v>-37.9</v>
      </c>
    </row>
    <row r="856" spans="2:12" ht="15" thickBot="1" x14ac:dyDescent="0.35">
      <c r="B856">
        <f t="shared" si="16"/>
        <v>1</v>
      </c>
      <c r="C856" s="2">
        <v>42541</v>
      </c>
      <c r="D856" s="4">
        <v>39.700000000000003</v>
      </c>
      <c r="E856" s="4">
        <v>44</v>
      </c>
      <c r="J856" s="4">
        <v>0</v>
      </c>
      <c r="K856" s="4">
        <v>0</v>
      </c>
      <c r="L856" s="4">
        <v>-51.8</v>
      </c>
    </row>
    <row r="857" spans="2:12" ht="15" thickBot="1" x14ac:dyDescent="0.35">
      <c r="B857">
        <f t="shared" si="16"/>
        <v>5</v>
      </c>
      <c r="C857" s="2">
        <v>42538</v>
      </c>
      <c r="D857" s="4">
        <v>-42.9</v>
      </c>
      <c r="E857" s="4">
        <v>106.8</v>
      </c>
      <c r="J857" s="4">
        <v>-1.7</v>
      </c>
      <c r="K857" s="4">
        <v>0</v>
      </c>
      <c r="L857" s="4">
        <v>31.4</v>
      </c>
    </row>
    <row r="858" spans="2:12" ht="15" thickBot="1" x14ac:dyDescent="0.35">
      <c r="B858">
        <f t="shared" si="16"/>
        <v>4</v>
      </c>
      <c r="C858" s="2">
        <v>42537</v>
      </c>
      <c r="D858" s="4">
        <v>-29.3</v>
      </c>
      <c r="E858" s="4">
        <v>28.1</v>
      </c>
      <c r="J858" s="4">
        <v>4.2</v>
      </c>
      <c r="K858" s="4">
        <v>0</v>
      </c>
      <c r="L858" s="4">
        <v>21.7</v>
      </c>
    </row>
    <row r="859" spans="2:12" ht="15" thickBot="1" x14ac:dyDescent="0.35">
      <c r="B859">
        <f t="shared" si="16"/>
        <v>3</v>
      </c>
      <c r="C859" s="2">
        <v>42536</v>
      </c>
      <c r="D859" s="4">
        <v>-1.2</v>
      </c>
      <c r="E859" s="4">
        <v>-63.8</v>
      </c>
      <c r="J859" s="4">
        <v>0.2</v>
      </c>
      <c r="K859" s="4">
        <v>0</v>
      </c>
      <c r="L859" s="4">
        <v>3.8</v>
      </c>
    </row>
    <row r="860" spans="2:12" ht="15" thickBot="1" x14ac:dyDescent="0.35">
      <c r="B860">
        <f t="shared" si="16"/>
        <v>2</v>
      </c>
      <c r="C860" s="2">
        <v>42535</v>
      </c>
      <c r="D860" s="4">
        <v>37.9</v>
      </c>
      <c r="E860" s="4">
        <v>-46.5</v>
      </c>
      <c r="J860" s="4">
        <v>0.1</v>
      </c>
      <c r="K860" s="4">
        <v>0</v>
      </c>
      <c r="L860" s="4">
        <v>25</v>
      </c>
    </row>
    <row r="861" spans="2:12" ht="15" thickBot="1" x14ac:dyDescent="0.35">
      <c r="B861">
        <f t="shared" si="16"/>
        <v>5</v>
      </c>
      <c r="C861" s="2">
        <v>42531</v>
      </c>
      <c r="D861" s="4">
        <v>-66.400000000000006</v>
      </c>
      <c r="E861" s="4">
        <v>8.6999999999999993</v>
      </c>
      <c r="J861" s="4">
        <v>0</v>
      </c>
      <c r="K861" s="4">
        <v>0</v>
      </c>
      <c r="L861" s="4">
        <v>23.1</v>
      </c>
    </row>
    <row r="862" spans="2:12" ht="15" thickBot="1" x14ac:dyDescent="0.35">
      <c r="B862">
        <f t="shared" si="16"/>
        <v>4</v>
      </c>
      <c r="C862" s="2">
        <v>42530</v>
      </c>
      <c r="D862" s="4">
        <v>-65.099999999999994</v>
      </c>
      <c r="E862" s="4">
        <v>13.9</v>
      </c>
      <c r="J862" s="4">
        <v>0</v>
      </c>
      <c r="K862" s="4">
        <v>0</v>
      </c>
      <c r="L862" s="4">
        <v>-1.2</v>
      </c>
    </row>
    <row r="863" spans="2:12" ht="15" thickBot="1" x14ac:dyDescent="0.35">
      <c r="B863">
        <f t="shared" si="16"/>
        <v>3</v>
      </c>
      <c r="C863" s="2">
        <v>42529</v>
      </c>
      <c r="D863" s="4">
        <v>-33.700000000000003</v>
      </c>
      <c r="E863" s="4">
        <v>-18.100000000000001</v>
      </c>
      <c r="J863" s="4">
        <v>0</v>
      </c>
      <c r="K863" s="4">
        <v>0</v>
      </c>
      <c r="L863" s="4">
        <v>-41.1</v>
      </c>
    </row>
    <row r="864" spans="2:12" ht="15" thickBot="1" x14ac:dyDescent="0.35">
      <c r="B864">
        <f t="shared" si="16"/>
        <v>2</v>
      </c>
      <c r="C864" s="2">
        <v>42528</v>
      </c>
      <c r="D864" s="4">
        <v>-6.4</v>
      </c>
      <c r="E864" s="4">
        <v>81.2</v>
      </c>
      <c r="J864" s="4">
        <v>0</v>
      </c>
      <c r="K864" s="4">
        <v>0</v>
      </c>
      <c r="L864" s="4">
        <v>-50.9</v>
      </c>
    </row>
    <row r="865" spans="2:12" ht="15" thickBot="1" x14ac:dyDescent="0.35">
      <c r="B865">
        <f t="shared" si="16"/>
        <v>1</v>
      </c>
      <c r="C865" s="2">
        <v>42527</v>
      </c>
      <c r="D865" s="4">
        <v>14.7</v>
      </c>
      <c r="E865" s="4">
        <v>74</v>
      </c>
      <c r="J865" s="4">
        <v>0</v>
      </c>
      <c r="K865" s="4">
        <v>0</v>
      </c>
      <c r="L865" s="4">
        <v>-26.8</v>
      </c>
    </row>
    <row r="866" spans="2:12" ht="15" thickBot="1" x14ac:dyDescent="0.35">
      <c r="B866">
        <f t="shared" si="16"/>
        <v>5</v>
      </c>
      <c r="C866" s="2">
        <v>42524</v>
      </c>
      <c r="D866" s="4">
        <v>-49.3</v>
      </c>
      <c r="E866" s="4">
        <v>277</v>
      </c>
      <c r="J866" s="4">
        <v>0</v>
      </c>
      <c r="K866" s="4">
        <v>0</v>
      </c>
      <c r="L866" s="4">
        <v>-8.4</v>
      </c>
    </row>
    <row r="867" spans="2:12" ht="15" thickBot="1" x14ac:dyDescent="0.35">
      <c r="B867">
        <f t="shared" si="16"/>
        <v>4</v>
      </c>
      <c r="C867" s="2">
        <v>42523</v>
      </c>
      <c r="D867" s="4">
        <v>-31.2</v>
      </c>
      <c r="E867" s="4">
        <v>53.8</v>
      </c>
      <c r="J867" s="4">
        <v>0</v>
      </c>
      <c r="K867" s="4">
        <v>0</v>
      </c>
      <c r="L867" s="4">
        <v>-116.4</v>
      </c>
    </row>
    <row r="868" spans="2:12" ht="15" thickBot="1" x14ac:dyDescent="0.35">
      <c r="B868">
        <f t="shared" si="16"/>
        <v>3</v>
      </c>
      <c r="C868" s="2">
        <v>42522</v>
      </c>
      <c r="D868" s="4">
        <v>7.5</v>
      </c>
      <c r="E868" s="4">
        <v>68.900000000000006</v>
      </c>
      <c r="J868" s="4">
        <v>0</v>
      </c>
      <c r="K868" s="4">
        <v>0</v>
      </c>
      <c r="L868" s="4">
        <v>-473.6</v>
      </c>
    </row>
    <row r="869" spans="2:12" ht="15" thickBot="1" x14ac:dyDescent="0.35">
      <c r="B869">
        <f t="shared" si="16"/>
        <v>2</v>
      </c>
      <c r="C869" s="2">
        <v>42521</v>
      </c>
      <c r="D869" s="4">
        <v>29.3</v>
      </c>
      <c r="E869" s="4">
        <v>-130</v>
      </c>
      <c r="J869" s="4">
        <v>0</v>
      </c>
      <c r="K869" s="4">
        <v>0</v>
      </c>
      <c r="L869" s="4">
        <v>167</v>
      </c>
    </row>
    <row r="870" spans="2:12" ht="15" thickBot="1" x14ac:dyDescent="0.35">
      <c r="B870">
        <f t="shared" si="16"/>
        <v>1</v>
      </c>
      <c r="C870" s="2">
        <v>42520</v>
      </c>
      <c r="D870" s="4">
        <v>57.4</v>
      </c>
      <c r="E870" s="4">
        <v>-4.8</v>
      </c>
      <c r="J870" s="4">
        <v>0</v>
      </c>
      <c r="K870" s="4">
        <v>0</v>
      </c>
      <c r="L870" s="4">
        <v>87</v>
      </c>
    </row>
    <row r="871" spans="2:12" ht="15" thickBot="1" x14ac:dyDescent="0.35">
      <c r="B871">
        <f t="shared" si="16"/>
        <v>5</v>
      </c>
      <c r="C871" s="2">
        <v>42517</v>
      </c>
      <c r="D871" s="4">
        <v>-6.4</v>
      </c>
      <c r="E871" s="4">
        <v>82.1</v>
      </c>
      <c r="J871" s="4">
        <v>0</v>
      </c>
      <c r="K871" s="4">
        <v>0</v>
      </c>
      <c r="L871" s="4">
        <v>12.2</v>
      </c>
    </row>
    <row r="872" spans="2:12" ht="15" thickBot="1" x14ac:dyDescent="0.35">
      <c r="B872">
        <f t="shared" si="16"/>
        <v>4</v>
      </c>
      <c r="C872" s="2">
        <v>42516</v>
      </c>
      <c r="D872" s="4">
        <v>1.8</v>
      </c>
      <c r="E872" s="4">
        <v>65.599999999999994</v>
      </c>
      <c r="J872" s="4">
        <v>0</v>
      </c>
      <c r="K872" s="4">
        <v>0</v>
      </c>
      <c r="L872" s="4">
        <v>1.8</v>
      </c>
    </row>
    <row r="873" spans="2:12" ht="15" thickBot="1" x14ac:dyDescent="0.35">
      <c r="B873">
        <f t="shared" si="16"/>
        <v>3</v>
      </c>
      <c r="C873" s="2">
        <v>42515</v>
      </c>
      <c r="D873" s="4">
        <v>15.2</v>
      </c>
      <c r="E873" s="4">
        <v>-300.89999999999998</v>
      </c>
      <c r="J873" s="4">
        <v>0</v>
      </c>
      <c r="K873" s="4">
        <v>0</v>
      </c>
      <c r="L873" s="4">
        <v>155.69999999999999</v>
      </c>
    </row>
    <row r="874" spans="2:12" ht="15" thickBot="1" x14ac:dyDescent="0.35">
      <c r="B874">
        <f t="shared" si="16"/>
        <v>2</v>
      </c>
      <c r="C874" s="2">
        <v>42514</v>
      </c>
      <c r="D874" s="4">
        <v>29.9</v>
      </c>
      <c r="E874" s="4">
        <v>102.6</v>
      </c>
      <c r="J874" s="4">
        <v>0.1</v>
      </c>
      <c r="K874" s="4">
        <v>0</v>
      </c>
      <c r="L874" s="4">
        <v>-94.3</v>
      </c>
    </row>
    <row r="875" spans="2:12" ht="15" thickBot="1" x14ac:dyDescent="0.35">
      <c r="B875">
        <f t="shared" si="16"/>
        <v>1</v>
      </c>
      <c r="C875" s="2">
        <v>42513</v>
      </c>
      <c r="D875" s="4">
        <v>52.5</v>
      </c>
      <c r="E875" s="4">
        <v>-224.4</v>
      </c>
      <c r="J875" s="4">
        <v>0</v>
      </c>
      <c r="K875" s="4">
        <v>0</v>
      </c>
      <c r="L875" s="4">
        <v>46.6</v>
      </c>
    </row>
    <row r="876" spans="2:12" ht="15" thickBot="1" x14ac:dyDescent="0.35">
      <c r="B876">
        <f t="shared" si="16"/>
        <v>5</v>
      </c>
      <c r="C876" s="2">
        <v>42510</v>
      </c>
      <c r="D876" s="4">
        <v>-17.600000000000001</v>
      </c>
      <c r="E876" s="4">
        <v>-12.5</v>
      </c>
      <c r="J876" s="4">
        <v>-11.2</v>
      </c>
      <c r="K876" s="4">
        <v>0</v>
      </c>
      <c r="L876" s="4">
        <v>71.5</v>
      </c>
    </row>
    <row r="877" spans="2:12" ht="15" thickBot="1" x14ac:dyDescent="0.35">
      <c r="B877">
        <f t="shared" si="16"/>
        <v>4</v>
      </c>
      <c r="C877" s="2">
        <v>42509</v>
      </c>
      <c r="D877" s="4">
        <v>-12.3</v>
      </c>
      <c r="E877" s="4">
        <v>55</v>
      </c>
      <c r="J877" s="4">
        <v>-6.4</v>
      </c>
      <c r="K877" s="4">
        <v>0</v>
      </c>
      <c r="L877" s="4">
        <v>2.7</v>
      </c>
    </row>
    <row r="878" spans="2:12" ht="15" thickBot="1" x14ac:dyDescent="0.35">
      <c r="B878">
        <f t="shared" si="16"/>
        <v>3</v>
      </c>
      <c r="C878" s="2">
        <v>42508</v>
      </c>
      <c r="D878" s="4">
        <v>-5.2</v>
      </c>
      <c r="E878" s="4">
        <v>5.8</v>
      </c>
      <c r="J878" s="4">
        <v>-0.6</v>
      </c>
      <c r="K878" s="4">
        <v>0</v>
      </c>
      <c r="L878" s="4">
        <v>-90.9</v>
      </c>
    </row>
    <row r="879" spans="2:12" ht="15" thickBot="1" x14ac:dyDescent="0.35">
      <c r="B879">
        <f t="shared" si="16"/>
        <v>2</v>
      </c>
      <c r="C879" s="2">
        <v>42507</v>
      </c>
      <c r="D879" s="4">
        <v>2.7</v>
      </c>
      <c r="E879" s="4">
        <v>140.80000000000001</v>
      </c>
      <c r="J879" s="4">
        <v>0</v>
      </c>
      <c r="K879" s="4">
        <v>0</v>
      </c>
      <c r="L879" s="4">
        <v>78.900000000000006</v>
      </c>
    </row>
    <row r="880" spans="2:12" ht="15" thickBot="1" x14ac:dyDescent="0.35">
      <c r="B880">
        <f t="shared" si="16"/>
        <v>1</v>
      </c>
      <c r="C880" s="2">
        <v>42506</v>
      </c>
      <c r="D880" s="4">
        <v>21.8</v>
      </c>
      <c r="E880" s="4">
        <v>-60.9</v>
      </c>
      <c r="J880" s="4">
        <v>0</v>
      </c>
      <c r="K880" s="4">
        <v>0</v>
      </c>
      <c r="L880" s="4">
        <v>127.8</v>
      </c>
    </row>
    <row r="881" spans="2:12" ht="15" thickBot="1" x14ac:dyDescent="0.35">
      <c r="B881">
        <f t="shared" si="16"/>
        <v>5</v>
      </c>
      <c r="C881" s="2">
        <v>42503</v>
      </c>
      <c r="D881" s="4">
        <v>-47.1</v>
      </c>
      <c r="E881" s="4">
        <v>34.1</v>
      </c>
      <c r="J881" s="4">
        <v>0.2</v>
      </c>
      <c r="K881" s="4">
        <v>0</v>
      </c>
      <c r="L881" s="4">
        <v>-10.4</v>
      </c>
    </row>
    <row r="882" spans="2:12" ht="15" thickBot="1" x14ac:dyDescent="0.35">
      <c r="B882">
        <f t="shared" si="16"/>
        <v>4</v>
      </c>
      <c r="C882" s="2">
        <v>42502</v>
      </c>
      <c r="D882" s="4">
        <v>-44.5</v>
      </c>
      <c r="E882" s="4">
        <v>58.1</v>
      </c>
      <c r="J882" s="4">
        <v>0.1</v>
      </c>
      <c r="K882" s="4">
        <v>0</v>
      </c>
      <c r="L882" s="4">
        <v>-14.3</v>
      </c>
    </row>
    <row r="883" spans="2:12" ht="15" thickBot="1" x14ac:dyDescent="0.35">
      <c r="B883">
        <f t="shared" si="16"/>
        <v>3</v>
      </c>
      <c r="C883" s="2">
        <v>42501</v>
      </c>
      <c r="D883" s="4">
        <v>-1.3</v>
      </c>
      <c r="E883" s="4">
        <v>-12.1</v>
      </c>
      <c r="J883" s="4">
        <v>0</v>
      </c>
      <c r="K883" s="4">
        <v>0</v>
      </c>
      <c r="L883" s="4">
        <v>212.3</v>
      </c>
    </row>
    <row r="884" spans="2:12" ht="15" thickBot="1" x14ac:dyDescent="0.35">
      <c r="B884">
        <f t="shared" si="16"/>
        <v>2</v>
      </c>
      <c r="C884" s="2">
        <v>42500</v>
      </c>
      <c r="D884" s="4">
        <v>31.7</v>
      </c>
      <c r="E884" s="4">
        <v>131.5</v>
      </c>
      <c r="J884" s="4">
        <v>0</v>
      </c>
      <c r="K884" s="4">
        <v>0</v>
      </c>
      <c r="L884" s="4">
        <v>-558.5</v>
      </c>
    </row>
    <row r="885" spans="2:12" ht="15" thickBot="1" x14ac:dyDescent="0.35">
      <c r="B885">
        <f t="shared" si="16"/>
        <v>5</v>
      </c>
      <c r="C885" s="2">
        <v>42496</v>
      </c>
      <c r="D885" s="4">
        <v>-38.1</v>
      </c>
      <c r="E885" s="4">
        <v>298.5</v>
      </c>
      <c r="J885" s="4">
        <v>0.4</v>
      </c>
      <c r="K885" s="4">
        <v>0</v>
      </c>
      <c r="L885" s="4">
        <v>-39.1</v>
      </c>
    </row>
    <row r="886" spans="2:12" ht="15" thickBot="1" x14ac:dyDescent="0.35">
      <c r="B886">
        <f t="shared" si="16"/>
        <v>4</v>
      </c>
      <c r="C886" s="2">
        <v>42495</v>
      </c>
      <c r="D886" s="4">
        <v>-7.1</v>
      </c>
      <c r="E886" s="4">
        <v>128.69999999999999</v>
      </c>
      <c r="J886" s="4">
        <v>0</v>
      </c>
      <c r="K886" s="4">
        <v>0</v>
      </c>
      <c r="L886" s="4">
        <v>-13.6</v>
      </c>
    </row>
    <row r="887" spans="2:12" ht="15" thickBot="1" x14ac:dyDescent="0.35">
      <c r="B887">
        <f t="shared" si="16"/>
        <v>3</v>
      </c>
      <c r="C887" s="2">
        <v>42494</v>
      </c>
      <c r="D887" s="4">
        <v>71</v>
      </c>
      <c r="E887" s="4">
        <v>-51.2</v>
      </c>
      <c r="J887" s="4">
        <v>0</v>
      </c>
      <c r="K887" s="4">
        <v>0</v>
      </c>
      <c r="L887" s="4">
        <v>-304.5</v>
      </c>
    </row>
    <row r="888" spans="2:12" ht="15" thickBot="1" x14ac:dyDescent="0.35">
      <c r="B888">
        <f t="shared" si="16"/>
        <v>5</v>
      </c>
      <c r="C888" s="2">
        <v>42489</v>
      </c>
      <c r="D888" s="4">
        <v>-49.3</v>
      </c>
      <c r="E888" s="4">
        <v>55.1</v>
      </c>
      <c r="J888" s="4">
        <v>0.1</v>
      </c>
      <c r="K888" s="4">
        <v>0</v>
      </c>
      <c r="L888" s="4">
        <v>268</v>
      </c>
    </row>
    <row r="889" spans="2:12" ht="15" thickBot="1" x14ac:dyDescent="0.35">
      <c r="B889">
        <f t="shared" si="16"/>
        <v>4</v>
      </c>
      <c r="C889" s="2">
        <v>42488</v>
      </c>
      <c r="D889" s="4">
        <v>-34.799999999999997</v>
      </c>
      <c r="E889" s="4">
        <v>-149.5</v>
      </c>
      <c r="J889" s="4">
        <v>0</v>
      </c>
      <c r="K889" s="4">
        <v>0</v>
      </c>
      <c r="L889" s="4">
        <v>54.9</v>
      </c>
    </row>
    <row r="890" spans="2:12" ht="15" thickBot="1" x14ac:dyDescent="0.35">
      <c r="B890">
        <f t="shared" si="16"/>
        <v>3</v>
      </c>
      <c r="C890" s="2">
        <v>42487</v>
      </c>
      <c r="D890" s="4">
        <v>-12.5</v>
      </c>
      <c r="E890" s="4">
        <v>63.2</v>
      </c>
      <c r="J890" s="4">
        <v>0</v>
      </c>
      <c r="K890" s="4">
        <v>0</v>
      </c>
      <c r="L890" s="4">
        <v>-12.2</v>
      </c>
    </row>
    <row r="891" spans="2:12" ht="15" thickBot="1" x14ac:dyDescent="0.35">
      <c r="B891">
        <f t="shared" si="16"/>
        <v>2</v>
      </c>
      <c r="C891" s="2">
        <v>42486</v>
      </c>
      <c r="D891" s="4">
        <v>31.8</v>
      </c>
      <c r="E891" s="4">
        <v>161.1</v>
      </c>
      <c r="J891" s="4">
        <v>0.2</v>
      </c>
      <c r="K891" s="4">
        <v>0</v>
      </c>
      <c r="L891" s="4">
        <v>-68.400000000000006</v>
      </c>
    </row>
    <row r="892" spans="2:12" ht="15" thickBot="1" x14ac:dyDescent="0.35">
      <c r="B892">
        <f t="shared" si="16"/>
        <v>1</v>
      </c>
      <c r="C892" s="2">
        <v>42485</v>
      </c>
      <c r="D892" s="4">
        <v>51.9</v>
      </c>
      <c r="E892" s="4">
        <v>-500.1</v>
      </c>
      <c r="J892" s="4">
        <v>0</v>
      </c>
      <c r="K892" s="4">
        <v>0</v>
      </c>
      <c r="L892" s="4">
        <v>33</v>
      </c>
    </row>
    <row r="893" spans="2:12" ht="15" thickBot="1" x14ac:dyDescent="0.35">
      <c r="B893">
        <f t="shared" si="16"/>
        <v>5</v>
      </c>
      <c r="C893" s="2">
        <v>42482</v>
      </c>
      <c r="D893" s="4">
        <v>-7.7</v>
      </c>
      <c r="E893" s="4">
        <v>-37.6</v>
      </c>
      <c r="J893" s="4">
        <v>0</v>
      </c>
      <c r="K893" s="4">
        <v>0</v>
      </c>
      <c r="L893" s="4">
        <v>-23.2</v>
      </c>
    </row>
    <row r="894" spans="2:12" ht="15" thickBot="1" x14ac:dyDescent="0.35">
      <c r="B894">
        <f t="shared" si="16"/>
        <v>4</v>
      </c>
      <c r="C894" s="2">
        <v>42481</v>
      </c>
      <c r="D894" s="4">
        <v>-2</v>
      </c>
      <c r="E894" s="4">
        <v>4.5999999999999996</v>
      </c>
      <c r="J894" s="4">
        <v>0.1</v>
      </c>
      <c r="K894" s="4">
        <v>0</v>
      </c>
      <c r="L894" s="4">
        <v>-30.8</v>
      </c>
    </row>
    <row r="895" spans="2:12" ht="15" thickBot="1" x14ac:dyDescent="0.35">
      <c r="B895">
        <f t="shared" si="16"/>
        <v>3</v>
      </c>
      <c r="C895" s="2">
        <v>42480</v>
      </c>
      <c r="D895" s="4">
        <v>13</v>
      </c>
      <c r="E895" s="4">
        <v>80.7</v>
      </c>
      <c r="J895" s="4">
        <v>0</v>
      </c>
      <c r="K895" s="4">
        <v>0</v>
      </c>
      <c r="L895" s="4">
        <v>132</v>
      </c>
    </row>
    <row r="896" spans="2:12" ht="15" thickBot="1" x14ac:dyDescent="0.35">
      <c r="B896">
        <f t="shared" si="16"/>
        <v>2</v>
      </c>
      <c r="C896" s="2">
        <v>42479</v>
      </c>
      <c r="D896" s="4">
        <v>14.9</v>
      </c>
      <c r="E896" s="4">
        <v>95</v>
      </c>
      <c r="J896" s="4">
        <v>-0.1</v>
      </c>
      <c r="K896" s="4">
        <v>0</v>
      </c>
      <c r="L896" s="4">
        <v>3.3</v>
      </c>
    </row>
    <row r="897" spans="2:12" ht="15" thickBot="1" x14ac:dyDescent="0.35">
      <c r="B897">
        <f t="shared" si="16"/>
        <v>1</v>
      </c>
      <c r="C897" s="2">
        <v>42478</v>
      </c>
      <c r="D897" s="4">
        <v>30.3</v>
      </c>
      <c r="E897" s="4">
        <v>-53.8</v>
      </c>
      <c r="J897" s="4">
        <v>0.4</v>
      </c>
      <c r="K897" s="4">
        <v>0</v>
      </c>
      <c r="L897" s="4">
        <v>-2.9</v>
      </c>
    </row>
    <row r="898" spans="2:12" ht="15" thickBot="1" x14ac:dyDescent="0.35">
      <c r="B898">
        <f t="shared" si="16"/>
        <v>5</v>
      </c>
      <c r="C898" s="2">
        <v>42475</v>
      </c>
      <c r="D898" s="4">
        <v>-47.8</v>
      </c>
      <c r="E898" s="4">
        <v>-37.1</v>
      </c>
      <c r="J898" s="4">
        <v>14.4</v>
      </c>
      <c r="K898" s="4">
        <v>0</v>
      </c>
      <c r="L898" s="4">
        <v>0.2</v>
      </c>
    </row>
    <row r="899" spans="2:12" ht="15" thickBot="1" x14ac:dyDescent="0.35">
      <c r="B899">
        <f t="shared" si="16"/>
        <v>4</v>
      </c>
      <c r="C899" s="2">
        <v>42474</v>
      </c>
      <c r="D899" s="4">
        <v>-44.1</v>
      </c>
      <c r="E899" s="4">
        <v>-45.6</v>
      </c>
      <c r="J899" s="4">
        <v>0.5</v>
      </c>
      <c r="K899" s="4">
        <v>0</v>
      </c>
      <c r="L899" s="4">
        <v>43.6</v>
      </c>
    </row>
    <row r="900" spans="2:12" ht="15" thickBot="1" x14ac:dyDescent="0.35">
      <c r="B900">
        <f t="shared" si="16"/>
        <v>3</v>
      </c>
      <c r="C900" s="2">
        <v>42473</v>
      </c>
      <c r="D900" s="4">
        <v>-21</v>
      </c>
      <c r="E900" s="4">
        <v>68.400000000000006</v>
      </c>
      <c r="J900" s="4">
        <v>3.7</v>
      </c>
      <c r="K900" s="4">
        <v>0</v>
      </c>
      <c r="L900" s="4">
        <v>-18.100000000000001</v>
      </c>
    </row>
    <row r="901" spans="2:12" ht="15" thickBot="1" x14ac:dyDescent="0.35">
      <c r="B901">
        <f t="shared" ref="B901:B964" si="17">WEEKDAY(C901,2)</f>
        <v>2</v>
      </c>
      <c r="C901" s="2">
        <v>42472</v>
      </c>
      <c r="D901" s="4">
        <v>-9.6999999999999993</v>
      </c>
      <c r="E901" s="4">
        <v>64.7</v>
      </c>
      <c r="J901" s="4">
        <v>0</v>
      </c>
      <c r="K901" s="4">
        <v>0</v>
      </c>
      <c r="L901" s="4">
        <v>-14.5</v>
      </c>
    </row>
    <row r="902" spans="2:12" ht="15" thickBot="1" x14ac:dyDescent="0.35">
      <c r="B902">
        <f t="shared" si="17"/>
        <v>1</v>
      </c>
      <c r="C902" s="2">
        <v>42471</v>
      </c>
      <c r="D902" s="4">
        <v>2.9</v>
      </c>
      <c r="E902" s="4">
        <v>75.099999999999994</v>
      </c>
      <c r="J902" s="4">
        <v>0</v>
      </c>
      <c r="K902" s="4">
        <v>0</v>
      </c>
      <c r="L902" s="4">
        <v>-44.7</v>
      </c>
    </row>
    <row r="903" spans="2:12" ht="15" thickBot="1" x14ac:dyDescent="0.35">
      <c r="B903">
        <f t="shared" si="17"/>
        <v>5</v>
      </c>
      <c r="C903" s="2">
        <v>42468</v>
      </c>
      <c r="D903" s="4">
        <v>-64.8</v>
      </c>
      <c r="E903" s="4">
        <v>23.8</v>
      </c>
      <c r="J903" s="4">
        <v>0</v>
      </c>
      <c r="K903" s="4">
        <v>0</v>
      </c>
      <c r="L903" s="4">
        <v>-57.9</v>
      </c>
    </row>
    <row r="904" spans="2:12" ht="15" thickBot="1" x14ac:dyDescent="0.35">
      <c r="B904">
        <f t="shared" si="17"/>
        <v>4</v>
      </c>
      <c r="C904" s="2">
        <v>42467</v>
      </c>
      <c r="D904" s="4">
        <v>-56.9</v>
      </c>
      <c r="E904" s="4">
        <v>102</v>
      </c>
      <c r="J904" s="4">
        <v>0</v>
      </c>
      <c r="K904" s="4">
        <v>0</v>
      </c>
      <c r="L904" s="4">
        <v>-1.1000000000000001</v>
      </c>
    </row>
    <row r="905" spans="2:12" ht="15" thickBot="1" x14ac:dyDescent="0.35">
      <c r="B905">
        <f t="shared" si="17"/>
        <v>3</v>
      </c>
      <c r="C905" s="2">
        <v>42466</v>
      </c>
      <c r="D905" s="4">
        <v>-20.6</v>
      </c>
      <c r="E905" s="4">
        <v>49.6</v>
      </c>
      <c r="J905" s="4">
        <v>0</v>
      </c>
      <c r="K905" s="4">
        <v>0</v>
      </c>
      <c r="L905" s="4">
        <v>266.5</v>
      </c>
    </row>
    <row r="906" spans="2:12" ht="15" thickBot="1" x14ac:dyDescent="0.35">
      <c r="B906">
        <f t="shared" si="17"/>
        <v>2</v>
      </c>
      <c r="C906" s="2">
        <v>42465</v>
      </c>
      <c r="D906" s="4">
        <v>-4.5</v>
      </c>
      <c r="E906" s="4">
        <v>66.900000000000006</v>
      </c>
      <c r="J906" s="4">
        <v>0</v>
      </c>
      <c r="K906" s="4">
        <v>0</v>
      </c>
      <c r="L906" s="4">
        <v>-368.6</v>
      </c>
    </row>
    <row r="907" spans="2:12" ht="15" thickBot="1" x14ac:dyDescent="0.35">
      <c r="B907">
        <f t="shared" si="17"/>
        <v>1</v>
      </c>
      <c r="C907" s="2">
        <v>42464</v>
      </c>
      <c r="D907" s="4">
        <v>17.7</v>
      </c>
      <c r="E907" s="4">
        <v>8.3000000000000007</v>
      </c>
      <c r="J907" s="4">
        <v>0</v>
      </c>
      <c r="K907" s="4">
        <v>0</v>
      </c>
      <c r="L907" s="4">
        <v>-236.3</v>
      </c>
    </row>
    <row r="908" spans="2:12" ht="15" thickBot="1" x14ac:dyDescent="0.35">
      <c r="B908">
        <f t="shared" si="17"/>
        <v>5</v>
      </c>
      <c r="C908" s="2">
        <v>42461</v>
      </c>
      <c r="D908" s="4">
        <v>-32.6</v>
      </c>
      <c r="E908" s="4">
        <v>243.2</v>
      </c>
      <c r="J908" s="4">
        <v>0</v>
      </c>
      <c r="K908" s="4">
        <v>0</v>
      </c>
      <c r="L908" s="4">
        <v>-645.79999999999995</v>
      </c>
    </row>
    <row r="909" spans="2:12" ht="15" thickBot="1" x14ac:dyDescent="0.35">
      <c r="B909">
        <f t="shared" si="17"/>
        <v>4</v>
      </c>
      <c r="C909" s="2">
        <v>42460</v>
      </c>
      <c r="D909" s="4">
        <v>3.4</v>
      </c>
      <c r="E909" s="4">
        <v>182.2</v>
      </c>
      <c r="J909" s="4">
        <v>0</v>
      </c>
      <c r="K909" s="4">
        <v>0</v>
      </c>
      <c r="L909" s="4">
        <v>467.4</v>
      </c>
    </row>
    <row r="910" spans="2:12" ht="15" thickBot="1" x14ac:dyDescent="0.35">
      <c r="B910">
        <f t="shared" si="17"/>
        <v>3</v>
      </c>
      <c r="C910" s="2">
        <v>42459</v>
      </c>
      <c r="D910" s="4">
        <v>16</v>
      </c>
      <c r="E910" s="4">
        <v>47.1</v>
      </c>
      <c r="J910" s="4">
        <v>0</v>
      </c>
      <c r="K910" s="4">
        <v>0</v>
      </c>
      <c r="L910" s="4">
        <v>-104.1</v>
      </c>
    </row>
    <row r="911" spans="2:12" ht="15" thickBot="1" x14ac:dyDescent="0.35">
      <c r="B911">
        <f t="shared" si="17"/>
        <v>2</v>
      </c>
      <c r="C911" s="2">
        <v>42458</v>
      </c>
      <c r="D911" s="4">
        <v>32.5</v>
      </c>
      <c r="E911" s="4">
        <v>74.5</v>
      </c>
      <c r="J911" s="4">
        <v>0</v>
      </c>
      <c r="K911" s="4">
        <v>0</v>
      </c>
      <c r="L911" s="4">
        <v>-53</v>
      </c>
    </row>
    <row r="912" spans="2:12" ht="15" thickBot="1" x14ac:dyDescent="0.35">
      <c r="B912">
        <f t="shared" si="17"/>
        <v>1</v>
      </c>
      <c r="C912" s="2">
        <v>42457</v>
      </c>
      <c r="D912" s="4">
        <v>55.1</v>
      </c>
      <c r="E912" s="4">
        <v>24.9</v>
      </c>
      <c r="J912" s="4">
        <v>0</v>
      </c>
      <c r="K912" s="4">
        <v>0</v>
      </c>
      <c r="L912" s="4">
        <v>177.5</v>
      </c>
    </row>
    <row r="913" spans="2:12" ht="15" thickBot="1" x14ac:dyDescent="0.35">
      <c r="B913">
        <f t="shared" si="17"/>
        <v>5</v>
      </c>
      <c r="C913" s="2">
        <v>42454</v>
      </c>
      <c r="D913" s="4">
        <v>2.6</v>
      </c>
      <c r="E913" s="4">
        <v>-469.2</v>
      </c>
      <c r="J913" s="4">
        <v>0.6</v>
      </c>
      <c r="K913" s="4">
        <v>0</v>
      </c>
      <c r="L913" s="4">
        <v>75.900000000000006</v>
      </c>
    </row>
    <row r="914" spans="2:12" ht="15" thickBot="1" x14ac:dyDescent="0.35">
      <c r="B914">
        <f t="shared" si="17"/>
        <v>4</v>
      </c>
      <c r="C914" s="2">
        <v>42453</v>
      </c>
      <c r="D914" s="4">
        <v>12.2</v>
      </c>
      <c r="E914" s="4">
        <v>-105.4</v>
      </c>
      <c r="J914" s="4">
        <v>0</v>
      </c>
      <c r="K914" s="4">
        <v>0</v>
      </c>
      <c r="L914" s="4">
        <v>10.6</v>
      </c>
    </row>
    <row r="915" spans="2:12" ht="15" thickBot="1" x14ac:dyDescent="0.35">
      <c r="B915">
        <f t="shared" si="17"/>
        <v>3</v>
      </c>
      <c r="C915" s="2">
        <v>42452</v>
      </c>
      <c r="D915" s="4">
        <v>28.4</v>
      </c>
      <c r="E915" s="4">
        <v>-7.3</v>
      </c>
      <c r="J915" s="4">
        <v>0</v>
      </c>
      <c r="K915" s="4">
        <v>0</v>
      </c>
      <c r="L915" s="4">
        <v>79.099999999999994</v>
      </c>
    </row>
    <row r="916" spans="2:12" ht="15" thickBot="1" x14ac:dyDescent="0.35">
      <c r="B916">
        <f t="shared" si="17"/>
        <v>2</v>
      </c>
      <c r="C916" s="2">
        <v>42451</v>
      </c>
      <c r="D916" s="4">
        <v>39.4</v>
      </c>
      <c r="E916" s="4">
        <v>-257.3</v>
      </c>
      <c r="J916" s="4">
        <v>0.4</v>
      </c>
      <c r="K916" s="4">
        <v>0</v>
      </c>
      <c r="L916" s="4">
        <v>207.3</v>
      </c>
    </row>
    <row r="917" spans="2:12" ht="15" thickBot="1" x14ac:dyDescent="0.35">
      <c r="B917">
        <f t="shared" si="17"/>
        <v>1</v>
      </c>
      <c r="C917" s="2">
        <v>42450</v>
      </c>
      <c r="D917" s="4">
        <v>51.4</v>
      </c>
      <c r="E917" s="4">
        <v>-30.6</v>
      </c>
      <c r="J917" s="4">
        <v>0.2</v>
      </c>
      <c r="K917" s="4">
        <v>0</v>
      </c>
      <c r="L917" s="4">
        <v>-124.2</v>
      </c>
    </row>
    <row r="918" spans="2:12" ht="15" thickBot="1" x14ac:dyDescent="0.35">
      <c r="B918">
        <f t="shared" si="17"/>
        <v>5</v>
      </c>
      <c r="C918" s="2">
        <v>42447</v>
      </c>
      <c r="D918" s="4">
        <v>-18.600000000000001</v>
      </c>
      <c r="E918" s="4">
        <v>144.30000000000001</v>
      </c>
      <c r="J918" s="4">
        <v>-2.1</v>
      </c>
      <c r="K918" s="4">
        <v>0</v>
      </c>
      <c r="L918" s="4">
        <v>1.4</v>
      </c>
    </row>
    <row r="919" spans="2:12" ht="15" thickBot="1" x14ac:dyDescent="0.35">
      <c r="B919">
        <f t="shared" si="17"/>
        <v>4</v>
      </c>
      <c r="C919" s="2">
        <v>42446</v>
      </c>
      <c r="D919" s="4">
        <v>-23.6</v>
      </c>
      <c r="E919" s="4">
        <v>62.2</v>
      </c>
      <c r="J919" s="4">
        <v>-3.8</v>
      </c>
      <c r="K919" s="4">
        <v>0</v>
      </c>
      <c r="L919" s="4">
        <v>-73.900000000000006</v>
      </c>
    </row>
    <row r="920" spans="2:12" ht="15" thickBot="1" x14ac:dyDescent="0.35">
      <c r="B920">
        <f t="shared" si="17"/>
        <v>3</v>
      </c>
      <c r="C920" s="2">
        <v>42445</v>
      </c>
      <c r="D920" s="4">
        <v>-15.1</v>
      </c>
      <c r="E920" s="4">
        <v>16.399999999999999</v>
      </c>
      <c r="J920" s="4">
        <v>0.2</v>
      </c>
      <c r="K920" s="4">
        <v>0</v>
      </c>
      <c r="L920" s="4">
        <v>285.8</v>
      </c>
    </row>
    <row r="921" spans="2:12" ht="15" thickBot="1" x14ac:dyDescent="0.35">
      <c r="B921">
        <f t="shared" si="17"/>
        <v>2</v>
      </c>
      <c r="C921" s="2">
        <v>42444</v>
      </c>
      <c r="D921" s="4">
        <v>2.2000000000000002</v>
      </c>
      <c r="E921" s="4">
        <v>-21.4</v>
      </c>
      <c r="J921" s="4">
        <v>0</v>
      </c>
      <c r="K921" s="4">
        <v>0</v>
      </c>
      <c r="L921" s="4">
        <v>-23.4</v>
      </c>
    </row>
    <row r="922" spans="2:12" ht="15" thickBot="1" x14ac:dyDescent="0.35">
      <c r="B922">
        <f t="shared" si="17"/>
        <v>1</v>
      </c>
      <c r="C922" s="2">
        <v>42443</v>
      </c>
      <c r="D922" s="4">
        <v>18.100000000000001</v>
      </c>
      <c r="E922" s="4">
        <v>-78.7</v>
      </c>
      <c r="J922" s="4">
        <v>0.1</v>
      </c>
      <c r="K922" s="4">
        <v>0</v>
      </c>
      <c r="L922" s="4">
        <v>2</v>
      </c>
    </row>
    <row r="923" spans="2:12" ht="15" thickBot="1" x14ac:dyDescent="0.35">
      <c r="B923">
        <f t="shared" si="17"/>
        <v>5</v>
      </c>
      <c r="C923" s="2">
        <v>42440</v>
      </c>
      <c r="D923" s="4">
        <v>-37</v>
      </c>
      <c r="E923" s="4">
        <v>45.7</v>
      </c>
      <c r="J923" s="4">
        <v>0.2</v>
      </c>
      <c r="K923" s="4">
        <v>0</v>
      </c>
      <c r="L923" s="4">
        <v>11.2</v>
      </c>
    </row>
    <row r="924" spans="2:12" ht="15" thickBot="1" x14ac:dyDescent="0.35">
      <c r="B924">
        <f t="shared" si="17"/>
        <v>4</v>
      </c>
      <c r="C924" s="2">
        <v>42439</v>
      </c>
      <c r="D924" s="4">
        <v>-16.3</v>
      </c>
      <c r="E924" s="4">
        <v>4.4000000000000004</v>
      </c>
      <c r="J924" s="4">
        <v>0</v>
      </c>
      <c r="K924" s="4">
        <v>0</v>
      </c>
      <c r="L924" s="4">
        <v>-127</v>
      </c>
    </row>
    <row r="925" spans="2:12" ht="15" thickBot="1" x14ac:dyDescent="0.35">
      <c r="B925">
        <f t="shared" si="17"/>
        <v>3</v>
      </c>
      <c r="C925" s="2">
        <v>42438</v>
      </c>
      <c r="D925" s="4">
        <v>37.6</v>
      </c>
      <c r="E925" s="4">
        <v>30.8</v>
      </c>
      <c r="J925" s="4">
        <v>0</v>
      </c>
      <c r="K925" s="4">
        <v>0</v>
      </c>
      <c r="L925" s="4">
        <v>-73.599999999999994</v>
      </c>
    </row>
    <row r="926" spans="2:12" ht="15" thickBot="1" x14ac:dyDescent="0.35">
      <c r="B926">
        <f t="shared" si="17"/>
        <v>5</v>
      </c>
      <c r="C926" s="2">
        <v>42433</v>
      </c>
      <c r="D926" s="4">
        <v>-70.2</v>
      </c>
      <c r="E926" s="4">
        <v>163.9</v>
      </c>
      <c r="J926" s="4">
        <v>0</v>
      </c>
      <c r="K926" s="4">
        <v>0</v>
      </c>
      <c r="L926" s="4">
        <v>-27.3</v>
      </c>
    </row>
    <row r="927" spans="2:12" ht="15" thickBot="1" x14ac:dyDescent="0.35">
      <c r="B927">
        <f t="shared" si="17"/>
        <v>4</v>
      </c>
      <c r="C927" s="2">
        <v>42432</v>
      </c>
      <c r="D927" s="4">
        <v>-59.2</v>
      </c>
      <c r="E927" s="4">
        <v>102.6</v>
      </c>
      <c r="J927" s="4">
        <v>0</v>
      </c>
      <c r="K927" s="4">
        <v>0</v>
      </c>
      <c r="L927" s="4">
        <v>10</v>
      </c>
    </row>
    <row r="928" spans="2:12" ht="15" thickBot="1" x14ac:dyDescent="0.35">
      <c r="B928">
        <f t="shared" si="17"/>
        <v>3</v>
      </c>
      <c r="C928" s="2">
        <v>42431</v>
      </c>
      <c r="D928" s="4">
        <v>-9.6999999999999993</v>
      </c>
      <c r="E928" s="4">
        <v>41.4</v>
      </c>
      <c r="J928" s="4">
        <v>0</v>
      </c>
      <c r="K928" s="4">
        <v>0</v>
      </c>
      <c r="L928" s="4">
        <v>-117.1</v>
      </c>
    </row>
    <row r="929" spans="2:12" ht="15" thickBot="1" x14ac:dyDescent="0.35">
      <c r="B929">
        <f t="shared" si="17"/>
        <v>2</v>
      </c>
      <c r="C929" s="2">
        <v>42430</v>
      </c>
      <c r="D929" s="4">
        <v>28.8</v>
      </c>
      <c r="E929" s="4">
        <v>205.7</v>
      </c>
      <c r="J929" s="4">
        <v>0</v>
      </c>
      <c r="K929" s="4">
        <v>0</v>
      </c>
      <c r="L929" s="4">
        <v>-450.7</v>
      </c>
    </row>
    <row r="930" spans="2:12" ht="15" thickBot="1" x14ac:dyDescent="0.35">
      <c r="B930">
        <f t="shared" si="17"/>
        <v>1</v>
      </c>
      <c r="C930" s="2">
        <v>42429</v>
      </c>
      <c r="D930" s="4">
        <v>55.2</v>
      </c>
      <c r="E930" s="4">
        <v>-13.1</v>
      </c>
      <c r="J930" s="4">
        <v>0</v>
      </c>
      <c r="K930" s="4">
        <v>0</v>
      </c>
      <c r="L930" s="4">
        <v>399.6</v>
      </c>
    </row>
    <row r="931" spans="2:12" ht="15" thickBot="1" x14ac:dyDescent="0.35">
      <c r="B931">
        <f t="shared" si="17"/>
        <v>5</v>
      </c>
      <c r="C931" s="2">
        <v>42426</v>
      </c>
      <c r="D931" s="4">
        <v>23.6</v>
      </c>
      <c r="E931" s="4">
        <v>9.1999999999999993</v>
      </c>
      <c r="J931" s="4">
        <v>0</v>
      </c>
      <c r="K931" s="4">
        <v>0</v>
      </c>
      <c r="L931" s="4">
        <v>-16.100000000000001</v>
      </c>
    </row>
    <row r="932" spans="2:12" ht="15" thickBot="1" x14ac:dyDescent="0.35">
      <c r="B932">
        <f t="shared" si="17"/>
        <v>4</v>
      </c>
      <c r="C932" s="2">
        <v>42425</v>
      </c>
      <c r="D932" s="4">
        <v>33.4</v>
      </c>
      <c r="E932" s="4">
        <v>-400.9</v>
      </c>
      <c r="J932" s="4">
        <v>0</v>
      </c>
      <c r="K932" s="4">
        <v>0</v>
      </c>
      <c r="L932" s="4">
        <v>53</v>
      </c>
    </row>
    <row r="933" spans="2:12" ht="15" thickBot="1" x14ac:dyDescent="0.35">
      <c r="B933">
        <f t="shared" si="17"/>
        <v>3</v>
      </c>
      <c r="C933" s="2">
        <v>42424</v>
      </c>
      <c r="D933" s="4">
        <v>62.4</v>
      </c>
      <c r="E933" s="4">
        <v>-99</v>
      </c>
      <c r="J933" s="4">
        <v>0</v>
      </c>
      <c r="K933" s="4">
        <v>0</v>
      </c>
      <c r="L933" s="4">
        <v>0.7</v>
      </c>
    </row>
    <row r="934" spans="2:12" ht="15" thickBot="1" x14ac:dyDescent="0.35">
      <c r="B934">
        <f t="shared" si="17"/>
        <v>6</v>
      </c>
      <c r="C934" s="2">
        <v>42420</v>
      </c>
      <c r="D934" s="4">
        <v>-10.8</v>
      </c>
      <c r="E934" s="4">
        <v>142</v>
      </c>
      <c r="J934" s="4">
        <v>0</v>
      </c>
      <c r="K934" s="4">
        <v>0</v>
      </c>
      <c r="L934" s="4">
        <v>-56.4</v>
      </c>
    </row>
    <row r="935" spans="2:12" ht="15" thickBot="1" x14ac:dyDescent="0.35">
      <c r="B935">
        <f t="shared" si="17"/>
        <v>5</v>
      </c>
      <c r="C935" s="2">
        <v>42419</v>
      </c>
      <c r="D935" s="4">
        <v>-28.7</v>
      </c>
      <c r="E935" s="4">
        <v>-2.5</v>
      </c>
      <c r="J935" s="4">
        <v>0</v>
      </c>
      <c r="K935" s="4">
        <v>0</v>
      </c>
      <c r="L935" s="4">
        <v>-13.3</v>
      </c>
    </row>
    <row r="936" spans="2:12" ht="15" thickBot="1" x14ac:dyDescent="0.35">
      <c r="B936">
        <f t="shared" si="17"/>
        <v>4</v>
      </c>
      <c r="C936" s="2">
        <v>42418</v>
      </c>
      <c r="D936" s="4">
        <v>-22.5</v>
      </c>
      <c r="E936" s="4">
        <v>125.7</v>
      </c>
      <c r="J936" s="4">
        <v>0.1</v>
      </c>
      <c r="K936" s="4">
        <v>0</v>
      </c>
      <c r="L936" s="4">
        <v>57.4</v>
      </c>
    </row>
    <row r="937" spans="2:12" ht="15" thickBot="1" x14ac:dyDescent="0.35">
      <c r="B937">
        <f t="shared" si="17"/>
        <v>3</v>
      </c>
      <c r="C937" s="2">
        <v>42417</v>
      </c>
      <c r="D937" s="4">
        <v>-14.6</v>
      </c>
      <c r="E937" s="4">
        <v>-224</v>
      </c>
      <c r="J937" s="4">
        <v>0.2</v>
      </c>
      <c r="K937" s="4">
        <v>0</v>
      </c>
      <c r="L937" s="4">
        <v>106.3</v>
      </c>
    </row>
    <row r="938" spans="2:12" ht="15" thickBot="1" x14ac:dyDescent="0.35">
      <c r="B938">
        <f t="shared" si="17"/>
        <v>2</v>
      </c>
      <c r="C938" s="2">
        <v>42416</v>
      </c>
      <c r="D938" s="4">
        <v>-5.0999999999999996</v>
      </c>
      <c r="E938" s="4">
        <v>78.400000000000006</v>
      </c>
      <c r="J938" s="4">
        <v>-10.4</v>
      </c>
      <c r="K938" s="4">
        <v>0</v>
      </c>
      <c r="L938" s="4">
        <v>51.5</v>
      </c>
    </row>
    <row r="939" spans="2:12" ht="15" thickBot="1" x14ac:dyDescent="0.35">
      <c r="B939">
        <f t="shared" si="17"/>
        <v>1</v>
      </c>
      <c r="C939" s="2">
        <v>42415</v>
      </c>
      <c r="D939" s="4">
        <v>3.7</v>
      </c>
      <c r="E939" s="4">
        <v>-212.7</v>
      </c>
      <c r="J939" s="4">
        <v>-2</v>
      </c>
      <c r="K939" s="4">
        <v>0</v>
      </c>
      <c r="L939" s="4">
        <v>-10.3</v>
      </c>
    </row>
    <row r="940" spans="2:12" ht="15" thickBot="1" x14ac:dyDescent="0.35">
      <c r="B940">
        <f t="shared" si="17"/>
        <v>5</v>
      </c>
      <c r="C940" s="2">
        <v>42412</v>
      </c>
      <c r="D940" s="4">
        <v>-72</v>
      </c>
      <c r="E940" s="4">
        <v>46.1</v>
      </c>
      <c r="J940" s="4">
        <v>0</v>
      </c>
      <c r="K940" s="4">
        <v>0</v>
      </c>
      <c r="L940" s="4">
        <v>1.2</v>
      </c>
    </row>
    <row r="941" spans="2:12" ht="15" thickBot="1" x14ac:dyDescent="0.35">
      <c r="B941">
        <f t="shared" si="17"/>
        <v>4</v>
      </c>
      <c r="C941" s="2">
        <v>42411</v>
      </c>
      <c r="D941" s="4">
        <v>-54.3</v>
      </c>
      <c r="E941" s="4">
        <v>72.400000000000006</v>
      </c>
      <c r="J941" s="4">
        <v>0</v>
      </c>
      <c r="K941" s="4">
        <v>0</v>
      </c>
      <c r="L941" s="4">
        <v>19.3</v>
      </c>
    </row>
    <row r="942" spans="2:12" ht="15" thickBot="1" x14ac:dyDescent="0.35">
      <c r="B942">
        <f t="shared" si="17"/>
        <v>3</v>
      </c>
      <c r="C942" s="2">
        <v>42410</v>
      </c>
      <c r="D942" s="4">
        <v>-24.5</v>
      </c>
      <c r="E942" s="4">
        <v>458.9</v>
      </c>
      <c r="J942" s="4">
        <v>0.1</v>
      </c>
      <c r="K942" s="4">
        <v>0</v>
      </c>
      <c r="L942" s="4">
        <v>426.3</v>
      </c>
    </row>
    <row r="943" spans="2:12" ht="15" thickBot="1" x14ac:dyDescent="0.35">
      <c r="B943">
        <f t="shared" si="17"/>
        <v>2</v>
      </c>
      <c r="C943" s="2">
        <v>42409</v>
      </c>
      <c r="D943" s="4">
        <v>-15.3</v>
      </c>
      <c r="E943" s="4">
        <v>234</v>
      </c>
      <c r="J943" s="4">
        <v>0.5</v>
      </c>
      <c r="K943" s="4">
        <v>0</v>
      </c>
      <c r="L943" s="4">
        <v>-336.9</v>
      </c>
    </row>
    <row r="944" spans="2:12" ht="15" thickBot="1" x14ac:dyDescent="0.35">
      <c r="B944">
        <f t="shared" si="17"/>
        <v>1</v>
      </c>
      <c r="C944" s="2">
        <v>42408</v>
      </c>
      <c r="D944" s="4">
        <v>4.5</v>
      </c>
      <c r="E944" s="4">
        <v>46.5</v>
      </c>
      <c r="J944" s="4">
        <v>0</v>
      </c>
      <c r="K944" s="4">
        <v>0</v>
      </c>
      <c r="L944" s="4">
        <v>-369.7</v>
      </c>
    </row>
    <row r="945" spans="2:12" ht="15" thickBot="1" x14ac:dyDescent="0.35">
      <c r="B945">
        <f t="shared" si="17"/>
        <v>5</v>
      </c>
      <c r="C945" s="2">
        <v>42405</v>
      </c>
      <c r="D945" s="4">
        <v>-44.6</v>
      </c>
      <c r="E945" s="4">
        <v>43.8</v>
      </c>
      <c r="J945" s="4">
        <v>0</v>
      </c>
      <c r="K945" s="4">
        <v>0</v>
      </c>
      <c r="L945" s="4">
        <v>-36.700000000000003</v>
      </c>
    </row>
    <row r="946" spans="2:12" ht="15" thickBot="1" x14ac:dyDescent="0.35">
      <c r="B946">
        <f t="shared" si="17"/>
        <v>4</v>
      </c>
      <c r="C946" s="2">
        <v>42404</v>
      </c>
      <c r="D946" s="4">
        <v>-29.7</v>
      </c>
      <c r="E946" s="4">
        <v>-30.7</v>
      </c>
      <c r="J946" s="4">
        <v>0</v>
      </c>
      <c r="K946" s="4">
        <v>0</v>
      </c>
      <c r="L946" s="4">
        <v>-13.2</v>
      </c>
    </row>
    <row r="947" spans="2:12" ht="15" thickBot="1" x14ac:dyDescent="0.35">
      <c r="B947">
        <f t="shared" si="17"/>
        <v>3</v>
      </c>
      <c r="C947" s="2">
        <v>42403</v>
      </c>
      <c r="D947" s="4">
        <v>-1.3</v>
      </c>
      <c r="E947" s="4">
        <v>188.4</v>
      </c>
      <c r="J947" s="4">
        <v>0.4</v>
      </c>
      <c r="K947" s="4">
        <v>0</v>
      </c>
      <c r="L947" s="4">
        <v>-466.3</v>
      </c>
    </row>
    <row r="948" spans="2:12" ht="15" thickBot="1" x14ac:dyDescent="0.35">
      <c r="B948">
        <f t="shared" si="17"/>
        <v>2</v>
      </c>
      <c r="C948" s="2">
        <v>42402</v>
      </c>
      <c r="D948" s="4">
        <v>21</v>
      </c>
      <c r="E948" s="4">
        <v>289.2</v>
      </c>
      <c r="J948" s="4">
        <v>0</v>
      </c>
      <c r="K948" s="4">
        <v>0</v>
      </c>
      <c r="L948" s="4">
        <v>-149.1</v>
      </c>
    </row>
    <row r="949" spans="2:12" ht="15" thickBot="1" x14ac:dyDescent="0.35">
      <c r="B949">
        <f t="shared" si="17"/>
        <v>1</v>
      </c>
      <c r="C949" s="2">
        <v>42401</v>
      </c>
      <c r="D949" s="4">
        <v>44.9</v>
      </c>
      <c r="E949" s="4">
        <v>23.6</v>
      </c>
      <c r="J949" s="4">
        <v>-0.1</v>
      </c>
      <c r="K949" s="4">
        <v>0</v>
      </c>
      <c r="L949" s="4">
        <v>-309.8</v>
      </c>
    </row>
    <row r="950" spans="2:12" ht="15" thickBot="1" x14ac:dyDescent="0.35">
      <c r="B950">
        <f t="shared" si="17"/>
        <v>5</v>
      </c>
      <c r="C950" s="2">
        <v>42398</v>
      </c>
      <c r="D950" s="4">
        <v>-2</v>
      </c>
      <c r="E950" s="4">
        <v>205.4</v>
      </c>
      <c r="J950" s="4">
        <v>-0.1</v>
      </c>
      <c r="K950" s="4">
        <v>0</v>
      </c>
      <c r="L950" s="4">
        <v>184.4</v>
      </c>
    </row>
    <row r="951" spans="2:12" ht="15" thickBot="1" x14ac:dyDescent="0.35">
      <c r="B951">
        <f t="shared" si="17"/>
        <v>4</v>
      </c>
      <c r="C951" s="2">
        <v>42397</v>
      </c>
      <c r="D951" s="4">
        <v>12.5</v>
      </c>
      <c r="E951" s="4">
        <v>189.4</v>
      </c>
      <c r="J951" s="4">
        <v>-0.1</v>
      </c>
      <c r="K951" s="4">
        <v>0</v>
      </c>
      <c r="L951" s="4">
        <v>-29.4</v>
      </c>
    </row>
    <row r="952" spans="2:12" ht="15" thickBot="1" x14ac:dyDescent="0.35">
      <c r="B952">
        <f t="shared" si="17"/>
        <v>3</v>
      </c>
      <c r="C952" s="2">
        <v>42396</v>
      </c>
      <c r="D952" s="4">
        <v>24.4</v>
      </c>
      <c r="E952" s="4">
        <v>176</v>
      </c>
      <c r="J952" s="4">
        <v>0.6</v>
      </c>
      <c r="K952" s="4">
        <v>0</v>
      </c>
      <c r="L952" s="4">
        <v>-341.2</v>
      </c>
    </row>
    <row r="953" spans="2:12" ht="15" thickBot="1" x14ac:dyDescent="0.35">
      <c r="B953">
        <f t="shared" si="17"/>
        <v>2</v>
      </c>
      <c r="C953" s="2">
        <v>42395</v>
      </c>
      <c r="D953" s="4">
        <v>33.799999999999997</v>
      </c>
      <c r="E953" s="4">
        <v>-33.799999999999997</v>
      </c>
      <c r="J953" s="4">
        <v>-10.8</v>
      </c>
      <c r="K953" s="4">
        <v>0</v>
      </c>
      <c r="L953" s="4">
        <v>50.4</v>
      </c>
    </row>
    <row r="954" spans="2:12" ht="15" thickBot="1" x14ac:dyDescent="0.35">
      <c r="B954">
        <f t="shared" si="17"/>
        <v>1</v>
      </c>
      <c r="C954" s="2">
        <v>42394</v>
      </c>
      <c r="D954" s="4">
        <v>45.3</v>
      </c>
      <c r="E954" s="4">
        <v>-607.29999999999995</v>
      </c>
      <c r="J954" s="4">
        <v>-2.6</v>
      </c>
      <c r="K954" s="4">
        <v>0</v>
      </c>
      <c r="L954" s="4">
        <v>317.2</v>
      </c>
    </row>
    <row r="955" spans="2:12" ht="15" thickBot="1" x14ac:dyDescent="0.35">
      <c r="B955">
        <f t="shared" si="17"/>
        <v>5</v>
      </c>
      <c r="C955" s="2">
        <v>42391</v>
      </c>
      <c r="D955" s="4">
        <v>-2.2999999999999998</v>
      </c>
      <c r="E955" s="4">
        <v>-111.8</v>
      </c>
      <c r="J955" s="4">
        <v>-0.1</v>
      </c>
      <c r="K955" s="4">
        <v>0</v>
      </c>
      <c r="L955" s="4">
        <v>-58.5</v>
      </c>
    </row>
    <row r="956" spans="2:12" ht="15" thickBot="1" x14ac:dyDescent="0.35">
      <c r="B956">
        <f t="shared" si="17"/>
        <v>4</v>
      </c>
      <c r="C956" s="2">
        <v>42390</v>
      </c>
      <c r="D956" s="4">
        <v>11.7</v>
      </c>
      <c r="E956" s="4">
        <v>-32.4</v>
      </c>
      <c r="J956" s="4">
        <v>0.1</v>
      </c>
      <c r="K956" s="4">
        <v>0</v>
      </c>
      <c r="L956" s="4">
        <v>92</v>
      </c>
    </row>
    <row r="957" spans="2:12" ht="15" thickBot="1" x14ac:dyDescent="0.35">
      <c r="B957">
        <f t="shared" si="17"/>
        <v>3</v>
      </c>
      <c r="C957" s="2">
        <v>42389</v>
      </c>
      <c r="D957" s="4">
        <v>15.7</v>
      </c>
      <c r="E957" s="4">
        <v>206.5</v>
      </c>
      <c r="J957" s="4">
        <v>0.1</v>
      </c>
      <c r="K957" s="4">
        <v>0</v>
      </c>
      <c r="L957" s="4">
        <v>-331.7</v>
      </c>
    </row>
    <row r="958" spans="2:12" ht="15" thickBot="1" x14ac:dyDescent="0.35">
      <c r="B958">
        <f t="shared" si="17"/>
        <v>2</v>
      </c>
      <c r="C958" s="2">
        <v>42388</v>
      </c>
      <c r="D958" s="4">
        <v>14.2</v>
      </c>
      <c r="E958" s="4">
        <v>141.80000000000001</v>
      </c>
      <c r="J958" s="4">
        <v>0.2</v>
      </c>
      <c r="K958" s="4">
        <v>0</v>
      </c>
      <c r="L958" s="4">
        <v>-101.7</v>
      </c>
    </row>
    <row r="959" spans="2:12" ht="15" thickBot="1" x14ac:dyDescent="0.35">
      <c r="B959">
        <f t="shared" si="17"/>
        <v>1</v>
      </c>
      <c r="C959" s="2">
        <v>42387</v>
      </c>
      <c r="D959" s="4">
        <v>32.1</v>
      </c>
      <c r="E959" s="4">
        <v>-42.3</v>
      </c>
      <c r="J959" s="4">
        <v>0.2</v>
      </c>
      <c r="K959" s="4">
        <v>0</v>
      </c>
      <c r="L959" s="4">
        <v>58.3</v>
      </c>
    </row>
    <row r="960" spans="2:12" ht="15" thickBot="1" x14ac:dyDescent="0.35">
      <c r="B960">
        <f t="shared" si="17"/>
        <v>5</v>
      </c>
      <c r="C960" s="2">
        <v>42384</v>
      </c>
      <c r="D960" s="4">
        <v>-8</v>
      </c>
      <c r="E960" s="4">
        <v>-27</v>
      </c>
      <c r="J960" s="4">
        <v>0</v>
      </c>
      <c r="K960" s="4">
        <v>0</v>
      </c>
      <c r="L960" s="4">
        <v>-43.3</v>
      </c>
    </row>
    <row r="961" spans="2:12" ht="15" thickBot="1" x14ac:dyDescent="0.35">
      <c r="B961">
        <f t="shared" si="17"/>
        <v>4</v>
      </c>
      <c r="C961" s="2">
        <v>42383</v>
      </c>
      <c r="D961" s="4">
        <v>2.6</v>
      </c>
      <c r="E961" s="4">
        <v>168</v>
      </c>
      <c r="J961" s="4">
        <v>0</v>
      </c>
      <c r="K961" s="4">
        <v>0</v>
      </c>
      <c r="L961" s="4">
        <v>-66.8</v>
      </c>
    </row>
    <row r="962" spans="2:12" ht="15" thickBot="1" x14ac:dyDescent="0.35">
      <c r="B962">
        <f t="shared" si="17"/>
        <v>3</v>
      </c>
      <c r="C962" s="2">
        <v>42382</v>
      </c>
      <c r="D962" s="4">
        <v>30.3</v>
      </c>
      <c r="E962" s="4">
        <v>-70</v>
      </c>
      <c r="J962" s="4">
        <v>0</v>
      </c>
      <c r="K962" s="4">
        <v>0</v>
      </c>
      <c r="L962" s="4">
        <v>-329.7</v>
      </c>
    </row>
    <row r="963" spans="2:12" ht="15" thickBot="1" x14ac:dyDescent="0.35">
      <c r="B963">
        <f t="shared" si="17"/>
        <v>2</v>
      </c>
      <c r="C963" s="2">
        <v>42381</v>
      </c>
      <c r="D963" s="4">
        <v>54.6</v>
      </c>
      <c r="E963" s="4">
        <v>31.1</v>
      </c>
      <c r="J963" s="4">
        <v>0</v>
      </c>
      <c r="K963" s="4">
        <v>0</v>
      </c>
      <c r="L963" s="4">
        <v>-117.6</v>
      </c>
    </row>
    <row r="964" spans="2:12" ht="15" thickBot="1" x14ac:dyDescent="0.35">
      <c r="B964">
        <f t="shared" si="17"/>
        <v>1</v>
      </c>
      <c r="C964" s="2">
        <v>42380</v>
      </c>
      <c r="D964" s="4">
        <v>276.60000000000002</v>
      </c>
      <c r="E964" s="4">
        <v>-88.7</v>
      </c>
      <c r="J964" s="4">
        <v>0</v>
      </c>
      <c r="K964" s="4">
        <v>0</v>
      </c>
      <c r="L964" s="4">
        <v>139.4</v>
      </c>
    </row>
    <row r="965" spans="2:12" ht="15" thickBot="1" x14ac:dyDescent="0.35">
      <c r="B965">
        <f t="shared" ref="B965:B1028" si="18">WEEKDAY(C965,2)</f>
        <v>4</v>
      </c>
      <c r="C965" s="2">
        <v>42369</v>
      </c>
      <c r="D965" s="4">
        <v>8.1</v>
      </c>
      <c r="E965" s="4">
        <v>243.9</v>
      </c>
      <c r="J965" s="4">
        <v>0</v>
      </c>
      <c r="K965" s="4">
        <v>0</v>
      </c>
      <c r="L965" s="4">
        <v>75.5</v>
      </c>
    </row>
    <row r="966" spans="2:12" ht="15" thickBot="1" x14ac:dyDescent="0.35">
      <c r="B966">
        <f t="shared" si="18"/>
        <v>3</v>
      </c>
      <c r="C966" s="2">
        <v>42368</v>
      </c>
      <c r="D966" s="4">
        <v>-94.5</v>
      </c>
      <c r="E966" s="4">
        <v>-125.9</v>
      </c>
      <c r="J966" s="4">
        <v>-0.5</v>
      </c>
      <c r="K966" s="4">
        <v>0</v>
      </c>
      <c r="L966" s="4">
        <v>-307.2</v>
      </c>
    </row>
    <row r="967" spans="2:12" ht="15" thickBot="1" x14ac:dyDescent="0.35">
      <c r="B967">
        <f t="shared" si="18"/>
        <v>2</v>
      </c>
      <c r="C967" s="2">
        <v>42367</v>
      </c>
      <c r="D967" s="4">
        <v>-63</v>
      </c>
      <c r="E967" s="4">
        <v>428.5</v>
      </c>
      <c r="J967" s="4">
        <v>0</v>
      </c>
      <c r="K967" s="4">
        <v>0</v>
      </c>
      <c r="L967" s="4">
        <v>23.4</v>
      </c>
    </row>
    <row r="968" spans="2:12" ht="15" thickBot="1" x14ac:dyDescent="0.35">
      <c r="B968">
        <f t="shared" si="18"/>
        <v>1</v>
      </c>
      <c r="C968" s="2">
        <v>42366</v>
      </c>
      <c r="D968" s="4">
        <v>-32</v>
      </c>
      <c r="E968" s="4">
        <v>-26.9</v>
      </c>
      <c r="J968" s="4">
        <v>-0.5</v>
      </c>
      <c r="K968" s="4">
        <v>0</v>
      </c>
      <c r="L968" s="4">
        <v>172.4</v>
      </c>
    </row>
    <row r="969" spans="2:12" ht="15" thickBot="1" x14ac:dyDescent="0.35">
      <c r="B969">
        <f t="shared" si="18"/>
        <v>5</v>
      </c>
      <c r="C969" s="2">
        <v>42363</v>
      </c>
      <c r="D969" s="4">
        <v>-112.1</v>
      </c>
      <c r="E969" s="4">
        <v>-124.4</v>
      </c>
      <c r="J969" s="4">
        <v>0</v>
      </c>
      <c r="K969" s="4">
        <v>0</v>
      </c>
      <c r="L969" s="4">
        <v>118.9</v>
      </c>
    </row>
    <row r="970" spans="2:12" ht="15" thickBot="1" x14ac:dyDescent="0.35">
      <c r="B970">
        <f t="shared" si="18"/>
        <v>4</v>
      </c>
      <c r="C970" s="2">
        <v>42362</v>
      </c>
      <c r="D970" s="4">
        <v>-53.6</v>
      </c>
      <c r="E970" s="4">
        <v>-19</v>
      </c>
      <c r="J970" s="4">
        <v>0</v>
      </c>
      <c r="K970" s="4">
        <v>0</v>
      </c>
      <c r="L970" s="4">
        <v>-13.5</v>
      </c>
    </row>
    <row r="971" spans="2:12" ht="15" thickBot="1" x14ac:dyDescent="0.35">
      <c r="B971">
        <f t="shared" si="18"/>
        <v>3</v>
      </c>
      <c r="C971" s="2">
        <v>42361</v>
      </c>
      <c r="D971" s="4">
        <v>-14.2</v>
      </c>
      <c r="E971" s="4">
        <v>-357.9</v>
      </c>
      <c r="J971" s="4">
        <v>0</v>
      </c>
      <c r="K971" s="4">
        <v>0</v>
      </c>
      <c r="L971" s="4">
        <v>55.3</v>
      </c>
    </row>
    <row r="972" spans="2:12" ht="15" thickBot="1" x14ac:dyDescent="0.35">
      <c r="B972">
        <f t="shared" si="18"/>
        <v>2</v>
      </c>
      <c r="C972" s="2">
        <v>42360</v>
      </c>
      <c r="D972" s="4">
        <v>12.3</v>
      </c>
      <c r="E972" s="4">
        <v>109.6</v>
      </c>
      <c r="J972" s="4">
        <v>-0.2</v>
      </c>
      <c r="K972" s="4">
        <v>0</v>
      </c>
      <c r="L972" s="4">
        <v>-129.19999999999999</v>
      </c>
    </row>
    <row r="973" spans="2:12" ht="15" thickBot="1" x14ac:dyDescent="0.35">
      <c r="B973">
        <f t="shared" si="18"/>
        <v>1</v>
      </c>
      <c r="C973" s="2">
        <v>42359</v>
      </c>
      <c r="D973" s="4">
        <v>15.1</v>
      </c>
      <c r="E973" s="4">
        <v>104.2</v>
      </c>
      <c r="J973" s="4">
        <v>-0.5</v>
      </c>
      <c r="K973" s="4">
        <v>0</v>
      </c>
      <c r="L973" s="4">
        <v>-6</v>
      </c>
    </row>
    <row r="974" spans="2:12" ht="15" thickBot="1" x14ac:dyDescent="0.35">
      <c r="B974">
        <f t="shared" si="18"/>
        <v>5</v>
      </c>
      <c r="C974" s="2">
        <v>42356</v>
      </c>
      <c r="D974" s="4">
        <v>-63.5</v>
      </c>
      <c r="E974" s="4">
        <v>-31.5</v>
      </c>
      <c r="J974" s="4">
        <v>-0.5</v>
      </c>
      <c r="K974" s="4">
        <v>0</v>
      </c>
      <c r="L974" s="4">
        <v>36</v>
      </c>
    </row>
    <row r="975" spans="2:12" ht="15" thickBot="1" x14ac:dyDescent="0.35">
      <c r="B975">
        <f t="shared" si="18"/>
        <v>4</v>
      </c>
      <c r="C975" s="2">
        <v>42355</v>
      </c>
      <c r="D975" s="4">
        <v>-61.2</v>
      </c>
      <c r="E975" s="4">
        <v>40.9</v>
      </c>
      <c r="J975" s="4">
        <v>-1.1000000000000001</v>
      </c>
      <c r="K975" s="4">
        <v>0</v>
      </c>
      <c r="L975" s="4">
        <v>103.7</v>
      </c>
    </row>
    <row r="976" spans="2:12" ht="15" thickBot="1" x14ac:dyDescent="0.35">
      <c r="B976">
        <f t="shared" si="18"/>
        <v>3</v>
      </c>
      <c r="C976" s="2">
        <v>42354</v>
      </c>
      <c r="D976" s="4">
        <v>-36</v>
      </c>
      <c r="E976" s="4">
        <v>66.8</v>
      </c>
      <c r="J976" s="4">
        <v>-4.5999999999999996</v>
      </c>
      <c r="K976" s="4">
        <v>0</v>
      </c>
      <c r="L976" s="4">
        <v>-113</v>
      </c>
    </row>
    <row r="977" spans="2:12" ht="15" thickBot="1" x14ac:dyDescent="0.35">
      <c r="B977">
        <f t="shared" si="18"/>
        <v>2</v>
      </c>
      <c r="C977" s="2">
        <v>42353</v>
      </c>
      <c r="D977" s="4">
        <v>-19.600000000000001</v>
      </c>
      <c r="E977" s="4">
        <v>-8.1999999999999993</v>
      </c>
      <c r="J977" s="4">
        <v>-1.7</v>
      </c>
      <c r="K977" s="4">
        <v>0</v>
      </c>
      <c r="L977" s="4">
        <v>140.9</v>
      </c>
    </row>
    <row r="978" spans="2:12" ht="15" thickBot="1" x14ac:dyDescent="0.35">
      <c r="B978">
        <f t="shared" si="18"/>
        <v>1</v>
      </c>
      <c r="C978" s="2">
        <v>42352</v>
      </c>
      <c r="D978" s="4">
        <v>-8.4</v>
      </c>
      <c r="E978" s="4">
        <v>-70.099999999999994</v>
      </c>
      <c r="J978" s="4">
        <v>-0.1</v>
      </c>
      <c r="K978" s="4">
        <v>0</v>
      </c>
      <c r="L978" s="4">
        <v>207.2</v>
      </c>
    </row>
    <row r="979" spans="2:12" ht="15" thickBot="1" x14ac:dyDescent="0.35">
      <c r="B979">
        <f t="shared" si="18"/>
        <v>5</v>
      </c>
      <c r="C979" s="2">
        <v>42349</v>
      </c>
      <c r="D979" s="4">
        <v>-68.5</v>
      </c>
      <c r="E979" s="4">
        <v>95.8</v>
      </c>
      <c r="J979" s="4">
        <v>0</v>
      </c>
      <c r="K979" s="4">
        <v>0</v>
      </c>
      <c r="L979" s="4">
        <v>23.1</v>
      </c>
    </row>
    <row r="980" spans="2:12" ht="15" thickBot="1" x14ac:dyDescent="0.35">
      <c r="B980">
        <f t="shared" si="18"/>
        <v>4</v>
      </c>
      <c r="C980" s="2">
        <v>42348</v>
      </c>
      <c r="D980" s="4">
        <v>-53.4</v>
      </c>
      <c r="E980" s="4">
        <v>57</v>
      </c>
      <c r="J980" s="4">
        <v>0</v>
      </c>
      <c r="K980" s="4">
        <v>0</v>
      </c>
      <c r="L980" s="4">
        <v>274.8</v>
      </c>
    </row>
    <row r="981" spans="2:12" ht="15" thickBot="1" x14ac:dyDescent="0.35">
      <c r="B981">
        <f t="shared" si="18"/>
        <v>3</v>
      </c>
      <c r="C981" s="2">
        <v>42347</v>
      </c>
      <c r="D981" s="4">
        <v>-28.3</v>
      </c>
      <c r="E981" s="4">
        <v>44.9</v>
      </c>
      <c r="J981" s="4">
        <v>0</v>
      </c>
      <c r="K981" s="4">
        <v>0</v>
      </c>
      <c r="L981" s="4">
        <v>-287.5</v>
      </c>
    </row>
    <row r="982" spans="2:12" ht="15" thickBot="1" x14ac:dyDescent="0.35">
      <c r="B982">
        <f t="shared" si="18"/>
        <v>2</v>
      </c>
      <c r="C982" s="2">
        <v>42346</v>
      </c>
      <c r="D982" s="4">
        <v>-15.9</v>
      </c>
      <c r="E982" s="4">
        <v>90</v>
      </c>
      <c r="J982" s="4">
        <v>0</v>
      </c>
      <c r="K982" s="4">
        <v>0</v>
      </c>
      <c r="L982" s="4">
        <v>308.3</v>
      </c>
    </row>
    <row r="983" spans="2:12" ht="15" thickBot="1" x14ac:dyDescent="0.35">
      <c r="B983">
        <f t="shared" si="18"/>
        <v>1</v>
      </c>
      <c r="C983" s="2">
        <v>42345</v>
      </c>
      <c r="D983" s="4">
        <v>9.5</v>
      </c>
      <c r="E983" s="4">
        <v>17.2</v>
      </c>
      <c r="J983" s="4">
        <v>0</v>
      </c>
      <c r="K983" s="4">
        <v>0</v>
      </c>
      <c r="L983" s="4">
        <v>52.3</v>
      </c>
    </row>
    <row r="984" spans="2:12" ht="15" thickBot="1" x14ac:dyDescent="0.35">
      <c r="B984">
        <f t="shared" si="18"/>
        <v>5</v>
      </c>
      <c r="C984" s="2">
        <v>42342</v>
      </c>
      <c r="D984" s="4">
        <v>-67.8</v>
      </c>
      <c r="E984" s="4">
        <v>102.8</v>
      </c>
      <c r="J984" s="4">
        <v>0</v>
      </c>
      <c r="K984" s="4">
        <v>0</v>
      </c>
      <c r="L984" s="4">
        <v>-235.3</v>
      </c>
    </row>
    <row r="985" spans="2:12" ht="15" thickBot="1" x14ac:dyDescent="0.35">
      <c r="B985">
        <f t="shared" si="18"/>
        <v>4</v>
      </c>
      <c r="C985" s="2">
        <v>42341</v>
      </c>
      <c r="D985" s="4">
        <v>-39.299999999999997</v>
      </c>
      <c r="E985" s="4">
        <v>81</v>
      </c>
      <c r="J985" s="4">
        <v>0</v>
      </c>
      <c r="K985" s="4">
        <v>0</v>
      </c>
      <c r="L985" s="4">
        <v>70.8</v>
      </c>
    </row>
    <row r="986" spans="2:12" ht="15" thickBot="1" x14ac:dyDescent="0.35">
      <c r="B986">
        <f t="shared" si="18"/>
        <v>3</v>
      </c>
      <c r="C986" s="2">
        <v>42340</v>
      </c>
      <c r="D986" s="4">
        <v>-0.4</v>
      </c>
      <c r="E986" s="4">
        <v>13.4</v>
      </c>
      <c r="J986" s="4">
        <v>0</v>
      </c>
      <c r="K986" s="4">
        <v>0</v>
      </c>
      <c r="L986" s="4">
        <v>-310.5</v>
      </c>
    </row>
    <row r="987" spans="2:12" ht="15" thickBot="1" x14ac:dyDescent="0.35">
      <c r="B987">
        <f t="shared" si="18"/>
        <v>2</v>
      </c>
      <c r="C987" s="2">
        <v>42339</v>
      </c>
      <c r="D987" s="4">
        <v>22.7</v>
      </c>
      <c r="E987" s="4">
        <v>97.6</v>
      </c>
      <c r="J987" s="4">
        <v>0</v>
      </c>
      <c r="K987" s="4">
        <v>0</v>
      </c>
      <c r="L987" s="4">
        <v>-8.8000000000000007</v>
      </c>
    </row>
    <row r="988" spans="2:12" ht="15" thickBot="1" x14ac:dyDescent="0.35">
      <c r="B988">
        <f t="shared" si="18"/>
        <v>1</v>
      </c>
      <c r="C988" s="2">
        <v>42338</v>
      </c>
      <c r="D988" s="4">
        <v>53.3</v>
      </c>
      <c r="E988" s="4">
        <v>-54.8</v>
      </c>
      <c r="J988" s="4">
        <v>0</v>
      </c>
      <c r="K988" s="4">
        <v>0</v>
      </c>
      <c r="L988" s="4">
        <v>-28</v>
      </c>
    </row>
    <row r="989" spans="2:12" ht="15" thickBot="1" x14ac:dyDescent="0.35">
      <c r="B989">
        <f t="shared" si="18"/>
        <v>5</v>
      </c>
      <c r="C989" s="2">
        <v>42335</v>
      </c>
      <c r="D989" s="4">
        <v>0.9</v>
      </c>
      <c r="E989" s="4">
        <v>-32.4</v>
      </c>
      <c r="J989" s="4">
        <v>0</v>
      </c>
      <c r="K989" s="4">
        <v>0</v>
      </c>
      <c r="L989" s="4">
        <v>22.5</v>
      </c>
    </row>
    <row r="990" spans="2:12" ht="15" thickBot="1" x14ac:dyDescent="0.35">
      <c r="B990">
        <f t="shared" si="18"/>
        <v>4</v>
      </c>
      <c r="C990" s="2">
        <v>42334</v>
      </c>
      <c r="D990" s="4">
        <v>13.7</v>
      </c>
      <c r="E990" s="4">
        <v>-11.4</v>
      </c>
      <c r="J990" s="4">
        <v>0.1</v>
      </c>
      <c r="K990" s="4">
        <v>0</v>
      </c>
      <c r="L990" s="4">
        <v>42.8</v>
      </c>
    </row>
    <row r="991" spans="2:12" ht="15" thickBot="1" x14ac:dyDescent="0.35">
      <c r="B991">
        <f t="shared" si="18"/>
        <v>3</v>
      </c>
      <c r="C991" s="2">
        <v>42333</v>
      </c>
      <c r="D991" s="4">
        <v>20.6</v>
      </c>
      <c r="E991" s="4">
        <v>-439.4</v>
      </c>
      <c r="J991" s="4">
        <v>0</v>
      </c>
      <c r="K991" s="4">
        <v>0</v>
      </c>
      <c r="L991" s="4">
        <v>-37.6</v>
      </c>
    </row>
    <row r="992" spans="2:12" ht="15" thickBot="1" x14ac:dyDescent="0.35">
      <c r="B992">
        <f t="shared" si="18"/>
        <v>2</v>
      </c>
      <c r="C992" s="2">
        <v>42332</v>
      </c>
      <c r="D992" s="4">
        <v>43.8</v>
      </c>
      <c r="E992" s="4">
        <v>46.2</v>
      </c>
      <c r="J992" s="4">
        <v>0</v>
      </c>
      <c r="K992" s="4">
        <v>0</v>
      </c>
      <c r="L992" s="4">
        <v>9.3000000000000007</v>
      </c>
    </row>
    <row r="993" spans="2:12" ht="15" thickBot="1" x14ac:dyDescent="0.35">
      <c r="B993">
        <f t="shared" si="18"/>
        <v>1</v>
      </c>
      <c r="C993" s="2">
        <v>42331</v>
      </c>
      <c r="D993" s="4">
        <v>45.6</v>
      </c>
      <c r="E993" s="4">
        <v>77.599999999999994</v>
      </c>
      <c r="J993" s="4">
        <v>0</v>
      </c>
      <c r="K993" s="4">
        <v>0</v>
      </c>
      <c r="L993" s="4">
        <v>-35.200000000000003</v>
      </c>
    </row>
    <row r="994" spans="2:12" ht="15" thickBot="1" x14ac:dyDescent="0.35">
      <c r="B994">
        <f t="shared" si="18"/>
        <v>5</v>
      </c>
      <c r="C994" s="2">
        <v>42328</v>
      </c>
      <c r="D994" s="4">
        <v>-5.8</v>
      </c>
      <c r="E994" s="4">
        <v>106.5</v>
      </c>
      <c r="J994" s="4">
        <v>-0.1</v>
      </c>
      <c r="K994" s="4">
        <v>0</v>
      </c>
      <c r="L994" s="4">
        <v>-76.900000000000006</v>
      </c>
    </row>
    <row r="995" spans="2:12" ht="15" thickBot="1" x14ac:dyDescent="0.35">
      <c r="B995">
        <f t="shared" si="18"/>
        <v>4</v>
      </c>
      <c r="C995" s="2">
        <v>42327</v>
      </c>
      <c r="D995" s="4">
        <v>-3.2</v>
      </c>
      <c r="E995" s="4">
        <v>55</v>
      </c>
      <c r="J995" s="4">
        <v>-0.2</v>
      </c>
      <c r="K995" s="4">
        <v>0</v>
      </c>
      <c r="L995" s="4">
        <v>22.3</v>
      </c>
    </row>
    <row r="996" spans="2:12" ht="15" thickBot="1" x14ac:dyDescent="0.35">
      <c r="B996">
        <f t="shared" si="18"/>
        <v>3</v>
      </c>
      <c r="C996" s="2">
        <v>42326</v>
      </c>
      <c r="D996" s="4">
        <v>3.6</v>
      </c>
      <c r="E996" s="4">
        <v>-92.7</v>
      </c>
      <c r="J996" s="4">
        <v>-1.2</v>
      </c>
      <c r="K996" s="4">
        <v>0</v>
      </c>
      <c r="L996" s="4">
        <v>300</v>
      </c>
    </row>
    <row r="997" spans="2:12" ht="15" thickBot="1" x14ac:dyDescent="0.35">
      <c r="B997">
        <f t="shared" si="18"/>
        <v>2</v>
      </c>
      <c r="C997" s="2">
        <v>42325</v>
      </c>
      <c r="D997" s="4">
        <v>-8.6</v>
      </c>
      <c r="E997" s="4">
        <v>122.2</v>
      </c>
      <c r="J997" s="4">
        <v>8.6</v>
      </c>
      <c r="K997" s="4">
        <v>0</v>
      </c>
      <c r="L997" s="4">
        <v>-85.8</v>
      </c>
    </row>
    <row r="998" spans="2:12" ht="15" thickBot="1" x14ac:dyDescent="0.35">
      <c r="B998">
        <f t="shared" si="18"/>
        <v>1</v>
      </c>
      <c r="C998" s="2">
        <v>42324</v>
      </c>
      <c r="D998" s="4">
        <v>10</v>
      </c>
      <c r="E998" s="4">
        <v>-83.8</v>
      </c>
      <c r="J998" s="4">
        <v>-0.1</v>
      </c>
      <c r="K998" s="4">
        <v>0</v>
      </c>
      <c r="L998" s="4">
        <v>46.1</v>
      </c>
    </row>
    <row r="999" spans="2:12" ht="15" thickBot="1" x14ac:dyDescent="0.35">
      <c r="B999">
        <f t="shared" si="18"/>
        <v>5</v>
      </c>
      <c r="C999" s="2">
        <v>42321</v>
      </c>
      <c r="D999" s="4">
        <v>-54.5</v>
      </c>
      <c r="E999" s="4">
        <v>4.3</v>
      </c>
      <c r="J999" s="4">
        <v>0</v>
      </c>
      <c r="K999" s="4">
        <v>0</v>
      </c>
      <c r="L999" s="4">
        <v>-27.8</v>
      </c>
    </row>
    <row r="1000" spans="2:12" ht="15" thickBot="1" x14ac:dyDescent="0.35">
      <c r="B1000">
        <f t="shared" si="18"/>
        <v>4</v>
      </c>
      <c r="C1000" s="2">
        <v>42320</v>
      </c>
      <c r="D1000" s="4">
        <v>-44.9</v>
      </c>
      <c r="E1000" s="4">
        <v>27.7</v>
      </c>
      <c r="J1000" s="4">
        <v>0.2</v>
      </c>
      <c r="K1000" s="4">
        <v>0</v>
      </c>
      <c r="L1000" s="4">
        <v>-70.599999999999994</v>
      </c>
    </row>
    <row r="1001" spans="2:12" ht="15" thickBot="1" x14ac:dyDescent="0.35">
      <c r="B1001">
        <f t="shared" si="18"/>
        <v>3</v>
      </c>
      <c r="C1001" s="2">
        <v>42319</v>
      </c>
      <c r="D1001" s="4">
        <v>-18.600000000000001</v>
      </c>
      <c r="E1001" s="4">
        <v>18.600000000000001</v>
      </c>
      <c r="J1001" s="4">
        <v>0</v>
      </c>
      <c r="K1001" s="4">
        <v>0</v>
      </c>
      <c r="L1001" s="4">
        <v>-168.8</v>
      </c>
    </row>
    <row r="1002" spans="2:12" ht="15" thickBot="1" x14ac:dyDescent="0.35">
      <c r="B1002">
        <f t="shared" si="18"/>
        <v>2</v>
      </c>
      <c r="C1002" s="2">
        <v>42318</v>
      </c>
      <c r="D1002" s="4">
        <v>-12.3</v>
      </c>
      <c r="E1002" s="4">
        <v>125.9</v>
      </c>
      <c r="J1002" s="4">
        <v>0</v>
      </c>
      <c r="K1002" s="4">
        <v>0</v>
      </c>
      <c r="L1002" s="4">
        <v>222.8</v>
      </c>
    </row>
    <row r="1003" spans="2:12" ht="15" thickBot="1" x14ac:dyDescent="0.35">
      <c r="B1003">
        <f t="shared" si="18"/>
        <v>1</v>
      </c>
      <c r="C1003" s="2">
        <v>42317</v>
      </c>
      <c r="D1003" s="4">
        <v>19.399999999999999</v>
      </c>
      <c r="E1003" s="4">
        <v>62.2</v>
      </c>
      <c r="J1003" s="4">
        <v>0</v>
      </c>
      <c r="K1003" s="4">
        <v>0</v>
      </c>
      <c r="L1003" s="4">
        <v>-223.2</v>
      </c>
    </row>
    <row r="1004" spans="2:12" ht="15" thickBot="1" x14ac:dyDescent="0.35">
      <c r="B1004">
        <f t="shared" si="18"/>
        <v>5</v>
      </c>
      <c r="C1004" s="2">
        <v>42314</v>
      </c>
      <c r="D1004" s="4">
        <v>-33.5</v>
      </c>
      <c r="E1004" s="4">
        <v>97.3</v>
      </c>
      <c r="J1004" s="4">
        <v>0.3</v>
      </c>
      <c r="K1004" s="4">
        <v>0</v>
      </c>
      <c r="L1004" s="4">
        <v>-43.7</v>
      </c>
    </row>
    <row r="1005" spans="2:12" ht="15" thickBot="1" x14ac:dyDescent="0.35">
      <c r="B1005">
        <f t="shared" si="18"/>
        <v>4</v>
      </c>
      <c r="C1005" s="2">
        <v>42313</v>
      </c>
      <c r="D1005" s="4">
        <v>-9.6</v>
      </c>
      <c r="E1005" s="4">
        <v>90.6</v>
      </c>
      <c r="J1005" s="4">
        <v>0</v>
      </c>
      <c r="K1005" s="4">
        <v>0</v>
      </c>
      <c r="L1005" s="4">
        <v>-391.7</v>
      </c>
    </row>
    <row r="1006" spans="2:12" ht="15" thickBot="1" x14ac:dyDescent="0.35">
      <c r="B1006">
        <f t="shared" si="18"/>
        <v>2</v>
      </c>
      <c r="C1006" s="2">
        <v>42311</v>
      </c>
      <c r="D1006" s="4">
        <v>-17.899999999999999</v>
      </c>
      <c r="E1006" s="4">
        <v>303.60000000000002</v>
      </c>
      <c r="J1006" s="4">
        <v>0.9</v>
      </c>
      <c r="K1006" s="4">
        <v>0</v>
      </c>
      <c r="L1006" s="4">
        <v>-3.9</v>
      </c>
    </row>
    <row r="1007" spans="2:12" ht="15" thickBot="1" x14ac:dyDescent="0.35">
      <c r="B1007">
        <f t="shared" si="18"/>
        <v>1</v>
      </c>
      <c r="C1007" s="2">
        <v>42310</v>
      </c>
      <c r="D1007" s="4">
        <v>19.7</v>
      </c>
      <c r="E1007" s="4">
        <v>32.1</v>
      </c>
      <c r="J1007" s="4">
        <v>0.4</v>
      </c>
      <c r="K1007" s="4">
        <v>0</v>
      </c>
      <c r="L1007" s="4">
        <v>3.9</v>
      </c>
    </row>
    <row r="1008" spans="2:12" ht="15" thickBot="1" x14ac:dyDescent="0.35">
      <c r="B1008">
        <f t="shared" si="18"/>
        <v>5</v>
      </c>
      <c r="C1008" s="2">
        <v>42307</v>
      </c>
      <c r="D1008" s="4">
        <v>-5</v>
      </c>
      <c r="E1008" s="4">
        <v>-14.5</v>
      </c>
      <c r="J1008" s="4">
        <v>0.1</v>
      </c>
      <c r="K1008" s="4">
        <v>0</v>
      </c>
      <c r="L1008" s="4">
        <v>-2.2000000000000002</v>
      </c>
    </row>
    <row r="1009" spans="2:12" ht="15" thickBot="1" x14ac:dyDescent="0.35">
      <c r="B1009">
        <f t="shared" si="18"/>
        <v>4</v>
      </c>
      <c r="C1009" s="2">
        <v>42306</v>
      </c>
      <c r="D1009" s="4">
        <v>10.5</v>
      </c>
      <c r="E1009" s="4">
        <v>74.7</v>
      </c>
      <c r="J1009" s="4">
        <v>0</v>
      </c>
      <c r="K1009" s="4">
        <v>0</v>
      </c>
      <c r="L1009" s="4">
        <v>-13.5</v>
      </c>
    </row>
    <row r="1010" spans="2:12" ht="15" thickBot="1" x14ac:dyDescent="0.35">
      <c r="B1010">
        <f t="shared" si="18"/>
        <v>3</v>
      </c>
      <c r="C1010" s="2">
        <v>42305</v>
      </c>
      <c r="D1010" s="4">
        <v>27.5</v>
      </c>
      <c r="E1010" s="4">
        <v>-102.8</v>
      </c>
      <c r="J1010" s="4">
        <v>0</v>
      </c>
      <c r="K1010" s="4">
        <v>0</v>
      </c>
      <c r="L1010" s="4">
        <v>-53.6</v>
      </c>
    </row>
    <row r="1011" spans="2:12" ht="15" thickBot="1" x14ac:dyDescent="0.35">
      <c r="B1011">
        <f t="shared" si="18"/>
        <v>2</v>
      </c>
      <c r="C1011" s="2">
        <v>42304</v>
      </c>
      <c r="D1011" s="4">
        <v>37.4</v>
      </c>
      <c r="E1011" s="4">
        <v>264.7</v>
      </c>
      <c r="J1011" s="4">
        <v>0</v>
      </c>
      <c r="K1011" s="4">
        <v>0</v>
      </c>
      <c r="L1011" s="4">
        <v>-13.9</v>
      </c>
    </row>
    <row r="1012" spans="2:12" ht="15" thickBot="1" x14ac:dyDescent="0.35">
      <c r="B1012">
        <f t="shared" si="18"/>
        <v>1</v>
      </c>
      <c r="C1012" s="2">
        <v>42303</v>
      </c>
      <c r="D1012" s="4">
        <v>57.8</v>
      </c>
      <c r="E1012" s="4">
        <v>-435.9</v>
      </c>
      <c r="J1012" s="4">
        <v>0</v>
      </c>
      <c r="K1012" s="4">
        <v>0</v>
      </c>
      <c r="L1012" s="4">
        <v>33</v>
      </c>
    </row>
    <row r="1013" spans="2:12" ht="15" thickBot="1" x14ac:dyDescent="0.35">
      <c r="B1013">
        <f t="shared" si="18"/>
        <v>5</v>
      </c>
      <c r="C1013" s="2">
        <v>42300</v>
      </c>
      <c r="D1013" s="4">
        <v>-1.7</v>
      </c>
      <c r="E1013" s="4">
        <v>-43.4</v>
      </c>
      <c r="J1013" s="4">
        <v>0</v>
      </c>
      <c r="K1013" s="4">
        <v>0</v>
      </c>
      <c r="L1013" s="4">
        <v>-75</v>
      </c>
    </row>
    <row r="1014" spans="2:12" ht="15" thickBot="1" x14ac:dyDescent="0.35">
      <c r="B1014">
        <f t="shared" si="18"/>
        <v>4</v>
      </c>
      <c r="C1014" s="2">
        <v>42299</v>
      </c>
      <c r="D1014" s="4">
        <v>5</v>
      </c>
      <c r="E1014" s="4">
        <v>-10.1</v>
      </c>
      <c r="J1014" s="4">
        <v>0</v>
      </c>
      <c r="K1014" s="4">
        <v>0</v>
      </c>
      <c r="L1014" s="4">
        <v>-28.2</v>
      </c>
    </row>
    <row r="1015" spans="2:12" ht="15" thickBot="1" x14ac:dyDescent="0.35">
      <c r="B1015">
        <f t="shared" si="18"/>
        <v>3</v>
      </c>
      <c r="C1015" s="2">
        <v>42298</v>
      </c>
      <c r="D1015" s="4">
        <v>17.5</v>
      </c>
      <c r="E1015" s="4">
        <v>-109.9</v>
      </c>
      <c r="J1015" s="4">
        <v>0</v>
      </c>
      <c r="K1015" s="4">
        <v>0</v>
      </c>
      <c r="L1015" s="4">
        <v>166.2</v>
      </c>
    </row>
    <row r="1016" spans="2:12" ht="15" thickBot="1" x14ac:dyDescent="0.35">
      <c r="B1016">
        <f t="shared" si="18"/>
        <v>2</v>
      </c>
      <c r="C1016" s="2">
        <v>42297</v>
      </c>
      <c r="D1016" s="4">
        <v>22.9</v>
      </c>
      <c r="E1016" s="4">
        <v>29</v>
      </c>
      <c r="J1016" s="4">
        <v>0</v>
      </c>
      <c r="K1016" s="4">
        <v>0</v>
      </c>
      <c r="L1016" s="4">
        <v>29.1</v>
      </c>
    </row>
    <row r="1017" spans="2:12" ht="15" thickBot="1" x14ac:dyDescent="0.35">
      <c r="B1017">
        <f t="shared" si="18"/>
        <v>1</v>
      </c>
      <c r="C1017" s="2">
        <v>42296</v>
      </c>
      <c r="D1017" s="4">
        <v>37</v>
      </c>
      <c r="E1017" s="4">
        <v>11.1</v>
      </c>
      <c r="J1017" s="4">
        <v>-0.1</v>
      </c>
      <c r="K1017" s="4">
        <v>0</v>
      </c>
      <c r="L1017" s="4">
        <v>-20.3</v>
      </c>
    </row>
    <row r="1018" spans="2:12" ht="15" thickBot="1" x14ac:dyDescent="0.35">
      <c r="B1018">
        <f t="shared" si="18"/>
        <v>5</v>
      </c>
      <c r="C1018" s="2">
        <v>42293</v>
      </c>
      <c r="D1018" s="4">
        <v>-32.799999999999997</v>
      </c>
      <c r="E1018" s="4">
        <v>151.9</v>
      </c>
      <c r="J1018" s="4">
        <v>-4.0999999999999996</v>
      </c>
      <c r="K1018" s="4">
        <v>0</v>
      </c>
      <c r="L1018" s="4">
        <v>-13</v>
      </c>
    </row>
    <row r="1019" spans="2:12" ht="15" thickBot="1" x14ac:dyDescent="0.35">
      <c r="B1019">
        <f t="shared" si="18"/>
        <v>4</v>
      </c>
      <c r="C1019" s="2">
        <v>42292</v>
      </c>
      <c r="D1019" s="4">
        <v>-34.1</v>
      </c>
      <c r="E1019" s="4">
        <v>-62.9</v>
      </c>
      <c r="J1019" s="4">
        <v>-2.4</v>
      </c>
      <c r="K1019" s="4">
        <v>0</v>
      </c>
      <c r="L1019" s="4">
        <v>59.8</v>
      </c>
    </row>
    <row r="1020" spans="2:12" ht="15" thickBot="1" x14ac:dyDescent="0.35">
      <c r="B1020">
        <f t="shared" si="18"/>
        <v>3</v>
      </c>
      <c r="C1020" s="2">
        <v>42291</v>
      </c>
      <c r="D1020" s="4">
        <v>-18.600000000000001</v>
      </c>
      <c r="E1020" s="4">
        <v>43.2</v>
      </c>
      <c r="J1020" s="4">
        <v>0.9</v>
      </c>
      <c r="K1020" s="4">
        <v>0</v>
      </c>
      <c r="L1020" s="4">
        <v>60</v>
      </c>
    </row>
    <row r="1021" spans="2:12" ht="15" thickBot="1" x14ac:dyDescent="0.35">
      <c r="B1021">
        <f t="shared" si="18"/>
        <v>2</v>
      </c>
      <c r="C1021" s="2">
        <v>42290</v>
      </c>
      <c r="D1021" s="4">
        <v>-4.5</v>
      </c>
      <c r="E1021" s="4">
        <v>42.3</v>
      </c>
      <c r="J1021" s="4">
        <v>0</v>
      </c>
      <c r="K1021" s="4">
        <v>0</v>
      </c>
      <c r="L1021" s="4">
        <v>-14.4</v>
      </c>
    </row>
    <row r="1022" spans="2:12" ht="15" thickBot="1" x14ac:dyDescent="0.35">
      <c r="B1022">
        <f t="shared" si="18"/>
        <v>1</v>
      </c>
      <c r="C1022" s="2">
        <v>42289</v>
      </c>
      <c r="D1022" s="4">
        <v>22.1</v>
      </c>
      <c r="E1022" s="4">
        <v>123.1</v>
      </c>
      <c r="J1022" s="4">
        <v>0</v>
      </c>
      <c r="K1022" s="4">
        <v>0</v>
      </c>
      <c r="L1022" s="4">
        <v>142.4</v>
      </c>
    </row>
    <row r="1023" spans="2:12" ht="15" thickBot="1" x14ac:dyDescent="0.35">
      <c r="B1023">
        <f t="shared" si="18"/>
        <v>5</v>
      </c>
      <c r="C1023" s="2">
        <v>42286</v>
      </c>
      <c r="D1023" s="4">
        <v>-49</v>
      </c>
      <c r="E1023" s="4">
        <v>-12.5</v>
      </c>
      <c r="J1023" s="4">
        <v>0.4</v>
      </c>
      <c r="K1023" s="4">
        <v>0</v>
      </c>
      <c r="L1023" s="4">
        <v>48.4</v>
      </c>
    </row>
    <row r="1024" spans="2:12" ht="15" thickBot="1" x14ac:dyDescent="0.35">
      <c r="B1024">
        <f t="shared" si="18"/>
        <v>4</v>
      </c>
      <c r="C1024" s="2">
        <v>42285</v>
      </c>
      <c r="D1024" s="4">
        <v>-43.6</v>
      </c>
      <c r="E1024" s="4">
        <v>78.7</v>
      </c>
      <c r="J1024" s="4">
        <v>0</v>
      </c>
      <c r="K1024" s="4">
        <v>0</v>
      </c>
      <c r="L1024" s="4">
        <v>78.400000000000006</v>
      </c>
    </row>
    <row r="1025" spans="2:12" ht="15" thickBot="1" x14ac:dyDescent="0.35">
      <c r="B1025">
        <f t="shared" si="18"/>
        <v>3</v>
      </c>
      <c r="C1025" s="2">
        <v>42284</v>
      </c>
      <c r="D1025" s="4">
        <v>-17.399999999999999</v>
      </c>
      <c r="E1025" s="4">
        <v>51.7</v>
      </c>
      <c r="J1025" s="4">
        <v>0</v>
      </c>
      <c r="K1025" s="4">
        <v>0</v>
      </c>
      <c r="L1025" s="4">
        <v>-276.89999999999998</v>
      </c>
    </row>
    <row r="1026" spans="2:12" ht="15" thickBot="1" x14ac:dyDescent="0.35">
      <c r="B1026">
        <f t="shared" si="18"/>
        <v>2</v>
      </c>
      <c r="C1026" s="2">
        <v>42283</v>
      </c>
      <c r="D1026" s="4">
        <v>-8.4</v>
      </c>
      <c r="E1026" s="4">
        <v>-94</v>
      </c>
      <c r="J1026" s="4">
        <v>0</v>
      </c>
      <c r="K1026" s="4">
        <v>0</v>
      </c>
      <c r="L1026" s="4">
        <v>-101.3</v>
      </c>
    </row>
    <row r="1027" spans="2:12" ht="15" thickBot="1" x14ac:dyDescent="0.35">
      <c r="B1027">
        <f t="shared" si="18"/>
        <v>1</v>
      </c>
      <c r="C1027" s="2">
        <v>42282</v>
      </c>
      <c r="D1027" s="4">
        <v>22.4</v>
      </c>
      <c r="E1027" s="4">
        <v>61.9</v>
      </c>
      <c r="J1027" s="4">
        <v>0</v>
      </c>
      <c r="K1027" s="4">
        <v>0</v>
      </c>
      <c r="L1027" s="4">
        <v>-104.4</v>
      </c>
    </row>
    <row r="1028" spans="2:12" ht="15" thickBot="1" x14ac:dyDescent="0.35">
      <c r="B1028">
        <f t="shared" si="18"/>
        <v>5</v>
      </c>
      <c r="C1028" s="2">
        <v>42279</v>
      </c>
      <c r="D1028" s="4">
        <v>-33.200000000000003</v>
      </c>
      <c r="E1028" s="4">
        <v>132.6</v>
      </c>
      <c r="J1028" s="4">
        <v>0</v>
      </c>
      <c r="K1028" s="4">
        <v>0</v>
      </c>
      <c r="L1028" s="4">
        <v>-2.2999999999999998</v>
      </c>
    </row>
    <row r="1029" spans="2:12" ht="15" thickBot="1" x14ac:dyDescent="0.35">
      <c r="B1029">
        <f t="shared" ref="B1029:B1092" si="19">WEEKDAY(C1029,2)</f>
        <v>4</v>
      </c>
      <c r="C1029" s="2">
        <v>42278</v>
      </c>
      <c r="D1029" s="4">
        <v>-11.8</v>
      </c>
      <c r="E1029" s="4">
        <v>27</v>
      </c>
      <c r="J1029" s="4">
        <v>0</v>
      </c>
      <c r="K1029" s="4">
        <v>0</v>
      </c>
      <c r="L1029" s="4">
        <v>-132</v>
      </c>
    </row>
    <row r="1030" spans="2:12" ht="15" thickBot="1" x14ac:dyDescent="0.35">
      <c r="B1030">
        <f t="shared" si="19"/>
        <v>3</v>
      </c>
      <c r="C1030" s="2">
        <v>42277</v>
      </c>
      <c r="D1030" s="4">
        <v>16.899999999999999</v>
      </c>
      <c r="E1030" s="4">
        <v>208.6</v>
      </c>
      <c r="J1030" s="4">
        <v>0</v>
      </c>
      <c r="K1030" s="4">
        <v>0</v>
      </c>
      <c r="L1030" s="4">
        <v>-343.9</v>
      </c>
    </row>
    <row r="1031" spans="2:12" ht="15" thickBot="1" x14ac:dyDescent="0.35">
      <c r="B1031">
        <f t="shared" si="19"/>
        <v>2</v>
      </c>
      <c r="C1031" s="2">
        <v>42276</v>
      </c>
      <c r="D1031" s="4">
        <v>38.5</v>
      </c>
      <c r="E1031" s="4">
        <v>276.3</v>
      </c>
      <c r="J1031" s="4">
        <v>0</v>
      </c>
      <c r="K1031" s="4">
        <v>0</v>
      </c>
      <c r="L1031" s="4">
        <v>23.4</v>
      </c>
    </row>
    <row r="1032" spans="2:12" ht="15" thickBot="1" x14ac:dyDescent="0.35">
      <c r="B1032">
        <f t="shared" si="19"/>
        <v>1</v>
      </c>
      <c r="C1032" s="2">
        <v>42275</v>
      </c>
      <c r="D1032" s="4">
        <v>60.5</v>
      </c>
      <c r="E1032" s="4">
        <v>-209.4</v>
      </c>
      <c r="J1032" s="4">
        <v>0</v>
      </c>
      <c r="K1032" s="4">
        <v>0</v>
      </c>
      <c r="L1032" s="4">
        <v>-18.399999999999999</v>
      </c>
    </row>
    <row r="1033" spans="2:12" ht="15" thickBot="1" x14ac:dyDescent="0.35">
      <c r="B1033">
        <f t="shared" si="19"/>
        <v>5</v>
      </c>
      <c r="C1033" s="2">
        <v>42272</v>
      </c>
      <c r="D1033" s="4">
        <v>0.3</v>
      </c>
      <c r="E1033" s="4">
        <v>-388</v>
      </c>
      <c r="J1033" s="4">
        <v>0</v>
      </c>
      <c r="K1033" s="4">
        <v>0</v>
      </c>
      <c r="L1033" s="4">
        <v>17.399999999999999</v>
      </c>
    </row>
    <row r="1034" spans="2:12" ht="15" thickBot="1" x14ac:dyDescent="0.35">
      <c r="B1034">
        <f t="shared" si="19"/>
        <v>4</v>
      </c>
      <c r="C1034" s="2">
        <v>42271</v>
      </c>
      <c r="D1034" s="4">
        <v>8.4</v>
      </c>
      <c r="E1034" s="4">
        <v>-100.4</v>
      </c>
      <c r="J1034" s="4">
        <v>0</v>
      </c>
      <c r="K1034" s="4">
        <v>0</v>
      </c>
      <c r="L1034" s="4">
        <v>-38.299999999999997</v>
      </c>
    </row>
    <row r="1035" spans="2:12" ht="15" thickBot="1" x14ac:dyDescent="0.35">
      <c r="B1035">
        <f t="shared" si="19"/>
        <v>3</v>
      </c>
      <c r="C1035" s="2">
        <v>42270</v>
      </c>
      <c r="D1035" s="4">
        <v>22.9</v>
      </c>
      <c r="E1035" s="4">
        <v>61.1</v>
      </c>
      <c r="J1035" s="4">
        <v>0</v>
      </c>
      <c r="K1035" s="4">
        <v>0</v>
      </c>
      <c r="L1035" s="4">
        <v>184.5</v>
      </c>
    </row>
    <row r="1036" spans="2:12" ht="15" thickBot="1" x14ac:dyDescent="0.35">
      <c r="B1036">
        <f t="shared" si="19"/>
        <v>2</v>
      </c>
      <c r="C1036" s="2">
        <v>42269</v>
      </c>
      <c r="D1036" s="4">
        <v>35.299999999999997</v>
      </c>
      <c r="E1036" s="4">
        <v>28.2</v>
      </c>
      <c r="J1036" s="4">
        <v>0</v>
      </c>
      <c r="K1036" s="4">
        <v>0</v>
      </c>
      <c r="L1036" s="4">
        <v>8.1</v>
      </c>
    </row>
    <row r="1037" spans="2:12" ht="15" thickBot="1" x14ac:dyDescent="0.35">
      <c r="B1037">
        <f t="shared" si="19"/>
        <v>1</v>
      </c>
      <c r="C1037" s="2">
        <v>42268</v>
      </c>
      <c r="D1037" s="4">
        <v>51.5</v>
      </c>
      <c r="E1037" s="4">
        <v>3.1</v>
      </c>
      <c r="J1037" s="4">
        <v>0</v>
      </c>
      <c r="K1037" s="4">
        <v>0</v>
      </c>
      <c r="L1037" s="4">
        <v>-96.9</v>
      </c>
    </row>
    <row r="1038" spans="2:12" ht="15" thickBot="1" x14ac:dyDescent="0.35">
      <c r="B1038">
        <f t="shared" si="19"/>
        <v>5</v>
      </c>
      <c r="C1038" s="2">
        <v>42265</v>
      </c>
      <c r="D1038" s="4">
        <v>-21.4</v>
      </c>
      <c r="E1038" s="4">
        <v>122.6</v>
      </c>
      <c r="J1038" s="4">
        <v>0</v>
      </c>
      <c r="K1038" s="4">
        <v>0</v>
      </c>
      <c r="L1038" s="4">
        <v>87.7</v>
      </c>
    </row>
    <row r="1039" spans="2:12" ht="15" thickBot="1" x14ac:dyDescent="0.35">
      <c r="B1039">
        <f t="shared" si="19"/>
        <v>4</v>
      </c>
      <c r="C1039" s="2">
        <v>42264</v>
      </c>
      <c r="D1039" s="4">
        <v>-30.2</v>
      </c>
      <c r="E1039" s="4">
        <v>-33.9</v>
      </c>
      <c r="J1039" s="4">
        <v>0.2</v>
      </c>
      <c r="K1039" s="4">
        <v>0</v>
      </c>
      <c r="L1039" s="4">
        <v>-8.8000000000000007</v>
      </c>
    </row>
    <row r="1040" spans="2:12" ht="15" thickBot="1" x14ac:dyDescent="0.35">
      <c r="B1040">
        <f t="shared" si="19"/>
        <v>3</v>
      </c>
      <c r="C1040" s="2">
        <v>42263</v>
      </c>
      <c r="D1040" s="4">
        <v>-8.9</v>
      </c>
      <c r="E1040" s="4">
        <v>0.2</v>
      </c>
      <c r="J1040" s="4">
        <v>-1</v>
      </c>
      <c r="K1040" s="4">
        <v>0</v>
      </c>
      <c r="L1040" s="4">
        <v>171.4</v>
      </c>
    </row>
    <row r="1041" spans="2:12" ht="15" thickBot="1" x14ac:dyDescent="0.35">
      <c r="B1041">
        <f t="shared" si="19"/>
        <v>2</v>
      </c>
      <c r="C1041" s="2">
        <v>42262</v>
      </c>
      <c r="D1041" s="4">
        <v>2.2000000000000002</v>
      </c>
      <c r="E1041" s="4">
        <v>-10.4</v>
      </c>
      <c r="J1041" s="4">
        <v>124.1</v>
      </c>
      <c r="K1041" s="4">
        <v>0</v>
      </c>
      <c r="L1041" s="4">
        <v>-13.9</v>
      </c>
    </row>
    <row r="1042" spans="2:12" ht="15" thickBot="1" x14ac:dyDescent="0.35">
      <c r="B1042">
        <f t="shared" si="19"/>
        <v>1</v>
      </c>
      <c r="C1042" s="2">
        <v>42261</v>
      </c>
      <c r="D1042" s="4">
        <v>16.899999999999999</v>
      </c>
      <c r="E1042" s="4">
        <v>-78.599999999999994</v>
      </c>
      <c r="J1042" s="4">
        <v>1.7</v>
      </c>
      <c r="K1042" s="4">
        <v>0</v>
      </c>
      <c r="L1042" s="4">
        <v>45.3</v>
      </c>
    </row>
    <row r="1043" spans="2:12" ht="15" thickBot="1" x14ac:dyDescent="0.35">
      <c r="B1043">
        <f t="shared" si="19"/>
        <v>5</v>
      </c>
      <c r="C1043" s="2">
        <v>42258</v>
      </c>
      <c r="D1043" s="4">
        <v>-43</v>
      </c>
      <c r="E1043" s="4">
        <v>-9.6999999999999993</v>
      </c>
      <c r="J1043" s="4">
        <v>0.1</v>
      </c>
      <c r="K1043" s="4">
        <v>0</v>
      </c>
      <c r="L1043" s="4">
        <v>-74.8</v>
      </c>
    </row>
    <row r="1044" spans="2:12" ht="15" thickBot="1" x14ac:dyDescent="0.35">
      <c r="B1044">
        <f t="shared" si="19"/>
        <v>4</v>
      </c>
      <c r="C1044" s="2">
        <v>42257</v>
      </c>
      <c r="D1044" s="4">
        <v>-48.3</v>
      </c>
      <c r="E1044" s="4">
        <v>151.19999999999999</v>
      </c>
      <c r="J1044" s="4">
        <v>0.2</v>
      </c>
      <c r="K1044" s="4">
        <v>0</v>
      </c>
      <c r="L1044" s="4">
        <v>433.3</v>
      </c>
    </row>
    <row r="1045" spans="2:12" ht="15" thickBot="1" x14ac:dyDescent="0.35">
      <c r="B1045">
        <f t="shared" si="19"/>
        <v>3</v>
      </c>
      <c r="C1045" s="2">
        <v>42256</v>
      </c>
      <c r="D1045" s="4">
        <v>-22.7</v>
      </c>
      <c r="E1045" s="4">
        <v>-81.099999999999994</v>
      </c>
      <c r="J1045" s="4">
        <v>0</v>
      </c>
      <c r="K1045" s="4">
        <v>0</v>
      </c>
      <c r="L1045" s="4">
        <v>-273</v>
      </c>
    </row>
    <row r="1046" spans="2:12" ht="15" thickBot="1" x14ac:dyDescent="0.35">
      <c r="B1046">
        <f t="shared" si="19"/>
        <v>2</v>
      </c>
      <c r="C1046" s="2">
        <v>42255</v>
      </c>
      <c r="D1046" s="4">
        <v>3.4</v>
      </c>
      <c r="E1046" s="4">
        <v>188.7</v>
      </c>
      <c r="J1046" s="4">
        <v>0</v>
      </c>
      <c r="K1046" s="4">
        <v>0</v>
      </c>
      <c r="L1046" s="4">
        <v>-86</v>
      </c>
    </row>
    <row r="1047" spans="2:12" ht="15" thickBot="1" x14ac:dyDescent="0.35">
      <c r="B1047">
        <f t="shared" si="19"/>
        <v>1</v>
      </c>
      <c r="C1047" s="2">
        <v>42254</v>
      </c>
      <c r="D1047" s="4">
        <v>24.8</v>
      </c>
      <c r="E1047" s="4">
        <v>-16.8</v>
      </c>
      <c r="J1047" s="4">
        <v>0</v>
      </c>
      <c r="K1047" s="4">
        <v>0</v>
      </c>
      <c r="L1047" s="4">
        <v>10.7</v>
      </c>
    </row>
    <row r="1048" spans="2:12" ht="15" thickBot="1" x14ac:dyDescent="0.35">
      <c r="B1048">
        <f t="shared" si="19"/>
        <v>5</v>
      </c>
      <c r="C1048" s="2">
        <v>42251</v>
      </c>
      <c r="D1048" s="4">
        <v>-45.7</v>
      </c>
      <c r="E1048" s="4">
        <v>82.7</v>
      </c>
      <c r="J1048" s="4">
        <v>0</v>
      </c>
      <c r="K1048" s="4">
        <v>0</v>
      </c>
      <c r="L1048" s="4">
        <v>-72.400000000000006</v>
      </c>
    </row>
    <row r="1049" spans="2:12" ht="15" thickBot="1" x14ac:dyDescent="0.35">
      <c r="B1049">
        <f t="shared" si="19"/>
        <v>4</v>
      </c>
      <c r="C1049" s="2">
        <v>42250</v>
      </c>
      <c r="D1049" s="4">
        <v>-28.6</v>
      </c>
      <c r="E1049" s="4">
        <v>132</v>
      </c>
      <c r="J1049" s="4">
        <v>0</v>
      </c>
      <c r="K1049" s="4">
        <v>0</v>
      </c>
      <c r="L1049" s="4">
        <v>-19.399999999999999</v>
      </c>
    </row>
    <row r="1050" spans="2:12" ht="15" thickBot="1" x14ac:dyDescent="0.35">
      <c r="B1050">
        <f t="shared" si="19"/>
        <v>3</v>
      </c>
      <c r="C1050" s="2">
        <v>42249</v>
      </c>
      <c r="D1050" s="4">
        <v>3.2</v>
      </c>
      <c r="E1050" s="4">
        <v>65.5</v>
      </c>
      <c r="J1050" s="4">
        <v>0</v>
      </c>
      <c r="K1050" s="4">
        <v>0</v>
      </c>
      <c r="L1050" s="4">
        <v>-422.8</v>
      </c>
    </row>
    <row r="1051" spans="2:12" ht="15" thickBot="1" x14ac:dyDescent="0.35">
      <c r="B1051">
        <f t="shared" si="19"/>
        <v>2</v>
      </c>
      <c r="C1051" s="2">
        <v>42248</v>
      </c>
      <c r="D1051" s="4">
        <v>29.4</v>
      </c>
      <c r="E1051" s="4">
        <v>52.4</v>
      </c>
      <c r="J1051" s="4">
        <v>0</v>
      </c>
      <c r="K1051" s="4">
        <v>0</v>
      </c>
      <c r="L1051" s="4">
        <v>8.3000000000000007</v>
      </c>
    </row>
    <row r="1052" spans="2:12" ht="15" thickBot="1" x14ac:dyDescent="0.35">
      <c r="B1052">
        <f t="shared" si="19"/>
        <v>1</v>
      </c>
      <c r="C1052" s="2">
        <v>42247</v>
      </c>
      <c r="D1052" s="4">
        <v>51.1</v>
      </c>
      <c r="E1052" s="4">
        <v>-1.6</v>
      </c>
      <c r="J1052" s="4">
        <v>0</v>
      </c>
      <c r="K1052" s="4">
        <v>0</v>
      </c>
      <c r="L1052" s="4">
        <v>-9.3000000000000007</v>
      </c>
    </row>
    <row r="1053" spans="2:12" ht="15" thickBot="1" x14ac:dyDescent="0.35">
      <c r="B1053">
        <f t="shared" si="19"/>
        <v>5</v>
      </c>
      <c r="C1053" s="2">
        <v>42244</v>
      </c>
      <c r="D1053" s="4">
        <v>-6.4</v>
      </c>
      <c r="E1053" s="4">
        <v>28.3</v>
      </c>
      <c r="J1053" s="4">
        <v>0</v>
      </c>
      <c r="K1053" s="4">
        <v>0</v>
      </c>
      <c r="L1053" s="4">
        <v>15.8</v>
      </c>
    </row>
    <row r="1054" spans="2:12" ht="15" thickBot="1" x14ac:dyDescent="0.35">
      <c r="B1054">
        <f t="shared" si="19"/>
        <v>4</v>
      </c>
      <c r="C1054" s="2">
        <v>42243</v>
      </c>
      <c r="D1054" s="4">
        <v>-2</v>
      </c>
      <c r="E1054" s="4">
        <v>145.19999999999999</v>
      </c>
      <c r="J1054" s="4">
        <v>0</v>
      </c>
      <c r="K1054" s="4">
        <v>0</v>
      </c>
      <c r="L1054" s="4">
        <v>-7.5</v>
      </c>
    </row>
    <row r="1055" spans="2:12" ht="15" thickBot="1" x14ac:dyDescent="0.35">
      <c r="B1055">
        <f t="shared" si="19"/>
        <v>3</v>
      </c>
      <c r="C1055" s="2">
        <v>42242</v>
      </c>
      <c r="D1055" s="4">
        <v>19.8</v>
      </c>
      <c r="E1055" s="4">
        <v>17.5</v>
      </c>
      <c r="J1055" s="4">
        <v>0.5</v>
      </c>
      <c r="K1055" s="4">
        <v>0</v>
      </c>
      <c r="L1055" s="4">
        <v>60.8</v>
      </c>
    </row>
    <row r="1056" spans="2:12" ht="15" thickBot="1" x14ac:dyDescent="0.35">
      <c r="B1056">
        <f t="shared" si="19"/>
        <v>2</v>
      </c>
      <c r="C1056" s="2">
        <v>42241</v>
      </c>
      <c r="D1056" s="4">
        <v>39.1</v>
      </c>
      <c r="E1056" s="4">
        <v>-479</v>
      </c>
      <c r="J1056" s="4">
        <v>0</v>
      </c>
      <c r="K1056" s="4">
        <v>0</v>
      </c>
      <c r="L1056" s="4">
        <v>86.6</v>
      </c>
    </row>
    <row r="1057" spans="2:12" ht="15" thickBot="1" x14ac:dyDescent="0.35">
      <c r="B1057">
        <f t="shared" si="19"/>
        <v>1</v>
      </c>
      <c r="C1057" s="2">
        <v>42240</v>
      </c>
      <c r="D1057" s="4">
        <v>57.1</v>
      </c>
      <c r="E1057" s="4">
        <v>-86.2</v>
      </c>
      <c r="J1057" s="4">
        <v>0</v>
      </c>
      <c r="K1057" s="4">
        <v>0</v>
      </c>
      <c r="L1057" s="4">
        <v>2.1</v>
      </c>
    </row>
    <row r="1058" spans="2:12" ht="15" thickBot="1" x14ac:dyDescent="0.35">
      <c r="B1058">
        <f t="shared" si="19"/>
        <v>5</v>
      </c>
      <c r="C1058" s="2">
        <v>42237</v>
      </c>
      <c r="D1058" s="4">
        <v>-3.3</v>
      </c>
      <c r="E1058" s="4">
        <v>122.1</v>
      </c>
      <c r="J1058" s="4">
        <v>0</v>
      </c>
      <c r="K1058" s="4">
        <v>0</v>
      </c>
      <c r="L1058" s="4">
        <v>4.0999999999999996</v>
      </c>
    </row>
    <row r="1059" spans="2:12" ht="15" thickBot="1" x14ac:dyDescent="0.35">
      <c r="B1059">
        <f t="shared" si="19"/>
        <v>4</v>
      </c>
      <c r="C1059" s="2">
        <v>42236</v>
      </c>
      <c r="D1059" s="4">
        <v>-8.5</v>
      </c>
      <c r="E1059" s="4">
        <v>-149.30000000000001</v>
      </c>
      <c r="J1059" s="4">
        <v>0</v>
      </c>
      <c r="K1059" s="4">
        <v>0</v>
      </c>
      <c r="L1059" s="4">
        <v>-11.9</v>
      </c>
    </row>
    <row r="1060" spans="2:12" ht="15" thickBot="1" x14ac:dyDescent="0.35">
      <c r="B1060">
        <f t="shared" si="19"/>
        <v>3</v>
      </c>
      <c r="C1060" s="2">
        <v>42235</v>
      </c>
      <c r="D1060" s="4">
        <v>1.6</v>
      </c>
      <c r="E1060" s="4">
        <v>29.9</v>
      </c>
      <c r="J1060" s="4">
        <v>0</v>
      </c>
      <c r="K1060" s="4">
        <v>0</v>
      </c>
      <c r="L1060" s="4">
        <v>131.5</v>
      </c>
    </row>
    <row r="1061" spans="2:12" ht="15" thickBot="1" x14ac:dyDescent="0.35">
      <c r="B1061">
        <f t="shared" si="19"/>
        <v>2</v>
      </c>
      <c r="C1061" s="2">
        <v>42234</v>
      </c>
      <c r="D1061" s="4">
        <v>10.9</v>
      </c>
      <c r="E1061" s="4">
        <v>-6.4</v>
      </c>
      <c r="J1061" s="4">
        <v>-11.3</v>
      </c>
      <c r="K1061" s="4">
        <v>0</v>
      </c>
      <c r="L1061" s="4">
        <v>0.7</v>
      </c>
    </row>
    <row r="1062" spans="2:12" ht="15" thickBot="1" x14ac:dyDescent="0.35">
      <c r="B1062">
        <f t="shared" si="19"/>
        <v>1</v>
      </c>
      <c r="C1062" s="2">
        <v>42233</v>
      </c>
      <c r="D1062" s="4">
        <v>28.5</v>
      </c>
      <c r="E1062" s="4">
        <v>46</v>
      </c>
      <c r="J1062" s="4">
        <v>-0.3</v>
      </c>
      <c r="K1062" s="4">
        <v>0</v>
      </c>
      <c r="L1062" s="4">
        <v>9</v>
      </c>
    </row>
    <row r="1063" spans="2:12" ht="15" thickBot="1" x14ac:dyDescent="0.35">
      <c r="B1063">
        <f t="shared" si="19"/>
        <v>5</v>
      </c>
      <c r="C1063" s="2">
        <v>42230</v>
      </c>
      <c r="D1063" s="4">
        <v>-36.5</v>
      </c>
      <c r="E1063" s="4">
        <v>63.2</v>
      </c>
      <c r="J1063" s="4">
        <v>-1.1000000000000001</v>
      </c>
      <c r="K1063" s="4">
        <v>0</v>
      </c>
      <c r="L1063" s="4">
        <v>7.8</v>
      </c>
    </row>
    <row r="1064" spans="2:12" ht="15" thickBot="1" x14ac:dyDescent="0.35">
      <c r="B1064">
        <f t="shared" si="19"/>
        <v>4</v>
      </c>
      <c r="C1064" s="2">
        <v>42229</v>
      </c>
      <c r="D1064" s="4">
        <v>-44.3</v>
      </c>
      <c r="E1064" s="4">
        <v>-28.1</v>
      </c>
      <c r="J1064" s="4">
        <v>0.3</v>
      </c>
      <c r="K1064" s="4">
        <v>0</v>
      </c>
      <c r="L1064" s="4">
        <v>39.299999999999997</v>
      </c>
    </row>
    <row r="1065" spans="2:12" ht="15" thickBot="1" x14ac:dyDescent="0.35">
      <c r="B1065">
        <f t="shared" si="19"/>
        <v>3</v>
      </c>
      <c r="C1065" s="2">
        <v>42228</v>
      </c>
      <c r="D1065" s="4">
        <v>-23.2</v>
      </c>
      <c r="E1065" s="4">
        <v>82.4</v>
      </c>
      <c r="J1065" s="4">
        <v>0.1</v>
      </c>
      <c r="K1065" s="4">
        <v>0</v>
      </c>
      <c r="L1065" s="4">
        <v>-226.3</v>
      </c>
    </row>
    <row r="1066" spans="2:12" ht="15" thickBot="1" x14ac:dyDescent="0.35">
      <c r="B1066">
        <f t="shared" si="19"/>
        <v>2</v>
      </c>
      <c r="C1066" s="2">
        <v>42227</v>
      </c>
      <c r="D1066" s="4">
        <v>-14.2</v>
      </c>
      <c r="E1066" s="4">
        <v>56.4</v>
      </c>
      <c r="J1066" s="4">
        <v>0</v>
      </c>
      <c r="K1066" s="4">
        <v>0</v>
      </c>
      <c r="L1066" s="4">
        <v>26.4</v>
      </c>
    </row>
    <row r="1067" spans="2:12" ht="15" thickBot="1" x14ac:dyDescent="0.35">
      <c r="B1067">
        <f t="shared" si="19"/>
        <v>1</v>
      </c>
      <c r="C1067" s="2">
        <v>42226</v>
      </c>
      <c r="D1067" s="4">
        <v>9.6999999999999993</v>
      </c>
      <c r="E1067" s="4">
        <v>107.4</v>
      </c>
      <c r="J1067" s="4">
        <v>0</v>
      </c>
      <c r="K1067" s="4">
        <v>0</v>
      </c>
      <c r="L1067" s="4">
        <v>211</v>
      </c>
    </row>
    <row r="1068" spans="2:12" ht="15" thickBot="1" x14ac:dyDescent="0.35">
      <c r="B1068">
        <f t="shared" si="19"/>
        <v>5</v>
      </c>
      <c r="C1068" s="2">
        <v>42223</v>
      </c>
      <c r="D1068" s="4">
        <v>-58</v>
      </c>
      <c r="E1068" s="4">
        <v>121.2</v>
      </c>
      <c r="J1068" s="4">
        <v>0</v>
      </c>
      <c r="K1068" s="4">
        <v>0</v>
      </c>
      <c r="L1068" s="4">
        <v>-110.1</v>
      </c>
    </row>
    <row r="1069" spans="2:12" ht="15" thickBot="1" x14ac:dyDescent="0.35">
      <c r="B1069">
        <f t="shared" si="19"/>
        <v>4</v>
      </c>
      <c r="C1069" s="2">
        <v>42222</v>
      </c>
      <c r="D1069" s="4">
        <v>-56.9</v>
      </c>
      <c r="E1069" s="4">
        <v>57.4</v>
      </c>
      <c r="J1069" s="4">
        <v>0</v>
      </c>
      <c r="K1069" s="4">
        <v>0</v>
      </c>
      <c r="L1069" s="4">
        <v>-15.8</v>
      </c>
    </row>
    <row r="1070" spans="2:12" ht="15" thickBot="1" x14ac:dyDescent="0.35">
      <c r="B1070">
        <f t="shared" si="19"/>
        <v>3</v>
      </c>
      <c r="C1070" s="2">
        <v>42221</v>
      </c>
      <c r="D1070" s="4">
        <v>-16</v>
      </c>
      <c r="E1070" s="4">
        <v>66.2</v>
      </c>
      <c r="J1070" s="4">
        <v>0</v>
      </c>
      <c r="K1070" s="4">
        <v>0</v>
      </c>
      <c r="L1070" s="4">
        <v>-394.8</v>
      </c>
    </row>
    <row r="1071" spans="2:12" ht="15" thickBot="1" x14ac:dyDescent="0.35">
      <c r="B1071">
        <f t="shared" si="19"/>
        <v>2</v>
      </c>
      <c r="C1071" s="2">
        <v>42220</v>
      </c>
      <c r="D1071" s="4">
        <v>3.4</v>
      </c>
      <c r="E1071" s="4">
        <v>112.6</v>
      </c>
      <c r="J1071" s="4">
        <v>0</v>
      </c>
      <c r="K1071" s="4">
        <v>0</v>
      </c>
      <c r="L1071" s="4">
        <v>-118.7</v>
      </c>
    </row>
    <row r="1072" spans="2:12" ht="15" thickBot="1" x14ac:dyDescent="0.35">
      <c r="B1072">
        <f t="shared" si="19"/>
        <v>1</v>
      </c>
      <c r="C1072" s="2">
        <v>42219</v>
      </c>
      <c r="D1072" s="4">
        <v>29</v>
      </c>
      <c r="E1072" s="4">
        <v>23.4</v>
      </c>
      <c r="J1072" s="4">
        <v>0</v>
      </c>
      <c r="K1072" s="4">
        <v>0</v>
      </c>
      <c r="L1072" s="4">
        <v>10.1</v>
      </c>
    </row>
    <row r="1073" spans="2:12" ht="15" thickBot="1" x14ac:dyDescent="0.35">
      <c r="B1073">
        <f t="shared" si="19"/>
        <v>5</v>
      </c>
      <c r="C1073" s="2">
        <v>42216</v>
      </c>
      <c r="D1073" s="4">
        <v>-11.4</v>
      </c>
      <c r="E1073" s="4">
        <v>104.9</v>
      </c>
      <c r="J1073" s="4">
        <v>0</v>
      </c>
      <c r="K1073" s="4">
        <v>0</v>
      </c>
      <c r="L1073" s="4">
        <v>103.5</v>
      </c>
    </row>
    <row r="1074" spans="2:12" ht="15" thickBot="1" x14ac:dyDescent="0.35">
      <c r="B1074">
        <f t="shared" si="19"/>
        <v>4</v>
      </c>
      <c r="C1074" s="2">
        <v>42215</v>
      </c>
      <c r="D1074" s="4">
        <v>6.9</v>
      </c>
      <c r="E1074" s="4">
        <v>15.5</v>
      </c>
      <c r="J1074" s="4">
        <v>0</v>
      </c>
      <c r="K1074" s="4">
        <v>0</v>
      </c>
      <c r="L1074" s="4">
        <v>-110.7</v>
      </c>
    </row>
    <row r="1075" spans="2:12" ht="15" thickBot="1" x14ac:dyDescent="0.35">
      <c r="B1075">
        <f t="shared" si="19"/>
        <v>3</v>
      </c>
      <c r="C1075" s="2">
        <v>42214</v>
      </c>
      <c r="D1075" s="4">
        <v>25.2</v>
      </c>
      <c r="E1075" s="4">
        <v>20.5</v>
      </c>
      <c r="J1075" s="4">
        <v>0.1</v>
      </c>
      <c r="K1075" s="4">
        <v>0</v>
      </c>
      <c r="L1075" s="4">
        <v>-20.399999999999999</v>
      </c>
    </row>
    <row r="1076" spans="2:12" ht="15" thickBot="1" x14ac:dyDescent="0.35">
      <c r="B1076">
        <f t="shared" si="19"/>
        <v>2</v>
      </c>
      <c r="C1076" s="2">
        <v>42213</v>
      </c>
      <c r="D1076" s="4">
        <v>37.799999999999997</v>
      </c>
      <c r="E1076" s="4">
        <v>113.4</v>
      </c>
      <c r="J1076" s="4">
        <v>0</v>
      </c>
      <c r="K1076" s="4">
        <v>9.5</v>
      </c>
      <c r="L1076" s="4">
        <v>-0.8</v>
      </c>
    </row>
    <row r="1077" spans="2:12" ht="15" thickBot="1" x14ac:dyDescent="0.35">
      <c r="B1077">
        <f t="shared" si="19"/>
        <v>1</v>
      </c>
      <c r="C1077" s="2">
        <v>42212</v>
      </c>
      <c r="D1077" s="4">
        <v>56.3</v>
      </c>
      <c r="E1077" s="4">
        <v>-413</v>
      </c>
      <c r="J1077" s="4">
        <v>0.5</v>
      </c>
      <c r="K1077" s="4">
        <v>11.7</v>
      </c>
      <c r="L1077" s="4">
        <v>68.8</v>
      </c>
    </row>
    <row r="1078" spans="2:12" ht="15" thickBot="1" x14ac:dyDescent="0.35">
      <c r="B1078">
        <f t="shared" si="19"/>
        <v>5</v>
      </c>
      <c r="C1078" s="2">
        <v>42209</v>
      </c>
      <c r="D1078" s="4">
        <v>9.3000000000000007</v>
      </c>
      <c r="E1078" s="4">
        <v>-184.2</v>
      </c>
      <c r="J1078" s="4">
        <v>0</v>
      </c>
      <c r="K1078" s="4">
        <v>11.5</v>
      </c>
      <c r="L1078" s="4">
        <v>-28.9</v>
      </c>
    </row>
    <row r="1079" spans="2:12" ht="15" thickBot="1" x14ac:dyDescent="0.35">
      <c r="B1079">
        <f t="shared" si="19"/>
        <v>4</v>
      </c>
      <c r="C1079" s="2">
        <v>42208</v>
      </c>
      <c r="D1079" s="4">
        <v>5.6</v>
      </c>
      <c r="E1079" s="4">
        <v>-143.19999999999999</v>
      </c>
      <c r="J1079" s="4">
        <v>0</v>
      </c>
      <c r="K1079" s="4">
        <v>11.4</v>
      </c>
      <c r="L1079" s="4">
        <v>-3.3</v>
      </c>
    </row>
    <row r="1080" spans="2:12" ht="15" thickBot="1" x14ac:dyDescent="0.35">
      <c r="B1080">
        <f t="shared" si="19"/>
        <v>3</v>
      </c>
      <c r="C1080" s="2">
        <v>42207</v>
      </c>
      <c r="D1080" s="4">
        <v>16.7</v>
      </c>
      <c r="E1080" s="4">
        <v>6</v>
      </c>
      <c r="J1080" s="4">
        <v>0</v>
      </c>
      <c r="K1080" s="4">
        <v>11.4</v>
      </c>
      <c r="L1080" s="4">
        <v>281</v>
      </c>
    </row>
    <row r="1081" spans="2:12" ht="15" thickBot="1" x14ac:dyDescent="0.35">
      <c r="B1081">
        <f t="shared" si="19"/>
        <v>2</v>
      </c>
      <c r="C1081" s="2">
        <v>42206</v>
      </c>
      <c r="D1081" s="4">
        <v>32.5</v>
      </c>
      <c r="E1081" s="4">
        <v>33.799999999999997</v>
      </c>
      <c r="J1081" s="4">
        <v>0.1</v>
      </c>
      <c r="K1081" s="4">
        <v>11.4</v>
      </c>
      <c r="L1081" s="4">
        <v>-35.799999999999997</v>
      </c>
    </row>
    <row r="1082" spans="2:12" ht="15" thickBot="1" x14ac:dyDescent="0.35">
      <c r="B1082">
        <f t="shared" si="19"/>
        <v>1</v>
      </c>
      <c r="C1082" s="2">
        <v>42205</v>
      </c>
      <c r="D1082" s="4">
        <v>38.6</v>
      </c>
      <c r="E1082" s="4">
        <v>-12.4</v>
      </c>
      <c r="J1082" s="4">
        <v>0</v>
      </c>
      <c r="K1082" s="4">
        <v>11.4</v>
      </c>
      <c r="L1082" s="4">
        <v>5.9</v>
      </c>
    </row>
    <row r="1083" spans="2:12" ht="15" thickBot="1" x14ac:dyDescent="0.35">
      <c r="B1083">
        <f t="shared" si="19"/>
        <v>5</v>
      </c>
      <c r="C1083" s="2">
        <v>42202</v>
      </c>
      <c r="D1083" s="4">
        <v>-33.9</v>
      </c>
      <c r="E1083" s="4">
        <v>61.4</v>
      </c>
      <c r="J1083" s="4">
        <v>0</v>
      </c>
      <c r="K1083" s="4">
        <v>11.4</v>
      </c>
      <c r="L1083" s="4">
        <v>-143.6</v>
      </c>
    </row>
    <row r="1084" spans="2:12" ht="15" thickBot="1" x14ac:dyDescent="0.35">
      <c r="B1084">
        <f t="shared" si="19"/>
        <v>4</v>
      </c>
      <c r="C1084" s="2">
        <v>42201</v>
      </c>
      <c r="D1084" s="4">
        <v>-41.1</v>
      </c>
      <c r="E1084" s="4">
        <v>89.6</v>
      </c>
      <c r="J1084" s="4">
        <v>-9.1</v>
      </c>
      <c r="K1084" s="4">
        <v>11.4</v>
      </c>
      <c r="L1084" s="4">
        <v>109</v>
      </c>
    </row>
    <row r="1085" spans="2:12" ht="15" thickBot="1" x14ac:dyDescent="0.35">
      <c r="B1085">
        <f t="shared" si="19"/>
        <v>3</v>
      </c>
      <c r="C1085" s="2">
        <v>42200</v>
      </c>
      <c r="D1085" s="4">
        <v>-23</v>
      </c>
      <c r="E1085" s="4">
        <v>-59.6</v>
      </c>
      <c r="J1085" s="4">
        <v>-3.5</v>
      </c>
      <c r="K1085" s="4">
        <v>11.4</v>
      </c>
      <c r="L1085" s="4">
        <v>-129.80000000000001</v>
      </c>
    </row>
    <row r="1086" spans="2:12" ht="15" thickBot="1" x14ac:dyDescent="0.35">
      <c r="B1086">
        <f t="shared" si="19"/>
        <v>2</v>
      </c>
      <c r="C1086" s="2">
        <v>42199</v>
      </c>
      <c r="D1086" s="4">
        <v>-2.2999999999999998</v>
      </c>
      <c r="E1086" s="4">
        <v>100.9</v>
      </c>
      <c r="J1086" s="4">
        <v>-0.3</v>
      </c>
      <c r="K1086" s="4">
        <v>11.3</v>
      </c>
      <c r="L1086" s="4">
        <v>4.4000000000000004</v>
      </c>
    </row>
    <row r="1087" spans="2:12" ht="15" thickBot="1" x14ac:dyDescent="0.35">
      <c r="B1087">
        <f t="shared" si="19"/>
        <v>1</v>
      </c>
      <c r="C1087" s="2">
        <v>42198</v>
      </c>
      <c r="D1087" s="4">
        <v>21.1</v>
      </c>
      <c r="E1087" s="4">
        <v>6.9</v>
      </c>
      <c r="J1087" s="4">
        <v>0.6</v>
      </c>
      <c r="K1087" s="4">
        <v>11.3</v>
      </c>
      <c r="L1087" s="4">
        <v>14.8</v>
      </c>
    </row>
    <row r="1088" spans="2:12" ht="15" thickBot="1" x14ac:dyDescent="0.35">
      <c r="B1088">
        <f t="shared" si="19"/>
        <v>5</v>
      </c>
      <c r="C1088" s="2">
        <v>42195</v>
      </c>
      <c r="D1088" s="4">
        <v>-51.3</v>
      </c>
      <c r="E1088" s="4">
        <v>45.3</v>
      </c>
      <c r="J1088" s="4">
        <v>0</v>
      </c>
      <c r="K1088" s="4">
        <v>11.1</v>
      </c>
      <c r="L1088" s="4">
        <v>250.8</v>
      </c>
    </row>
    <row r="1089" spans="2:12" ht="15" thickBot="1" x14ac:dyDescent="0.35">
      <c r="B1089">
        <f t="shared" si="19"/>
        <v>4</v>
      </c>
      <c r="C1089" s="2">
        <v>42194</v>
      </c>
      <c r="D1089" s="4">
        <v>-51.2</v>
      </c>
      <c r="E1089" s="4">
        <v>41.9</v>
      </c>
      <c r="J1089" s="4">
        <v>0.2</v>
      </c>
      <c r="K1089" s="4">
        <v>11.4</v>
      </c>
      <c r="L1089" s="4">
        <v>-14.7</v>
      </c>
    </row>
    <row r="1090" spans="2:12" ht="15" thickBot="1" x14ac:dyDescent="0.35">
      <c r="B1090">
        <f t="shared" si="19"/>
        <v>3</v>
      </c>
      <c r="C1090" s="2">
        <v>42193</v>
      </c>
      <c r="D1090" s="4">
        <v>-23.5</v>
      </c>
      <c r="E1090" s="4">
        <v>137.1</v>
      </c>
      <c r="J1090" s="4">
        <v>0</v>
      </c>
      <c r="K1090" s="4">
        <v>11.5</v>
      </c>
      <c r="L1090" s="4">
        <v>-91.8</v>
      </c>
    </row>
    <row r="1091" spans="2:12" ht="15" thickBot="1" x14ac:dyDescent="0.35">
      <c r="B1091">
        <f t="shared" si="19"/>
        <v>2</v>
      </c>
      <c r="C1091" s="2">
        <v>42192</v>
      </c>
      <c r="D1091" s="4">
        <v>-1.8</v>
      </c>
      <c r="E1091" s="4">
        <v>13.6</v>
      </c>
      <c r="J1091" s="4">
        <v>0</v>
      </c>
      <c r="K1091" s="4">
        <v>11.3</v>
      </c>
      <c r="L1091" s="4">
        <v>-193.9</v>
      </c>
    </row>
    <row r="1092" spans="2:12" ht="15" thickBot="1" x14ac:dyDescent="0.35">
      <c r="B1092">
        <f t="shared" si="19"/>
        <v>1</v>
      </c>
      <c r="C1092" s="2">
        <v>42191</v>
      </c>
      <c r="D1092" s="4">
        <v>15</v>
      </c>
      <c r="E1092" s="4">
        <v>22.1</v>
      </c>
      <c r="J1092" s="4">
        <v>0</v>
      </c>
      <c r="K1092" s="4">
        <v>11.2</v>
      </c>
      <c r="L1092" s="4">
        <v>-43.4</v>
      </c>
    </row>
    <row r="1093" spans="2:12" ht="15" thickBot="1" x14ac:dyDescent="0.35">
      <c r="B1093">
        <f t="shared" ref="B1093:B1156" si="20">WEEKDAY(C1093,2)</f>
        <v>5</v>
      </c>
      <c r="C1093" s="2">
        <v>42188</v>
      </c>
      <c r="D1093" s="4">
        <v>-51.7</v>
      </c>
      <c r="E1093" s="4">
        <v>-34.6</v>
      </c>
      <c r="J1093" s="4">
        <v>0</v>
      </c>
      <c r="K1093" s="4">
        <v>11.1</v>
      </c>
      <c r="L1093" s="4">
        <v>-32.700000000000003</v>
      </c>
    </row>
    <row r="1094" spans="2:12" ht="15" thickBot="1" x14ac:dyDescent="0.35">
      <c r="B1094">
        <f t="shared" si="20"/>
        <v>4</v>
      </c>
      <c r="C1094" s="2">
        <v>42187</v>
      </c>
      <c r="D1094" s="4">
        <v>-35.9</v>
      </c>
      <c r="E1094" s="4">
        <v>80.599999999999994</v>
      </c>
      <c r="J1094" s="4">
        <v>0</v>
      </c>
      <c r="K1094" s="4">
        <v>11.1</v>
      </c>
      <c r="L1094" s="4">
        <v>-34.9</v>
      </c>
    </row>
    <row r="1095" spans="2:12" ht="15" thickBot="1" x14ac:dyDescent="0.35">
      <c r="B1095">
        <f t="shared" si="20"/>
        <v>3</v>
      </c>
      <c r="C1095" s="2">
        <v>42186</v>
      </c>
      <c r="D1095" s="4">
        <v>5.7</v>
      </c>
      <c r="E1095" s="4">
        <v>177.3</v>
      </c>
      <c r="J1095" s="4">
        <v>0</v>
      </c>
      <c r="K1095" s="4">
        <v>11.1</v>
      </c>
      <c r="L1095" s="4">
        <v>-354.4</v>
      </c>
    </row>
    <row r="1096" spans="2:12" ht="15" thickBot="1" x14ac:dyDescent="0.35">
      <c r="B1096">
        <f t="shared" si="20"/>
        <v>2</v>
      </c>
      <c r="C1096" s="2">
        <v>42185</v>
      </c>
      <c r="D1096" s="4">
        <v>17.7</v>
      </c>
      <c r="E1096" s="4">
        <v>148.30000000000001</v>
      </c>
      <c r="J1096" s="4">
        <v>0</v>
      </c>
      <c r="K1096" s="4">
        <v>11.1</v>
      </c>
      <c r="L1096" s="4">
        <v>22.7</v>
      </c>
    </row>
    <row r="1097" spans="2:12" ht="15" thickBot="1" x14ac:dyDescent="0.35">
      <c r="B1097">
        <f t="shared" si="20"/>
        <v>1</v>
      </c>
      <c r="C1097" s="2">
        <v>42184</v>
      </c>
      <c r="D1097" s="4">
        <v>42.5</v>
      </c>
      <c r="E1097" s="4">
        <v>-46.6</v>
      </c>
      <c r="J1097" s="4">
        <v>0</v>
      </c>
      <c r="K1097" s="4">
        <v>11</v>
      </c>
      <c r="L1097" s="4">
        <v>91.8</v>
      </c>
    </row>
    <row r="1098" spans="2:12" ht="15" thickBot="1" x14ac:dyDescent="0.35">
      <c r="B1098">
        <f t="shared" si="20"/>
        <v>5</v>
      </c>
      <c r="C1098" s="2">
        <v>42181</v>
      </c>
      <c r="D1098" s="4">
        <v>-2.1</v>
      </c>
      <c r="E1098" s="4">
        <v>-75.7</v>
      </c>
      <c r="J1098" s="4">
        <v>0</v>
      </c>
      <c r="K1098" s="4">
        <v>10.9</v>
      </c>
      <c r="L1098" s="4">
        <v>-78.599999999999994</v>
      </c>
    </row>
    <row r="1099" spans="2:12" ht="15" thickBot="1" x14ac:dyDescent="0.35">
      <c r="B1099">
        <f t="shared" si="20"/>
        <v>4</v>
      </c>
      <c r="C1099" s="2">
        <v>42180</v>
      </c>
      <c r="D1099" s="4">
        <v>3.3</v>
      </c>
      <c r="E1099" s="4">
        <v>-465.2</v>
      </c>
      <c r="J1099" s="4">
        <v>0</v>
      </c>
      <c r="K1099" s="4">
        <v>10.8</v>
      </c>
      <c r="L1099" s="4">
        <v>159.1</v>
      </c>
    </row>
    <row r="1100" spans="2:12" ht="15" thickBot="1" x14ac:dyDescent="0.35">
      <c r="B1100">
        <f t="shared" si="20"/>
        <v>3</v>
      </c>
      <c r="C1100" s="2">
        <v>42179</v>
      </c>
      <c r="D1100" s="4">
        <v>16.100000000000001</v>
      </c>
      <c r="E1100" s="4">
        <v>-31.2</v>
      </c>
      <c r="J1100" s="4">
        <v>0.1</v>
      </c>
      <c r="K1100" s="4">
        <v>10.9</v>
      </c>
      <c r="L1100" s="4">
        <v>-146</v>
      </c>
    </row>
    <row r="1101" spans="2:12" ht="15" thickBot="1" x14ac:dyDescent="0.35">
      <c r="B1101">
        <f t="shared" si="20"/>
        <v>2</v>
      </c>
      <c r="C1101" s="2">
        <v>42178</v>
      </c>
      <c r="D1101" s="4">
        <v>29.1</v>
      </c>
      <c r="E1101" s="4">
        <v>84.6</v>
      </c>
      <c r="J1101" s="4">
        <v>0</v>
      </c>
      <c r="K1101" s="4">
        <v>10.8</v>
      </c>
      <c r="L1101" s="4">
        <v>0.9</v>
      </c>
    </row>
    <row r="1102" spans="2:12" ht="15" thickBot="1" x14ac:dyDescent="0.35">
      <c r="B1102">
        <f t="shared" si="20"/>
        <v>1</v>
      </c>
      <c r="C1102" s="2">
        <v>42177</v>
      </c>
      <c r="D1102" s="4">
        <v>50.4</v>
      </c>
      <c r="E1102" s="4">
        <v>-91.1</v>
      </c>
      <c r="J1102" s="4">
        <v>0</v>
      </c>
      <c r="K1102" s="4">
        <v>10.8</v>
      </c>
      <c r="L1102" s="4">
        <v>-31.1</v>
      </c>
    </row>
    <row r="1103" spans="2:12" ht="15" thickBot="1" x14ac:dyDescent="0.35">
      <c r="B1103">
        <f t="shared" si="20"/>
        <v>5</v>
      </c>
      <c r="C1103" s="2">
        <v>42174</v>
      </c>
      <c r="D1103" s="4">
        <v>-23.2</v>
      </c>
      <c r="E1103" s="4">
        <v>68.900000000000006</v>
      </c>
      <c r="J1103" s="4">
        <v>0.2</v>
      </c>
      <c r="K1103" s="4">
        <v>10.7</v>
      </c>
      <c r="L1103" s="4">
        <v>-13.3</v>
      </c>
    </row>
    <row r="1104" spans="2:12" ht="15" thickBot="1" x14ac:dyDescent="0.35">
      <c r="B1104">
        <f t="shared" si="20"/>
        <v>4</v>
      </c>
      <c r="C1104" s="2">
        <v>42173</v>
      </c>
      <c r="D1104" s="4">
        <v>-16.5</v>
      </c>
      <c r="E1104" s="4">
        <v>66.3</v>
      </c>
      <c r="J1104" s="4">
        <v>-0.3</v>
      </c>
      <c r="K1104" s="4">
        <v>10.8</v>
      </c>
      <c r="L1104" s="4">
        <v>2.1</v>
      </c>
    </row>
    <row r="1105" spans="2:12" ht="15" thickBot="1" x14ac:dyDescent="0.35">
      <c r="B1105">
        <f t="shared" si="20"/>
        <v>3</v>
      </c>
      <c r="C1105" s="2">
        <v>42172</v>
      </c>
      <c r="D1105" s="4">
        <v>-1.5</v>
      </c>
      <c r="E1105" s="4">
        <v>180.4</v>
      </c>
      <c r="J1105" s="4">
        <v>-12.3</v>
      </c>
      <c r="K1105" s="4">
        <v>10.8</v>
      </c>
      <c r="L1105" s="4">
        <v>107.5</v>
      </c>
    </row>
    <row r="1106" spans="2:12" ht="15" thickBot="1" x14ac:dyDescent="0.35">
      <c r="B1106">
        <f t="shared" si="20"/>
        <v>2</v>
      </c>
      <c r="C1106" s="2">
        <v>42171</v>
      </c>
      <c r="D1106" s="4">
        <v>13</v>
      </c>
      <c r="E1106" s="4">
        <v>140.9</v>
      </c>
      <c r="J1106" s="4">
        <v>5.0999999999999996</v>
      </c>
      <c r="K1106" s="4">
        <v>11</v>
      </c>
      <c r="L1106" s="4">
        <v>54.2</v>
      </c>
    </row>
    <row r="1107" spans="2:12" ht="15" thickBot="1" x14ac:dyDescent="0.35">
      <c r="B1107">
        <f t="shared" si="20"/>
        <v>1</v>
      </c>
      <c r="C1107" s="2">
        <v>42170</v>
      </c>
      <c r="D1107" s="4">
        <v>25.9</v>
      </c>
      <c r="E1107" s="4">
        <v>-121.2</v>
      </c>
      <c r="J1107" s="4">
        <v>0.4</v>
      </c>
      <c r="K1107" s="4">
        <v>10.9</v>
      </c>
      <c r="L1107" s="4">
        <v>57.7</v>
      </c>
    </row>
    <row r="1108" spans="2:12" ht="15" thickBot="1" x14ac:dyDescent="0.35">
      <c r="B1108">
        <f t="shared" si="20"/>
        <v>4</v>
      </c>
      <c r="C1108" s="2">
        <v>42166</v>
      </c>
      <c r="D1108" s="4">
        <v>-74.599999999999994</v>
      </c>
      <c r="E1108" s="4">
        <v>11.9</v>
      </c>
      <c r="J1108" s="4">
        <v>0</v>
      </c>
      <c r="K1108" s="4">
        <v>10.9</v>
      </c>
      <c r="L1108" s="4">
        <v>-3.8</v>
      </c>
    </row>
    <row r="1109" spans="2:12" ht="15" thickBot="1" x14ac:dyDescent="0.35">
      <c r="B1109">
        <f t="shared" si="20"/>
        <v>3</v>
      </c>
      <c r="C1109" s="2">
        <v>42165</v>
      </c>
      <c r="D1109" s="4">
        <v>-73.400000000000006</v>
      </c>
      <c r="E1109" s="4">
        <v>-207.8</v>
      </c>
      <c r="J1109" s="4">
        <v>0.2</v>
      </c>
      <c r="K1109" s="4">
        <v>11.2</v>
      </c>
      <c r="L1109" s="4">
        <v>118.6</v>
      </c>
    </row>
    <row r="1110" spans="2:12" ht="15" thickBot="1" x14ac:dyDescent="0.35">
      <c r="B1110">
        <f t="shared" si="20"/>
        <v>2</v>
      </c>
      <c r="C1110" s="2">
        <v>42164</v>
      </c>
      <c r="D1110" s="4">
        <v>-28.3</v>
      </c>
      <c r="E1110" s="4">
        <v>71</v>
      </c>
      <c r="J1110" s="4">
        <v>0</v>
      </c>
      <c r="K1110" s="4">
        <v>8.4</v>
      </c>
      <c r="L1110" s="4">
        <v>-23.8</v>
      </c>
    </row>
    <row r="1111" spans="2:12" ht="15" thickBot="1" x14ac:dyDescent="0.35">
      <c r="B1111">
        <f t="shared" si="20"/>
        <v>1</v>
      </c>
      <c r="C1111" s="2">
        <v>42163</v>
      </c>
      <c r="D1111" s="4">
        <v>15.4</v>
      </c>
      <c r="E1111" s="4">
        <v>11.8</v>
      </c>
      <c r="J1111" s="4">
        <v>0</v>
      </c>
      <c r="K1111" s="4">
        <v>0</v>
      </c>
      <c r="L1111" s="4">
        <v>81.400000000000006</v>
      </c>
    </row>
    <row r="1112" spans="2:12" ht="15" thickBot="1" x14ac:dyDescent="0.35">
      <c r="B1112">
        <f t="shared" si="20"/>
        <v>5</v>
      </c>
      <c r="C1112" s="2">
        <v>42160</v>
      </c>
      <c r="D1112" s="4">
        <v>-56.3</v>
      </c>
      <c r="E1112" s="4">
        <v>79.599999999999994</v>
      </c>
      <c r="J1112" s="4">
        <v>0</v>
      </c>
      <c r="K1112" s="4">
        <v>7.2</v>
      </c>
      <c r="L1112" s="4">
        <v>-38.1</v>
      </c>
    </row>
    <row r="1113" spans="2:12" ht="15" thickBot="1" x14ac:dyDescent="0.35">
      <c r="B1113">
        <f t="shared" si="20"/>
        <v>4</v>
      </c>
      <c r="C1113" s="2">
        <v>42159</v>
      </c>
      <c r="D1113" s="4">
        <v>-46</v>
      </c>
      <c r="E1113" s="4">
        <v>89.5</v>
      </c>
      <c r="J1113" s="4">
        <v>0</v>
      </c>
      <c r="K1113" s="4">
        <v>10.7</v>
      </c>
      <c r="L1113" s="4">
        <v>1.8</v>
      </c>
    </row>
    <row r="1114" spans="2:12" ht="15" thickBot="1" x14ac:dyDescent="0.35">
      <c r="B1114">
        <f t="shared" si="20"/>
        <v>3</v>
      </c>
      <c r="C1114" s="2">
        <v>42158</v>
      </c>
      <c r="D1114" s="4">
        <v>-21.9</v>
      </c>
      <c r="E1114" s="4">
        <v>38.6</v>
      </c>
      <c r="J1114" s="4">
        <v>0</v>
      </c>
      <c r="K1114" s="4">
        <v>10.7</v>
      </c>
      <c r="L1114" s="4">
        <v>-302.39999999999998</v>
      </c>
    </row>
    <row r="1115" spans="2:12" ht="15" thickBot="1" x14ac:dyDescent="0.35">
      <c r="B1115">
        <f t="shared" si="20"/>
        <v>2</v>
      </c>
      <c r="C1115" s="2">
        <v>42157</v>
      </c>
      <c r="D1115" s="4">
        <v>12.9</v>
      </c>
      <c r="E1115" s="4">
        <v>136.69999999999999</v>
      </c>
      <c r="J1115" s="4">
        <v>0</v>
      </c>
      <c r="K1115" s="4">
        <v>8</v>
      </c>
      <c r="L1115" s="4">
        <v>-55.5</v>
      </c>
    </row>
    <row r="1116" spans="2:12" ht="15" thickBot="1" x14ac:dyDescent="0.35">
      <c r="B1116">
        <f t="shared" si="20"/>
        <v>1</v>
      </c>
      <c r="C1116" s="2">
        <v>42156</v>
      </c>
      <c r="D1116" s="4">
        <v>44.9</v>
      </c>
      <c r="E1116" s="4">
        <v>101.2</v>
      </c>
      <c r="J1116" s="4">
        <v>0</v>
      </c>
      <c r="K1116" s="4">
        <v>10.5</v>
      </c>
      <c r="L1116" s="4">
        <v>28.4</v>
      </c>
    </row>
    <row r="1117" spans="2:12" ht="15" thickBot="1" x14ac:dyDescent="0.35">
      <c r="B1117">
        <f t="shared" si="20"/>
        <v>5</v>
      </c>
      <c r="C1117" s="2">
        <v>42153</v>
      </c>
      <c r="D1117" s="4">
        <v>-2.9</v>
      </c>
      <c r="E1117" s="4">
        <v>45.1</v>
      </c>
      <c r="J1117" s="4">
        <v>0</v>
      </c>
      <c r="K1117" s="4">
        <v>10.5</v>
      </c>
      <c r="L1117" s="4">
        <v>-35</v>
      </c>
    </row>
    <row r="1118" spans="2:12" ht="15" thickBot="1" x14ac:dyDescent="0.35">
      <c r="B1118">
        <f t="shared" si="20"/>
        <v>4</v>
      </c>
      <c r="C1118" s="2">
        <v>42152</v>
      </c>
      <c r="D1118" s="4">
        <v>-3.3</v>
      </c>
      <c r="E1118" s="4">
        <v>46</v>
      </c>
      <c r="J1118" s="4">
        <v>0</v>
      </c>
      <c r="K1118" s="4">
        <v>7.7</v>
      </c>
      <c r="L1118" s="4">
        <v>-9.1</v>
      </c>
    </row>
    <row r="1119" spans="2:12" ht="15" thickBot="1" x14ac:dyDescent="0.35">
      <c r="B1119">
        <f t="shared" si="20"/>
        <v>3</v>
      </c>
      <c r="C1119" s="2">
        <v>42151</v>
      </c>
      <c r="D1119" s="4">
        <v>19.8</v>
      </c>
      <c r="E1119" s="4">
        <v>134.1</v>
      </c>
      <c r="J1119" s="4">
        <v>0</v>
      </c>
      <c r="K1119" s="4">
        <v>10.1</v>
      </c>
      <c r="L1119" s="4">
        <v>-430.4</v>
      </c>
    </row>
    <row r="1120" spans="2:12" ht="15" thickBot="1" x14ac:dyDescent="0.35">
      <c r="B1120">
        <f t="shared" si="20"/>
        <v>2</v>
      </c>
      <c r="C1120" s="2">
        <v>42150</v>
      </c>
      <c r="D1120" s="4">
        <v>35.1</v>
      </c>
      <c r="E1120" s="4">
        <v>9.1999999999999993</v>
      </c>
      <c r="J1120" s="4">
        <v>0</v>
      </c>
      <c r="K1120" s="4">
        <v>20</v>
      </c>
      <c r="L1120" s="4">
        <v>-16.399999999999999</v>
      </c>
    </row>
    <row r="1121" spans="2:12" ht="15" thickBot="1" x14ac:dyDescent="0.35">
      <c r="B1121">
        <f t="shared" si="20"/>
        <v>1</v>
      </c>
      <c r="C1121" s="2">
        <v>42149</v>
      </c>
      <c r="D1121" s="4">
        <v>56.9</v>
      </c>
      <c r="E1121" s="4">
        <v>-473.2</v>
      </c>
      <c r="J1121" s="4">
        <v>0</v>
      </c>
      <c r="K1121" s="4">
        <v>0</v>
      </c>
      <c r="L1121" s="4">
        <v>44.7</v>
      </c>
    </row>
    <row r="1122" spans="2:12" ht="15" thickBot="1" x14ac:dyDescent="0.35">
      <c r="B1122">
        <f t="shared" si="20"/>
        <v>5</v>
      </c>
      <c r="C1122" s="2">
        <v>42146</v>
      </c>
      <c r="D1122" s="4">
        <v>-12.1</v>
      </c>
      <c r="E1122" s="4">
        <v>-2.7</v>
      </c>
      <c r="J1122" s="4">
        <v>0</v>
      </c>
      <c r="K1122" s="4">
        <v>10</v>
      </c>
      <c r="L1122" s="4">
        <v>-2.6</v>
      </c>
    </row>
    <row r="1123" spans="2:12" ht="15" thickBot="1" x14ac:dyDescent="0.35">
      <c r="B1123">
        <f t="shared" si="20"/>
        <v>4</v>
      </c>
      <c r="C1123" s="2">
        <v>42145</v>
      </c>
      <c r="D1123" s="4">
        <v>-0.8</v>
      </c>
      <c r="E1123" s="4">
        <v>10.5</v>
      </c>
      <c r="J1123" s="4">
        <v>-1.1000000000000001</v>
      </c>
      <c r="K1123" s="4">
        <v>10</v>
      </c>
      <c r="L1123" s="4">
        <v>-31.4</v>
      </c>
    </row>
    <row r="1124" spans="2:12" ht="15" thickBot="1" x14ac:dyDescent="0.35">
      <c r="B1124">
        <f t="shared" si="20"/>
        <v>3</v>
      </c>
      <c r="C1124" s="2">
        <v>42144</v>
      </c>
      <c r="D1124" s="4">
        <v>10.7</v>
      </c>
      <c r="E1124" s="4">
        <v>-54.4</v>
      </c>
      <c r="J1124" s="4">
        <v>26.4</v>
      </c>
      <c r="K1124" s="4">
        <v>9.9</v>
      </c>
      <c r="L1124" s="4">
        <v>396.5</v>
      </c>
    </row>
    <row r="1125" spans="2:12" ht="15" thickBot="1" x14ac:dyDescent="0.35">
      <c r="B1125">
        <f t="shared" si="20"/>
        <v>2</v>
      </c>
      <c r="C1125" s="2">
        <v>42143</v>
      </c>
      <c r="D1125" s="4">
        <v>13.6</v>
      </c>
      <c r="E1125" s="4">
        <v>73.900000000000006</v>
      </c>
      <c r="J1125" s="4">
        <v>0.1</v>
      </c>
      <c r="K1125" s="4">
        <v>9.8000000000000007</v>
      </c>
      <c r="L1125" s="4">
        <v>-76.599999999999994</v>
      </c>
    </row>
    <row r="1126" spans="2:12" ht="15" thickBot="1" x14ac:dyDescent="0.35">
      <c r="B1126">
        <f t="shared" si="20"/>
        <v>1</v>
      </c>
      <c r="C1126" s="2">
        <v>42142</v>
      </c>
      <c r="D1126" s="4">
        <v>33.6</v>
      </c>
      <c r="E1126" s="4">
        <v>10.7</v>
      </c>
      <c r="J1126" s="4">
        <v>0</v>
      </c>
      <c r="K1126" s="4">
        <v>10</v>
      </c>
      <c r="L1126" s="4">
        <v>64.5</v>
      </c>
    </row>
    <row r="1127" spans="2:12" ht="15" thickBot="1" x14ac:dyDescent="0.35">
      <c r="B1127">
        <f t="shared" si="20"/>
        <v>5</v>
      </c>
      <c r="C1127" s="2">
        <v>42139</v>
      </c>
      <c r="D1127" s="4">
        <v>-34.299999999999997</v>
      </c>
      <c r="E1127" s="4">
        <v>20</v>
      </c>
      <c r="J1127" s="4">
        <v>0</v>
      </c>
      <c r="K1127" s="4">
        <v>10</v>
      </c>
      <c r="L1127" s="4">
        <v>-131.1</v>
      </c>
    </row>
    <row r="1128" spans="2:12" ht="15" thickBot="1" x14ac:dyDescent="0.35">
      <c r="B1128">
        <f t="shared" si="20"/>
        <v>4</v>
      </c>
      <c r="C1128" s="2">
        <v>42138</v>
      </c>
      <c r="D1128" s="4">
        <v>-29.7</v>
      </c>
      <c r="E1128" s="4">
        <v>-71.8</v>
      </c>
      <c r="J1128" s="4">
        <v>0</v>
      </c>
      <c r="K1128" s="4">
        <v>8.9</v>
      </c>
      <c r="L1128" s="4">
        <v>154.6</v>
      </c>
    </row>
    <row r="1129" spans="2:12" ht="15" thickBot="1" x14ac:dyDescent="0.35">
      <c r="B1129">
        <f t="shared" si="20"/>
        <v>3</v>
      </c>
      <c r="C1129" s="2">
        <v>42137</v>
      </c>
      <c r="D1129" s="4">
        <v>18</v>
      </c>
      <c r="E1129" s="4">
        <v>8.1999999999999993</v>
      </c>
      <c r="J1129" s="4">
        <v>0</v>
      </c>
      <c r="K1129" s="4">
        <v>0</v>
      </c>
      <c r="L1129" s="4">
        <v>-484.9</v>
      </c>
    </row>
    <row r="1130" spans="2:12" ht="15" thickBot="1" x14ac:dyDescent="0.35">
      <c r="B1130">
        <f t="shared" si="20"/>
        <v>2</v>
      </c>
      <c r="C1130" s="2">
        <v>42136</v>
      </c>
      <c r="D1130" s="4">
        <v>53.9</v>
      </c>
      <c r="E1130" s="4">
        <v>42.2</v>
      </c>
      <c r="J1130" s="4">
        <v>0</v>
      </c>
      <c r="K1130" s="4">
        <v>0</v>
      </c>
      <c r="L1130" s="4">
        <v>236.8</v>
      </c>
    </row>
    <row r="1131" spans="2:12" ht="15" thickBot="1" x14ac:dyDescent="0.35">
      <c r="B1131">
        <f t="shared" si="20"/>
        <v>5</v>
      </c>
      <c r="C1131" s="2">
        <v>42132</v>
      </c>
      <c r="D1131" s="4">
        <v>-40</v>
      </c>
      <c r="E1131" s="4">
        <v>114.5</v>
      </c>
      <c r="J1131" s="4">
        <v>0</v>
      </c>
      <c r="K1131" s="4">
        <v>0</v>
      </c>
      <c r="L1131" s="4">
        <v>-79.400000000000006</v>
      </c>
    </row>
    <row r="1132" spans="2:12" ht="15" thickBot="1" x14ac:dyDescent="0.35">
      <c r="B1132">
        <f t="shared" si="20"/>
        <v>4</v>
      </c>
      <c r="C1132" s="2">
        <v>42131</v>
      </c>
      <c r="D1132" s="4">
        <v>-38.6</v>
      </c>
      <c r="E1132" s="4">
        <v>84.8</v>
      </c>
      <c r="J1132" s="4">
        <v>1</v>
      </c>
      <c r="K1132" s="4">
        <v>0</v>
      </c>
      <c r="L1132" s="4">
        <v>-82.5</v>
      </c>
    </row>
    <row r="1133" spans="2:12" ht="15" thickBot="1" x14ac:dyDescent="0.35">
      <c r="B1133">
        <f t="shared" si="20"/>
        <v>3</v>
      </c>
      <c r="C1133" s="2">
        <v>42130</v>
      </c>
      <c r="D1133" s="4">
        <v>17.100000000000001</v>
      </c>
      <c r="E1133" s="4">
        <v>46.7</v>
      </c>
      <c r="J1133" s="4">
        <v>0</v>
      </c>
      <c r="K1133" s="4">
        <v>0</v>
      </c>
      <c r="L1133" s="4">
        <v>-105.9</v>
      </c>
    </row>
    <row r="1134" spans="2:12" ht="15" thickBot="1" x14ac:dyDescent="0.35">
      <c r="B1134">
        <f t="shared" si="20"/>
        <v>2</v>
      </c>
      <c r="C1134" s="2">
        <v>42129</v>
      </c>
      <c r="D1134" s="4">
        <v>78.7</v>
      </c>
      <c r="E1134" s="4">
        <v>74.5</v>
      </c>
      <c r="J1134" s="4">
        <v>0</v>
      </c>
      <c r="K1134" s="4">
        <v>0</v>
      </c>
      <c r="L1134" s="4">
        <v>84.9</v>
      </c>
    </row>
    <row r="1135" spans="2:12" ht="15" thickBot="1" x14ac:dyDescent="0.35">
      <c r="B1135">
        <f t="shared" si="20"/>
        <v>4</v>
      </c>
      <c r="C1135" s="2">
        <v>42124</v>
      </c>
      <c r="D1135" s="4">
        <v>-55</v>
      </c>
      <c r="E1135" s="4">
        <v>119.2</v>
      </c>
      <c r="J1135" s="4">
        <v>0</v>
      </c>
      <c r="K1135" s="4">
        <v>0</v>
      </c>
      <c r="L1135" s="4">
        <v>-224.9</v>
      </c>
    </row>
    <row r="1136" spans="2:12" ht="15" thickBot="1" x14ac:dyDescent="0.35">
      <c r="B1136">
        <f t="shared" si="20"/>
        <v>3</v>
      </c>
      <c r="C1136" s="2">
        <v>42123</v>
      </c>
      <c r="D1136" s="4">
        <v>-32.1</v>
      </c>
      <c r="E1136" s="4">
        <v>149.1</v>
      </c>
      <c r="J1136" s="4">
        <v>0</v>
      </c>
      <c r="K1136" s="4">
        <v>0</v>
      </c>
      <c r="L1136" s="4">
        <v>-228.2</v>
      </c>
    </row>
    <row r="1137" spans="2:12" ht="15" thickBot="1" x14ac:dyDescent="0.35">
      <c r="B1137">
        <f t="shared" si="20"/>
        <v>2</v>
      </c>
      <c r="C1137" s="2">
        <v>42122</v>
      </c>
      <c r="D1137" s="4">
        <v>9.5</v>
      </c>
      <c r="E1137" s="4">
        <v>-208.1</v>
      </c>
      <c r="J1137" s="4">
        <v>0</v>
      </c>
      <c r="K1137" s="4">
        <v>0</v>
      </c>
      <c r="L1137" s="4">
        <v>64.900000000000006</v>
      </c>
    </row>
    <row r="1138" spans="2:12" ht="15" thickBot="1" x14ac:dyDescent="0.35">
      <c r="B1138">
        <f t="shared" si="20"/>
        <v>1</v>
      </c>
      <c r="C1138" s="2">
        <v>42121</v>
      </c>
      <c r="D1138" s="4">
        <v>49.6</v>
      </c>
      <c r="E1138" s="4">
        <v>4.9000000000000004</v>
      </c>
      <c r="J1138" s="4">
        <v>0</v>
      </c>
      <c r="K1138" s="4">
        <v>0</v>
      </c>
      <c r="L1138" s="4">
        <v>131.1</v>
      </c>
    </row>
    <row r="1139" spans="2:12" ht="15" thickBot="1" x14ac:dyDescent="0.35">
      <c r="B1139">
        <f t="shared" si="20"/>
        <v>5</v>
      </c>
      <c r="C1139" s="2">
        <v>42118</v>
      </c>
      <c r="D1139" s="4">
        <v>-4</v>
      </c>
      <c r="E1139" s="4">
        <v>-192.9</v>
      </c>
      <c r="J1139" s="4">
        <v>0</v>
      </c>
      <c r="K1139" s="4">
        <v>0</v>
      </c>
      <c r="L1139" s="4">
        <v>161</v>
      </c>
    </row>
    <row r="1140" spans="2:12" ht="15" thickBot="1" x14ac:dyDescent="0.35">
      <c r="B1140">
        <f t="shared" si="20"/>
        <v>4</v>
      </c>
      <c r="C1140" s="2">
        <v>42117</v>
      </c>
      <c r="D1140" s="4">
        <v>5.3</v>
      </c>
      <c r="E1140" s="4">
        <v>-16.3</v>
      </c>
      <c r="J1140" s="4">
        <v>0</v>
      </c>
      <c r="K1140" s="4">
        <v>0</v>
      </c>
      <c r="L1140" s="4">
        <v>-73.3</v>
      </c>
    </row>
    <row r="1141" spans="2:12" ht="15" thickBot="1" x14ac:dyDescent="0.35">
      <c r="B1141">
        <f t="shared" si="20"/>
        <v>3</v>
      </c>
      <c r="C1141" s="2">
        <v>42116</v>
      </c>
      <c r="D1141" s="4">
        <v>23.9</v>
      </c>
      <c r="E1141" s="4">
        <v>201.1</v>
      </c>
      <c r="J1141" s="4">
        <v>0.1</v>
      </c>
      <c r="K1141" s="4">
        <v>0</v>
      </c>
      <c r="L1141" s="4">
        <v>-145.5</v>
      </c>
    </row>
    <row r="1142" spans="2:12" ht="15" thickBot="1" x14ac:dyDescent="0.35">
      <c r="B1142">
        <f t="shared" si="20"/>
        <v>2</v>
      </c>
      <c r="C1142" s="2">
        <v>42115</v>
      </c>
      <c r="D1142" s="4">
        <v>33</v>
      </c>
      <c r="E1142" s="4">
        <v>-117.3</v>
      </c>
      <c r="J1142" s="4">
        <v>-0.2</v>
      </c>
      <c r="K1142" s="4">
        <v>0</v>
      </c>
      <c r="L1142" s="4">
        <v>31.8</v>
      </c>
    </row>
    <row r="1143" spans="2:12" ht="15" thickBot="1" x14ac:dyDescent="0.35">
      <c r="B1143">
        <f t="shared" si="20"/>
        <v>1</v>
      </c>
      <c r="C1143" s="2">
        <v>42114</v>
      </c>
      <c r="D1143" s="4">
        <v>43.4</v>
      </c>
      <c r="E1143" s="4">
        <v>-174.1</v>
      </c>
      <c r="J1143" s="4">
        <v>0</v>
      </c>
      <c r="K1143" s="4">
        <v>0</v>
      </c>
      <c r="L1143" s="4">
        <v>158</v>
      </c>
    </row>
    <row r="1144" spans="2:12" ht="15" thickBot="1" x14ac:dyDescent="0.35">
      <c r="B1144">
        <f t="shared" si="20"/>
        <v>5</v>
      </c>
      <c r="C1144" s="2">
        <v>42111</v>
      </c>
      <c r="D1144" s="4">
        <v>-42.9</v>
      </c>
      <c r="E1144" s="4">
        <v>82.5</v>
      </c>
      <c r="J1144" s="4">
        <v>0</v>
      </c>
      <c r="K1144" s="4">
        <v>0</v>
      </c>
      <c r="L1144" s="4">
        <v>-20.399999999999999</v>
      </c>
    </row>
    <row r="1145" spans="2:12" ht="15" thickBot="1" x14ac:dyDescent="0.35">
      <c r="B1145">
        <f t="shared" si="20"/>
        <v>4</v>
      </c>
      <c r="C1145" s="2">
        <v>42110</v>
      </c>
      <c r="D1145" s="4">
        <v>-32</v>
      </c>
      <c r="E1145" s="4">
        <v>31.5</v>
      </c>
      <c r="J1145" s="4">
        <v>0.5</v>
      </c>
      <c r="K1145" s="4">
        <v>0</v>
      </c>
      <c r="L1145" s="4">
        <v>23.5</v>
      </c>
    </row>
    <row r="1146" spans="2:12" ht="15" thickBot="1" x14ac:dyDescent="0.35">
      <c r="B1146">
        <f t="shared" si="20"/>
        <v>3</v>
      </c>
      <c r="C1146" s="2">
        <v>42109</v>
      </c>
      <c r="D1146" s="4">
        <v>-16</v>
      </c>
      <c r="E1146" s="4">
        <v>-295.89999999999998</v>
      </c>
      <c r="J1146" s="4">
        <v>18.8</v>
      </c>
      <c r="K1146" s="4">
        <v>0</v>
      </c>
      <c r="L1146" s="4">
        <v>442.4</v>
      </c>
    </row>
    <row r="1147" spans="2:12" ht="15" thickBot="1" x14ac:dyDescent="0.35">
      <c r="B1147">
        <f t="shared" si="20"/>
        <v>2</v>
      </c>
      <c r="C1147" s="2">
        <v>42108</v>
      </c>
      <c r="D1147" s="4">
        <v>-4.2</v>
      </c>
      <c r="E1147" s="4">
        <v>-39.299999999999997</v>
      </c>
      <c r="J1147" s="4">
        <v>0.3</v>
      </c>
      <c r="K1147" s="4">
        <v>0</v>
      </c>
      <c r="L1147" s="4">
        <v>96.4</v>
      </c>
    </row>
    <row r="1148" spans="2:12" ht="15" thickBot="1" x14ac:dyDescent="0.35">
      <c r="B1148">
        <f t="shared" si="20"/>
        <v>1</v>
      </c>
      <c r="C1148" s="2">
        <v>42107</v>
      </c>
      <c r="D1148" s="4">
        <v>11.2</v>
      </c>
      <c r="E1148" s="4">
        <v>-19.5</v>
      </c>
      <c r="J1148" s="4">
        <v>0</v>
      </c>
      <c r="K1148" s="4">
        <v>0</v>
      </c>
      <c r="L1148" s="4">
        <v>4.9000000000000004</v>
      </c>
    </row>
    <row r="1149" spans="2:12" ht="15" thickBot="1" x14ac:dyDescent="0.35">
      <c r="B1149">
        <f t="shared" si="20"/>
        <v>5</v>
      </c>
      <c r="C1149" s="2">
        <v>42104</v>
      </c>
      <c r="D1149" s="4">
        <v>-63.66</v>
      </c>
      <c r="E1149" s="4">
        <v>67.03</v>
      </c>
      <c r="J1149" s="4">
        <v>0.01</v>
      </c>
      <c r="K1149" s="4">
        <v>0</v>
      </c>
      <c r="L1149" s="4">
        <v>227.29</v>
      </c>
    </row>
    <row r="1150" spans="2:12" ht="15" thickBot="1" x14ac:dyDescent="0.35">
      <c r="B1150">
        <f t="shared" si="20"/>
        <v>4</v>
      </c>
      <c r="C1150" s="2">
        <v>42103</v>
      </c>
      <c r="D1150" s="4">
        <v>-46.03</v>
      </c>
      <c r="E1150" s="4">
        <v>35</v>
      </c>
      <c r="J1150" s="4">
        <v>0</v>
      </c>
      <c r="K1150" s="4">
        <v>0</v>
      </c>
      <c r="L1150" s="4">
        <v>-104.01</v>
      </c>
    </row>
    <row r="1151" spans="2:12" ht="15" thickBot="1" x14ac:dyDescent="0.35">
      <c r="B1151">
        <f t="shared" si="20"/>
        <v>3</v>
      </c>
      <c r="C1151" s="2">
        <v>42102</v>
      </c>
      <c r="D1151" s="4">
        <v>-19.670000000000002</v>
      </c>
      <c r="E1151" s="4">
        <v>-51.33</v>
      </c>
      <c r="J1151" s="4">
        <v>0</v>
      </c>
      <c r="K1151" s="4">
        <v>0</v>
      </c>
      <c r="L1151" s="4">
        <v>-134.34</v>
      </c>
    </row>
    <row r="1152" spans="2:12" ht="15" thickBot="1" x14ac:dyDescent="0.35">
      <c r="B1152">
        <f t="shared" si="20"/>
        <v>2</v>
      </c>
      <c r="C1152" s="2">
        <v>42101</v>
      </c>
      <c r="D1152" s="4">
        <v>2.37</v>
      </c>
      <c r="E1152" s="4">
        <v>200.11</v>
      </c>
      <c r="J1152" s="4">
        <v>-0.01</v>
      </c>
      <c r="K1152" s="4">
        <v>0</v>
      </c>
      <c r="L1152" s="4">
        <v>-173.75</v>
      </c>
    </row>
    <row r="1153" spans="2:12" ht="15" thickBot="1" x14ac:dyDescent="0.35">
      <c r="B1153">
        <f t="shared" si="20"/>
        <v>1</v>
      </c>
      <c r="C1153" s="2">
        <v>42100</v>
      </c>
      <c r="D1153" s="4">
        <v>21.88</v>
      </c>
      <c r="E1153" s="4">
        <v>3.36</v>
      </c>
      <c r="J1153" s="4">
        <v>0</v>
      </c>
      <c r="K1153" s="4">
        <v>0</v>
      </c>
      <c r="L1153" s="4">
        <v>22.74</v>
      </c>
    </row>
    <row r="1154" spans="2:12" ht="15" thickBot="1" x14ac:dyDescent="0.35">
      <c r="B1154">
        <f t="shared" si="20"/>
        <v>5</v>
      </c>
      <c r="C1154" s="2">
        <v>42097</v>
      </c>
      <c r="D1154" s="4">
        <v>-48.91</v>
      </c>
      <c r="E1154" s="4">
        <v>-48.85</v>
      </c>
      <c r="J1154" s="4">
        <v>0</v>
      </c>
      <c r="K1154" s="4">
        <v>0</v>
      </c>
      <c r="L1154" s="4">
        <v>-2.11</v>
      </c>
    </row>
    <row r="1155" spans="2:12" ht="15" thickBot="1" x14ac:dyDescent="0.35">
      <c r="B1155">
        <f t="shared" si="20"/>
        <v>4</v>
      </c>
      <c r="C1155" s="2">
        <v>42096</v>
      </c>
      <c r="D1155" s="4">
        <v>-14.22</v>
      </c>
      <c r="E1155" s="4">
        <v>66.13</v>
      </c>
      <c r="J1155" s="4">
        <v>0</v>
      </c>
      <c r="K1155" s="4">
        <v>0</v>
      </c>
      <c r="L1155" s="4">
        <v>-112.79</v>
      </c>
    </row>
    <row r="1156" spans="2:12" ht="15" thickBot="1" x14ac:dyDescent="0.35">
      <c r="B1156">
        <f t="shared" si="20"/>
        <v>3</v>
      </c>
      <c r="C1156" s="2">
        <v>42095</v>
      </c>
      <c r="D1156" s="4">
        <v>21</v>
      </c>
      <c r="E1156" s="4">
        <v>125.79</v>
      </c>
      <c r="J1156" s="4">
        <v>0</v>
      </c>
      <c r="K1156" s="4">
        <v>0</v>
      </c>
      <c r="L1156" s="4">
        <v>-250.27</v>
      </c>
    </row>
    <row r="1157" spans="2:12" ht="15" thickBot="1" x14ac:dyDescent="0.35">
      <c r="B1157">
        <f t="shared" ref="B1157:B1220" si="21">WEEKDAY(C1157,2)</f>
        <v>2</v>
      </c>
      <c r="C1157" s="2">
        <v>42094</v>
      </c>
      <c r="D1157" s="4">
        <v>41.65</v>
      </c>
      <c r="E1157" s="4">
        <v>159.18</v>
      </c>
      <c r="J1157" s="4">
        <v>-0.01</v>
      </c>
      <c r="K1157" s="4">
        <v>0</v>
      </c>
      <c r="L1157" s="4">
        <v>-74.790000000000006</v>
      </c>
    </row>
    <row r="1158" spans="2:12" ht="15" thickBot="1" x14ac:dyDescent="0.35">
      <c r="B1158">
        <f t="shared" si="21"/>
        <v>1</v>
      </c>
      <c r="C1158" s="2">
        <v>42093</v>
      </c>
      <c r="D1158" s="4">
        <v>55.12</v>
      </c>
      <c r="E1158" s="4">
        <v>-180.78</v>
      </c>
      <c r="J1158" s="4">
        <v>0</v>
      </c>
      <c r="K1158" s="4">
        <v>0</v>
      </c>
      <c r="L1158" s="4">
        <v>164</v>
      </c>
    </row>
    <row r="1159" spans="2:12" ht="15" thickBot="1" x14ac:dyDescent="0.35">
      <c r="B1159">
        <f t="shared" si="21"/>
        <v>5</v>
      </c>
      <c r="C1159" s="2">
        <v>42090</v>
      </c>
      <c r="D1159" s="4">
        <v>-1.35</v>
      </c>
      <c r="E1159" s="4">
        <v>-29.43</v>
      </c>
      <c r="J1159" s="4">
        <v>7.0000000000000007E-2</v>
      </c>
      <c r="K1159" s="4">
        <v>0</v>
      </c>
      <c r="L1159" s="4">
        <v>-7.83</v>
      </c>
    </row>
    <row r="1160" spans="2:12" ht="15" thickBot="1" x14ac:dyDescent="0.35">
      <c r="B1160">
        <f t="shared" si="21"/>
        <v>4</v>
      </c>
      <c r="C1160" s="2">
        <v>42089</v>
      </c>
      <c r="D1160" s="4">
        <v>12.63</v>
      </c>
      <c r="E1160" s="4">
        <v>83.82</v>
      </c>
      <c r="J1160" s="4">
        <v>-0.01</v>
      </c>
      <c r="K1160" s="4">
        <v>0</v>
      </c>
      <c r="L1160" s="4">
        <v>-131.22999999999999</v>
      </c>
    </row>
    <row r="1161" spans="2:12" ht="15" thickBot="1" x14ac:dyDescent="0.35">
      <c r="B1161">
        <f t="shared" si="21"/>
        <v>3</v>
      </c>
      <c r="C1161" s="2">
        <v>42088</v>
      </c>
      <c r="D1161" s="4">
        <v>32.869999999999997</v>
      </c>
      <c r="E1161" s="4">
        <v>-591.27</v>
      </c>
      <c r="J1161" s="4">
        <v>0.02</v>
      </c>
      <c r="K1161" s="4">
        <v>0</v>
      </c>
      <c r="L1161" s="4">
        <v>397.25</v>
      </c>
    </row>
    <row r="1162" spans="2:12" ht="15" thickBot="1" x14ac:dyDescent="0.35">
      <c r="B1162">
        <f t="shared" si="21"/>
        <v>2</v>
      </c>
      <c r="C1162" s="2">
        <v>42087</v>
      </c>
      <c r="D1162" s="4">
        <v>44.22</v>
      </c>
      <c r="E1162" s="4">
        <v>-12.64</v>
      </c>
      <c r="J1162" s="4">
        <v>0.2</v>
      </c>
      <c r="K1162" s="4">
        <v>0</v>
      </c>
      <c r="L1162" s="4">
        <v>2.95</v>
      </c>
    </row>
    <row r="1163" spans="2:12" ht="15" thickBot="1" x14ac:dyDescent="0.35">
      <c r="B1163">
        <f t="shared" si="21"/>
        <v>1</v>
      </c>
      <c r="C1163" s="2">
        <v>42086</v>
      </c>
      <c r="D1163" s="4">
        <v>55.84</v>
      </c>
      <c r="E1163" s="4">
        <v>0.38</v>
      </c>
      <c r="J1163" s="4">
        <v>0</v>
      </c>
      <c r="K1163" s="4">
        <v>0</v>
      </c>
      <c r="L1163" s="4">
        <v>-6.85</v>
      </c>
    </row>
    <row r="1164" spans="2:12" ht="15" thickBot="1" x14ac:dyDescent="0.35">
      <c r="B1164">
        <f t="shared" si="21"/>
        <v>5</v>
      </c>
      <c r="C1164" s="2">
        <v>42083</v>
      </c>
      <c r="D1164" s="4">
        <v>-15.39</v>
      </c>
      <c r="E1164" s="4">
        <v>198.29</v>
      </c>
      <c r="J1164" s="4">
        <v>-0.01</v>
      </c>
      <c r="K1164" s="4">
        <v>0</v>
      </c>
      <c r="L1164" s="4">
        <v>-133.44</v>
      </c>
    </row>
    <row r="1165" spans="2:12" ht="15" thickBot="1" x14ac:dyDescent="0.35">
      <c r="B1165">
        <f t="shared" si="21"/>
        <v>4</v>
      </c>
      <c r="C1165" s="2">
        <v>42082</v>
      </c>
      <c r="D1165" s="4">
        <v>-5.21</v>
      </c>
      <c r="E1165" s="4">
        <v>-59.97</v>
      </c>
      <c r="J1165" s="4">
        <v>-0.02</v>
      </c>
      <c r="K1165" s="4">
        <v>0</v>
      </c>
      <c r="L1165" s="4">
        <v>-35.11</v>
      </c>
    </row>
    <row r="1166" spans="2:12" ht="15" thickBot="1" x14ac:dyDescent="0.35">
      <c r="B1166">
        <f t="shared" si="21"/>
        <v>3</v>
      </c>
      <c r="C1166" s="2">
        <v>42081</v>
      </c>
      <c r="D1166" s="4">
        <v>5.6</v>
      </c>
      <c r="E1166" s="4">
        <v>-90.29</v>
      </c>
      <c r="J1166" s="4">
        <v>-8.86</v>
      </c>
      <c r="K1166" s="4">
        <v>0</v>
      </c>
      <c r="L1166" s="4">
        <v>156.81</v>
      </c>
    </row>
    <row r="1167" spans="2:12" ht="15" thickBot="1" x14ac:dyDescent="0.35">
      <c r="B1167">
        <f t="shared" si="21"/>
        <v>2</v>
      </c>
      <c r="C1167" s="2">
        <v>42080</v>
      </c>
      <c r="D1167" s="4">
        <v>13.71</v>
      </c>
      <c r="E1167" s="4">
        <v>71.989999999999995</v>
      </c>
      <c r="J1167" s="4">
        <v>-3.3</v>
      </c>
      <c r="K1167" s="4">
        <v>0</v>
      </c>
      <c r="L1167" s="4">
        <v>5.04</v>
      </c>
    </row>
    <row r="1168" spans="2:12" ht="15" thickBot="1" x14ac:dyDescent="0.35">
      <c r="B1168">
        <f t="shared" si="21"/>
        <v>1</v>
      </c>
      <c r="C1168" s="2">
        <v>42079</v>
      </c>
      <c r="D1168" s="4">
        <v>31.44</v>
      </c>
      <c r="E1168" s="4">
        <v>-36.020000000000003</v>
      </c>
      <c r="J1168" s="4">
        <v>-0.22</v>
      </c>
      <c r="K1168" s="4">
        <v>0</v>
      </c>
      <c r="L1168" s="4">
        <v>185.5</v>
      </c>
    </row>
    <row r="1169" spans="2:12" ht="15" thickBot="1" x14ac:dyDescent="0.35">
      <c r="B1169">
        <f t="shared" si="21"/>
        <v>5</v>
      </c>
      <c r="C1169" s="2">
        <v>42076</v>
      </c>
      <c r="D1169" s="4">
        <v>-41.07</v>
      </c>
      <c r="E1169" s="4">
        <v>-202.47</v>
      </c>
      <c r="J1169" s="4">
        <v>0</v>
      </c>
      <c r="K1169" s="4">
        <v>0</v>
      </c>
      <c r="L1169" s="4">
        <v>26.06</v>
      </c>
    </row>
    <row r="1170" spans="2:12" ht="15" thickBot="1" x14ac:dyDescent="0.35">
      <c r="B1170">
        <f t="shared" si="21"/>
        <v>4</v>
      </c>
      <c r="C1170" s="2">
        <v>42075</v>
      </c>
      <c r="D1170" s="4">
        <v>-16.75</v>
      </c>
      <c r="E1170" s="4">
        <v>32.9</v>
      </c>
      <c r="J1170" s="4">
        <v>0</v>
      </c>
      <c r="K1170" s="4">
        <v>0</v>
      </c>
      <c r="L1170" s="4">
        <v>-153.85</v>
      </c>
    </row>
    <row r="1171" spans="2:12" ht="15" thickBot="1" x14ac:dyDescent="0.35">
      <c r="B1171">
        <f t="shared" si="21"/>
        <v>3</v>
      </c>
      <c r="C1171" s="2">
        <v>42074</v>
      </c>
      <c r="D1171" s="4">
        <v>15.1</v>
      </c>
      <c r="E1171" s="4">
        <v>-65.75</v>
      </c>
      <c r="J1171" s="4">
        <v>0</v>
      </c>
      <c r="K1171" s="4">
        <v>0</v>
      </c>
      <c r="L1171" s="4">
        <v>10.59</v>
      </c>
    </row>
    <row r="1172" spans="2:12" ht="15" thickBot="1" x14ac:dyDescent="0.35">
      <c r="B1172">
        <f t="shared" si="21"/>
        <v>2</v>
      </c>
      <c r="C1172" s="2">
        <v>42073</v>
      </c>
      <c r="D1172" s="4">
        <v>48.35</v>
      </c>
      <c r="E1172" s="4">
        <v>90.93</v>
      </c>
      <c r="J1172" s="4">
        <v>0</v>
      </c>
      <c r="K1172" s="4">
        <v>0</v>
      </c>
      <c r="L1172" s="4">
        <v>97.53</v>
      </c>
    </row>
    <row r="1173" spans="2:12" ht="15" thickBot="1" x14ac:dyDescent="0.35">
      <c r="B1173">
        <f t="shared" si="21"/>
        <v>5</v>
      </c>
      <c r="C1173" s="2">
        <v>42069</v>
      </c>
      <c r="D1173" s="4">
        <v>-77.52</v>
      </c>
      <c r="E1173" s="4">
        <v>291.10000000000002</v>
      </c>
      <c r="J1173" s="4">
        <v>0.02</v>
      </c>
      <c r="K1173" s="4">
        <v>0</v>
      </c>
      <c r="L1173" s="4">
        <v>-48.7</v>
      </c>
    </row>
    <row r="1174" spans="2:12" ht="15" thickBot="1" x14ac:dyDescent="0.35">
      <c r="B1174">
        <f t="shared" si="21"/>
        <v>4</v>
      </c>
      <c r="C1174" s="2">
        <v>42068</v>
      </c>
      <c r="D1174" s="4">
        <v>-47.64</v>
      </c>
      <c r="E1174" s="4">
        <v>23.93</v>
      </c>
      <c r="J1174" s="4">
        <v>0</v>
      </c>
      <c r="K1174" s="4">
        <v>0</v>
      </c>
      <c r="L1174" s="4">
        <v>102.4</v>
      </c>
    </row>
    <row r="1175" spans="2:12" ht="15" thickBot="1" x14ac:dyDescent="0.35">
      <c r="B1175">
        <f t="shared" si="21"/>
        <v>3</v>
      </c>
      <c r="C1175" s="2">
        <v>42067</v>
      </c>
      <c r="D1175" s="4">
        <v>-10.27</v>
      </c>
      <c r="E1175" s="4">
        <v>318.02</v>
      </c>
      <c r="J1175" s="4">
        <v>0.01</v>
      </c>
      <c r="K1175" s="4">
        <v>0</v>
      </c>
      <c r="L1175" s="4">
        <v>-494.39</v>
      </c>
    </row>
    <row r="1176" spans="2:12" ht="15" thickBot="1" x14ac:dyDescent="0.35">
      <c r="B1176">
        <f t="shared" si="21"/>
        <v>2</v>
      </c>
      <c r="C1176" s="2">
        <v>42066</v>
      </c>
      <c r="D1176" s="4">
        <v>20.74</v>
      </c>
      <c r="E1176" s="4">
        <v>103.7</v>
      </c>
      <c r="J1176" s="4">
        <v>0.14000000000000001</v>
      </c>
      <c r="K1176" s="4">
        <v>0</v>
      </c>
      <c r="L1176" s="4">
        <v>-43.32</v>
      </c>
    </row>
    <row r="1177" spans="2:12" ht="15" thickBot="1" x14ac:dyDescent="0.35">
      <c r="B1177">
        <f t="shared" si="21"/>
        <v>1</v>
      </c>
      <c r="C1177" s="2">
        <v>42065</v>
      </c>
      <c r="D1177" s="4">
        <v>47.04</v>
      </c>
      <c r="E1177" s="4">
        <v>-116.57</v>
      </c>
      <c r="J1177" s="4">
        <v>-0.01</v>
      </c>
      <c r="K1177" s="4">
        <v>0</v>
      </c>
      <c r="L1177" s="4">
        <v>-9.23</v>
      </c>
    </row>
    <row r="1178" spans="2:12" ht="15" thickBot="1" x14ac:dyDescent="0.35">
      <c r="B1178">
        <f t="shared" si="21"/>
        <v>5</v>
      </c>
      <c r="C1178" s="2">
        <v>42062</v>
      </c>
      <c r="D1178" s="4">
        <v>0.57999999999999996</v>
      </c>
      <c r="E1178" s="4">
        <v>33.659999999999997</v>
      </c>
      <c r="J1178" s="4">
        <v>0.05</v>
      </c>
      <c r="K1178" s="4">
        <v>0</v>
      </c>
      <c r="L1178" s="4">
        <v>-37.43</v>
      </c>
    </row>
    <row r="1179" spans="2:12" ht="15" thickBot="1" x14ac:dyDescent="0.35">
      <c r="B1179">
        <f t="shared" si="21"/>
        <v>4</v>
      </c>
      <c r="C1179" s="2">
        <v>42061</v>
      </c>
      <c r="D1179" s="4">
        <v>31.05</v>
      </c>
      <c r="E1179" s="4">
        <v>-3.59</v>
      </c>
      <c r="J1179" s="4">
        <v>-0.02</v>
      </c>
      <c r="K1179" s="4">
        <v>0</v>
      </c>
      <c r="L1179" s="4">
        <v>-72.739999999999995</v>
      </c>
    </row>
    <row r="1180" spans="2:12" ht="15" thickBot="1" x14ac:dyDescent="0.35">
      <c r="B1180">
        <f t="shared" si="21"/>
        <v>3</v>
      </c>
      <c r="C1180" s="2">
        <v>42060</v>
      </c>
      <c r="D1180" s="4">
        <v>57.27</v>
      </c>
      <c r="E1180" s="4">
        <v>-335.91</v>
      </c>
      <c r="J1180" s="4">
        <v>-0.02</v>
      </c>
      <c r="K1180" s="4">
        <v>0</v>
      </c>
      <c r="L1180" s="4">
        <v>109.83</v>
      </c>
    </row>
    <row r="1181" spans="2:12" ht="15" thickBot="1" x14ac:dyDescent="0.35">
      <c r="B1181">
        <f t="shared" si="21"/>
        <v>2</v>
      </c>
      <c r="C1181" s="2">
        <v>42059</v>
      </c>
      <c r="D1181" s="4">
        <v>69.040000000000006</v>
      </c>
      <c r="E1181" s="4">
        <v>78.08</v>
      </c>
      <c r="J1181" s="4">
        <v>-0.01</v>
      </c>
      <c r="K1181" s="4">
        <v>0</v>
      </c>
      <c r="L1181" s="4">
        <v>-57.42</v>
      </c>
    </row>
    <row r="1182" spans="2:12" ht="15" thickBot="1" x14ac:dyDescent="0.35">
      <c r="B1182">
        <f t="shared" si="21"/>
        <v>5</v>
      </c>
      <c r="C1182" s="2">
        <v>42055</v>
      </c>
      <c r="D1182" s="4">
        <v>-45.45</v>
      </c>
      <c r="E1182" s="4">
        <v>-31.51</v>
      </c>
      <c r="J1182" s="4">
        <v>0.01</v>
      </c>
      <c r="K1182" s="4">
        <v>0</v>
      </c>
      <c r="L1182" s="4">
        <v>-13.22</v>
      </c>
    </row>
    <row r="1183" spans="2:12" ht="15" thickBot="1" x14ac:dyDescent="0.35">
      <c r="B1183">
        <f t="shared" si="21"/>
        <v>4</v>
      </c>
      <c r="C1183" s="2">
        <v>42054</v>
      </c>
      <c r="D1183" s="4">
        <v>-22.65</v>
      </c>
      <c r="E1183" s="4">
        <v>8.48</v>
      </c>
      <c r="J1183" s="4">
        <v>-0.01</v>
      </c>
      <c r="K1183" s="4">
        <v>0</v>
      </c>
      <c r="L1183" s="4">
        <v>17.54</v>
      </c>
    </row>
    <row r="1184" spans="2:12" ht="15" thickBot="1" x14ac:dyDescent="0.35">
      <c r="B1184">
        <f t="shared" si="21"/>
        <v>3</v>
      </c>
      <c r="C1184" s="2">
        <v>42053</v>
      </c>
      <c r="D1184" s="4">
        <v>-2.33</v>
      </c>
      <c r="E1184" s="4">
        <v>-87.62</v>
      </c>
      <c r="J1184" s="4">
        <v>-0.03</v>
      </c>
      <c r="K1184" s="4">
        <v>0</v>
      </c>
      <c r="L1184" s="4">
        <v>93.86</v>
      </c>
    </row>
    <row r="1185" spans="2:12" ht="15" thickBot="1" x14ac:dyDescent="0.35">
      <c r="B1185">
        <f t="shared" si="21"/>
        <v>2</v>
      </c>
      <c r="C1185" s="2">
        <v>42052</v>
      </c>
      <c r="D1185" s="4">
        <v>4.4400000000000004</v>
      </c>
      <c r="E1185" s="4">
        <v>40.590000000000003</v>
      </c>
      <c r="J1185" s="4">
        <v>-5.0199999999999996</v>
      </c>
      <c r="K1185" s="4">
        <v>0</v>
      </c>
      <c r="L1185" s="4">
        <v>105.74</v>
      </c>
    </row>
    <row r="1186" spans="2:12" ht="15" thickBot="1" x14ac:dyDescent="0.35">
      <c r="B1186">
        <f t="shared" si="21"/>
        <v>1</v>
      </c>
      <c r="C1186" s="2">
        <v>42051</v>
      </c>
      <c r="D1186" s="4">
        <v>19.420000000000002</v>
      </c>
      <c r="E1186" s="4">
        <v>-33.380000000000003</v>
      </c>
      <c r="J1186" s="4">
        <v>9.48</v>
      </c>
      <c r="K1186" s="4">
        <v>0</v>
      </c>
      <c r="L1186" s="4">
        <v>-47.25</v>
      </c>
    </row>
    <row r="1187" spans="2:12" ht="15" thickBot="1" x14ac:dyDescent="0.35">
      <c r="B1187">
        <f t="shared" si="21"/>
        <v>5</v>
      </c>
      <c r="C1187" s="2">
        <v>42048</v>
      </c>
      <c r="D1187" s="4">
        <v>-46.87</v>
      </c>
      <c r="E1187" s="4">
        <v>208.73</v>
      </c>
      <c r="J1187" s="4">
        <v>-0.21</v>
      </c>
      <c r="K1187" s="4">
        <v>0</v>
      </c>
      <c r="L1187" s="4">
        <v>-58.26</v>
      </c>
    </row>
    <row r="1188" spans="2:12" ht="15" thickBot="1" x14ac:dyDescent="0.35">
      <c r="B1188">
        <f t="shared" si="21"/>
        <v>4</v>
      </c>
      <c r="C1188" s="2">
        <v>42047</v>
      </c>
      <c r="D1188" s="4">
        <v>-45.46</v>
      </c>
      <c r="E1188" s="4">
        <v>14.46</v>
      </c>
      <c r="J1188" s="4">
        <v>-0.01</v>
      </c>
      <c r="K1188" s="4">
        <v>0</v>
      </c>
      <c r="L1188" s="4">
        <v>33.78</v>
      </c>
    </row>
    <row r="1189" spans="2:12" ht="15" thickBot="1" x14ac:dyDescent="0.35">
      <c r="B1189">
        <f t="shared" si="21"/>
        <v>3</v>
      </c>
      <c r="C1189" s="2">
        <v>42046</v>
      </c>
      <c r="D1189" s="4">
        <v>-9.9700000000000006</v>
      </c>
      <c r="E1189" s="4">
        <v>-183.37</v>
      </c>
      <c r="J1189" s="4">
        <v>-0.03</v>
      </c>
      <c r="K1189" s="4">
        <v>0</v>
      </c>
      <c r="L1189" s="4">
        <v>73.47</v>
      </c>
    </row>
    <row r="1190" spans="2:12" ht="15" thickBot="1" x14ac:dyDescent="0.35">
      <c r="B1190">
        <f t="shared" si="21"/>
        <v>2</v>
      </c>
      <c r="C1190" s="2">
        <v>42045</v>
      </c>
      <c r="D1190" s="4">
        <v>9.43</v>
      </c>
      <c r="E1190" s="4">
        <v>55.99</v>
      </c>
      <c r="J1190" s="4">
        <v>-0.02</v>
      </c>
      <c r="K1190" s="4">
        <v>0</v>
      </c>
      <c r="L1190" s="4">
        <v>-71.16</v>
      </c>
    </row>
    <row r="1191" spans="2:12" ht="15" thickBot="1" x14ac:dyDescent="0.35">
      <c r="B1191">
        <f t="shared" si="21"/>
        <v>1</v>
      </c>
      <c r="C1191" s="2">
        <v>42044</v>
      </c>
      <c r="D1191" s="4">
        <v>27.51</v>
      </c>
      <c r="E1191" s="4">
        <v>-164.26</v>
      </c>
      <c r="J1191" s="4">
        <v>-0.02</v>
      </c>
      <c r="K1191" s="4">
        <v>0</v>
      </c>
      <c r="L1191" s="4">
        <v>630.16999999999996</v>
      </c>
    </row>
    <row r="1192" spans="2:12" ht="15" thickBot="1" x14ac:dyDescent="0.35">
      <c r="B1192">
        <f t="shared" si="21"/>
        <v>5</v>
      </c>
      <c r="C1192" s="2">
        <v>42041</v>
      </c>
      <c r="D1192" s="4">
        <v>-44.62</v>
      </c>
      <c r="E1192" s="4">
        <v>93.22</v>
      </c>
      <c r="J1192" s="4">
        <v>-0.02</v>
      </c>
      <c r="K1192" s="4">
        <v>0</v>
      </c>
      <c r="L1192" s="4">
        <v>-192.9</v>
      </c>
    </row>
    <row r="1193" spans="2:12" ht="15" thickBot="1" x14ac:dyDescent="0.35">
      <c r="B1193">
        <f t="shared" si="21"/>
        <v>4</v>
      </c>
      <c r="C1193" s="2">
        <v>42040</v>
      </c>
      <c r="D1193" s="4">
        <v>-20.399999999999999</v>
      </c>
      <c r="E1193" s="4">
        <v>140.13999999999999</v>
      </c>
      <c r="J1193" s="4">
        <v>-0.02</v>
      </c>
      <c r="K1193" s="4">
        <v>0</v>
      </c>
      <c r="L1193" s="4">
        <v>-233.74</v>
      </c>
    </row>
    <row r="1194" spans="2:12" ht="15" thickBot="1" x14ac:dyDescent="0.35">
      <c r="B1194">
        <f t="shared" si="21"/>
        <v>3</v>
      </c>
      <c r="C1194" s="2">
        <v>42039</v>
      </c>
      <c r="D1194" s="4">
        <v>3.51</v>
      </c>
      <c r="E1194" s="4">
        <v>270.64999999999998</v>
      </c>
      <c r="J1194" s="4">
        <v>-0.03</v>
      </c>
      <c r="K1194" s="4">
        <v>0</v>
      </c>
      <c r="L1194" s="4">
        <v>-186.38</v>
      </c>
    </row>
    <row r="1195" spans="2:12" ht="15" thickBot="1" x14ac:dyDescent="0.35">
      <c r="B1195">
        <f t="shared" si="21"/>
        <v>2</v>
      </c>
      <c r="C1195" s="2">
        <v>42038</v>
      </c>
      <c r="D1195" s="4">
        <v>23.61</v>
      </c>
      <c r="E1195" s="4">
        <v>152.19</v>
      </c>
      <c r="J1195" s="4">
        <v>-0.02</v>
      </c>
      <c r="K1195" s="4">
        <v>0</v>
      </c>
      <c r="L1195" s="4">
        <v>-172.26</v>
      </c>
    </row>
    <row r="1196" spans="2:12" ht="15" thickBot="1" x14ac:dyDescent="0.35">
      <c r="B1196">
        <f t="shared" si="21"/>
        <v>1</v>
      </c>
      <c r="C1196" s="2">
        <v>42037</v>
      </c>
      <c r="D1196" s="4">
        <v>41.73</v>
      </c>
      <c r="E1196" s="4">
        <v>61.15</v>
      </c>
      <c r="J1196" s="4">
        <v>-0.03</v>
      </c>
      <c r="K1196" s="4">
        <v>-48.69</v>
      </c>
      <c r="L1196" s="4">
        <v>21.54</v>
      </c>
    </row>
    <row r="1197" spans="2:12" ht="15" thickBot="1" x14ac:dyDescent="0.35">
      <c r="B1197">
        <f t="shared" si="21"/>
        <v>5</v>
      </c>
      <c r="C1197" s="2">
        <v>42034</v>
      </c>
      <c r="D1197" s="4">
        <v>-1.94</v>
      </c>
      <c r="E1197" s="4">
        <v>202.25</v>
      </c>
      <c r="J1197" s="4">
        <v>-7.0000000000000007E-2</v>
      </c>
      <c r="K1197" s="4">
        <v>-0.35</v>
      </c>
      <c r="L1197" s="4">
        <v>-369.08</v>
      </c>
    </row>
    <row r="1198" spans="2:12" ht="15" thickBot="1" x14ac:dyDescent="0.35">
      <c r="B1198">
        <f t="shared" si="21"/>
        <v>4</v>
      </c>
      <c r="C1198" s="2">
        <v>42033</v>
      </c>
      <c r="D1198" s="4">
        <v>20.53</v>
      </c>
      <c r="E1198" s="4">
        <v>26.43</v>
      </c>
      <c r="J1198" s="4">
        <v>-0.03</v>
      </c>
      <c r="K1198" s="4">
        <v>0</v>
      </c>
      <c r="L1198" s="4">
        <v>-251.13</v>
      </c>
    </row>
    <row r="1199" spans="2:12" ht="15" thickBot="1" x14ac:dyDescent="0.35">
      <c r="B1199">
        <f t="shared" si="21"/>
        <v>3</v>
      </c>
      <c r="C1199" s="2">
        <v>42032</v>
      </c>
      <c r="D1199" s="4">
        <v>43.81</v>
      </c>
      <c r="E1199" s="4">
        <v>299.02999999999997</v>
      </c>
      <c r="J1199" s="4">
        <v>-0.14000000000000001</v>
      </c>
      <c r="K1199" s="4">
        <v>-0.68</v>
      </c>
      <c r="L1199" s="4">
        <v>-465.7</v>
      </c>
    </row>
    <row r="1200" spans="2:12" ht="15" thickBot="1" x14ac:dyDescent="0.35">
      <c r="B1200">
        <f t="shared" si="21"/>
        <v>2</v>
      </c>
      <c r="C1200" s="2">
        <v>42031</v>
      </c>
      <c r="D1200" s="4">
        <v>55.78</v>
      </c>
      <c r="E1200" s="4">
        <v>117.83</v>
      </c>
      <c r="J1200" s="4">
        <v>-22.4</v>
      </c>
      <c r="K1200" s="4">
        <v>-3.29</v>
      </c>
      <c r="L1200" s="4">
        <v>18.07</v>
      </c>
    </row>
    <row r="1201" spans="2:12" ht="15" thickBot="1" x14ac:dyDescent="0.35">
      <c r="B1201">
        <f t="shared" si="21"/>
        <v>1</v>
      </c>
      <c r="C1201" s="2">
        <v>42030</v>
      </c>
      <c r="D1201" s="4">
        <v>69.55</v>
      </c>
      <c r="E1201" s="4">
        <v>-426.85</v>
      </c>
      <c r="J1201" s="4">
        <v>-4.74</v>
      </c>
      <c r="K1201" s="4">
        <v>0</v>
      </c>
      <c r="L1201" s="4">
        <v>172.61</v>
      </c>
    </row>
    <row r="1202" spans="2:12" ht="15" thickBot="1" x14ac:dyDescent="0.35">
      <c r="B1202">
        <f t="shared" si="21"/>
        <v>5</v>
      </c>
      <c r="C1202" s="2">
        <v>42027</v>
      </c>
      <c r="D1202" s="4">
        <v>11.42</v>
      </c>
      <c r="E1202" s="4">
        <v>144.02000000000001</v>
      </c>
      <c r="J1202" s="4">
        <v>1.23</v>
      </c>
      <c r="K1202" s="4">
        <v>0</v>
      </c>
      <c r="L1202" s="4">
        <v>-203.44</v>
      </c>
    </row>
    <row r="1203" spans="2:12" ht="15" thickBot="1" x14ac:dyDescent="0.35">
      <c r="B1203">
        <f t="shared" si="21"/>
        <v>4</v>
      </c>
      <c r="C1203" s="2">
        <v>42026</v>
      </c>
      <c r="D1203" s="4">
        <v>23.63</v>
      </c>
      <c r="E1203" s="4">
        <v>69.319999999999993</v>
      </c>
      <c r="J1203" s="4">
        <v>0</v>
      </c>
      <c r="K1203" s="4">
        <v>0</v>
      </c>
      <c r="L1203" s="4">
        <v>-23</v>
      </c>
    </row>
    <row r="1204" spans="2:12" ht="15" thickBot="1" x14ac:dyDescent="0.35">
      <c r="B1204">
        <f t="shared" si="21"/>
        <v>3</v>
      </c>
      <c r="C1204" s="2">
        <v>42025</v>
      </c>
      <c r="D1204" s="4">
        <v>41.96</v>
      </c>
      <c r="E1204" s="4">
        <v>171.84</v>
      </c>
      <c r="J1204" s="4">
        <v>0.01</v>
      </c>
      <c r="K1204" s="4">
        <v>0</v>
      </c>
      <c r="L1204" s="4">
        <v>-92.23</v>
      </c>
    </row>
    <row r="1205" spans="2:12" ht="15" thickBot="1" x14ac:dyDescent="0.35">
      <c r="B1205">
        <f t="shared" si="21"/>
        <v>2</v>
      </c>
      <c r="C1205" s="2">
        <v>42024</v>
      </c>
      <c r="D1205" s="4">
        <v>46.76</v>
      </c>
      <c r="E1205" s="4">
        <v>40.21</v>
      </c>
      <c r="J1205" s="4">
        <v>0</v>
      </c>
      <c r="K1205" s="4">
        <v>0</v>
      </c>
      <c r="L1205" s="4">
        <v>-170.34</v>
      </c>
    </row>
    <row r="1206" spans="2:12" ht="15" thickBot="1" x14ac:dyDescent="0.35">
      <c r="B1206">
        <f t="shared" si="21"/>
        <v>1</v>
      </c>
      <c r="C1206" s="2">
        <v>42023</v>
      </c>
      <c r="D1206" s="4">
        <v>63.31</v>
      </c>
      <c r="E1206" s="4">
        <v>77.44</v>
      </c>
      <c r="J1206" s="4">
        <v>0</v>
      </c>
      <c r="K1206" s="4">
        <v>0</v>
      </c>
      <c r="L1206" s="4">
        <v>-46.48</v>
      </c>
    </row>
    <row r="1207" spans="2:12" ht="15" thickBot="1" x14ac:dyDescent="0.35">
      <c r="B1207">
        <f t="shared" si="21"/>
        <v>5</v>
      </c>
      <c r="C1207" s="2">
        <v>42020</v>
      </c>
      <c r="D1207" s="4">
        <v>16.62</v>
      </c>
      <c r="E1207" s="4">
        <v>-33.5</v>
      </c>
      <c r="J1207" s="4">
        <v>0</v>
      </c>
      <c r="K1207" s="4">
        <v>0</v>
      </c>
      <c r="L1207" s="4">
        <v>10.58</v>
      </c>
    </row>
    <row r="1208" spans="2:12" ht="15" thickBot="1" x14ac:dyDescent="0.35">
      <c r="B1208">
        <f t="shared" si="21"/>
        <v>4</v>
      </c>
      <c r="C1208" s="2">
        <v>42019</v>
      </c>
      <c r="D1208" s="4">
        <v>52.38</v>
      </c>
      <c r="E1208" s="4">
        <v>-310.58</v>
      </c>
      <c r="J1208" s="4">
        <v>0</v>
      </c>
      <c r="K1208" s="4">
        <v>-2.5099999999999998</v>
      </c>
      <c r="L1208" s="4">
        <v>112.89</v>
      </c>
    </row>
    <row r="1209" spans="2:12" ht="15" thickBot="1" x14ac:dyDescent="0.35">
      <c r="B1209">
        <f t="shared" si="21"/>
        <v>3</v>
      </c>
      <c r="C1209" s="2">
        <v>42018</v>
      </c>
      <c r="D1209" s="4">
        <v>99.8</v>
      </c>
      <c r="E1209" s="4">
        <v>-311.27</v>
      </c>
      <c r="J1209" s="4">
        <v>0</v>
      </c>
      <c r="K1209" s="4">
        <v>-40.520000000000003</v>
      </c>
      <c r="L1209" s="4">
        <v>-205.89</v>
      </c>
    </row>
    <row r="1210" spans="2:12" ht="15" thickBot="1" x14ac:dyDescent="0.35">
      <c r="B1210">
        <f t="shared" si="21"/>
        <v>2</v>
      </c>
      <c r="C1210" s="2">
        <v>42017</v>
      </c>
      <c r="D1210" s="4">
        <v>148.74</v>
      </c>
      <c r="E1210" s="4">
        <v>10.56</v>
      </c>
      <c r="J1210" s="4">
        <v>0</v>
      </c>
      <c r="K1210" s="4">
        <v>-9.7200000000000006</v>
      </c>
      <c r="L1210" s="4">
        <v>-95.15</v>
      </c>
    </row>
    <row r="1211" spans="2:12" ht="15" thickBot="1" x14ac:dyDescent="0.35">
      <c r="B1211">
        <f t="shared" si="21"/>
        <v>1</v>
      </c>
      <c r="C1211" s="2">
        <v>42016</v>
      </c>
      <c r="D1211" s="4">
        <v>366.22</v>
      </c>
      <c r="E1211" s="4">
        <v>-10.73</v>
      </c>
      <c r="J1211" s="4">
        <v>0.06</v>
      </c>
      <c r="K1211" s="4">
        <v>-78.709999999999994</v>
      </c>
      <c r="L1211" s="4">
        <v>310.72000000000003</v>
      </c>
    </row>
    <row r="1212" spans="2:12" ht="15" thickBot="1" x14ac:dyDescent="0.35">
      <c r="B1212">
        <f t="shared" si="21"/>
        <v>3</v>
      </c>
      <c r="C1212" s="2">
        <v>42004</v>
      </c>
      <c r="D1212" s="4">
        <v>48.84</v>
      </c>
      <c r="E1212" s="4">
        <v>209.94</v>
      </c>
      <c r="J1212" s="4">
        <v>0</v>
      </c>
      <c r="K1212" s="4">
        <v>0</v>
      </c>
      <c r="L1212" s="4">
        <v>-390.26</v>
      </c>
    </row>
    <row r="1213" spans="2:12" ht="15" thickBot="1" x14ac:dyDescent="0.35">
      <c r="B1213">
        <f t="shared" si="21"/>
        <v>2</v>
      </c>
      <c r="C1213" s="2">
        <v>42003</v>
      </c>
      <c r="D1213" s="4">
        <v>5.43</v>
      </c>
      <c r="E1213" s="4">
        <v>518.47</v>
      </c>
      <c r="J1213" s="4">
        <v>0</v>
      </c>
      <c r="K1213" s="4">
        <v>-4.62</v>
      </c>
      <c r="L1213" s="4">
        <v>-484.18</v>
      </c>
    </row>
    <row r="1214" spans="2:12" ht="15" thickBot="1" x14ac:dyDescent="0.35">
      <c r="B1214">
        <f t="shared" si="21"/>
        <v>1</v>
      </c>
      <c r="C1214" s="2">
        <v>42002</v>
      </c>
      <c r="D1214" s="4">
        <v>43.5</v>
      </c>
      <c r="E1214" s="4">
        <v>-33.4</v>
      </c>
      <c r="J1214" s="4">
        <v>0</v>
      </c>
      <c r="K1214" s="4">
        <v>0</v>
      </c>
      <c r="L1214" s="4">
        <v>-11.86</v>
      </c>
    </row>
    <row r="1215" spans="2:12" ht="15" thickBot="1" x14ac:dyDescent="0.35">
      <c r="B1215">
        <f t="shared" si="21"/>
        <v>5</v>
      </c>
      <c r="C1215" s="2">
        <v>41999</v>
      </c>
      <c r="D1215" s="4">
        <v>-14.56</v>
      </c>
      <c r="E1215" s="4">
        <v>36.49</v>
      </c>
      <c r="J1215" s="4">
        <v>0</v>
      </c>
      <c r="K1215" s="4">
        <v>0</v>
      </c>
      <c r="L1215" s="4">
        <v>70.48</v>
      </c>
    </row>
    <row r="1216" spans="2:12" ht="15" thickBot="1" x14ac:dyDescent="0.35">
      <c r="B1216">
        <f t="shared" si="21"/>
        <v>4</v>
      </c>
      <c r="C1216" s="2">
        <v>41998</v>
      </c>
      <c r="D1216" s="4">
        <v>48.72</v>
      </c>
      <c r="E1216" s="4">
        <v>-106.92</v>
      </c>
      <c r="J1216" s="4">
        <v>0</v>
      </c>
      <c r="K1216" s="4">
        <v>0</v>
      </c>
      <c r="L1216" s="4">
        <v>21.4</v>
      </c>
    </row>
    <row r="1217" spans="2:12" ht="15" thickBot="1" x14ac:dyDescent="0.35">
      <c r="B1217">
        <f t="shared" si="21"/>
        <v>3</v>
      </c>
      <c r="C1217" s="2">
        <v>41997</v>
      </c>
      <c r="D1217" s="4">
        <v>49.83</v>
      </c>
      <c r="E1217" s="4">
        <v>-205.55</v>
      </c>
      <c r="J1217" s="4">
        <v>0</v>
      </c>
      <c r="K1217" s="4">
        <v>0</v>
      </c>
      <c r="L1217" s="4">
        <v>-219.19</v>
      </c>
    </row>
    <row r="1218" spans="2:12" ht="15" thickBot="1" x14ac:dyDescent="0.35">
      <c r="B1218">
        <f t="shared" si="21"/>
        <v>2</v>
      </c>
      <c r="C1218" s="2">
        <v>41996</v>
      </c>
      <c r="D1218" s="4">
        <v>6.3</v>
      </c>
      <c r="E1218" s="4">
        <v>207.14</v>
      </c>
      <c r="J1218" s="4">
        <v>0</v>
      </c>
      <c r="K1218" s="4">
        <v>0</v>
      </c>
      <c r="L1218" s="4">
        <v>-24.34</v>
      </c>
    </row>
    <row r="1219" spans="2:12" ht="15" thickBot="1" x14ac:dyDescent="0.35">
      <c r="B1219">
        <f t="shared" si="21"/>
        <v>1</v>
      </c>
      <c r="C1219" s="2">
        <v>41995</v>
      </c>
      <c r="D1219" s="4">
        <v>-118.78</v>
      </c>
      <c r="E1219" s="4">
        <v>-90.88</v>
      </c>
      <c r="J1219" s="4">
        <v>1.01</v>
      </c>
      <c r="K1219" s="4">
        <v>-25.17</v>
      </c>
      <c r="L1219" s="4">
        <v>-184.5</v>
      </c>
    </row>
    <row r="1220" spans="2:12" ht="15" thickBot="1" x14ac:dyDescent="0.35">
      <c r="B1220">
        <f t="shared" si="21"/>
        <v>5</v>
      </c>
      <c r="C1220" s="2">
        <v>41992</v>
      </c>
      <c r="D1220" s="4">
        <v>-490.59</v>
      </c>
      <c r="E1220" s="4">
        <v>-45.91</v>
      </c>
      <c r="J1220" s="4">
        <v>0</v>
      </c>
      <c r="K1220" s="4">
        <v>-30.7</v>
      </c>
      <c r="L1220" s="4">
        <v>544.65</v>
      </c>
    </row>
    <row r="1221" spans="2:12" ht="15" thickBot="1" x14ac:dyDescent="0.35">
      <c r="B1221">
        <f t="shared" ref="B1221:B1284" si="22">WEEKDAY(C1221,2)</f>
        <v>4</v>
      </c>
      <c r="C1221" s="2">
        <v>41991</v>
      </c>
      <c r="D1221" s="4">
        <v>-209.21</v>
      </c>
      <c r="E1221" s="4">
        <v>501.51</v>
      </c>
      <c r="J1221" s="4">
        <v>0</v>
      </c>
      <c r="K1221" s="4">
        <v>0</v>
      </c>
      <c r="L1221" s="4">
        <v>135.1</v>
      </c>
    </row>
    <row r="1222" spans="2:12" ht="15" thickBot="1" x14ac:dyDescent="0.35">
      <c r="B1222">
        <f t="shared" si="22"/>
        <v>3</v>
      </c>
      <c r="C1222" s="2">
        <v>41990</v>
      </c>
      <c r="D1222" s="4">
        <v>-38.369999999999997</v>
      </c>
      <c r="E1222" s="4">
        <v>-73.16</v>
      </c>
      <c r="J1222" s="4">
        <v>0</v>
      </c>
      <c r="K1222" s="4">
        <v>0</v>
      </c>
      <c r="L1222" s="4">
        <v>-118.51</v>
      </c>
    </row>
    <row r="1223" spans="2:12" ht="15" thickBot="1" x14ac:dyDescent="0.35">
      <c r="B1223">
        <f t="shared" si="22"/>
        <v>2</v>
      </c>
      <c r="C1223" s="2">
        <v>41989</v>
      </c>
      <c r="D1223" s="4">
        <v>-1.63</v>
      </c>
      <c r="E1223" s="4">
        <v>25.79</v>
      </c>
      <c r="J1223" s="4">
        <v>-11.49</v>
      </c>
      <c r="K1223" s="4">
        <v>-117.07</v>
      </c>
      <c r="L1223" s="4">
        <v>393.96</v>
      </c>
    </row>
    <row r="1224" spans="2:12" ht="15" thickBot="1" x14ac:dyDescent="0.35">
      <c r="B1224">
        <f t="shared" si="22"/>
        <v>1</v>
      </c>
      <c r="C1224" s="2">
        <v>41988</v>
      </c>
      <c r="D1224" s="4">
        <v>14.74</v>
      </c>
      <c r="E1224" s="4">
        <v>-40.33</v>
      </c>
      <c r="J1224" s="4">
        <v>-1.9</v>
      </c>
      <c r="K1224" s="4">
        <v>-136.22999999999999</v>
      </c>
      <c r="L1224" s="4">
        <v>59.73</v>
      </c>
    </row>
    <row r="1225" spans="2:12" ht="15" thickBot="1" x14ac:dyDescent="0.35">
      <c r="B1225">
        <f t="shared" si="22"/>
        <v>5</v>
      </c>
      <c r="C1225" s="2">
        <v>41985</v>
      </c>
      <c r="D1225" s="4">
        <v>-90.24</v>
      </c>
      <c r="E1225" s="4">
        <v>-54.05</v>
      </c>
      <c r="J1225" s="4">
        <v>-0.45</v>
      </c>
      <c r="K1225" s="4">
        <v>-26.41</v>
      </c>
      <c r="L1225" s="4">
        <v>-428.96</v>
      </c>
    </row>
    <row r="1226" spans="2:12" ht="15" thickBot="1" x14ac:dyDescent="0.35">
      <c r="B1226">
        <f t="shared" si="22"/>
        <v>4</v>
      </c>
      <c r="C1226" s="2">
        <v>41984</v>
      </c>
      <c r="D1226" s="4">
        <v>-47.34</v>
      </c>
      <c r="E1226" s="4">
        <v>169.25</v>
      </c>
      <c r="J1226" s="4">
        <v>0.05</v>
      </c>
      <c r="K1226" s="4">
        <v>-11.18</v>
      </c>
      <c r="L1226" s="4">
        <v>420.52</v>
      </c>
    </row>
    <row r="1227" spans="2:12" ht="15" thickBot="1" x14ac:dyDescent="0.35">
      <c r="B1227">
        <f t="shared" si="22"/>
        <v>3</v>
      </c>
      <c r="C1227" s="2">
        <v>41983</v>
      </c>
      <c r="D1227" s="4">
        <v>-22.73</v>
      </c>
      <c r="E1227" s="4">
        <v>-132.43</v>
      </c>
      <c r="J1227" s="4">
        <v>0</v>
      </c>
      <c r="K1227" s="4">
        <v>-18.829999999999998</v>
      </c>
      <c r="L1227" s="4">
        <v>917.32</v>
      </c>
    </row>
    <row r="1228" spans="2:12" ht="15" thickBot="1" x14ac:dyDescent="0.35">
      <c r="B1228">
        <f t="shared" si="22"/>
        <v>2</v>
      </c>
      <c r="C1228" s="2">
        <v>41982</v>
      </c>
      <c r="D1228" s="4">
        <v>-8.76</v>
      </c>
      <c r="E1228" s="4">
        <v>43.21</v>
      </c>
      <c r="J1228" s="4">
        <v>0.01</v>
      </c>
      <c r="K1228" s="4">
        <v>-21.37</v>
      </c>
      <c r="L1228" s="4">
        <v>105.56</v>
      </c>
    </row>
    <row r="1229" spans="2:12" ht="15" thickBot="1" x14ac:dyDescent="0.35">
      <c r="B1229">
        <f t="shared" si="22"/>
        <v>1</v>
      </c>
      <c r="C1229" s="2">
        <v>41981</v>
      </c>
      <c r="D1229" s="4">
        <v>17.600000000000001</v>
      </c>
      <c r="E1229" s="4">
        <v>30.88</v>
      </c>
      <c r="J1229" s="4">
        <v>0.06</v>
      </c>
      <c r="K1229" s="4">
        <v>-102.29</v>
      </c>
      <c r="L1229" s="4">
        <v>-63.9</v>
      </c>
    </row>
    <row r="1230" spans="2:12" ht="15" thickBot="1" x14ac:dyDescent="0.35">
      <c r="B1230">
        <f t="shared" si="22"/>
        <v>5</v>
      </c>
      <c r="C1230" s="2">
        <v>41978</v>
      </c>
      <c r="D1230" s="4">
        <v>-68.14</v>
      </c>
      <c r="E1230" s="4">
        <v>45.41</v>
      </c>
      <c r="J1230" s="4">
        <v>0</v>
      </c>
      <c r="K1230" s="4">
        <v>0</v>
      </c>
      <c r="L1230" s="4">
        <v>101.41</v>
      </c>
    </row>
    <row r="1231" spans="2:12" ht="15" thickBot="1" x14ac:dyDescent="0.35">
      <c r="B1231">
        <f t="shared" si="22"/>
        <v>4</v>
      </c>
      <c r="C1231" s="2">
        <v>41977</v>
      </c>
      <c r="D1231" s="4">
        <v>-39.65</v>
      </c>
      <c r="E1231" s="4">
        <v>55.36</v>
      </c>
      <c r="J1231" s="4">
        <v>0</v>
      </c>
      <c r="K1231" s="4">
        <v>-101.15</v>
      </c>
      <c r="L1231" s="4">
        <v>39.08</v>
      </c>
    </row>
    <row r="1232" spans="2:12" ht="15" thickBot="1" x14ac:dyDescent="0.35">
      <c r="B1232">
        <f t="shared" si="22"/>
        <v>3</v>
      </c>
      <c r="C1232" s="2">
        <v>41976</v>
      </c>
      <c r="D1232" s="4">
        <v>-15.26</v>
      </c>
      <c r="E1232" s="4">
        <v>-102.86</v>
      </c>
      <c r="J1232" s="4">
        <v>0</v>
      </c>
      <c r="K1232" s="4">
        <v>0</v>
      </c>
      <c r="L1232" s="4">
        <v>-426.68</v>
      </c>
    </row>
    <row r="1233" spans="2:12" ht="15" thickBot="1" x14ac:dyDescent="0.35">
      <c r="B1233">
        <f t="shared" si="22"/>
        <v>2</v>
      </c>
      <c r="C1233" s="2">
        <v>41975</v>
      </c>
      <c r="D1233" s="4">
        <v>9.6</v>
      </c>
      <c r="E1233" s="4">
        <v>69.39</v>
      </c>
      <c r="J1233" s="4">
        <v>0</v>
      </c>
      <c r="K1233" s="4">
        <v>-36.869999999999997</v>
      </c>
      <c r="L1233" s="4">
        <v>31.77</v>
      </c>
    </row>
    <row r="1234" spans="2:12" ht="15" thickBot="1" x14ac:dyDescent="0.35">
      <c r="B1234">
        <f t="shared" si="22"/>
        <v>1</v>
      </c>
      <c r="C1234" s="2">
        <v>41974</v>
      </c>
      <c r="D1234" s="4">
        <v>38.85</v>
      </c>
      <c r="E1234" s="4">
        <v>17.510000000000002</v>
      </c>
      <c r="J1234" s="4">
        <v>0.01</v>
      </c>
      <c r="K1234" s="4">
        <v>0</v>
      </c>
      <c r="L1234" s="4">
        <v>-173.32</v>
      </c>
    </row>
    <row r="1235" spans="2:12" ht="15" thickBot="1" x14ac:dyDescent="0.35">
      <c r="B1235">
        <f t="shared" si="22"/>
        <v>5</v>
      </c>
      <c r="C1235" s="2">
        <v>41971</v>
      </c>
      <c r="D1235" s="4">
        <v>-16.27</v>
      </c>
      <c r="E1235" s="4">
        <v>88.89</v>
      </c>
      <c r="J1235" s="4">
        <v>0.26</v>
      </c>
      <c r="K1235" s="4">
        <v>0</v>
      </c>
      <c r="L1235" s="4">
        <v>12.22</v>
      </c>
    </row>
    <row r="1236" spans="2:12" ht="15" thickBot="1" x14ac:dyDescent="0.35">
      <c r="B1236">
        <f t="shared" si="22"/>
        <v>4</v>
      </c>
      <c r="C1236" s="2">
        <v>41970</v>
      </c>
      <c r="D1236" s="4">
        <v>0.5</v>
      </c>
      <c r="E1236" s="4">
        <v>10.91</v>
      </c>
      <c r="J1236" s="4">
        <v>7.0000000000000007E-2</v>
      </c>
      <c r="K1236" s="4">
        <v>0</v>
      </c>
      <c r="L1236" s="4">
        <v>28.34</v>
      </c>
    </row>
    <row r="1237" spans="2:12" ht="15" thickBot="1" x14ac:dyDescent="0.35">
      <c r="B1237">
        <f t="shared" si="22"/>
        <v>3</v>
      </c>
      <c r="C1237" s="2">
        <v>41969</v>
      </c>
      <c r="D1237" s="4">
        <v>20.32</v>
      </c>
      <c r="E1237" s="4">
        <v>67.540000000000006</v>
      </c>
      <c r="J1237" s="4">
        <v>0</v>
      </c>
      <c r="K1237" s="4">
        <v>0</v>
      </c>
      <c r="L1237" s="4">
        <v>39.24</v>
      </c>
    </row>
    <row r="1238" spans="2:12" ht="15" thickBot="1" x14ac:dyDescent="0.35">
      <c r="B1238">
        <f t="shared" si="22"/>
        <v>2</v>
      </c>
      <c r="C1238" s="2">
        <v>41968</v>
      </c>
      <c r="D1238" s="4">
        <v>31.88</v>
      </c>
      <c r="E1238" s="4">
        <v>-157.51</v>
      </c>
      <c r="J1238" s="4">
        <v>0</v>
      </c>
      <c r="K1238" s="4">
        <v>0</v>
      </c>
      <c r="L1238" s="4">
        <v>184.45</v>
      </c>
    </row>
    <row r="1239" spans="2:12" ht="15" thickBot="1" x14ac:dyDescent="0.35">
      <c r="B1239">
        <f t="shared" si="22"/>
        <v>1</v>
      </c>
      <c r="C1239" s="2">
        <v>41967</v>
      </c>
      <c r="D1239" s="4">
        <v>50.43</v>
      </c>
      <c r="E1239" s="4">
        <v>-121.58</v>
      </c>
      <c r="J1239" s="4">
        <v>0</v>
      </c>
      <c r="K1239" s="4">
        <v>0</v>
      </c>
      <c r="L1239" s="4">
        <v>116.44</v>
      </c>
    </row>
    <row r="1240" spans="2:12" ht="15" thickBot="1" x14ac:dyDescent="0.35">
      <c r="B1240">
        <f t="shared" si="22"/>
        <v>5</v>
      </c>
      <c r="C1240" s="2">
        <v>41964</v>
      </c>
      <c r="D1240" s="4">
        <v>-19.95</v>
      </c>
      <c r="E1240" s="4">
        <v>-32.83</v>
      </c>
      <c r="J1240" s="4">
        <v>0</v>
      </c>
      <c r="K1240" s="4">
        <v>0</v>
      </c>
      <c r="L1240" s="4">
        <v>111.24</v>
      </c>
    </row>
    <row r="1241" spans="2:12" ht="15" thickBot="1" x14ac:dyDescent="0.35">
      <c r="B1241">
        <f t="shared" si="22"/>
        <v>4</v>
      </c>
      <c r="C1241" s="2">
        <v>41963</v>
      </c>
      <c r="D1241" s="4">
        <v>-16.54</v>
      </c>
      <c r="E1241" s="4">
        <v>-86.75</v>
      </c>
      <c r="J1241" s="4">
        <v>-16.489999999999998</v>
      </c>
      <c r="K1241" s="4">
        <v>0</v>
      </c>
      <c r="L1241" s="4">
        <v>-48.5</v>
      </c>
    </row>
    <row r="1242" spans="2:12" ht="15" thickBot="1" x14ac:dyDescent="0.35">
      <c r="B1242">
        <f t="shared" si="22"/>
        <v>3</v>
      </c>
      <c r="C1242" s="2">
        <v>41962</v>
      </c>
      <c r="D1242" s="4">
        <v>1.39</v>
      </c>
      <c r="E1242" s="4">
        <v>-33.46</v>
      </c>
      <c r="J1242" s="4">
        <v>-7.21</v>
      </c>
      <c r="K1242" s="4">
        <v>0</v>
      </c>
      <c r="L1242" s="4">
        <v>80.67</v>
      </c>
    </row>
    <row r="1243" spans="2:12" ht="15" thickBot="1" x14ac:dyDescent="0.35">
      <c r="B1243">
        <f t="shared" si="22"/>
        <v>2</v>
      </c>
      <c r="C1243" s="2">
        <v>41961</v>
      </c>
      <c r="D1243" s="4">
        <v>2.62</v>
      </c>
      <c r="E1243" s="4">
        <v>-40.270000000000003</v>
      </c>
      <c r="J1243" s="4">
        <v>-0.76</v>
      </c>
      <c r="K1243" s="4">
        <v>0</v>
      </c>
      <c r="L1243" s="4">
        <v>27.63</v>
      </c>
    </row>
    <row r="1244" spans="2:12" ht="15" thickBot="1" x14ac:dyDescent="0.35">
      <c r="B1244">
        <f t="shared" si="22"/>
        <v>1</v>
      </c>
      <c r="C1244" s="2">
        <v>41960</v>
      </c>
      <c r="D1244" s="4">
        <v>21.63</v>
      </c>
      <c r="E1244" s="4">
        <v>-48.85</v>
      </c>
      <c r="J1244" s="4">
        <v>0.31</v>
      </c>
      <c r="K1244" s="4">
        <v>0</v>
      </c>
      <c r="L1244" s="4">
        <v>32.29</v>
      </c>
    </row>
    <row r="1245" spans="2:12" ht="15" thickBot="1" x14ac:dyDescent="0.35">
      <c r="B1245">
        <f t="shared" si="22"/>
        <v>5</v>
      </c>
      <c r="C1245" s="2">
        <v>41957</v>
      </c>
      <c r="D1245" s="4">
        <v>-46.68</v>
      </c>
      <c r="E1245" s="4">
        <v>33.54</v>
      </c>
      <c r="J1245" s="4">
        <v>0.04</v>
      </c>
      <c r="K1245" s="4">
        <v>0</v>
      </c>
      <c r="L1245" s="4">
        <v>1.1599999999999999</v>
      </c>
    </row>
    <row r="1246" spans="2:12" ht="15" thickBot="1" x14ac:dyDescent="0.35">
      <c r="B1246">
        <f t="shared" si="22"/>
        <v>4</v>
      </c>
      <c r="C1246" s="2">
        <v>41956</v>
      </c>
      <c r="D1246" s="4">
        <v>-40.75</v>
      </c>
      <c r="E1246" s="4">
        <v>4.3</v>
      </c>
      <c r="J1246" s="4">
        <v>0.01</v>
      </c>
      <c r="K1246" s="4">
        <v>0</v>
      </c>
      <c r="L1246" s="4">
        <v>-7.79</v>
      </c>
    </row>
    <row r="1247" spans="2:12" ht="15" thickBot="1" x14ac:dyDescent="0.35">
      <c r="B1247">
        <f t="shared" si="22"/>
        <v>3</v>
      </c>
      <c r="C1247" s="2">
        <v>41955</v>
      </c>
      <c r="D1247" s="4">
        <v>-19.510000000000002</v>
      </c>
      <c r="E1247" s="4">
        <v>-41.98</v>
      </c>
      <c r="J1247" s="4">
        <v>0</v>
      </c>
      <c r="K1247" s="4">
        <v>0</v>
      </c>
      <c r="L1247" s="4">
        <v>-179.28</v>
      </c>
    </row>
    <row r="1248" spans="2:12" ht="15" thickBot="1" x14ac:dyDescent="0.35">
      <c r="B1248">
        <f t="shared" si="22"/>
        <v>2</v>
      </c>
      <c r="C1248" s="2">
        <v>41954</v>
      </c>
      <c r="D1248" s="4">
        <v>2.65</v>
      </c>
      <c r="E1248" s="4">
        <v>87.4</v>
      </c>
      <c r="J1248" s="4">
        <v>0</v>
      </c>
      <c r="K1248" s="4">
        <v>0</v>
      </c>
      <c r="L1248" s="4">
        <v>0.18</v>
      </c>
    </row>
    <row r="1249" spans="2:12" ht="15" thickBot="1" x14ac:dyDescent="0.35">
      <c r="B1249">
        <f t="shared" si="22"/>
        <v>1</v>
      </c>
      <c r="C1249" s="2">
        <v>41953</v>
      </c>
      <c r="D1249" s="4">
        <v>35.58</v>
      </c>
      <c r="E1249" s="4">
        <v>17.739999999999998</v>
      </c>
      <c r="J1249" s="4">
        <v>0</v>
      </c>
      <c r="K1249" s="4">
        <v>-16.47</v>
      </c>
      <c r="L1249" s="4">
        <v>184.67</v>
      </c>
    </row>
    <row r="1250" spans="2:12" ht="15" thickBot="1" x14ac:dyDescent="0.35">
      <c r="B1250">
        <f t="shared" si="22"/>
        <v>5</v>
      </c>
      <c r="C1250" s="2">
        <v>41950</v>
      </c>
      <c r="D1250" s="4">
        <v>-9.7200000000000006</v>
      </c>
      <c r="E1250" s="4">
        <v>202.35</v>
      </c>
      <c r="J1250" s="4">
        <v>0.01</v>
      </c>
      <c r="K1250" s="4">
        <v>-15.96</v>
      </c>
      <c r="L1250" s="4">
        <v>-244.88</v>
      </c>
    </row>
    <row r="1251" spans="2:12" ht="15" thickBot="1" x14ac:dyDescent="0.35">
      <c r="B1251">
        <f t="shared" si="22"/>
        <v>4</v>
      </c>
      <c r="C1251" s="2">
        <v>41949</v>
      </c>
      <c r="D1251" s="4">
        <v>21.7</v>
      </c>
      <c r="E1251" s="4">
        <v>45.89</v>
      </c>
      <c r="J1251" s="4">
        <v>0.27</v>
      </c>
      <c r="K1251" s="4">
        <v>-15.53</v>
      </c>
      <c r="L1251" s="4">
        <v>-191.01</v>
      </c>
    </row>
    <row r="1252" spans="2:12" ht="15" thickBot="1" x14ac:dyDescent="0.35">
      <c r="B1252">
        <f t="shared" si="22"/>
        <v>3</v>
      </c>
      <c r="C1252" s="2">
        <v>41948</v>
      </c>
      <c r="D1252" s="4">
        <v>70.260000000000005</v>
      </c>
      <c r="E1252" s="4">
        <v>37.659999999999997</v>
      </c>
      <c r="J1252" s="4">
        <v>0</v>
      </c>
      <c r="K1252" s="4">
        <v>0</v>
      </c>
      <c r="L1252" s="4">
        <v>112.35</v>
      </c>
    </row>
    <row r="1253" spans="2:12" ht="15" thickBot="1" x14ac:dyDescent="0.35">
      <c r="B1253">
        <f t="shared" si="22"/>
        <v>5</v>
      </c>
      <c r="C1253" s="2">
        <v>41943</v>
      </c>
      <c r="D1253" s="4">
        <v>-56.67</v>
      </c>
      <c r="E1253" s="4">
        <v>178.15</v>
      </c>
      <c r="J1253" s="4">
        <v>0</v>
      </c>
      <c r="K1253" s="4">
        <v>-109.76</v>
      </c>
      <c r="L1253" s="4">
        <v>59.92</v>
      </c>
    </row>
    <row r="1254" spans="2:12" ht="15" thickBot="1" x14ac:dyDescent="0.35">
      <c r="B1254">
        <f t="shared" si="22"/>
        <v>4</v>
      </c>
      <c r="C1254" s="2">
        <v>41942</v>
      </c>
      <c r="D1254" s="4">
        <v>-16.64</v>
      </c>
      <c r="E1254" s="4">
        <v>70.33</v>
      </c>
      <c r="J1254" s="4">
        <v>0</v>
      </c>
      <c r="K1254" s="4">
        <v>-125.08</v>
      </c>
      <c r="L1254" s="4">
        <v>58</v>
      </c>
    </row>
    <row r="1255" spans="2:12" ht="15" thickBot="1" x14ac:dyDescent="0.35">
      <c r="B1255">
        <f t="shared" si="22"/>
        <v>3</v>
      </c>
      <c r="C1255" s="2">
        <v>41941</v>
      </c>
      <c r="D1255" s="4">
        <v>22.18</v>
      </c>
      <c r="E1255" s="4">
        <v>114.66</v>
      </c>
      <c r="J1255" s="4">
        <v>-0.01</v>
      </c>
      <c r="K1255" s="4">
        <v>-117.06</v>
      </c>
      <c r="L1255" s="4">
        <v>85.71</v>
      </c>
    </row>
    <row r="1256" spans="2:12" ht="15" thickBot="1" x14ac:dyDescent="0.35">
      <c r="B1256">
        <f t="shared" si="22"/>
        <v>2</v>
      </c>
      <c r="C1256" s="2">
        <v>41940</v>
      </c>
      <c r="D1256" s="4">
        <v>40.090000000000003</v>
      </c>
      <c r="E1256" s="4">
        <v>-34.6</v>
      </c>
      <c r="J1256" s="4">
        <v>0</v>
      </c>
      <c r="K1256" s="4">
        <v>-104.88</v>
      </c>
      <c r="L1256" s="4">
        <v>-9.1300000000000008</v>
      </c>
    </row>
    <row r="1257" spans="2:12" ht="15" thickBot="1" x14ac:dyDescent="0.35">
      <c r="B1257">
        <f t="shared" si="22"/>
        <v>1</v>
      </c>
      <c r="C1257" s="2">
        <v>41939</v>
      </c>
      <c r="D1257" s="4">
        <v>53.14</v>
      </c>
      <c r="E1257" s="4">
        <v>-217.04</v>
      </c>
      <c r="J1257" s="4">
        <v>0</v>
      </c>
      <c r="K1257" s="4">
        <v>-102.3</v>
      </c>
      <c r="L1257" s="4">
        <v>168.1</v>
      </c>
    </row>
    <row r="1258" spans="2:12" ht="15" thickBot="1" x14ac:dyDescent="0.35">
      <c r="B1258">
        <f t="shared" si="22"/>
        <v>5</v>
      </c>
      <c r="C1258" s="2">
        <v>41936</v>
      </c>
      <c r="D1258" s="4">
        <v>-7.59</v>
      </c>
      <c r="E1258" s="4">
        <v>-14.52</v>
      </c>
      <c r="J1258" s="4">
        <v>0</v>
      </c>
      <c r="K1258" s="4">
        <v>-113.64</v>
      </c>
      <c r="L1258" s="4">
        <v>0.94</v>
      </c>
    </row>
    <row r="1259" spans="2:12" ht="15" thickBot="1" x14ac:dyDescent="0.35">
      <c r="B1259">
        <f t="shared" si="22"/>
        <v>4</v>
      </c>
      <c r="C1259" s="2">
        <v>41935</v>
      </c>
      <c r="D1259" s="4">
        <v>4.97</v>
      </c>
      <c r="E1259" s="4">
        <v>11.42</v>
      </c>
      <c r="J1259" s="4">
        <v>0</v>
      </c>
      <c r="K1259" s="4">
        <v>0</v>
      </c>
      <c r="L1259" s="4">
        <v>2.06</v>
      </c>
    </row>
    <row r="1260" spans="2:12" ht="15" thickBot="1" x14ac:dyDescent="0.35">
      <c r="B1260">
        <f t="shared" si="22"/>
        <v>3</v>
      </c>
      <c r="C1260" s="2">
        <v>41934</v>
      </c>
      <c r="D1260" s="4">
        <v>23.08</v>
      </c>
      <c r="E1260" s="4">
        <v>84.67</v>
      </c>
      <c r="J1260" s="4">
        <v>0</v>
      </c>
      <c r="K1260" s="4">
        <v>-0.54</v>
      </c>
      <c r="L1260" s="4">
        <v>61.89</v>
      </c>
    </row>
    <row r="1261" spans="2:12" ht="15" thickBot="1" x14ac:dyDescent="0.35">
      <c r="B1261">
        <f t="shared" si="22"/>
        <v>2</v>
      </c>
      <c r="C1261" s="2">
        <v>41933</v>
      </c>
      <c r="D1261" s="4">
        <v>31.16</v>
      </c>
      <c r="E1261" s="4">
        <v>24.78</v>
      </c>
      <c r="J1261" s="4">
        <v>0.89</v>
      </c>
      <c r="K1261" s="4">
        <v>0</v>
      </c>
      <c r="L1261" s="4">
        <v>-72.34</v>
      </c>
    </row>
    <row r="1262" spans="2:12" ht="15" thickBot="1" x14ac:dyDescent="0.35">
      <c r="B1262">
        <f t="shared" si="22"/>
        <v>1</v>
      </c>
      <c r="C1262" s="2">
        <v>41932</v>
      </c>
      <c r="D1262" s="4">
        <v>39.770000000000003</v>
      </c>
      <c r="E1262" s="4">
        <v>-175.42</v>
      </c>
      <c r="J1262" s="4">
        <v>0</v>
      </c>
      <c r="K1262" s="4">
        <v>-8.6300000000000008</v>
      </c>
      <c r="L1262" s="4">
        <v>24.52</v>
      </c>
    </row>
    <row r="1263" spans="2:12" ht="15" thickBot="1" x14ac:dyDescent="0.35">
      <c r="B1263">
        <f t="shared" si="22"/>
        <v>5</v>
      </c>
      <c r="C1263" s="2">
        <v>41929</v>
      </c>
      <c r="D1263" s="4">
        <v>-35.340000000000003</v>
      </c>
      <c r="E1263" s="4">
        <v>57.29</v>
      </c>
      <c r="J1263" s="4">
        <v>0</v>
      </c>
      <c r="K1263" s="4">
        <v>-86.83</v>
      </c>
      <c r="L1263" s="4">
        <v>277.19</v>
      </c>
    </row>
    <row r="1264" spans="2:12" ht="15" thickBot="1" x14ac:dyDescent="0.35">
      <c r="B1264">
        <f t="shared" si="22"/>
        <v>4</v>
      </c>
      <c r="C1264" s="2">
        <v>41928</v>
      </c>
      <c r="D1264" s="4">
        <v>-22.31</v>
      </c>
      <c r="E1264" s="4">
        <v>-31.47</v>
      </c>
      <c r="J1264" s="4">
        <v>-5.57</v>
      </c>
      <c r="K1264" s="4">
        <v>-72.430000000000007</v>
      </c>
      <c r="L1264" s="4">
        <v>47.98</v>
      </c>
    </row>
    <row r="1265" spans="2:12" ht="15" thickBot="1" x14ac:dyDescent="0.35">
      <c r="B1265">
        <f t="shared" si="22"/>
        <v>3</v>
      </c>
      <c r="C1265" s="2">
        <v>41927</v>
      </c>
      <c r="D1265" s="4">
        <v>-6.61</v>
      </c>
      <c r="E1265" s="4">
        <v>-1.44</v>
      </c>
      <c r="J1265" s="4">
        <v>-1.1399999999999999</v>
      </c>
      <c r="K1265" s="4">
        <v>-92.83</v>
      </c>
      <c r="L1265" s="4">
        <v>264.93</v>
      </c>
    </row>
    <row r="1266" spans="2:12" ht="15" thickBot="1" x14ac:dyDescent="0.35">
      <c r="B1266">
        <f t="shared" si="22"/>
        <v>2</v>
      </c>
      <c r="C1266" s="2">
        <v>41926</v>
      </c>
      <c r="D1266" s="4">
        <v>-3.11</v>
      </c>
      <c r="E1266" s="4">
        <v>-24.86</v>
      </c>
      <c r="J1266" s="4">
        <v>-0.04</v>
      </c>
      <c r="K1266" s="4">
        <v>-109.62</v>
      </c>
      <c r="L1266" s="4">
        <v>39.049999999999997</v>
      </c>
    </row>
    <row r="1267" spans="2:12" ht="15" thickBot="1" x14ac:dyDescent="0.35">
      <c r="B1267">
        <f t="shared" si="22"/>
        <v>1</v>
      </c>
      <c r="C1267" s="2">
        <v>41925</v>
      </c>
      <c r="D1267" s="4">
        <v>21.18</v>
      </c>
      <c r="E1267" s="4">
        <v>-58.25</v>
      </c>
      <c r="J1267" s="4">
        <v>0.13</v>
      </c>
      <c r="K1267" s="4">
        <v>-1.72</v>
      </c>
      <c r="L1267" s="4">
        <v>277.44</v>
      </c>
    </row>
    <row r="1268" spans="2:12" ht="15" thickBot="1" x14ac:dyDescent="0.35">
      <c r="B1268">
        <f t="shared" si="22"/>
        <v>5</v>
      </c>
      <c r="C1268" s="2">
        <v>41922</v>
      </c>
      <c r="D1268" s="4">
        <v>-48.27</v>
      </c>
      <c r="E1268" s="4">
        <v>47.04</v>
      </c>
      <c r="J1268" s="4">
        <v>0</v>
      </c>
      <c r="K1268" s="4">
        <v>-34.64</v>
      </c>
      <c r="L1268" s="4">
        <v>66.05</v>
      </c>
    </row>
    <row r="1269" spans="2:12" ht="15" thickBot="1" x14ac:dyDescent="0.35">
      <c r="B1269">
        <f t="shared" si="22"/>
        <v>4</v>
      </c>
      <c r="C1269" s="2">
        <v>41921</v>
      </c>
      <c r="D1269" s="4">
        <v>-33.4</v>
      </c>
      <c r="E1269" s="4">
        <v>91.38</v>
      </c>
      <c r="J1269" s="4">
        <v>0</v>
      </c>
      <c r="K1269" s="4">
        <v>-60.01</v>
      </c>
      <c r="L1269" s="4">
        <v>89.58</v>
      </c>
    </row>
    <row r="1270" spans="2:12" ht="15" thickBot="1" x14ac:dyDescent="0.35">
      <c r="B1270">
        <f t="shared" si="22"/>
        <v>3</v>
      </c>
      <c r="C1270" s="2">
        <v>41920</v>
      </c>
      <c r="D1270" s="4">
        <v>-9.98</v>
      </c>
      <c r="E1270" s="4">
        <v>-197.55</v>
      </c>
      <c r="J1270" s="4">
        <v>0.01</v>
      </c>
      <c r="K1270" s="4">
        <v>-17.66</v>
      </c>
      <c r="L1270" s="4">
        <v>175.41</v>
      </c>
    </row>
    <row r="1271" spans="2:12" ht="15" thickBot="1" x14ac:dyDescent="0.35">
      <c r="B1271">
        <f t="shared" si="22"/>
        <v>2</v>
      </c>
      <c r="C1271" s="2">
        <v>41919</v>
      </c>
      <c r="D1271" s="4">
        <v>3.72</v>
      </c>
      <c r="E1271" s="4">
        <v>53.03</v>
      </c>
      <c r="J1271" s="4">
        <v>0</v>
      </c>
      <c r="K1271" s="4">
        <v>-16.8</v>
      </c>
      <c r="L1271" s="4">
        <v>36.200000000000003</v>
      </c>
    </row>
    <row r="1272" spans="2:12" ht="15" thickBot="1" x14ac:dyDescent="0.35">
      <c r="B1272">
        <f t="shared" si="22"/>
        <v>1</v>
      </c>
      <c r="C1272" s="2">
        <v>41918</v>
      </c>
      <c r="D1272" s="4">
        <v>21.63</v>
      </c>
      <c r="E1272" s="4">
        <v>-17.38</v>
      </c>
      <c r="J1272" s="4">
        <v>0.04</v>
      </c>
      <c r="K1272" s="4">
        <v>-38.950000000000003</v>
      </c>
      <c r="L1272" s="4">
        <v>80.56</v>
      </c>
    </row>
    <row r="1273" spans="2:12" ht="15" thickBot="1" x14ac:dyDescent="0.35">
      <c r="B1273">
        <f t="shared" si="22"/>
        <v>5</v>
      </c>
      <c r="C1273" s="2">
        <v>41915</v>
      </c>
      <c r="D1273" s="4">
        <v>-43.41</v>
      </c>
      <c r="E1273" s="4">
        <v>87.48</v>
      </c>
      <c r="J1273" s="4">
        <v>0</v>
      </c>
      <c r="K1273" s="4">
        <v>0</v>
      </c>
      <c r="L1273" s="4">
        <v>-154.69999999999999</v>
      </c>
    </row>
    <row r="1274" spans="2:12" ht="15" thickBot="1" x14ac:dyDescent="0.35">
      <c r="B1274">
        <f t="shared" si="22"/>
        <v>4</v>
      </c>
      <c r="C1274" s="2">
        <v>41914</v>
      </c>
      <c r="D1274" s="4">
        <v>-19.38</v>
      </c>
      <c r="E1274" s="4">
        <v>34.32</v>
      </c>
      <c r="J1274" s="4">
        <v>0</v>
      </c>
      <c r="K1274" s="4">
        <v>-0.17</v>
      </c>
      <c r="L1274" s="4">
        <v>-125.64</v>
      </c>
    </row>
    <row r="1275" spans="2:12" ht="15" thickBot="1" x14ac:dyDescent="0.35">
      <c r="B1275">
        <f t="shared" si="22"/>
        <v>3</v>
      </c>
      <c r="C1275" s="2">
        <v>41913</v>
      </c>
      <c r="D1275" s="4">
        <v>8.93</v>
      </c>
      <c r="E1275" s="4">
        <v>66.89</v>
      </c>
      <c r="J1275" s="4">
        <v>0</v>
      </c>
      <c r="K1275" s="4">
        <v>0</v>
      </c>
      <c r="L1275" s="4">
        <v>-638.13</v>
      </c>
    </row>
    <row r="1276" spans="2:12" ht="15" thickBot="1" x14ac:dyDescent="0.35">
      <c r="B1276">
        <f t="shared" si="22"/>
        <v>2</v>
      </c>
      <c r="C1276" s="2">
        <v>41912</v>
      </c>
      <c r="D1276" s="4">
        <v>34.619999999999997</v>
      </c>
      <c r="E1276" s="4">
        <v>85.69</v>
      </c>
      <c r="J1276" s="4">
        <v>-0.01</v>
      </c>
      <c r="K1276" s="4">
        <v>0</v>
      </c>
      <c r="L1276" s="4">
        <v>-199.65</v>
      </c>
    </row>
    <row r="1277" spans="2:12" ht="15" thickBot="1" x14ac:dyDescent="0.35">
      <c r="B1277">
        <f t="shared" si="22"/>
        <v>1</v>
      </c>
      <c r="C1277" s="2">
        <v>41911</v>
      </c>
      <c r="D1277" s="4">
        <v>51.72</v>
      </c>
      <c r="E1277" s="4">
        <v>-4.72</v>
      </c>
      <c r="J1277" s="4">
        <v>0</v>
      </c>
      <c r="K1277" s="4">
        <v>0</v>
      </c>
      <c r="L1277" s="4">
        <v>98.12</v>
      </c>
    </row>
    <row r="1278" spans="2:12" ht="15" thickBot="1" x14ac:dyDescent="0.35">
      <c r="B1278">
        <f t="shared" si="22"/>
        <v>5</v>
      </c>
      <c r="C1278" s="2">
        <v>41908</v>
      </c>
      <c r="D1278" s="4">
        <v>-4.7300000000000004</v>
      </c>
      <c r="E1278" s="4">
        <v>117</v>
      </c>
      <c r="J1278" s="4">
        <v>-0.01</v>
      </c>
      <c r="K1278" s="4">
        <v>0</v>
      </c>
      <c r="L1278" s="4">
        <v>5.35</v>
      </c>
    </row>
    <row r="1279" spans="2:12" ht="15" thickBot="1" x14ac:dyDescent="0.35">
      <c r="B1279">
        <f t="shared" si="22"/>
        <v>4</v>
      </c>
      <c r="C1279" s="2">
        <v>41907</v>
      </c>
      <c r="D1279" s="4">
        <v>8.5399999999999991</v>
      </c>
      <c r="E1279" s="4">
        <v>-163.61000000000001</v>
      </c>
      <c r="J1279" s="4">
        <v>-0.01</v>
      </c>
      <c r="K1279" s="4">
        <v>0</v>
      </c>
      <c r="L1279" s="4">
        <v>-32.35</v>
      </c>
    </row>
    <row r="1280" spans="2:12" ht="15" thickBot="1" x14ac:dyDescent="0.35">
      <c r="B1280">
        <f t="shared" si="22"/>
        <v>3</v>
      </c>
      <c r="C1280" s="2">
        <v>41906</v>
      </c>
      <c r="D1280" s="4">
        <v>20.03</v>
      </c>
      <c r="E1280" s="4">
        <v>-56.45</v>
      </c>
      <c r="J1280" s="4">
        <v>0</v>
      </c>
      <c r="K1280" s="4">
        <v>0</v>
      </c>
      <c r="L1280" s="4">
        <v>94.69</v>
      </c>
    </row>
    <row r="1281" spans="2:12" ht="15" thickBot="1" x14ac:dyDescent="0.35">
      <c r="B1281">
        <f t="shared" si="22"/>
        <v>2</v>
      </c>
      <c r="C1281" s="2">
        <v>41905</v>
      </c>
      <c r="D1281" s="4">
        <v>37.85</v>
      </c>
      <c r="E1281" s="4">
        <v>188.48</v>
      </c>
      <c r="J1281" s="4">
        <v>0.09</v>
      </c>
      <c r="K1281" s="4">
        <v>0</v>
      </c>
      <c r="L1281" s="4">
        <v>-13.93</v>
      </c>
    </row>
    <row r="1282" spans="2:12" ht="15" thickBot="1" x14ac:dyDescent="0.35">
      <c r="B1282">
        <f t="shared" si="22"/>
        <v>1</v>
      </c>
      <c r="C1282" s="2">
        <v>41904</v>
      </c>
      <c r="D1282" s="4">
        <v>42.65</v>
      </c>
      <c r="E1282" s="4">
        <v>-130.01</v>
      </c>
      <c r="J1282" s="4">
        <v>0</v>
      </c>
      <c r="K1282" s="4">
        <v>0</v>
      </c>
      <c r="L1282" s="4">
        <v>-77.72</v>
      </c>
    </row>
    <row r="1283" spans="2:12" ht="15" thickBot="1" x14ac:dyDescent="0.35">
      <c r="B1283">
        <f t="shared" si="22"/>
        <v>5</v>
      </c>
      <c r="C1283" s="2">
        <v>41901</v>
      </c>
      <c r="D1283" s="4">
        <v>-39.42</v>
      </c>
      <c r="E1283" s="4">
        <v>11.47</v>
      </c>
      <c r="J1283" s="4">
        <v>-0.01</v>
      </c>
      <c r="K1283" s="4">
        <v>0</v>
      </c>
      <c r="L1283" s="4">
        <v>30.11</v>
      </c>
    </row>
    <row r="1284" spans="2:12" ht="15" thickBot="1" x14ac:dyDescent="0.35">
      <c r="B1284">
        <f t="shared" si="22"/>
        <v>4</v>
      </c>
      <c r="C1284" s="2">
        <v>41900</v>
      </c>
      <c r="D1284" s="4">
        <v>-22.4</v>
      </c>
      <c r="E1284" s="4">
        <v>61.24</v>
      </c>
      <c r="J1284" s="4">
        <v>0.06</v>
      </c>
      <c r="K1284" s="4">
        <v>0</v>
      </c>
      <c r="L1284" s="4">
        <v>93.06</v>
      </c>
    </row>
    <row r="1285" spans="2:12" ht="15" thickBot="1" x14ac:dyDescent="0.35">
      <c r="B1285">
        <f t="shared" ref="B1285:B1348" si="23">WEEKDAY(C1285,2)</f>
        <v>3</v>
      </c>
      <c r="C1285" s="2">
        <v>41899</v>
      </c>
      <c r="D1285" s="4">
        <v>-6.12</v>
      </c>
      <c r="E1285" s="4">
        <v>104.01</v>
      </c>
      <c r="J1285" s="4">
        <v>-0.02</v>
      </c>
      <c r="K1285" s="4">
        <v>0</v>
      </c>
      <c r="L1285" s="4">
        <v>65.790000000000006</v>
      </c>
    </row>
    <row r="1286" spans="2:12" ht="15" thickBot="1" x14ac:dyDescent="0.35">
      <c r="B1286">
        <f t="shared" si="23"/>
        <v>2</v>
      </c>
      <c r="C1286" s="2">
        <v>41898</v>
      </c>
      <c r="D1286" s="4">
        <v>0.68</v>
      </c>
      <c r="E1286" s="4">
        <v>21.76</v>
      </c>
      <c r="J1286" s="4">
        <v>-3.46</v>
      </c>
      <c r="K1286" s="4">
        <v>0</v>
      </c>
      <c r="L1286" s="4">
        <v>-7.38</v>
      </c>
    </row>
    <row r="1287" spans="2:12" ht="15" thickBot="1" x14ac:dyDescent="0.35">
      <c r="B1287">
        <f t="shared" si="23"/>
        <v>1</v>
      </c>
      <c r="C1287" s="2">
        <v>41897</v>
      </c>
      <c r="D1287" s="4">
        <v>12.41</v>
      </c>
      <c r="E1287" s="4">
        <v>-100.54</v>
      </c>
      <c r="J1287" s="4">
        <v>22.86</v>
      </c>
      <c r="K1287" s="4">
        <v>0</v>
      </c>
      <c r="L1287" s="4">
        <v>9.6300000000000008</v>
      </c>
    </row>
    <row r="1288" spans="2:12" ht="15" thickBot="1" x14ac:dyDescent="0.35">
      <c r="B1288">
        <f t="shared" si="23"/>
        <v>5</v>
      </c>
      <c r="C1288" s="2">
        <v>41894</v>
      </c>
      <c r="D1288" s="4">
        <v>-56.5</v>
      </c>
      <c r="E1288" s="4">
        <v>16.88</v>
      </c>
      <c r="J1288" s="4">
        <v>-0.13</v>
      </c>
      <c r="K1288" s="4">
        <v>0</v>
      </c>
      <c r="L1288" s="4">
        <v>20.79</v>
      </c>
    </row>
    <row r="1289" spans="2:12" ht="15" thickBot="1" x14ac:dyDescent="0.35">
      <c r="B1289">
        <f t="shared" si="23"/>
        <v>4</v>
      </c>
      <c r="C1289" s="2">
        <v>41893</v>
      </c>
      <c r="D1289" s="4">
        <v>-36.14</v>
      </c>
      <c r="E1289" s="4">
        <v>5.12</v>
      </c>
      <c r="J1289" s="4">
        <v>0</v>
      </c>
      <c r="K1289" s="4">
        <v>0</v>
      </c>
      <c r="L1289" s="4">
        <v>49.43</v>
      </c>
    </row>
    <row r="1290" spans="2:12" ht="15" thickBot="1" x14ac:dyDescent="0.35">
      <c r="B1290">
        <f t="shared" si="23"/>
        <v>3</v>
      </c>
      <c r="C1290" s="2">
        <v>41892</v>
      </c>
      <c r="D1290" s="4">
        <v>-8.2799999999999994</v>
      </c>
      <c r="E1290" s="4">
        <v>22.5</v>
      </c>
      <c r="J1290" s="4">
        <v>0.02</v>
      </c>
      <c r="K1290" s="4">
        <v>0</v>
      </c>
      <c r="L1290" s="4">
        <v>280.06</v>
      </c>
    </row>
    <row r="1291" spans="2:12" ht="15" thickBot="1" x14ac:dyDescent="0.35">
      <c r="B1291">
        <f t="shared" si="23"/>
        <v>2</v>
      </c>
      <c r="C1291" s="2">
        <v>41891</v>
      </c>
      <c r="D1291" s="4">
        <v>4.3499999999999996</v>
      </c>
      <c r="E1291" s="4">
        <v>47.56</v>
      </c>
      <c r="J1291" s="4">
        <v>0</v>
      </c>
      <c r="K1291" s="4">
        <v>0</v>
      </c>
      <c r="L1291" s="4">
        <v>-168.85</v>
      </c>
    </row>
    <row r="1292" spans="2:12" ht="15" thickBot="1" x14ac:dyDescent="0.35">
      <c r="B1292">
        <f t="shared" si="23"/>
        <v>1</v>
      </c>
      <c r="C1292" s="2">
        <v>41890</v>
      </c>
      <c r="D1292" s="4">
        <v>22.24</v>
      </c>
      <c r="E1292" s="4">
        <v>-149.56</v>
      </c>
      <c r="J1292" s="4">
        <v>0</v>
      </c>
      <c r="K1292" s="4">
        <v>0</v>
      </c>
      <c r="L1292" s="4">
        <v>249.57</v>
      </c>
    </row>
    <row r="1293" spans="2:12" ht="15" thickBot="1" x14ac:dyDescent="0.35">
      <c r="B1293">
        <f t="shared" si="23"/>
        <v>5</v>
      </c>
      <c r="C1293" s="2">
        <v>41887</v>
      </c>
      <c r="D1293" s="4">
        <v>-47.46</v>
      </c>
      <c r="E1293" s="4">
        <v>-48.62</v>
      </c>
      <c r="J1293" s="4">
        <v>0</v>
      </c>
      <c r="K1293" s="4">
        <v>0</v>
      </c>
      <c r="L1293" s="4">
        <v>-8.17</v>
      </c>
    </row>
    <row r="1294" spans="2:12" ht="15" thickBot="1" x14ac:dyDescent="0.35">
      <c r="B1294">
        <f t="shared" si="23"/>
        <v>4</v>
      </c>
      <c r="C1294" s="2">
        <v>41886</v>
      </c>
      <c r="D1294" s="4">
        <v>-32.17</v>
      </c>
      <c r="E1294" s="4">
        <v>55.18</v>
      </c>
      <c r="J1294" s="4">
        <v>0</v>
      </c>
      <c r="K1294" s="4">
        <v>0</v>
      </c>
      <c r="L1294" s="4">
        <v>-75.209999999999994</v>
      </c>
    </row>
    <row r="1295" spans="2:12" ht="15" thickBot="1" x14ac:dyDescent="0.35">
      <c r="B1295">
        <f t="shared" si="23"/>
        <v>3</v>
      </c>
      <c r="C1295" s="2">
        <v>41885</v>
      </c>
      <c r="D1295" s="4">
        <v>-6.86</v>
      </c>
      <c r="E1295" s="4">
        <v>128.51</v>
      </c>
      <c r="J1295" s="4">
        <v>0</v>
      </c>
      <c r="K1295" s="4">
        <v>0</v>
      </c>
      <c r="L1295" s="4">
        <v>-352.23</v>
      </c>
    </row>
    <row r="1296" spans="2:12" ht="15" thickBot="1" x14ac:dyDescent="0.35">
      <c r="B1296">
        <f t="shared" si="23"/>
        <v>2</v>
      </c>
      <c r="C1296" s="2">
        <v>41884</v>
      </c>
      <c r="D1296" s="4">
        <v>19.32</v>
      </c>
      <c r="E1296" s="4">
        <v>68.290000000000006</v>
      </c>
      <c r="J1296" s="4">
        <v>0</v>
      </c>
      <c r="K1296" s="4">
        <v>0</v>
      </c>
      <c r="L1296" s="4">
        <v>-44.59</v>
      </c>
    </row>
    <row r="1297" spans="2:12" ht="15" thickBot="1" x14ac:dyDescent="0.35">
      <c r="B1297">
        <f t="shared" si="23"/>
        <v>1</v>
      </c>
      <c r="C1297" s="2">
        <v>41883</v>
      </c>
      <c r="D1297" s="4">
        <v>43.18</v>
      </c>
      <c r="E1297" s="4">
        <v>34.25</v>
      </c>
      <c r="J1297" s="4">
        <v>0</v>
      </c>
      <c r="K1297" s="4">
        <v>0</v>
      </c>
      <c r="L1297" s="4">
        <v>-18.190000000000001</v>
      </c>
    </row>
    <row r="1298" spans="2:12" ht="15" thickBot="1" x14ac:dyDescent="0.35">
      <c r="B1298">
        <f t="shared" si="23"/>
        <v>5</v>
      </c>
      <c r="C1298" s="2">
        <v>41880</v>
      </c>
      <c r="D1298" s="4">
        <v>-7.55</v>
      </c>
      <c r="E1298" s="4">
        <v>37.31</v>
      </c>
      <c r="J1298" s="4">
        <v>0</v>
      </c>
      <c r="K1298" s="4">
        <v>0</v>
      </c>
      <c r="L1298" s="4">
        <v>-4.05</v>
      </c>
    </row>
    <row r="1299" spans="2:12" ht="15" thickBot="1" x14ac:dyDescent="0.35">
      <c r="B1299">
        <f t="shared" si="23"/>
        <v>4</v>
      </c>
      <c r="C1299" s="2">
        <v>41879</v>
      </c>
      <c r="D1299" s="4">
        <v>-5.12</v>
      </c>
      <c r="E1299" s="4">
        <v>-29.22</v>
      </c>
      <c r="J1299" s="4">
        <v>0</v>
      </c>
      <c r="K1299" s="4">
        <v>0</v>
      </c>
      <c r="L1299" s="4">
        <v>6</v>
      </c>
    </row>
    <row r="1300" spans="2:12" ht="15" thickBot="1" x14ac:dyDescent="0.35">
      <c r="B1300">
        <f t="shared" si="23"/>
        <v>3</v>
      </c>
      <c r="C1300" s="2">
        <v>41878</v>
      </c>
      <c r="D1300" s="4">
        <v>19.48</v>
      </c>
      <c r="E1300" s="4">
        <v>-9.6199999999999992</v>
      </c>
      <c r="J1300" s="4">
        <v>0</v>
      </c>
      <c r="K1300" s="4">
        <v>0</v>
      </c>
      <c r="L1300" s="4">
        <v>-133.21</v>
      </c>
    </row>
    <row r="1301" spans="2:12" ht="15" thickBot="1" x14ac:dyDescent="0.35">
      <c r="B1301">
        <f t="shared" si="23"/>
        <v>2</v>
      </c>
      <c r="C1301" s="2">
        <v>41877</v>
      </c>
      <c r="D1301" s="4">
        <v>38.4</v>
      </c>
      <c r="E1301" s="4">
        <v>107.25</v>
      </c>
      <c r="J1301" s="4">
        <v>0</v>
      </c>
      <c r="K1301" s="4">
        <v>0</v>
      </c>
      <c r="L1301" s="4">
        <v>-35.43</v>
      </c>
    </row>
    <row r="1302" spans="2:12" ht="15" thickBot="1" x14ac:dyDescent="0.35">
      <c r="B1302">
        <f t="shared" si="23"/>
        <v>1</v>
      </c>
      <c r="C1302" s="2">
        <v>41876</v>
      </c>
      <c r="D1302" s="4">
        <v>48.6</v>
      </c>
      <c r="E1302" s="4">
        <v>-268.91000000000003</v>
      </c>
      <c r="J1302" s="4">
        <v>0.2</v>
      </c>
      <c r="K1302" s="4">
        <v>0</v>
      </c>
      <c r="L1302" s="4">
        <v>12.23</v>
      </c>
    </row>
    <row r="1303" spans="2:12" ht="15" thickBot="1" x14ac:dyDescent="0.35">
      <c r="B1303">
        <f t="shared" si="23"/>
        <v>5</v>
      </c>
      <c r="C1303" s="2">
        <v>41873</v>
      </c>
      <c r="D1303" s="4">
        <v>-13.7</v>
      </c>
      <c r="E1303" s="4">
        <v>144.19</v>
      </c>
      <c r="J1303" s="4">
        <v>0</v>
      </c>
      <c r="K1303" s="4">
        <v>0</v>
      </c>
      <c r="L1303" s="4">
        <v>22.02</v>
      </c>
    </row>
    <row r="1304" spans="2:12" ht="15" thickBot="1" x14ac:dyDescent="0.35">
      <c r="B1304">
        <f t="shared" si="23"/>
        <v>4</v>
      </c>
      <c r="C1304" s="2">
        <v>41872</v>
      </c>
      <c r="D1304" s="4">
        <v>-8.34</v>
      </c>
      <c r="E1304" s="4">
        <v>-26.38</v>
      </c>
      <c r="J1304" s="4">
        <v>0</v>
      </c>
      <c r="K1304" s="4">
        <v>0</v>
      </c>
      <c r="L1304" s="4">
        <v>-27.5</v>
      </c>
    </row>
    <row r="1305" spans="2:12" ht="15" thickBot="1" x14ac:dyDescent="0.35">
      <c r="B1305">
        <f t="shared" si="23"/>
        <v>3</v>
      </c>
      <c r="C1305" s="2">
        <v>41871</v>
      </c>
      <c r="D1305" s="4">
        <v>3.77</v>
      </c>
      <c r="E1305" s="4">
        <v>-50.46</v>
      </c>
      <c r="J1305" s="4">
        <v>0</v>
      </c>
      <c r="K1305" s="4">
        <v>0</v>
      </c>
      <c r="L1305" s="4">
        <v>94.47</v>
      </c>
    </row>
    <row r="1306" spans="2:12" ht="15" thickBot="1" x14ac:dyDescent="0.35">
      <c r="B1306">
        <f t="shared" si="23"/>
        <v>2</v>
      </c>
      <c r="C1306" s="2">
        <v>41870</v>
      </c>
      <c r="D1306" s="4">
        <v>10.83</v>
      </c>
      <c r="E1306" s="4">
        <v>23.66</v>
      </c>
      <c r="J1306" s="4">
        <v>0.14000000000000001</v>
      </c>
      <c r="K1306" s="4">
        <v>0</v>
      </c>
      <c r="L1306" s="4">
        <v>38.47</v>
      </c>
    </row>
    <row r="1307" spans="2:12" ht="15" thickBot="1" x14ac:dyDescent="0.35">
      <c r="B1307">
        <f t="shared" si="23"/>
        <v>1</v>
      </c>
      <c r="C1307" s="2">
        <v>41869</v>
      </c>
      <c r="D1307" s="4">
        <v>22.49</v>
      </c>
      <c r="E1307" s="4">
        <v>-271.10000000000002</v>
      </c>
      <c r="J1307" s="4">
        <v>-28.61</v>
      </c>
      <c r="K1307" s="4">
        <v>0</v>
      </c>
      <c r="L1307" s="4">
        <v>135.56</v>
      </c>
    </row>
    <row r="1308" spans="2:12" ht="15" thickBot="1" x14ac:dyDescent="0.35">
      <c r="B1308">
        <f t="shared" si="23"/>
        <v>5</v>
      </c>
      <c r="C1308" s="2">
        <v>41866</v>
      </c>
      <c r="D1308" s="4">
        <v>-48.64</v>
      </c>
      <c r="E1308" s="4">
        <v>23.87</v>
      </c>
      <c r="J1308" s="4">
        <v>10.37</v>
      </c>
      <c r="K1308" s="4">
        <v>0</v>
      </c>
      <c r="L1308" s="4">
        <v>7.86</v>
      </c>
    </row>
    <row r="1309" spans="2:12" ht="15" thickBot="1" x14ac:dyDescent="0.35">
      <c r="B1309">
        <f t="shared" si="23"/>
        <v>4</v>
      </c>
      <c r="C1309" s="2">
        <v>41865</v>
      </c>
      <c r="D1309" s="4">
        <v>-31.18</v>
      </c>
      <c r="E1309" s="4">
        <v>-54.67</v>
      </c>
      <c r="J1309" s="4">
        <v>-0.14000000000000001</v>
      </c>
      <c r="K1309" s="4">
        <v>0</v>
      </c>
      <c r="L1309" s="4">
        <v>-54.16</v>
      </c>
    </row>
    <row r="1310" spans="2:12" ht="15" thickBot="1" x14ac:dyDescent="0.35">
      <c r="B1310">
        <f t="shared" si="23"/>
        <v>3</v>
      </c>
      <c r="C1310" s="2">
        <v>41864</v>
      </c>
      <c r="D1310" s="4">
        <v>-17.809999999999999</v>
      </c>
      <c r="E1310" s="4">
        <v>27.51</v>
      </c>
      <c r="J1310" s="4">
        <v>0.25</v>
      </c>
      <c r="K1310" s="4">
        <v>0</v>
      </c>
      <c r="L1310" s="4">
        <v>244.12</v>
      </c>
    </row>
    <row r="1311" spans="2:12" ht="15" thickBot="1" x14ac:dyDescent="0.35">
      <c r="B1311">
        <f t="shared" si="23"/>
        <v>2</v>
      </c>
      <c r="C1311" s="2">
        <v>41863</v>
      </c>
      <c r="D1311" s="4">
        <v>-2.19</v>
      </c>
      <c r="E1311" s="4">
        <v>60.39</v>
      </c>
      <c r="J1311" s="4">
        <v>0</v>
      </c>
      <c r="K1311" s="4">
        <v>0</v>
      </c>
      <c r="L1311" s="4">
        <v>-12.91</v>
      </c>
    </row>
    <row r="1312" spans="2:12" ht="15" thickBot="1" x14ac:dyDescent="0.35">
      <c r="B1312">
        <f t="shared" si="23"/>
        <v>1</v>
      </c>
      <c r="C1312" s="2">
        <v>41862</v>
      </c>
      <c r="D1312" s="4">
        <v>12.97</v>
      </c>
      <c r="E1312" s="4">
        <v>-3.79</v>
      </c>
      <c r="J1312" s="4">
        <v>0</v>
      </c>
      <c r="K1312" s="4">
        <v>0</v>
      </c>
      <c r="L1312" s="4">
        <v>197.4</v>
      </c>
    </row>
    <row r="1313" spans="2:12" ht="15" thickBot="1" x14ac:dyDescent="0.35">
      <c r="B1313">
        <f t="shared" si="23"/>
        <v>5</v>
      </c>
      <c r="C1313" s="2">
        <v>41859</v>
      </c>
      <c r="D1313" s="4">
        <v>-53.45</v>
      </c>
      <c r="E1313" s="4">
        <v>-22.86</v>
      </c>
      <c r="J1313" s="4">
        <v>0</v>
      </c>
      <c r="K1313" s="4">
        <v>0</v>
      </c>
      <c r="L1313" s="4">
        <v>103.93</v>
      </c>
    </row>
    <row r="1314" spans="2:12" ht="15" thickBot="1" x14ac:dyDescent="0.35">
      <c r="B1314">
        <f t="shared" si="23"/>
        <v>4</v>
      </c>
      <c r="C1314" s="2">
        <v>41858</v>
      </c>
      <c r="D1314" s="4">
        <v>-35.21</v>
      </c>
      <c r="E1314" s="4">
        <v>37.47</v>
      </c>
      <c r="J1314" s="4">
        <v>0</v>
      </c>
      <c r="K1314" s="4">
        <v>0</v>
      </c>
      <c r="L1314" s="4">
        <v>-199.81</v>
      </c>
    </row>
    <row r="1315" spans="2:12" ht="15" thickBot="1" x14ac:dyDescent="0.35">
      <c r="B1315">
        <f t="shared" si="23"/>
        <v>3</v>
      </c>
      <c r="C1315" s="2">
        <v>41857</v>
      </c>
      <c r="D1315" s="4">
        <v>-17.86</v>
      </c>
      <c r="E1315" s="4">
        <v>-16.309999999999999</v>
      </c>
      <c r="J1315" s="4">
        <v>0</v>
      </c>
      <c r="K1315" s="4">
        <v>0</v>
      </c>
      <c r="L1315" s="4">
        <v>-81.319999999999993</v>
      </c>
    </row>
    <row r="1316" spans="2:12" ht="15" thickBot="1" x14ac:dyDescent="0.35">
      <c r="B1316">
        <f t="shared" si="23"/>
        <v>2</v>
      </c>
      <c r="C1316" s="2">
        <v>41856</v>
      </c>
      <c r="D1316" s="4">
        <v>3.33</v>
      </c>
      <c r="E1316" s="4">
        <v>168.35</v>
      </c>
      <c r="J1316" s="4">
        <v>0</v>
      </c>
      <c r="K1316" s="4">
        <v>0</v>
      </c>
      <c r="L1316" s="4">
        <v>-23.52</v>
      </c>
    </row>
    <row r="1317" spans="2:12" ht="15" thickBot="1" x14ac:dyDescent="0.35">
      <c r="B1317">
        <f t="shared" si="23"/>
        <v>1</v>
      </c>
      <c r="C1317" s="2">
        <v>41855</v>
      </c>
      <c r="D1317" s="4">
        <v>16.93</v>
      </c>
      <c r="E1317" s="4">
        <v>48.7</v>
      </c>
      <c r="J1317" s="4">
        <v>0</v>
      </c>
      <c r="K1317" s="4">
        <v>0</v>
      </c>
      <c r="L1317" s="4">
        <v>-323.44</v>
      </c>
    </row>
    <row r="1318" spans="2:12" ht="15" thickBot="1" x14ac:dyDescent="0.35">
      <c r="B1318">
        <f t="shared" si="23"/>
        <v>5</v>
      </c>
      <c r="C1318" s="2">
        <v>41852</v>
      </c>
      <c r="D1318" s="4">
        <v>-25.08</v>
      </c>
      <c r="E1318" s="4">
        <v>81.39</v>
      </c>
      <c r="J1318" s="4">
        <v>0.02</v>
      </c>
      <c r="K1318" s="4">
        <v>0</v>
      </c>
      <c r="L1318" s="4">
        <v>-95.72</v>
      </c>
    </row>
    <row r="1319" spans="2:12" ht="15" thickBot="1" x14ac:dyDescent="0.35">
      <c r="B1319">
        <f t="shared" si="23"/>
        <v>4</v>
      </c>
      <c r="C1319" s="2">
        <v>41851</v>
      </c>
      <c r="D1319" s="4">
        <v>-8.85</v>
      </c>
      <c r="E1319" s="4">
        <v>77.28</v>
      </c>
      <c r="J1319" s="4">
        <v>0</v>
      </c>
      <c r="K1319" s="4">
        <v>0</v>
      </c>
      <c r="L1319" s="4">
        <v>-23.34</v>
      </c>
    </row>
    <row r="1320" spans="2:12" ht="15" thickBot="1" x14ac:dyDescent="0.35">
      <c r="B1320">
        <f t="shared" si="23"/>
        <v>3</v>
      </c>
      <c r="C1320" s="2">
        <v>41850</v>
      </c>
      <c r="D1320" s="4">
        <v>19.559999999999999</v>
      </c>
      <c r="E1320" s="4">
        <v>80.36</v>
      </c>
      <c r="J1320" s="4">
        <v>0</v>
      </c>
      <c r="K1320" s="4">
        <v>0</v>
      </c>
      <c r="L1320" s="4">
        <v>-55.27</v>
      </c>
    </row>
    <row r="1321" spans="2:12" ht="15" thickBot="1" x14ac:dyDescent="0.35">
      <c r="B1321">
        <f t="shared" si="23"/>
        <v>2</v>
      </c>
      <c r="C1321" s="2">
        <v>41849</v>
      </c>
      <c r="D1321" s="4">
        <v>41.27</v>
      </c>
      <c r="E1321" s="4">
        <v>193.31</v>
      </c>
      <c r="J1321" s="4">
        <v>0</v>
      </c>
      <c r="K1321" s="4">
        <v>0</v>
      </c>
      <c r="L1321" s="4">
        <v>-14.3</v>
      </c>
    </row>
    <row r="1322" spans="2:12" ht="15" thickBot="1" x14ac:dyDescent="0.35">
      <c r="B1322">
        <f t="shared" si="23"/>
        <v>1</v>
      </c>
      <c r="C1322" s="2">
        <v>41848</v>
      </c>
      <c r="D1322" s="4">
        <v>48.3</v>
      </c>
      <c r="E1322" s="4">
        <v>-124.48</v>
      </c>
      <c r="J1322" s="4">
        <v>0</v>
      </c>
      <c r="K1322" s="4">
        <v>0</v>
      </c>
      <c r="L1322" s="4">
        <v>47.26</v>
      </c>
    </row>
    <row r="1323" spans="2:12" ht="15" thickBot="1" x14ac:dyDescent="0.35">
      <c r="B1323">
        <f t="shared" si="23"/>
        <v>5</v>
      </c>
      <c r="C1323" s="2">
        <v>41845</v>
      </c>
      <c r="D1323" s="4">
        <v>-10.88</v>
      </c>
      <c r="E1323" s="4">
        <v>-108.73</v>
      </c>
      <c r="J1323" s="4">
        <v>0.16</v>
      </c>
      <c r="K1323" s="4">
        <v>0</v>
      </c>
      <c r="L1323" s="4">
        <v>-16.079999999999998</v>
      </c>
    </row>
    <row r="1324" spans="2:12" ht="15" thickBot="1" x14ac:dyDescent="0.35">
      <c r="B1324">
        <f t="shared" si="23"/>
        <v>4</v>
      </c>
      <c r="C1324" s="2">
        <v>41844</v>
      </c>
      <c r="D1324" s="4">
        <v>-1.91</v>
      </c>
      <c r="E1324" s="4">
        <v>-103.46</v>
      </c>
      <c r="J1324" s="4">
        <v>0</v>
      </c>
      <c r="K1324" s="4">
        <v>0</v>
      </c>
      <c r="L1324" s="4">
        <v>18.41</v>
      </c>
    </row>
    <row r="1325" spans="2:12" ht="15" thickBot="1" x14ac:dyDescent="0.35">
      <c r="B1325">
        <f t="shared" si="23"/>
        <v>3</v>
      </c>
      <c r="C1325" s="2">
        <v>41843</v>
      </c>
      <c r="D1325" s="4">
        <v>11.73</v>
      </c>
      <c r="E1325" s="4">
        <v>50.75</v>
      </c>
      <c r="J1325" s="4">
        <v>0</v>
      </c>
      <c r="K1325" s="4">
        <v>0</v>
      </c>
      <c r="L1325" s="4">
        <v>-107.18</v>
      </c>
    </row>
    <row r="1326" spans="2:12" ht="15" thickBot="1" x14ac:dyDescent="0.35">
      <c r="B1326">
        <f t="shared" si="23"/>
        <v>2</v>
      </c>
      <c r="C1326" s="2">
        <v>41842</v>
      </c>
      <c r="D1326" s="4">
        <v>29.29</v>
      </c>
      <c r="E1326" s="4">
        <v>102.01</v>
      </c>
      <c r="J1326" s="4">
        <v>0</v>
      </c>
      <c r="K1326" s="4">
        <v>0</v>
      </c>
      <c r="L1326" s="4">
        <v>-4.43</v>
      </c>
    </row>
    <row r="1327" spans="2:12" ht="15" thickBot="1" x14ac:dyDescent="0.35">
      <c r="B1327">
        <f t="shared" si="23"/>
        <v>1</v>
      </c>
      <c r="C1327" s="2">
        <v>41841</v>
      </c>
      <c r="D1327" s="4">
        <v>37.159999999999997</v>
      </c>
      <c r="E1327" s="4">
        <v>-361.76</v>
      </c>
      <c r="J1327" s="4">
        <v>0.25</v>
      </c>
      <c r="K1327" s="4">
        <v>0</v>
      </c>
      <c r="L1327" s="4">
        <v>278.85000000000002</v>
      </c>
    </row>
    <row r="1328" spans="2:12" ht="15" thickBot="1" x14ac:dyDescent="0.35">
      <c r="B1328">
        <f t="shared" si="23"/>
        <v>5</v>
      </c>
      <c r="C1328" s="2">
        <v>41838</v>
      </c>
      <c r="D1328" s="4">
        <v>-42.74</v>
      </c>
      <c r="E1328" s="4">
        <v>37.840000000000003</v>
      </c>
      <c r="J1328" s="4">
        <v>0</v>
      </c>
      <c r="K1328" s="4">
        <v>0</v>
      </c>
      <c r="L1328" s="4">
        <v>38.869999999999997</v>
      </c>
    </row>
    <row r="1329" spans="2:12" ht="15" thickBot="1" x14ac:dyDescent="0.35">
      <c r="B1329">
        <f t="shared" si="23"/>
        <v>4</v>
      </c>
      <c r="C1329" s="2">
        <v>41837</v>
      </c>
      <c r="D1329" s="4">
        <v>-32.31</v>
      </c>
      <c r="E1329" s="4">
        <v>-39.35</v>
      </c>
      <c r="J1329" s="4">
        <v>0.02</v>
      </c>
      <c r="K1329" s="4">
        <v>0</v>
      </c>
      <c r="L1329" s="4">
        <v>-100.41</v>
      </c>
    </row>
    <row r="1330" spans="2:12" ht="15" thickBot="1" x14ac:dyDescent="0.35">
      <c r="B1330">
        <f t="shared" si="23"/>
        <v>3</v>
      </c>
      <c r="C1330" s="2">
        <v>41836</v>
      </c>
      <c r="D1330" s="4">
        <v>-10.76</v>
      </c>
      <c r="E1330" s="4">
        <v>-24.49</v>
      </c>
      <c r="J1330" s="4">
        <v>-3.85</v>
      </c>
      <c r="K1330" s="4">
        <v>0</v>
      </c>
      <c r="L1330" s="4">
        <v>186.35</v>
      </c>
    </row>
    <row r="1331" spans="2:12" ht="15" thickBot="1" x14ac:dyDescent="0.35">
      <c r="B1331">
        <f t="shared" si="23"/>
        <v>2</v>
      </c>
      <c r="C1331" s="2">
        <v>41835</v>
      </c>
      <c r="D1331" s="4">
        <v>0.79</v>
      </c>
      <c r="E1331" s="4">
        <v>-16.87</v>
      </c>
      <c r="J1331" s="4">
        <v>3.45</v>
      </c>
      <c r="K1331" s="4">
        <v>0</v>
      </c>
      <c r="L1331" s="4">
        <v>113.34</v>
      </c>
    </row>
    <row r="1332" spans="2:12" ht="15" thickBot="1" x14ac:dyDescent="0.35">
      <c r="B1332">
        <f t="shared" si="23"/>
        <v>1</v>
      </c>
      <c r="C1332" s="2">
        <v>41834</v>
      </c>
      <c r="D1332" s="4">
        <v>11.71</v>
      </c>
      <c r="E1332" s="4">
        <v>-33.32</v>
      </c>
      <c r="J1332" s="4">
        <v>-0.19</v>
      </c>
      <c r="K1332" s="4">
        <v>0</v>
      </c>
      <c r="L1332" s="4">
        <v>61.07</v>
      </c>
    </row>
    <row r="1333" spans="2:12" ht="15" thickBot="1" x14ac:dyDescent="0.35">
      <c r="B1333">
        <f t="shared" si="23"/>
        <v>5</v>
      </c>
      <c r="C1333" s="2">
        <v>41831</v>
      </c>
      <c r="D1333" s="4">
        <v>-50.19</v>
      </c>
      <c r="E1333" s="4">
        <v>27.23</v>
      </c>
      <c r="J1333" s="4">
        <v>0.57999999999999996</v>
      </c>
      <c r="K1333" s="4">
        <v>0</v>
      </c>
      <c r="L1333" s="4">
        <v>-1.55</v>
      </c>
    </row>
    <row r="1334" spans="2:12" ht="15" thickBot="1" x14ac:dyDescent="0.35">
      <c r="B1334">
        <f t="shared" si="23"/>
        <v>4</v>
      </c>
      <c r="C1334" s="2">
        <v>41830</v>
      </c>
      <c r="D1334" s="4">
        <v>-41.84</v>
      </c>
      <c r="E1334" s="4">
        <v>15.1</v>
      </c>
      <c r="J1334" s="4">
        <v>0</v>
      </c>
      <c r="K1334" s="4">
        <v>0</v>
      </c>
      <c r="L1334" s="4">
        <v>224.44</v>
      </c>
    </row>
    <row r="1335" spans="2:12" ht="15" thickBot="1" x14ac:dyDescent="0.35">
      <c r="B1335">
        <f t="shared" si="23"/>
        <v>3</v>
      </c>
      <c r="C1335" s="2">
        <v>41829</v>
      </c>
      <c r="D1335" s="4">
        <v>-23.03</v>
      </c>
      <c r="E1335" s="4">
        <v>-0.88</v>
      </c>
      <c r="J1335" s="4">
        <v>0</v>
      </c>
      <c r="K1335" s="4">
        <v>0</v>
      </c>
      <c r="L1335" s="4">
        <v>-86.32</v>
      </c>
    </row>
    <row r="1336" spans="2:12" ht="15" thickBot="1" x14ac:dyDescent="0.35">
      <c r="B1336">
        <f t="shared" si="23"/>
        <v>2</v>
      </c>
      <c r="C1336" s="2">
        <v>41828</v>
      </c>
      <c r="D1336" s="4">
        <v>1.73</v>
      </c>
      <c r="E1336" s="4">
        <v>45.21</v>
      </c>
      <c r="J1336" s="4">
        <v>0</v>
      </c>
      <c r="K1336" s="4">
        <v>0</v>
      </c>
      <c r="L1336" s="4">
        <v>-46.61</v>
      </c>
    </row>
    <row r="1337" spans="2:12" ht="15" thickBot="1" x14ac:dyDescent="0.35">
      <c r="B1337">
        <f t="shared" si="23"/>
        <v>1</v>
      </c>
      <c r="C1337" s="2">
        <v>41827</v>
      </c>
      <c r="D1337" s="4">
        <v>15.12</v>
      </c>
      <c r="E1337" s="4">
        <v>10.01</v>
      </c>
      <c r="J1337" s="4">
        <v>0.57999999999999996</v>
      </c>
      <c r="K1337" s="4">
        <v>0</v>
      </c>
      <c r="L1337" s="4">
        <v>4.6500000000000004</v>
      </c>
    </row>
    <row r="1338" spans="2:12" ht="15" thickBot="1" x14ac:dyDescent="0.35">
      <c r="B1338">
        <f t="shared" si="23"/>
        <v>5</v>
      </c>
      <c r="C1338" s="2">
        <v>41824</v>
      </c>
      <c r="D1338" s="4">
        <v>-42.7</v>
      </c>
      <c r="E1338" s="4">
        <v>-110.67</v>
      </c>
      <c r="J1338" s="4">
        <v>0</v>
      </c>
      <c r="K1338" s="4">
        <v>0</v>
      </c>
      <c r="L1338" s="4">
        <v>-105.5</v>
      </c>
    </row>
    <row r="1339" spans="2:12" ht="15" thickBot="1" x14ac:dyDescent="0.35">
      <c r="B1339">
        <f t="shared" si="23"/>
        <v>4</v>
      </c>
      <c r="C1339" s="2">
        <v>41823</v>
      </c>
      <c r="D1339" s="4">
        <v>-33.229999999999997</v>
      </c>
      <c r="E1339" s="4">
        <v>90.33</v>
      </c>
      <c r="J1339" s="4">
        <v>0</v>
      </c>
      <c r="K1339" s="4">
        <v>0</v>
      </c>
      <c r="L1339" s="4">
        <v>-40.67</v>
      </c>
    </row>
    <row r="1340" spans="2:12" ht="15" thickBot="1" x14ac:dyDescent="0.35">
      <c r="B1340">
        <f t="shared" si="23"/>
        <v>3</v>
      </c>
      <c r="C1340" s="2">
        <v>41822</v>
      </c>
      <c r="D1340" s="4">
        <v>0.65</v>
      </c>
      <c r="E1340" s="4">
        <v>-1.1299999999999999</v>
      </c>
      <c r="J1340" s="4">
        <v>0</v>
      </c>
      <c r="K1340" s="4">
        <v>0</v>
      </c>
      <c r="L1340" s="4">
        <v>-272.45999999999998</v>
      </c>
    </row>
    <row r="1341" spans="2:12" ht="15" thickBot="1" x14ac:dyDescent="0.35">
      <c r="B1341">
        <f t="shared" si="23"/>
        <v>2</v>
      </c>
      <c r="C1341" s="2">
        <v>41821</v>
      </c>
      <c r="D1341" s="4">
        <v>29.97</v>
      </c>
      <c r="E1341" s="4">
        <v>64.41</v>
      </c>
      <c r="J1341" s="4">
        <v>0</v>
      </c>
      <c r="K1341" s="4">
        <v>0</v>
      </c>
      <c r="L1341" s="4">
        <v>-70.819999999999993</v>
      </c>
    </row>
    <row r="1342" spans="2:12" ht="15" thickBot="1" x14ac:dyDescent="0.35">
      <c r="B1342">
        <f t="shared" si="23"/>
        <v>1</v>
      </c>
      <c r="C1342" s="2">
        <v>41820</v>
      </c>
      <c r="D1342" s="4">
        <v>46.32</v>
      </c>
      <c r="E1342" s="4">
        <v>59.06</v>
      </c>
      <c r="J1342" s="4">
        <v>0</v>
      </c>
      <c r="K1342" s="4">
        <v>0</v>
      </c>
      <c r="L1342" s="4">
        <v>86.72</v>
      </c>
    </row>
    <row r="1343" spans="2:12" ht="15" thickBot="1" x14ac:dyDescent="0.35">
      <c r="B1343">
        <f t="shared" si="23"/>
        <v>5</v>
      </c>
      <c r="C1343" s="2">
        <v>41817</v>
      </c>
      <c r="D1343" s="4">
        <v>-1.47</v>
      </c>
      <c r="E1343" s="4">
        <v>52</v>
      </c>
      <c r="J1343" s="4">
        <v>0</v>
      </c>
      <c r="K1343" s="4">
        <v>0</v>
      </c>
      <c r="L1343" s="4">
        <v>-9.43</v>
      </c>
    </row>
    <row r="1344" spans="2:12" ht="15" thickBot="1" x14ac:dyDescent="0.35">
      <c r="B1344">
        <f t="shared" si="23"/>
        <v>4</v>
      </c>
      <c r="C1344" s="2">
        <v>41816</v>
      </c>
      <c r="D1344" s="4">
        <v>6.7</v>
      </c>
      <c r="E1344" s="4">
        <v>-42.86</v>
      </c>
      <c r="J1344" s="4">
        <v>0.13</v>
      </c>
      <c r="K1344" s="4">
        <v>0</v>
      </c>
      <c r="L1344" s="4">
        <v>-29.66</v>
      </c>
    </row>
    <row r="1345" spans="2:12" ht="15" thickBot="1" x14ac:dyDescent="0.35">
      <c r="B1345">
        <f t="shared" si="23"/>
        <v>3</v>
      </c>
      <c r="C1345" s="2">
        <v>41815</v>
      </c>
      <c r="D1345" s="4">
        <v>20.32</v>
      </c>
      <c r="E1345" s="4">
        <v>-243.77</v>
      </c>
      <c r="J1345" s="4">
        <v>0.02</v>
      </c>
      <c r="K1345" s="4">
        <v>0</v>
      </c>
      <c r="L1345" s="4">
        <v>225.55</v>
      </c>
    </row>
    <row r="1346" spans="2:12" ht="15" thickBot="1" x14ac:dyDescent="0.35">
      <c r="B1346">
        <f t="shared" si="23"/>
        <v>2</v>
      </c>
      <c r="C1346" s="2">
        <v>41814</v>
      </c>
      <c r="D1346" s="4">
        <v>37.58</v>
      </c>
      <c r="E1346" s="4">
        <v>98.01</v>
      </c>
      <c r="J1346" s="4">
        <v>0.03</v>
      </c>
      <c r="K1346" s="4">
        <v>0</v>
      </c>
      <c r="L1346" s="4">
        <v>-21.26</v>
      </c>
    </row>
    <row r="1347" spans="2:12" ht="15" thickBot="1" x14ac:dyDescent="0.35">
      <c r="B1347">
        <f t="shared" si="23"/>
        <v>1</v>
      </c>
      <c r="C1347" s="2">
        <v>41813</v>
      </c>
      <c r="D1347" s="4">
        <v>43.92</v>
      </c>
      <c r="E1347" s="4">
        <v>-45.16</v>
      </c>
      <c r="J1347" s="4">
        <v>0</v>
      </c>
      <c r="K1347" s="4">
        <v>3.3</v>
      </c>
      <c r="L1347" s="4">
        <v>56.61</v>
      </c>
    </row>
    <row r="1348" spans="2:12" ht="15" thickBot="1" x14ac:dyDescent="0.35">
      <c r="B1348">
        <f t="shared" si="23"/>
        <v>5</v>
      </c>
      <c r="C1348" s="2">
        <v>41810</v>
      </c>
      <c r="D1348" s="4">
        <v>-13.27</v>
      </c>
      <c r="E1348" s="4">
        <v>60.12</v>
      </c>
      <c r="J1348" s="4">
        <v>0.32</v>
      </c>
      <c r="K1348" s="4">
        <v>3.47</v>
      </c>
      <c r="L1348" s="4">
        <v>-37.47</v>
      </c>
    </row>
    <row r="1349" spans="2:12" ht="15" thickBot="1" x14ac:dyDescent="0.35">
      <c r="B1349">
        <f t="shared" ref="B1349:B1412" si="24">WEEKDAY(C1349,2)</f>
        <v>4</v>
      </c>
      <c r="C1349" s="2">
        <v>41809</v>
      </c>
      <c r="D1349" s="4">
        <v>-12.08</v>
      </c>
      <c r="E1349" s="4">
        <v>-79.19</v>
      </c>
      <c r="J1349" s="4">
        <v>-5.53</v>
      </c>
      <c r="K1349" s="4">
        <v>3.51</v>
      </c>
      <c r="L1349" s="4">
        <v>5.95</v>
      </c>
    </row>
    <row r="1350" spans="2:12" ht="15" thickBot="1" x14ac:dyDescent="0.35">
      <c r="B1350">
        <f t="shared" si="24"/>
        <v>3</v>
      </c>
      <c r="C1350" s="2">
        <v>41808</v>
      </c>
      <c r="D1350" s="4">
        <v>7.36</v>
      </c>
      <c r="E1350" s="4">
        <v>100.38</v>
      </c>
      <c r="J1350" s="4">
        <v>7.59</v>
      </c>
      <c r="K1350" s="4">
        <v>3.51</v>
      </c>
      <c r="L1350" s="4">
        <v>-96.97</v>
      </c>
    </row>
    <row r="1351" spans="2:12" ht="15" thickBot="1" x14ac:dyDescent="0.35">
      <c r="B1351">
        <f t="shared" si="24"/>
        <v>2</v>
      </c>
      <c r="C1351" s="2">
        <v>41807</v>
      </c>
      <c r="D1351" s="4">
        <v>15.65</v>
      </c>
      <c r="E1351" s="4">
        <v>-2.0699999999999998</v>
      </c>
      <c r="J1351" s="4">
        <v>0.14000000000000001</v>
      </c>
      <c r="K1351" s="4">
        <v>3.53</v>
      </c>
      <c r="L1351" s="4">
        <v>-12.45</v>
      </c>
    </row>
    <row r="1352" spans="2:12" ht="15" thickBot="1" x14ac:dyDescent="0.35">
      <c r="B1352">
        <f t="shared" si="24"/>
        <v>1</v>
      </c>
      <c r="C1352" s="2">
        <v>41806</v>
      </c>
      <c r="D1352" s="4">
        <v>39</v>
      </c>
      <c r="E1352" s="4">
        <v>-229.58</v>
      </c>
      <c r="J1352" s="4">
        <v>0</v>
      </c>
      <c r="K1352" s="4">
        <v>7.01</v>
      </c>
      <c r="L1352" s="4">
        <v>162.94999999999999</v>
      </c>
    </row>
    <row r="1353" spans="2:12" ht="15" thickBot="1" x14ac:dyDescent="0.35">
      <c r="B1353">
        <f t="shared" si="24"/>
        <v>3</v>
      </c>
      <c r="C1353" s="2">
        <v>41801</v>
      </c>
      <c r="D1353" s="4">
        <v>-86.42</v>
      </c>
      <c r="E1353" s="4">
        <v>38.840000000000003</v>
      </c>
      <c r="J1353" s="4">
        <v>0</v>
      </c>
      <c r="K1353" s="4">
        <v>3.51</v>
      </c>
      <c r="L1353" s="4">
        <v>231.57</v>
      </c>
    </row>
    <row r="1354" spans="2:12" ht="15" thickBot="1" x14ac:dyDescent="0.35">
      <c r="B1354">
        <f t="shared" si="24"/>
        <v>2</v>
      </c>
      <c r="C1354" s="2">
        <v>41800</v>
      </c>
      <c r="D1354" s="4">
        <v>-45.46</v>
      </c>
      <c r="E1354" s="4">
        <v>22.67</v>
      </c>
      <c r="J1354" s="4">
        <v>0.06</v>
      </c>
      <c r="K1354" s="4">
        <v>3.47</v>
      </c>
      <c r="L1354" s="4">
        <v>-148.47</v>
      </c>
    </row>
    <row r="1355" spans="2:12" ht="15" thickBot="1" x14ac:dyDescent="0.35">
      <c r="B1355">
        <f t="shared" si="24"/>
        <v>1</v>
      </c>
      <c r="C1355" s="2">
        <v>41799</v>
      </c>
      <c r="D1355" s="4">
        <v>-8.27</v>
      </c>
      <c r="E1355" s="4">
        <v>6.91</v>
      </c>
      <c r="J1355" s="4">
        <v>0</v>
      </c>
      <c r="K1355" s="4">
        <v>3.47</v>
      </c>
      <c r="L1355" s="4">
        <v>220.28</v>
      </c>
    </row>
    <row r="1356" spans="2:12" ht="15" thickBot="1" x14ac:dyDescent="0.35">
      <c r="B1356">
        <f t="shared" si="24"/>
        <v>5</v>
      </c>
      <c r="C1356" s="2">
        <v>41796</v>
      </c>
      <c r="D1356" s="4">
        <v>-57.4</v>
      </c>
      <c r="E1356" s="4">
        <v>13.61</v>
      </c>
      <c r="J1356" s="4">
        <v>0</v>
      </c>
      <c r="K1356" s="4">
        <v>3.48</v>
      </c>
      <c r="L1356" s="4">
        <v>75.48</v>
      </c>
    </row>
    <row r="1357" spans="2:12" ht="15" thickBot="1" x14ac:dyDescent="0.35">
      <c r="B1357">
        <f t="shared" si="24"/>
        <v>4</v>
      </c>
      <c r="C1357" s="2">
        <v>41795</v>
      </c>
      <c r="D1357" s="4">
        <v>-35.75</v>
      </c>
      <c r="E1357" s="4">
        <v>73.099999999999994</v>
      </c>
      <c r="J1357" s="4">
        <v>0.02</v>
      </c>
      <c r="K1357" s="4">
        <v>3.51</v>
      </c>
      <c r="L1357" s="4">
        <v>-0.96</v>
      </c>
    </row>
    <row r="1358" spans="2:12" ht="15" thickBot="1" x14ac:dyDescent="0.35">
      <c r="B1358">
        <f t="shared" si="24"/>
        <v>3</v>
      </c>
      <c r="C1358" s="2">
        <v>41794</v>
      </c>
      <c r="D1358" s="4">
        <v>-7.88</v>
      </c>
      <c r="E1358" s="4">
        <v>-18.61</v>
      </c>
      <c r="J1358" s="4">
        <v>0</v>
      </c>
      <c r="K1358" s="4">
        <v>3.5</v>
      </c>
      <c r="L1358" s="4">
        <v>-403.36</v>
      </c>
    </row>
    <row r="1359" spans="2:12" ht="15" thickBot="1" x14ac:dyDescent="0.35">
      <c r="B1359">
        <f t="shared" si="24"/>
        <v>2</v>
      </c>
      <c r="C1359" s="2">
        <v>41793</v>
      </c>
      <c r="D1359" s="4">
        <v>13.66</v>
      </c>
      <c r="E1359" s="4">
        <v>62.63</v>
      </c>
      <c r="J1359" s="4">
        <v>0</v>
      </c>
      <c r="K1359" s="4">
        <v>3.52</v>
      </c>
      <c r="L1359" s="4">
        <v>7.76</v>
      </c>
    </row>
    <row r="1360" spans="2:12" ht="15" thickBot="1" x14ac:dyDescent="0.35">
      <c r="B1360">
        <f t="shared" si="24"/>
        <v>1</v>
      </c>
      <c r="C1360" s="2">
        <v>41792</v>
      </c>
      <c r="D1360" s="4">
        <v>33.53</v>
      </c>
      <c r="E1360" s="4">
        <v>32.630000000000003</v>
      </c>
      <c r="J1360" s="4">
        <v>0</v>
      </c>
      <c r="K1360" s="4">
        <v>3.51</v>
      </c>
      <c r="L1360" s="4">
        <v>-1.39</v>
      </c>
    </row>
    <row r="1361" spans="2:12" ht="15" thickBot="1" x14ac:dyDescent="0.35">
      <c r="B1361">
        <f t="shared" si="24"/>
        <v>5</v>
      </c>
      <c r="C1361" s="2">
        <v>41789</v>
      </c>
      <c r="D1361" s="4">
        <v>-9.0500000000000007</v>
      </c>
      <c r="E1361" s="4">
        <v>99.44</v>
      </c>
      <c r="J1361" s="4">
        <v>0</v>
      </c>
      <c r="K1361" s="4">
        <v>3.5</v>
      </c>
      <c r="L1361" s="4">
        <v>-64.5</v>
      </c>
    </row>
    <row r="1362" spans="2:12" ht="15" thickBot="1" x14ac:dyDescent="0.35">
      <c r="B1362">
        <f t="shared" si="24"/>
        <v>4</v>
      </c>
      <c r="C1362" s="2">
        <v>41788</v>
      </c>
      <c r="D1362" s="4">
        <v>4.46</v>
      </c>
      <c r="E1362" s="4">
        <v>45.37</v>
      </c>
      <c r="J1362" s="4">
        <v>0.36</v>
      </c>
      <c r="K1362" s="4">
        <v>3.52</v>
      </c>
      <c r="L1362" s="4">
        <v>-15.72</v>
      </c>
    </row>
    <row r="1363" spans="2:12" ht="15" thickBot="1" x14ac:dyDescent="0.35">
      <c r="B1363">
        <f t="shared" si="24"/>
        <v>3</v>
      </c>
      <c r="C1363" s="2">
        <v>41787</v>
      </c>
      <c r="D1363" s="4">
        <v>17.41</v>
      </c>
      <c r="E1363" s="4">
        <v>-8.35</v>
      </c>
      <c r="J1363" s="4">
        <v>-0.01</v>
      </c>
      <c r="K1363" s="4">
        <v>3.54</v>
      </c>
      <c r="L1363" s="4">
        <v>-204.54</v>
      </c>
    </row>
    <row r="1364" spans="2:12" ht="15" thickBot="1" x14ac:dyDescent="0.35">
      <c r="B1364">
        <f t="shared" si="24"/>
        <v>2</v>
      </c>
      <c r="C1364" s="2">
        <v>41786</v>
      </c>
      <c r="D1364" s="4">
        <v>36.83</v>
      </c>
      <c r="E1364" s="4">
        <v>68.25</v>
      </c>
      <c r="J1364" s="4">
        <v>-0.01</v>
      </c>
      <c r="K1364" s="4">
        <v>6.63</v>
      </c>
      <c r="L1364" s="4">
        <v>-15.85</v>
      </c>
    </row>
    <row r="1365" spans="2:12" ht="15" thickBot="1" x14ac:dyDescent="0.35">
      <c r="B1365">
        <f t="shared" si="24"/>
        <v>1</v>
      </c>
      <c r="C1365" s="2">
        <v>41785</v>
      </c>
      <c r="D1365" s="4">
        <v>46.77</v>
      </c>
      <c r="E1365" s="4">
        <v>-258.25</v>
      </c>
      <c r="J1365" s="4">
        <v>-0.03</v>
      </c>
      <c r="K1365" s="4">
        <v>0.35</v>
      </c>
      <c r="L1365" s="4">
        <v>31.93</v>
      </c>
    </row>
    <row r="1366" spans="2:12" ht="15" thickBot="1" x14ac:dyDescent="0.35">
      <c r="B1366">
        <f t="shared" si="24"/>
        <v>5</v>
      </c>
      <c r="C1366" s="2">
        <v>41782</v>
      </c>
      <c r="D1366" s="4">
        <v>-6</v>
      </c>
      <c r="E1366" s="4">
        <v>49.07</v>
      </c>
      <c r="J1366" s="4">
        <v>-0.02</v>
      </c>
      <c r="K1366" s="4">
        <v>3.46</v>
      </c>
      <c r="L1366" s="4">
        <v>-43.48</v>
      </c>
    </row>
    <row r="1367" spans="2:12" ht="15" thickBot="1" x14ac:dyDescent="0.35">
      <c r="B1367">
        <f t="shared" si="24"/>
        <v>4</v>
      </c>
      <c r="C1367" s="2">
        <v>41781</v>
      </c>
      <c r="D1367" s="4">
        <v>-3.41</v>
      </c>
      <c r="E1367" s="4">
        <v>139.26</v>
      </c>
      <c r="J1367" s="4">
        <v>0</v>
      </c>
      <c r="K1367" s="4">
        <v>3.48</v>
      </c>
      <c r="L1367" s="4">
        <v>-99.6</v>
      </c>
    </row>
    <row r="1368" spans="2:12" ht="15" thickBot="1" x14ac:dyDescent="0.35">
      <c r="B1368">
        <f t="shared" si="24"/>
        <v>3</v>
      </c>
      <c r="C1368" s="2">
        <v>41780</v>
      </c>
      <c r="D1368" s="4">
        <v>2.84</v>
      </c>
      <c r="E1368" s="4">
        <v>120.26</v>
      </c>
      <c r="J1368" s="4">
        <v>-9.4499999999999993</v>
      </c>
      <c r="K1368" s="4">
        <v>3.5</v>
      </c>
      <c r="L1368" s="4">
        <v>-77.069999999999993</v>
      </c>
    </row>
    <row r="1369" spans="2:12" ht="15" thickBot="1" x14ac:dyDescent="0.35">
      <c r="B1369">
        <f t="shared" si="24"/>
        <v>2</v>
      </c>
      <c r="C1369" s="2">
        <v>41779</v>
      </c>
      <c r="D1369" s="4">
        <v>21.07</v>
      </c>
      <c r="E1369" s="4">
        <v>-129.97999999999999</v>
      </c>
      <c r="J1369" s="4">
        <v>6.07</v>
      </c>
      <c r="K1369" s="4">
        <v>3.49</v>
      </c>
      <c r="L1369" s="4">
        <v>163.85</v>
      </c>
    </row>
    <row r="1370" spans="2:12" ht="15" thickBot="1" x14ac:dyDescent="0.35">
      <c r="B1370">
        <f t="shared" si="24"/>
        <v>1</v>
      </c>
      <c r="C1370" s="2">
        <v>41778</v>
      </c>
      <c r="D1370" s="4">
        <v>31.52</v>
      </c>
      <c r="E1370" s="4">
        <v>-47.57</v>
      </c>
      <c r="J1370" s="4">
        <v>0.04</v>
      </c>
      <c r="K1370" s="4">
        <v>3.51</v>
      </c>
      <c r="L1370" s="4">
        <v>102.29</v>
      </c>
    </row>
    <row r="1371" spans="2:12" ht="15" thickBot="1" x14ac:dyDescent="0.35">
      <c r="B1371">
        <f t="shared" si="24"/>
        <v>5</v>
      </c>
      <c r="C1371" s="2">
        <v>41775</v>
      </c>
      <c r="D1371" s="4">
        <v>-31.74</v>
      </c>
      <c r="E1371" s="4">
        <v>7.6</v>
      </c>
      <c r="J1371" s="4">
        <v>0</v>
      </c>
      <c r="K1371" s="4">
        <v>3.5</v>
      </c>
      <c r="L1371" s="4">
        <v>-39.18</v>
      </c>
    </row>
    <row r="1372" spans="2:12" ht="15" thickBot="1" x14ac:dyDescent="0.35">
      <c r="B1372">
        <f t="shared" si="24"/>
        <v>4</v>
      </c>
      <c r="C1372" s="2">
        <v>41774</v>
      </c>
      <c r="D1372" s="4">
        <v>-28.78</v>
      </c>
      <c r="E1372" s="4">
        <v>-68.75</v>
      </c>
      <c r="J1372" s="4">
        <v>0</v>
      </c>
      <c r="K1372" s="4">
        <v>3.47</v>
      </c>
      <c r="L1372" s="4">
        <v>51.94</v>
      </c>
    </row>
    <row r="1373" spans="2:12" ht="15" thickBot="1" x14ac:dyDescent="0.35">
      <c r="B1373">
        <f t="shared" si="24"/>
        <v>3</v>
      </c>
      <c r="C1373" s="2">
        <v>41773</v>
      </c>
      <c r="D1373" s="4">
        <v>-3.6</v>
      </c>
      <c r="E1373" s="4">
        <v>-19.84</v>
      </c>
      <c r="J1373" s="4">
        <v>0</v>
      </c>
      <c r="K1373" s="4">
        <v>3.46</v>
      </c>
      <c r="L1373" s="4">
        <v>-22.33</v>
      </c>
    </row>
    <row r="1374" spans="2:12" ht="15" thickBot="1" x14ac:dyDescent="0.35">
      <c r="B1374">
        <f t="shared" si="24"/>
        <v>2</v>
      </c>
      <c r="C1374" s="2">
        <v>41772</v>
      </c>
      <c r="D1374" s="4">
        <v>16.64</v>
      </c>
      <c r="E1374" s="4">
        <v>41.39</v>
      </c>
      <c r="J1374" s="4">
        <v>0</v>
      </c>
      <c r="K1374" s="4">
        <v>3.52</v>
      </c>
      <c r="L1374" s="4">
        <v>-42.05</v>
      </c>
    </row>
    <row r="1375" spans="2:12" ht="15" thickBot="1" x14ac:dyDescent="0.35">
      <c r="B1375">
        <f t="shared" si="24"/>
        <v>1</v>
      </c>
      <c r="C1375" s="2">
        <v>41771</v>
      </c>
      <c r="D1375" s="4">
        <v>41.66</v>
      </c>
      <c r="E1375" s="4">
        <v>-156.68</v>
      </c>
      <c r="J1375" s="4">
        <v>0</v>
      </c>
      <c r="K1375" s="4">
        <v>3.13</v>
      </c>
      <c r="L1375" s="4">
        <v>325.11</v>
      </c>
    </row>
    <row r="1376" spans="2:12" ht="15" thickBot="1" x14ac:dyDescent="0.35">
      <c r="B1376">
        <f t="shared" si="24"/>
        <v>4</v>
      </c>
      <c r="C1376" s="2">
        <v>41767</v>
      </c>
      <c r="D1376" s="4">
        <v>-49.55</v>
      </c>
      <c r="E1376" s="4">
        <v>126.6</v>
      </c>
      <c r="J1376" s="4">
        <v>0.02</v>
      </c>
      <c r="K1376" s="4">
        <v>-3.47</v>
      </c>
      <c r="L1376" s="4">
        <v>-239.61</v>
      </c>
    </row>
    <row r="1377" spans="2:12" ht="15" thickBot="1" x14ac:dyDescent="0.35">
      <c r="B1377">
        <f t="shared" si="24"/>
        <v>3</v>
      </c>
      <c r="C1377" s="2">
        <v>41766</v>
      </c>
      <c r="D1377" s="4">
        <v>-23.8</v>
      </c>
      <c r="E1377" s="4">
        <v>87.05</v>
      </c>
      <c r="J1377" s="4">
        <v>0</v>
      </c>
      <c r="K1377" s="4">
        <v>-3.63</v>
      </c>
      <c r="L1377" s="4">
        <v>-130.78</v>
      </c>
    </row>
    <row r="1378" spans="2:12" ht="15" thickBot="1" x14ac:dyDescent="0.35">
      <c r="B1378">
        <f t="shared" si="24"/>
        <v>2</v>
      </c>
      <c r="C1378" s="2">
        <v>41765</v>
      </c>
      <c r="D1378" s="4">
        <v>23.1</v>
      </c>
      <c r="E1378" s="4">
        <v>41.48</v>
      </c>
      <c r="J1378" s="4">
        <v>0</v>
      </c>
      <c r="K1378" s="4">
        <v>-3.66</v>
      </c>
      <c r="L1378" s="4">
        <v>-1.48</v>
      </c>
    </row>
    <row r="1379" spans="2:12" ht="15" thickBot="1" x14ac:dyDescent="0.35">
      <c r="B1379">
        <f t="shared" si="24"/>
        <v>1</v>
      </c>
      <c r="C1379" s="2">
        <v>41764</v>
      </c>
      <c r="D1379" s="4">
        <v>64.67</v>
      </c>
      <c r="E1379" s="4">
        <v>8.93</v>
      </c>
      <c r="J1379" s="4">
        <v>0.01</v>
      </c>
      <c r="K1379" s="4">
        <v>-7.3</v>
      </c>
      <c r="L1379" s="4">
        <v>27.48</v>
      </c>
    </row>
    <row r="1380" spans="2:12" ht="15" thickBot="1" x14ac:dyDescent="0.35">
      <c r="B1380">
        <f t="shared" si="24"/>
        <v>3</v>
      </c>
      <c r="C1380" s="2">
        <v>41759</v>
      </c>
      <c r="D1380" s="4">
        <v>-64.8</v>
      </c>
      <c r="E1380" s="4">
        <v>101.59</v>
      </c>
      <c r="J1380" s="4">
        <v>0.35</v>
      </c>
      <c r="K1380" s="4">
        <v>-3.67</v>
      </c>
      <c r="L1380" s="4">
        <v>-149.07</v>
      </c>
    </row>
    <row r="1381" spans="2:12" ht="15" thickBot="1" x14ac:dyDescent="0.35">
      <c r="B1381">
        <f t="shared" si="24"/>
        <v>2</v>
      </c>
      <c r="C1381" s="2">
        <v>41758</v>
      </c>
      <c r="D1381" s="4">
        <v>-18.61</v>
      </c>
      <c r="E1381" s="4">
        <v>117.85</v>
      </c>
      <c r="J1381" s="4">
        <v>0</v>
      </c>
      <c r="K1381" s="4">
        <v>-3.7</v>
      </c>
      <c r="L1381" s="4">
        <v>-44.27</v>
      </c>
    </row>
    <row r="1382" spans="2:12" ht="15" thickBot="1" x14ac:dyDescent="0.35">
      <c r="B1382">
        <f t="shared" si="24"/>
        <v>1</v>
      </c>
      <c r="C1382" s="2">
        <v>41757</v>
      </c>
      <c r="D1382" s="4">
        <v>9.1300000000000008</v>
      </c>
      <c r="E1382" s="4">
        <v>-66.31</v>
      </c>
      <c r="J1382" s="4">
        <v>0</v>
      </c>
      <c r="K1382" s="4">
        <v>-3.67</v>
      </c>
      <c r="L1382" s="4">
        <v>-18.23</v>
      </c>
    </row>
    <row r="1383" spans="2:12" ht="15" thickBot="1" x14ac:dyDescent="0.35">
      <c r="B1383">
        <f t="shared" si="24"/>
        <v>5</v>
      </c>
      <c r="C1383" s="2">
        <v>41754</v>
      </c>
      <c r="D1383" s="4">
        <v>-15.32</v>
      </c>
      <c r="E1383" s="4">
        <v>-224.63</v>
      </c>
      <c r="J1383" s="4">
        <v>0</v>
      </c>
      <c r="K1383" s="4">
        <v>-3.65</v>
      </c>
      <c r="L1383" s="4">
        <v>316.37</v>
      </c>
    </row>
    <row r="1384" spans="2:12" ht="15" thickBot="1" x14ac:dyDescent="0.35">
      <c r="B1384">
        <f t="shared" si="24"/>
        <v>4</v>
      </c>
      <c r="C1384" s="2">
        <v>41753</v>
      </c>
      <c r="D1384" s="4">
        <v>-7.08</v>
      </c>
      <c r="E1384" s="4">
        <v>-121.42</v>
      </c>
      <c r="J1384" s="4">
        <v>0</v>
      </c>
      <c r="K1384" s="4">
        <v>-3.64</v>
      </c>
      <c r="L1384" s="4">
        <v>85.21</v>
      </c>
    </row>
    <row r="1385" spans="2:12" ht="15" thickBot="1" x14ac:dyDescent="0.35">
      <c r="B1385">
        <f t="shared" si="24"/>
        <v>3</v>
      </c>
      <c r="C1385" s="2">
        <v>41752</v>
      </c>
      <c r="D1385" s="4">
        <v>9.7899999999999991</v>
      </c>
      <c r="E1385" s="4">
        <v>-6.58</v>
      </c>
      <c r="J1385" s="4">
        <v>0</v>
      </c>
      <c r="K1385" s="4">
        <v>-3.64</v>
      </c>
      <c r="L1385" s="4">
        <v>34.81</v>
      </c>
    </row>
    <row r="1386" spans="2:12" ht="15" thickBot="1" x14ac:dyDescent="0.35">
      <c r="B1386">
        <f t="shared" si="24"/>
        <v>2</v>
      </c>
      <c r="C1386" s="2">
        <v>41751</v>
      </c>
      <c r="D1386" s="4">
        <v>27.97</v>
      </c>
      <c r="E1386" s="4">
        <v>19.84</v>
      </c>
      <c r="J1386" s="4">
        <v>0</v>
      </c>
      <c r="K1386" s="4">
        <v>-4.57</v>
      </c>
      <c r="L1386" s="4">
        <v>-46.04</v>
      </c>
    </row>
    <row r="1387" spans="2:12" ht="15" thickBot="1" x14ac:dyDescent="0.35">
      <c r="B1387">
        <f t="shared" si="24"/>
        <v>1</v>
      </c>
      <c r="C1387" s="2">
        <v>41750</v>
      </c>
      <c r="D1387" s="4">
        <v>36.049999999999997</v>
      </c>
      <c r="E1387" s="4">
        <v>-209.52</v>
      </c>
      <c r="J1387" s="4">
        <v>-0.01</v>
      </c>
      <c r="K1387" s="4">
        <v>-3.21</v>
      </c>
      <c r="L1387" s="4">
        <v>327.16000000000003</v>
      </c>
    </row>
    <row r="1388" spans="2:12" ht="15" thickBot="1" x14ac:dyDescent="0.35">
      <c r="B1388">
        <f t="shared" si="24"/>
        <v>5</v>
      </c>
      <c r="C1388" s="2">
        <v>41747</v>
      </c>
      <c r="D1388" s="4">
        <v>-38.979999999999997</v>
      </c>
      <c r="E1388" s="4">
        <v>-106.26</v>
      </c>
      <c r="J1388" s="4">
        <v>0</v>
      </c>
      <c r="K1388" s="4">
        <v>-3.22</v>
      </c>
      <c r="L1388" s="4">
        <v>70.11</v>
      </c>
    </row>
    <row r="1389" spans="2:12" ht="15" thickBot="1" x14ac:dyDescent="0.35">
      <c r="B1389">
        <f t="shared" si="24"/>
        <v>4</v>
      </c>
      <c r="C1389" s="2">
        <v>41746</v>
      </c>
      <c r="D1389" s="4">
        <v>-37.840000000000003</v>
      </c>
      <c r="E1389" s="4">
        <v>-23.17</v>
      </c>
      <c r="J1389" s="4">
        <v>-0.13</v>
      </c>
      <c r="K1389" s="4">
        <v>-4.05</v>
      </c>
      <c r="L1389" s="4">
        <v>-13.93</v>
      </c>
    </row>
    <row r="1390" spans="2:12" ht="15" thickBot="1" x14ac:dyDescent="0.35">
      <c r="B1390">
        <f t="shared" si="24"/>
        <v>3</v>
      </c>
      <c r="C1390" s="2">
        <v>41745</v>
      </c>
      <c r="D1390" s="4">
        <v>-13.78</v>
      </c>
      <c r="E1390" s="4">
        <v>113.45</v>
      </c>
      <c r="J1390" s="4">
        <v>-2.4700000000000002</v>
      </c>
      <c r="K1390" s="4">
        <v>-3.71</v>
      </c>
      <c r="L1390" s="4">
        <v>-70.13</v>
      </c>
    </row>
    <row r="1391" spans="2:12" ht="15" thickBot="1" x14ac:dyDescent="0.35">
      <c r="B1391">
        <f t="shared" si="24"/>
        <v>2</v>
      </c>
      <c r="C1391" s="2">
        <v>41744</v>
      </c>
      <c r="D1391" s="4">
        <v>-5.28</v>
      </c>
      <c r="E1391" s="4">
        <v>-49.38</v>
      </c>
      <c r="J1391" s="4">
        <v>12.87</v>
      </c>
      <c r="K1391" s="4">
        <v>-3.66</v>
      </c>
      <c r="L1391" s="4">
        <v>97.98</v>
      </c>
    </row>
    <row r="1392" spans="2:12" ht="15" thickBot="1" x14ac:dyDescent="0.35">
      <c r="B1392">
        <f t="shared" si="24"/>
        <v>1</v>
      </c>
      <c r="C1392" s="2">
        <v>41743</v>
      </c>
      <c r="D1392" s="4">
        <v>8.5</v>
      </c>
      <c r="E1392" s="4">
        <v>-65.819999999999993</v>
      </c>
      <c r="J1392" s="4">
        <v>-0.33</v>
      </c>
      <c r="K1392" s="4">
        <v>-3.63</v>
      </c>
      <c r="L1392" s="4">
        <v>39.19</v>
      </c>
    </row>
    <row r="1393" spans="2:12" ht="15" thickBot="1" x14ac:dyDescent="0.35">
      <c r="B1393">
        <f t="shared" si="24"/>
        <v>5</v>
      </c>
      <c r="C1393" s="2">
        <v>41740</v>
      </c>
      <c r="D1393" s="4">
        <v>-51.68</v>
      </c>
      <c r="E1393" s="4">
        <v>56.89</v>
      </c>
      <c r="J1393" s="4">
        <v>0</v>
      </c>
      <c r="K1393" s="4">
        <v>-7.11</v>
      </c>
      <c r="L1393" s="4">
        <v>-88.39</v>
      </c>
    </row>
    <row r="1394" spans="2:12" ht="15" thickBot="1" x14ac:dyDescent="0.35">
      <c r="B1394">
        <f t="shared" si="24"/>
        <v>4</v>
      </c>
      <c r="C1394" s="2">
        <v>41739</v>
      </c>
      <c r="D1394" s="4">
        <v>-38.14</v>
      </c>
      <c r="E1394" s="4">
        <v>21.18</v>
      </c>
      <c r="J1394" s="4">
        <v>0</v>
      </c>
      <c r="K1394" s="4">
        <v>-7.15</v>
      </c>
      <c r="L1394" s="4">
        <v>346.01</v>
      </c>
    </row>
    <row r="1395" spans="2:12" ht="15" thickBot="1" x14ac:dyDescent="0.35">
      <c r="B1395">
        <f t="shared" si="24"/>
        <v>3</v>
      </c>
      <c r="C1395" s="2">
        <v>41738</v>
      </c>
      <c r="D1395" s="4">
        <v>-16.41</v>
      </c>
      <c r="E1395" s="4">
        <v>38.270000000000003</v>
      </c>
      <c r="J1395" s="4">
        <v>0.48</v>
      </c>
      <c r="K1395" s="4">
        <v>-7.1</v>
      </c>
      <c r="L1395" s="4">
        <v>-177.5</v>
      </c>
    </row>
    <row r="1396" spans="2:12" ht="15" thickBot="1" x14ac:dyDescent="0.35">
      <c r="B1396">
        <f t="shared" si="24"/>
        <v>2</v>
      </c>
      <c r="C1396" s="2">
        <v>41737</v>
      </c>
      <c r="D1396" s="4">
        <v>6.79</v>
      </c>
      <c r="E1396" s="4">
        <v>80.86</v>
      </c>
      <c r="J1396" s="4">
        <v>0</v>
      </c>
      <c r="K1396" s="4">
        <v>-7.12</v>
      </c>
      <c r="L1396" s="4">
        <v>-41</v>
      </c>
    </row>
    <row r="1397" spans="2:12" ht="15" thickBot="1" x14ac:dyDescent="0.35">
      <c r="B1397">
        <f t="shared" si="24"/>
        <v>1</v>
      </c>
      <c r="C1397" s="2">
        <v>41736</v>
      </c>
      <c r="D1397" s="4">
        <v>15.75</v>
      </c>
      <c r="E1397" s="4">
        <v>5.18</v>
      </c>
      <c r="J1397" s="4">
        <v>0.01</v>
      </c>
      <c r="K1397" s="4">
        <v>-4.88</v>
      </c>
      <c r="L1397" s="4">
        <v>6.9</v>
      </c>
    </row>
    <row r="1398" spans="2:12" ht="15" thickBot="1" x14ac:dyDescent="0.35">
      <c r="B1398">
        <f t="shared" si="24"/>
        <v>5</v>
      </c>
      <c r="C1398" s="2">
        <v>41733</v>
      </c>
      <c r="D1398" s="4">
        <v>-40.92</v>
      </c>
      <c r="E1398" s="4">
        <v>72.58</v>
      </c>
      <c r="J1398" s="4">
        <v>0.1</v>
      </c>
      <c r="K1398" s="4">
        <v>-7.11</v>
      </c>
      <c r="L1398" s="4">
        <v>-47.28</v>
      </c>
    </row>
    <row r="1399" spans="2:12" ht="15" thickBot="1" x14ac:dyDescent="0.35">
      <c r="B1399">
        <f t="shared" si="24"/>
        <v>4</v>
      </c>
      <c r="C1399" s="2">
        <v>41732</v>
      </c>
      <c r="D1399" s="4">
        <v>-32.57</v>
      </c>
      <c r="E1399" s="4">
        <v>88.31</v>
      </c>
      <c r="J1399" s="4">
        <v>0</v>
      </c>
      <c r="K1399" s="4">
        <v>-5.74</v>
      </c>
      <c r="L1399" s="4">
        <v>-110.79</v>
      </c>
    </row>
    <row r="1400" spans="2:12" ht="15" thickBot="1" x14ac:dyDescent="0.35">
      <c r="B1400">
        <f t="shared" si="24"/>
        <v>3</v>
      </c>
      <c r="C1400" s="2">
        <v>41731</v>
      </c>
      <c r="D1400" s="4">
        <v>4.28</v>
      </c>
      <c r="E1400" s="4">
        <v>62.32</v>
      </c>
      <c r="J1400" s="4">
        <v>0</v>
      </c>
      <c r="K1400" s="4">
        <v>0</v>
      </c>
      <c r="L1400" s="4">
        <v>-150.84</v>
      </c>
    </row>
    <row r="1401" spans="2:12" ht="15" thickBot="1" x14ac:dyDescent="0.35">
      <c r="B1401">
        <f t="shared" si="24"/>
        <v>2</v>
      </c>
      <c r="C1401" s="2">
        <v>41730</v>
      </c>
      <c r="D1401" s="4">
        <v>34.9</v>
      </c>
      <c r="E1401" s="4">
        <v>116.67</v>
      </c>
      <c r="J1401" s="4">
        <v>0</v>
      </c>
      <c r="K1401" s="4">
        <v>-6.44</v>
      </c>
      <c r="L1401" s="4">
        <v>-216.23</v>
      </c>
    </row>
    <row r="1402" spans="2:12" ht="15" thickBot="1" x14ac:dyDescent="0.35">
      <c r="B1402">
        <f t="shared" si="24"/>
        <v>1</v>
      </c>
      <c r="C1402" s="2">
        <v>41729</v>
      </c>
      <c r="D1402" s="4">
        <v>50.22</v>
      </c>
      <c r="E1402" s="4">
        <v>66.02</v>
      </c>
      <c r="J1402" s="4">
        <v>0</v>
      </c>
      <c r="K1402" s="4">
        <v>-7.15</v>
      </c>
      <c r="L1402" s="4">
        <v>32</v>
      </c>
    </row>
    <row r="1403" spans="2:12" ht="15" thickBot="1" x14ac:dyDescent="0.35">
      <c r="B1403">
        <f t="shared" si="24"/>
        <v>5</v>
      </c>
      <c r="C1403" s="2">
        <v>41726</v>
      </c>
      <c r="D1403" s="4">
        <v>-1.93</v>
      </c>
      <c r="E1403" s="4">
        <v>-75.38</v>
      </c>
      <c r="J1403" s="4">
        <v>0.01</v>
      </c>
      <c r="K1403" s="4">
        <v>-7.12</v>
      </c>
      <c r="L1403" s="4">
        <v>108.7</v>
      </c>
    </row>
    <row r="1404" spans="2:12" ht="15" thickBot="1" x14ac:dyDescent="0.35">
      <c r="B1404">
        <f t="shared" si="24"/>
        <v>4</v>
      </c>
      <c r="C1404" s="2">
        <v>41725</v>
      </c>
      <c r="D1404" s="4">
        <v>0.99</v>
      </c>
      <c r="E1404" s="4">
        <v>-54.18</v>
      </c>
      <c r="J1404" s="4">
        <v>0</v>
      </c>
      <c r="K1404" s="4">
        <v>-7.09</v>
      </c>
      <c r="L1404" s="4">
        <v>-58.9</v>
      </c>
    </row>
    <row r="1405" spans="2:12" ht="15" thickBot="1" x14ac:dyDescent="0.35">
      <c r="B1405">
        <f t="shared" si="24"/>
        <v>3</v>
      </c>
      <c r="C1405" s="2">
        <v>41724</v>
      </c>
      <c r="D1405" s="4">
        <v>26.1</v>
      </c>
      <c r="E1405" s="4">
        <v>-35.54</v>
      </c>
      <c r="J1405" s="4">
        <v>0</v>
      </c>
      <c r="K1405" s="4">
        <v>-7.26</v>
      </c>
      <c r="L1405" s="4">
        <v>79.28</v>
      </c>
    </row>
    <row r="1406" spans="2:12" ht="15" thickBot="1" x14ac:dyDescent="0.35">
      <c r="B1406">
        <f t="shared" si="24"/>
        <v>2</v>
      </c>
      <c r="C1406" s="2">
        <v>41723</v>
      </c>
      <c r="D1406" s="4">
        <v>40.409999999999997</v>
      </c>
      <c r="E1406" s="4">
        <v>-254.28</v>
      </c>
      <c r="J1406" s="4">
        <v>0</v>
      </c>
      <c r="K1406" s="4">
        <v>-11.62</v>
      </c>
      <c r="L1406" s="4">
        <v>175.07</v>
      </c>
    </row>
    <row r="1407" spans="2:12" ht="15" thickBot="1" x14ac:dyDescent="0.35">
      <c r="B1407">
        <f t="shared" si="24"/>
        <v>1</v>
      </c>
      <c r="C1407" s="2">
        <v>41722</v>
      </c>
      <c r="D1407" s="4">
        <v>37.47</v>
      </c>
      <c r="E1407" s="4">
        <v>-121.44</v>
      </c>
      <c r="J1407" s="4">
        <v>0</v>
      </c>
      <c r="K1407" s="4">
        <v>-14.54</v>
      </c>
      <c r="L1407" s="4">
        <v>123.17</v>
      </c>
    </row>
    <row r="1408" spans="2:12" ht="15" thickBot="1" x14ac:dyDescent="0.35">
      <c r="B1408">
        <f t="shared" si="24"/>
        <v>5</v>
      </c>
      <c r="C1408" s="2">
        <v>41719</v>
      </c>
      <c r="D1408" s="4">
        <v>-12.64</v>
      </c>
      <c r="E1408" s="4">
        <v>40.32</v>
      </c>
      <c r="J1408" s="4">
        <v>0</v>
      </c>
      <c r="K1408" s="4">
        <v>-12.92</v>
      </c>
      <c r="L1408" s="4">
        <v>38.65</v>
      </c>
    </row>
    <row r="1409" spans="2:12" ht="15" thickBot="1" x14ac:dyDescent="0.35">
      <c r="B1409">
        <f t="shared" si="24"/>
        <v>4</v>
      </c>
      <c r="C1409" s="2">
        <v>41718</v>
      </c>
      <c r="D1409" s="4">
        <v>-6.44</v>
      </c>
      <c r="E1409" s="4">
        <v>-21.88</v>
      </c>
      <c r="J1409" s="4">
        <v>0</v>
      </c>
      <c r="K1409" s="4">
        <v>-14.43</v>
      </c>
      <c r="L1409" s="4">
        <v>15.47</v>
      </c>
    </row>
    <row r="1410" spans="2:12" ht="15" thickBot="1" x14ac:dyDescent="0.35">
      <c r="B1410">
        <f t="shared" si="24"/>
        <v>3</v>
      </c>
      <c r="C1410" s="2">
        <v>41717</v>
      </c>
      <c r="D1410" s="4">
        <v>8.2100000000000009</v>
      </c>
      <c r="E1410" s="4">
        <v>-13.54</v>
      </c>
      <c r="J1410" s="4">
        <v>-24.56</v>
      </c>
      <c r="K1410" s="4">
        <v>-14.58</v>
      </c>
      <c r="L1410" s="4">
        <v>45.38</v>
      </c>
    </row>
    <row r="1411" spans="2:12" ht="15" thickBot="1" x14ac:dyDescent="0.35">
      <c r="B1411">
        <f t="shared" si="24"/>
        <v>2</v>
      </c>
      <c r="C1411" s="2">
        <v>41716</v>
      </c>
      <c r="D1411" s="4">
        <v>19.75</v>
      </c>
      <c r="E1411" s="4">
        <v>0.76</v>
      </c>
      <c r="J1411" s="4">
        <v>-2.65</v>
      </c>
      <c r="K1411" s="4">
        <v>-23.82</v>
      </c>
      <c r="L1411" s="4">
        <v>-48.03</v>
      </c>
    </row>
    <row r="1412" spans="2:12" ht="15" thickBot="1" x14ac:dyDescent="0.35">
      <c r="B1412">
        <f t="shared" si="24"/>
        <v>1</v>
      </c>
      <c r="C1412" s="2">
        <v>41715</v>
      </c>
      <c r="D1412" s="4">
        <v>28.76</v>
      </c>
      <c r="E1412" s="4">
        <v>-87.6</v>
      </c>
      <c r="J1412" s="4">
        <v>-0.02</v>
      </c>
      <c r="K1412" s="4">
        <v>-161.54</v>
      </c>
      <c r="L1412" s="4">
        <v>140.93</v>
      </c>
    </row>
    <row r="1413" spans="2:12" ht="15" thickBot="1" x14ac:dyDescent="0.35">
      <c r="B1413">
        <f t="shared" ref="B1413:B1476" si="25">WEEKDAY(C1413,2)</f>
        <v>5</v>
      </c>
      <c r="C1413" s="2">
        <v>41712</v>
      </c>
      <c r="D1413" s="4">
        <v>-27.44</v>
      </c>
      <c r="E1413" s="4">
        <v>38.65</v>
      </c>
      <c r="J1413" s="4">
        <v>0</v>
      </c>
      <c r="K1413" s="4">
        <v>-61.16</v>
      </c>
      <c r="L1413" s="4">
        <v>123.07</v>
      </c>
    </row>
    <row r="1414" spans="2:12" ht="15" thickBot="1" x14ac:dyDescent="0.35">
      <c r="B1414">
        <f t="shared" si="25"/>
        <v>4</v>
      </c>
      <c r="C1414" s="2">
        <v>41711</v>
      </c>
      <c r="D1414" s="4">
        <v>-11.24</v>
      </c>
      <c r="E1414" s="4">
        <v>-136.13999999999999</v>
      </c>
      <c r="J1414" s="4">
        <v>0.38</v>
      </c>
      <c r="K1414" s="4">
        <v>-97</v>
      </c>
      <c r="L1414" s="4">
        <v>39.14</v>
      </c>
    </row>
    <row r="1415" spans="2:12" ht="15" thickBot="1" x14ac:dyDescent="0.35">
      <c r="B1415">
        <f t="shared" si="25"/>
        <v>3</v>
      </c>
      <c r="C1415" s="2">
        <v>41710</v>
      </c>
      <c r="D1415" s="4">
        <v>21.66</v>
      </c>
      <c r="E1415" s="4">
        <v>124.3</v>
      </c>
      <c r="J1415" s="4">
        <v>0</v>
      </c>
      <c r="K1415" s="4">
        <v>-14.55</v>
      </c>
      <c r="L1415" s="4">
        <v>166.47</v>
      </c>
    </row>
    <row r="1416" spans="2:12" ht="15" thickBot="1" x14ac:dyDescent="0.35">
      <c r="B1416">
        <f t="shared" si="25"/>
        <v>2</v>
      </c>
      <c r="C1416" s="2">
        <v>41709</v>
      </c>
      <c r="D1416" s="4">
        <v>41.62</v>
      </c>
      <c r="E1416" s="4">
        <v>-48.1</v>
      </c>
      <c r="J1416" s="4">
        <v>0</v>
      </c>
      <c r="K1416" s="4">
        <v>-14.51</v>
      </c>
      <c r="L1416" s="4">
        <v>104.85</v>
      </c>
    </row>
    <row r="1417" spans="2:12" ht="15" thickBot="1" x14ac:dyDescent="0.35">
      <c r="B1417">
        <f t="shared" si="25"/>
        <v>5</v>
      </c>
      <c r="C1417" s="2">
        <v>41705</v>
      </c>
      <c r="D1417" s="4">
        <v>-69.41</v>
      </c>
      <c r="E1417" s="4">
        <v>118.75</v>
      </c>
      <c r="J1417" s="4">
        <v>0</v>
      </c>
      <c r="K1417" s="4">
        <v>-14.47</v>
      </c>
      <c r="L1417" s="4">
        <v>-44.04</v>
      </c>
    </row>
    <row r="1418" spans="2:12" ht="15" thickBot="1" x14ac:dyDescent="0.35">
      <c r="B1418">
        <f t="shared" si="25"/>
        <v>4</v>
      </c>
      <c r="C1418" s="2">
        <v>41704</v>
      </c>
      <c r="D1418" s="4">
        <v>-62.47</v>
      </c>
      <c r="E1418" s="4">
        <v>80.75</v>
      </c>
      <c r="J1418" s="4">
        <v>0</v>
      </c>
      <c r="K1418" s="4">
        <v>-14.44</v>
      </c>
      <c r="L1418" s="4">
        <v>-27.13</v>
      </c>
    </row>
    <row r="1419" spans="2:12" ht="15" thickBot="1" x14ac:dyDescent="0.35">
      <c r="B1419">
        <f t="shared" si="25"/>
        <v>3</v>
      </c>
      <c r="C1419" s="2">
        <v>41703</v>
      </c>
      <c r="D1419" s="4">
        <v>-18.649999999999999</v>
      </c>
      <c r="E1419" s="4">
        <v>70.23</v>
      </c>
      <c r="J1419" s="4">
        <v>0</v>
      </c>
      <c r="K1419" s="4">
        <v>-11.02</v>
      </c>
      <c r="L1419" s="4">
        <v>-193.06</v>
      </c>
    </row>
    <row r="1420" spans="2:12" ht="15" thickBot="1" x14ac:dyDescent="0.35">
      <c r="B1420">
        <f t="shared" si="25"/>
        <v>2</v>
      </c>
      <c r="C1420" s="2">
        <v>41702</v>
      </c>
      <c r="D1420" s="4">
        <v>4.03</v>
      </c>
      <c r="E1420" s="4">
        <v>105.73</v>
      </c>
      <c r="J1420" s="4">
        <v>0</v>
      </c>
      <c r="K1420" s="4">
        <v>-410.64</v>
      </c>
      <c r="L1420" s="4">
        <v>160.6</v>
      </c>
    </row>
    <row r="1421" spans="2:12" ht="15" thickBot="1" x14ac:dyDescent="0.35">
      <c r="B1421">
        <f t="shared" si="25"/>
        <v>1</v>
      </c>
      <c r="C1421" s="2">
        <v>41701</v>
      </c>
      <c r="D1421" s="4">
        <v>33.979999999999997</v>
      </c>
      <c r="E1421" s="4">
        <v>79.739999999999995</v>
      </c>
      <c r="J1421" s="4">
        <v>0</v>
      </c>
      <c r="K1421" s="4">
        <v>-39.9</v>
      </c>
      <c r="L1421" s="4">
        <v>186.34</v>
      </c>
    </row>
    <row r="1422" spans="2:12" ht="15" thickBot="1" x14ac:dyDescent="0.35">
      <c r="B1422">
        <f t="shared" si="25"/>
        <v>5</v>
      </c>
      <c r="C1422" s="2">
        <v>41698</v>
      </c>
      <c r="D1422" s="4">
        <v>-9.39</v>
      </c>
      <c r="E1422" s="4">
        <v>80.08</v>
      </c>
      <c r="J1422" s="4">
        <v>0</v>
      </c>
      <c r="K1422" s="4">
        <v>-14.15</v>
      </c>
      <c r="L1422" s="4">
        <v>35.22</v>
      </c>
    </row>
    <row r="1423" spans="2:12" ht="15" thickBot="1" x14ac:dyDescent="0.35">
      <c r="B1423">
        <f t="shared" si="25"/>
        <v>4</v>
      </c>
      <c r="C1423" s="2">
        <v>41697</v>
      </c>
      <c r="D1423" s="4">
        <v>4.0599999999999996</v>
      </c>
      <c r="E1423" s="4">
        <v>21.13</v>
      </c>
      <c r="J1423" s="4">
        <v>0</v>
      </c>
      <c r="K1423" s="4">
        <v>-10.85</v>
      </c>
      <c r="L1423" s="4">
        <v>-269.27999999999997</v>
      </c>
    </row>
    <row r="1424" spans="2:12" ht="15" thickBot="1" x14ac:dyDescent="0.35">
      <c r="B1424">
        <f t="shared" si="25"/>
        <v>3</v>
      </c>
      <c r="C1424" s="2">
        <v>41696</v>
      </c>
      <c r="D1424" s="4">
        <v>25.55</v>
      </c>
      <c r="E1424" s="4">
        <v>74.13</v>
      </c>
      <c r="J1424" s="4">
        <v>0.09</v>
      </c>
      <c r="K1424" s="4">
        <v>-10.71</v>
      </c>
      <c r="L1424" s="4">
        <v>160.72</v>
      </c>
    </row>
    <row r="1425" spans="2:12" ht="15" thickBot="1" x14ac:dyDescent="0.35">
      <c r="B1425">
        <f t="shared" si="25"/>
        <v>2</v>
      </c>
      <c r="C1425" s="2">
        <v>41695</v>
      </c>
      <c r="D1425" s="4">
        <v>41.58</v>
      </c>
      <c r="E1425" s="4">
        <v>-223.99</v>
      </c>
      <c r="J1425" s="4">
        <v>0</v>
      </c>
      <c r="K1425" s="4">
        <v>-10.72</v>
      </c>
      <c r="L1425" s="4">
        <v>64.55</v>
      </c>
    </row>
    <row r="1426" spans="2:12" ht="15" thickBot="1" x14ac:dyDescent="0.35">
      <c r="B1426">
        <f t="shared" si="25"/>
        <v>1</v>
      </c>
      <c r="C1426" s="2">
        <v>41694</v>
      </c>
      <c r="D1426" s="4">
        <v>46.88</v>
      </c>
      <c r="E1426" s="4">
        <v>-92.52</v>
      </c>
      <c r="J1426" s="4">
        <v>0</v>
      </c>
      <c r="K1426" s="4">
        <v>-10.8</v>
      </c>
      <c r="L1426" s="4">
        <v>47.61</v>
      </c>
    </row>
    <row r="1427" spans="2:12" ht="15" thickBot="1" x14ac:dyDescent="0.35">
      <c r="B1427">
        <f t="shared" si="25"/>
        <v>5</v>
      </c>
      <c r="C1427" s="2">
        <v>41691</v>
      </c>
      <c r="D1427" s="4">
        <v>-5.79</v>
      </c>
      <c r="E1427" s="4">
        <v>121.09</v>
      </c>
      <c r="J1427" s="4">
        <v>0.01</v>
      </c>
      <c r="K1427" s="4">
        <v>-17.239999999999998</v>
      </c>
      <c r="L1427" s="4">
        <v>-24.75</v>
      </c>
    </row>
    <row r="1428" spans="2:12" ht="15" thickBot="1" x14ac:dyDescent="0.35">
      <c r="B1428">
        <f t="shared" si="25"/>
        <v>4</v>
      </c>
      <c r="C1428" s="2">
        <v>41690</v>
      </c>
      <c r="D1428" s="4">
        <v>-10.14</v>
      </c>
      <c r="E1428" s="4">
        <v>-69.75</v>
      </c>
      <c r="J1428" s="4">
        <v>0</v>
      </c>
      <c r="K1428" s="4">
        <v>-10.74</v>
      </c>
      <c r="L1428" s="4">
        <v>12.66</v>
      </c>
    </row>
    <row r="1429" spans="2:12" ht="15" thickBot="1" x14ac:dyDescent="0.35">
      <c r="B1429">
        <f t="shared" si="25"/>
        <v>3</v>
      </c>
      <c r="C1429" s="2">
        <v>41689</v>
      </c>
      <c r="D1429" s="4">
        <v>6.63</v>
      </c>
      <c r="E1429" s="4">
        <v>-37.49</v>
      </c>
      <c r="J1429" s="4">
        <v>-0.01</v>
      </c>
      <c r="K1429" s="4">
        <v>-14.11</v>
      </c>
      <c r="L1429" s="4">
        <v>110.93</v>
      </c>
    </row>
    <row r="1430" spans="2:12" ht="15" thickBot="1" x14ac:dyDescent="0.35">
      <c r="B1430">
        <f t="shared" si="25"/>
        <v>2</v>
      </c>
      <c r="C1430" s="2">
        <v>41688</v>
      </c>
      <c r="D1430" s="4">
        <v>6.93</v>
      </c>
      <c r="E1430" s="4">
        <v>29.36</v>
      </c>
      <c r="J1430" s="4">
        <v>-7.11</v>
      </c>
      <c r="K1430" s="4">
        <v>-25.68</v>
      </c>
      <c r="L1430" s="4">
        <v>-4.4000000000000004</v>
      </c>
    </row>
    <row r="1431" spans="2:12" ht="15" thickBot="1" x14ac:dyDescent="0.35">
      <c r="B1431">
        <f t="shared" si="25"/>
        <v>1</v>
      </c>
      <c r="C1431" s="2">
        <v>41687</v>
      </c>
      <c r="D1431" s="4">
        <v>13.07</v>
      </c>
      <c r="E1431" s="4">
        <v>-57.75</v>
      </c>
      <c r="J1431" s="4">
        <v>-1.18</v>
      </c>
      <c r="K1431" s="4">
        <v>-2.4300000000000002</v>
      </c>
      <c r="L1431" s="4">
        <v>2.35</v>
      </c>
    </row>
    <row r="1432" spans="2:12" ht="15" thickBot="1" x14ac:dyDescent="0.35">
      <c r="B1432">
        <f t="shared" si="25"/>
        <v>5</v>
      </c>
      <c r="C1432" s="2">
        <v>41684</v>
      </c>
      <c r="D1432" s="4">
        <v>-43.05</v>
      </c>
      <c r="E1432" s="4">
        <v>-13.04</v>
      </c>
      <c r="J1432" s="4">
        <v>-0.24</v>
      </c>
      <c r="K1432" s="4">
        <v>-11.52</v>
      </c>
      <c r="L1432" s="4">
        <v>8.1</v>
      </c>
    </row>
    <row r="1433" spans="2:12" ht="15" thickBot="1" x14ac:dyDescent="0.35">
      <c r="B1433">
        <f t="shared" si="25"/>
        <v>4</v>
      </c>
      <c r="C1433" s="2">
        <v>41683</v>
      </c>
      <c r="D1433" s="4">
        <v>-40.35</v>
      </c>
      <c r="E1433" s="4">
        <v>-16.16</v>
      </c>
      <c r="J1433" s="4">
        <v>1.03</v>
      </c>
      <c r="K1433" s="4">
        <v>-6.96</v>
      </c>
      <c r="L1433" s="4">
        <v>-9.74</v>
      </c>
    </row>
    <row r="1434" spans="2:12" ht="15" thickBot="1" x14ac:dyDescent="0.35">
      <c r="B1434">
        <f t="shared" si="25"/>
        <v>3</v>
      </c>
      <c r="C1434" s="2">
        <v>41682</v>
      </c>
      <c r="D1434" s="4">
        <v>-22.35</v>
      </c>
      <c r="E1434" s="4">
        <v>74.8</v>
      </c>
      <c r="J1434" s="4">
        <v>0</v>
      </c>
      <c r="K1434" s="4">
        <v>-8.24</v>
      </c>
      <c r="L1434" s="4">
        <v>94.53</v>
      </c>
    </row>
    <row r="1435" spans="2:12" ht="15" thickBot="1" x14ac:dyDescent="0.35">
      <c r="B1435">
        <f t="shared" si="25"/>
        <v>2</v>
      </c>
      <c r="C1435" s="2">
        <v>41681</v>
      </c>
      <c r="D1435" s="4">
        <v>-12.95</v>
      </c>
      <c r="E1435" s="4">
        <v>54.45</v>
      </c>
      <c r="J1435" s="4">
        <v>0.68</v>
      </c>
      <c r="K1435" s="4">
        <v>-6.98</v>
      </c>
      <c r="L1435" s="4">
        <v>-56.7</v>
      </c>
    </row>
    <row r="1436" spans="2:12" ht="15" thickBot="1" x14ac:dyDescent="0.35">
      <c r="B1436">
        <f t="shared" si="25"/>
        <v>1</v>
      </c>
      <c r="C1436" s="2">
        <v>41680</v>
      </c>
      <c r="D1436" s="4">
        <v>8.23</v>
      </c>
      <c r="E1436" s="4">
        <v>25.95</v>
      </c>
      <c r="J1436" s="4">
        <v>0</v>
      </c>
      <c r="K1436" s="4">
        <v>-6.94</v>
      </c>
      <c r="L1436" s="4">
        <v>104.17</v>
      </c>
    </row>
    <row r="1437" spans="2:12" ht="15" thickBot="1" x14ac:dyDescent="0.35">
      <c r="B1437">
        <f t="shared" si="25"/>
        <v>5</v>
      </c>
      <c r="C1437" s="2">
        <v>41677</v>
      </c>
      <c r="D1437" s="4">
        <v>-45.1</v>
      </c>
      <c r="E1437" s="4">
        <v>143.28</v>
      </c>
      <c r="J1437" s="4">
        <v>7.0000000000000007E-2</v>
      </c>
      <c r="K1437" s="4">
        <v>-6.95</v>
      </c>
      <c r="L1437" s="4">
        <v>-99.73</v>
      </c>
    </row>
    <row r="1438" spans="2:12" ht="15" thickBot="1" x14ac:dyDescent="0.35">
      <c r="B1438">
        <f t="shared" si="25"/>
        <v>4</v>
      </c>
      <c r="C1438" s="2">
        <v>41676</v>
      </c>
      <c r="D1438" s="4">
        <v>-24.96</v>
      </c>
      <c r="E1438" s="4">
        <v>134.91999999999999</v>
      </c>
      <c r="J1438" s="4">
        <v>0</v>
      </c>
      <c r="K1438" s="4">
        <v>-8.1999999999999993</v>
      </c>
      <c r="L1438" s="4">
        <v>-66.53</v>
      </c>
    </row>
    <row r="1439" spans="2:12" ht="15" thickBot="1" x14ac:dyDescent="0.35">
      <c r="B1439">
        <f t="shared" si="25"/>
        <v>3</v>
      </c>
      <c r="C1439" s="2">
        <v>41675</v>
      </c>
      <c r="D1439" s="4">
        <v>-9.9600000000000009</v>
      </c>
      <c r="E1439" s="4">
        <v>100.96</v>
      </c>
      <c r="J1439" s="4">
        <v>0</v>
      </c>
      <c r="K1439" s="4">
        <v>-14.13</v>
      </c>
      <c r="L1439" s="4">
        <v>-398.19</v>
      </c>
    </row>
    <row r="1440" spans="2:12" ht="15" thickBot="1" x14ac:dyDescent="0.35">
      <c r="B1440">
        <f t="shared" si="25"/>
        <v>2</v>
      </c>
      <c r="C1440" s="2">
        <v>41674</v>
      </c>
      <c r="D1440" s="4">
        <v>16.95</v>
      </c>
      <c r="E1440" s="4">
        <v>126.39</v>
      </c>
      <c r="J1440" s="4">
        <v>0</v>
      </c>
      <c r="K1440" s="4">
        <v>-14.08</v>
      </c>
      <c r="L1440" s="4">
        <v>-57.77</v>
      </c>
    </row>
    <row r="1441" spans="2:12" ht="15" thickBot="1" x14ac:dyDescent="0.35">
      <c r="B1441">
        <f t="shared" si="25"/>
        <v>1</v>
      </c>
      <c r="C1441" s="2">
        <v>41673</v>
      </c>
      <c r="D1441" s="4">
        <v>33.71</v>
      </c>
      <c r="E1441" s="4">
        <v>72.91</v>
      </c>
      <c r="J1441" s="4">
        <v>2.09</v>
      </c>
      <c r="K1441" s="4">
        <v>-14.07</v>
      </c>
      <c r="L1441" s="4">
        <v>-92.98</v>
      </c>
    </row>
    <row r="1442" spans="2:12" ht="15" thickBot="1" x14ac:dyDescent="0.35">
      <c r="B1442">
        <f t="shared" si="25"/>
        <v>5</v>
      </c>
      <c r="C1442" s="2">
        <v>41670</v>
      </c>
      <c r="D1442" s="4">
        <v>-2.9</v>
      </c>
      <c r="E1442" s="4">
        <v>28.19</v>
      </c>
      <c r="J1442" s="4">
        <v>0</v>
      </c>
      <c r="K1442" s="4">
        <v>-64.27</v>
      </c>
      <c r="L1442" s="4">
        <v>106.24</v>
      </c>
    </row>
    <row r="1443" spans="2:12" ht="15" thickBot="1" x14ac:dyDescent="0.35">
      <c r="B1443">
        <f t="shared" si="25"/>
        <v>4</v>
      </c>
      <c r="C1443" s="2">
        <v>41669</v>
      </c>
      <c r="D1443" s="4">
        <v>9.4</v>
      </c>
      <c r="E1443" s="4">
        <v>31.77</v>
      </c>
      <c r="J1443" s="4">
        <v>0.26</v>
      </c>
      <c r="K1443" s="4">
        <v>-58.11</v>
      </c>
      <c r="L1443" s="4">
        <v>-4.97</v>
      </c>
    </row>
    <row r="1444" spans="2:12" ht="15" thickBot="1" x14ac:dyDescent="0.35">
      <c r="B1444">
        <f t="shared" si="25"/>
        <v>3</v>
      </c>
      <c r="C1444" s="2">
        <v>41668</v>
      </c>
      <c r="D1444" s="4">
        <v>30.06</v>
      </c>
      <c r="E1444" s="4">
        <v>31.74</v>
      </c>
      <c r="J1444" s="4">
        <v>0</v>
      </c>
      <c r="K1444" s="4">
        <v>-13.84</v>
      </c>
      <c r="L1444" s="4">
        <v>-101.23</v>
      </c>
    </row>
    <row r="1445" spans="2:12" ht="15" thickBot="1" x14ac:dyDescent="0.35">
      <c r="B1445">
        <f t="shared" si="25"/>
        <v>2</v>
      </c>
      <c r="C1445" s="2">
        <v>41667</v>
      </c>
      <c r="D1445" s="4">
        <v>46.19</v>
      </c>
      <c r="E1445" s="4">
        <v>15.97</v>
      </c>
      <c r="J1445" s="4">
        <v>0</v>
      </c>
      <c r="K1445" s="4">
        <v>-39.549999999999997</v>
      </c>
      <c r="L1445" s="4">
        <v>26.56</v>
      </c>
    </row>
    <row r="1446" spans="2:12" ht="15" thickBot="1" x14ac:dyDescent="0.35">
      <c r="B1446">
        <f t="shared" si="25"/>
        <v>1</v>
      </c>
      <c r="C1446" s="2">
        <v>41666</v>
      </c>
      <c r="D1446" s="4">
        <v>53.88</v>
      </c>
      <c r="E1446" s="4">
        <v>-352.03</v>
      </c>
      <c r="J1446" s="4">
        <v>-0.01</v>
      </c>
      <c r="K1446" s="4">
        <v>-13.76</v>
      </c>
      <c r="L1446" s="4">
        <v>263.32</v>
      </c>
    </row>
    <row r="1447" spans="2:12" ht="15" thickBot="1" x14ac:dyDescent="0.35">
      <c r="B1447">
        <f t="shared" si="25"/>
        <v>5</v>
      </c>
      <c r="C1447" s="2">
        <v>41663</v>
      </c>
      <c r="D1447" s="4">
        <v>7.76</v>
      </c>
      <c r="E1447" s="4">
        <v>36.99</v>
      </c>
      <c r="J1447" s="4">
        <v>-8.34</v>
      </c>
      <c r="K1447" s="4">
        <v>-13.55</v>
      </c>
      <c r="L1447" s="4">
        <v>-20.350000000000001</v>
      </c>
    </row>
    <row r="1448" spans="2:12" ht="15" thickBot="1" x14ac:dyDescent="0.35">
      <c r="B1448">
        <f t="shared" si="25"/>
        <v>4</v>
      </c>
      <c r="C1448" s="2">
        <v>41662</v>
      </c>
      <c r="D1448" s="4">
        <v>9.68</v>
      </c>
      <c r="E1448" s="4">
        <v>-10.51</v>
      </c>
      <c r="J1448" s="4">
        <v>4.7699999999999996</v>
      </c>
      <c r="K1448" s="4">
        <v>-6.77</v>
      </c>
      <c r="L1448" s="4">
        <v>-24.53</v>
      </c>
    </row>
    <row r="1449" spans="2:12" ht="15" thickBot="1" x14ac:dyDescent="0.35">
      <c r="B1449">
        <f t="shared" si="25"/>
        <v>3</v>
      </c>
      <c r="C1449" s="2">
        <v>41661</v>
      </c>
      <c r="D1449" s="4">
        <v>24.56</v>
      </c>
      <c r="E1449" s="4">
        <v>38.68</v>
      </c>
      <c r="J1449" s="4">
        <v>0.89</v>
      </c>
      <c r="K1449" s="4">
        <v>-6.79</v>
      </c>
      <c r="L1449" s="4">
        <v>75.39</v>
      </c>
    </row>
    <row r="1450" spans="2:12" ht="15" thickBot="1" x14ac:dyDescent="0.35">
      <c r="B1450">
        <f t="shared" si="25"/>
        <v>2</v>
      </c>
      <c r="C1450" s="2">
        <v>41660</v>
      </c>
      <c r="D1450" s="4">
        <v>37.97</v>
      </c>
      <c r="E1450" s="4">
        <v>9.7100000000000009</v>
      </c>
      <c r="J1450" s="4">
        <v>0.01</v>
      </c>
      <c r="K1450" s="4">
        <v>-12.69</v>
      </c>
      <c r="L1450" s="4">
        <v>98.31</v>
      </c>
    </row>
    <row r="1451" spans="2:12" ht="15" thickBot="1" x14ac:dyDescent="0.35">
      <c r="B1451">
        <f t="shared" si="25"/>
        <v>1</v>
      </c>
      <c r="C1451" s="2">
        <v>41659</v>
      </c>
      <c r="D1451" s="4">
        <v>35.270000000000003</v>
      </c>
      <c r="E1451" s="4">
        <v>-237.69</v>
      </c>
      <c r="J1451" s="4">
        <v>-0.21</v>
      </c>
      <c r="K1451" s="4">
        <v>-0.75</v>
      </c>
      <c r="L1451" s="4">
        <v>138.93</v>
      </c>
    </row>
    <row r="1452" spans="2:12" ht="15" thickBot="1" x14ac:dyDescent="0.35">
      <c r="B1452">
        <f t="shared" si="25"/>
        <v>5</v>
      </c>
      <c r="C1452" s="2">
        <v>41656</v>
      </c>
      <c r="D1452" s="4">
        <v>-21.63</v>
      </c>
      <c r="E1452" s="4">
        <v>27.89</v>
      </c>
      <c r="J1452" s="4">
        <v>0.17</v>
      </c>
      <c r="K1452" s="4">
        <v>-6.68</v>
      </c>
      <c r="L1452" s="4">
        <v>-6.96</v>
      </c>
    </row>
    <row r="1453" spans="2:12" ht="15" thickBot="1" x14ac:dyDescent="0.35">
      <c r="B1453">
        <f t="shared" si="25"/>
        <v>4</v>
      </c>
      <c r="C1453" s="2">
        <v>41655</v>
      </c>
      <c r="D1453" s="4">
        <v>3.36</v>
      </c>
      <c r="E1453" s="4">
        <v>-54.46</v>
      </c>
      <c r="J1453" s="4">
        <v>0</v>
      </c>
      <c r="K1453" s="4">
        <v>-6.68</v>
      </c>
      <c r="L1453" s="4">
        <v>-93.27</v>
      </c>
    </row>
    <row r="1454" spans="2:12" ht="15" thickBot="1" x14ac:dyDescent="0.35">
      <c r="B1454">
        <f t="shared" si="25"/>
        <v>3</v>
      </c>
      <c r="C1454" s="2">
        <v>41654</v>
      </c>
      <c r="D1454" s="4">
        <v>25.28</v>
      </c>
      <c r="E1454" s="4">
        <v>-121.39</v>
      </c>
      <c r="J1454" s="4">
        <v>0</v>
      </c>
      <c r="K1454" s="4">
        <v>-6.66</v>
      </c>
      <c r="L1454" s="4">
        <v>43.33</v>
      </c>
    </row>
    <row r="1455" spans="2:12" ht="15" thickBot="1" x14ac:dyDescent="0.35">
      <c r="B1455">
        <f t="shared" si="25"/>
        <v>2</v>
      </c>
      <c r="C1455" s="2">
        <v>41653</v>
      </c>
      <c r="D1455" s="4">
        <v>46</v>
      </c>
      <c r="E1455" s="4">
        <v>-49.72</v>
      </c>
      <c r="J1455" s="4">
        <v>0</v>
      </c>
      <c r="K1455" s="4">
        <v>-6.63</v>
      </c>
      <c r="L1455" s="4">
        <v>235.46</v>
      </c>
    </row>
    <row r="1456" spans="2:12" ht="15" thickBot="1" x14ac:dyDescent="0.35">
      <c r="B1456">
        <f t="shared" si="25"/>
        <v>1</v>
      </c>
      <c r="C1456" s="2">
        <v>41652</v>
      </c>
      <c r="D1456" s="4">
        <v>67.069999999999993</v>
      </c>
      <c r="E1456" s="4">
        <v>-86.23</v>
      </c>
      <c r="J1456" s="4">
        <v>0</v>
      </c>
      <c r="K1456" s="4">
        <v>-6.65</v>
      </c>
      <c r="L1456" s="4">
        <v>-103.78</v>
      </c>
    </row>
    <row r="1457" spans="2:12" ht="15" thickBot="1" x14ac:dyDescent="0.35">
      <c r="B1457">
        <f t="shared" si="25"/>
        <v>5</v>
      </c>
      <c r="C1457" s="2">
        <v>41649</v>
      </c>
      <c r="D1457" s="4">
        <v>60.05</v>
      </c>
      <c r="E1457" s="4">
        <v>-61.31</v>
      </c>
      <c r="J1457" s="4">
        <v>0</v>
      </c>
      <c r="K1457" s="4">
        <v>-6.62</v>
      </c>
      <c r="L1457" s="4">
        <v>-22.93</v>
      </c>
    </row>
    <row r="1458" spans="2:12" ht="15" thickBot="1" x14ac:dyDescent="0.35">
      <c r="B1458">
        <f t="shared" si="25"/>
        <v>4</v>
      </c>
      <c r="C1458" s="2">
        <v>41648</v>
      </c>
      <c r="D1458" s="4">
        <v>190.33</v>
      </c>
      <c r="E1458" s="4">
        <v>-11.54</v>
      </c>
      <c r="J1458" s="4">
        <v>0.01</v>
      </c>
      <c r="K1458" s="4">
        <v>-19.809999999999999</v>
      </c>
      <c r="L1458" s="4">
        <v>-362.95</v>
      </c>
    </row>
    <row r="1459" spans="2:12" ht="15" thickBot="1" x14ac:dyDescent="0.35">
      <c r="B1459">
        <f t="shared" si="25"/>
        <v>2</v>
      </c>
      <c r="C1459" s="2">
        <v>41639</v>
      </c>
      <c r="D1459" s="4">
        <v>2</v>
      </c>
      <c r="E1459" s="4">
        <v>194.22</v>
      </c>
      <c r="J1459" s="4">
        <v>0</v>
      </c>
      <c r="K1459" s="4">
        <v>0</v>
      </c>
      <c r="L1459" s="4">
        <v>-330.81</v>
      </c>
    </row>
    <row r="1460" spans="2:12" ht="15" thickBot="1" x14ac:dyDescent="0.35">
      <c r="B1460">
        <f t="shared" si="25"/>
        <v>1</v>
      </c>
      <c r="C1460" s="2">
        <v>41638</v>
      </c>
      <c r="D1460" s="4">
        <v>-69.290000000000006</v>
      </c>
      <c r="E1460" s="4">
        <v>376.23</v>
      </c>
      <c r="J1460" s="4">
        <v>0</v>
      </c>
      <c r="K1460" s="4">
        <v>-6.52</v>
      </c>
      <c r="L1460" s="4">
        <v>-404.74</v>
      </c>
    </row>
    <row r="1461" spans="2:12" ht="15" thickBot="1" x14ac:dyDescent="0.35">
      <c r="B1461">
        <f t="shared" si="25"/>
        <v>5</v>
      </c>
      <c r="C1461" s="2">
        <v>41635</v>
      </c>
      <c r="D1461" s="4">
        <v>-133.91</v>
      </c>
      <c r="E1461" s="4">
        <v>347.88</v>
      </c>
      <c r="J1461" s="4">
        <v>0</v>
      </c>
      <c r="K1461" s="4">
        <v>-5.82</v>
      </c>
      <c r="L1461" s="4">
        <v>17.59</v>
      </c>
    </row>
    <row r="1462" spans="2:12" ht="15" thickBot="1" x14ac:dyDescent="0.35">
      <c r="B1462">
        <f t="shared" si="25"/>
        <v>4</v>
      </c>
      <c r="C1462" s="2">
        <v>41634</v>
      </c>
      <c r="D1462" s="4">
        <v>-93.03</v>
      </c>
      <c r="E1462" s="4">
        <v>141.71</v>
      </c>
      <c r="J1462" s="4">
        <v>-0.13</v>
      </c>
      <c r="K1462" s="4">
        <v>-7.76</v>
      </c>
      <c r="L1462" s="4">
        <v>110.59</v>
      </c>
    </row>
    <row r="1463" spans="2:12" ht="15" thickBot="1" x14ac:dyDescent="0.35">
      <c r="B1463">
        <f t="shared" si="25"/>
        <v>3</v>
      </c>
      <c r="C1463" s="2">
        <v>41633</v>
      </c>
      <c r="D1463" s="4">
        <v>-40.61</v>
      </c>
      <c r="E1463" s="4">
        <v>-132.38</v>
      </c>
      <c r="J1463" s="4">
        <v>0</v>
      </c>
      <c r="K1463" s="4">
        <v>0</v>
      </c>
      <c r="L1463" s="4">
        <v>-9.23</v>
      </c>
    </row>
    <row r="1464" spans="2:12" ht="15" thickBot="1" x14ac:dyDescent="0.35">
      <c r="B1464">
        <f t="shared" si="25"/>
        <v>2</v>
      </c>
      <c r="C1464" s="2">
        <v>41632</v>
      </c>
      <c r="D1464" s="4">
        <v>-7.15</v>
      </c>
      <c r="E1464" s="4">
        <v>15.94</v>
      </c>
      <c r="J1464" s="4">
        <v>0</v>
      </c>
      <c r="K1464" s="4">
        <v>-6.57</v>
      </c>
      <c r="L1464" s="4">
        <v>240.06</v>
      </c>
    </row>
    <row r="1465" spans="2:12" ht="15" thickBot="1" x14ac:dyDescent="0.35">
      <c r="B1465">
        <f t="shared" si="25"/>
        <v>1</v>
      </c>
      <c r="C1465" s="2">
        <v>41631</v>
      </c>
      <c r="D1465" s="4">
        <v>7.63</v>
      </c>
      <c r="E1465" s="4">
        <v>19.170000000000002</v>
      </c>
      <c r="J1465" s="4">
        <v>0</v>
      </c>
      <c r="K1465" s="4">
        <v>-6.6</v>
      </c>
      <c r="L1465" s="4">
        <v>105.66</v>
      </c>
    </row>
    <row r="1466" spans="2:12" ht="15" thickBot="1" x14ac:dyDescent="0.35">
      <c r="B1466">
        <f t="shared" si="25"/>
        <v>5</v>
      </c>
      <c r="C1466" s="2">
        <v>41628</v>
      </c>
      <c r="D1466" s="4">
        <v>-57.78</v>
      </c>
      <c r="E1466" s="4">
        <v>-96.31</v>
      </c>
      <c r="J1466" s="4">
        <v>0</v>
      </c>
      <c r="K1466" s="4">
        <v>-6.59</v>
      </c>
      <c r="L1466" s="4">
        <v>35.51</v>
      </c>
    </row>
    <row r="1467" spans="2:12" ht="15" thickBot="1" x14ac:dyDescent="0.35">
      <c r="B1467">
        <f t="shared" si="25"/>
        <v>4</v>
      </c>
      <c r="C1467" s="2">
        <v>41627</v>
      </c>
      <c r="D1467" s="4">
        <v>-38.78</v>
      </c>
      <c r="E1467" s="4">
        <v>-17.5</v>
      </c>
      <c r="J1467" s="4">
        <v>0</v>
      </c>
      <c r="K1467" s="4">
        <v>-6.64</v>
      </c>
      <c r="L1467" s="4">
        <v>70.84</v>
      </c>
    </row>
    <row r="1468" spans="2:12" ht="15" thickBot="1" x14ac:dyDescent="0.35">
      <c r="B1468">
        <f t="shared" si="25"/>
        <v>3</v>
      </c>
      <c r="C1468" s="2">
        <v>41626</v>
      </c>
      <c r="D1468" s="4">
        <v>-26.05</v>
      </c>
      <c r="E1468" s="4">
        <v>-119.4</v>
      </c>
      <c r="J1468" s="4">
        <v>0.09</v>
      </c>
      <c r="K1468" s="4">
        <v>-6.58</v>
      </c>
      <c r="L1468" s="4">
        <v>-30.96</v>
      </c>
    </row>
    <row r="1469" spans="2:12" ht="15" thickBot="1" x14ac:dyDescent="0.35">
      <c r="B1469">
        <f t="shared" si="25"/>
        <v>2</v>
      </c>
      <c r="C1469" s="2">
        <v>41625</v>
      </c>
      <c r="D1469" s="4">
        <v>-20.07</v>
      </c>
      <c r="E1469" s="4">
        <v>111.38</v>
      </c>
      <c r="J1469" s="4">
        <v>3.31</v>
      </c>
      <c r="K1469" s="4">
        <v>-6.57</v>
      </c>
      <c r="L1469" s="4">
        <v>-5.39</v>
      </c>
    </row>
    <row r="1470" spans="2:12" ht="15" thickBot="1" x14ac:dyDescent="0.35">
      <c r="B1470">
        <f t="shared" si="25"/>
        <v>1</v>
      </c>
      <c r="C1470" s="2">
        <v>41624</v>
      </c>
      <c r="D1470" s="4">
        <v>-13.88</v>
      </c>
      <c r="E1470" s="4">
        <v>-25.15</v>
      </c>
      <c r="J1470" s="4">
        <v>94.91</v>
      </c>
      <c r="K1470" s="4">
        <v>-6.57</v>
      </c>
      <c r="L1470" s="4">
        <v>41.35</v>
      </c>
    </row>
    <row r="1471" spans="2:12" ht="15" thickBot="1" x14ac:dyDescent="0.35">
      <c r="B1471">
        <f t="shared" si="25"/>
        <v>5</v>
      </c>
      <c r="C1471" s="2">
        <v>41621</v>
      </c>
      <c r="D1471" s="4">
        <v>-68.260000000000005</v>
      </c>
      <c r="E1471" s="4">
        <v>-95.83</v>
      </c>
      <c r="J1471" s="4">
        <v>2.27</v>
      </c>
      <c r="K1471" s="4">
        <v>-6.55</v>
      </c>
      <c r="L1471" s="4">
        <v>158.27000000000001</v>
      </c>
    </row>
    <row r="1472" spans="2:12" ht="15" thickBot="1" x14ac:dyDescent="0.35">
      <c r="B1472">
        <f t="shared" si="25"/>
        <v>4</v>
      </c>
      <c r="C1472" s="2">
        <v>41620</v>
      </c>
      <c r="D1472" s="4">
        <v>-50.19</v>
      </c>
      <c r="E1472" s="4">
        <v>210.5</v>
      </c>
      <c r="J1472" s="4">
        <v>0</v>
      </c>
      <c r="K1472" s="4">
        <v>-6.55</v>
      </c>
      <c r="L1472" s="4">
        <v>-79.59</v>
      </c>
    </row>
    <row r="1473" spans="2:12" ht="15" thickBot="1" x14ac:dyDescent="0.35">
      <c r="B1473">
        <f t="shared" si="25"/>
        <v>3</v>
      </c>
      <c r="C1473" s="2">
        <v>41619</v>
      </c>
      <c r="D1473" s="4">
        <v>-19.600000000000001</v>
      </c>
      <c r="E1473" s="4">
        <v>-134.05000000000001</v>
      </c>
      <c r="J1473" s="4">
        <v>0</v>
      </c>
      <c r="K1473" s="4">
        <v>-6.54</v>
      </c>
      <c r="L1473" s="4">
        <v>184.39</v>
      </c>
    </row>
    <row r="1474" spans="2:12" ht="15" thickBot="1" x14ac:dyDescent="0.35">
      <c r="B1474">
        <f t="shared" si="25"/>
        <v>2</v>
      </c>
      <c r="C1474" s="2">
        <v>41618</v>
      </c>
      <c r="D1474" s="4">
        <v>-6.59</v>
      </c>
      <c r="E1474" s="4">
        <v>41.13</v>
      </c>
      <c r="J1474" s="4">
        <v>0.83</v>
      </c>
      <c r="K1474" s="4">
        <v>-6.55</v>
      </c>
      <c r="L1474" s="4">
        <v>252.22</v>
      </c>
    </row>
    <row r="1475" spans="2:12" ht="15" thickBot="1" x14ac:dyDescent="0.35">
      <c r="B1475">
        <f t="shared" si="25"/>
        <v>1</v>
      </c>
      <c r="C1475" s="2">
        <v>41617</v>
      </c>
      <c r="D1475" s="4">
        <v>0.9</v>
      </c>
      <c r="E1475" s="4">
        <v>12.75</v>
      </c>
      <c r="J1475" s="4">
        <v>0</v>
      </c>
      <c r="K1475" s="4">
        <v>-6.59</v>
      </c>
      <c r="L1475" s="4">
        <v>100.36</v>
      </c>
    </row>
    <row r="1476" spans="2:12" ht="15" thickBot="1" x14ac:dyDescent="0.35">
      <c r="B1476">
        <f t="shared" si="25"/>
        <v>5</v>
      </c>
      <c r="C1476" s="2">
        <v>41614</v>
      </c>
      <c r="D1476" s="4">
        <v>-64.66</v>
      </c>
      <c r="E1476" s="4">
        <v>35.340000000000003</v>
      </c>
      <c r="J1476" s="4">
        <v>0</v>
      </c>
      <c r="K1476" s="4">
        <v>-6.62</v>
      </c>
      <c r="L1476" s="4">
        <v>41.63</v>
      </c>
    </row>
    <row r="1477" spans="2:12" ht="15" thickBot="1" x14ac:dyDescent="0.35">
      <c r="B1477">
        <f t="shared" ref="B1477:B1540" si="26">WEEKDAY(C1477,2)</f>
        <v>4</v>
      </c>
      <c r="C1477" s="2">
        <v>41613</v>
      </c>
      <c r="D1477" s="4">
        <v>-42.45</v>
      </c>
      <c r="E1477" s="4">
        <v>-122.99</v>
      </c>
      <c r="J1477" s="4">
        <v>0</v>
      </c>
      <c r="K1477" s="4">
        <v>-6.64</v>
      </c>
      <c r="L1477" s="4">
        <v>39.99</v>
      </c>
    </row>
    <row r="1478" spans="2:12" ht="15" thickBot="1" x14ac:dyDescent="0.35">
      <c r="B1478">
        <f t="shared" si="26"/>
        <v>3</v>
      </c>
      <c r="C1478" s="2">
        <v>41612</v>
      </c>
      <c r="D1478" s="4">
        <v>-13.08</v>
      </c>
      <c r="E1478" s="4">
        <v>16.07</v>
      </c>
      <c r="J1478" s="4">
        <v>0</v>
      </c>
      <c r="K1478" s="4">
        <v>-6.65</v>
      </c>
      <c r="L1478" s="4">
        <v>-143.83000000000001</v>
      </c>
    </row>
    <row r="1479" spans="2:12" ht="15" thickBot="1" x14ac:dyDescent="0.35">
      <c r="B1479">
        <f t="shared" si="26"/>
        <v>2</v>
      </c>
      <c r="C1479" s="2">
        <v>41611</v>
      </c>
      <c r="D1479" s="4">
        <v>-1.92</v>
      </c>
      <c r="E1479" s="4">
        <v>44.69</v>
      </c>
      <c r="J1479" s="4">
        <v>0</v>
      </c>
      <c r="K1479" s="4">
        <v>-6.64</v>
      </c>
      <c r="L1479" s="4">
        <v>-112.16</v>
      </c>
    </row>
    <row r="1480" spans="2:12" ht="15" thickBot="1" x14ac:dyDescent="0.35">
      <c r="B1480">
        <f t="shared" si="26"/>
        <v>1</v>
      </c>
      <c r="C1480" s="2">
        <v>41610</v>
      </c>
      <c r="D1480" s="4">
        <v>7.4</v>
      </c>
      <c r="E1480" s="4">
        <v>75.37</v>
      </c>
      <c r="J1480" s="4">
        <v>0</v>
      </c>
      <c r="K1480" s="4">
        <v>-6.64</v>
      </c>
      <c r="L1480" s="4">
        <v>-75.540000000000006</v>
      </c>
    </row>
    <row r="1481" spans="2:12" ht="15" thickBot="1" x14ac:dyDescent="0.35">
      <c r="B1481">
        <f t="shared" si="26"/>
        <v>5</v>
      </c>
      <c r="C1481" s="2">
        <v>41607</v>
      </c>
      <c r="D1481" s="4">
        <v>-21.14</v>
      </c>
      <c r="E1481" s="4">
        <v>-15.01</v>
      </c>
      <c r="J1481" s="4">
        <v>0.04</v>
      </c>
      <c r="K1481" s="4">
        <v>-12.56</v>
      </c>
      <c r="L1481" s="4">
        <v>133.69</v>
      </c>
    </row>
    <row r="1482" spans="2:12" ht="15" thickBot="1" x14ac:dyDescent="0.35">
      <c r="B1482">
        <f t="shared" si="26"/>
        <v>4</v>
      </c>
      <c r="C1482" s="2">
        <v>41606</v>
      </c>
      <c r="D1482" s="4">
        <v>-11.62</v>
      </c>
      <c r="E1482" s="4">
        <v>-32.979999999999997</v>
      </c>
      <c r="J1482" s="4">
        <v>0</v>
      </c>
      <c r="K1482" s="4">
        <v>-0.67</v>
      </c>
      <c r="L1482" s="4">
        <v>52</v>
      </c>
    </row>
    <row r="1483" spans="2:12" ht="15" thickBot="1" x14ac:dyDescent="0.35">
      <c r="B1483">
        <f t="shared" si="26"/>
        <v>3</v>
      </c>
      <c r="C1483" s="2">
        <v>41605</v>
      </c>
      <c r="D1483" s="4">
        <v>8.77</v>
      </c>
      <c r="E1483" s="4">
        <v>-35.369999999999997</v>
      </c>
      <c r="J1483" s="4">
        <v>0</v>
      </c>
      <c r="K1483" s="4">
        <v>-6.59</v>
      </c>
      <c r="L1483" s="4">
        <v>52.05</v>
      </c>
    </row>
    <row r="1484" spans="2:12" ht="15" thickBot="1" x14ac:dyDescent="0.35">
      <c r="B1484">
        <f t="shared" si="26"/>
        <v>2</v>
      </c>
      <c r="C1484" s="2">
        <v>41604</v>
      </c>
      <c r="D1484" s="4">
        <v>24.15</v>
      </c>
      <c r="E1484" s="4">
        <v>44.08</v>
      </c>
      <c r="J1484" s="4">
        <v>0</v>
      </c>
      <c r="K1484" s="4">
        <v>-6.57</v>
      </c>
      <c r="L1484" s="4">
        <v>-65.349999999999994</v>
      </c>
    </row>
    <row r="1485" spans="2:12" ht="15" thickBot="1" x14ac:dyDescent="0.35">
      <c r="B1485">
        <f t="shared" si="26"/>
        <v>1</v>
      </c>
      <c r="C1485" s="2">
        <v>41603</v>
      </c>
      <c r="D1485" s="4">
        <v>31.91</v>
      </c>
      <c r="E1485" s="4">
        <v>-253.55</v>
      </c>
      <c r="J1485" s="4">
        <v>0</v>
      </c>
      <c r="K1485" s="4">
        <v>-6.57</v>
      </c>
      <c r="L1485" s="4">
        <v>214.55</v>
      </c>
    </row>
    <row r="1486" spans="2:12" ht="15" thickBot="1" x14ac:dyDescent="0.35">
      <c r="B1486">
        <f t="shared" si="26"/>
        <v>5</v>
      </c>
      <c r="C1486" s="2">
        <v>41600</v>
      </c>
      <c r="D1486" s="4">
        <v>-23.05</v>
      </c>
      <c r="E1486" s="4">
        <v>-16.010000000000002</v>
      </c>
      <c r="J1486" s="4">
        <v>0.09</v>
      </c>
      <c r="K1486" s="4">
        <v>-6.6</v>
      </c>
      <c r="L1486" s="4">
        <v>8.5399999999999991</v>
      </c>
    </row>
    <row r="1487" spans="2:12" ht="15" thickBot="1" x14ac:dyDescent="0.35">
      <c r="B1487">
        <f t="shared" si="26"/>
        <v>4</v>
      </c>
      <c r="C1487" s="2">
        <v>41599</v>
      </c>
      <c r="D1487" s="4">
        <v>-8.93</v>
      </c>
      <c r="E1487" s="4">
        <v>36.81</v>
      </c>
      <c r="J1487" s="4">
        <v>-0.01</v>
      </c>
      <c r="K1487" s="4">
        <v>-6.55</v>
      </c>
      <c r="L1487" s="4">
        <v>46.08</v>
      </c>
    </row>
    <row r="1488" spans="2:12" ht="15" thickBot="1" x14ac:dyDescent="0.35">
      <c r="B1488">
        <f t="shared" si="26"/>
        <v>3</v>
      </c>
      <c r="C1488" s="2">
        <v>41598</v>
      </c>
      <c r="D1488" s="4">
        <v>0.2</v>
      </c>
      <c r="E1488" s="4">
        <v>-159.61000000000001</v>
      </c>
      <c r="J1488" s="4">
        <v>-0.02</v>
      </c>
      <c r="K1488" s="4">
        <v>-6.53</v>
      </c>
      <c r="L1488" s="4">
        <v>96.29</v>
      </c>
    </row>
    <row r="1489" spans="2:12" ht="15" thickBot="1" x14ac:dyDescent="0.35">
      <c r="B1489">
        <f t="shared" si="26"/>
        <v>2</v>
      </c>
      <c r="C1489" s="2">
        <v>41597</v>
      </c>
      <c r="D1489" s="4">
        <v>9.68</v>
      </c>
      <c r="E1489" s="4">
        <v>31.06</v>
      </c>
      <c r="J1489" s="4">
        <v>-7.35</v>
      </c>
      <c r="K1489" s="4">
        <v>-6.51</v>
      </c>
      <c r="L1489" s="4">
        <v>-49.12</v>
      </c>
    </row>
    <row r="1490" spans="2:12" ht="15" thickBot="1" x14ac:dyDescent="0.35">
      <c r="B1490">
        <f t="shared" si="26"/>
        <v>1</v>
      </c>
      <c r="C1490" s="2">
        <v>41596</v>
      </c>
      <c r="D1490" s="4">
        <v>19.920000000000002</v>
      </c>
      <c r="E1490" s="4">
        <v>-18.64</v>
      </c>
      <c r="J1490" s="4">
        <v>6.24</v>
      </c>
      <c r="K1490" s="4">
        <v>-6.54</v>
      </c>
      <c r="L1490" s="4">
        <v>-2.86</v>
      </c>
    </row>
    <row r="1491" spans="2:12" ht="15" thickBot="1" x14ac:dyDescent="0.35">
      <c r="B1491">
        <f t="shared" si="26"/>
        <v>5</v>
      </c>
      <c r="C1491" s="2">
        <v>41593</v>
      </c>
      <c r="D1491" s="4">
        <v>-45.77</v>
      </c>
      <c r="E1491" s="4">
        <v>-8.74</v>
      </c>
      <c r="J1491" s="4">
        <v>-0.18</v>
      </c>
      <c r="K1491" s="4">
        <v>-6.54</v>
      </c>
      <c r="L1491" s="4">
        <v>44.19</v>
      </c>
    </row>
    <row r="1492" spans="2:12" ht="15" thickBot="1" x14ac:dyDescent="0.35">
      <c r="B1492">
        <f t="shared" si="26"/>
        <v>4</v>
      </c>
      <c r="C1492" s="2">
        <v>41592</v>
      </c>
      <c r="D1492" s="4">
        <v>-38.46</v>
      </c>
      <c r="E1492" s="4">
        <v>-35.31</v>
      </c>
      <c r="J1492" s="4">
        <v>0</v>
      </c>
      <c r="K1492" s="4">
        <v>-6.57</v>
      </c>
      <c r="L1492" s="4">
        <v>72.790000000000006</v>
      </c>
    </row>
    <row r="1493" spans="2:12" ht="15" thickBot="1" x14ac:dyDescent="0.35">
      <c r="B1493">
        <f t="shared" si="26"/>
        <v>3</v>
      </c>
      <c r="C1493" s="2">
        <v>41591</v>
      </c>
      <c r="D1493" s="4">
        <v>-14.27</v>
      </c>
      <c r="E1493" s="4">
        <v>-142.38999999999999</v>
      </c>
      <c r="J1493" s="4">
        <v>0</v>
      </c>
      <c r="K1493" s="4">
        <v>-6.57</v>
      </c>
      <c r="L1493" s="4">
        <v>162.63999999999999</v>
      </c>
    </row>
    <row r="1494" spans="2:12" ht="15" thickBot="1" x14ac:dyDescent="0.35">
      <c r="B1494">
        <f t="shared" si="26"/>
        <v>2</v>
      </c>
      <c r="C1494" s="2">
        <v>41590</v>
      </c>
      <c r="D1494" s="4">
        <v>-8.16</v>
      </c>
      <c r="E1494" s="4">
        <v>83.53</v>
      </c>
      <c r="J1494" s="4">
        <v>0</v>
      </c>
      <c r="K1494" s="4">
        <v>-11.73</v>
      </c>
      <c r="L1494" s="4">
        <v>13.74</v>
      </c>
    </row>
    <row r="1495" spans="2:12" ht="15" thickBot="1" x14ac:dyDescent="0.35">
      <c r="B1495">
        <f t="shared" si="26"/>
        <v>1</v>
      </c>
      <c r="C1495" s="2">
        <v>41589</v>
      </c>
      <c r="D1495" s="4">
        <v>12.72</v>
      </c>
      <c r="E1495" s="4">
        <v>0.97</v>
      </c>
      <c r="J1495" s="4">
        <v>0</v>
      </c>
      <c r="K1495" s="4">
        <v>-0.8</v>
      </c>
      <c r="L1495" s="4">
        <v>266.58999999999997</v>
      </c>
    </row>
    <row r="1496" spans="2:12" ht="15" thickBot="1" x14ac:dyDescent="0.35">
      <c r="B1496">
        <f t="shared" si="26"/>
        <v>5</v>
      </c>
      <c r="C1496" s="2">
        <v>41586</v>
      </c>
      <c r="D1496" s="4">
        <v>-36.229999999999997</v>
      </c>
      <c r="E1496" s="4">
        <v>86.16</v>
      </c>
      <c r="J1496" s="4">
        <v>0</v>
      </c>
      <c r="K1496" s="4">
        <v>-4.08</v>
      </c>
      <c r="L1496" s="4">
        <v>-280.97000000000003</v>
      </c>
    </row>
    <row r="1497" spans="2:12" ht="15" thickBot="1" x14ac:dyDescent="0.35">
      <c r="B1497">
        <f t="shared" si="26"/>
        <v>4</v>
      </c>
      <c r="C1497" s="2">
        <v>41585</v>
      </c>
      <c r="D1497" s="4">
        <v>-12.92</v>
      </c>
      <c r="E1497" s="4">
        <v>70.38</v>
      </c>
      <c r="J1497" s="4">
        <v>0</v>
      </c>
      <c r="K1497" s="4">
        <v>-6.48</v>
      </c>
      <c r="L1497" s="4">
        <v>43.18</v>
      </c>
    </row>
    <row r="1498" spans="2:12" ht="15" thickBot="1" x14ac:dyDescent="0.35">
      <c r="B1498">
        <f t="shared" si="26"/>
        <v>3</v>
      </c>
      <c r="C1498" s="2">
        <v>41584</v>
      </c>
      <c r="D1498" s="4">
        <v>22.61</v>
      </c>
      <c r="E1498" s="4">
        <v>-12.65</v>
      </c>
      <c r="J1498" s="4">
        <v>0</v>
      </c>
      <c r="K1498" s="4">
        <v>-6.48</v>
      </c>
      <c r="L1498" s="4">
        <v>-142.72</v>
      </c>
    </row>
    <row r="1499" spans="2:12" ht="15" thickBot="1" x14ac:dyDescent="0.35">
      <c r="B1499">
        <f t="shared" si="26"/>
        <v>2</v>
      </c>
      <c r="C1499" s="2">
        <v>41583</v>
      </c>
      <c r="D1499" s="4">
        <v>32.130000000000003</v>
      </c>
      <c r="E1499" s="4">
        <v>20.82</v>
      </c>
      <c r="J1499" s="4">
        <v>0</v>
      </c>
      <c r="K1499" s="4">
        <v>-0.03</v>
      </c>
      <c r="L1499" s="4">
        <v>-2.93</v>
      </c>
    </row>
    <row r="1500" spans="2:12" ht="15" thickBot="1" x14ac:dyDescent="0.35">
      <c r="B1500">
        <f t="shared" si="26"/>
        <v>5</v>
      </c>
      <c r="C1500" s="2">
        <v>41579</v>
      </c>
      <c r="D1500" s="4">
        <v>-50.65</v>
      </c>
      <c r="E1500" s="4">
        <v>156.22</v>
      </c>
      <c r="J1500" s="4">
        <v>0</v>
      </c>
      <c r="K1500" s="4">
        <v>-1.41</v>
      </c>
      <c r="L1500" s="4">
        <v>-190.94</v>
      </c>
    </row>
    <row r="1501" spans="2:12" ht="15" thickBot="1" x14ac:dyDescent="0.35">
      <c r="B1501">
        <f t="shared" si="26"/>
        <v>4</v>
      </c>
      <c r="C1501" s="2">
        <v>41578</v>
      </c>
      <c r="D1501" s="4">
        <v>-21.25</v>
      </c>
      <c r="E1501" s="4">
        <v>49.02</v>
      </c>
      <c r="J1501" s="4">
        <v>0</v>
      </c>
      <c r="K1501" s="4">
        <v>-4.07</v>
      </c>
      <c r="L1501" s="4">
        <v>130.57</v>
      </c>
    </row>
    <row r="1502" spans="2:12" ht="15" thickBot="1" x14ac:dyDescent="0.35">
      <c r="B1502">
        <f t="shared" si="26"/>
        <v>3</v>
      </c>
      <c r="C1502" s="2">
        <v>41577</v>
      </c>
      <c r="D1502" s="4">
        <v>19.14</v>
      </c>
      <c r="E1502" s="4">
        <v>-102.2</v>
      </c>
      <c r="J1502" s="4">
        <v>0</v>
      </c>
      <c r="K1502" s="4">
        <v>-4.1399999999999997</v>
      </c>
      <c r="L1502" s="4">
        <v>-84.15</v>
      </c>
    </row>
    <row r="1503" spans="2:12" ht="15" thickBot="1" x14ac:dyDescent="0.35">
      <c r="B1503">
        <f t="shared" si="26"/>
        <v>2</v>
      </c>
      <c r="C1503" s="2">
        <v>41576</v>
      </c>
      <c r="D1503" s="4">
        <v>35.299999999999997</v>
      </c>
      <c r="E1503" s="4">
        <v>125.9</v>
      </c>
      <c r="J1503" s="4">
        <v>0</v>
      </c>
      <c r="K1503" s="4">
        <v>1.99</v>
      </c>
      <c r="L1503" s="4">
        <v>-36.31</v>
      </c>
    </row>
    <row r="1504" spans="2:12" ht="15" thickBot="1" x14ac:dyDescent="0.35">
      <c r="B1504">
        <f t="shared" si="26"/>
        <v>1</v>
      </c>
      <c r="C1504" s="2">
        <v>41575</v>
      </c>
      <c r="D1504" s="4">
        <v>43.99</v>
      </c>
      <c r="E1504" s="4">
        <v>-165.94</v>
      </c>
      <c r="J1504" s="4">
        <v>0.03</v>
      </c>
      <c r="K1504" s="4">
        <v>2</v>
      </c>
      <c r="L1504" s="4">
        <v>91.69</v>
      </c>
    </row>
    <row r="1505" spans="2:12" ht="15" thickBot="1" x14ac:dyDescent="0.35">
      <c r="B1505">
        <f t="shared" si="26"/>
        <v>5</v>
      </c>
      <c r="C1505" s="2">
        <v>41572</v>
      </c>
      <c r="D1505" s="4">
        <v>-3.71</v>
      </c>
      <c r="E1505" s="4">
        <v>-265.91000000000003</v>
      </c>
      <c r="J1505" s="4">
        <v>0</v>
      </c>
      <c r="K1505" s="4">
        <v>2</v>
      </c>
      <c r="L1505" s="4">
        <v>210.56</v>
      </c>
    </row>
    <row r="1506" spans="2:12" ht="15" thickBot="1" x14ac:dyDescent="0.35">
      <c r="B1506">
        <f t="shared" si="26"/>
        <v>4</v>
      </c>
      <c r="C1506" s="2">
        <v>41571</v>
      </c>
      <c r="D1506" s="4">
        <v>9.83</v>
      </c>
      <c r="E1506" s="4">
        <v>-67.430000000000007</v>
      </c>
      <c r="J1506" s="4">
        <v>0</v>
      </c>
      <c r="K1506" s="4">
        <v>1.91</v>
      </c>
      <c r="L1506" s="4">
        <v>69.930000000000007</v>
      </c>
    </row>
    <row r="1507" spans="2:12" ht="15" thickBot="1" x14ac:dyDescent="0.35">
      <c r="B1507">
        <f t="shared" si="26"/>
        <v>3</v>
      </c>
      <c r="C1507" s="2">
        <v>41570</v>
      </c>
      <c r="D1507" s="4">
        <v>23.41</v>
      </c>
      <c r="E1507" s="4">
        <v>-132.02000000000001</v>
      </c>
      <c r="J1507" s="4">
        <v>0</v>
      </c>
      <c r="K1507" s="4">
        <v>1.91</v>
      </c>
      <c r="L1507" s="4">
        <v>127.25</v>
      </c>
    </row>
    <row r="1508" spans="2:12" ht="15" thickBot="1" x14ac:dyDescent="0.35">
      <c r="B1508">
        <f t="shared" si="26"/>
        <v>2</v>
      </c>
      <c r="C1508" s="2">
        <v>41569</v>
      </c>
      <c r="D1508" s="4">
        <v>34.08</v>
      </c>
      <c r="E1508" s="4">
        <v>103.37</v>
      </c>
      <c r="J1508" s="4">
        <v>0</v>
      </c>
      <c r="K1508" s="4">
        <v>0</v>
      </c>
      <c r="L1508" s="4">
        <v>-64.16</v>
      </c>
    </row>
    <row r="1509" spans="2:12" ht="15" thickBot="1" x14ac:dyDescent="0.35">
      <c r="B1509">
        <f t="shared" si="26"/>
        <v>1</v>
      </c>
      <c r="C1509" s="2">
        <v>41568</v>
      </c>
      <c r="D1509" s="4">
        <v>38.700000000000003</v>
      </c>
      <c r="E1509" s="4">
        <v>-190.06</v>
      </c>
      <c r="J1509" s="4">
        <v>0</v>
      </c>
      <c r="K1509" s="4">
        <v>0</v>
      </c>
      <c r="L1509" s="4">
        <v>93.37</v>
      </c>
    </row>
    <row r="1510" spans="2:12" ht="15" thickBot="1" x14ac:dyDescent="0.35">
      <c r="B1510">
        <f t="shared" si="26"/>
        <v>5</v>
      </c>
      <c r="C1510" s="2">
        <v>41565</v>
      </c>
      <c r="D1510" s="4">
        <v>-30.9</v>
      </c>
      <c r="E1510" s="4">
        <v>4.8499999999999996</v>
      </c>
      <c r="J1510" s="4">
        <v>0</v>
      </c>
      <c r="K1510" s="4">
        <v>0</v>
      </c>
      <c r="L1510" s="4">
        <v>44.71</v>
      </c>
    </row>
    <row r="1511" spans="2:12" ht="15" thickBot="1" x14ac:dyDescent="0.35">
      <c r="B1511">
        <f t="shared" si="26"/>
        <v>4</v>
      </c>
      <c r="C1511" s="2">
        <v>41564</v>
      </c>
      <c r="D1511" s="4">
        <v>-27.93</v>
      </c>
      <c r="E1511" s="4">
        <v>-10.83</v>
      </c>
      <c r="J1511" s="4">
        <v>0</v>
      </c>
      <c r="K1511" s="4">
        <v>-0.42</v>
      </c>
      <c r="L1511" s="4">
        <v>-14.99</v>
      </c>
    </row>
    <row r="1512" spans="2:12" ht="15" thickBot="1" x14ac:dyDescent="0.35">
      <c r="B1512">
        <f t="shared" si="26"/>
        <v>3</v>
      </c>
      <c r="C1512" s="2">
        <v>41563</v>
      </c>
      <c r="D1512" s="4">
        <v>-11.82</v>
      </c>
      <c r="E1512" s="4">
        <v>97.77</v>
      </c>
      <c r="J1512" s="4">
        <v>-4.93</v>
      </c>
      <c r="K1512" s="4">
        <v>-2.48</v>
      </c>
      <c r="L1512" s="4">
        <v>-134.69999999999999</v>
      </c>
    </row>
    <row r="1513" spans="2:12" ht="15" thickBot="1" x14ac:dyDescent="0.35">
      <c r="B1513">
        <f t="shared" si="26"/>
        <v>2</v>
      </c>
      <c r="C1513" s="2">
        <v>41562</v>
      </c>
      <c r="D1513" s="4">
        <v>-1.66</v>
      </c>
      <c r="E1513" s="4">
        <v>56.23</v>
      </c>
      <c r="J1513" s="4">
        <v>2.2400000000000002</v>
      </c>
      <c r="K1513" s="4">
        <v>-10</v>
      </c>
      <c r="L1513" s="4">
        <v>123.23</v>
      </c>
    </row>
    <row r="1514" spans="2:12" ht="15" thickBot="1" x14ac:dyDescent="0.35">
      <c r="B1514">
        <f t="shared" si="26"/>
        <v>1</v>
      </c>
      <c r="C1514" s="2">
        <v>41561</v>
      </c>
      <c r="D1514" s="4">
        <v>9.31</v>
      </c>
      <c r="E1514" s="4">
        <v>-61.5</v>
      </c>
      <c r="J1514" s="4">
        <v>-0.17</v>
      </c>
      <c r="K1514" s="4">
        <v>-0.43</v>
      </c>
      <c r="L1514" s="4">
        <v>41.93</v>
      </c>
    </row>
    <row r="1515" spans="2:12" ht="15" thickBot="1" x14ac:dyDescent="0.35">
      <c r="B1515">
        <f t="shared" si="26"/>
        <v>5</v>
      </c>
      <c r="C1515" s="2">
        <v>41558</v>
      </c>
      <c r="D1515" s="4">
        <v>-47.02</v>
      </c>
      <c r="E1515" s="4">
        <v>25.02</v>
      </c>
      <c r="J1515" s="4">
        <v>0</v>
      </c>
      <c r="K1515" s="4">
        <v>-5.0199999999999996</v>
      </c>
      <c r="L1515" s="4">
        <v>-12.79</v>
      </c>
    </row>
    <row r="1516" spans="2:12" ht="15" thickBot="1" x14ac:dyDescent="0.35">
      <c r="B1516">
        <f t="shared" si="26"/>
        <v>4</v>
      </c>
      <c r="C1516" s="2">
        <v>41557</v>
      </c>
      <c r="D1516" s="4">
        <v>-37.57</v>
      </c>
      <c r="E1516" s="4">
        <v>9.33</v>
      </c>
      <c r="J1516" s="4">
        <v>0</v>
      </c>
      <c r="K1516" s="4">
        <v>-6.47</v>
      </c>
      <c r="L1516" s="4">
        <v>236.54</v>
      </c>
    </row>
    <row r="1517" spans="2:12" ht="15" thickBot="1" x14ac:dyDescent="0.35">
      <c r="B1517">
        <f t="shared" si="26"/>
        <v>3</v>
      </c>
      <c r="C1517" s="2">
        <v>41556</v>
      </c>
      <c r="D1517" s="4">
        <v>-12.27</v>
      </c>
      <c r="E1517" s="4">
        <v>-9.82</v>
      </c>
      <c r="J1517" s="4">
        <v>0</v>
      </c>
      <c r="K1517" s="4">
        <v>-6.45</v>
      </c>
      <c r="L1517" s="4">
        <v>-36.770000000000003</v>
      </c>
    </row>
    <row r="1518" spans="2:12" ht="15" thickBot="1" x14ac:dyDescent="0.35">
      <c r="B1518">
        <f t="shared" si="26"/>
        <v>2</v>
      </c>
      <c r="C1518" s="2">
        <v>41555</v>
      </c>
      <c r="D1518" s="4">
        <v>3.11</v>
      </c>
      <c r="E1518" s="4">
        <v>31.19</v>
      </c>
      <c r="J1518" s="4">
        <v>0</v>
      </c>
      <c r="K1518" s="4">
        <v>-6.45</v>
      </c>
      <c r="L1518" s="4">
        <v>-42.68</v>
      </c>
    </row>
    <row r="1519" spans="2:12" ht="15" thickBot="1" x14ac:dyDescent="0.35">
      <c r="B1519">
        <f t="shared" si="26"/>
        <v>1</v>
      </c>
      <c r="C1519" s="2">
        <v>41554</v>
      </c>
      <c r="D1519" s="4">
        <v>3.8</v>
      </c>
      <c r="E1519" s="4">
        <v>43.8</v>
      </c>
      <c r="J1519" s="4">
        <v>0</v>
      </c>
      <c r="K1519" s="4">
        <v>-5.64</v>
      </c>
      <c r="L1519" s="4">
        <v>-162.88999999999999</v>
      </c>
    </row>
    <row r="1520" spans="2:12" ht="15" thickBot="1" x14ac:dyDescent="0.35">
      <c r="B1520">
        <f t="shared" si="26"/>
        <v>5</v>
      </c>
      <c r="C1520" s="2">
        <v>41551</v>
      </c>
      <c r="D1520" s="4">
        <v>-41.29</v>
      </c>
      <c r="E1520" s="4">
        <v>65.52</v>
      </c>
      <c r="J1520" s="4">
        <v>0</v>
      </c>
      <c r="K1520" s="4">
        <v>-3.24</v>
      </c>
      <c r="L1520" s="4">
        <v>-50.78</v>
      </c>
    </row>
    <row r="1521" spans="2:12" ht="15" thickBot="1" x14ac:dyDescent="0.35">
      <c r="B1521">
        <f t="shared" si="26"/>
        <v>4</v>
      </c>
      <c r="C1521" s="2">
        <v>41550</v>
      </c>
      <c r="D1521" s="4">
        <v>-27.74</v>
      </c>
      <c r="E1521" s="4">
        <v>93.49</v>
      </c>
      <c r="J1521" s="4">
        <v>0</v>
      </c>
      <c r="K1521" s="4">
        <v>-6.46</v>
      </c>
      <c r="L1521" s="4">
        <v>-82.96</v>
      </c>
    </row>
    <row r="1522" spans="2:12" ht="15" thickBot="1" x14ac:dyDescent="0.35">
      <c r="B1522">
        <f t="shared" si="26"/>
        <v>3</v>
      </c>
      <c r="C1522" s="2">
        <v>41549</v>
      </c>
      <c r="D1522" s="4">
        <v>1.69</v>
      </c>
      <c r="E1522" s="4">
        <v>-12.45</v>
      </c>
      <c r="J1522" s="4">
        <v>0</v>
      </c>
      <c r="K1522" s="4">
        <v>-6.4</v>
      </c>
      <c r="L1522" s="4">
        <v>-86.5</v>
      </c>
    </row>
    <row r="1523" spans="2:12" ht="15" thickBot="1" x14ac:dyDescent="0.35">
      <c r="B1523">
        <f t="shared" si="26"/>
        <v>2</v>
      </c>
      <c r="C1523" s="2">
        <v>41548</v>
      </c>
      <c r="D1523" s="4">
        <v>29.06</v>
      </c>
      <c r="E1523" s="4">
        <v>50.96</v>
      </c>
      <c r="J1523" s="4">
        <v>0</v>
      </c>
      <c r="K1523" s="4">
        <v>-6.49</v>
      </c>
      <c r="L1523" s="4">
        <v>-157.1</v>
      </c>
    </row>
    <row r="1524" spans="2:12" ht="15" thickBot="1" x14ac:dyDescent="0.35">
      <c r="B1524">
        <f t="shared" si="26"/>
        <v>1</v>
      </c>
      <c r="C1524" s="2">
        <v>41547</v>
      </c>
      <c r="D1524" s="4">
        <v>41.73</v>
      </c>
      <c r="E1524" s="4">
        <v>45.9</v>
      </c>
      <c r="J1524" s="4">
        <v>0</v>
      </c>
      <c r="K1524" s="4">
        <v>-6.47</v>
      </c>
      <c r="L1524" s="4">
        <v>98.65</v>
      </c>
    </row>
    <row r="1525" spans="2:12" ht="15" thickBot="1" x14ac:dyDescent="0.35">
      <c r="B1525">
        <f t="shared" si="26"/>
        <v>5</v>
      </c>
      <c r="C1525" s="2">
        <v>41544</v>
      </c>
      <c r="D1525" s="4">
        <v>3.97</v>
      </c>
      <c r="E1525" s="4">
        <v>17.3</v>
      </c>
      <c r="J1525" s="4">
        <v>0</v>
      </c>
      <c r="K1525" s="4">
        <v>-4.3499999999999996</v>
      </c>
      <c r="L1525" s="4">
        <v>-89.32</v>
      </c>
    </row>
    <row r="1526" spans="2:12" ht="15" thickBot="1" x14ac:dyDescent="0.35">
      <c r="B1526">
        <f t="shared" si="26"/>
        <v>4</v>
      </c>
      <c r="C1526" s="2">
        <v>41543</v>
      </c>
      <c r="D1526" s="4">
        <v>8.98</v>
      </c>
      <c r="E1526" s="4">
        <v>-1.18</v>
      </c>
      <c r="J1526" s="4">
        <v>0</v>
      </c>
      <c r="K1526" s="4">
        <v>-2.2400000000000002</v>
      </c>
      <c r="L1526" s="4">
        <v>47.72</v>
      </c>
    </row>
    <row r="1527" spans="2:12" ht="15" thickBot="1" x14ac:dyDescent="0.35">
      <c r="B1527">
        <f t="shared" si="26"/>
        <v>3</v>
      </c>
      <c r="C1527" s="2">
        <v>41542</v>
      </c>
      <c r="D1527" s="4">
        <v>22.59</v>
      </c>
      <c r="E1527" s="4">
        <v>-112.81</v>
      </c>
      <c r="J1527" s="4">
        <v>0</v>
      </c>
      <c r="K1527" s="4">
        <v>-2.23</v>
      </c>
      <c r="L1527" s="4">
        <v>169.9</v>
      </c>
    </row>
    <row r="1528" spans="2:12" ht="15" thickBot="1" x14ac:dyDescent="0.35">
      <c r="B1528">
        <f t="shared" si="26"/>
        <v>2</v>
      </c>
      <c r="C1528" s="2">
        <v>41541</v>
      </c>
      <c r="D1528" s="4">
        <v>41.13</v>
      </c>
      <c r="E1528" s="4">
        <v>-131.5</v>
      </c>
      <c r="J1528" s="4">
        <v>0</v>
      </c>
      <c r="K1528" s="4">
        <v>-2.2400000000000002</v>
      </c>
      <c r="L1528" s="4">
        <v>24.66</v>
      </c>
    </row>
    <row r="1529" spans="2:12" ht="15" thickBot="1" x14ac:dyDescent="0.35">
      <c r="B1529">
        <f t="shared" si="26"/>
        <v>1</v>
      </c>
      <c r="C1529" s="2">
        <v>41540</v>
      </c>
      <c r="D1529" s="4">
        <v>43.46</v>
      </c>
      <c r="E1529" s="4">
        <v>-35.36</v>
      </c>
      <c r="J1529" s="4">
        <v>0</v>
      </c>
      <c r="K1529" s="4">
        <v>-2.23</v>
      </c>
      <c r="L1529" s="4">
        <v>66.3</v>
      </c>
    </row>
    <row r="1530" spans="2:12" ht="15" thickBot="1" x14ac:dyDescent="0.35">
      <c r="B1530">
        <f t="shared" si="26"/>
        <v>5</v>
      </c>
      <c r="C1530" s="2">
        <v>41537</v>
      </c>
      <c r="D1530" s="4">
        <v>-15.35</v>
      </c>
      <c r="E1530" s="4">
        <v>-53.65</v>
      </c>
      <c r="J1530" s="4">
        <v>0.03</v>
      </c>
      <c r="K1530" s="4">
        <v>-2.21</v>
      </c>
      <c r="L1530" s="4">
        <v>68.59</v>
      </c>
    </row>
    <row r="1531" spans="2:12" ht="15" thickBot="1" x14ac:dyDescent="0.35">
      <c r="B1531">
        <f t="shared" si="26"/>
        <v>4</v>
      </c>
      <c r="C1531" s="2">
        <v>41536</v>
      </c>
      <c r="D1531" s="4">
        <v>-10.59</v>
      </c>
      <c r="E1531" s="4">
        <v>14.54</v>
      </c>
      <c r="J1531" s="4">
        <v>0</v>
      </c>
      <c r="K1531" s="4">
        <v>-2.2599999999999998</v>
      </c>
      <c r="L1531" s="4">
        <v>-19.37</v>
      </c>
    </row>
    <row r="1532" spans="2:12" ht="15" thickBot="1" x14ac:dyDescent="0.35">
      <c r="B1532">
        <f t="shared" si="26"/>
        <v>3</v>
      </c>
      <c r="C1532" s="2">
        <v>41535</v>
      </c>
      <c r="D1532" s="4">
        <v>5.98</v>
      </c>
      <c r="E1532" s="4">
        <v>-58.96</v>
      </c>
      <c r="J1532" s="4">
        <v>0</v>
      </c>
      <c r="K1532" s="4">
        <v>-2.27</v>
      </c>
      <c r="L1532" s="4">
        <v>-10.98</v>
      </c>
    </row>
    <row r="1533" spans="2:12" ht="15" thickBot="1" x14ac:dyDescent="0.35">
      <c r="B1533">
        <f t="shared" si="26"/>
        <v>2</v>
      </c>
      <c r="C1533" s="2">
        <v>41534</v>
      </c>
      <c r="D1533" s="4">
        <v>10.78</v>
      </c>
      <c r="E1533" s="4">
        <v>97.5</v>
      </c>
      <c r="J1533" s="4">
        <v>-4.79</v>
      </c>
      <c r="K1533" s="4">
        <v>-2.2599999999999998</v>
      </c>
      <c r="L1533" s="4">
        <v>37.67</v>
      </c>
    </row>
    <row r="1534" spans="2:12" ht="15" thickBot="1" x14ac:dyDescent="0.35">
      <c r="B1534">
        <f t="shared" si="26"/>
        <v>1</v>
      </c>
      <c r="C1534" s="2">
        <v>41533</v>
      </c>
      <c r="D1534" s="4">
        <v>16.91</v>
      </c>
      <c r="E1534" s="4">
        <v>-84.29</v>
      </c>
      <c r="J1534" s="4">
        <v>0.9</v>
      </c>
      <c r="K1534" s="4">
        <v>-6.53</v>
      </c>
      <c r="L1534" s="4">
        <v>90.4</v>
      </c>
    </row>
    <row r="1535" spans="2:12" ht="15" thickBot="1" x14ac:dyDescent="0.35">
      <c r="B1535">
        <f t="shared" si="26"/>
        <v>5</v>
      </c>
      <c r="C1535" s="2">
        <v>41530</v>
      </c>
      <c r="D1535" s="4">
        <v>-42.88</v>
      </c>
      <c r="E1535" s="4">
        <v>-32.380000000000003</v>
      </c>
      <c r="J1535" s="4">
        <v>-0.63</v>
      </c>
      <c r="K1535" s="4">
        <v>-6.54</v>
      </c>
      <c r="L1535" s="4">
        <v>38.28</v>
      </c>
    </row>
    <row r="1536" spans="2:12" ht="15" thickBot="1" x14ac:dyDescent="0.35">
      <c r="B1536">
        <f t="shared" si="26"/>
        <v>4</v>
      </c>
      <c r="C1536" s="2">
        <v>41529</v>
      </c>
      <c r="D1536" s="4">
        <v>-32.19</v>
      </c>
      <c r="E1536" s="4">
        <v>110.47</v>
      </c>
      <c r="J1536" s="4">
        <v>0</v>
      </c>
      <c r="K1536" s="4">
        <v>-6.57</v>
      </c>
      <c r="L1536" s="4">
        <v>-61.48</v>
      </c>
    </row>
    <row r="1537" spans="2:12" ht="15" thickBot="1" x14ac:dyDescent="0.35">
      <c r="B1537">
        <f t="shared" si="26"/>
        <v>3</v>
      </c>
      <c r="C1537" s="2">
        <v>41528</v>
      </c>
      <c r="D1537" s="4">
        <v>-12.03</v>
      </c>
      <c r="E1537" s="4">
        <v>-30.91</v>
      </c>
      <c r="J1537" s="4">
        <v>0</v>
      </c>
      <c r="K1537" s="4">
        <v>-6.62</v>
      </c>
      <c r="L1537" s="4">
        <v>58.42</v>
      </c>
    </row>
    <row r="1538" spans="2:12" ht="15" thickBot="1" x14ac:dyDescent="0.35">
      <c r="B1538">
        <f t="shared" si="26"/>
        <v>2</v>
      </c>
      <c r="C1538" s="2">
        <v>41527</v>
      </c>
      <c r="D1538" s="4">
        <v>5.67</v>
      </c>
      <c r="E1538" s="4">
        <v>31.59</v>
      </c>
      <c r="J1538" s="4">
        <v>0</v>
      </c>
      <c r="K1538" s="4">
        <v>-6.27</v>
      </c>
      <c r="L1538" s="4">
        <v>31.59</v>
      </c>
    </row>
    <row r="1539" spans="2:12" ht="15" thickBot="1" x14ac:dyDescent="0.35">
      <c r="B1539">
        <f t="shared" si="26"/>
        <v>1</v>
      </c>
      <c r="C1539" s="2">
        <v>41526</v>
      </c>
      <c r="D1539" s="4">
        <v>14.32</v>
      </c>
      <c r="E1539" s="4">
        <v>-3.96</v>
      </c>
      <c r="J1539" s="4">
        <v>0</v>
      </c>
      <c r="K1539" s="4">
        <v>-6.68</v>
      </c>
      <c r="L1539" s="4">
        <v>63.44</v>
      </c>
    </row>
    <row r="1540" spans="2:12" ht="15" thickBot="1" x14ac:dyDescent="0.35">
      <c r="B1540">
        <f t="shared" si="26"/>
        <v>5</v>
      </c>
      <c r="C1540" s="2">
        <v>41523</v>
      </c>
      <c r="D1540" s="4">
        <v>-39.4</v>
      </c>
      <c r="E1540" s="4">
        <v>44.91</v>
      </c>
      <c r="J1540" s="4">
        <v>0</v>
      </c>
      <c r="K1540" s="4">
        <v>-9.3800000000000008</v>
      </c>
      <c r="L1540" s="4">
        <v>88.14</v>
      </c>
    </row>
    <row r="1541" spans="2:12" ht="15" thickBot="1" x14ac:dyDescent="0.35">
      <c r="B1541">
        <f t="shared" ref="B1541:B1604" si="27">WEEKDAY(C1541,2)</f>
        <v>4</v>
      </c>
      <c r="C1541" s="2">
        <v>41522</v>
      </c>
      <c r="D1541" s="4">
        <v>-28.82</v>
      </c>
      <c r="E1541" s="4">
        <v>-49.35</v>
      </c>
      <c r="J1541" s="4">
        <v>0</v>
      </c>
      <c r="K1541" s="4">
        <v>-11.8</v>
      </c>
      <c r="L1541" s="4">
        <v>89.99</v>
      </c>
    </row>
    <row r="1542" spans="2:12" ht="15" thickBot="1" x14ac:dyDescent="0.35">
      <c r="B1542">
        <f t="shared" si="27"/>
        <v>3</v>
      </c>
      <c r="C1542" s="2">
        <v>41521</v>
      </c>
      <c r="D1542" s="4">
        <v>-3.4</v>
      </c>
      <c r="E1542" s="4">
        <v>-3.2</v>
      </c>
      <c r="J1542" s="4">
        <v>0</v>
      </c>
      <c r="K1542" s="4">
        <v>-11.21</v>
      </c>
      <c r="L1542" s="4">
        <v>-229.73</v>
      </c>
    </row>
    <row r="1543" spans="2:12" ht="15" thickBot="1" x14ac:dyDescent="0.35">
      <c r="B1543">
        <f t="shared" si="27"/>
        <v>2</v>
      </c>
      <c r="C1543" s="2">
        <v>41520</v>
      </c>
      <c r="D1543" s="4">
        <v>16.13</v>
      </c>
      <c r="E1543" s="4">
        <v>45.36</v>
      </c>
      <c r="J1543" s="4">
        <v>0</v>
      </c>
      <c r="K1543" s="4">
        <v>-12.81</v>
      </c>
      <c r="L1543" s="4">
        <v>-17.55</v>
      </c>
    </row>
    <row r="1544" spans="2:12" ht="15" thickBot="1" x14ac:dyDescent="0.35">
      <c r="B1544">
        <f t="shared" si="27"/>
        <v>1</v>
      </c>
      <c r="C1544" s="2">
        <v>41519</v>
      </c>
      <c r="D1544" s="4">
        <v>35.090000000000003</v>
      </c>
      <c r="E1544" s="4">
        <v>-4.46</v>
      </c>
      <c r="J1544" s="4">
        <v>0</v>
      </c>
      <c r="K1544" s="4">
        <v>-0.5</v>
      </c>
      <c r="L1544" s="4">
        <v>-37.06</v>
      </c>
    </row>
    <row r="1545" spans="2:12" ht="15" thickBot="1" x14ac:dyDescent="0.35">
      <c r="B1545">
        <f t="shared" si="27"/>
        <v>5</v>
      </c>
      <c r="C1545" s="2">
        <v>41516</v>
      </c>
      <c r="D1545" s="4">
        <v>-7.04</v>
      </c>
      <c r="E1545" s="4">
        <v>102.28</v>
      </c>
      <c r="J1545" s="4">
        <v>0</v>
      </c>
      <c r="K1545" s="4">
        <v>-6.64</v>
      </c>
      <c r="L1545" s="4">
        <v>-90.39</v>
      </c>
    </row>
    <row r="1546" spans="2:12" ht="15" thickBot="1" x14ac:dyDescent="0.35">
      <c r="B1546">
        <f t="shared" si="27"/>
        <v>4</v>
      </c>
      <c r="C1546" s="2">
        <v>41515</v>
      </c>
      <c r="D1546" s="4">
        <v>4.67</v>
      </c>
      <c r="E1546" s="4">
        <v>121.77</v>
      </c>
      <c r="J1546" s="4">
        <v>0</v>
      </c>
      <c r="K1546" s="4">
        <v>-13.28</v>
      </c>
      <c r="L1546" s="4">
        <v>21.01</v>
      </c>
    </row>
    <row r="1547" spans="2:12" ht="15" thickBot="1" x14ac:dyDescent="0.35">
      <c r="B1547">
        <f t="shared" si="27"/>
        <v>3</v>
      </c>
      <c r="C1547" s="2">
        <v>41514</v>
      </c>
      <c r="D1547" s="4">
        <v>18.38</v>
      </c>
      <c r="E1547" s="4">
        <v>-27.34</v>
      </c>
      <c r="J1547" s="4">
        <v>0</v>
      </c>
      <c r="K1547" s="4">
        <v>-13.27</v>
      </c>
      <c r="L1547" s="4">
        <v>-58.8</v>
      </c>
    </row>
    <row r="1548" spans="2:12" ht="15" thickBot="1" x14ac:dyDescent="0.35">
      <c r="B1548">
        <f t="shared" si="27"/>
        <v>2</v>
      </c>
      <c r="C1548" s="2">
        <v>41513</v>
      </c>
      <c r="D1548" s="4">
        <v>38.19</v>
      </c>
      <c r="E1548" s="4">
        <v>-62.4</v>
      </c>
      <c r="J1548" s="4">
        <v>0</v>
      </c>
      <c r="K1548" s="4">
        <v>-6.59</v>
      </c>
      <c r="L1548" s="4">
        <v>59.45</v>
      </c>
    </row>
    <row r="1549" spans="2:12" ht="15" thickBot="1" x14ac:dyDescent="0.35">
      <c r="B1549">
        <f t="shared" si="27"/>
        <v>1</v>
      </c>
      <c r="C1549" s="2">
        <v>41512</v>
      </c>
      <c r="D1549" s="4">
        <v>43.9</v>
      </c>
      <c r="E1549" s="4">
        <v>-368.78</v>
      </c>
      <c r="J1549" s="4">
        <v>0</v>
      </c>
      <c r="K1549" s="4">
        <v>-6.61</v>
      </c>
      <c r="L1549" s="4">
        <v>125.66</v>
      </c>
    </row>
    <row r="1550" spans="2:12" ht="15" thickBot="1" x14ac:dyDescent="0.35">
      <c r="B1550">
        <f t="shared" si="27"/>
        <v>5</v>
      </c>
      <c r="C1550" s="2">
        <v>41509</v>
      </c>
      <c r="D1550" s="4">
        <v>-4.47</v>
      </c>
      <c r="E1550" s="4">
        <v>-50.93</v>
      </c>
      <c r="J1550" s="4">
        <v>0</v>
      </c>
      <c r="K1550" s="4">
        <v>-13.26</v>
      </c>
      <c r="L1550" s="4">
        <v>-33.5</v>
      </c>
    </row>
    <row r="1551" spans="2:12" ht="15" thickBot="1" x14ac:dyDescent="0.35">
      <c r="B1551">
        <f t="shared" si="27"/>
        <v>4</v>
      </c>
      <c r="C1551" s="2">
        <v>41508</v>
      </c>
      <c r="D1551" s="4">
        <v>-4.05</v>
      </c>
      <c r="E1551" s="4">
        <v>22.69</v>
      </c>
      <c r="J1551" s="4">
        <v>0</v>
      </c>
      <c r="K1551" s="4">
        <v>-13.2</v>
      </c>
      <c r="L1551" s="4">
        <v>21.36</v>
      </c>
    </row>
    <row r="1552" spans="2:12" ht="15" thickBot="1" x14ac:dyDescent="0.35">
      <c r="B1552">
        <f t="shared" si="27"/>
        <v>3</v>
      </c>
      <c r="C1552" s="2">
        <v>41507</v>
      </c>
      <c r="D1552" s="4">
        <v>10.49</v>
      </c>
      <c r="E1552" s="4">
        <v>-10.78</v>
      </c>
      <c r="J1552" s="4">
        <v>0</v>
      </c>
      <c r="K1552" s="4">
        <v>-10.07</v>
      </c>
      <c r="L1552" s="4">
        <v>116.31</v>
      </c>
    </row>
    <row r="1553" spans="2:12" ht="15" thickBot="1" x14ac:dyDescent="0.35">
      <c r="B1553">
        <f t="shared" si="27"/>
        <v>2</v>
      </c>
      <c r="C1553" s="2">
        <v>41506</v>
      </c>
      <c r="D1553" s="4">
        <v>20.100000000000001</v>
      </c>
      <c r="E1553" s="4">
        <v>-108.28</v>
      </c>
      <c r="J1553" s="4">
        <v>0</v>
      </c>
      <c r="K1553" s="4">
        <v>-6.59</v>
      </c>
      <c r="L1553" s="4">
        <v>68.099999999999994</v>
      </c>
    </row>
    <row r="1554" spans="2:12" ht="15" thickBot="1" x14ac:dyDescent="0.35">
      <c r="B1554">
        <f t="shared" si="27"/>
        <v>1</v>
      </c>
      <c r="C1554" s="2">
        <v>41505</v>
      </c>
      <c r="D1554" s="4">
        <v>21.18</v>
      </c>
      <c r="E1554" s="4">
        <v>-12.35</v>
      </c>
      <c r="J1554" s="4">
        <v>0</v>
      </c>
      <c r="K1554" s="4">
        <v>-6.58</v>
      </c>
      <c r="L1554" s="4">
        <v>8.82</v>
      </c>
    </row>
    <row r="1555" spans="2:12" ht="15" thickBot="1" x14ac:dyDescent="0.35">
      <c r="B1555">
        <f t="shared" si="27"/>
        <v>5</v>
      </c>
      <c r="C1555" s="2">
        <v>41502</v>
      </c>
      <c r="D1555" s="4">
        <v>-34.43</v>
      </c>
      <c r="E1555" s="4">
        <v>19.309999999999999</v>
      </c>
      <c r="J1555" s="4">
        <v>-6.66</v>
      </c>
      <c r="K1555" s="4">
        <v>-6.59</v>
      </c>
      <c r="L1555" s="4">
        <v>70.28</v>
      </c>
    </row>
    <row r="1556" spans="2:12" ht="15" thickBot="1" x14ac:dyDescent="0.35">
      <c r="B1556">
        <f t="shared" si="27"/>
        <v>4</v>
      </c>
      <c r="C1556" s="2">
        <v>41501</v>
      </c>
      <c r="D1556" s="4">
        <v>-27.88</v>
      </c>
      <c r="E1556" s="4">
        <v>-55.22</v>
      </c>
      <c r="J1556" s="4">
        <v>13.62</v>
      </c>
      <c r="K1556" s="4">
        <v>-13.26</v>
      </c>
      <c r="L1556" s="4">
        <v>69.599999999999994</v>
      </c>
    </row>
    <row r="1557" spans="2:12" ht="15" thickBot="1" x14ac:dyDescent="0.35">
      <c r="B1557">
        <f t="shared" si="27"/>
        <v>3</v>
      </c>
      <c r="C1557" s="2">
        <v>41500</v>
      </c>
      <c r="D1557" s="4">
        <v>-11.07</v>
      </c>
      <c r="E1557" s="4">
        <v>-32.26</v>
      </c>
      <c r="J1557" s="4">
        <v>-1.1000000000000001</v>
      </c>
      <c r="K1557" s="4">
        <v>-10.79</v>
      </c>
      <c r="L1557" s="4">
        <v>33.409999999999997</v>
      </c>
    </row>
    <row r="1558" spans="2:12" ht="15" thickBot="1" x14ac:dyDescent="0.35">
      <c r="B1558">
        <f t="shared" si="27"/>
        <v>2</v>
      </c>
      <c r="C1558" s="2">
        <v>41499</v>
      </c>
      <c r="D1558" s="4">
        <v>4.5599999999999996</v>
      </c>
      <c r="E1558" s="4">
        <v>16.16</v>
      </c>
      <c r="J1558" s="4">
        <v>0</v>
      </c>
      <c r="K1558" s="4">
        <v>-6.59</v>
      </c>
      <c r="L1558" s="4">
        <v>-6.85</v>
      </c>
    </row>
    <row r="1559" spans="2:12" ht="15" thickBot="1" x14ac:dyDescent="0.35">
      <c r="B1559">
        <f t="shared" si="27"/>
        <v>1</v>
      </c>
      <c r="C1559" s="2">
        <v>41498</v>
      </c>
      <c r="D1559" s="4">
        <v>16.16</v>
      </c>
      <c r="E1559" s="4">
        <v>-15.07</v>
      </c>
      <c r="J1559" s="4">
        <v>0</v>
      </c>
      <c r="K1559" s="4">
        <v>-6.57</v>
      </c>
      <c r="L1559" s="4">
        <v>73.540000000000006</v>
      </c>
    </row>
    <row r="1560" spans="2:12" ht="15" thickBot="1" x14ac:dyDescent="0.35">
      <c r="B1560">
        <f t="shared" si="27"/>
        <v>5</v>
      </c>
      <c r="C1560" s="2">
        <v>41495</v>
      </c>
      <c r="D1560" s="4">
        <v>-44.31</v>
      </c>
      <c r="E1560" s="4">
        <v>72.08</v>
      </c>
      <c r="J1560" s="4">
        <v>0</v>
      </c>
      <c r="K1560" s="4">
        <v>-10.99</v>
      </c>
      <c r="L1560" s="4">
        <v>-39.950000000000003</v>
      </c>
    </row>
    <row r="1561" spans="2:12" ht="15" thickBot="1" x14ac:dyDescent="0.35">
      <c r="B1561">
        <f t="shared" si="27"/>
        <v>4</v>
      </c>
      <c r="C1561" s="2">
        <v>41494</v>
      </c>
      <c r="D1561" s="4">
        <v>-23.47</v>
      </c>
      <c r="E1561" s="4">
        <v>11.6</v>
      </c>
      <c r="J1561" s="4">
        <v>0</v>
      </c>
      <c r="K1561" s="4">
        <v>-13.21</v>
      </c>
      <c r="L1561" s="4">
        <v>-64.09</v>
      </c>
    </row>
    <row r="1562" spans="2:12" ht="15" thickBot="1" x14ac:dyDescent="0.35">
      <c r="B1562">
        <f t="shared" si="27"/>
        <v>3</v>
      </c>
      <c r="C1562" s="2">
        <v>41493</v>
      </c>
      <c r="D1562" s="4">
        <v>-11.19</v>
      </c>
      <c r="E1562" s="4">
        <v>-3.27</v>
      </c>
      <c r="J1562" s="4">
        <v>0</v>
      </c>
      <c r="K1562" s="4">
        <v>-6.58</v>
      </c>
      <c r="L1562" s="4">
        <v>47.14</v>
      </c>
    </row>
    <row r="1563" spans="2:12" ht="15" thickBot="1" x14ac:dyDescent="0.35">
      <c r="B1563">
        <f t="shared" si="27"/>
        <v>2</v>
      </c>
      <c r="C1563" s="2">
        <v>41492</v>
      </c>
      <c r="D1563" s="4">
        <v>2.65</v>
      </c>
      <c r="E1563" s="4">
        <v>59.13</v>
      </c>
      <c r="J1563" s="4">
        <v>0</v>
      </c>
      <c r="K1563" s="4">
        <v>-6.58</v>
      </c>
      <c r="L1563" s="4">
        <v>-54.81</v>
      </c>
    </row>
    <row r="1564" spans="2:12" ht="15" thickBot="1" x14ac:dyDescent="0.35">
      <c r="B1564">
        <f t="shared" si="27"/>
        <v>1</v>
      </c>
      <c r="C1564" s="2">
        <v>41491</v>
      </c>
      <c r="D1564" s="4">
        <v>11.82</v>
      </c>
      <c r="E1564" s="4">
        <v>58.27</v>
      </c>
      <c r="J1564" s="4">
        <v>0</v>
      </c>
      <c r="K1564" s="4">
        <v>-10.72</v>
      </c>
      <c r="L1564" s="4">
        <v>-73.89</v>
      </c>
    </row>
    <row r="1565" spans="2:12" ht="15" thickBot="1" x14ac:dyDescent="0.35">
      <c r="B1565">
        <f t="shared" si="27"/>
        <v>5</v>
      </c>
      <c r="C1565" s="2">
        <v>41488</v>
      </c>
      <c r="D1565" s="4">
        <v>-32.72</v>
      </c>
      <c r="E1565" s="4">
        <v>106.68</v>
      </c>
      <c r="J1565" s="4">
        <v>0</v>
      </c>
      <c r="K1565" s="4">
        <v>-6.6</v>
      </c>
      <c r="L1565" s="4">
        <v>-29.16</v>
      </c>
    </row>
    <row r="1566" spans="2:12" ht="15" thickBot="1" x14ac:dyDescent="0.35">
      <c r="B1566">
        <f t="shared" si="27"/>
        <v>4</v>
      </c>
      <c r="C1566" s="2">
        <v>41487</v>
      </c>
      <c r="D1566" s="4">
        <v>-5.27</v>
      </c>
      <c r="E1566" s="4">
        <v>128.75</v>
      </c>
      <c r="J1566" s="4">
        <v>0</v>
      </c>
      <c r="K1566" s="4">
        <v>-8.1199999999999992</v>
      </c>
      <c r="L1566" s="4">
        <v>-22</v>
      </c>
    </row>
    <row r="1567" spans="2:12" ht="15" thickBot="1" x14ac:dyDescent="0.35">
      <c r="B1567">
        <f t="shared" si="27"/>
        <v>3</v>
      </c>
      <c r="C1567" s="2">
        <v>41486</v>
      </c>
      <c r="D1567" s="4">
        <v>17.88</v>
      </c>
      <c r="E1567" s="4">
        <v>96.16</v>
      </c>
      <c r="J1567" s="4">
        <v>0</v>
      </c>
      <c r="K1567" s="4">
        <v>-7.57</v>
      </c>
      <c r="L1567" s="4">
        <v>-323.98</v>
      </c>
    </row>
    <row r="1568" spans="2:12" ht="15" thickBot="1" x14ac:dyDescent="0.35">
      <c r="B1568">
        <f t="shared" si="27"/>
        <v>2</v>
      </c>
      <c r="C1568" s="2">
        <v>41485</v>
      </c>
      <c r="D1568" s="4">
        <v>35.78</v>
      </c>
      <c r="E1568" s="4">
        <v>30.24</v>
      </c>
      <c r="J1568" s="4">
        <v>0</v>
      </c>
      <c r="K1568" s="4">
        <v>-6.56</v>
      </c>
      <c r="L1568" s="4">
        <v>151.71</v>
      </c>
    </row>
    <row r="1569" spans="2:12" ht="15" thickBot="1" x14ac:dyDescent="0.35">
      <c r="B1569">
        <f t="shared" si="27"/>
        <v>1</v>
      </c>
      <c r="C1569" s="2">
        <v>41484</v>
      </c>
      <c r="D1569" s="4">
        <v>41.22</v>
      </c>
      <c r="E1569" s="4">
        <v>-76.39</v>
      </c>
      <c r="J1569" s="4">
        <v>0</v>
      </c>
      <c r="K1569" s="4">
        <v>-6.53</v>
      </c>
      <c r="L1569" s="4">
        <v>77.77</v>
      </c>
    </row>
    <row r="1570" spans="2:12" ht="15" thickBot="1" x14ac:dyDescent="0.35">
      <c r="B1570">
        <f t="shared" si="27"/>
        <v>5</v>
      </c>
      <c r="C1570" s="2">
        <v>41481</v>
      </c>
      <c r="D1570" s="4">
        <v>-2.71</v>
      </c>
      <c r="E1570" s="4">
        <v>38.43</v>
      </c>
      <c r="J1570" s="4">
        <v>0</v>
      </c>
      <c r="K1570" s="4">
        <v>-6.51</v>
      </c>
      <c r="L1570" s="4">
        <v>-16.760000000000002</v>
      </c>
    </row>
    <row r="1571" spans="2:12" ht="15" thickBot="1" x14ac:dyDescent="0.35">
      <c r="B1571">
        <f t="shared" si="27"/>
        <v>4</v>
      </c>
      <c r="C1571" s="2">
        <v>41480</v>
      </c>
      <c r="D1571" s="4">
        <v>5.6</v>
      </c>
      <c r="E1571" s="4">
        <v>-225.41</v>
      </c>
      <c r="J1571" s="4">
        <v>0</v>
      </c>
      <c r="K1571" s="4">
        <v>-6.47</v>
      </c>
      <c r="L1571" s="4">
        <v>151.33000000000001</v>
      </c>
    </row>
    <row r="1572" spans="2:12" ht="15" thickBot="1" x14ac:dyDescent="0.35">
      <c r="B1572">
        <f t="shared" si="27"/>
        <v>3</v>
      </c>
      <c r="C1572" s="2">
        <v>41479</v>
      </c>
      <c r="D1572" s="4">
        <v>19.43</v>
      </c>
      <c r="E1572" s="4">
        <v>-103.91</v>
      </c>
      <c r="J1572" s="4">
        <v>0</v>
      </c>
      <c r="K1572" s="4">
        <v>-6.47</v>
      </c>
      <c r="L1572" s="4">
        <v>34.880000000000003</v>
      </c>
    </row>
    <row r="1573" spans="2:12" ht="15" thickBot="1" x14ac:dyDescent="0.35">
      <c r="B1573">
        <f t="shared" si="27"/>
        <v>2</v>
      </c>
      <c r="C1573" s="2">
        <v>41478</v>
      </c>
      <c r="D1573" s="4">
        <v>35.409999999999997</v>
      </c>
      <c r="E1573" s="4">
        <v>13.58</v>
      </c>
      <c r="J1573" s="4">
        <v>0</v>
      </c>
      <c r="K1573" s="4">
        <v>-6.46</v>
      </c>
      <c r="L1573" s="4">
        <v>8.3800000000000008</v>
      </c>
    </row>
    <row r="1574" spans="2:12" ht="15" thickBot="1" x14ac:dyDescent="0.35">
      <c r="B1574">
        <f t="shared" si="27"/>
        <v>1</v>
      </c>
      <c r="C1574" s="2">
        <v>41477</v>
      </c>
      <c r="D1574" s="4">
        <v>37.869999999999997</v>
      </c>
      <c r="E1574" s="4">
        <v>-144.18</v>
      </c>
      <c r="J1574" s="4">
        <v>0</v>
      </c>
      <c r="K1574" s="4">
        <v>-6.48</v>
      </c>
      <c r="L1574" s="4">
        <v>124.07</v>
      </c>
    </row>
    <row r="1575" spans="2:12" ht="15" thickBot="1" x14ac:dyDescent="0.35">
      <c r="B1575">
        <f t="shared" si="27"/>
        <v>5</v>
      </c>
      <c r="C1575" s="2">
        <v>41474</v>
      </c>
      <c r="D1575" s="4">
        <v>-19.09</v>
      </c>
      <c r="E1575" s="4">
        <v>-28.78</v>
      </c>
      <c r="J1575" s="4">
        <v>0</v>
      </c>
      <c r="K1575" s="4">
        <v>-6.38</v>
      </c>
      <c r="L1575" s="4">
        <v>-14.95</v>
      </c>
    </row>
    <row r="1576" spans="2:12" ht="15" thickBot="1" x14ac:dyDescent="0.35">
      <c r="B1576">
        <f t="shared" si="27"/>
        <v>4</v>
      </c>
      <c r="C1576" s="2">
        <v>41473</v>
      </c>
      <c r="D1576" s="4">
        <v>-20.98</v>
      </c>
      <c r="E1576" s="4">
        <v>50.22</v>
      </c>
      <c r="J1576" s="4">
        <v>0</v>
      </c>
      <c r="K1576" s="4">
        <v>-6.49</v>
      </c>
      <c r="L1576" s="4">
        <v>15.98</v>
      </c>
    </row>
    <row r="1577" spans="2:12" ht="15" thickBot="1" x14ac:dyDescent="0.35">
      <c r="B1577">
        <f t="shared" si="27"/>
        <v>3</v>
      </c>
      <c r="C1577" s="2">
        <v>41472</v>
      </c>
      <c r="D1577" s="4">
        <v>-8.2100000000000009</v>
      </c>
      <c r="E1577" s="4">
        <v>-6.48</v>
      </c>
      <c r="J1577" s="4">
        <v>0</v>
      </c>
      <c r="K1577" s="4">
        <v>-6.5</v>
      </c>
      <c r="L1577" s="4">
        <v>-36.19</v>
      </c>
    </row>
    <row r="1578" spans="2:12" ht="15" thickBot="1" x14ac:dyDescent="0.35">
      <c r="B1578">
        <f t="shared" si="27"/>
        <v>2</v>
      </c>
      <c r="C1578" s="2">
        <v>41471</v>
      </c>
      <c r="D1578" s="4">
        <v>3.77</v>
      </c>
      <c r="E1578" s="4">
        <v>80.45</v>
      </c>
      <c r="J1578" s="4">
        <v>-10.28</v>
      </c>
      <c r="K1578" s="4">
        <v>-6.53</v>
      </c>
      <c r="L1578" s="4">
        <v>-34.58</v>
      </c>
    </row>
    <row r="1579" spans="2:12" ht="15" thickBot="1" x14ac:dyDescent="0.35">
      <c r="B1579">
        <f t="shared" si="27"/>
        <v>1</v>
      </c>
      <c r="C1579" s="2">
        <v>41470</v>
      </c>
      <c r="D1579" s="4">
        <v>8.57</v>
      </c>
      <c r="E1579" s="4">
        <v>-74.66</v>
      </c>
      <c r="J1579" s="4">
        <v>0.72</v>
      </c>
      <c r="K1579" s="4">
        <v>-6.54</v>
      </c>
      <c r="L1579" s="4">
        <v>101.9</v>
      </c>
    </row>
    <row r="1580" spans="2:12" ht="15" thickBot="1" x14ac:dyDescent="0.35">
      <c r="B1580">
        <f t="shared" si="27"/>
        <v>5</v>
      </c>
      <c r="C1580" s="2">
        <v>41467</v>
      </c>
      <c r="D1580" s="4">
        <v>-50.93</v>
      </c>
      <c r="E1580" s="4">
        <v>14.08</v>
      </c>
      <c r="J1580" s="4">
        <v>-0.25</v>
      </c>
      <c r="K1580" s="4">
        <v>-6.52</v>
      </c>
      <c r="L1580" s="4">
        <v>104.98</v>
      </c>
    </row>
    <row r="1581" spans="2:12" ht="15" thickBot="1" x14ac:dyDescent="0.35">
      <c r="B1581">
        <f t="shared" si="27"/>
        <v>4</v>
      </c>
      <c r="C1581" s="2">
        <v>41466</v>
      </c>
      <c r="D1581" s="4">
        <v>-34.56</v>
      </c>
      <c r="E1581" s="4">
        <v>1.23</v>
      </c>
      <c r="J1581" s="4">
        <v>0</v>
      </c>
      <c r="K1581" s="4">
        <v>-6.58</v>
      </c>
      <c r="L1581" s="4">
        <v>84.39</v>
      </c>
    </row>
    <row r="1582" spans="2:12" ht="15" thickBot="1" x14ac:dyDescent="0.35">
      <c r="B1582">
        <f t="shared" si="27"/>
        <v>3</v>
      </c>
      <c r="C1582" s="2">
        <v>41465</v>
      </c>
      <c r="D1582" s="4">
        <v>-15.83</v>
      </c>
      <c r="E1582" s="4">
        <v>-56.62</v>
      </c>
      <c r="J1582" s="4">
        <v>0</v>
      </c>
      <c r="K1582" s="4">
        <v>-6.6</v>
      </c>
      <c r="L1582" s="4">
        <v>94.6</v>
      </c>
    </row>
    <row r="1583" spans="2:12" ht="15" thickBot="1" x14ac:dyDescent="0.35">
      <c r="B1583">
        <f t="shared" si="27"/>
        <v>2</v>
      </c>
      <c r="C1583" s="2">
        <v>41464</v>
      </c>
      <c r="D1583" s="4">
        <v>0.99</v>
      </c>
      <c r="E1583" s="4">
        <v>24.03</v>
      </c>
      <c r="J1583" s="4">
        <v>0</v>
      </c>
      <c r="K1583" s="4">
        <v>-6.66</v>
      </c>
      <c r="L1583" s="4">
        <v>-30.12</v>
      </c>
    </row>
    <row r="1584" spans="2:12" ht="15" thickBot="1" x14ac:dyDescent="0.35">
      <c r="B1584">
        <f t="shared" si="27"/>
        <v>1</v>
      </c>
      <c r="C1584" s="2">
        <v>41463</v>
      </c>
      <c r="D1584" s="4">
        <v>8.52</v>
      </c>
      <c r="E1584" s="4">
        <v>28.95</v>
      </c>
      <c r="J1584" s="4">
        <v>0</v>
      </c>
      <c r="K1584" s="4">
        <v>-6.65</v>
      </c>
      <c r="L1584" s="4">
        <v>-31.98</v>
      </c>
    </row>
    <row r="1585" spans="2:12" ht="15" thickBot="1" x14ac:dyDescent="0.35">
      <c r="B1585">
        <f t="shared" si="27"/>
        <v>5</v>
      </c>
      <c r="C1585" s="2">
        <v>41460</v>
      </c>
      <c r="D1585" s="4">
        <v>-46.17</v>
      </c>
      <c r="E1585" s="4">
        <v>58.63</v>
      </c>
      <c r="J1585" s="4">
        <v>0</v>
      </c>
      <c r="K1585" s="4">
        <v>-12.49</v>
      </c>
      <c r="L1585" s="4">
        <v>-40.03</v>
      </c>
    </row>
    <row r="1586" spans="2:12" ht="15" thickBot="1" x14ac:dyDescent="0.35">
      <c r="B1586">
        <f t="shared" si="27"/>
        <v>4</v>
      </c>
      <c r="C1586" s="2">
        <v>41459</v>
      </c>
      <c r="D1586" s="4">
        <v>-30.21</v>
      </c>
      <c r="E1586" s="4">
        <v>81.83</v>
      </c>
      <c r="J1586" s="4">
        <v>0</v>
      </c>
      <c r="K1586" s="4">
        <v>-0.8</v>
      </c>
      <c r="L1586" s="4">
        <v>-38.65</v>
      </c>
    </row>
    <row r="1587" spans="2:12" ht="15" thickBot="1" x14ac:dyDescent="0.35">
      <c r="B1587">
        <f t="shared" si="27"/>
        <v>3</v>
      </c>
      <c r="C1587" s="2">
        <v>41458</v>
      </c>
      <c r="D1587" s="4">
        <v>-9.0399999999999991</v>
      </c>
      <c r="E1587" s="4">
        <v>-34.53</v>
      </c>
      <c r="J1587" s="4">
        <v>0</v>
      </c>
      <c r="K1587" s="4">
        <v>-6.61</v>
      </c>
      <c r="L1587" s="4">
        <v>-35.33</v>
      </c>
    </row>
    <row r="1588" spans="2:12" ht="15" thickBot="1" x14ac:dyDescent="0.35">
      <c r="B1588">
        <f t="shared" si="27"/>
        <v>2</v>
      </c>
      <c r="C1588" s="2">
        <v>41457</v>
      </c>
      <c r="D1588" s="4">
        <v>11.07</v>
      </c>
      <c r="E1588" s="4">
        <v>56.1</v>
      </c>
      <c r="J1588" s="4">
        <v>0</v>
      </c>
      <c r="K1588" s="4">
        <v>-6.58</v>
      </c>
      <c r="L1588" s="4">
        <v>-69.290000000000006</v>
      </c>
    </row>
    <row r="1589" spans="2:12" ht="15" thickBot="1" x14ac:dyDescent="0.35">
      <c r="B1589">
        <f t="shared" si="27"/>
        <v>1</v>
      </c>
      <c r="C1589" s="2">
        <v>41456</v>
      </c>
      <c r="D1589" s="4">
        <v>32.78</v>
      </c>
      <c r="E1589" s="4">
        <v>-10.91</v>
      </c>
      <c r="J1589" s="4">
        <v>0</v>
      </c>
      <c r="K1589" s="4">
        <v>-6.55</v>
      </c>
      <c r="L1589" s="4">
        <v>-135.02000000000001</v>
      </c>
    </row>
    <row r="1590" spans="2:12" ht="15" thickBot="1" x14ac:dyDescent="0.35">
      <c r="B1590">
        <f t="shared" si="27"/>
        <v>5</v>
      </c>
      <c r="C1590" s="2">
        <v>41453</v>
      </c>
      <c r="D1590" s="4">
        <v>-7.22</v>
      </c>
      <c r="E1590" s="4">
        <v>118.49</v>
      </c>
      <c r="J1590" s="4">
        <v>0</v>
      </c>
      <c r="K1590" s="4">
        <v>-6.57</v>
      </c>
      <c r="L1590" s="4">
        <v>-123.68</v>
      </c>
    </row>
    <row r="1591" spans="2:12" ht="15" thickBot="1" x14ac:dyDescent="0.35">
      <c r="B1591">
        <f t="shared" si="27"/>
        <v>4</v>
      </c>
      <c r="C1591" s="2">
        <v>41452</v>
      </c>
      <c r="D1591" s="4">
        <v>1.73</v>
      </c>
      <c r="E1591" s="4">
        <v>39.119999999999997</v>
      </c>
      <c r="J1591" s="4">
        <v>0</v>
      </c>
      <c r="K1591" s="4">
        <v>-6.57</v>
      </c>
      <c r="L1591" s="4">
        <v>15.53</v>
      </c>
    </row>
    <row r="1592" spans="2:12" ht="15" thickBot="1" x14ac:dyDescent="0.35">
      <c r="B1592">
        <f t="shared" si="27"/>
        <v>3</v>
      </c>
      <c r="C1592" s="2">
        <v>41451</v>
      </c>
      <c r="D1592" s="4">
        <v>13.73</v>
      </c>
      <c r="E1592" s="4">
        <v>8.84</v>
      </c>
      <c r="J1592" s="4">
        <v>0</v>
      </c>
      <c r="K1592" s="4">
        <v>-6.55</v>
      </c>
      <c r="L1592" s="4">
        <v>-32.130000000000003</v>
      </c>
    </row>
    <row r="1593" spans="2:12" ht="15" thickBot="1" x14ac:dyDescent="0.35">
      <c r="B1593">
        <f t="shared" si="27"/>
        <v>2</v>
      </c>
      <c r="C1593" s="2">
        <v>41450</v>
      </c>
      <c r="D1593" s="4">
        <v>26.55</v>
      </c>
      <c r="E1593" s="4">
        <v>-224.33</v>
      </c>
      <c r="J1593" s="4">
        <v>-0.02</v>
      </c>
      <c r="K1593" s="4">
        <v>-6.57</v>
      </c>
      <c r="L1593" s="4">
        <v>238.39</v>
      </c>
    </row>
    <row r="1594" spans="2:12" ht="15" thickBot="1" x14ac:dyDescent="0.35">
      <c r="B1594">
        <f t="shared" si="27"/>
        <v>1</v>
      </c>
      <c r="C1594" s="2">
        <v>41449</v>
      </c>
      <c r="D1594" s="4">
        <v>39.57</v>
      </c>
      <c r="E1594" s="4">
        <v>-56.06</v>
      </c>
      <c r="J1594" s="4">
        <v>0</v>
      </c>
      <c r="K1594" s="4">
        <v>-6.55</v>
      </c>
      <c r="L1594" s="4">
        <v>12.6</v>
      </c>
    </row>
    <row r="1595" spans="2:12" ht="15" thickBot="1" x14ac:dyDescent="0.35">
      <c r="B1595">
        <f t="shared" si="27"/>
        <v>5</v>
      </c>
      <c r="C1595" s="2">
        <v>41446</v>
      </c>
      <c r="D1595" s="4">
        <v>-14.24</v>
      </c>
      <c r="E1595" s="4">
        <v>38.32</v>
      </c>
      <c r="J1595" s="4">
        <v>0</v>
      </c>
      <c r="K1595" s="4">
        <v>-6.54</v>
      </c>
      <c r="L1595" s="4">
        <v>-52.8</v>
      </c>
    </row>
    <row r="1596" spans="2:12" ht="15" thickBot="1" x14ac:dyDescent="0.35">
      <c r="B1596">
        <f t="shared" si="27"/>
        <v>4</v>
      </c>
      <c r="C1596" s="2">
        <v>41445</v>
      </c>
      <c r="D1596" s="4">
        <v>-12.79</v>
      </c>
      <c r="E1596" s="4">
        <v>-53.48</v>
      </c>
      <c r="J1596" s="4">
        <v>0</v>
      </c>
      <c r="K1596" s="4">
        <v>-6.43</v>
      </c>
      <c r="L1596" s="4">
        <v>180.56</v>
      </c>
    </row>
    <row r="1597" spans="2:12" ht="15" thickBot="1" x14ac:dyDescent="0.35">
      <c r="B1597">
        <f t="shared" si="27"/>
        <v>3</v>
      </c>
      <c r="C1597" s="2">
        <v>41444</v>
      </c>
      <c r="D1597" s="4">
        <v>1.17</v>
      </c>
      <c r="E1597" s="4">
        <v>6.37</v>
      </c>
      <c r="J1597" s="4">
        <v>-6.91</v>
      </c>
      <c r="K1597" s="4">
        <v>-6.17</v>
      </c>
      <c r="L1597" s="4">
        <v>-23.6</v>
      </c>
    </row>
    <row r="1598" spans="2:12" ht="15" thickBot="1" x14ac:dyDescent="0.35">
      <c r="B1598">
        <f t="shared" si="27"/>
        <v>2</v>
      </c>
      <c r="C1598" s="2">
        <v>41443</v>
      </c>
      <c r="D1598" s="4">
        <v>6.55</v>
      </c>
      <c r="E1598" s="4">
        <v>12.86</v>
      </c>
      <c r="J1598" s="4">
        <v>-3.92</v>
      </c>
      <c r="K1598" s="4">
        <v>-2.21</v>
      </c>
      <c r="L1598" s="4">
        <v>20.53</v>
      </c>
    </row>
    <row r="1599" spans="2:12" ht="15" thickBot="1" x14ac:dyDescent="0.35">
      <c r="B1599">
        <f t="shared" si="27"/>
        <v>1</v>
      </c>
      <c r="C1599" s="2">
        <v>41442</v>
      </c>
      <c r="D1599" s="4">
        <v>17.32</v>
      </c>
      <c r="E1599" s="4">
        <v>-46.35</v>
      </c>
      <c r="J1599" s="4">
        <v>0.2</v>
      </c>
      <c r="K1599" s="4">
        <v>-2.2200000000000002</v>
      </c>
      <c r="L1599" s="4">
        <v>71.209999999999994</v>
      </c>
    </row>
    <row r="1600" spans="2:12" ht="15" thickBot="1" x14ac:dyDescent="0.35">
      <c r="B1600">
        <f t="shared" si="27"/>
        <v>5</v>
      </c>
      <c r="C1600" s="2">
        <v>41439</v>
      </c>
      <c r="D1600" s="4">
        <v>-43.81</v>
      </c>
      <c r="E1600" s="4">
        <v>20.86</v>
      </c>
      <c r="J1600" s="4">
        <v>0</v>
      </c>
      <c r="K1600" s="4">
        <v>-6.44</v>
      </c>
      <c r="L1600" s="4">
        <v>21.83</v>
      </c>
    </row>
    <row r="1601" spans="2:12" ht="15" thickBot="1" x14ac:dyDescent="0.35">
      <c r="B1601">
        <f t="shared" si="27"/>
        <v>4</v>
      </c>
      <c r="C1601" s="2">
        <v>41438</v>
      </c>
      <c r="D1601" s="4">
        <v>-25.6</v>
      </c>
      <c r="E1601" s="4">
        <v>-14.11</v>
      </c>
      <c r="J1601" s="4">
        <v>0</v>
      </c>
      <c r="K1601" s="4">
        <v>-6.48</v>
      </c>
      <c r="L1601" s="4">
        <v>1.41</v>
      </c>
    </row>
    <row r="1602" spans="2:12" ht="15" thickBot="1" x14ac:dyDescent="0.35">
      <c r="B1602">
        <f t="shared" si="27"/>
        <v>2</v>
      </c>
      <c r="C1602" s="2">
        <v>41436</v>
      </c>
      <c r="D1602" s="4">
        <v>-30.48</v>
      </c>
      <c r="E1602" s="4">
        <v>16.13</v>
      </c>
      <c r="J1602" s="4">
        <v>0</v>
      </c>
      <c r="K1602" s="4">
        <v>-6.46</v>
      </c>
      <c r="L1602" s="4">
        <v>30.73</v>
      </c>
    </row>
    <row r="1603" spans="2:12" ht="15" thickBot="1" x14ac:dyDescent="0.35">
      <c r="B1603">
        <f t="shared" si="27"/>
        <v>1</v>
      </c>
      <c r="C1603" s="2">
        <v>41435</v>
      </c>
      <c r="D1603" s="4">
        <v>-10.34</v>
      </c>
      <c r="E1603" s="4">
        <v>29.62</v>
      </c>
      <c r="J1603" s="4">
        <v>0</v>
      </c>
      <c r="K1603" s="4">
        <v>-6.46</v>
      </c>
      <c r="L1603" s="4">
        <v>185.49</v>
      </c>
    </row>
    <row r="1604" spans="2:12" ht="15" thickBot="1" x14ac:dyDescent="0.35">
      <c r="B1604">
        <f t="shared" si="27"/>
        <v>5</v>
      </c>
      <c r="C1604" s="2">
        <v>41432</v>
      </c>
      <c r="D1604" s="4">
        <v>-55.67</v>
      </c>
      <c r="E1604" s="4">
        <v>153.58000000000001</v>
      </c>
      <c r="J1604" s="4">
        <v>0</v>
      </c>
      <c r="K1604" s="4">
        <v>-2.87</v>
      </c>
      <c r="L1604" s="4">
        <v>-132.61000000000001</v>
      </c>
    </row>
    <row r="1605" spans="2:12" ht="15" thickBot="1" x14ac:dyDescent="0.35">
      <c r="B1605">
        <f t="shared" ref="B1605:B1668" si="28">WEEKDAY(C1605,2)</f>
        <v>4</v>
      </c>
      <c r="C1605" s="2">
        <v>41431</v>
      </c>
      <c r="D1605" s="4">
        <v>-40.81</v>
      </c>
      <c r="E1605" s="4">
        <v>3.82</v>
      </c>
      <c r="J1605" s="4">
        <v>0</v>
      </c>
      <c r="K1605" s="4">
        <v>-2.2400000000000002</v>
      </c>
      <c r="L1605" s="4">
        <v>-77.290000000000006</v>
      </c>
    </row>
    <row r="1606" spans="2:12" ht="15" thickBot="1" x14ac:dyDescent="0.35">
      <c r="B1606">
        <f t="shared" si="28"/>
        <v>3</v>
      </c>
      <c r="C1606" s="2">
        <v>41430</v>
      </c>
      <c r="D1606" s="4">
        <v>-12.95</v>
      </c>
      <c r="E1606" s="4">
        <v>144.25</v>
      </c>
      <c r="J1606" s="4">
        <v>0</v>
      </c>
      <c r="K1606" s="4">
        <v>-2.2400000000000002</v>
      </c>
      <c r="L1606" s="4">
        <v>-406.62</v>
      </c>
    </row>
    <row r="1607" spans="2:12" ht="15" thickBot="1" x14ac:dyDescent="0.35">
      <c r="B1607">
        <f t="shared" si="28"/>
        <v>2</v>
      </c>
      <c r="C1607" s="2">
        <v>41429</v>
      </c>
      <c r="D1607" s="4">
        <v>4.57</v>
      </c>
      <c r="E1607" s="4">
        <v>164.75</v>
      </c>
      <c r="J1607" s="4">
        <v>0</v>
      </c>
      <c r="K1607" s="4">
        <v>-2.2400000000000002</v>
      </c>
      <c r="L1607" s="4">
        <v>27.68</v>
      </c>
    </row>
    <row r="1608" spans="2:12" ht="15" thickBot="1" x14ac:dyDescent="0.35">
      <c r="B1608">
        <f t="shared" si="28"/>
        <v>1</v>
      </c>
      <c r="C1608" s="2">
        <v>41428</v>
      </c>
      <c r="D1608" s="4">
        <v>20.010000000000002</v>
      </c>
      <c r="E1608" s="4">
        <v>5.25</v>
      </c>
      <c r="J1608" s="4">
        <v>0</v>
      </c>
      <c r="K1608" s="4">
        <v>-2.23</v>
      </c>
      <c r="L1608" s="4">
        <v>10.65</v>
      </c>
    </row>
    <row r="1609" spans="2:12" ht="15" thickBot="1" x14ac:dyDescent="0.35">
      <c r="B1609">
        <f t="shared" si="28"/>
        <v>5</v>
      </c>
      <c r="C1609" s="2">
        <v>41425</v>
      </c>
      <c r="D1609" s="4">
        <v>-20.81</v>
      </c>
      <c r="E1609" s="4">
        <v>-7.43</v>
      </c>
      <c r="J1609" s="4">
        <v>0</v>
      </c>
      <c r="K1609" s="4">
        <v>-2.2200000000000002</v>
      </c>
      <c r="L1609" s="4">
        <v>-3.33</v>
      </c>
    </row>
    <row r="1610" spans="2:12" ht="15" thickBot="1" x14ac:dyDescent="0.35">
      <c r="B1610">
        <f t="shared" si="28"/>
        <v>4</v>
      </c>
      <c r="C1610" s="2">
        <v>41424</v>
      </c>
      <c r="D1610" s="4">
        <v>-1.46</v>
      </c>
      <c r="E1610" s="4">
        <v>77.89</v>
      </c>
      <c r="J1610" s="4">
        <v>0</v>
      </c>
      <c r="K1610" s="4">
        <v>-1.71</v>
      </c>
      <c r="L1610" s="4">
        <v>-78.28</v>
      </c>
    </row>
    <row r="1611" spans="2:12" ht="15" thickBot="1" x14ac:dyDescent="0.35">
      <c r="B1611">
        <f t="shared" si="28"/>
        <v>3</v>
      </c>
      <c r="C1611" s="2">
        <v>41423</v>
      </c>
      <c r="D1611" s="4">
        <v>16.07</v>
      </c>
      <c r="E1611" s="4">
        <v>53.34</v>
      </c>
      <c r="J1611" s="4">
        <v>0</v>
      </c>
      <c r="K1611" s="4">
        <v>0</v>
      </c>
      <c r="L1611" s="4">
        <v>-138.49</v>
      </c>
    </row>
    <row r="1612" spans="2:12" ht="15" thickBot="1" x14ac:dyDescent="0.35">
      <c r="B1612">
        <f t="shared" si="28"/>
        <v>2</v>
      </c>
      <c r="C1612" s="2">
        <v>41422</v>
      </c>
      <c r="D1612" s="4">
        <v>30.63</v>
      </c>
      <c r="E1612" s="4">
        <v>-1.83</v>
      </c>
      <c r="J1612" s="4">
        <v>0</v>
      </c>
      <c r="K1612" s="4">
        <v>0</v>
      </c>
      <c r="L1612" s="4">
        <v>55.69</v>
      </c>
    </row>
    <row r="1613" spans="2:12" ht="15" thickBot="1" x14ac:dyDescent="0.35">
      <c r="B1613">
        <f t="shared" si="28"/>
        <v>1</v>
      </c>
      <c r="C1613" s="2">
        <v>41421</v>
      </c>
      <c r="D1613" s="4">
        <v>41.11</v>
      </c>
      <c r="E1613" s="4">
        <v>-199.07</v>
      </c>
      <c r="J1613" s="4">
        <v>0</v>
      </c>
      <c r="K1613" s="4">
        <v>0</v>
      </c>
      <c r="L1613" s="4">
        <v>120.37</v>
      </c>
    </row>
    <row r="1614" spans="2:12" ht="15" thickBot="1" x14ac:dyDescent="0.35">
      <c r="B1614">
        <f t="shared" si="28"/>
        <v>5</v>
      </c>
      <c r="C1614" s="2">
        <v>41418</v>
      </c>
      <c r="D1614" s="4">
        <v>-9.0299999999999994</v>
      </c>
      <c r="E1614" s="4">
        <v>-121.45</v>
      </c>
      <c r="J1614" s="4">
        <v>0</v>
      </c>
      <c r="K1614" s="4">
        <v>0</v>
      </c>
      <c r="L1614" s="4">
        <v>112.23</v>
      </c>
    </row>
    <row r="1615" spans="2:12" ht="15" thickBot="1" x14ac:dyDescent="0.35">
      <c r="B1615">
        <f t="shared" si="28"/>
        <v>4</v>
      </c>
      <c r="C1615" s="2">
        <v>41417</v>
      </c>
      <c r="D1615" s="4">
        <v>-1.59</v>
      </c>
      <c r="E1615" s="4">
        <v>34.06</v>
      </c>
      <c r="J1615" s="4">
        <v>-3.58</v>
      </c>
      <c r="K1615" s="4">
        <v>0</v>
      </c>
      <c r="L1615" s="4">
        <v>31.55</v>
      </c>
    </row>
    <row r="1616" spans="2:12" ht="15" thickBot="1" x14ac:dyDescent="0.35">
      <c r="B1616">
        <f t="shared" si="28"/>
        <v>3</v>
      </c>
      <c r="C1616" s="2">
        <v>41416</v>
      </c>
      <c r="D1616" s="4">
        <v>10.039999999999999</v>
      </c>
      <c r="E1616" s="4">
        <v>-30.05</v>
      </c>
      <c r="J1616" s="4">
        <v>-9.41</v>
      </c>
      <c r="K1616" s="4">
        <v>0</v>
      </c>
      <c r="L1616" s="4">
        <v>15.12</v>
      </c>
    </row>
    <row r="1617" spans="2:12" ht="15" thickBot="1" x14ac:dyDescent="0.35">
      <c r="B1617">
        <f t="shared" si="28"/>
        <v>2</v>
      </c>
      <c r="C1617" s="2">
        <v>41415</v>
      </c>
      <c r="D1617" s="4">
        <v>17.2</v>
      </c>
      <c r="E1617" s="4">
        <v>19.440000000000001</v>
      </c>
      <c r="J1617" s="4">
        <v>-0.37</v>
      </c>
      <c r="K1617" s="4">
        <v>0</v>
      </c>
      <c r="L1617" s="4">
        <v>21.62</v>
      </c>
    </row>
    <row r="1618" spans="2:12" ht="15" thickBot="1" x14ac:dyDescent="0.35">
      <c r="B1618">
        <f t="shared" si="28"/>
        <v>1</v>
      </c>
      <c r="C1618" s="2">
        <v>41414</v>
      </c>
      <c r="D1618" s="4">
        <v>21.71</v>
      </c>
      <c r="E1618" s="4">
        <v>-110.1</v>
      </c>
      <c r="J1618" s="4">
        <v>0</v>
      </c>
      <c r="K1618" s="4">
        <v>0</v>
      </c>
      <c r="L1618" s="4">
        <v>63.19</v>
      </c>
    </row>
    <row r="1619" spans="2:12" ht="15" thickBot="1" x14ac:dyDescent="0.35">
      <c r="B1619">
        <f t="shared" si="28"/>
        <v>5</v>
      </c>
      <c r="C1619" s="2">
        <v>41411</v>
      </c>
      <c r="D1619" s="4">
        <v>-38.46</v>
      </c>
      <c r="E1619" s="4">
        <v>35.57</v>
      </c>
      <c r="J1619" s="4">
        <v>0</v>
      </c>
      <c r="K1619" s="4">
        <v>0</v>
      </c>
      <c r="L1619" s="4">
        <v>-9.1999999999999993</v>
      </c>
    </row>
    <row r="1620" spans="2:12" ht="15" thickBot="1" x14ac:dyDescent="0.35">
      <c r="B1620">
        <f t="shared" si="28"/>
        <v>4</v>
      </c>
      <c r="C1620" s="2">
        <v>41410</v>
      </c>
      <c r="D1620" s="4">
        <v>-20.87</v>
      </c>
      <c r="E1620" s="4">
        <v>50.37</v>
      </c>
      <c r="J1620" s="4">
        <v>0</v>
      </c>
      <c r="K1620" s="4">
        <v>0</v>
      </c>
      <c r="L1620" s="4">
        <v>8.41</v>
      </c>
    </row>
    <row r="1621" spans="2:12" ht="15" thickBot="1" x14ac:dyDescent="0.35">
      <c r="B1621">
        <f t="shared" si="28"/>
        <v>3</v>
      </c>
      <c r="C1621" s="2">
        <v>41409</v>
      </c>
      <c r="D1621" s="4">
        <v>-0.24</v>
      </c>
      <c r="E1621" s="4">
        <v>-90.67</v>
      </c>
      <c r="J1621" s="4">
        <v>0</v>
      </c>
      <c r="K1621" s="4">
        <v>0</v>
      </c>
      <c r="L1621" s="4">
        <v>3.89</v>
      </c>
    </row>
    <row r="1622" spans="2:12" ht="15" thickBot="1" x14ac:dyDescent="0.35">
      <c r="B1622">
        <f t="shared" si="28"/>
        <v>2</v>
      </c>
      <c r="C1622" s="2">
        <v>41408</v>
      </c>
      <c r="D1622" s="4">
        <v>24.42</v>
      </c>
      <c r="E1622" s="4">
        <v>36.049999999999997</v>
      </c>
      <c r="J1622" s="4">
        <v>0</v>
      </c>
      <c r="K1622" s="4">
        <v>-0.1</v>
      </c>
      <c r="L1622" s="4">
        <v>55.26</v>
      </c>
    </row>
    <row r="1623" spans="2:12" ht="15" thickBot="1" x14ac:dyDescent="0.35">
      <c r="B1623">
        <f t="shared" si="28"/>
        <v>1</v>
      </c>
      <c r="C1623" s="2">
        <v>41407</v>
      </c>
      <c r="D1623" s="4">
        <v>53.22</v>
      </c>
      <c r="E1623" s="4">
        <v>-32.71</v>
      </c>
      <c r="J1623" s="4">
        <v>0</v>
      </c>
      <c r="K1623" s="4">
        <v>0</v>
      </c>
      <c r="L1623" s="4">
        <v>232</v>
      </c>
    </row>
    <row r="1624" spans="2:12" ht="15" thickBot="1" x14ac:dyDescent="0.35">
      <c r="B1624">
        <f t="shared" si="28"/>
        <v>3</v>
      </c>
      <c r="C1624" s="2">
        <v>41402</v>
      </c>
      <c r="D1624" s="4">
        <v>-46.84</v>
      </c>
      <c r="E1624" s="4">
        <v>151.57</v>
      </c>
      <c r="J1624" s="4">
        <v>0</v>
      </c>
      <c r="K1624" s="4">
        <v>0</v>
      </c>
      <c r="L1624" s="4">
        <v>-245.77</v>
      </c>
    </row>
    <row r="1625" spans="2:12" ht="15" thickBot="1" x14ac:dyDescent="0.35">
      <c r="B1625">
        <f t="shared" si="28"/>
        <v>2</v>
      </c>
      <c r="C1625" s="2">
        <v>41401</v>
      </c>
      <c r="D1625" s="4">
        <v>6.03</v>
      </c>
      <c r="E1625" s="4">
        <v>76.06</v>
      </c>
      <c r="J1625" s="4">
        <v>0</v>
      </c>
      <c r="K1625" s="4">
        <v>0</v>
      </c>
      <c r="L1625" s="4">
        <v>-441.18</v>
      </c>
    </row>
    <row r="1626" spans="2:12" ht="15" thickBot="1" x14ac:dyDescent="0.35">
      <c r="B1626">
        <f t="shared" si="28"/>
        <v>1</v>
      </c>
      <c r="C1626" s="2">
        <v>41400</v>
      </c>
      <c r="D1626" s="4">
        <v>65.150000000000006</v>
      </c>
      <c r="E1626" s="4">
        <v>38.58</v>
      </c>
      <c r="J1626" s="4">
        <v>0</v>
      </c>
      <c r="K1626" s="4">
        <v>0</v>
      </c>
      <c r="L1626" s="4">
        <v>166.66</v>
      </c>
    </row>
    <row r="1627" spans="2:12" ht="15" thickBot="1" x14ac:dyDescent="0.35">
      <c r="B1627">
        <f t="shared" si="28"/>
        <v>2</v>
      </c>
      <c r="C1627" s="2">
        <v>41394</v>
      </c>
      <c r="D1627" s="4">
        <v>-80.25</v>
      </c>
      <c r="E1627" s="4">
        <v>50.6</v>
      </c>
      <c r="J1627" s="4">
        <v>0</v>
      </c>
      <c r="K1627" s="4">
        <v>0</v>
      </c>
      <c r="L1627" s="4">
        <v>-206.84</v>
      </c>
    </row>
    <row r="1628" spans="2:12" ht="15" thickBot="1" x14ac:dyDescent="0.35">
      <c r="B1628">
        <f t="shared" si="28"/>
        <v>1</v>
      </c>
      <c r="C1628" s="2">
        <v>41393</v>
      </c>
      <c r="D1628" s="4">
        <v>-24.12</v>
      </c>
      <c r="E1628" s="4">
        <v>-13.58</v>
      </c>
      <c r="J1628" s="4">
        <v>0</v>
      </c>
      <c r="K1628" s="4">
        <v>0</v>
      </c>
      <c r="L1628" s="4">
        <v>64.650000000000006</v>
      </c>
    </row>
    <row r="1629" spans="2:12" ht="15" thickBot="1" x14ac:dyDescent="0.35">
      <c r="B1629">
        <f t="shared" si="28"/>
        <v>5</v>
      </c>
      <c r="C1629" s="2">
        <v>41390</v>
      </c>
      <c r="D1629" s="4">
        <v>-30.42</v>
      </c>
      <c r="E1629" s="4">
        <v>72.010000000000005</v>
      </c>
      <c r="J1629" s="4">
        <v>0.18</v>
      </c>
      <c r="K1629" s="4">
        <v>-0.19</v>
      </c>
      <c r="L1629" s="4">
        <v>5.37</v>
      </c>
    </row>
    <row r="1630" spans="2:12" ht="15" thickBot="1" x14ac:dyDescent="0.35">
      <c r="B1630">
        <f t="shared" si="28"/>
        <v>4</v>
      </c>
      <c r="C1630" s="2">
        <v>41389</v>
      </c>
      <c r="D1630" s="4">
        <v>-13.25</v>
      </c>
      <c r="E1630" s="4">
        <v>-264.7</v>
      </c>
      <c r="J1630" s="4">
        <v>0</v>
      </c>
      <c r="K1630" s="4">
        <v>-2.21</v>
      </c>
      <c r="L1630" s="4">
        <v>253.61</v>
      </c>
    </row>
    <row r="1631" spans="2:12" ht="15" thickBot="1" x14ac:dyDescent="0.35">
      <c r="B1631">
        <f t="shared" si="28"/>
        <v>3</v>
      </c>
      <c r="C1631" s="2">
        <v>41388</v>
      </c>
      <c r="D1631" s="4">
        <v>11.21</v>
      </c>
      <c r="E1631" s="4">
        <v>-59.59</v>
      </c>
      <c r="J1631" s="4">
        <v>0</v>
      </c>
      <c r="K1631" s="4">
        <v>-2.2200000000000002</v>
      </c>
      <c r="L1631" s="4">
        <v>149.91999999999999</v>
      </c>
    </row>
    <row r="1632" spans="2:12" ht="15" thickBot="1" x14ac:dyDescent="0.35">
      <c r="B1632">
        <f t="shared" si="28"/>
        <v>2</v>
      </c>
      <c r="C1632" s="2">
        <v>41387</v>
      </c>
      <c r="D1632" s="4">
        <v>17.75</v>
      </c>
      <c r="E1632" s="4">
        <v>17.16</v>
      </c>
      <c r="J1632" s="4">
        <v>0</v>
      </c>
      <c r="K1632" s="4">
        <v>-2.2200000000000002</v>
      </c>
      <c r="L1632" s="4">
        <v>61.3</v>
      </c>
    </row>
    <row r="1633" spans="2:12" ht="15" thickBot="1" x14ac:dyDescent="0.35">
      <c r="B1633">
        <f t="shared" si="28"/>
        <v>1</v>
      </c>
      <c r="C1633" s="2">
        <v>41386</v>
      </c>
      <c r="D1633" s="4">
        <v>32.61</v>
      </c>
      <c r="E1633" s="4">
        <v>-161.13999999999999</v>
      </c>
      <c r="J1633" s="4">
        <v>0</v>
      </c>
      <c r="K1633" s="4">
        <v>-2.21</v>
      </c>
      <c r="L1633" s="4">
        <v>101.58</v>
      </c>
    </row>
    <row r="1634" spans="2:12" ht="15" thickBot="1" x14ac:dyDescent="0.35">
      <c r="B1634">
        <f t="shared" si="28"/>
        <v>5</v>
      </c>
      <c r="C1634" s="2">
        <v>41383</v>
      </c>
      <c r="D1634" s="4">
        <v>-30.16</v>
      </c>
      <c r="E1634" s="4">
        <v>7.72</v>
      </c>
      <c r="J1634" s="4">
        <v>0</v>
      </c>
      <c r="K1634" s="4">
        <v>-2.21</v>
      </c>
      <c r="L1634" s="4">
        <v>94.13</v>
      </c>
    </row>
    <row r="1635" spans="2:12" ht="15" thickBot="1" x14ac:dyDescent="0.35">
      <c r="B1635">
        <f t="shared" si="28"/>
        <v>4</v>
      </c>
      <c r="C1635" s="2">
        <v>41382</v>
      </c>
      <c r="D1635" s="4">
        <v>-22.42</v>
      </c>
      <c r="E1635" s="4">
        <v>-26.26</v>
      </c>
      <c r="J1635" s="4">
        <v>0</v>
      </c>
      <c r="K1635" s="4">
        <v>-2.19</v>
      </c>
      <c r="L1635" s="4">
        <v>35.21</v>
      </c>
    </row>
    <row r="1636" spans="2:12" ht="15" thickBot="1" x14ac:dyDescent="0.35">
      <c r="B1636">
        <f t="shared" si="28"/>
        <v>3</v>
      </c>
      <c r="C1636" s="2">
        <v>41381</v>
      </c>
      <c r="D1636" s="4">
        <v>-12.47</v>
      </c>
      <c r="E1636" s="4">
        <v>8.3000000000000007</v>
      </c>
      <c r="J1636" s="4">
        <v>0</v>
      </c>
      <c r="K1636" s="4">
        <v>-2.2000000000000002</v>
      </c>
      <c r="L1636" s="4">
        <v>-28.15</v>
      </c>
    </row>
    <row r="1637" spans="2:12" ht="15" thickBot="1" x14ac:dyDescent="0.35">
      <c r="B1637">
        <f t="shared" si="28"/>
        <v>2</v>
      </c>
      <c r="C1637" s="2">
        <v>41380</v>
      </c>
      <c r="D1637" s="4">
        <v>-2.97</v>
      </c>
      <c r="E1637" s="4">
        <v>39.28</v>
      </c>
      <c r="J1637" s="4">
        <v>-19.25</v>
      </c>
      <c r="K1637" s="4">
        <v>-1.61</v>
      </c>
      <c r="L1637" s="4">
        <v>94.98</v>
      </c>
    </row>
    <row r="1638" spans="2:12" ht="15" thickBot="1" x14ac:dyDescent="0.35">
      <c r="B1638">
        <f t="shared" si="28"/>
        <v>1</v>
      </c>
      <c r="C1638" s="2">
        <v>41379</v>
      </c>
      <c r="D1638" s="4">
        <v>2.2599999999999998</v>
      </c>
      <c r="E1638" s="4">
        <v>-71.819999999999993</v>
      </c>
      <c r="J1638" s="4">
        <v>-4.55</v>
      </c>
      <c r="K1638" s="4">
        <v>0</v>
      </c>
      <c r="L1638" s="4">
        <v>32.06</v>
      </c>
    </row>
    <row r="1639" spans="2:12" ht="15" thickBot="1" x14ac:dyDescent="0.35">
      <c r="B1639">
        <f t="shared" si="28"/>
        <v>5</v>
      </c>
      <c r="C1639" s="2">
        <v>41376</v>
      </c>
      <c r="D1639" s="4">
        <v>-58.16</v>
      </c>
      <c r="E1639" s="4">
        <v>49.78</v>
      </c>
      <c r="J1639" s="4">
        <v>-0.5</v>
      </c>
      <c r="K1639" s="4">
        <v>0</v>
      </c>
      <c r="L1639" s="4">
        <v>-13.99</v>
      </c>
    </row>
    <row r="1640" spans="2:12" ht="15" thickBot="1" x14ac:dyDescent="0.35">
      <c r="B1640">
        <f t="shared" si="28"/>
        <v>4</v>
      </c>
      <c r="C1640" s="2">
        <v>41375</v>
      </c>
      <c r="D1640" s="4">
        <v>-36.200000000000003</v>
      </c>
      <c r="E1640" s="4">
        <v>-7.23</v>
      </c>
      <c r="J1640" s="4">
        <v>0</v>
      </c>
      <c r="K1640" s="4">
        <v>0</v>
      </c>
      <c r="L1640" s="4">
        <v>68.86</v>
      </c>
    </row>
    <row r="1641" spans="2:12" ht="15" thickBot="1" x14ac:dyDescent="0.35">
      <c r="B1641">
        <f t="shared" si="28"/>
        <v>3</v>
      </c>
      <c r="C1641" s="2">
        <v>41374</v>
      </c>
      <c r="D1641" s="4">
        <v>-24.09</v>
      </c>
      <c r="E1641" s="4">
        <v>5.0599999999999996</v>
      </c>
      <c r="J1641" s="4">
        <v>0</v>
      </c>
      <c r="K1641" s="4">
        <v>0</v>
      </c>
      <c r="L1641" s="4">
        <v>-138.87</v>
      </c>
    </row>
    <row r="1642" spans="2:12" ht="15" thickBot="1" x14ac:dyDescent="0.35">
      <c r="B1642">
        <f t="shared" si="28"/>
        <v>2</v>
      </c>
      <c r="C1642" s="2">
        <v>41373</v>
      </c>
      <c r="D1642" s="4">
        <v>-10.19</v>
      </c>
      <c r="E1642" s="4">
        <v>37</v>
      </c>
      <c r="J1642" s="4">
        <v>0</v>
      </c>
      <c r="K1642" s="4">
        <v>-1.1499999999999999</v>
      </c>
      <c r="L1642" s="4">
        <v>118.46</v>
      </c>
    </row>
    <row r="1643" spans="2:12" ht="15" thickBot="1" x14ac:dyDescent="0.35">
      <c r="B1643">
        <f t="shared" si="28"/>
        <v>1</v>
      </c>
      <c r="C1643" s="2">
        <v>41372</v>
      </c>
      <c r="D1643" s="4">
        <v>11.37</v>
      </c>
      <c r="E1643" s="4">
        <v>22.59</v>
      </c>
      <c r="J1643" s="4">
        <v>0</v>
      </c>
      <c r="K1643" s="4">
        <v>-2.21</v>
      </c>
      <c r="L1643" s="4">
        <v>109.59</v>
      </c>
    </row>
    <row r="1644" spans="2:12" ht="15" thickBot="1" x14ac:dyDescent="0.35">
      <c r="B1644">
        <f t="shared" si="28"/>
        <v>5</v>
      </c>
      <c r="C1644" s="2">
        <v>41369</v>
      </c>
      <c r="D1644" s="4">
        <v>-40.74</v>
      </c>
      <c r="E1644" s="4">
        <v>73.66</v>
      </c>
      <c r="J1644" s="4">
        <v>0</v>
      </c>
      <c r="K1644" s="4">
        <v>-2.13</v>
      </c>
      <c r="L1644" s="4">
        <v>-89.75</v>
      </c>
    </row>
    <row r="1645" spans="2:12" ht="15" thickBot="1" x14ac:dyDescent="0.35">
      <c r="B1645">
        <f t="shared" si="28"/>
        <v>4</v>
      </c>
      <c r="C1645" s="2">
        <v>41368</v>
      </c>
      <c r="D1645" s="4">
        <v>-27.42</v>
      </c>
      <c r="E1645" s="4">
        <v>63.81</v>
      </c>
      <c r="J1645" s="4">
        <v>0</v>
      </c>
      <c r="K1645" s="4">
        <v>-0.03</v>
      </c>
      <c r="L1645" s="4">
        <v>-137.51</v>
      </c>
    </row>
    <row r="1646" spans="2:12" ht="15" thickBot="1" x14ac:dyDescent="0.35">
      <c r="B1646">
        <f t="shared" si="28"/>
        <v>3</v>
      </c>
      <c r="C1646" s="2">
        <v>41367</v>
      </c>
      <c r="D1646" s="4">
        <v>-6.75</v>
      </c>
      <c r="E1646" s="4">
        <v>46.98</v>
      </c>
      <c r="J1646" s="4">
        <v>0</v>
      </c>
      <c r="K1646" s="4">
        <v>0</v>
      </c>
      <c r="L1646" s="4">
        <v>-107.19</v>
      </c>
    </row>
    <row r="1647" spans="2:12" ht="15" thickBot="1" x14ac:dyDescent="0.35">
      <c r="B1647">
        <f t="shared" si="28"/>
        <v>2</v>
      </c>
      <c r="C1647" s="2">
        <v>41366</v>
      </c>
      <c r="D1647" s="4">
        <v>16.309999999999999</v>
      </c>
      <c r="E1647" s="4">
        <v>28.16</v>
      </c>
      <c r="J1647" s="4">
        <v>0</v>
      </c>
      <c r="K1647" s="4">
        <v>0</v>
      </c>
      <c r="L1647" s="4">
        <v>-84.98</v>
      </c>
    </row>
    <row r="1648" spans="2:12" ht="15" thickBot="1" x14ac:dyDescent="0.35">
      <c r="B1648">
        <f t="shared" si="28"/>
        <v>1</v>
      </c>
      <c r="C1648" s="2">
        <v>41365</v>
      </c>
      <c r="D1648" s="4">
        <v>35.28</v>
      </c>
      <c r="E1648" s="4">
        <v>43.69</v>
      </c>
      <c r="J1648" s="4">
        <v>0</v>
      </c>
      <c r="K1648" s="4">
        <v>0</v>
      </c>
      <c r="L1648" s="4">
        <v>-45.42</v>
      </c>
    </row>
    <row r="1649" spans="2:12" ht="15" thickBot="1" x14ac:dyDescent="0.35">
      <c r="B1649">
        <f t="shared" si="28"/>
        <v>5</v>
      </c>
      <c r="C1649" s="2">
        <v>41362</v>
      </c>
      <c r="D1649" s="4">
        <v>-3.69</v>
      </c>
      <c r="E1649" s="4">
        <v>113.05</v>
      </c>
      <c r="J1649" s="4">
        <v>0</v>
      </c>
      <c r="K1649" s="4">
        <v>0</v>
      </c>
      <c r="L1649" s="4">
        <v>-164.22</v>
      </c>
    </row>
    <row r="1650" spans="2:12" ht="15" thickBot="1" x14ac:dyDescent="0.35">
      <c r="B1650">
        <f t="shared" si="28"/>
        <v>4</v>
      </c>
      <c r="C1650" s="2">
        <v>41361</v>
      </c>
      <c r="D1650" s="4">
        <v>4.58</v>
      </c>
      <c r="E1650" s="4">
        <v>-176.57</v>
      </c>
      <c r="J1650" s="4">
        <v>0</v>
      </c>
      <c r="K1650" s="4">
        <v>0</v>
      </c>
      <c r="L1650" s="4">
        <v>236.35</v>
      </c>
    </row>
    <row r="1651" spans="2:12" ht="15" thickBot="1" x14ac:dyDescent="0.35">
      <c r="B1651">
        <f t="shared" si="28"/>
        <v>3</v>
      </c>
      <c r="C1651" s="2">
        <v>41360</v>
      </c>
      <c r="D1651" s="4">
        <v>16.45</v>
      </c>
      <c r="E1651" s="4">
        <v>-45.45</v>
      </c>
      <c r="J1651" s="4">
        <v>0</v>
      </c>
      <c r="K1651" s="4">
        <v>0</v>
      </c>
      <c r="L1651" s="4">
        <v>4.8499999999999996</v>
      </c>
    </row>
    <row r="1652" spans="2:12" ht="15" thickBot="1" x14ac:dyDescent="0.35">
      <c r="B1652">
        <f t="shared" si="28"/>
        <v>2</v>
      </c>
      <c r="C1652" s="2">
        <v>41359</v>
      </c>
      <c r="D1652" s="4">
        <v>31.58</v>
      </c>
      <c r="E1652" s="4">
        <v>154.91</v>
      </c>
      <c r="J1652" s="4">
        <v>0</v>
      </c>
      <c r="K1652" s="4">
        <v>0</v>
      </c>
      <c r="L1652" s="4">
        <v>-143.37</v>
      </c>
    </row>
    <row r="1653" spans="2:12" ht="15" thickBot="1" x14ac:dyDescent="0.35">
      <c r="B1653">
        <f t="shared" si="28"/>
        <v>1</v>
      </c>
      <c r="C1653" s="2">
        <v>41358</v>
      </c>
      <c r="D1653" s="4">
        <v>39.43</v>
      </c>
      <c r="E1653" s="4">
        <v>-284.92</v>
      </c>
      <c r="J1653" s="4">
        <v>0</v>
      </c>
      <c r="K1653" s="4">
        <v>0</v>
      </c>
      <c r="L1653" s="4">
        <v>297.39</v>
      </c>
    </row>
    <row r="1654" spans="2:12" ht="15" thickBot="1" x14ac:dyDescent="0.35">
      <c r="B1654">
        <f t="shared" si="28"/>
        <v>5</v>
      </c>
      <c r="C1654" s="2">
        <v>41355</v>
      </c>
      <c r="D1654" s="4">
        <v>-12.17</v>
      </c>
      <c r="E1654" s="4">
        <v>1.33</v>
      </c>
      <c r="J1654" s="4">
        <v>0</v>
      </c>
      <c r="K1654" s="4">
        <v>0</v>
      </c>
      <c r="L1654" s="4">
        <v>-58.13</v>
      </c>
    </row>
    <row r="1655" spans="2:12" ht="15" thickBot="1" x14ac:dyDescent="0.35">
      <c r="B1655">
        <f t="shared" si="28"/>
        <v>4</v>
      </c>
      <c r="C1655" s="2">
        <v>41354</v>
      </c>
      <c r="D1655" s="4">
        <v>-7.54</v>
      </c>
      <c r="E1655" s="4">
        <v>10.94</v>
      </c>
      <c r="J1655" s="4">
        <v>0</v>
      </c>
      <c r="K1655" s="4">
        <v>0</v>
      </c>
      <c r="L1655" s="4">
        <v>32.369999999999997</v>
      </c>
    </row>
    <row r="1656" spans="2:12" ht="15" thickBot="1" x14ac:dyDescent="0.35">
      <c r="B1656">
        <f t="shared" si="28"/>
        <v>3</v>
      </c>
      <c r="C1656" s="2">
        <v>41353</v>
      </c>
      <c r="D1656" s="4">
        <v>2.62</v>
      </c>
      <c r="E1656" s="4">
        <v>-29.02</v>
      </c>
      <c r="J1656" s="4">
        <v>0</v>
      </c>
      <c r="K1656" s="4">
        <v>0</v>
      </c>
      <c r="L1656" s="4">
        <v>113.44</v>
      </c>
    </row>
    <row r="1657" spans="2:12" ht="15" thickBot="1" x14ac:dyDescent="0.35">
      <c r="B1657">
        <f t="shared" si="28"/>
        <v>2</v>
      </c>
      <c r="C1657" s="2">
        <v>41352</v>
      </c>
      <c r="D1657" s="4">
        <v>12.86</v>
      </c>
      <c r="E1657" s="4">
        <v>-24.09</v>
      </c>
      <c r="J1657" s="4">
        <v>-5.72</v>
      </c>
      <c r="K1657" s="4">
        <v>0</v>
      </c>
      <c r="L1657" s="4">
        <v>-35.08</v>
      </c>
    </row>
    <row r="1658" spans="2:12" ht="15" thickBot="1" x14ac:dyDescent="0.35">
      <c r="B1658">
        <f t="shared" si="28"/>
        <v>1</v>
      </c>
      <c r="C1658" s="2">
        <v>41351</v>
      </c>
      <c r="D1658" s="4">
        <v>22.8</v>
      </c>
      <c r="E1658" s="4">
        <v>-19.21</v>
      </c>
      <c r="J1658" s="4">
        <v>2.92</v>
      </c>
      <c r="K1658" s="4">
        <v>0</v>
      </c>
      <c r="L1658" s="4">
        <v>-38.1</v>
      </c>
    </row>
    <row r="1659" spans="2:12" ht="15" thickBot="1" x14ac:dyDescent="0.35">
      <c r="B1659">
        <f t="shared" si="28"/>
        <v>5</v>
      </c>
      <c r="C1659" s="2">
        <v>41348</v>
      </c>
      <c r="D1659" s="4">
        <v>-35.1</v>
      </c>
      <c r="E1659" s="4">
        <v>26.31</v>
      </c>
      <c r="J1659" s="4">
        <v>-7.0000000000000007E-2</v>
      </c>
      <c r="K1659" s="4">
        <v>0</v>
      </c>
      <c r="L1659" s="4">
        <v>18.07</v>
      </c>
    </row>
    <row r="1660" spans="2:12" ht="15" thickBot="1" x14ac:dyDescent="0.35">
      <c r="B1660">
        <f t="shared" si="28"/>
        <v>4</v>
      </c>
      <c r="C1660" s="2">
        <v>41347</v>
      </c>
      <c r="D1660" s="4">
        <v>-21.65</v>
      </c>
      <c r="E1660" s="4">
        <v>10.43</v>
      </c>
      <c r="J1660" s="4">
        <v>0</v>
      </c>
      <c r="K1660" s="4">
        <v>0</v>
      </c>
      <c r="L1660" s="4">
        <v>47.99</v>
      </c>
    </row>
    <row r="1661" spans="2:12" ht="15" thickBot="1" x14ac:dyDescent="0.35">
      <c r="B1661">
        <f t="shared" si="28"/>
        <v>3</v>
      </c>
      <c r="C1661" s="2">
        <v>41346</v>
      </c>
      <c r="D1661" s="4">
        <v>-0.44</v>
      </c>
      <c r="E1661" s="4">
        <v>34.299999999999997</v>
      </c>
      <c r="J1661" s="4">
        <v>0</v>
      </c>
      <c r="K1661" s="4">
        <v>0</v>
      </c>
      <c r="L1661" s="4">
        <v>-95.26</v>
      </c>
    </row>
    <row r="1662" spans="2:12" ht="15" thickBot="1" x14ac:dyDescent="0.35">
      <c r="B1662">
        <f t="shared" si="28"/>
        <v>2</v>
      </c>
      <c r="C1662" s="2">
        <v>41345</v>
      </c>
      <c r="D1662" s="4">
        <v>19.04</v>
      </c>
      <c r="E1662" s="4">
        <v>-15.08</v>
      </c>
      <c r="J1662" s="4">
        <v>0</v>
      </c>
      <c r="K1662" s="4">
        <v>0</v>
      </c>
      <c r="L1662" s="4">
        <v>-57.71</v>
      </c>
    </row>
    <row r="1663" spans="2:12" ht="15" thickBot="1" x14ac:dyDescent="0.35">
      <c r="B1663">
        <f t="shared" si="28"/>
        <v>1</v>
      </c>
      <c r="C1663" s="2">
        <v>41344</v>
      </c>
      <c r="D1663" s="4">
        <v>35.950000000000003</v>
      </c>
      <c r="E1663" s="4">
        <v>6.04</v>
      </c>
      <c r="J1663" s="4">
        <v>0</v>
      </c>
      <c r="K1663" s="4">
        <v>0</v>
      </c>
      <c r="L1663" s="4">
        <v>-26.12</v>
      </c>
    </row>
    <row r="1664" spans="2:12" ht="15" thickBot="1" x14ac:dyDescent="0.35">
      <c r="B1664">
        <f t="shared" si="28"/>
        <v>4</v>
      </c>
      <c r="C1664" s="2">
        <v>41340</v>
      </c>
      <c r="D1664" s="4">
        <v>-63.55</v>
      </c>
      <c r="E1664" s="4">
        <v>24.96</v>
      </c>
      <c r="J1664" s="4">
        <v>0</v>
      </c>
      <c r="K1664" s="4">
        <v>0</v>
      </c>
      <c r="L1664" s="4">
        <v>128.1</v>
      </c>
    </row>
    <row r="1665" spans="2:12" ht="15" thickBot="1" x14ac:dyDescent="0.35">
      <c r="B1665">
        <f t="shared" si="28"/>
        <v>3</v>
      </c>
      <c r="C1665" s="2">
        <v>41339</v>
      </c>
      <c r="D1665" s="4">
        <v>-50.67</v>
      </c>
      <c r="E1665" s="4">
        <v>4.55</v>
      </c>
      <c r="J1665" s="4">
        <v>0</v>
      </c>
      <c r="K1665" s="4">
        <v>0</v>
      </c>
      <c r="L1665" s="4">
        <v>20.94</v>
      </c>
    </row>
    <row r="1666" spans="2:12" ht="15" thickBot="1" x14ac:dyDescent="0.35">
      <c r="B1666">
        <f t="shared" si="28"/>
        <v>2</v>
      </c>
      <c r="C1666" s="2">
        <v>41338</v>
      </c>
      <c r="D1666" s="4">
        <v>-12.88</v>
      </c>
      <c r="E1666" s="4">
        <v>59.73</v>
      </c>
      <c r="J1666" s="4">
        <v>0</v>
      </c>
      <c r="K1666" s="4">
        <v>0</v>
      </c>
      <c r="L1666" s="4">
        <v>-26.48</v>
      </c>
    </row>
    <row r="1667" spans="2:12" ht="15" thickBot="1" x14ac:dyDescent="0.35">
      <c r="B1667">
        <f t="shared" si="28"/>
        <v>1</v>
      </c>
      <c r="C1667" s="2">
        <v>41337</v>
      </c>
      <c r="D1667" s="4">
        <v>17.510000000000002</v>
      </c>
      <c r="E1667" s="4">
        <v>24.39</v>
      </c>
      <c r="J1667" s="4">
        <v>0</v>
      </c>
      <c r="K1667" s="4">
        <v>0</v>
      </c>
      <c r="L1667" s="4">
        <v>-86.62</v>
      </c>
    </row>
    <row r="1668" spans="2:12" ht="15" thickBot="1" x14ac:dyDescent="0.35">
      <c r="B1668">
        <f t="shared" si="28"/>
        <v>5</v>
      </c>
      <c r="C1668" s="2">
        <v>41334</v>
      </c>
      <c r="D1668" s="4">
        <v>-16.04</v>
      </c>
      <c r="E1668" s="4">
        <v>54.44</v>
      </c>
      <c r="J1668" s="4">
        <v>0</v>
      </c>
      <c r="K1668" s="4">
        <v>0</v>
      </c>
      <c r="L1668" s="4">
        <v>-36.26</v>
      </c>
    </row>
    <row r="1669" spans="2:12" ht="15" thickBot="1" x14ac:dyDescent="0.35">
      <c r="B1669">
        <f t="shared" ref="B1669:B1732" si="29">WEEKDAY(C1669,2)</f>
        <v>4</v>
      </c>
      <c r="C1669" s="2">
        <v>41333</v>
      </c>
      <c r="D1669" s="4">
        <v>-1.76</v>
      </c>
      <c r="E1669" s="4">
        <v>-13.04</v>
      </c>
      <c r="J1669" s="4">
        <v>0</v>
      </c>
      <c r="K1669" s="4">
        <v>0</v>
      </c>
      <c r="L1669" s="4">
        <v>47.58</v>
      </c>
    </row>
    <row r="1670" spans="2:12" ht="15" thickBot="1" x14ac:dyDescent="0.35">
      <c r="B1670">
        <f t="shared" si="29"/>
        <v>3</v>
      </c>
      <c r="C1670" s="2">
        <v>41332</v>
      </c>
      <c r="D1670" s="4">
        <v>20.87</v>
      </c>
      <c r="E1670" s="4">
        <v>-17.59</v>
      </c>
      <c r="J1670" s="4">
        <v>0</v>
      </c>
      <c r="K1670" s="4">
        <v>0</v>
      </c>
      <c r="L1670" s="4">
        <v>-31.96</v>
      </c>
    </row>
    <row r="1671" spans="2:12" ht="15" thickBot="1" x14ac:dyDescent="0.35">
      <c r="B1671">
        <f t="shared" si="29"/>
        <v>2</v>
      </c>
      <c r="C1671" s="2">
        <v>41331</v>
      </c>
      <c r="D1671" s="4">
        <v>33.64</v>
      </c>
      <c r="E1671" s="4">
        <v>12.56</v>
      </c>
      <c r="J1671" s="4">
        <v>0</v>
      </c>
      <c r="K1671" s="4">
        <v>0</v>
      </c>
      <c r="L1671" s="4">
        <v>-90.2</v>
      </c>
    </row>
    <row r="1672" spans="2:12" ht="15" thickBot="1" x14ac:dyDescent="0.35">
      <c r="B1672">
        <f t="shared" si="29"/>
        <v>1</v>
      </c>
      <c r="C1672" s="2">
        <v>41330</v>
      </c>
      <c r="D1672" s="4">
        <v>40.22</v>
      </c>
      <c r="E1672" s="4">
        <v>-270.49</v>
      </c>
      <c r="J1672" s="4">
        <v>0</v>
      </c>
      <c r="K1672" s="4">
        <v>0</v>
      </c>
      <c r="L1672" s="4">
        <v>178.29</v>
      </c>
    </row>
    <row r="1673" spans="2:12" ht="15" thickBot="1" x14ac:dyDescent="0.35">
      <c r="B1673">
        <f t="shared" si="29"/>
        <v>5</v>
      </c>
      <c r="C1673" s="2">
        <v>41327</v>
      </c>
      <c r="D1673" s="4">
        <v>-5.8</v>
      </c>
      <c r="E1673" s="4">
        <v>12.23</v>
      </c>
      <c r="J1673" s="4">
        <v>0</v>
      </c>
      <c r="K1673" s="4">
        <v>0.41</v>
      </c>
      <c r="L1673" s="4">
        <v>49.27</v>
      </c>
    </row>
    <row r="1674" spans="2:12" ht="15" thickBot="1" x14ac:dyDescent="0.35">
      <c r="B1674">
        <f t="shared" si="29"/>
        <v>4</v>
      </c>
      <c r="C1674" s="2">
        <v>41326</v>
      </c>
      <c r="D1674" s="4">
        <v>-8.51</v>
      </c>
      <c r="E1674" s="4">
        <v>30.85</v>
      </c>
      <c r="J1674" s="4">
        <v>0</v>
      </c>
      <c r="K1674" s="4">
        <v>0.74</v>
      </c>
      <c r="L1674" s="4">
        <v>-22.1</v>
      </c>
    </row>
    <row r="1675" spans="2:12" ht="15" thickBot="1" x14ac:dyDescent="0.35">
      <c r="B1675">
        <f t="shared" si="29"/>
        <v>3</v>
      </c>
      <c r="C1675" s="2">
        <v>41325</v>
      </c>
      <c r="D1675" s="4">
        <v>-0.99</v>
      </c>
      <c r="E1675" s="4">
        <v>-87.21</v>
      </c>
      <c r="J1675" s="4">
        <v>0</v>
      </c>
      <c r="K1675" s="4">
        <v>0.2</v>
      </c>
      <c r="L1675" s="4">
        <v>202.51</v>
      </c>
    </row>
    <row r="1676" spans="2:12" ht="15" thickBot="1" x14ac:dyDescent="0.35">
      <c r="B1676">
        <f t="shared" si="29"/>
        <v>2</v>
      </c>
      <c r="C1676" s="2">
        <v>41324</v>
      </c>
      <c r="D1676" s="4">
        <v>9.5500000000000007</v>
      </c>
      <c r="E1676" s="4">
        <v>-21.67</v>
      </c>
      <c r="J1676" s="4">
        <v>0</v>
      </c>
      <c r="K1676" s="4">
        <v>1.61</v>
      </c>
      <c r="L1676" s="4">
        <v>-4.3499999999999996</v>
      </c>
    </row>
    <row r="1677" spans="2:12" ht="15" thickBot="1" x14ac:dyDescent="0.35">
      <c r="B1677">
        <f t="shared" si="29"/>
        <v>1</v>
      </c>
      <c r="C1677" s="2">
        <v>41323</v>
      </c>
      <c r="D1677" s="4">
        <v>17.079999999999998</v>
      </c>
      <c r="E1677" s="4">
        <v>-25.26</v>
      </c>
      <c r="J1677" s="4">
        <v>-5.57</v>
      </c>
      <c r="K1677" s="4">
        <v>0.23</v>
      </c>
      <c r="L1677" s="4">
        <v>11.54</v>
      </c>
    </row>
    <row r="1678" spans="2:12" ht="15" thickBot="1" x14ac:dyDescent="0.35">
      <c r="B1678">
        <f t="shared" si="29"/>
        <v>5</v>
      </c>
      <c r="C1678" s="2">
        <v>41320</v>
      </c>
      <c r="D1678" s="4">
        <v>-40.25</v>
      </c>
      <c r="E1678" s="4">
        <v>-27.23</v>
      </c>
      <c r="J1678" s="4">
        <v>-0.28000000000000003</v>
      </c>
      <c r="K1678" s="4">
        <v>1.38</v>
      </c>
      <c r="L1678" s="4">
        <v>75.540000000000006</v>
      </c>
    </row>
    <row r="1679" spans="2:12" ht="15" thickBot="1" x14ac:dyDescent="0.35">
      <c r="B1679">
        <f t="shared" si="29"/>
        <v>4</v>
      </c>
      <c r="C1679" s="2">
        <v>41319</v>
      </c>
      <c r="D1679" s="4">
        <v>-29.75</v>
      </c>
      <c r="E1679" s="4">
        <v>-26.19</v>
      </c>
      <c r="J1679" s="4">
        <v>0.13</v>
      </c>
      <c r="K1679" s="4">
        <v>0</v>
      </c>
      <c r="L1679" s="4">
        <v>25.41</v>
      </c>
    </row>
    <row r="1680" spans="2:12" ht="15" thickBot="1" x14ac:dyDescent="0.35">
      <c r="B1680">
        <f t="shared" si="29"/>
        <v>3</v>
      </c>
      <c r="C1680" s="2">
        <v>41318</v>
      </c>
      <c r="D1680" s="4">
        <v>-14.14</v>
      </c>
      <c r="E1680" s="4">
        <v>-67.739999999999995</v>
      </c>
      <c r="J1680" s="4">
        <v>0</v>
      </c>
      <c r="K1680" s="4">
        <v>0</v>
      </c>
      <c r="L1680" s="4">
        <v>127.74</v>
      </c>
    </row>
    <row r="1681" spans="2:12" ht="15" thickBot="1" x14ac:dyDescent="0.35">
      <c r="B1681">
        <f t="shared" si="29"/>
        <v>2</v>
      </c>
      <c r="C1681" s="2">
        <v>41317</v>
      </c>
      <c r="D1681" s="4">
        <v>-8.43</v>
      </c>
      <c r="E1681" s="4">
        <v>20.399999999999999</v>
      </c>
      <c r="J1681" s="4">
        <v>0</v>
      </c>
      <c r="K1681" s="4">
        <v>0</v>
      </c>
      <c r="L1681" s="4">
        <v>-46.6</v>
      </c>
    </row>
    <row r="1682" spans="2:12" ht="15" thickBot="1" x14ac:dyDescent="0.35">
      <c r="B1682">
        <f t="shared" si="29"/>
        <v>1</v>
      </c>
      <c r="C1682" s="2">
        <v>41316</v>
      </c>
      <c r="D1682" s="4">
        <v>7.71</v>
      </c>
      <c r="E1682" s="4">
        <v>61.06</v>
      </c>
      <c r="J1682" s="4">
        <v>0</v>
      </c>
      <c r="K1682" s="4">
        <v>0</v>
      </c>
      <c r="L1682" s="4">
        <v>221.77</v>
      </c>
    </row>
    <row r="1683" spans="2:12" ht="15" thickBot="1" x14ac:dyDescent="0.35">
      <c r="B1683">
        <f t="shared" si="29"/>
        <v>5</v>
      </c>
      <c r="C1683" s="2">
        <v>41313</v>
      </c>
      <c r="D1683" s="4">
        <v>-43.92</v>
      </c>
      <c r="E1683" s="4">
        <v>25.01</v>
      </c>
      <c r="J1683" s="4">
        <v>0</v>
      </c>
      <c r="K1683" s="4">
        <v>0</v>
      </c>
      <c r="L1683" s="4">
        <v>-47.17</v>
      </c>
    </row>
    <row r="1684" spans="2:12" ht="15" thickBot="1" x14ac:dyDescent="0.35">
      <c r="B1684">
        <f t="shared" si="29"/>
        <v>4</v>
      </c>
      <c r="C1684" s="2">
        <v>41312</v>
      </c>
      <c r="D1684" s="4">
        <v>-23.77</v>
      </c>
      <c r="E1684" s="4">
        <v>25.56</v>
      </c>
      <c r="J1684" s="4">
        <v>0.02</v>
      </c>
      <c r="K1684" s="4">
        <v>0</v>
      </c>
      <c r="L1684" s="4">
        <v>-84.86</v>
      </c>
    </row>
    <row r="1685" spans="2:12" ht="15" thickBot="1" x14ac:dyDescent="0.35">
      <c r="B1685">
        <f t="shared" si="29"/>
        <v>3</v>
      </c>
      <c r="C1685" s="2">
        <v>41311</v>
      </c>
      <c r="D1685" s="4">
        <v>-4.5999999999999996</v>
      </c>
      <c r="E1685" s="4">
        <v>26.52</v>
      </c>
      <c r="J1685" s="4">
        <v>0</v>
      </c>
      <c r="K1685" s="4">
        <v>0</v>
      </c>
      <c r="L1685" s="4">
        <v>-326.85000000000002</v>
      </c>
    </row>
    <row r="1686" spans="2:12" ht="15" thickBot="1" x14ac:dyDescent="0.35">
      <c r="B1686">
        <f t="shared" si="29"/>
        <v>2</v>
      </c>
      <c r="C1686" s="2">
        <v>41310</v>
      </c>
      <c r="D1686" s="4">
        <v>7.98</v>
      </c>
      <c r="E1686" s="4">
        <v>318.16000000000003</v>
      </c>
      <c r="J1686" s="4">
        <v>0</v>
      </c>
      <c r="K1686" s="4">
        <v>0</v>
      </c>
      <c r="L1686" s="4">
        <v>-252.53</v>
      </c>
    </row>
    <row r="1687" spans="2:12" ht="15" thickBot="1" x14ac:dyDescent="0.35">
      <c r="B1687">
        <f t="shared" si="29"/>
        <v>1</v>
      </c>
      <c r="C1687" s="2">
        <v>41309</v>
      </c>
      <c r="D1687" s="4">
        <v>22.16</v>
      </c>
      <c r="E1687" s="4">
        <v>28.46</v>
      </c>
      <c r="J1687" s="4">
        <v>0</v>
      </c>
      <c r="K1687" s="4">
        <v>0</v>
      </c>
      <c r="L1687" s="4">
        <v>-1.07</v>
      </c>
    </row>
    <row r="1688" spans="2:12" ht="15" thickBot="1" x14ac:dyDescent="0.35">
      <c r="B1688">
        <f t="shared" si="29"/>
        <v>5</v>
      </c>
      <c r="C1688" s="2">
        <v>41306</v>
      </c>
      <c r="D1688" s="4">
        <v>-18.66</v>
      </c>
      <c r="E1688" s="4">
        <v>62.14</v>
      </c>
      <c r="J1688" s="4">
        <v>0</v>
      </c>
      <c r="K1688" s="4">
        <v>0</v>
      </c>
      <c r="L1688" s="4">
        <v>-52.46</v>
      </c>
    </row>
    <row r="1689" spans="2:12" ht="15" thickBot="1" x14ac:dyDescent="0.35">
      <c r="B1689">
        <f t="shared" si="29"/>
        <v>4</v>
      </c>
      <c r="C1689" s="2">
        <v>41305</v>
      </c>
      <c r="D1689" s="4">
        <v>4.29</v>
      </c>
      <c r="E1689" s="4">
        <v>89.63</v>
      </c>
      <c r="J1689" s="4">
        <v>0</v>
      </c>
      <c r="K1689" s="4">
        <v>0</v>
      </c>
      <c r="L1689" s="4">
        <v>-180.7</v>
      </c>
    </row>
    <row r="1690" spans="2:12" ht="15" thickBot="1" x14ac:dyDescent="0.35">
      <c r="B1690">
        <f t="shared" si="29"/>
        <v>3</v>
      </c>
      <c r="C1690" s="2">
        <v>41304</v>
      </c>
      <c r="D1690" s="4">
        <v>21.81</v>
      </c>
      <c r="E1690" s="4">
        <v>-19.8</v>
      </c>
      <c r="J1690" s="4">
        <v>0</v>
      </c>
      <c r="K1690" s="4">
        <v>0</v>
      </c>
      <c r="L1690" s="4">
        <v>47.43</v>
      </c>
    </row>
    <row r="1691" spans="2:12" ht="15" thickBot="1" x14ac:dyDescent="0.35">
      <c r="B1691">
        <f t="shared" si="29"/>
        <v>2</v>
      </c>
      <c r="C1691" s="2">
        <v>41303</v>
      </c>
      <c r="D1691" s="4">
        <v>37.49</v>
      </c>
      <c r="E1691" s="4">
        <v>67.38</v>
      </c>
      <c r="J1691" s="4">
        <v>0</v>
      </c>
      <c r="K1691" s="4">
        <v>0</v>
      </c>
      <c r="L1691" s="4">
        <v>-51.09</v>
      </c>
    </row>
    <row r="1692" spans="2:12" ht="15" thickBot="1" x14ac:dyDescent="0.35">
      <c r="B1692">
        <f t="shared" si="29"/>
        <v>1</v>
      </c>
      <c r="C1692" s="2">
        <v>41302</v>
      </c>
      <c r="D1692" s="4">
        <v>42.47</v>
      </c>
      <c r="E1692" s="4">
        <v>28.61</v>
      </c>
      <c r="J1692" s="4">
        <v>0</v>
      </c>
      <c r="K1692" s="4">
        <v>2.65</v>
      </c>
      <c r="L1692" s="4">
        <v>-87.4</v>
      </c>
    </row>
    <row r="1693" spans="2:12" ht="15" thickBot="1" x14ac:dyDescent="0.35">
      <c r="B1693">
        <f t="shared" si="29"/>
        <v>5</v>
      </c>
      <c r="C1693" s="2">
        <v>41299</v>
      </c>
      <c r="D1693" s="4">
        <v>0.71</v>
      </c>
      <c r="E1693" s="4">
        <v>-330.35</v>
      </c>
      <c r="J1693" s="4">
        <v>0</v>
      </c>
      <c r="K1693" s="4">
        <v>1.97</v>
      </c>
      <c r="L1693" s="4">
        <v>250.87</v>
      </c>
    </row>
    <row r="1694" spans="2:12" ht="15" thickBot="1" x14ac:dyDescent="0.35">
      <c r="B1694">
        <f t="shared" si="29"/>
        <v>4</v>
      </c>
      <c r="C1694" s="2">
        <v>41298</v>
      </c>
      <c r="D1694" s="4">
        <v>9.26</v>
      </c>
      <c r="E1694" s="4">
        <v>-61.91</v>
      </c>
      <c r="J1694" s="4">
        <v>-14.94</v>
      </c>
      <c r="K1694" s="4">
        <v>0</v>
      </c>
      <c r="L1694" s="4">
        <v>51.33</v>
      </c>
    </row>
    <row r="1695" spans="2:12" ht="15" thickBot="1" x14ac:dyDescent="0.35">
      <c r="B1695">
        <f t="shared" si="29"/>
        <v>3</v>
      </c>
      <c r="C1695" s="2">
        <v>41297</v>
      </c>
      <c r="D1695" s="4">
        <v>22.59</v>
      </c>
      <c r="E1695" s="4">
        <v>-46.42</v>
      </c>
      <c r="J1695" s="4">
        <v>-0.16</v>
      </c>
      <c r="K1695" s="4">
        <v>0</v>
      </c>
      <c r="L1695" s="4">
        <v>17.32</v>
      </c>
    </row>
    <row r="1696" spans="2:12" ht="15" thickBot="1" x14ac:dyDescent="0.35">
      <c r="B1696">
        <f t="shared" si="29"/>
        <v>2</v>
      </c>
      <c r="C1696" s="2">
        <v>41296</v>
      </c>
      <c r="D1696" s="4">
        <v>32.01</v>
      </c>
      <c r="E1696" s="4">
        <v>167.43</v>
      </c>
      <c r="J1696" s="4">
        <v>-0.28999999999999998</v>
      </c>
      <c r="K1696" s="4">
        <v>0</v>
      </c>
      <c r="L1696" s="4">
        <v>-58.71</v>
      </c>
    </row>
    <row r="1697" spans="2:12" ht="15" thickBot="1" x14ac:dyDescent="0.35">
      <c r="B1697">
        <f t="shared" si="29"/>
        <v>1</v>
      </c>
      <c r="C1697" s="2">
        <v>41295</v>
      </c>
      <c r="D1697" s="4">
        <v>37.14</v>
      </c>
      <c r="E1697" s="4">
        <v>-170.7</v>
      </c>
      <c r="J1697" s="4">
        <v>0</v>
      </c>
      <c r="K1697" s="4">
        <v>0</v>
      </c>
      <c r="L1697" s="4">
        <v>191.67</v>
      </c>
    </row>
    <row r="1698" spans="2:12" ht="15" thickBot="1" x14ac:dyDescent="0.35">
      <c r="B1698">
        <f t="shared" si="29"/>
        <v>5</v>
      </c>
      <c r="C1698" s="2">
        <v>41292</v>
      </c>
      <c r="D1698" s="4">
        <v>-17.36</v>
      </c>
      <c r="E1698" s="4">
        <v>-85.64</v>
      </c>
      <c r="J1698" s="4">
        <v>0</v>
      </c>
      <c r="K1698" s="4">
        <v>0</v>
      </c>
      <c r="L1698" s="4">
        <v>47.65</v>
      </c>
    </row>
    <row r="1699" spans="2:12" ht="15" thickBot="1" x14ac:dyDescent="0.35">
      <c r="B1699">
        <f t="shared" si="29"/>
        <v>4</v>
      </c>
      <c r="C1699" s="2">
        <v>41291</v>
      </c>
      <c r="D1699" s="4">
        <v>-6.92</v>
      </c>
      <c r="E1699" s="4">
        <v>-6.9</v>
      </c>
      <c r="J1699" s="4">
        <v>0</v>
      </c>
      <c r="K1699" s="4">
        <v>0</v>
      </c>
      <c r="L1699" s="4">
        <v>-6.36</v>
      </c>
    </row>
    <row r="1700" spans="2:12" ht="15" thickBot="1" x14ac:dyDescent="0.35">
      <c r="B1700">
        <f t="shared" si="29"/>
        <v>3</v>
      </c>
      <c r="C1700" s="2">
        <v>41290</v>
      </c>
      <c r="D1700" s="4">
        <v>14.92</v>
      </c>
      <c r="E1700" s="4">
        <v>-20.14</v>
      </c>
      <c r="J1700" s="4">
        <v>0</v>
      </c>
      <c r="K1700" s="4">
        <v>0</v>
      </c>
      <c r="L1700" s="4">
        <v>-192.24</v>
      </c>
    </row>
    <row r="1701" spans="2:12" ht="15" thickBot="1" x14ac:dyDescent="0.35">
      <c r="B1701">
        <f t="shared" si="29"/>
        <v>2</v>
      </c>
      <c r="C1701" s="2">
        <v>41289</v>
      </c>
      <c r="D1701" s="4">
        <v>35.42</v>
      </c>
      <c r="E1701" s="4">
        <v>-78.739999999999995</v>
      </c>
      <c r="J1701" s="4">
        <v>0</v>
      </c>
      <c r="K1701" s="4">
        <v>0</v>
      </c>
      <c r="L1701" s="4">
        <v>-43.26</v>
      </c>
    </row>
    <row r="1702" spans="2:12" ht="15" thickBot="1" x14ac:dyDescent="0.35">
      <c r="B1702">
        <f t="shared" si="29"/>
        <v>1</v>
      </c>
      <c r="C1702" s="2">
        <v>41288</v>
      </c>
      <c r="D1702" s="4">
        <v>53.76</v>
      </c>
      <c r="E1702" s="4">
        <v>-61</v>
      </c>
      <c r="J1702" s="4">
        <v>0</v>
      </c>
      <c r="K1702" s="4">
        <v>0.19</v>
      </c>
      <c r="L1702" s="4">
        <v>-33.56</v>
      </c>
    </row>
    <row r="1703" spans="2:12" ht="15" thickBot="1" x14ac:dyDescent="0.35">
      <c r="B1703">
        <f t="shared" si="29"/>
        <v>5</v>
      </c>
      <c r="C1703" s="2">
        <v>41285</v>
      </c>
      <c r="D1703" s="4">
        <v>34.130000000000003</v>
      </c>
      <c r="E1703" s="4">
        <v>-105.57</v>
      </c>
      <c r="J1703" s="4">
        <v>0</v>
      </c>
      <c r="K1703" s="4">
        <v>5.15</v>
      </c>
      <c r="L1703" s="4">
        <v>-0.71</v>
      </c>
    </row>
    <row r="1704" spans="2:12" ht="15" thickBot="1" x14ac:dyDescent="0.35">
      <c r="B1704">
        <f t="shared" si="29"/>
        <v>4</v>
      </c>
      <c r="C1704" s="2">
        <v>41284</v>
      </c>
      <c r="D1704" s="4">
        <v>91.6</v>
      </c>
      <c r="E1704" s="4">
        <v>22.67</v>
      </c>
      <c r="J1704" s="4">
        <v>0</v>
      </c>
      <c r="K1704" s="4">
        <v>4.83</v>
      </c>
      <c r="L1704" s="4">
        <v>44.43</v>
      </c>
    </row>
    <row r="1705" spans="2:12" ht="15" thickBot="1" x14ac:dyDescent="0.35">
      <c r="B1705">
        <f t="shared" si="29"/>
        <v>3</v>
      </c>
      <c r="C1705" s="2">
        <v>41283</v>
      </c>
      <c r="D1705" s="4">
        <v>245.28</v>
      </c>
      <c r="E1705" s="4">
        <v>-129.28</v>
      </c>
      <c r="J1705" s="4">
        <v>0</v>
      </c>
      <c r="K1705" s="4">
        <v>5.15</v>
      </c>
      <c r="L1705" s="4">
        <v>-675.36</v>
      </c>
    </row>
    <row r="1706" spans="2:12" ht="15" thickBot="1" x14ac:dyDescent="0.35">
      <c r="B1706">
        <f t="shared" si="29"/>
        <v>2</v>
      </c>
      <c r="C1706" s="2">
        <v>41282</v>
      </c>
      <c r="D1706" s="4">
        <v>0</v>
      </c>
      <c r="E1706" s="4">
        <v>52.92</v>
      </c>
      <c r="J1706" s="4">
        <v>0</v>
      </c>
      <c r="K1706" s="4">
        <v>0</v>
      </c>
      <c r="L1706" s="4">
        <v>160.38999999999999</v>
      </c>
    </row>
    <row r="1707" spans="2:12" ht="15" thickBot="1" x14ac:dyDescent="0.35">
      <c r="B1707">
        <f t="shared" si="29"/>
        <v>7</v>
      </c>
      <c r="C1707" s="2">
        <v>41273</v>
      </c>
      <c r="D1707" s="4">
        <v>0</v>
      </c>
      <c r="E1707" s="4">
        <v>-0.06</v>
      </c>
      <c r="J1707" s="4">
        <v>0</v>
      </c>
      <c r="K1707" s="4">
        <v>0</v>
      </c>
      <c r="L1707" s="4">
        <v>0</v>
      </c>
    </row>
    <row r="1708" spans="2:12" ht="15" thickBot="1" x14ac:dyDescent="0.35">
      <c r="B1708">
        <f t="shared" si="29"/>
        <v>6</v>
      </c>
      <c r="C1708" s="2">
        <v>41272</v>
      </c>
      <c r="D1708" s="4">
        <v>-107.36</v>
      </c>
      <c r="E1708" s="4">
        <v>300.57</v>
      </c>
      <c r="J1708" s="4">
        <v>0</v>
      </c>
      <c r="K1708" s="4">
        <v>0</v>
      </c>
      <c r="L1708" s="4">
        <v>-203.39</v>
      </c>
    </row>
    <row r="1709" spans="2:12" ht="15" thickBot="1" x14ac:dyDescent="0.35">
      <c r="B1709">
        <f t="shared" si="29"/>
        <v>5</v>
      </c>
      <c r="C1709" s="2">
        <v>41271</v>
      </c>
      <c r="D1709" s="4">
        <v>-126.92</v>
      </c>
      <c r="E1709" s="4">
        <v>418.14</v>
      </c>
      <c r="J1709" s="4">
        <v>0</v>
      </c>
      <c r="K1709" s="4">
        <v>0</v>
      </c>
      <c r="L1709" s="4">
        <v>-46.49</v>
      </c>
    </row>
    <row r="1710" spans="2:12" ht="15" thickBot="1" x14ac:dyDescent="0.35">
      <c r="B1710">
        <f t="shared" si="29"/>
        <v>4</v>
      </c>
      <c r="C1710" s="2">
        <v>41270</v>
      </c>
      <c r="D1710" s="4">
        <v>-88.89</v>
      </c>
      <c r="E1710" s="4">
        <v>378.78</v>
      </c>
      <c r="J1710" s="4">
        <v>0</v>
      </c>
      <c r="K1710" s="4">
        <v>0</v>
      </c>
      <c r="L1710" s="4">
        <v>-166.98</v>
      </c>
    </row>
    <row r="1711" spans="2:12" ht="15" thickBot="1" x14ac:dyDescent="0.35">
      <c r="B1711">
        <f t="shared" si="29"/>
        <v>3</v>
      </c>
      <c r="C1711" s="2">
        <v>41269</v>
      </c>
      <c r="D1711" s="4">
        <v>-50.18</v>
      </c>
      <c r="E1711" s="4">
        <v>197.64</v>
      </c>
      <c r="J1711" s="4">
        <v>0</v>
      </c>
      <c r="K1711" s="4">
        <v>0</v>
      </c>
      <c r="L1711" s="4">
        <v>-96.35</v>
      </c>
    </row>
    <row r="1712" spans="2:12" ht="15" thickBot="1" x14ac:dyDescent="0.35">
      <c r="B1712">
        <f t="shared" si="29"/>
        <v>2</v>
      </c>
      <c r="C1712" s="2">
        <v>41268</v>
      </c>
      <c r="D1712" s="4">
        <v>-20.14</v>
      </c>
      <c r="E1712" s="4">
        <v>-83.3</v>
      </c>
      <c r="J1712" s="4">
        <v>0</v>
      </c>
      <c r="K1712" s="4">
        <v>0</v>
      </c>
      <c r="L1712" s="4">
        <v>7.89</v>
      </c>
    </row>
    <row r="1713" spans="2:12" ht="15" thickBot="1" x14ac:dyDescent="0.35">
      <c r="B1713">
        <f t="shared" si="29"/>
        <v>1</v>
      </c>
      <c r="C1713" s="2">
        <v>41267</v>
      </c>
      <c r="D1713" s="4">
        <v>-17.690000000000001</v>
      </c>
      <c r="E1713" s="4">
        <v>89.09</v>
      </c>
      <c r="J1713" s="4">
        <v>0</v>
      </c>
      <c r="K1713" s="4">
        <v>0</v>
      </c>
      <c r="L1713" s="4">
        <v>138.44</v>
      </c>
    </row>
    <row r="1714" spans="2:12" ht="15" thickBot="1" x14ac:dyDescent="0.35">
      <c r="B1714">
        <f t="shared" si="29"/>
        <v>5</v>
      </c>
      <c r="C1714" s="2">
        <v>41264</v>
      </c>
      <c r="D1714" s="4">
        <v>-55.28</v>
      </c>
      <c r="E1714" s="4">
        <v>-33.43</v>
      </c>
      <c r="J1714" s="4">
        <v>0</v>
      </c>
      <c r="K1714" s="4">
        <v>0</v>
      </c>
      <c r="L1714" s="4">
        <v>10.94</v>
      </c>
    </row>
    <row r="1715" spans="2:12" ht="15" thickBot="1" x14ac:dyDescent="0.35">
      <c r="B1715">
        <f t="shared" si="29"/>
        <v>4</v>
      </c>
      <c r="C1715" s="2">
        <v>41263</v>
      </c>
      <c r="D1715" s="4">
        <v>-40.26</v>
      </c>
      <c r="E1715" s="4">
        <v>43.16</v>
      </c>
      <c r="J1715" s="4">
        <v>0</v>
      </c>
      <c r="K1715" s="4">
        <v>0</v>
      </c>
      <c r="L1715" s="4">
        <v>102.6</v>
      </c>
    </row>
    <row r="1716" spans="2:12" ht="15" thickBot="1" x14ac:dyDescent="0.35">
      <c r="B1716">
        <f t="shared" si="29"/>
        <v>3</v>
      </c>
      <c r="C1716" s="2">
        <v>41262</v>
      </c>
      <c r="D1716" s="4">
        <v>-18.260000000000002</v>
      </c>
      <c r="E1716" s="4">
        <v>7.77</v>
      </c>
      <c r="J1716" s="4">
        <v>0</v>
      </c>
      <c r="K1716" s="4">
        <v>0</v>
      </c>
      <c r="L1716" s="4">
        <v>-147.82</v>
      </c>
    </row>
    <row r="1717" spans="2:12" ht="15" thickBot="1" x14ac:dyDescent="0.35">
      <c r="B1717">
        <f t="shared" si="29"/>
        <v>2</v>
      </c>
      <c r="C1717" s="2">
        <v>41261</v>
      </c>
      <c r="D1717" s="4">
        <v>-17.149999999999999</v>
      </c>
      <c r="E1717" s="4">
        <v>52.89</v>
      </c>
      <c r="J1717" s="4">
        <v>-5.78</v>
      </c>
      <c r="K1717" s="4">
        <v>0</v>
      </c>
      <c r="L1717" s="4">
        <v>110.5</v>
      </c>
    </row>
    <row r="1718" spans="2:12" ht="15" thickBot="1" x14ac:dyDescent="0.35">
      <c r="B1718">
        <f t="shared" si="29"/>
        <v>1</v>
      </c>
      <c r="C1718" s="2">
        <v>41260</v>
      </c>
      <c r="D1718" s="4">
        <v>-1.79</v>
      </c>
      <c r="E1718" s="4">
        <v>-10.81</v>
      </c>
      <c r="J1718" s="4">
        <v>-0.13</v>
      </c>
      <c r="K1718" s="4">
        <v>0</v>
      </c>
      <c r="L1718" s="4">
        <v>121.02</v>
      </c>
    </row>
    <row r="1719" spans="2:12" ht="15" thickBot="1" x14ac:dyDescent="0.35">
      <c r="B1719">
        <f t="shared" si="29"/>
        <v>5</v>
      </c>
      <c r="C1719" s="2">
        <v>41257</v>
      </c>
      <c r="D1719" s="4">
        <v>-65.58</v>
      </c>
      <c r="E1719" s="4">
        <v>45.26</v>
      </c>
      <c r="J1719" s="4">
        <v>-0.14000000000000001</v>
      </c>
      <c r="K1719" s="4">
        <v>0</v>
      </c>
      <c r="L1719" s="4">
        <v>28.44</v>
      </c>
    </row>
    <row r="1720" spans="2:12" ht="15" thickBot="1" x14ac:dyDescent="0.35">
      <c r="B1720">
        <f t="shared" si="29"/>
        <v>4</v>
      </c>
      <c r="C1720" s="2">
        <v>41256</v>
      </c>
      <c r="D1720" s="4">
        <v>-45.76</v>
      </c>
      <c r="E1720" s="4">
        <v>23.83</v>
      </c>
      <c r="J1720" s="4">
        <v>0</v>
      </c>
      <c r="K1720" s="4">
        <v>0</v>
      </c>
      <c r="L1720" s="4">
        <v>-106.65</v>
      </c>
    </row>
    <row r="1721" spans="2:12" ht="15" thickBot="1" x14ac:dyDescent="0.35">
      <c r="B1721">
        <f t="shared" si="29"/>
        <v>3</v>
      </c>
      <c r="C1721" s="2">
        <v>41255</v>
      </c>
      <c r="D1721" s="4">
        <v>-31.83</v>
      </c>
      <c r="E1721" s="4">
        <v>2.5</v>
      </c>
      <c r="J1721" s="4">
        <v>0</v>
      </c>
      <c r="K1721" s="4">
        <v>0</v>
      </c>
      <c r="L1721" s="4">
        <v>23.44</v>
      </c>
    </row>
    <row r="1722" spans="2:12" ht="15" thickBot="1" x14ac:dyDescent="0.35">
      <c r="B1722">
        <f t="shared" si="29"/>
        <v>2</v>
      </c>
      <c r="C1722" s="2">
        <v>41254</v>
      </c>
      <c r="D1722" s="4">
        <v>-19.03</v>
      </c>
      <c r="E1722" s="4">
        <v>33.11</v>
      </c>
      <c r="J1722" s="4">
        <v>0</v>
      </c>
      <c r="K1722" s="4">
        <v>0</v>
      </c>
      <c r="L1722" s="4">
        <v>58.73</v>
      </c>
    </row>
    <row r="1723" spans="2:12" ht="15" thickBot="1" x14ac:dyDescent="0.35">
      <c r="B1723">
        <f t="shared" si="29"/>
        <v>1</v>
      </c>
      <c r="C1723" s="2">
        <v>41253</v>
      </c>
      <c r="D1723" s="4">
        <v>-0.52</v>
      </c>
      <c r="E1723" s="4">
        <v>11.31</v>
      </c>
      <c r="J1723" s="4">
        <v>0</v>
      </c>
      <c r="K1723" s="4">
        <v>0</v>
      </c>
      <c r="L1723" s="4">
        <v>192.18</v>
      </c>
    </row>
    <row r="1724" spans="2:12" ht="15" thickBot="1" x14ac:dyDescent="0.35">
      <c r="B1724">
        <f t="shared" si="29"/>
        <v>5</v>
      </c>
      <c r="C1724" s="2">
        <v>41250</v>
      </c>
      <c r="D1724" s="4">
        <v>-48.9</v>
      </c>
      <c r="E1724" s="4">
        <v>57.4</v>
      </c>
      <c r="J1724" s="4">
        <v>0</v>
      </c>
      <c r="K1724" s="4">
        <v>0</v>
      </c>
      <c r="L1724" s="4">
        <v>-54.65</v>
      </c>
    </row>
    <row r="1725" spans="2:12" ht="15" thickBot="1" x14ac:dyDescent="0.35">
      <c r="B1725">
        <f t="shared" si="29"/>
        <v>4</v>
      </c>
      <c r="C1725" s="2">
        <v>41249</v>
      </c>
      <c r="D1725" s="4">
        <v>-32.590000000000003</v>
      </c>
      <c r="E1725" s="4">
        <v>33.950000000000003</v>
      </c>
      <c r="J1725" s="4">
        <v>0</v>
      </c>
      <c r="K1725" s="4">
        <v>0</v>
      </c>
      <c r="L1725" s="4">
        <v>-91.51</v>
      </c>
    </row>
    <row r="1726" spans="2:12" ht="15" thickBot="1" x14ac:dyDescent="0.35">
      <c r="B1726">
        <f t="shared" si="29"/>
        <v>3</v>
      </c>
      <c r="C1726" s="2">
        <v>41248</v>
      </c>
      <c r="D1726" s="4">
        <v>-9.5</v>
      </c>
      <c r="E1726" s="4">
        <v>-8.85</v>
      </c>
      <c r="J1726" s="4">
        <v>0</v>
      </c>
      <c r="K1726" s="4">
        <v>0</v>
      </c>
      <c r="L1726" s="4">
        <v>-290.7</v>
      </c>
    </row>
    <row r="1727" spans="2:12" ht="15" thickBot="1" x14ac:dyDescent="0.35">
      <c r="B1727">
        <f t="shared" si="29"/>
        <v>2</v>
      </c>
      <c r="C1727" s="2">
        <v>41247</v>
      </c>
      <c r="D1727" s="4">
        <v>7.09</v>
      </c>
      <c r="E1727" s="4">
        <v>25.27</v>
      </c>
      <c r="J1727" s="4">
        <v>0</v>
      </c>
      <c r="K1727" s="4">
        <v>0</v>
      </c>
      <c r="L1727" s="4">
        <v>185.22</v>
      </c>
    </row>
    <row r="1728" spans="2:12" ht="15" thickBot="1" x14ac:dyDescent="0.35">
      <c r="B1728">
        <f t="shared" si="29"/>
        <v>1</v>
      </c>
      <c r="C1728" s="2">
        <v>41246</v>
      </c>
      <c r="D1728" s="4">
        <v>24.04</v>
      </c>
      <c r="E1728" s="4">
        <v>11.71</v>
      </c>
      <c r="J1728" s="4">
        <v>0</v>
      </c>
      <c r="K1728" s="4">
        <v>0</v>
      </c>
      <c r="L1728" s="4">
        <v>-66.69</v>
      </c>
    </row>
    <row r="1729" spans="2:12" ht="15" thickBot="1" x14ac:dyDescent="0.35">
      <c r="B1729">
        <f t="shared" si="29"/>
        <v>5</v>
      </c>
      <c r="C1729" s="2">
        <v>41243</v>
      </c>
      <c r="D1729" s="4">
        <v>-17.54</v>
      </c>
      <c r="E1729" s="4">
        <v>55.96</v>
      </c>
      <c r="J1729" s="4">
        <v>0</v>
      </c>
      <c r="K1729" s="4">
        <v>0</v>
      </c>
      <c r="L1729" s="4">
        <v>-7.44</v>
      </c>
    </row>
    <row r="1730" spans="2:12" ht="15" thickBot="1" x14ac:dyDescent="0.35">
      <c r="B1730">
        <f t="shared" si="29"/>
        <v>4</v>
      </c>
      <c r="C1730" s="2">
        <v>41242</v>
      </c>
      <c r="D1730" s="4">
        <v>2.44</v>
      </c>
      <c r="E1730" s="4">
        <v>9.99</v>
      </c>
      <c r="J1730" s="4">
        <v>0</v>
      </c>
      <c r="K1730" s="4">
        <v>0</v>
      </c>
      <c r="L1730" s="4">
        <v>39.93</v>
      </c>
    </row>
    <row r="1731" spans="2:12" ht="15" thickBot="1" x14ac:dyDescent="0.35">
      <c r="B1731">
        <f t="shared" si="29"/>
        <v>3</v>
      </c>
      <c r="C1731" s="2">
        <v>41241</v>
      </c>
      <c r="D1731" s="4">
        <v>17.489999999999998</v>
      </c>
      <c r="E1731" s="4">
        <v>-82.55</v>
      </c>
      <c r="J1731" s="4">
        <v>0</v>
      </c>
      <c r="K1731" s="4">
        <v>0</v>
      </c>
      <c r="L1731" s="4">
        <v>96.47</v>
      </c>
    </row>
    <row r="1732" spans="2:12" ht="15" thickBot="1" x14ac:dyDescent="0.35">
      <c r="B1732">
        <f t="shared" si="29"/>
        <v>2</v>
      </c>
      <c r="C1732" s="2">
        <v>41240</v>
      </c>
      <c r="D1732" s="4">
        <v>31.07</v>
      </c>
      <c r="E1732" s="4">
        <v>-18.989999999999998</v>
      </c>
      <c r="J1732" s="4">
        <v>0</v>
      </c>
      <c r="K1732" s="4">
        <v>0</v>
      </c>
      <c r="L1732" s="4">
        <v>-37.65</v>
      </c>
    </row>
    <row r="1733" spans="2:12" ht="15" thickBot="1" x14ac:dyDescent="0.35">
      <c r="B1733">
        <f t="shared" ref="B1733:B1796" si="30">WEEKDAY(C1733,2)</f>
        <v>1</v>
      </c>
      <c r="C1733" s="2">
        <v>41239</v>
      </c>
      <c r="D1733" s="4">
        <v>41.3</v>
      </c>
      <c r="E1733" s="4">
        <v>-300.86</v>
      </c>
      <c r="J1733" s="4">
        <v>0</v>
      </c>
      <c r="K1733" s="4">
        <v>0</v>
      </c>
      <c r="L1733" s="4">
        <v>259.36</v>
      </c>
    </row>
    <row r="1734" spans="2:12" ht="15" thickBot="1" x14ac:dyDescent="0.35">
      <c r="B1734">
        <f t="shared" si="30"/>
        <v>5</v>
      </c>
      <c r="C1734" s="2">
        <v>41236</v>
      </c>
      <c r="D1734" s="4">
        <v>-8.86</v>
      </c>
      <c r="E1734" s="4">
        <v>16.41</v>
      </c>
      <c r="J1734" s="4">
        <v>0</v>
      </c>
      <c r="K1734" s="4">
        <v>0</v>
      </c>
      <c r="L1734" s="4">
        <v>13.38</v>
      </c>
    </row>
    <row r="1735" spans="2:12" ht="15" thickBot="1" x14ac:dyDescent="0.35">
      <c r="B1735">
        <f t="shared" si="30"/>
        <v>4</v>
      </c>
      <c r="C1735" s="2">
        <v>41235</v>
      </c>
      <c r="D1735" s="4">
        <v>-2.94</v>
      </c>
      <c r="E1735" s="4">
        <v>13.12</v>
      </c>
      <c r="J1735" s="4">
        <v>0</v>
      </c>
      <c r="K1735" s="4">
        <v>0</v>
      </c>
      <c r="L1735" s="4">
        <v>-3.39</v>
      </c>
    </row>
    <row r="1736" spans="2:12" ht="15" thickBot="1" x14ac:dyDescent="0.35">
      <c r="B1736">
        <f t="shared" si="30"/>
        <v>3</v>
      </c>
      <c r="C1736" s="2">
        <v>41234</v>
      </c>
      <c r="D1736" s="4">
        <v>7.07</v>
      </c>
      <c r="E1736" s="4">
        <v>-68.739999999999995</v>
      </c>
      <c r="J1736" s="4">
        <v>0</v>
      </c>
      <c r="K1736" s="4">
        <v>0</v>
      </c>
      <c r="L1736" s="4">
        <v>-45.9</v>
      </c>
    </row>
    <row r="1737" spans="2:12" ht="15" thickBot="1" x14ac:dyDescent="0.35">
      <c r="B1737">
        <f t="shared" si="30"/>
        <v>2</v>
      </c>
      <c r="C1737" s="2">
        <v>41233</v>
      </c>
      <c r="D1737" s="4">
        <v>13.18</v>
      </c>
      <c r="E1737" s="4">
        <v>-78.290000000000006</v>
      </c>
      <c r="J1737" s="4">
        <v>0</v>
      </c>
      <c r="K1737" s="4">
        <v>0</v>
      </c>
      <c r="L1737" s="4">
        <v>72.569999999999993</v>
      </c>
    </row>
    <row r="1738" spans="2:12" ht="15" thickBot="1" x14ac:dyDescent="0.35">
      <c r="B1738">
        <f t="shared" si="30"/>
        <v>1</v>
      </c>
      <c r="C1738" s="2">
        <v>41232</v>
      </c>
      <c r="D1738" s="4">
        <v>19.239999999999998</v>
      </c>
      <c r="E1738" s="4">
        <v>-24.83</v>
      </c>
      <c r="J1738" s="4">
        <v>-6.1</v>
      </c>
      <c r="K1738" s="4">
        <v>-1.21</v>
      </c>
      <c r="L1738" s="4">
        <v>-4.66</v>
      </c>
    </row>
    <row r="1739" spans="2:12" ht="15" thickBot="1" x14ac:dyDescent="0.35">
      <c r="B1739">
        <f t="shared" si="30"/>
        <v>5</v>
      </c>
      <c r="C1739" s="2">
        <v>41229</v>
      </c>
      <c r="D1739" s="4">
        <v>-37.700000000000003</v>
      </c>
      <c r="E1739" s="4">
        <v>46.15</v>
      </c>
      <c r="J1739" s="4">
        <v>-1.99</v>
      </c>
      <c r="K1739" s="4">
        <v>-0.01</v>
      </c>
      <c r="L1739" s="4">
        <v>85.56</v>
      </c>
    </row>
    <row r="1740" spans="2:12" ht="15" thickBot="1" x14ac:dyDescent="0.35">
      <c r="B1740">
        <f t="shared" si="30"/>
        <v>4</v>
      </c>
      <c r="C1740" s="2">
        <v>41228</v>
      </c>
      <c r="D1740" s="4">
        <v>-29.71</v>
      </c>
      <c r="E1740" s="4">
        <v>-48.28</v>
      </c>
      <c r="J1740" s="4">
        <v>2.5</v>
      </c>
      <c r="K1740" s="4">
        <v>0</v>
      </c>
      <c r="L1740" s="4">
        <v>67.97</v>
      </c>
    </row>
    <row r="1741" spans="2:12" ht="15" thickBot="1" x14ac:dyDescent="0.35">
      <c r="B1741">
        <f t="shared" si="30"/>
        <v>3</v>
      </c>
      <c r="C1741" s="2">
        <v>41227</v>
      </c>
      <c r="D1741" s="4">
        <v>-14.42</v>
      </c>
      <c r="E1741" s="4">
        <v>-65.55</v>
      </c>
      <c r="J1741" s="4">
        <v>0</v>
      </c>
      <c r="K1741" s="4">
        <v>-0.49</v>
      </c>
      <c r="L1741" s="4">
        <v>89.09</v>
      </c>
    </row>
    <row r="1742" spans="2:12" ht="15" thickBot="1" x14ac:dyDescent="0.35">
      <c r="B1742">
        <f t="shared" si="30"/>
        <v>2</v>
      </c>
      <c r="C1742" s="2">
        <v>41226</v>
      </c>
      <c r="D1742" s="4">
        <v>1.56</v>
      </c>
      <c r="E1742" s="4">
        <v>13.86</v>
      </c>
      <c r="J1742" s="4">
        <v>0</v>
      </c>
      <c r="K1742" s="4">
        <v>0</v>
      </c>
      <c r="L1742" s="4">
        <v>-1.73</v>
      </c>
    </row>
    <row r="1743" spans="2:12" ht="15" thickBot="1" x14ac:dyDescent="0.35">
      <c r="B1743">
        <f t="shared" si="30"/>
        <v>1</v>
      </c>
      <c r="C1743" s="2">
        <v>41225</v>
      </c>
      <c r="D1743" s="4">
        <v>14.78</v>
      </c>
      <c r="E1743" s="4">
        <v>-8.8699999999999992</v>
      </c>
      <c r="J1743" s="4">
        <v>0</v>
      </c>
      <c r="K1743" s="4">
        <v>0</v>
      </c>
      <c r="L1743" s="4">
        <v>38.07</v>
      </c>
    </row>
    <row r="1744" spans="2:12" ht="15" thickBot="1" x14ac:dyDescent="0.35">
      <c r="B1744">
        <f t="shared" si="30"/>
        <v>5</v>
      </c>
      <c r="C1744" s="2">
        <v>41222</v>
      </c>
      <c r="D1744" s="4">
        <v>-35.909999999999997</v>
      </c>
      <c r="E1744" s="4">
        <v>47.3</v>
      </c>
      <c r="J1744" s="4">
        <v>0</v>
      </c>
      <c r="K1744" s="4">
        <v>0</v>
      </c>
      <c r="L1744" s="4">
        <v>-75.569999999999993</v>
      </c>
    </row>
    <row r="1745" spans="2:12" ht="15" thickBot="1" x14ac:dyDescent="0.35">
      <c r="B1745">
        <f t="shared" si="30"/>
        <v>4</v>
      </c>
      <c r="C1745" s="2">
        <v>41221</v>
      </c>
      <c r="D1745" s="4">
        <v>-10.64</v>
      </c>
      <c r="E1745" s="4">
        <v>39.68</v>
      </c>
      <c r="J1745" s="4">
        <v>0</v>
      </c>
      <c r="K1745" s="4">
        <v>0</v>
      </c>
      <c r="L1745" s="4">
        <v>-40.770000000000003</v>
      </c>
    </row>
    <row r="1746" spans="2:12" ht="15" thickBot="1" x14ac:dyDescent="0.35">
      <c r="B1746">
        <f t="shared" si="30"/>
        <v>3</v>
      </c>
      <c r="C1746" s="2">
        <v>41220</v>
      </c>
      <c r="D1746" s="4">
        <v>11.8</v>
      </c>
      <c r="E1746" s="4">
        <v>99.8</v>
      </c>
      <c r="J1746" s="4">
        <v>0</v>
      </c>
      <c r="K1746" s="4">
        <v>0</v>
      </c>
      <c r="L1746" s="4">
        <v>-20.36</v>
      </c>
    </row>
    <row r="1747" spans="2:12" ht="15" thickBot="1" x14ac:dyDescent="0.35">
      <c r="B1747">
        <f t="shared" si="30"/>
        <v>2</v>
      </c>
      <c r="C1747" s="2">
        <v>41219</v>
      </c>
      <c r="D1747" s="4">
        <v>28.23</v>
      </c>
      <c r="E1747" s="4">
        <v>34</v>
      </c>
      <c r="J1747" s="4">
        <v>0</v>
      </c>
      <c r="K1747" s="4">
        <v>0</v>
      </c>
      <c r="L1747" s="4">
        <v>-38.65</v>
      </c>
    </row>
    <row r="1748" spans="2:12" ht="15" thickBot="1" x14ac:dyDescent="0.35">
      <c r="B1748">
        <f t="shared" si="30"/>
        <v>5</v>
      </c>
      <c r="C1748" s="2">
        <v>41215</v>
      </c>
      <c r="D1748" s="4">
        <v>-56</v>
      </c>
      <c r="E1748" s="4">
        <v>102.49</v>
      </c>
      <c r="J1748" s="4">
        <v>0</v>
      </c>
      <c r="K1748" s="4">
        <v>0</v>
      </c>
      <c r="L1748" s="4">
        <v>-116.78</v>
      </c>
    </row>
    <row r="1749" spans="2:12" ht="15" thickBot="1" x14ac:dyDescent="0.35">
      <c r="B1749">
        <f t="shared" si="30"/>
        <v>4</v>
      </c>
      <c r="C1749" s="2">
        <v>41214</v>
      </c>
      <c r="D1749" s="4">
        <v>-21.02</v>
      </c>
      <c r="E1749" s="4">
        <v>40.049999999999997</v>
      </c>
      <c r="J1749" s="4">
        <v>0</v>
      </c>
      <c r="K1749" s="4">
        <v>0</v>
      </c>
      <c r="L1749" s="4">
        <v>-28.76</v>
      </c>
    </row>
    <row r="1750" spans="2:12" ht="15" thickBot="1" x14ac:dyDescent="0.35">
      <c r="B1750">
        <f t="shared" si="30"/>
        <v>3</v>
      </c>
      <c r="C1750" s="2">
        <v>41213</v>
      </c>
      <c r="D1750" s="4">
        <v>12.13</v>
      </c>
      <c r="E1750" s="4">
        <v>48.39</v>
      </c>
      <c r="J1750" s="4">
        <v>0</v>
      </c>
      <c r="K1750" s="4">
        <v>-0.48</v>
      </c>
      <c r="L1750" s="4">
        <v>-133.68</v>
      </c>
    </row>
    <row r="1751" spans="2:12" ht="15" thickBot="1" x14ac:dyDescent="0.35">
      <c r="B1751">
        <f t="shared" si="30"/>
        <v>2</v>
      </c>
      <c r="C1751" s="2">
        <v>41212</v>
      </c>
      <c r="D1751" s="4">
        <v>28.67</v>
      </c>
      <c r="E1751" s="4">
        <v>74.400000000000006</v>
      </c>
      <c r="J1751" s="4">
        <v>0</v>
      </c>
      <c r="K1751" s="4">
        <v>0</v>
      </c>
      <c r="L1751" s="4">
        <v>81.72</v>
      </c>
    </row>
    <row r="1752" spans="2:12" ht="15" thickBot="1" x14ac:dyDescent="0.35">
      <c r="B1752">
        <f t="shared" si="30"/>
        <v>1</v>
      </c>
      <c r="C1752" s="2">
        <v>41211</v>
      </c>
      <c r="D1752" s="4">
        <v>38.72</v>
      </c>
      <c r="E1752" s="4">
        <v>-118.26</v>
      </c>
      <c r="J1752" s="4">
        <v>0</v>
      </c>
      <c r="K1752" s="4">
        <v>-0.1</v>
      </c>
      <c r="L1752" s="4">
        <v>76.900000000000006</v>
      </c>
    </row>
    <row r="1753" spans="2:12" ht="15" thickBot="1" x14ac:dyDescent="0.35">
      <c r="B1753">
        <f t="shared" si="30"/>
        <v>5</v>
      </c>
      <c r="C1753" s="2">
        <v>41208</v>
      </c>
      <c r="D1753" s="4">
        <v>0.44</v>
      </c>
      <c r="E1753" s="4">
        <v>-12.27</v>
      </c>
      <c r="J1753" s="4">
        <v>0</v>
      </c>
      <c r="K1753" s="4">
        <v>0</v>
      </c>
      <c r="L1753" s="4">
        <v>-23.56</v>
      </c>
    </row>
    <row r="1754" spans="2:12" ht="15" thickBot="1" x14ac:dyDescent="0.35">
      <c r="B1754">
        <f t="shared" si="30"/>
        <v>4</v>
      </c>
      <c r="C1754" s="2">
        <v>41207</v>
      </c>
      <c r="D1754" s="4">
        <v>4.63</v>
      </c>
      <c r="E1754" s="4">
        <v>-292.23</v>
      </c>
      <c r="J1754" s="4">
        <v>0</v>
      </c>
      <c r="K1754" s="4">
        <v>0</v>
      </c>
      <c r="L1754" s="4">
        <v>273.49</v>
      </c>
    </row>
    <row r="1755" spans="2:12" ht="15" thickBot="1" x14ac:dyDescent="0.35">
      <c r="B1755">
        <f t="shared" si="30"/>
        <v>3</v>
      </c>
      <c r="C1755" s="2">
        <v>41206</v>
      </c>
      <c r="D1755" s="4">
        <v>16.86</v>
      </c>
      <c r="E1755" s="4">
        <v>-60.03</v>
      </c>
      <c r="J1755" s="4">
        <v>0</v>
      </c>
      <c r="K1755" s="4">
        <v>-0.16</v>
      </c>
      <c r="L1755" s="4">
        <v>-116.42</v>
      </c>
    </row>
    <row r="1756" spans="2:12" ht="15" thickBot="1" x14ac:dyDescent="0.35">
      <c r="B1756">
        <f t="shared" si="30"/>
        <v>2</v>
      </c>
      <c r="C1756" s="2">
        <v>41205</v>
      </c>
      <c r="D1756" s="4">
        <v>31.41</v>
      </c>
      <c r="E1756" s="4">
        <v>32.130000000000003</v>
      </c>
      <c r="J1756" s="4">
        <v>0</v>
      </c>
      <c r="K1756" s="4">
        <v>0</v>
      </c>
      <c r="L1756" s="4">
        <v>-16.88</v>
      </c>
    </row>
    <row r="1757" spans="2:12" ht="15" thickBot="1" x14ac:dyDescent="0.35">
      <c r="B1757">
        <f t="shared" si="30"/>
        <v>1</v>
      </c>
      <c r="C1757" s="2">
        <v>41204</v>
      </c>
      <c r="D1757" s="4">
        <v>37.69</v>
      </c>
      <c r="E1757" s="4">
        <v>-149.66999999999999</v>
      </c>
      <c r="J1757" s="4">
        <v>0</v>
      </c>
      <c r="K1757" s="4">
        <v>0</v>
      </c>
      <c r="L1757" s="4">
        <v>31.48</v>
      </c>
    </row>
    <row r="1758" spans="2:12" ht="15" thickBot="1" x14ac:dyDescent="0.35">
      <c r="B1758">
        <f t="shared" si="30"/>
        <v>5</v>
      </c>
      <c r="C1758" s="2">
        <v>41201</v>
      </c>
      <c r="D1758" s="4">
        <v>-19.899999999999999</v>
      </c>
      <c r="E1758" s="4">
        <v>-34.68</v>
      </c>
      <c r="J1758" s="4">
        <v>0</v>
      </c>
      <c r="K1758" s="4">
        <v>0</v>
      </c>
      <c r="L1758" s="4">
        <v>10.119999999999999</v>
      </c>
    </row>
    <row r="1759" spans="2:12" ht="15" thickBot="1" x14ac:dyDescent="0.35">
      <c r="B1759">
        <f t="shared" si="30"/>
        <v>4</v>
      </c>
      <c r="C1759" s="2">
        <v>41200</v>
      </c>
      <c r="D1759" s="4">
        <v>-17.309999999999999</v>
      </c>
      <c r="E1759" s="4">
        <v>5.85</v>
      </c>
      <c r="J1759" s="4">
        <v>0</v>
      </c>
      <c r="K1759" s="4">
        <v>0</v>
      </c>
      <c r="L1759" s="4">
        <v>-27.96</v>
      </c>
    </row>
    <row r="1760" spans="2:12" ht="15" thickBot="1" x14ac:dyDescent="0.35">
      <c r="B1760">
        <f t="shared" si="30"/>
        <v>3</v>
      </c>
      <c r="C1760" s="2">
        <v>41199</v>
      </c>
      <c r="D1760" s="4">
        <v>-5.9</v>
      </c>
      <c r="E1760" s="4">
        <v>16.41</v>
      </c>
      <c r="J1760" s="4">
        <v>-0.02</v>
      </c>
      <c r="K1760" s="4">
        <v>0</v>
      </c>
      <c r="L1760" s="4">
        <v>46.62</v>
      </c>
    </row>
    <row r="1761" spans="2:12" ht="15" thickBot="1" x14ac:dyDescent="0.35">
      <c r="B1761">
        <f t="shared" si="30"/>
        <v>2</v>
      </c>
      <c r="C1761" s="2">
        <v>41198</v>
      </c>
      <c r="D1761" s="4">
        <v>3.05</v>
      </c>
      <c r="E1761" s="4">
        <v>64.62</v>
      </c>
      <c r="J1761" s="4">
        <v>-3.95</v>
      </c>
      <c r="K1761" s="4">
        <v>0</v>
      </c>
      <c r="L1761" s="4">
        <v>23.31</v>
      </c>
    </row>
    <row r="1762" spans="2:12" ht="15" thickBot="1" x14ac:dyDescent="0.35">
      <c r="B1762">
        <f t="shared" si="30"/>
        <v>1</v>
      </c>
      <c r="C1762" s="2">
        <v>41197</v>
      </c>
      <c r="D1762" s="4">
        <v>9.4499999999999993</v>
      </c>
      <c r="E1762" s="4">
        <v>-50.04</v>
      </c>
      <c r="J1762" s="4">
        <v>1.35</v>
      </c>
      <c r="K1762" s="4">
        <v>0</v>
      </c>
      <c r="L1762" s="4">
        <v>58.41</v>
      </c>
    </row>
    <row r="1763" spans="2:12" ht="15" thickBot="1" x14ac:dyDescent="0.35">
      <c r="B1763">
        <f t="shared" si="30"/>
        <v>5</v>
      </c>
      <c r="C1763" s="2">
        <v>41194</v>
      </c>
      <c r="D1763" s="4">
        <v>-45.67</v>
      </c>
      <c r="E1763" s="4">
        <v>55.55</v>
      </c>
      <c r="J1763" s="4">
        <v>-0.03</v>
      </c>
      <c r="K1763" s="4">
        <v>0</v>
      </c>
      <c r="L1763" s="4">
        <v>15.99</v>
      </c>
    </row>
    <row r="1764" spans="2:12" ht="15" thickBot="1" x14ac:dyDescent="0.35">
      <c r="B1764">
        <f t="shared" si="30"/>
        <v>4</v>
      </c>
      <c r="C1764" s="2">
        <v>41193</v>
      </c>
      <c r="D1764" s="4">
        <v>-29.22</v>
      </c>
      <c r="E1764" s="4">
        <v>-60.25</v>
      </c>
      <c r="J1764" s="4">
        <v>0</v>
      </c>
      <c r="K1764" s="4">
        <v>0</v>
      </c>
      <c r="L1764" s="4">
        <v>-5.83</v>
      </c>
    </row>
    <row r="1765" spans="2:12" ht="15" thickBot="1" x14ac:dyDescent="0.35">
      <c r="B1765">
        <f t="shared" si="30"/>
        <v>3</v>
      </c>
      <c r="C1765" s="2">
        <v>41192</v>
      </c>
      <c r="D1765" s="4">
        <v>-18.649999999999999</v>
      </c>
      <c r="E1765" s="4">
        <v>6.8</v>
      </c>
      <c r="J1765" s="4">
        <v>0</v>
      </c>
      <c r="K1765" s="4">
        <v>0</v>
      </c>
      <c r="L1765" s="4">
        <v>114.91</v>
      </c>
    </row>
    <row r="1766" spans="2:12" ht="15" thickBot="1" x14ac:dyDescent="0.35">
      <c r="B1766">
        <f t="shared" si="30"/>
        <v>2</v>
      </c>
      <c r="C1766" s="2">
        <v>41191</v>
      </c>
      <c r="D1766" s="4">
        <v>2.98</v>
      </c>
      <c r="E1766" s="4">
        <v>22.51</v>
      </c>
      <c r="J1766" s="4">
        <v>0.04</v>
      </c>
      <c r="K1766" s="4">
        <v>0</v>
      </c>
      <c r="L1766" s="4">
        <v>-18.03</v>
      </c>
    </row>
    <row r="1767" spans="2:12" ht="15" thickBot="1" x14ac:dyDescent="0.35">
      <c r="B1767">
        <f t="shared" si="30"/>
        <v>1</v>
      </c>
      <c r="C1767" s="2">
        <v>41190</v>
      </c>
      <c r="D1767" s="4">
        <v>10.99</v>
      </c>
      <c r="E1767" s="4">
        <v>42.25</v>
      </c>
      <c r="J1767" s="4">
        <v>0</v>
      </c>
      <c r="K1767" s="4">
        <v>0</v>
      </c>
      <c r="L1767" s="4">
        <v>58.05</v>
      </c>
    </row>
    <row r="1768" spans="2:12" ht="15" thickBot="1" x14ac:dyDescent="0.35">
      <c r="B1768">
        <f t="shared" si="30"/>
        <v>5</v>
      </c>
      <c r="C1768" s="2">
        <v>41187</v>
      </c>
      <c r="D1768" s="4">
        <v>-42.83</v>
      </c>
      <c r="E1768" s="4">
        <v>73.23</v>
      </c>
      <c r="J1768" s="4">
        <v>0.14000000000000001</v>
      </c>
      <c r="K1768" s="4">
        <v>0</v>
      </c>
      <c r="L1768" s="4">
        <v>-1.89</v>
      </c>
    </row>
    <row r="1769" spans="2:12" ht="15" thickBot="1" x14ac:dyDescent="0.35">
      <c r="B1769">
        <f t="shared" si="30"/>
        <v>4</v>
      </c>
      <c r="C1769" s="2">
        <v>41186</v>
      </c>
      <c r="D1769" s="4">
        <v>-26.36</v>
      </c>
      <c r="E1769" s="4">
        <v>46.3</v>
      </c>
      <c r="J1769" s="4">
        <v>0</v>
      </c>
      <c r="K1769" s="4">
        <v>0</v>
      </c>
      <c r="L1769" s="4">
        <v>16.670000000000002</v>
      </c>
    </row>
    <row r="1770" spans="2:12" ht="15" thickBot="1" x14ac:dyDescent="0.35">
      <c r="B1770">
        <f t="shared" si="30"/>
        <v>3</v>
      </c>
      <c r="C1770" s="2">
        <v>41185</v>
      </c>
      <c r="D1770" s="4">
        <v>-7.17</v>
      </c>
      <c r="E1770" s="4">
        <v>20.74</v>
      </c>
      <c r="J1770" s="4">
        <v>0.01</v>
      </c>
      <c r="K1770" s="4">
        <v>0</v>
      </c>
      <c r="L1770" s="4">
        <v>-171.2</v>
      </c>
    </row>
    <row r="1771" spans="2:12" ht="15" thickBot="1" x14ac:dyDescent="0.35">
      <c r="B1771">
        <f t="shared" si="30"/>
        <v>2</v>
      </c>
      <c r="C1771" s="2">
        <v>41184</v>
      </c>
      <c r="D1771" s="4">
        <v>16.3</v>
      </c>
      <c r="E1771" s="4">
        <v>77.489999999999995</v>
      </c>
      <c r="J1771" s="4">
        <v>0</v>
      </c>
      <c r="K1771" s="4">
        <v>0</v>
      </c>
      <c r="L1771" s="4">
        <v>-43.7</v>
      </c>
    </row>
    <row r="1772" spans="2:12" ht="15" thickBot="1" x14ac:dyDescent="0.35">
      <c r="B1772">
        <f t="shared" si="30"/>
        <v>1</v>
      </c>
      <c r="C1772" s="2">
        <v>41183</v>
      </c>
      <c r="D1772" s="4">
        <v>30.55</v>
      </c>
      <c r="E1772" s="4">
        <v>-33.53</v>
      </c>
      <c r="J1772" s="4">
        <v>0.02</v>
      </c>
      <c r="K1772" s="4">
        <v>0</v>
      </c>
      <c r="L1772" s="4">
        <v>-89.27</v>
      </c>
    </row>
    <row r="1773" spans="2:12" ht="15" thickBot="1" x14ac:dyDescent="0.35">
      <c r="B1773">
        <f t="shared" si="30"/>
        <v>5</v>
      </c>
      <c r="C1773" s="2">
        <v>41180</v>
      </c>
      <c r="D1773" s="4">
        <v>-7.44</v>
      </c>
      <c r="E1773" s="4">
        <v>125.45</v>
      </c>
      <c r="J1773" s="4">
        <v>0</v>
      </c>
      <c r="K1773" s="4">
        <v>0</v>
      </c>
      <c r="L1773" s="4">
        <v>-49.16</v>
      </c>
    </row>
    <row r="1774" spans="2:12" ht="15" thickBot="1" x14ac:dyDescent="0.35">
      <c r="B1774">
        <f t="shared" si="30"/>
        <v>4</v>
      </c>
      <c r="C1774" s="2">
        <v>41179</v>
      </c>
      <c r="D1774" s="4">
        <v>3.57</v>
      </c>
      <c r="E1774" s="4">
        <v>2.02</v>
      </c>
      <c r="J1774" s="4">
        <v>0</v>
      </c>
      <c r="K1774" s="4">
        <v>0</v>
      </c>
      <c r="L1774" s="4">
        <v>9.4600000000000009</v>
      </c>
    </row>
    <row r="1775" spans="2:12" ht="15" thickBot="1" x14ac:dyDescent="0.35">
      <c r="B1775">
        <f t="shared" si="30"/>
        <v>3</v>
      </c>
      <c r="C1775" s="2">
        <v>41178</v>
      </c>
      <c r="D1775" s="4">
        <v>18.13</v>
      </c>
      <c r="E1775" s="4">
        <v>9.08</v>
      </c>
      <c r="J1775" s="4">
        <v>0</v>
      </c>
      <c r="K1775" s="4">
        <v>0</v>
      </c>
      <c r="L1775" s="4">
        <v>-87.84</v>
      </c>
    </row>
    <row r="1776" spans="2:12" ht="15" thickBot="1" x14ac:dyDescent="0.35">
      <c r="B1776">
        <f t="shared" si="30"/>
        <v>2</v>
      </c>
      <c r="C1776" s="2">
        <v>41177</v>
      </c>
      <c r="D1776" s="4">
        <v>29.63</v>
      </c>
      <c r="E1776" s="4">
        <v>-271.72000000000003</v>
      </c>
      <c r="J1776" s="4">
        <v>0</v>
      </c>
      <c r="K1776" s="4">
        <v>0</v>
      </c>
      <c r="L1776" s="4">
        <v>147.68</v>
      </c>
    </row>
    <row r="1777" spans="2:12" ht="15" thickBot="1" x14ac:dyDescent="0.35">
      <c r="B1777">
        <f t="shared" si="30"/>
        <v>1</v>
      </c>
      <c r="C1777" s="2">
        <v>41176</v>
      </c>
      <c r="D1777" s="4">
        <v>35.74</v>
      </c>
      <c r="E1777" s="4">
        <v>-78.27</v>
      </c>
      <c r="J1777" s="4">
        <v>0</v>
      </c>
      <c r="K1777" s="4">
        <v>0</v>
      </c>
      <c r="L1777" s="4">
        <v>54.09</v>
      </c>
    </row>
    <row r="1778" spans="2:12" ht="15" thickBot="1" x14ac:dyDescent="0.35">
      <c r="B1778">
        <f t="shared" si="30"/>
        <v>5</v>
      </c>
      <c r="C1778" s="2">
        <v>41173</v>
      </c>
      <c r="D1778" s="4">
        <v>-11.43</v>
      </c>
      <c r="E1778" s="4">
        <v>83.94</v>
      </c>
      <c r="J1778" s="4">
        <v>0</v>
      </c>
      <c r="K1778" s="4">
        <v>-1.21</v>
      </c>
      <c r="L1778" s="4">
        <v>-28.59</v>
      </c>
    </row>
    <row r="1779" spans="2:12" ht="15" thickBot="1" x14ac:dyDescent="0.35">
      <c r="B1779">
        <f t="shared" si="30"/>
        <v>4</v>
      </c>
      <c r="C1779" s="2">
        <v>41172</v>
      </c>
      <c r="D1779" s="4">
        <v>-8.1300000000000008</v>
      </c>
      <c r="E1779" s="4">
        <v>-93.75</v>
      </c>
      <c r="J1779" s="4">
        <v>0</v>
      </c>
      <c r="K1779" s="4">
        <v>0</v>
      </c>
      <c r="L1779" s="4">
        <v>14.61</v>
      </c>
    </row>
    <row r="1780" spans="2:12" ht="15" thickBot="1" x14ac:dyDescent="0.35">
      <c r="B1780">
        <f t="shared" si="30"/>
        <v>3</v>
      </c>
      <c r="C1780" s="2">
        <v>41171</v>
      </c>
      <c r="D1780" s="4">
        <v>4.47</v>
      </c>
      <c r="E1780" s="4">
        <v>-12.63</v>
      </c>
      <c r="J1780" s="4">
        <v>0</v>
      </c>
      <c r="K1780" s="4">
        <v>0</v>
      </c>
      <c r="L1780" s="4">
        <v>22.71</v>
      </c>
    </row>
    <row r="1781" spans="2:12" ht="15" thickBot="1" x14ac:dyDescent="0.35">
      <c r="B1781">
        <f t="shared" si="30"/>
        <v>2</v>
      </c>
      <c r="C1781" s="2">
        <v>41170</v>
      </c>
      <c r="D1781" s="4">
        <v>15.1</v>
      </c>
      <c r="E1781" s="4">
        <v>22.74</v>
      </c>
      <c r="J1781" s="4">
        <v>-6.42</v>
      </c>
      <c r="K1781" s="4">
        <v>0</v>
      </c>
      <c r="L1781" s="4">
        <v>13.16</v>
      </c>
    </row>
    <row r="1782" spans="2:12" ht="15" thickBot="1" x14ac:dyDescent="0.35">
      <c r="B1782">
        <f t="shared" si="30"/>
        <v>1</v>
      </c>
      <c r="C1782" s="2">
        <v>41169</v>
      </c>
      <c r="D1782" s="4">
        <v>25.18</v>
      </c>
      <c r="E1782" s="4">
        <v>-26.97</v>
      </c>
      <c r="J1782" s="4">
        <v>1.0900000000000001</v>
      </c>
      <c r="K1782" s="4">
        <v>0</v>
      </c>
      <c r="L1782" s="4">
        <v>27.66</v>
      </c>
    </row>
    <row r="1783" spans="2:12" ht="15" thickBot="1" x14ac:dyDescent="0.35">
      <c r="B1783">
        <f t="shared" si="30"/>
        <v>5</v>
      </c>
      <c r="C1783" s="2">
        <v>41166</v>
      </c>
      <c r="D1783" s="4">
        <v>-38.74</v>
      </c>
      <c r="E1783" s="4">
        <v>5.25</v>
      </c>
      <c r="J1783" s="4">
        <v>0.97</v>
      </c>
      <c r="K1783" s="4">
        <v>0</v>
      </c>
      <c r="L1783" s="4">
        <v>25.31</v>
      </c>
    </row>
    <row r="1784" spans="2:12" ht="15" thickBot="1" x14ac:dyDescent="0.35">
      <c r="B1784">
        <f t="shared" si="30"/>
        <v>4</v>
      </c>
      <c r="C1784" s="2">
        <v>41165</v>
      </c>
      <c r="D1784" s="4">
        <v>-28.02</v>
      </c>
      <c r="E1784" s="4">
        <v>1.48</v>
      </c>
      <c r="J1784" s="4">
        <v>0</v>
      </c>
      <c r="K1784" s="4">
        <v>0</v>
      </c>
      <c r="L1784" s="4">
        <v>14.95</v>
      </c>
    </row>
    <row r="1785" spans="2:12" ht="15" thickBot="1" x14ac:dyDescent="0.35">
      <c r="B1785">
        <f t="shared" si="30"/>
        <v>3</v>
      </c>
      <c r="C1785" s="2">
        <v>41164</v>
      </c>
      <c r="D1785" s="4">
        <v>-8.74</v>
      </c>
      <c r="E1785" s="4">
        <v>1.06</v>
      </c>
      <c r="J1785" s="4">
        <v>0</v>
      </c>
      <c r="K1785" s="4">
        <v>-2.0299999999999998</v>
      </c>
      <c r="L1785" s="4">
        <v>57.75</v>
      </c>
    </row>
    <row r="1786" spans="2:12" ht="15" thickBot="1" x14ac:dyDescent="0.35">
      <c r="B1786">
        <f t="shared" si="30"/>
        <v>2</v>
      </c>
      <c r="C1786" s="2">
        <v>41163</v>
      </c>
      <c r="D1786" s="4">
        <v>0.13</v>
      </c>
      <c r="E1786" s="4">
        <v>12.39</v>
      </c>
      <c r="J1786" s="4">
        <v>0</v>
      </c>
      <c r="K1786" s="4">
        <v>-2.02</v>
      </c>
      <c r="L1786" s="4">
        <v>52.12</v>
      </c>
    </row>
    <row r="1787" spans="2:12" ht="15" thickBot="1" x14ac:dyDescent="0.35">
      <c r="B1787">
        <f t="shared" si="30"/>
        <v>1</v>
      </c>
      <c r="C1787" s="2">
        <v>41162</v>
      </c>
      <c r="D1787" s="4">
        <v>9.4499999999999993</v>
      </c>
      <c r="E1787" s="4">
        <v>18.88</v>
      </c>
      <c r="J1787" s="4">
        <v>0</v>
      </c>
      <c r="K1787" s="4">
        <v>-2.0299999999999998</v>
      </c>
      <c r="L1787" s="4">
        <v>206.99</v>
      </c>
    </row>
    <row r="1788" spans="2:12" ht="15" thickBot="1" x14ac:dyDescent="0.35">
      <c r="B1788">
        <f t="shared" si="30"/>
        <v>5</v>
      </c>
      <c r="C1788" s="2">
        <v>41159</v>
      </c>
      <c r="D1788" s="4">
        <v>-39.94</v>
      </c>
      <c r="E1788" s="4">
        <v>42.09</v>
      </c>
      <c r="J1788" s="4">
        <v>0</v>
      </c>
      <c r="K1788" s="4">
        <v>-2.25</v>
      </c>
      <c r="L1788" s="4">
        <v>-23.18</v>
      </c>
    </row>
    <row r="1789" spans="2:12" ht="15" thickBot="1" x14ac:dyDescent="0.35">
      <c r="B1789">
        <f t="shared" si="30"/>
        <v>4</v>
      </c>
      <c r="C1789" s="2">
        <v>41158</v>
      </c>
      <c r="D1789" s="4">
        <v>-24.23</v>
      </c>
      <c r="E1789" s="4">
        <v>17.12</v>
      </c>
      <c r="J1789" s="4">
        <v>0</v>
      </c>
      <c r="K1789" s="4">
        <v>-2.27</v>
      </c>
      <c r="L1789" s="4">
        <v>-35.72</v>
      </c>
    </row>
    <row r="1790" spans="2:12" ht="15" thickBot="1" x14ac:dyDescent="0.35">
      <c r="B1790">
        <f t="shared" si="30"/>
        <v>3</v>
      </c>
      <c r="C1790" s="2">
        <v>41157</v>
      </c>
      <c r="D1790" s="4">
        <v>-9.18</v>
      </c>
      <c r="E1790" s="4">
        <v>44.86</v>
      </c>
      <c r="J1790" s="4">
        <v>0</v>
      </c>
      <c r="K1790" s="4">
        <v>-2.25</v>
      </c>
      <c r="L1790" s="4">
        <v>-216.43</v>
      </c>
    </row>
    <row r="1791" spans="2:12" ht="15" thickBot="1" x14ac:dyDescent="0.35">
      <c r="B1791">
        <f t="shared" si="30"/>
        <v>2</v>
      </c>
      <c r="C1791" s="2">
        <v>41156</v>
      </c>
      <c r="D1791" s="4">
        <v>7.96</v>
      </c>
      <c r="E1791" s="4">
        <v>14.79</v>
      </c>
      <c r="J1791" s="4">
        <v>0</v>
      </c>
      <c r="K1791" s="4">
        <v>-4.26</v>
      </c>
      <c r="L1791" s="4">
        <v>-69.91</v>
      </c>
    </row>
    <row r="1792" spans="2:12" ht="15" thickBot="1" x14ac:dyDescent="0.35">
      <c r="B1792">
        <f t="shared" si="30"/>
        <v>1</v>
      </c>
      <c r="C1792" s="2">
        <v>41155</v>
      </c>
      <c r="D1792" s="4">
        <v>22.94</v>
      </c>
      <c r="E1792" s="4">
        <v>12.12</v>
      </c>
      <c r="J1792" s="4">
        <v>0</v>
      </c>
      <c r="K1792" s="4">
        <v>-0.28000000000000003</v>
      </c>
      <c r="L1792" s="4">
        <v>-9.93</v>
      </c>
    </row>
    <row r="1793" spans="2:12" ht="15" thickBot="1" x14ac:dyDescent="0.35">
      <c r="B1793">
        <f t="shared" si="30"/>
        <v>5</v>
      </c>
      <c r="C1793" s="2">
        <v>41152</v>
      </c>
      <c r="D1793" s="4">
        <v>-13</v>
      </c>
      <c r="E1793" s="4">
        <v>49.96</v>
      </c>
      <c r="J1793" s="4">
        <v>0</v>
      </c>
      <c r="K1793" s="4">
        <v>-2.2599999999999998</v>
      </c>
      <c r="L1793" s="4">
        <v>-84.93</v>
      </c>
    </row>
    <row r="1794" spans="2:12" ht="15" thickBot="1" x14ac:dyDescent="0.35">
      <c r="B1794">
        <f t="shared" si="30"/>
        <v>4</v>
      </c>
      <c r="C1794" s="2">
        <v>41151</v>
      </c>
      <c r="D1794" s="4">
        <v>5.09</v>
      </c>
      <c r="E1794" s="4">
        <v>113.11</v>
      </c>
      <c r="J1794" s="4">
        <v>0</v>
      </c>
      <c r="K1794" s="4">
        <v>-2.25</v>
      </c>
      <c r="L1794" s="4">
        <v>-43.09</v>
      </c>
    </row>
    <row r="1795" spans="2:12" ht="15" thickBot="1" x14ac:dyDescent="0.35">
      <c r="B1795">
        <f t="shared" si="30"/>
        <v>3</v>
      </c>
      <c r="C1795" s="2">
        <v>41150</v>
      </c>
      <c r="D1795" s="4">
        <v>17.32</v>
      </c>
      <c r="E1795" s="4">
        <v>57.34</v>
      </c>
      <c r="J1795" s="4">
        <v>0</v>
      </c>
      <c r="K1795" s="4">
        <v>-1.74</v>
      </c>
      <c r="L1795" s="4">
        <v>-105.06</v>
      </c>
    </row>
    <row r="1796" spans="2:12" ht="15" thickBot="1" x14ac:dyDescent="0.35">
      <c r="B1796">
        <f t="shared" si="30"/>
        <v>2</v>
      </c>
      <c r="C1796" s="2">
        <v>41149</v>
      </c>
      <c r="D1796" s="4">
        <v>30.49</v>
      </c>
      <c r="E1796" s="4">
        <v>-36.450000000000003</v>
      </c>
      <c r="J1796" s="4">
        <v>0</v>
      </c>
      <c r="K1796" s="4">
        <v>0</v>
      </c>
      <c r="L1796" s="4">
        <v>38.700000000000003</v>
      </c>
    </row>
    <row r="1797" spans="2:12" ht="15" thickBot="1" x14ac:dyDescent="0.35">
      <c r="B1797">
        <f t="shared" ref="B1797:B1860" si="31">WEEKDAY(C1797,2)</f>
        <v>1</v>
      </c>
      <c r="C1797" s="2">
        <v>41148</v>
      </c>
      <c r="D1797" s="4">
        <v>39.15</v>
      </c>
      <c r="E1797" s="4">
        <v>-329.96</v>
      </c>
      <c r="J1797" s="4">
        <v>0</v>
      </c>
      <c r="K1797" s="4">
        <v>0</v>
      </c>
      <c r="L1797" s="4">
        <v>455.71</v>
      </c>
    </row>
    <row r="1798" spans="2:12" ht="15" thickBot="1" x14ac:dyDescent="0.35">
      <c r="B1798">
        <f t="shared" si="31"/>
        <v>5</v>
      </c>
      <c r="C1798" s="2">
        <v>41145</v>
      </c>
      <c r="D1798" s="4">
        <v>-5.0599999999999996</v>
      </c>
      <c r="E1798" s="4">
        <v>-73.680000000000007</v>
      </c>
      <c r="J1798" s="4">
        <v>0</v>
      </c>
      <c r="K1798" s="4">
        <v>0</v>
      </c>
      <c r="L1798" s="4">
        <v>-44.78</v>
      </c>
    </row>
    <row r="1799" spans="2:12" ht="15" thickBot="1" x14ac:dyDescent="0.35">
      <c r="B1799">
        <f t="shared" si="31"/>
        <v>4</v>
      </c>
      <c r="C1799" s="2">
        <v>41144</v>
      </c>
      <c r="D1799" s="4">
        <v>2.46</v>
      </c>
      <c r="E1799" s="4">
        <v>-15.06</v>
      </c>
      <c r="J1799" s="4">
        <v>0</v>
      </c>
      <c r="K1799" s="4">
        <v>0</v>
      </c>
      <c r="L1799" s="4">
        <v>-22.75</v>
      </c>
    </row>
    <row r="1800" spans="2:12" ht="15" thickBot="1" x14ac:dyDescent="0.35">
      <c r="B1800">
        <f t="shared" si="31"/>
        <v>3</v>
      </c>
      <c r="C1800" s="2">
        <v>41143</v>
      </c>
      <c r="D1800" s="4">
        <v>13.38</v>
      </c>
      <c r="E1800" s="4">
        <v>31.08</v>
      </c>
      <c r="J1800" s="4">
        <v>-0.11</v>
      </c>
      <c r="K1800" s="4">
        <v>0</v>
      </c>
      <c r="L1800" s="4">
        <v>-236.7</v>
      </c>
    </row>
    <row r="1801" spans="2:12" ht="15" thickBot="1" x14ac:dyDescent="0.35">
      <c r="B1801">
        <f t="shared" si="31"/>
        <v>2</v>
      </c>
      <c r="C1801" s="2">
        <v>41142</v>
      </c>
      <c r="D1801" s="4">
        <v>25.8</v>
      </c>
      <c r="E1801" s="4">
        <v>20.85</v>
      </c>
      <c r="J1801" s="4">
        <v>0.11</v>
      </c>
      <c r="K1801" s="4">
        <v>0</v>
      </c>
      <c r="L1801" s="4">
        <v>-6.31</v>
      </c>
    </row>
    <row r="1802" spans="2:12" ht="15" thickBot="1" x14ac:dyDescent="0.35">
      <c r="B1802">
        <f t="shared" si="31"/>
        <v>1</v>
      </c>
      <c r="C1802" s="2">
        <v>41141</v>
      </c>
      <c r="D1802" s="4">
        <v>28</v>
      </c>
      <c r="E1802" s="4">
        <v>-115.13</v>
      </c>
      <c r="J1802" s="4">
        <v>0</v>
      </c>
      <c r="K1802" s="4">
        <v>0</v>
      </c>
      <c r="L1802" s="4">
        <v>-6.45</v>
      </c>
    </row>
    <row r="1803" spans="2:12" ht="15" thickBot="1" x14ac:dyDescent="0.35">
      <c r="B1803">
        <f t="shared" si="31"/>
        <v>5</v>
      </c>
      <c r="C1803" s="2">
        <v>41138</v>
      </c>
      <c r="D1803" s="4">
        <v>-29.76</v>
      </c>
      <c r="E1803" s="4">
        <v>30.01</v>
      </c>
      <c r="J1803" s="4">
        <v>0</v>
      </c>
      <c r="K1803" s="4">
        <v>0</v>
      </c>
      <c r="L1803" s="4">
        <v>-0.22</v>
      </c>
    </row>
    <row r="1804" spans="2:12" ht="15" thickBot="1" x14ac:dyDescent="0.35">
      <c r="B1804">
        <f t="shared" si="31"/>
        <v>4</v>
      </c>
      <c r="C1804" s="2">
        <v>41137</v>
      </c>
      <c r="D1804" s="4">
        <v>-24.94</v>
      </c>
      <c r="E1804" s="4">
        <v>29.24</v>
      </c>
      <c r="J1804" s="4">
        <v>-6.15</v>
      </c>
      <c r="K1804" s="4">
        <v>0</v>
      </c>
      <c r="L1804" s="4">
        <v>143.12</v>
      </c>
    </row>
    <row r="1805" spans="2:12" ht="15" thickBot="1" x14ac:dyDescent="0.35">
      <c r="B1805">
        <f t="shared" si="31"/>
        <v>3</v>
      </c>
      <c r="C1805" s="2">
        <v>41136</v>
      </c>
      <c r="D1805" s="4">
        <v>-10.06</v>
      </c>
      <c r="E1805" s="4">
        <v>-18.27</v>
      </c>
      <c r="J1805" s="4">
        <v>2.0099999999999998</v>
      </c>
      <c r="K1805" s="4">
        <v>0</v>
      </c>
      <c r="L1805" s="4">
        <v>60.69</v>
      </c>
    </row>
    <row r="1806" spans="2:12" ht="15" thickBot="1" x14ac:dyDescent="0.35">
      <c r="B1806">
        <f t="shared" si="31"/>
        <v>2</v>
      </c>
      <c r="C1806" s="2">
        <v>41135</v>
      </c>
      <c r="D1806" s="4">
        <v>0.81</v>
      </c>
      <c r="E1806" s="4">
        <v>-3.04</v>
      </c>
      <c r="J1806" s="4">
        <v>0.2</v>
      </c>
      <c r="K1806" s="4">
        <v>0</v>
      </c>
      <c r="L1806" s="4">
        <v>-15.42</v>
      </c>
    </row>
    <row r="1807" spans="2:12" ht="15" thickBot="1" x14ac:dyDescent="0.35">
      <c r="B1807">
        <f t="shared" si="31"/>
        <v>1</v>
      </c>
      <c r="C1807" s="2">
        <v>41134</v>
      </c>
      <c r="D1807" s="4">
        <v>13.76</v>
      </c>
      <c r="E1807" s="4">
        <v>-25.84</v>
      </c>
      <c r="J1807" s="4">
        <v>0</v>
      </c>
      <c r="K1807" s="4">
        <v>0</v>
      </c>
      <c r="L1807" s="4">
        <v>16.760000000000002</v>
      </c>
    </row>
    <row r="1808" spans="2:12" ht="15" thickBot="1" x14ac:dyDescent="0.35">
      <c r="B1808">
        <f t="shared" si="31"/>
        <v>5</v>
      </c>
      <c r="C1808" s="2">
        <v>41131</v>
      </c>
      <c r="D1808" s="4">
        <v>-38.46</v>
      </c>
      <c r="E1808" s="4">
        <v>63.03</v>
      </c>
      <c r="J1808" s="4">
        <v>0.02</v>
      </c>
      <c r="K1808" s="4">
        <v>0</v>
      </c>
      <c r="L1808" s="4">
        <v>109.59</v>
      </c>
    </row>
    <row r="1809" spans="2:12" ht="15" thickBot="1" x14ac:dyDescent="0.35">
      <c r="B1809">
        <f t="shared" si="31"/>
        <v>4</v>
      </c>
      <c r="C1809" s="2">
        <v>41130</v>
      </c>
      <c r="D1809" s="4">
        <v>-23.55</v>
      </c>
      <c r="E1809" s="4">
        <v>3.66</v>
      </c>
      <c r="J1809" s="4">
        <v>0</v>
      </c>
      <c r="K1809" s="4">
        <v>0</v>
      </c>
      <c r="L1809" s="4">
        <v>-98.74</v>
      </c>
    </row>
    <row r="1810" spans="2:12" ht="15" thickBot="1" x14ac:dyDescent="0.35">
      <c r="B1810">
        <f t="shared" si="31"/>
        <v>3</v>
      </c>
      <c r="C1810" s="2">
        <v>41129</v>
      </c>
      <c r="D1810" s="4">
        <v>-4.1100000000000003</v>
      </c>
      <c r="E1810" s="4">
        <v>104.68</v>
      </c>
      <c r="J1810" s="4">
        <v>0</v>
      </c>
      <c r="K1810" s="4">
        <v>0</v>
      </c>
      <c r="L1810" s="4">
        <v>-32.67</v>
      </c>
    </row>
    <row r="1811" spans="2:12" ht="15" thickBot="1" x14ac:dyDescent="0.35">
      <c r="B1811">
        <f t="shared" si="31"/>
        <v>2</v>
      </c>
      <c r="C1811" s="2">
        <v>41128</v>
      </c>
      <c r="D1811" s="4">
        <v>8.08</v>
      </c>
      <c r="E1811" s="4">
        <v>42.97</v>
      </c>
      <c r="J1811" s="4">
        <v>0</v>
      </c>
      <c r="K1811" s="4">
        <v>0</v>
      </c>
      <c r="L1811" s="4">
        <v>-57.66</v>
      </c>
    </row>
    <row r="1812" spans="2:12" ht="15" thickBot="1" x14ac:dyDescent="0.35">
      <c r="B1812">
        <f t="shared" si="31"/>
        <v>1</v>
      </c>
      <c r="C1812" s="2">
        <v>41127</v>
      </c>
      <c r="D1812" s="4">
        <v>12.24</v>
      </c>
      <c r="E1812" s="4">
        <v>43.44</v>
      </c>
      <c r="J1812" s="4">
        <v>0</v>
      </c>
      <c r="K1812" s="4">
        <v>-1.3</v>
      </c>
      <c r="L1812" s="4">
        <v>-79.38</v>
      </c>
    </row>
    <row r="1813" spans="2:12" ht="15" thickBot="1" x14ac:dyDescent="0.35">
      <c r="B1813">
        <f t="shared" si="31"/>
        <v>5</v>
      </c>
      <c r="C1813" s="2">
        <v>41124</v>
      </c>
      <c r="D1813" s="4">
        <v>-37.31</v>
      </c>
      <c r="E1813" s="4">
        <v>89.77</v>
      </c>
      <c r="J1813" s="4">
        <v>0.02</v>
      </c>
      <c r="K1813" s="4">
        <v>-2.27</v>
      </c>
      <c r="L1813" s="4">
        <v>-64.58</v>
      </c>
    </row>
    <row r="1814" spans="2:12" ht="15" thickBot="1" x14ac:dyDescent="0.35">
      <c r="B1814">
        <f t="shared" si="31"/>
        <v>4</v>
      </c>
      <c r="C1814" s="2">
        <v>41123</v>
      </c>
      <c r="D1814" s="4">
        <v>-15.19</v>
      </c>
      <c r="E1814" s="4">
        <v>21.15</v>
      </c>
      <c r="J1814" s="4">
        <v>0</v>
      </c>
      <c r="K1814" s="4">
        <v>-2.2599999999999998</v>
      </c>
      <c r="L1814" s="4">
        <v>-71.23</v>
      </c>
    </row>
    <row r="1815" spans="2:12" ht="15" thickBot="1" x14ac:dyDescent="0.35">
      <c r="B1815">
        <f t="shared" si="31"/>
        <v>3</v>
      </c>
      <c r="C1815" s="2">
        <v>41122</v>
      </c>
      <c r="D1815" s="4">
        <v>13.09</v>
      </c>
      <c r="E1815" s="4">
        <v>32.409999999999997</v>
      </c>
      <c r="J1815" s="4">
        <v>0</v>
      </c>
      <c r="K1815" s="4">
        <v>0</v>
      </c>
      <c r="L1815" s="4">
        <v>-112.7</v>
      </c>
    </row>
    <row r="1816" spans="2:12" ht="15" thickBot="1" x14ac:dyDescent="0.35">
      <c r="B1816">
        <f t="shared" si="31"/>
        <v>2</v>
      </c>
      <c r="C1816" s="2">
        <v>41121</v>
      </c>
      <c r="D1816" s="4">
        <v>30.85</v>
      </c>
      <c r="E1816" s="4">
        <v>212.89</v>
      </c>
      <c r="J1816" s="4">
        <v>0</v>
      </c>
      <c r="K1816" s="4">
        <v>0</v>
      </c>
      <c r="L1816" s="4">
        <v>-32.24</v>
      </c>
    </row>
    <row r="1817" spans="2:12" ht="15" thickBot="1" x14ac:dyDescent="0.35">
      <c r="B1817">
        <f t="shared" si="31"/>
        <v>1</v>
      </c>
      <c r="C1817" s="2">
        <v>41120</v>
      </c>
      <c r="D1817" s="4">
        <v>39.26</v>
      </c>
      <c r="E1817" s="4">
        <v>-64.84</v>
      </c>
      <c r="J1817" s="4">
        <v>0</v>
      </c>
      <c r="K1817" s="4">
        <v>-0.03</v>
      </c>
      <c r="L1817" s="4">
        <v>68.83</v>
      </c>
    </row>
    <row r="1818" spans="2:12" ht="15" thickBot="1" x14ac:dyDescent="0.35">
      <c r="B1818">
        <f t="shared" si="31"/>
        <v>5</v>
      </c>
      <c r="C1818" s="2">
        <v>41117</v>
      </c>
      <c r="D1818" s="4">
        <v>-2.39</v>
      </c>
      <c r="E1818" s="4">
        <v>-21.5</v>
      </c>
      <c r="J1818" s="4">
        <v>0</v>
      </c>
      <c r="K1818" s="4">
        <v>-0.4</v>
      </c>
      <c r="L1818" s="4">
        <v>-17.53</v>
      </c>
    </row>
    <row r="1819" spans="2:12" ht="15" thickBot="1" x14ac:dyDescent="0.35">
      <c r="B1819">
        <f t="shared" si="31"/>
        <v>4</v>
      </c>
      <c r="C1819" s="2">
        <v>41116</v>
      </c>
      <c r="D1819" s="4">
        <v>6.38</v>
      </c>
      <c r="E1819" s="4">
        <v>14.64</v>
      </c>
      <c r="J1819" s="4">
        <v>0</v>
      </c>
      <c r="K1819" s="4">
        <v>-2.29</v>
      </c>
      <c r="L1819" s="4">
        <v>6.28</v>
      </c>
    </row>
    <row r="1820" spans="2:12" ht="15" thickBot="1" x14ac:dyDescent="0.35">
      <c r="B1820">
        <f t="shared" si="31"/>
        <v>3</v>
      </c>
      <c r="C1820" s="2">
        <v>41115</v>
      </c>
      <c r="D1820" s="4">
        <v>17.739999999999998</v>
      </c>
      <c r="E1820" s="4">
        <v>-254.49</v>
      </c>
      <c r="J1820" s="4">
        <v>0.12</v>
      </c>
      <c r="K1820" s="4">
        <v>-2.29</v>
      </c>
      <c r="L1820" s="4">
        <v>203.91</v>
      </c>
    </row>
    <row r="1821" spans="2:12" ht="15" thickBot="1" x14ac:dyDescent="0.35">
      <c r="B1821">
        <f t="shared" si="31"/>
        <v>2</v>
      </c>
      <c r="C1821" s="2">
        <v>41114</v>
      </c>
      <c r="D1821" s="4">
        <v>33.56</v>
      </c>
      <c r="E1821" s="4">
        <v>-45.86</v>
      </c>
      <c r="J1821" s="4">
        <v>0</v>
      </c>
      <c r="K1821" s="4">
        <v>-1.1100000000000001</v>
      </c>
      <c r="L1821" s="4">
        <v>14.63</v>
      </c>
    </row>
    <row r="1822" spans="2:12" ht="15" thickBot="1" x14ac:dyDescent="0.35">
      <c r="B1822">
        <f t="shared" si="31"/>
        <v>1</v>
      </c>
      <c r="C1822" s="2">
        <v>41113</v>
      </c>
      <c r="D1822" s="4">
        <v>36.9</v>
      </c>
      <c r="E1822" s="4">
        <v>-16.57</v>
      </c>
      <c r="J1822" s="4">
        <v>0</v>
      </c>
      <c r="K1822" s="4">
        <v>0</v>
      </c>
      <c r="L1822" s="4">
        <v>48.73</v>
      </c>
    </row>
    <row r="1823" spans="2:12" ht="15" thickBot="1" x14ac:dyDescent="0.35">
      <c r="B1823">
        <f t="shared" si="31"/>
        <v>5</v>
      </c>
      <c r="C1823" s="2">
        <v>41110</v>
      </c>
      <c r="D1823" s="4">
        <v>-17.600000000000001</v>
      </c>
      <c r="E1823" s="4">
        <v>-115.99</v>
      </c>
      <c r="J1823" s="4">
        <v>0</v>
      </c>
      <c r="K1823" s="4">
        <v>0</v>
      </c>
      <c r="L1823" s="4">
        <v>43.35</v>
      </c>
    </row>
    <row r="1824" spans="2:12" ht="15" thickBot="1" x14ac:dyDescent="0.35">
      <c r="B1824">
        <f t="shared" si="31"/>
        <v>4</v>
      </c>
      <c r="C1824" s="2">
        <v>41109</v>
      </c>
      <c r="D1824" s="4">
        <v>-11.74</v>
      </c>
      <c r="E1824" s="4">
        <v>-31.89</v>
      </c>
      <c r="J1824" s="4">
        <v>0</v>
      </c>
      <c r="K1824" s="4">
        <v>-1.91</v>
      </c>
      <c r="L1824" s="4">
        <v>18.5</v>
      </c>
    </row>
    <row r="1825" spans="2:12" ht="15" thickBot="1" x14ac:dyDescent="0.35">
      <c r="B1825">
        <f t="shared" si="31"/>
        <v>3</v>
      </c>
      <c r="C1825" s="2">
        <v>41108</v>
      </c>
      <c r="D1825" s="4">
        <v>7.0000000000000007E-2</v>
      </c>
      <c r="E1825" s="4">
        <v>-29.89</v>
      </c>
      <c r="J1825" s="4">
        <v>0</v>
      </c>
      <c r="K1825" s="4">
        <v>-2.27</v>
      </c>
      <c r="L1825" s="4">
        <v>-59.5</v>
      </c>
    </row>
    <row r="1826" spans="2:12" ht="15" thickBot="1" x14ac:dyDescent="0.35">
      <c r="B1826">
        <f t="shared" si="31"/>
        <v>2</v>
      </c>
      <c r="C1826" s="2">
        <v>41107</v>
      </c>
      <c r="D1826" s="4">
        <v>12.69</v>
      </c>
      <c r="E1826" s="4">
        <v>57.06</v>
      </c>
      <c r="J1826" s="4">
        <v>-7.1</v>
      </c>
      <c r="K1826" s="4">
        <v>-2.29</v>
      </c>
      <c r="L1826" s="4">
        <v>-77.739999999999995</v>
      </c>
    </row>
    <row r="1827" spans="2:12" ht="15" thickBot="1" x14ac:dyDescent="0.35">
      <c r="B1827">
        <f t="shared" si="31"/>
        <v>1</v>
      </c>
      <c r="C1827" s="2">
        <v>41106</v>
      </c>
      <c r="D1827" s="4">
        <v>14.27</v>
      </c>
      <c r="E1827" s="4">
        <v>-33.51</v>
      </c>
      <c r="J1827" s="4">
        <v>-2.93</v>
      </c>
      <c r="K1827" s="4">
        <v>-2.29</v>
      </c>
      <c r="L1827" s="4">
        <v>3.77</v>
      </c>
    </row>
    <row r="1828" spans="2:12" ht="15" thickBot="1" x14ac:dyDescent="0.35">
      <c r="B1828">
        <f t="shared" si="31"/>
        <v>5</v>
      </c>
      <c r="C1828" s="2">
        <v>41103</v>
      </c>
      <c r="D1828" s="4">
        <v>-50.27</v>
      </c>
      <c r="E1828" s="4">
        <v>-5.28</v>
      </c>
      <c r="J1828" s="4">
        <v>-0.28999999999999998</v>
      </c>
      <c r="K1828" s="4">
        <v>-2.29</v>
      </c>
      <c r="L1828" s="4">
        <v>60.8</v>
      </c>
    </row>
    <row r="1829" spans="2:12" ht="15" thickBot="1" x14ac:dyDescent="0.35">
      <c r="B1829">
        <f t="shared" si="31"/>
        <v>4</v>
      </c>
      <c r="C1829" s="2">
        <v>41102</v>
      </c>
      <c r="D1829" s="4">
        <v>-34.770000000000003</v>
      </c>
      <c r="E1829" s="4">
        <v>-18.739999999999998</v>
      </c>
      <c r="J1829" s="4">
        <v>0</v>
      </c>
      <c r="K1829" s="4">
        <v>-2.2999999999999998</v>
      </c>
      <c r="L1829" s="4">
        <v>73.739999999999995</v>
      </c>
    </row>
    <row r="1830" spans="2:12" ht="15" thickBot="1" x14ac:dyDescent="0.35">
      <c r="B1830">
        <f t="shared" si="31"/>
        <v>3</v>
      </c>
      <c r="C1830" s="2">
        <v>41101</v>
      </c>
      <c r="D1830" s="4">
        <v>-18.3</v>
      </c>
      <c r="E1830" s="4">
        <v>38.68</v>
      </c>
      <c r="J1830" s="4">
        <v>0</v>
      </c>
      <c r="K1830" s="4">
        <v>-2.2999999999999998</v>
      </c>
      <c r="L1830" s="4">
        <v>118</v>
      </c>
    </row>
    <row r="1831" spans="2:12" ht="15" thickBot="1" x14ac:dyDescent="0.35">
      <c r="B1831">
        <f t="shared" si="31"/>
        <v>2</v>
      </c>
      <c r="C1831" s="2">
        <v>41100</v>
      </c>
      <c r="D1831" s="4">
        <v>1.5</v>
      </c>
      <c r="E1831" s="4">
        <v>10.64</v>
      </c>
      <c r="J1831" s="4">
        <v>0</v>
      </c>
      <c r="K1831" s="4">
        <v>-2.31</v>
      </c>
      <c r="L1831" s="4">
        <v>41.17</v>
      </c>
    </row>
    <row r="1832" spans="2:12" ht="15" thickBot="1" x14ac:dyDescent="0.35">
      <c r="B1832">
        <f t="shared" si="31"/>
        <v>1</v>
      </c>
      <c r="C1832" s="2">
        <v>41099</v>
      </c>
      <c r="D1832" s="4">
        <v>14.05</v>
      </c>
      <c r="E1832" s="4">
        <v>8.8800000000000008</v>
      </c>
      <c r="J1832" s="4">
        <v>0</v>
      </c>
      <c r="K1832" s="4">
        <v>-2.29</v>
      </c>
      <c r="L1832" s="4">
        <v>-4.82</v>
      </c>
    </row>
    <row r="1833" spans="2:12" ht="15" thickBot="1" x14ac:dyDescent="0.35">
      <c r="B1833">
        <f t="shared" si="31"/>
        <v>5</v>
      </c>
      <c r="C1833" s="2">
        <v>41096</v>
      </c>
      <c r="D1833" s="4">
        <v>-44.32</v>
      </c>
      <c r="E1833" s="4">
        <v>62.81</v>
      </c>
      <c r="J1833" s="4">
        <v>0</v>
      </c>
      <c r="K1833" s="4">
        <v>-2.27</v>
      </c>
      <c r="L1833" s="4">
        <v>13.77</v>
      </c>
    </row>
    <row r="1834" spans="2:12" ht="15" thickBot="1" x14ac:dyDescent="0.35">
      <c r="B1834">
        <f t="shared" si="31"/>
        <v>4</v>
      </c>
      <c r="C1834" s="2">
        <v>41095</v>
      </c>
      <c r="D1834" s="4">
        <v>-28.15</v>
      </c>
      <c r="E1834" s="4">
        <v>49.5</v>
      </c>
      <c r="J1834" s="4">
        <v>0</v>
      </c>
      <c r="K1834" s="4">
        <v>-4.4400000000000004</v>
      </c>
      <c r="L1834" s="4">
        <v>63.07</v>
      </c>
    </row>
    <row r="1835" spans="2:12" ht="15" thickBot="1" x14ac:dyDescent="0.35">
      <c r="B1835">
        <f t="shared" si="31"/>
        <v>3</v>
      </c>
      <c r="C1835" s="2">
        <v>41094</v>
      </c>
      <c r="D1835" s="4">
        <v>-13.66</v>
      </c>
      <c r="E1835" s="4">
        <v>-10.050000000000001</v>
      </c>
      <c r="J1835" s="4">
        <v>0</v>
      </c>
      <c r="K1835" s="4">
        <v>-0.08</v>
      </c>
      <c r="L1835" s="4">
        <v>-103.54</v>
      </c>
    </row>
    <row r="1836" spans="2:12" ht="15" thickBot="1" x14ac:dyDescent="0.35">
      <c r="B1836">
        <f t="shared" si="31"/>
        <v>2</v>
      </c>
      <c r="C1836" s="2">
        <v>41093</v>
      </c>
      <c r="D1836" s="4">
        <v>5.7</v>
      </c>
      <c r="E1836" s="4">
        <v>17.02</v>
      </c>
      <c r="J1836" s="4">
        <v>0</v>
      </c>
      <c r="K1836" s="4">
        <v>-2.2799999999999998</v>
      </c>
      <c r="L1836" s="4">
        <v>-100.24</v>
      </c>
    </row>
    <row r="1837" spans="2:12" ht="15" thickBot="1" x14ac:dyDescent="0.35">
      <c r="B1837">
        <f t="shared" si="31"/>
        <v>1</v>
      </c>
      <c r="C1837" s="2">
        <v>41092</v>
      </c>
      <c r="D1837" s="4">
        <v>27.81</v>
      </c>
      <c r="E1837" s="4">
        <v>40.83</v>
      </c>
      <c r="J1837" s="4">
        <v>0.04</v>
      </c>
      <c r="K1837" s="4">
        <v>-4.18</v>
      </c>
      <c r="L1837" s="4">
        <v>-132.86000000000001</v>
      </c>
    </row>
    <row r="1838" spans="2:12" ht="15" thickBot="1" x14ac:dyDescent="0.35">
      <c r="B1838">
        <f t="shared" si="31"/>
        <v>5</v>
      </c>
      <c r="C1838" s="2">
        <v>41089</v>
      </c>
      <c r="D1838" s="4">
        <v>-16.71</v>
      </c>
      <c r="E1838" s="4">
        <v>131.33000000000001</v>
      </c>
      <c r="J1838" s="4">
        <v>0</v>
      </c>
      <c r="K1838" s="4">
        <v>-6.44</v>
      </c>
      <c r="L1838" s="4">
        <v>-13.5</v>
      </c>
    </row>
    <row r="1839" spans="2:12" ht="15" thickBot="1" x14ac:dyDescent="0.35">
      <c r="B1839">
        <f t="shared" si="31"/>
        <v>4</v>
      </c>
      <c r="C1839" s="2">
        <v>41088</v>
      </c>
      <c r="D1839" s="4">
        <v>-5.12</v>
      </c>
      <c r="E1839" s="4">
        <v>-95.22</v>
      </c>
      <c r="J1839" s="4">
        <v>0</v>
      </c>
      <c r="K1839" s="4">
        <v>-2.31</v>
      </c>
      <c r="L1839" s="4">
        <v>150.99</v>
      </c>
    </row>
    <row r="1840" spans="2:12" ht="15" thickBot="1" x14ac:dyDescent="0.35">
      <c r="B1840">
        <f t="shared" si="31"/>
        <v>3</v>
      </c>
      <c r="C1840" s="2">
        <v>41087</v>
      </c>
      <c r="D1840" s="4">
        <v>14.09</v>
      </c>
      <c r="E1840" s="4">
        <v>17.18</v>
      </c>
      <c r="J1840" s="4">
        <v>0</v>
      </c>
      <c r="K1840" s="4">
        <v>-5.08</v>
      </c>
      <c r="L1840" s="4">
        <v>34.18</v>
      </c>
    </row>
    <row r="1841" spans="2:12" ht="15" thickBot="1" x14ac:dyDescent="0.35">
      <c r="B1841">
        <f t="shared" si="31"/>
        <v>2</v>
      </c>
      <c r="C1841" s="2">
        <v>41086</v>
      </c>
      <c r="D1841" s="4">
        <v>28.46</v>
      </c>
      <c r="E1841" s="4">
        <v>25.61</v>
      </c>
      <c r="J1841" s="4">
        <v>0</v>
      </c>
      <c r="K1841" s="4">
        <v>-6.64</v>
      </c>
      <c r="L1841" s="4">
        <v>-120.1</v>
      </c>
    </row>
    <row r="1842" spans="2:12" ht="15" thickBot="1" x14ac:dyDescent="0.35">
      <c r="B1842">
        <f t="shared" si="31"/>
        <v>1</v>
      </c>
      <c r="C1842" s="2">
        <v>41085</v>
      </c>
      <c r="D1842" s="4">
        <v>31.67</v>
      </c>
      <c r="E1842" s="4">
        <v>-258.20999999999998</v>
      </c>
      <c r="J1842" s="4">
        <v>0.04</v>
      </c>
      <c r="K1842" s="4">
        <v>-6.66</v>
      </c>
      <c r="L1842" s="4">
        <v>191.41</v>
      </c>
    </row>
    <row r="1843" spans="2:12" ht="15" thickBot="1" x14ac:dyDescent="0.35">
      <c r="B1843">
        <f t="shared" si="31"/>
        <v>5</v>
      </c>
      <c r="C1843" s="2">
        <v>41082</v>
      </c>
      <c r="D1843" s="4">
        <v>-17.239999999999998</v>
      </c>
      <c r="E1843" s="4">
        <v>-19.690000000000001</v>
      </c>
      <c r="J1843" s="4">
        <v>0</v>
      </c>
      <c r="K1843" s="4">
        <v>-6.57</v>
      </c>
      <c r="L1843" s="4">
        <v>71.58</v>
      </c>
    </row>
    <row r="1844" spans="2:12" ht="15" thickBot="1" x14ac:dyDescent="0.35">
      <c r="B1844">
        <f t="shared" si="31"/>
        <v>4</v>
      </c>
      <c r="C1844" s="2">
        <v>41081</v>
      </c>
      <c r="D1844" s="4">
        <v>-12</v>
      </c>
      <c r="E1844" s="4">
        <v>-11.74</v>
      </c>
      <c r="J1844" s="4">
        <v>0</v>
      </c>
      <c r="K1844" s="4">
        <v>-2.2799999999999998</v>
      </c>
      <c r="L1844" s="4">
        <v>58.91</v>
      </c>
    </row>
    <row r="1845" spans="2:12" ht="15" thickBot="1" x14ac:dyDescent="0.35">
      <c r="B1845">
        <f t="shared" si="31"/>
        <v>3</v>
      </c>
      <c r="C1845" s="2">
        <v>41080</v>
      </c>
      <c r="D1845" s="4">
        <v>-1.9</v>
      </c>
      <c r="E1845" s="4">
        <v>-97.4</v>
      </c>
      <c r="J1845" s="4">
        <v>0</v>
      </c>
      <c r="K1845" s="4">
        <v>-2.2799999999999998</v>
      </c>
      <c r="L1845" s="4">
        <v>-38.61</v>
      </c>
    </row>
    <row r="1846" spans="2:12" ht="15" thickBot="1" x14ac:dyDescent="0.35">
      <c r="B1846">
        <f t="shared" si="31"/>
        <v>2</v>
      </c>
      <c r="C1846" s="2">
        <v>41079</v>
      </c>
      <c r="D1846" s="4">
        <v>13.53</v>
      </c>
      <c r="E1846" s="4">
        <v>5.99</v>
      </c>
      <c r="J1846" s="4">
        <v>-4.9800000000000004</v>
      </c>
      <c r="K1846" s="4">
        <v>-2.2599999999999998</v>
      </c>
      <c r="L1846" s="4">
        <v>-42.42</v>
      </c>
    </row>
    <row r="1847" spans="2:12" ht="15" thickBot="1" x14ac:dyDescent="0.35">
      <c r="B1847">
        <f t="shared" si="31"/>
        <v>1</v>
      </c>
      <c r="C1847" s="2">
        <v>41078</v>
      </c>
      <c r="D1847" s="4">
        <v>19.829999999999998</v>
      </c>
      <c r="E1847" s="4">
        <v>-18.87</v>
      </c>
      <c r="J1847" s="4">
        <v>0.06</v>
      </c>
      <c r="K1847" s="4">
        <v>-2.27</v>
      </c>
      <c r="L1847" s="4">
        <v>-49.83</v>
      </c>
    </row>
    <row r="1848" spans="2:12" ht="15" thickBot="1" x14ac:dyDescent="0.35">
      <c r="B1848">
        <f t="shared" si="31"/>
        <v>5</v>
      </c>
      <c r="C1848" s="2">
        <v>41075</v>
      </c>
      <c r="D1848" s="4">
        <v>-32.08</v>
      </c>
      <c r="E1848" s="4">
        <v>-5.82</v>
      </c>
      <c r="J1848" s="4">
        <v>-0.12</v>
      </c>
      <c r="K1848" s="4">
        <v>-2.2799999999999998</v>
      </c>
      <c r="L1848" s="4">
        <v>140.93</v>
      </c>
    </row>
    <row r="1849" spans="2:12" ht="15" thickBot="1" x14ac:dyDescent="0.35">
      <c r="B1849">
        <f t="shared" si="31"/>
        <v>4</v>
      </c>
      <c r="C1849" s="2">
        <v>41074</v>
      </c>
      <c r="D1849" s="4">
        <v>-4.9400000000000004</v>
      </c>
      <c r="E1849" s="4">
        <v>-36.229999999999997</v>
      </c>
      <c r="J1849" s="4">
        <v>-0.01</v>
      </c>
      <c r="K1849" s="4">
        <v>-2.2799999999999998</v>
      </c>
      <c r="L1849" s="4">
        <v>117.88</v>
      </c>
    </row>
    <row r="1850" spans="2:12" ht="15" thickBot="1" x14ac:dyDescent="0.35">
      <c r="B1850">
        <f t="shared" si="31"/>
        <v>3</v>
      </c>
      <c r="C1850" s="2">
        <v>41073</v>
      </c>
      <c r="D1850" s="4">
        <v>13.83</v>
      </c>
      <c r="E1850" s="4">
        <v>-38.43</v>
      </c>
      <c r="J1850" s="4">
        <v>0</v>
      </c>
      <c r="K1850" s="4">
        <v>-4.58</v>
      </c>
      <c r="L1850" s="4">
        <v>-12.61</v>
      </c>
    </row>
    <row r="1851" spans="2:12" ht="15" thickBot="1" x14ac:dyDescent="0.35">
      <c r="B1851">
        <f t="shared" si="31"/>
        <v>6</v>
      </c>
      <c r="C1851" s="2">
        <v>41069</v>
      </c>
      <c r="D1851" s="4">
        <v>-63.43</v>
      </c>
      <c r="E1851" s="4">
        <v>57.71</v>
      </c>
      <c r="J1851" s="4">
        <v>0.13</v>
      </c>
      <c r="K1851" s="4">
        <v>0</v>
      </c>
      <c r="L1851" s="4">
        <v>140.05000000000001</v>
      </c>
    </row>
    <row r="1852" spans="2:12" ht="15" thickBot="1" x14ac:dyDescent="0.35">
      <c r="B1852">
        <f t="shared" si="31"/>
        <v>5</v>
      </c>
      <c r="C1852" s="2">
        <v>41068</v>
      </c>
      <c r="D1852" s="4">
        <v>-59.43</v>
      </c>
      <c r="E1852" s="4">
        <v>6.4</v>
      </c>
      <c r="J1852" s="4">
        <v>0</v>
      </c>
      <c r="K1852" s="4">
        <v>-2.2599999999999998</v>
      </c>
      <c r="L1852" s="4">
        <v>28.18</v>
      </c>
    </row>
    <row r="1853" spans="2:12" ht="15" thickBot="1" x14ac:dyDescent="0.35">
      <c r="B1853">
        <f t="shared" si="31"/>
        <v>4</v>
      </c>
      <c r="C1853" s="2">
        <v>41067</v>
      </c>
      <c r="D1853" s="4">
        <v>-37.96</v>
      </c>
      <c r="E1853" s="4">
        <v>-1.1100000000000001</v>
      </c>
      <c r="J1853" s="4">
        <v>0</v>
      </c>
      <c r="K1853" s="4">
        <v>-2.2799999999999998</v>
      </c>
      <c r="L1853" s="4">
        <v>64.599999999999994</v>
      </c>
    </row>
    <row r="1854" spans="2:12" ht="15" thickBot="1" x14ac:dyDescent="0.35">
      <c r="B1854">
        <f t="shared" si="31"/>
        <v>3</v>
      </c>
      <c r="C1854" s="2">
        <v>41066</v>
      </c>
      <c r="D1854" s="4">
        <v>-18.46</v>
      </c>
      <c r="E1854" s="4">
        <v>43.27</v>
      </c>
      <c r="J1854" s="4">
        <v>0</v>
      </c>
      <c r="K1854" s="4">
        <v>-5.97</v>
      </c>
      <c r="L1854" s="4">
        <v>22.36</v>
      </c>
    </row>
    <row r="1855" spans="2:12" ht="15" thickBot="1" x14ac:dyDescent="0.35">
      <c r="B1855">
        <f t="shared" si="31"/>
        <v>2</v>
      </c>
      <c r="C1855" s="2">
        <v>41065</v>
      </c>
      <c r="D1855" s="4">
        <v>-1.1000000000000001</v>
      </c>
      <c r="E1855" s="4">
        <v>51.45</v>
      </c>
      <c r="J1855" s="4">
        <v>0</v>
      </c>
      <c r="K1855" s="4">
        <v>-6.76</v>
      </c>
      <c r="L1855" s="4">
        <v>-22.37</v>
      </c>
    </row>
    <row r="1856" spans="2:12" ht="15" thickBot="1" x14ac:dyDescent="0.35">
      <c r="B1856">
        <f t="shared" si="31"/>
        <v>1</v>
      </c>
      <c r="C1856" s="2">
        <v>41064</v>
      </c>
      <c r="D1856" s="4">
        <v>15.62</v>
      </c>
      <c r="E1856" s="4">
        <v>-3.3</v>
      </c>
      <c r="J1856" s="4">
        <v>-0.13</v>
      </c>
      <c r="K1856" s="4">
        <v>-6.76</v>
      </c>
      <c r="L1856" s="4">
        <v>-112.23</v>
      </c>
    </row>
    <row r="1857" spans="2:12" ht="15" thickBot="1" x14ac:dyDescent="0.35">
      <c r="B1857">
        <f t="shared" si="31"/>
        <v>5</v>
      </c>
      <c r="C1857" s="2">
        <v>41061</v>
      </c>
      <c r="D1857" s="4">
        <v>-27.63</v>
      </c>
      <c r="E1857" s="4">
        <v>49.34</v>
      </c>
      <c r="J1857" s="4">
        <v>0</v>
      </c>
      <c r="K1857" s="4">
        <v>-4.58</v>
      </c>
      <c r="L1857" s="4">
        <v>29.85</v>
      </c>
    </row>
    <row r="1858" spans="2:12" ht="15" thickBot="1" x14ac:dyDescent="0.35">
      <c r="B1858">
        <f t="shared" si="31"/>
        <v>4</v>
      </c>
      <c r="C1858" s="2">
        <v>41060</v>
      </c>
      <c r="D1858" s="4">
        <v>-6.21</v>
      </c>
      <c r="E1858" s="4">
        <v>68.34</v>
      </c>
      <c r="J1858" s="4">
        <v>0.03</v>
      </c>
      <c r="K1858" s="4">
        <v>-2.2799999999999998</v>
      </c>
      <c r="L1858" s="4">
        <v>-44.61</v>
      </c>
    </row>
    <row r="1859" spans="2:12" ht="15" thickBot="1" x14ac:dyDescent="0.35">
      <c r="B1859">
        <f t="shared" si="31"/>
        <v>3</v>
      </c>
      <c r="C1859" s="2">
        <v>41059</v>
      </c>
      <c r="D1859" s="4">
        <v>12.02</v>
      </c>
      <c r="E1859" s="4">
        <v>25.32</v>
      </c>
      <c r="J1859" s="4">
        <v>0</v>
      </c>
      <c r="K1859" s="4">
        <v>-2.25</v>
      </c>
      <c r="L1859" s="4">
        <v>-93.15</v>
      </c>
    </row>
    <row r="1860" spans="2:12" ht="15" thickBot="1" x14ac:dyDescent="0.35">
      <c r="B1860">
        <f t="shared" si="31"/>
        <v>2</v>
      </c>
      <c r="C1860" s="2">
        <v>41058</v>
      </c>
      <c r="D1860" s="4">
        <v>26.3</v>
      </c>
      <c r="E1860" s="4">
        <v>54.49</v>
      </c>
      <c r="J1860" s="4">
        <v>0</v>
      </c>
      <c r="K1860" s="4">
        <v>-0.53</v>
      </c>
      <c r="L1860" s="4">
        <v>-37.090000000000003</v>
      </c>
    </row>
    <row r="1861" spans="2:12" ht="15" thickBot="1" x14ac:dyDescent="0.35">
      <c r="B1861">
        <f t="shared" ref="B1861:B1924" si="32">WEEKDAY(C1861,2)</f>
        <v>1</v>
      </c>
      <c r="C1861" s="2">
        <v>41057</v>
      </c>
      <c r="D1861" s="4">
        <v>33.9</v>
      </c>
      <c r="E1861" s="4">
        <v>-109.96</v>
      </c>
      <c r="J1861" s="4">
        <v>0</v>
      </c>
      <c r="K1861" s="4">
        <v>-0.1</v>
      </c>
      <c r="L1861" s="4">
        <v>86.12</v>
      </c>
    </row>
    <row r="1862" spans="2:12" ht="15" thickBot="1" x14ac:dyDescent="0.35">
      <c r="B1862">
        <f t="shared" si="32"/>
        <v>5</v>
      </c>
      <c r="C1862" s="2">
        <v>41054</v>
      </c>
      <c r="D1862" s="4">
        <v>-7.88</v>
      </c>
      <c r="E1862" s="4">
        <v>-261.33</v>
      </c>
      <c r="J1862" s="4">
        <v>0</v>
      </c>
      <c r="K1862" s="4">
        <v>0</v>
      </c>
      <c r="L1862" s="4">
        <v>199.99</v>
      </c>
    </row>
    <row r="1863" spans="2:12" ht="15" thickBot="1" x14ac:dyDescent="0.35">
      <c r="B1863">
        <f t="shared" si="32"/>
        <v>4</v>
      </c>
      <c r="C1863" s="2">
        <v>41053</v>
      </c>
      <c r="D1863" s="4">
        <v>-2.2999999999999998</v>
      </c>
      <c r="E1863" s="4">
        <v>-20.49</v>
      </c>
      <c r="J1863" s="4">
        <v>0</v>
      </c>
      <c r="K1863" s="4">
        <v>0</v>
      </c>
      <c r="L1863" s="4">
        <v>33.18</v>
      </c>
    </row>
    <row r="1864" spans="2:12" ht="15" thickBot="1" x14ac:dyDescent="0.35">
      <c r="B1864">
        <f t="shared" si="32"/>
        <v>3</v>
      </c>
      <c r="C1864" s="2">
        <v>41052</v>
      </c>
      <c r="D1864" s="4">
        <v>6.5</v>
      </c>
      <c r="E1864" s="4">
        <v>7.41</v>
      </c>
      <c r="J1864" s="4">
        <v>0</v>
      </c>
      <c r="K1864" s="4">
        <v>0</v>
      </c>
      <c r="L1864" s="4">
        <v>-28.5</v>
      </c>
    </row>
    <row r="1865" spans="2:12" ht="15" thickBot="1" x14ac:dyDescent="0.35">
      <c r="B1865">
        <f t="shared" si="32"/>
        <v>2</v>
      </c>
      <c r="C1865" s="2">
        <v>41051</v>
      </c>
      <c r="D1865" s="4">
        <v>21.34</v>
      </c>
      <c r="E1865" s="4">
        <v>23.14</v>
      </c>
      <c r="J1865" s="4">
        <v>0</v>
      </c>
      <c r="K1865" s="4">
        <v>0</v>
      </c>
      <c r="L1865" s="4">
        <v>23.33</v>
      </c>
    </row>
    <row r="1866" spans="2:12" ht="15" thickBot="1" x14ac:dyDescent="0.35">
      <c r="B1866">
        <f t="shared" si="32"/>
        <v>1</v>
      </c>
      <c r="C1866" s="2">
        <v>41050</v>
      </c>
      <c r="D1866" s="4">
        <v>23.13</v>
      </c>
      <c r="E1866" s="4">
        <v>-93.52</v>
      </c>
      <c r="J1866" s="4">
        <v>0</v>
      </c>
      <c r="K1866" s="4">
        <v>0</v>
      </c>
      <c r="L1866" s="4">
        <v>51.82</v>
      </c>
    </row>
    <row r="1867" spans="2:12" ht="15" thickBot="1" x14ac:dyDescent="0.35">
      <c r="B1867">
        <f t="shared" si="32"/>
        <v>5</v>
      </c>
      <c r="C1867" s="2">
        <v>41047</v>
      </c>
      <c r="D1867" s="4">
        <v>-33.44</v>
      </c>
      <c r="E1867" s="4">
        <v>-1.58</v>
      </c>
      <c r="J1867" s="4">
        <v>-6.04</v>
      </c>
      <c r="K1867" s="4">
        <v>0</v>
      </c>
      <c r="L1867" s="4">
        <v>16</v>
      </c>
    </row>
    <row r="1868" spans="2:12" ht="15" thickBot="1" x14ac:dyDescent="0.35">
      <c r="B1868">
        <f t="shared" si="32"/>
        <v>4</v>
      </c>
      <c r="C1868" s="2">
        <v>41046</v>
      </c>
      <c r="D1868" s="4">
        <v>-26.52</v>
      </c>
      <c r="E1868" s="4">
        <v>15.75</v>
      </c>
      <c r="J1868" s="4">
        <v>0.94</v>
      </c>
      <c r="K1868" s="4">
        <v>0.22</v>
      </c>
      <c r="L1868" s="4">
        <v>-11.33</v>
      </c>
    </row>
    <row r="1869" spans="2:12" ht="15" thickBot="1" x14ac:dyDescent="0.35">
      <c r="B1869">
        <f t="shared" si="32"/>
        <v>3</v>
      </c>
      <c r="C1869" s="2">
        <v>41045</v>
      </c>
      <c r="D1869" s="4">
        <v>-17.09</v>
      </c>
      <c r="E1869" s="4">
        <v>41.68</v>
      </c>
      <c r="J1869" s="4">
        <v>-0.32</v>
      </c>
      <c r="K1869" s="4">
        <v>5.17</v>
      </c>
      <c r="L1869" s="4">
        <v>-385.77</v>
      </c>
    </row>
    <row r="1870" spans="2:12" ht="15" thickBot="1" x14ac:dyDescent="0.35">
      <c r="B1870">
        <f t="shared" si="32"/>
        <v>2</v>
      </c>
      <c r="C1870" s="2">
        <v>41044</v>
      </c>
      <c r="D1870" s="4">
        <v>-8.24</v>
      </c>
      <c r="E1870" s="4">
        <v>-35.47</v>
      </c>
      <c r="J1870" s="4">
        <v>0</v>
      </c>
      <c r="K1870" s="4">
        <v>5.16</v>
      </c>
      <c r="L1870" s="4">
        <v>18.2</v>
      </c>
    </row>
    <row r="1871" spans="2:12" ht="15" thickBot="1" x14ac:dyDescent="0.35">
      <c r="B1871">
        <f t="shared" si="32"/>
        <v>1</v>
      </c>
      <c r="C1871" s="2">
        <v>41043</v>
      </c>
      <c r="D1871" s="4">
        <v>5.33</v>
      </c>
      <c r="E1871" s="4">
        <v>-8.41</v>
      </c>
      <c r="J1871" s="4">
        <v>0</v>
      </c>
      <c r="K1871" s="4">
        <v>10.26</v>
      </c>
      <c r="L1871" s="4">
        <v>2.62</v>
      </c>
    </row>
    <row r="1872" spans="2:12" ht="15" thickBot="1" x14ac:dyDescent="0.35">
      <c r="B1872">
        <f t="shared" si="32"/>
        <v>6</v>
      </c>
      <c r="C1872" s="2">
        <v>41041</v>
      </c>
      <c r="D1872" s="4">
        <v>-8.14</v>
      </c>
      <c r="E1872" s="4">
        <v>27.49</v>
      </c>
      <c r="J1872" s="4">
        <v>0</v>
      </c>
      <c r="K1872" s="4">
        <v>0</v>
      </c>
      <c r="L1872" s="4">
        <v>17.079999999999998</v>
      </c>
    </row>
    <row r="1873" spans="2:12" ht="15" thickBot="1" x14ac:dyDescent="0.35">
      <c r="B1873">
        <f t="shared" si="32"/>
        <v>5</v>
      </c>
      <c r="C1873" s="2">
        <v>41040</v>
      </c>
      <c r="D1873" s="4">
        <v>3.52</v>
      </c>
      <c r="E1873" s="4">
        <v>-11.32</v>
      </c>
      <c r="J1873" s="4">
        <v>0</v>
      </c>
      <c r="K1873" s="4">
        <v>5.13</v>
      </c>
      <c r="L1873" s="4">
        <v>18.96</v>
      </c>
    </row>
    <row r="1874" spans="2:12" ht="15" thickBot="1" x14ac:dyDescent="0.35">
      <c r="B1874">
        <f t="shared" si="32"/>
        <v>4</v>
      </c>
      <c r="C1874" s="2">
        <v>41039</v>
      </c>
      <c r="D1874" s="4">
        <v>36.22</v>
      </c>
      <c r="E1874" s="4">
        <v>3.04</v>
      </c>
      <c r="J1874" s="4">
        <v>0</v>
      </c>
      <c r="K1874" s="4">
        <v>10.1</v>
      </c>
      <c r="L1874" s="4">
        <v>381.38</v>
      </c>
    </row>
    <row r="1875" spans="2:12" ht="15" thickBot="1" x14ac:dyDescent="0.35">
      <c r="B1875">
        <f t="shared" si="32"/>
        <v>6</v>
      </c>
      <c r="C1875" s="2">
        <v>41034</v>
      </c>
      <c r="D1875" s="4">
        <v>-67.52</v>
      </c>
      <c r="E1875" s="4">
        <v>96.38</v>
      </c>
      <c r="J1875" s="4">
        <v>0</v>
      </c>
      <c r="K1875" s="4">
        <v>0</v>
      </c>
      <c r="L1875" s="4">
        <v>-166.16</v>
      </c>
    </row>
    <row r="1876" spans="2:12" ht="15" thickBot="1" x14ac:dyDescent="0.35">
      <c r="B1876">
        <f t="shared" si="32"/>
        <v>5</v>
      </c>
      <c r="C1876" s="2">
        <v>41033</v>
      </c>
      <c r="D1876" s="4">
        <v>-28.89</v>
      </c>
      <c r="E1876" s="4">
        <v>56.65</v>
      </c>
      <c r="J1876" s="4">
        <v>0</v>
      </c>
      <c r="K1876" s="4">
        <v>5.01</v>
      </c>
      <c r="L1876" s="4">
        <v>-206.34</v>
      </c>
    </row>
    <row r="1877" spans="2:12" ht="15" thickBot="1" x14ac:dyDescent="0.35">
      <c r="B1877">
        <f t="shared" si="32"/>
        <v>4</v>
      </c>
      <c r="C1877" s="2">
        <v>41032</v>
      </c>
      <c r="D1877" s="4">
        <v>15.36</v>
      </c>
      <c r="E1877" s="4">
        <v>145.03</v>
      </c>
      <c r="J1877" s="4">
        <v>0</v>
      </c>
      <c r="K1877" s="4">
        <v>8.83</v>
      </c>
      <c r="L1877" s="4">
        <v>-13.47</v>
      </c>
    </row>
    <row r="1878" spans="2:12" ht="15" thickBot="1" x14ac:dyDescent="0.35">
      <c r="B1878">
        <f t="shared" si="32"/>
        <v>3</v>
      </c>
      <c r="C1878" s="2">
        <v>41031</v>
      </c>
      <c r="D1878" s="4">
        <v>43.55</v>
      </c>
      <c r="E1878" s="4">
        <v>45.07</v>
      </c>
      <c r="J1878" s="4">
        <v>0.01</v>
      </c>
      <c r="K1878" s="4">
        <v>11.81</v>
      </c>
      <c r="L1878" s="4">
        <v>-26.06</v>
      </c>
    </row>
    <row r="1879" spans="2:12" ht="15" thickBot="1" x14ac:dyDescent="0.35">
      <c r="B1879">
        <f t="shared" si="32"/>
        <v>6</v>
      </c>
      <c r="C1879" s="2">
        <v>41027</v>
      </c>
      <c r="D1879" s="4">
        <v>-20.5</v>
      </c>
      <c r="E1879" s="4">
        <v>-208.38</v>
      </c>
      <c r="J1879" s="4">
        <v>0</v>
      </c>
      <c r="K1879" s="4">
        <v>0</v>
      </c>
      <c r="L1879" s="4">
        <v>-15.52</v>
      </c>
    </row>
    <row r="1880" spans="2:12" ht="15" thickBot="1" x14ac:dyDescent="0.35">
      <c r="B1880">
        <f t="shared" si="32"/>
        <v>5</v>
      </c>
      <c r="C1880" s="2">
        <v>41026</v>
      </c>
      <c r="D1880" s="4">
        <v>-21.66</v>
      </c>
      <c r="E1880" s="4">
        <v>-17.649999999999999</v>
      </c>
      <c r="J1880" s="4">
        <v>0</v>
      </c>
      <c r="K1880" s="4">
        <v>8.7899999999999991</v>
      </c>
      <c r="L1880" s="4">
        <v>141.85</v>
      </c>
    </row>
    <row r="1881" spans="2:12" ht="15" thickBot="1" x14ac:dyDescent="0.35">
      <c r="B1881">
        <f t="shared" si="32"/>
        <v>4</v>
      </c>
      <c r="C1881" s="2">
        <v>41025</v>
      </c>
      <c r="D1881" s="4">
        <v>-11.21</v>
      </c>
      <c r="E1881" s="4">
        <v>-13.32</v>
      </c>
      <c r="J1881" s="4">
        <v>0</v>
      </c>
      <c r="K1881" s="4">
        <v>8.8000000000000007</v>
      </c>
      <c r="L1881" s="4">
        <v>61.48</v>
      </c>
    </row>
    <row r="1882" spans="2:12" ht="15" thickBot="1" x14ac:dyDescent="0.35">
      <c r="B1882">
        <f t="shared" si="32"/>
        <v>3</v>
      </c>
      <c r="C1882" s="2">
        <v>41024</v>
      </c>
      <c r="D1882" s="4">
        <v>3.68</v>
      </c>
      <c r="E1882" s="4">
        <v>-230.38</v>
      </c>
      <c r="J1882" s="4">
        <v>0</v>
      </c>
      <c r="K1882" s="4">
        <v>8.27</v>
      </c>
      <c r="L1882" s="4">
        <v>216.38</v>
      </c>
    </row>
    <row r="1883" spans="2:12" ht="15" thickBot="1" x14ac:dyDescent="0.35">
      <c r="B1883">
        <f t="shared" si="32"/>
        <v>2</v>
      </c>
      <c r="C1883" s="2">
        <v>41023</v>
      </c>
      <c r="D1883" s="4">
        <v>21.5</v>
      </c>
      <c r="E1883" s="4">
        <v>-35.229999999999997</v>
      </c>
      <c r="J1883" s="4">
        <v>0</v>
      </c>
      <c r="K1883" s="4">
        <v>5.0199999999999996</v>
      </c>
      <c r="L1883" s="4">
        <v>-13.65</v>
      </c>
    </row>
    <row r="1884" spans="2:12" ht="15" thickBot="1" x14ac:dyDescent="0.35">
      <c r="B1884">
        <f t="shared" si="32"/>
        <v>1</v>
      </c>
      <c r="C1884" s="2">
        <v>41022</v>
      </c>
      <c r="D1884" s="4">
        <v>28.17</v>
      </c>
      <c r="E1884" s="4">
        <v>-29.95</v>
      </c>
      <c r="J1884" s="4">
        <v>0</v>
      </c>
      <c r="K1884" s="4">
        <v>5.01</v>
      </c>
      <c r="L1884" s="4">
        <v>-35.85</v>
      </c>
    </row>
    <row r="1885" spans="2:12" ht="15" thickBot="1" x14ac:dyDescent="0.35">
      <c r="B1885">
        <f t="shared" si="32"/>
        <v>5</v>
      </c>
      <c r="C1885" s="2">
        <v>41019</v>
      </c>
      <c r="D1885" s="4">
        <v>-22.01</v>
      </c>
      <c r="E1885" s="4">
        <v>-141.59</v>
      </c>
      <c r="J1885" s="4">
        <v>0.03</v>
      </c>
      <c r="K1885" s="4">
        <v>5.0199999999999996</v>
      </c>
      <c r="L1885" s="4">
        <v>151.71</v>
      </c>
    </row>
    <row r="1886" spans="2:12" ht="15" thickBot="1" x14ac:dyDescent="0.35">
      <c r="B1886">
        <f t="shared" si="32"/>
        <v>4</v>
      </c>
      <c r="C1886" s="2">
        <v>41018</v>
      </c>
      <c r="D1886" s="4">
        <v>-13.86</v>
      </c>
      <c r="E1886" s="4">
        <v>-31.02</v>
      </c>
      <c r="J1886" s="4">
        <v>0</v>
      </c>
      <c r="K1886" s="4">
        <v>6.67</v>
      </c>
      <c r="L1886" s="4">
        <v>6.29</v>
      </c>
    </row>
    <row r="1887" spans="2:12" ht="15" thickBot="1" x14ac:dyDescent="0.35">
      <c r="B1887">
        <f t="shared" si="32"/>
        <v>3</v>
      </c>
      <c r="C1887" s="2">
        <v>41017</v>
      </c>
      <c r="D1887" s="4">
        <v>-3.9</v>
      </c>
      <c r="E1887" s="4">
        <v>-16.37</v>
      </c>
      <c r="J1887" s="4">
        <v>-0.01</v>
      </c>
      <c r="K1887" s="4">
        <v>5.03</v>
      </c>
      <c r="L1887" s="4">
        <v>71.64</v>
      </c>
    </row>
    <row r="1888" spans="2:12" ht="15" thickBot="1" x14ac:dyDescent="0.35">
      <c r="B1888">
        <f t="shared" si="32"/>
        <v>2</v>
      </c>
      <c r="C1888" s="2">
        <v>41016</v>
      </c>
      <c r="D1888" s="4">
        <v>6.03</v>
      </c>
      <c r="E1888" s="4">
        <v>33.979999999999997</v>
      </c>
      <c r="J1888" s="4">
        <v>-4.17</v>
      </c>
      <c r="K1888" s="4">
        <v>5.05</v>
      </c>
      <c r="L1888" s="4">
        <v>-10.81</v>
      </c>
    </row>
    <row r="1889" spans="2:12" ht="15" thickBot="1" x14ac:dyDescent="0.35">
      <c r="B1889">
        <f t="shared" si="32"/>
        <v>1</v>
      </c>
      <c r="C1889" s="2">
        <v>41015</v>
      </c>
      <c r="D1889" s="4">
        <v>8.44</v>
      </c>
      <c r="E1889" s="4">
        <v>-45.43</v>
      </c>
      <c r="J1889" s="4">
        <v>6.66</v>
      </c>
      <c r="K1889" s="4">
        <v>5.0199999999999996</v>
      </c>
      <c r="L1889" s="4">
        <v>62.11</v>
      </c>
    </row>
    <row r="1890" spans="2:12" ht="15" thickBot="1" x14ac:dyDescent="0.35">
      <c r="B1890">
        <f t="shared" si="32"/>
        <v>5</v>
      </c>
      <c r="C1890" s="2">
        <v>41012</v>
      </c>
      <c r="D1890" s="4">
        <v>-51.19</v>
      </c>
      <c r="E1890" s="4">
        <v>3.28</v>
      </c>
      <c r="J1890" s="4">
        <v>-0.06</v>
      </c>
      <c r="K1890" s="4">
        <v>5.0199999999999996</v>
      </c>
      <c r="L1890" s="4">
        <v>30.48</v>
      </c>
    </row>
    <row r="1891" spans="2:12" ht="15" thickBot="1" x14ac:dyDescent="0.35">
      <c r="B1891">
        <f t="shared" si="32"/>
        <v>4</v>
      </c>
      <c r="C1891" s="2">
        <v>41011</v>
      </c>
      <c r="D1891" s="4">
        <v>-36.56</v>
      </c>
      <c r="E1891" s="4">
        <v>-11.68</v>
      </c>
      <c r="J1891" s="4">
        <v>0</v>
      </c>
      <c r="K1891" s="4">
        <v>5.0599999999999996</v>
      </c>
      <c r="L1891" s="4">
        <v>-15.64</v>
      </c>
    </row>
    <row r="1892" spans="2:12" ht="15" thickBot="1" x14ac:dyDescent="0.35">
      <c r="B1892">
        <f t="shared" si="32"/>
        <v>3</v>
      </c>
      <c r="C1892" s="2">
        <v>41010</v>
      </c>
      <c r="D1892" s="4">
        <v>-21.4</v>
      </c>
      <c r="E1892" s="4">
        <v>0.83</v>
      </c>
      <c r="J1892" s="4">
        <v>0</v>
      </c>
      <c r="K1892" s="4">
        <v>5.05</v>
      </c>
      <c r="L1892" s="4">
        <v>-56.45</v>
      </c>
    </row>
    <row r="1893" spans="2:12" ht="15" thickBot="1" x14ac:dyDescent="0.35">
      <c r="B1893">
        <f t="shared" si="32"/>
        <v>2</v>
      </c>
      <c r="C1893" s="2">
        <v>41009</v>
      </c>
      <c r="D1893" s="4">
        <v>-5.42</v>
      </c>
      <c r="E1893" s="4">
        <v>20.16</v>
      </c>
      <c r="J1893" s="4">
        <v>0</v>
      </c>
      <c r="K1893" s="4">
        <v>5.63</v>
      </c>
      <c r="L1893" s="4">
        <v>274.39</v>
      </c>
    </row>
    <row r="1894" spans="2:12" ht="15" thickBot="1" x14ac:dyDescent="0.35">
      <c r="B1894">
        <f t="shared" si="32"/>
        <v>1</v>
      </c>
      <c r="C1894" s="2">
        <v>41008</v>
      </c>
      <c r="D1894" s="4">
        <v>5.81</v>
      </c>
      <c r="E1894" s="4">
        <v>21.15</v>
      </c>
      <c r="J1894" s="4">
        <v>0</v>
      </c>
      <c r="K1894" s="4">
        <v>4.95</v>
      </c>
      <c r="L1894" s="4">
        <v>-222.98</v>
      </c>
    </row>
    <row r="1895" spans="2:12" ht="15" thickBot="1" x14ac:dyDescent="0.35">
      <c r="B1895">
        <f t="shared" si="32"/>
        <v>5</v>
      </c>
      <c r="C1895" s="2">
        <v>41005</v>
      </c>
      <c r="D1895" s="4">
        <v>-42.35</v>
      </c>
      <c r="E1895" s="4">
        <v>58.31</v>
      </c>
      <c r="J1895" s="4">
        <v>0</v>
      </c>
      <c r="K1895" s="4">
        <v>3.53</v>
      </c>
      <c r="L1895" s="4">
        <v>16.07</v>
      </c>
    </row>
    <row r="1896" spans="2:12" ht="15" thickBot="1" x14ac:dyDescent="0.35">
      <c r="B1896">
        <f t="shared" si="32"/>
        <v>4</v>
      </c>
      <c r="C1896" s="2">
        <v>41004</v>
      </c>
      <c r="D1896" s="4">
        <v>-31.37</v>
      </c>
      <c r="E1896" s="4">
        <v>45.77</v>
      </c>
      <c r="J1896" s="4">
        <v>0</v>
      </c>
      <c r="K1896" s="4">
        <v>5.9</v>
      </c>
      <c r="L1896" s="4">
        <v>-16.25</v>
      </c>
    </row>
    <row r="1897" spans="2:12" ht="15" thickBot="1" x14ac:dyDescent="0.35">
      <c r="B1897">
        <f t="shared" si="32"/>
        <v>3</v>
      </c>
      <c r="C1897" s="2">
        <v>41003</v>
      </c>
      <c r="D1897" s="4">
        <v>-6.14</v>
      </c>
      <c r="E1897" s="4">
        <v>29.26</v>
      </c>
      <c r="J1897" s="4">
        <v>0</v>
      </c>
      <c r="K1897" s="4">
        <v>4.57</v>
      </c>
      <c r="L1897" s="4">
        <v>-89.29</v>
      </c>
    </row>
    <row r="1898" spans="2:12" ht="15" thickBot="1" x14ac:dyDescent="0.35">
      <c r="B1898">
        <f t="shared" si="32"/>
        <v>2</v>
      </c>
      <c r="C1898" s="2">
        <v>41002</v>
      </c>
      <c r="D1898" s="4">
        <v>9.84</v>
      </c>
      <c r="E1898" s="4">
        <v>29.63</v>
      </c>
      <c r="J1898" s="4">
        <v>0</v>
      </c>
      <c r="K1898" s="4">
        <v>3.53</v>
      </c>
      <c r="L1898" s="4">
        <v>-86.57</v>
      </c>
    </row>
    <row r="1899" spans="2:12" ht="15" thickBot="1" x14ac:dyDescent="0.35">
      <c r="B1899">
        <f t="shared" si="32"/>
        <v>1</v>
      </c>
      <c r="C1899" s="2">
        <v>41001</v>
      </c>
      <c r="D1899" s="4">
        <v>26.28</v>
      </c>
      <c r="E1899" s="4">
        <v>-2.15</v>
      </c>
      <c r="J1899" s="4">
        <v>0</v>
      </c>
      <c r="K1899" s="4">
        <v>3.53</v>
      </c>
      <c r="L1899" s="4">
        <v>-55.15</v>
      </c>
    </row>
    <row r="1900" spans="2:12" ht="15" thickBot="1" x14ac:dyDescent="0.35">
      <c r="B1900">
        <f t="shared" si="32"/>
        <v>5</v>
      </c>
      <c r="C1900" s="2">
        <v>40998</v>
      </c>
      <c r="D1900" s="4">
        <v>-6.52</v>
      </c>
      <c r="E1900" s="4">
        <v>162</v>
      </c>
      <c r="J1900" s="4">
        <v>0</v>
      </c>
      <c r="K1900" s="4">
        <v>3.52</v>
      </c>
      <c r="L1900" s="4">
        <v>-68.94</v>
      </c>
    </row>
    <row r="1901" spans="2:12" ht="15" thickBot="1" x14ac:dyDescent="0.35">
      <c r="B1901">
        <f t="shared" si="32"/>
        <v>4</v>
      </c>
      <c r="C1901" s="2">
        <v>40997</v>
      </c>
      <c r="D1901" s="4">
        <v>5.25</v>
      </c>
      <c r="E1901" s="4">
        <v>61.87</v>
      </c>
      <c r="J1901" s="4">
        <v>0</v>
      </c>
      <c r="K1901" s="4">
        <v>6.34</v>
      </c>
      <c r="L1901" s="4">
        <v>67.17</v>
      </c>
    </row>
    <row r="1902" spans="2:12" ht="15" thickBot="1" x14ac:dyDescent="0.35">
      <c r="B1902">
        <f t="shared" si="32"/>
        <v>3</v>
      </c>
      <c r="C1902" s="2">
        <v>40996</v>
      </c>
      <c r="D1902" s="4">
        <v>20.16</v>
      </c>
      <c r="E1902" s="4">
        <v>-178.26</v>
      </c>
      <c r="J1902" s="4">
        <v>0</v>
      </c>
      <c r="K1902" s="4">
        <v>7.24</v>
      </c>
      <c r="L1902" s="4">
        <v>40.229999999999997</v>
      </c>
    </row>
    <row r="1903" spans="2:12" ht="15" thickBot="1" x14ac:dyDescent="0.35">
      <c r="B1903">
        <f t="shared" si="32"/>
        <v>2</v>
      </c>
      <c r="C1903" s="2">
        <v>40995</v>
      </c>
      <c r="D1903" s="4">
        <v>30.29</v>
      </c>
      <c r="E1903" s="4">
        <v>-12.88</v>
      </c>
      <c r="J1903" s="4">
        <v>0</v>
      </c>
      <c r="K1903" s="4">
        <v>7.28</v>
      </c>
      <c r="L1903" s="4">
        <v>64.319999999999993</v>
      </c>
    </row>
    <row r="1904" spans="2:12" ht="15" thickBot="1" x14ac:dyDescent="0.35">
      <c r="B1904">
        <f t="shared" si="32"/>
        <v>1</v>
      </c>
      <c r="C1904" s="2">
        <v>40994</v>
      </c>
      <c r="D1904" s="4">
        <v>38.299999999999997</v>
      </c>
      <c r="E1904" s="4">
        <v>-273.48</v>
      </c>
      <c r="J1904" s="4">
        <v>0</v>
      </c>
      <c r="K1904" s="4">
        <v>4.5999999999999996</v>
      </c>
      <c r="L1904" s="4">
        <v>221.2</v>
      </c>
    </row>
    <row r="1905" spans="2:12" ht="15" thickBot="1" x14ac:dyDescent="0.35">
      <c r="B1905">
        <f t="shared" si="32"/>
        <v>5</v>
      </c>
      <c r="C1905" s="2">
        <v>40991</v>
      </c>
      <c r="D1905" s="4">
        <v>-5.87</v>
      </c>
      <c r="E1905" s="4">
        <v>-38.72</v>
      </c>
      <c r="J1905" s="4">
        <v>0</v>
      </c>
      <c r="K1905" s="4">
        <v>7.22</v>
      </c>
      <c r="L1905" s="4">
        <v>-44.67</v>
      </c>
    </row>
    <row r="1906" spans="2:12" ht="15" thickBot="1" x14ac:dyDescent="0.35">
      <c r="B1906">
        <f t="shared" si="32"/>
        <v>4</v>
      </c>
      <c r="C1906" s="2">
        <v>40990</v>
      </c>
      <c r="D1906" s="4">
        <v>-2.91</v>
      </c>
      <c r="E1906" s="4">
        <v>13.09</v>
      </c>
      <c r="J1906" s="4">
        <v>0.04</v>
      </c>
      <c r="K1906" s="4">
        <v>7.3</v>
      </c>
      <c r="L1906" s="4">
        <v>-47.15</v>
      </c>
    </row>
    <row r="1907" spans="2:12" ht="15" thickBot="1" x14ac:dyDescent="0.35">
      <c r="B1907">
        <f t="shared" si="32"/>
        <v>3</v>
      </c>
      <c r="C1907" s="2">
        <v>40989</v>
      </c>
      <c r="D1907" s="4">
        <v>10.6</v>
      </c>
      <c r="E1907" s="4">
        <v>-35.74</v>
      </c>
      <c r="J1907" s="4">
        <v>-0.01</v>
      </c>
      <c r="K1907" s="4">
        <v>7.31</v>
      </c>
      <c r="L1907" s="4">
        <v>-26.42</v>
      </c>
    </row>
    <row r="1908" spans="2:12" ht="15" thickBot="1" x14ac:dyDescent="0.35">
      <c r="B1908">
        <f t="shared" si="32"/>
        <v>2</v>
      </c>
      <c r="C1908" s="2">
        <v>40988</v>
      </c>
      <c r="D1908" s="4">
        <v>14.98</v>
      </c>
      <c r="E1908" s="4">
        <v>-86.42</v>
      </c>
      <c r="J1908" s="4">
        <v>0.01</v>
      </c>
      <c r="K1908" s="4">
        <v>7.31</v>
      </c>
      <c r="L1908" s="4">
        <v>63.94</v>
      </c>
    </row>
    <row r="1909" spans="2:12" ht="15" thickBot="1" x14ac:dyDescent="0.35">
      <c r="B1909">
        <f t="shared" si="32"/>
        <v>1</v>
      </c>
      <c r="C1909" s="2">
        <v>40987</v>
      </c>
      <c r="D1909" s="4">
        <v>25.48</v>
      </c>
      <c r="E1909" s="4">
        <v>-23.28</v>
      </c>
      <c r="J1909" s="4">
        <v>-1.77</v>
      </c>
      <c r="K1909" s="4">
        <v>7.34</v>
      </c>
      <c r="L1909" s="4">
        <v>1.27</v>
      </c>
    </row>
    <row r="1910" spans="2:12" ht="15" thickBot="1" x14ac:dyDescent="0.35">
      <c r="B1910">
        <f t="shared" si="32"/>
        <v>5</v>
      </c>
      <c r="C1910" s="2">
        <v>40984</v>
      </c>
      <c r="D1910" s="4">
        <v>-28.36</v>
      </c>
      <c r="E1910" s="4">
        <v>21.51</v>
      </c>
      <c r="J1910" s="4">
        <v>10.32</v>
      </c>
      <c r="K1910" s="4">
        <v>7.37</v>
      </c>
      <c r="L1910" s="4">
        <v>27.36</v>
      </c>
    </row>
    <row r="1911" spans="2:12" ht="15" thickBot="1" x14ac:dyDescent="0.35">
      <c r="B1911">
        <f t="shared" si="32"/>
        <v>4</v>
      </c>
      <c r="C1911" s="2">
        <v>40983</v>
      </c>
      <c r="D1911" s="4">
        <v>-18.690000000000001</v>
      </c>
      <c r="E1911" s="4">
        <v>-49.26</v>
      </c>
      <c r="J1911" s="4">
        <v>0.13</v>
      </c>
      <c r="K1911" s="4">
        <v>7.37</v>
      </c>
      <c r="L1911" s="4">
        <v>-31.57</v>
      </c>
    </row>
    <row r="1912" spans="2:12" ht="15" thickBot="1" x14ac:dyDescent="0.35">
      <c r="B1912">
        <f t="shared" si="32"/>
        <v>3</v>
      </c>
      <c r="C1912" s="2">
        <v>40982</v>
      </c>
      <c r="D1912" s="4">
        <v>-1.45</v>
      </c>
      <c r="E1912" s="4">
        <v>-26.64</v>
      </c>
      <c r="J1912" s="4">
        <v>0</v>
      </c>
      <c r="K1912" s="4">
        <v>5.35</v>
      </c>
      <c r="L1912" s="4">
        <v>28.64</v>
      </c>
    </row>
    <row r="1913" spans="2:12" ht="15" thickBot="1" x14ac:dyDescent="0.35">
      <c r="B1913">
        <f t="shared" si="32"/>
        <v>2</v>
      </c>
      <c r="C1913" s="2">
        <v>40981</v>
      </c>
      <c r="D1913" s="4">
        <v>5.39</v>
      </c>
      <c r="E1913" s="4">
        <v>22.67</v>
      </c>
      <c r="J1913" s="4">
        <v>0</v>
      </c>
      <c r="K1913" s="4">
        <v>3.55</v>
      </c>
      <c r="L1913" s="4">
        <v>31.58</v>
      </c>
    </row>
    <row r="1914" spans="2:12" ht="15" thickBot="1" x14ac:dyDescent="0.35">
      <c r="B1914">
        <f t="shared" si="32"/>
        <v>1</v>
      </c>
      <c r="C1914" s="2">
        <v>40980</v>
      </c>
      <c r="D1914" s="4">
        <v>18.850000000000001</v>
      </c>
      <c r="E1914" s="4">
        <v>-8.48</v>
      </c>
      <c r="J1914" s="4">
        <v>0</v>
      </c>
      <c r="K1914" s="4">
        <v>8.6999999999999993</v>
      </c>
      <c r="L1914" s="4">
        <v>61.16</v>
      </c>
    </row>
    <row r="1915" spans="2:12" ht="15" thickBot="1" x14ac:dyDescent="0.35">
      <c r="B1915">
        <f t="shared" si="32"/>
        <v>7</v>
      </c>
      <c r="C1915" s="2">
        <v>40979</v>
      </c>
      <c r="D1915" s="4">
        <v>37.18</v>
      </c>
      <c r="E1915" s="4">
        <v>-84</v>
      </c>
      <c r="J1915" s="4">
        <v>0</v>
      </c>
      <c r="K1915" s="4">
        <v>0</v>
      </c>
      <c r="L1915" s="4">
        <v>145.94999999999999</v>
      </c>
    </row>
    <row r="1916" spans="2:12" ht="15" thickBot="1" x14ac:dyDescent="0.35">
      <c r="B1916">
        <f t="shared" si="32"/>
        <v>3</v>
      </c>
      <c r="C1916" s="2">
        <v>40975</v>
      </c>
      <c r="D1916" s="4">
        <v>-59.92</v>
      </c>
      <c r="E1916" s="4">
        <v>65.17</v>
      </c>
      <c r="J1916" s="4">
        <v>0</v>
      </c>
      <c r="K1916" s="4">
        <v>3.55</v>
      </c>
      <c r="L1916" s="4">
        <v>-95.19</v>
      </c>
    </row>
    <row r="1917" spans="2:12" ht="15" thickBot="1" x14ac:dyDescent="0.35">
      <c r="B1917">
        <f t="shared" si="32"/>
        <v>2</v>
      </c>
      <c r="C1917" s="2">
        <v>40974</v>
      </c>
      <c r="D1917" s="4">
        <v>-28.35</v>
      </c>
      <c r="E1917" s="4">
        <v>43.78</v>
      </c>
      <c r="J1917" s="4">
        <v>0</v>
      </c>
      <c r="K1917" s="4">
        <v>7.33</v>
      </c>
      <c r="L1917" s="4">
        <v>17.079999999999998</v>
      </c>
    </row>
    <row r="1918" spans="2:12" ht="15" thickBot="1" x14ac:dyDescent="0.35">
      <c r="B1918">
        <f t="shared" si="32"/>
        <v>1</v>
      </c>
      <c r="C1918" s="2">
        <v>40973</v>
      </c>
      <c r="D1918" s="4">
        <v>5.01</v>
      </c>
      <c r="E1918" s="4">
        <v>31.01</v>
      </c>
      <c r="J1918" s="4">
        <v>0</v>
      </c>
      <c r="K1918" s="4">
        <v>7.33</v>
      </c>
      <c r="L1918" s="4">
        <v>-6.28</v>
      </c>
    </row>
    <row r="1919" spans="2:12" ht="15" thickBot="1" x14ac:dyDescent="0.35">
      <c r="B1919">
        <f t="shared" si="32"/>
        <v>5</v>
      </c>
      <c r="C1919" s="2">
        <v>40970</v>
      </c>
      <c r="D1919" s="4">
        <v>-29.1</v>
      </c>
      <c r="E1919" s="4">
        <v>54.34</v>
      </c>
      <c r="J1919" s="4">
        <v>0</v>
      </c>
      <c r="K1919" s="4">
        <v>5.83</v>
      </c>
      <c r="L1919" s="4">
        <v>-79.599999999999994</v>
      </c>
    </row>
    <row r="1920" spans="2:12" ht="15" thickBot="1" x14ac:dyDescent="0.35">
      <c r="B1920">
        <f t="shared" si="32"/>
        <v>4</v>
      </c>
      <c r="C1920" s="2">
        <v>40969</v>
      </c>
      <c r="D1920" s="4">
        <v>-6.01</v>
      </c>
      <c r="E1920" s="4">
        <v>25</v>
      </c>
      <c r="J1920" s="4">
        <v>0</v>
      </c>
      <c r="K1920" s="4">
        <v>7.27</v>
      </c>
      <c r="L1920" s="4">
        <v>-105.37</v>
      </c>
    </row>
    <row r="1921" spans="2:12" ht="15" thickBot="1" x14ac:dyDescent="0.35">
      <c r="B1921">
        <f t="shared" si="32"/>
        <v>3</v>
      </c>
      <c r="C1921" s="2">
        <v>40968</v>
      </c>
      <c r="D1921" s="4">
        <v>16.8</v>
      </c>
      <c r="E1921" s="4">
        <v>-30.52</v>
      </c>
      <c r="J1921" s="4">
        <v>0</v>
      </c>
      <c r="K1921" s="4">
        <v>7.25</v>
      </c>
      <c r="L1921" s="4">
        <v>26.74</v>
      </c>
    </row>
    <row r="1922" spans="2:12" ht="15" thickBot="1" x14ac:dyDescent="0.35">
      <c r="B1922">
        <f t="shared" si="32"/>
        <v>2</v>
      </c>
      <c r="C1922" s="2">
        <v>40967</v>
      </c>
      <c r="D1922" s="4">
        <v>33.81</v>
      </c>
      <c r="E1922" s="4">
        <v>-64.08</v>
      </c>
      <c r="J1922" s="4">
        <v>0</v>
      </c>
      <c r="K1922" s="4">
        <v>7.27</v>
      </c>
      <c r="L1922" s="4">
        <v>101.01</v>
      </c>
    </row>
    <row r="1923" spans="2:12" ht="15" thickBot="1" x14ac:dyDescent="0.35">
      <c r="B1923">
        <f t="shared" si="32"/>
        <v>1</v>
      </c>
      <c r="C1923" s="2">
        <v>40966</v>
      </c>
      <c r="D1923" s="4">
        <v>48.27</v>
      </c>
      <c r="E1923" s="4">
        <v>-267.24</v>
      </c>
      <c r="J1923" s="4">
        <v>0</v>
      </c>
      <c r="K1923" s="4">
        <v>3.52</v>
      </c>
      <c r="L1923" s="4">
        <v>179.98</v>
      </c>
    </row>
    <row r="1924" spans="2:12" ht="15" thickBot="1" x14ac:dyDescent="0.35">
      <c r="B1924">
        <f t="shared" si="32"/>
        <v>5</v>
      </c>
      <c r="C1924" s="2">
        <v>40963</v>
      </c>
      <c r="D1924" s="4">
        <v>7.4</v>
      </c>
      <c r="E1924" s="4">
        <v>-28.65</v>
      </c>
      <c r="J1924" s="4">
        <v>0</v>
      </c>
      <c r="K1924" s="4">
        <v>3.57</v>
      </c>
      <c r="L1924" s="4">
        <v>-72.3</v>
      </c>
    </row>
    <row r="1925" spans="2:12" ht="15" thickBot="1" x14ac:dyDescent="0.35">
      <c r="B1925">
        <f t="shared" ref="B1925:B1988" si="33">WEEKDAY(C1925,2)</f>
        <v>3</v>
      </c>
      <c r="C1925" s="2">
        <v>40961</v>
      </c>
      <c r="D1925" s="4">
        <v>-11.34</v>
      </c>
      <c r="E1925" s="4">
        <v>-36.909999999999997</v>
      </c>
      <c r="J1925" s="4">
        <v>0</v>
      </c>
      <c r="K1925" s="4">
        <v>3.58</v>
      </c>
      <c r="L1925" s="4">
        <v>-15.35</v>
      </c>
    </row>
    <row r="1926" spans="2:12" ht="15" thickBot="1" x14ac:dyDescent="0.35">
      <c r="B1926">
        <f t="shared" si="33"/>
        <v>2</v>
      </c>
      <c r="C1926" s="2">
        <v>40960</v>
      </c>
      <c r="D1926" s="4">
        <v>5.71</v>
      </c>
      <c r="E1926" s="4">
        <v>0.13</v>
      </c>
      <c r="J1926" s="4">
        <v>0</v>
      </c>
      <c r="K1926" s="4">
        <v>6.99</v>
      </c>
      <c r="L1926" s="4">
        <v>-26.85</v>
      </c>
    </row>
    <row r="1927" spans="2:12" ht="15" thickBot="1" x14ac:dyDescent="0.35">
      <c r="B1927">
        <f t="shared" si="33"/>
        <v>1</v>
      </c>
      <c r="C1927" s="2">
        <v>40959</v>
      </c>
      <c r="D1927" s="4">
        <v>15.06</v>
      </c>
      <c r="E1927" s="4">
        <v>-111.81</v>
      </c>
      <c r="J1927" s="4">
        <v>0</v>
      </c>
      <c r="K1927" s="4">
        <v>0.18</v>
      </c>
      <c r="L1927" s="4">
        <v>36.75</v>
      </c>
    </row>
    <row r="1928" spans="2:12" ht="15" thickBot="1" x14ac:dyDescent="0.35">
      <c r="B1928">
        <f t="shared" si="33"/>
        <v>5</v>
      </c>
      <c r="C1928" s="2">
        <v>40956</v>
      </c>
      <c r="D1928" s="4">
        <v>-31.2</v>
      </c>
      <c r="E1928" s="4">
        <v>32.270000000000003</v>
      </c>
      <c r="J1928" s="4">
        <v>0</v>
      </c>
      <c r="K1928" s="4">
        <v>3.63</v>
      </c>
      <c r="L1928" s="4">
        <v>19.89</v>
      </c>
    </row>
    <row r="1929" spans="2:12" ht="15" thickBot="1" x14ac:dyDescent="0.35">
      <c r="B1929">
        <f t="shared" si="33"/>
        <v>4</v>
      </c>
      <c r="C1929" s="2">
        <v>40955</v>
      </c>
      <c r="D1929" s="4">
        <v>-30.08</v>
      </c>
      <c r="E1929" s="4">
        <v>-1.17</v>
      </c>
      <c r="J1929" s="4">
        <v>-6.74</v>
      </c>
      <c r="K1929" s="4">
        <v>3.6</v>
      </c>
      <c r="L1929" s="4">
        <v>26.01</v>
      </c>
    </row>
    <row r="1930" spans="2:12" ht="15" thickBot="1" x14ac:dyDescent="0.35">
      <c r="B1930">
        <f t="shared" si="33"/>
        <v>3</v>
      </c>
      <c r="C1930" s="2">
        <v>40954</v>
      </c>
      <c r="D1930" s="4">
        <v>-12.02</v>
      </c>
      <c r="E1930" s="4">
        <v>-49.59</v>
      </c>
      <c r="J1930" s="4">
        <v>2.9</v>
      </c>
      <c r="K1930" s="4">
        <v>3.6</v>
      </c>
      <c r="L1930" s="4">
        <v>-47.83</v>
      </c>
    </row>
    <row r="1931" spans="2:12" ht="15" thickBot="1" x14ac:dyDescent="0.35">
      <c r="B1931">
        <f t="shared" si="33"/>
        <v>2</v>
      </c>
      <c r="C1931" s="2">
        <v>40953</v>
      </c>
      <c r="D1931" s="4">
        <v>-1.89</v>
      </c>
      <c r="E1931" s="4">
        <v>-4.72</v>
      </c>
      <c r="J1931" s="4">
        <v>-0.06</v>
      </c>
      <c r="K1931" s="4">
        <v>3.59</v>
      </c>
      <c r="L1931" s="4">
        <v>8.11</v>
      </c>
    </row>
    <row r="1932" spans="2:12" ht="15" thickBot="1" x14ac:dyDescent="0.35">
      <c r="B1932">
        <f t="shared" si="33"/>
        <v>1</v>
      </c>
      <c r="C1932" s="2">
        <v>40952</v>
      </c>
      <c r="D1932" s="4">
        <v>6.44</v>
      </c>
      <c r="E1932" s="4">
        <v>-0.25</v>
      </c>
      <c r="J1932" s="4">
        <v>0</v>
      </c>
      <c r="K1932" s="4">
        <v>3.6</v>
      </c>
      <c r="L1932" s="4">
        <v>65.95</v>
      </c>
    </row>
    <row r="1933" spans="2:12" ht="15" thickBot="1" x14ac:dyDescent="0.35">
      <c r="B1933">
        <f t="shared" si="33"/>
        <v>5</v>
      </c>
      <c r="C1933" s="2">
        <v>40949</v>
      </c>
      <c r="D1933" s="4">
        <v>-39.86</v>
      </c>
      <c r="E1933" s="4">
        <v>35.799999999999997</v>
      </c>
      <c r="J1933" s="4">
        <v>0</v>
      </c>
      <c r="K1933" s="4">
        <v>3.57</v>
      </c>
      <c r="L1933" s="4">
        <v>332.27</v>
      </c>
    </row>
    <row r="1934" spans="2:12" ht="15" thickBot="1" x14ac:dyDescent="0.35">
      <c r="B1934">
        <f t="shared" si="33"/>
        <v>4</v>
      </c>
      <c r="C1934" s="2">
        <v>40948</v>
      </c>
      <c r="D1934" s="4">
        <v>-24.33</v>
      </c>
      <c r="E1934" s="4">
        <v>55.48</v>
      </c>
      <c r="J1934" s="4">
        <v>0</v>
      </c>
      <c r="K1934" s="4">
        <v>3.57</v>
      </c>
      <c r="L1934" s="4">
        <v>-1.53</v>
      </c>
    </row>
    <row r="1935" spans="2:12" ht="15" thickBot="1" x14ac:dyDescent="0.35">
      <c r="B1935">
        <f t="shared" si="33"/>
        <v>3</v>
      </c>
      <c r="C1935" s="2">
        <v>40947</v>
      </c>
      <c r="D1935" s="4">
        <v>-10.8</v>
      </c>
      <c r="E1935" s="4">
        <v>-22.51</v>
      </c>
      <c r="J1935" s="4">
        <v>0</v>
      </c>
      <c r="K1935" s="4">
        <v>3.6</v>
      </c>
      <c r="L1935" s="4">
        <v>-10.19</v>
      </c>
    </row>
    <row r="1936" spans="2:12" ht="15" thickBot="1" x14ac:dyDescent="0.35">
      <c r="B1936">
        <f t="shared" si="33"/>
        <v>2</v>
      </c>
      <c r="C1936" s="2">
        <v>40946</v>
      </c>
      <c r="D1936" s="4">
        <v>2.12</v>
      </c>
      <c r="E1936" s="4">
        <v>67.42</v>
      </c>
      <c r="J1936" s="4">
        <v>0.06</v>
      </c>
      <c r="K1936" s="4">
        <v>3.63</v>
      </c>
      <c r="L1936" s="4">
        <v>-50.16</v>
      </c>
    </row>
    <row r="1937" spans="2:12" ht="15" thickBot="1" x14ac:dyDescent="0.35">
      <c r="B1937">
        <f t="shared" si="33"/>
        <v>1</v>
      </c>
      <c r="C1937" s="2">
        <v>40945</v>
      </c>
      <c r="D1937" s="4">
        <v>13.7</v>
      </c>
      <c r="E1937" s="4">
        <v>1.96</v>
      </c>
      <c r="J1937" s="4">
        <v>0</v>
      </c>
      <c r="K1937" s="4">
        <v>3.63</v>
      </c>
      <c r="L1937" s="4">
        <v>-135.22</v>
      </c>
    </row>
    <row r="1938" spans="2:12" ht="15" thickBot="1" x14ac:dyDescent="0.35">
      <c r="B1938">
        <f t="shared" si="33"/>
        <v>5</v>
      </c>
      <c r="C1938" s="2">
        <v>40942</v>
      </c>
      <c r="D1938" s="4">
        <v>-31.46</v>
      </c>
      <c r="E1938" s="4">
        <v>129.69</v>
      </c>
      <c r="J1938" s="4">
        <v>0</v>
      </c>
      <c r="K1938" s="4">
        <v>3.63</v>
      </c>
      <c r="L1938" s="4">
        <v>-75.88</v>
      </c>
    </row>
    <row r="1939" spans="2:12" ht="15" thickBot="1" x14ac:dyDescent="0.35">
      <c r="B1939">
        <f t="shared" si="33"/>
        <v>4</v>
      </c>
      <c r="C1939" s="2">
        <v>40941</v>
      </c>
      <c r="D1939" s="4">
        <v>-14.31</v>
      </c>
      <c r="E1939" s="4">
        <v>103.3</v>
      </c>
      <c r="J1939" s="4">
        <v>0</v>
      </c>
      <c r="K1939" s="4">
        <v>3.63</v>
      </c>
      <c r="L1939" s="4">
        <v>-161.62</v>
      </c>
    </row>
    <row r="1940" spans="2:12" ht="15" thickBot="1" x14ac:dyDescent="0.35">
      <c r="B1940">
        <f t="shared" si="33"/>
        <v>3</v>
      </c>
      <c r="C1940" s="2">
        <v>40940</v>
      </c>
      <c r="D1940" s="4">
        <v>11.16</v>
      </c>
      <c r="E1940" s="4">
        <v>73.69</v>
      </c>
      <c r="J1940" s="4">
        <v>0</v>
      </c>
      <c r="K1940" s="4">
        <v>3.62</v>
      </c>
      <c r="L1940" s="4">
        <v>-133.37</v>
      </c>
    </row>
    <row r="1941" spans="2:12" ht="15" thickBot="1" x14ac:dyDescent="0.35">
      <c r="B1941">
        <f t="shared" si="33"/>
        <v>2</v>
      </c>
      <c r="C1941" s="2">
        <v>40939</v>
      </c>
      <c r="D1941" s="4">
        <v>30.37</v>
      </c>
      <c r="E1941" s="4">
        <v>131.71</v>
      </c>
      <c r="J1941" s="4">
        <v>0</v>
      </c>
      <c r="K1941" s="4">
        <v>3.03</v>
      </c>
      <c r="L1941" s="4">
        <v>-244.56</v>
      </c>
    </row>
    <row r="1942" spans="2:12" ht="15" thickBot="1" x14ac:dyDescent="0.35">
      <c r="B1942">
        <f t="shared" si="33"/>
        <v>1</v>
      </c>
      <c r="C1942" s="2">
        <v>40938</v>
      </c>
      <c r="D1942" s="4">
        <v>37.6</v>
      </c>
      <c r="E1942" s="4">
        <v>-43.51</v>
      </c>
      <c r="J1942" s="4">
        <v>-0.02</v>
      </c>
      <c r="K1942" s="4">
        <v>3.64</v>
      </c>
      <c r="L1942" s="4">
        <v>42.31</v>
      </c>
    </row>
    <row r="1943" spans="2:12" ht="15" thickBot="1" x14ac:dyDescent="0.35">
      <c r="B1943">
        <f t="shared" si="33"/>
        <v>5</v>
      </c>
      <c r="C1943" s="2">
        <v>40935</v>
      </c>
      <c r="D1943" s="4">
        <v>-1.45</v>
      </c>
      <c r="E1943" s="4">
        <v>45.04</v>
      </c>
      <c r="J1943" s="4">
        <v>0.02</v>
      </c>
      <c r="K1943" s="4">
        <v>3.64</v>
      </c>
      <c r="L1943" s="4">
        <v>-4.53</v>
      </c>
    </row>
    <row r="1944" spans="2:12" ht="15" thickBot="1" x14ac:dyDescent="0.35">
      <c r="B1944">
        <f t="shared" si="33"/>
        <v>4</v>
      </c>
      <c r="C1944" s="2">
        <v>40934</v>
      </c>
      <c r="D1944" s="4">
        <v>0.51</v>
      </c>
      <c r="E1944" s="4">
        <v>31.37</v>
      </c>
      <c r="J1944" s="4">
        <v>0.03</v>
      </c>
      <c r="K1944" s="4">
        <v>0</v>
      </c>
      <c r="L1944" s="4">
        <v>30.11</v>
      </c>
    </row>
    <row r="1945" spans="2:12" ht="15" thickBot="1" x14ac:dyDescent="0.35">
      <c r="B1945">
        <f t="shared" si="33"/>
        <v>3</v>
      </c>
      <c r="C1945" s="2">
        <v>40933</v>
      </c>
      <c r="D1945" s="4">
        <v>16.61</v>
      </c>
      <c r="E1945" s="4">
        <v>-327.37</v>
      </c>
      <c r="J1945" s="4">
        <v>-14.38</v>
      </c>
      <c r="K1945" s="4">
        <v>0</v>
      </c>
      <c r="L1945" s="4">
        <v>259.29000000000002</v>
      </c>
    </row>
    <row r="1946" spans="2:12" ht="15" thickBot="1" x14ac:dyDescent="0.35">
      <c r="B1946">
        <f t="shared" si="33"/>
        <v>2</v>
      </c>
      <c r="C1946" s="2">
        <v>40932</v>
      </c>
      <c r="D1946" s="4">
        <v>28.22</v>
      </c>
      <c r="E1946" s="4">
        <v>-20.88</v>
      </c>
      <c r="J1946" s="4">
        <v>2.82</v>
      </c>
      <c r="K1946" s="4">
        <v>0</v>
      </c>
      <c r="L1946" s="4">
        <v>3.67</v>
      </c>
    </row>
    <row r="1947" spans="2:12" ht="15" thickBot="1" x14ac:dyDescent="0.35">
      <c r="B1947">
        <f t="shared" si="33"/>
        <v>1</v>
      </c>
      <c r="C1947" s="2">
        <v>40931</v>
      </c>
      <c r="D1947" s="4">
        <v>32.840000000000003</v>
      </c>
      <c r="E1947" s="4">
        <v>-37.93</v>
      </c>
      <c r="J1947" s="4">
        <v>-0.16</v>
      </c>
      <c r="K1947" s="4">
        <v>0</v>
      </c>
      <c r="L1947" s="4">
        <v>55.4</v>
      </c>
    </row>
    <row r="1948" spans="2:12" ht="15" thickBot="1" x14ac:dyDescent="0.35">
      <c r="B1948">
        <f t="shared" si="33"/>
        <v>5</v>
      </c>
      <c r="C1948" s="2">
        <v>40928</v>
      </c>
      <c r="D1948" s="4">
        <v>-14.87</v>
      </c>
      <c r="E1948" s="4">
        <v>-186.07</v>
      </c>
      <c r="J1948" s="4">
        <v>0</v>
      </c>
      <c r="K1948" s="4">
        <v>0</v>
      </c>
      <c r="L1948" s="4">
        <v>-2.31</v>
      </c>
    </row>
    <row r="1949" spans="2:12" ht="15" thickBot="1" x14ac:dyDescent="0.35">
      <c r="B1949">
        <f t="shared" si="33"/>
        <v>4</v>
      </c>
      <c r="C1949" s="2">
        <v>40927</v>
      </c>
      <c r="D1949" s="4">
        <v>-5.25</v>
      </c>
      <c r="E1949" s="4">
        <v>-48.19</v>
      </c>
      <c r="J1949" s="4">
        <v>0</v>
      </c>
      <c r="K1949" s="4">
        <v>0</v>
      </c>
      <c r="L1949" s="4">
        <v>56.4</v>
      </c>
    </row>
    <row r="1950" spans="2:12" ht="15" thickBot="1" x14ac:dyDescent="0.35">
      <c r="B1950">
        <f t="shared" si="33"/>
        <v>3</v>
      </c>
      <c r="C1950" s="2">
        <v>40926</v>
      </c>
      <c r="D1950" s="4">
        <v>6.6</v>
      </c>
      <c r="E1950" s="4">
        <v>-208.1</v>
      </c>
      <c r="J1950" s="4">
        <v>0</v>
      </c>
      <c r="K1950" s="4">
        <v>0</v>
      </c>
      <c r="L1950" s="4">
        <v>90.21</v>
      </c>
    </row>
    <row r="1951" spans="2:12" ht="15" thickBot="1" x14ac:dyDescent="0.35">
      <c r="B1951">
        <f t="shared" si="33"/>
        <v>2</v>
      </c>
      <c r="C1951" s="2">
        <v>40925</v>
      </c>
      <c r="D1951" s="4">
        <v>14.36</v>
      </c>
      <c r="E1951" s="4">
        <v>64.849999999999994</v>
      </c>
      <c r="J1951" s="4">
        <v>0</v>
      </c>
      <c r="K1951" s="4">
        <v>-1.28</v>
      </c>
      <c r="L1951" s="4">
        <v>-57.08</v>
      </c>
    </row>
    <row r="1952" spans="2:12" ht="15" thickBot="1" x14ac:dyDescent="0.35">
      <c r="B1952">
        <f t="shared" si="33"/>
        <v>1</v>
      </c>
      <c r="C1952" s="2">
        <v>40924</v>
      </c>
      <c r="D1952" s="4">
        <v>28.66</v>
      </c>
      <c r="E1952" s="4">
        <v>-81</v>
      </c>
      <c r="J1952" s="4">
        <v>0</v>
      </c>
      <c r="K1952" s="4">
        <v>-0.01</v>
      </c>
      <c r="L1952" s="4">
        <v>-19.27</v>
      </c>
    </row>
    <row r="1953" spans="2:12" ht="15" thickBot="1" x14ac:dyDescent="0.35">
      <c r="B1953">
        <f t="shared" si="33"/>
        <v>5</v>
      </c>
      <c r="C1953" s="2">
        <v>40921</v>
      </c>
      <c r="D1953" s="4">
        <v>-5.0999999999999996</v>
      </c>
      <c r="E1953" s="4">
        <v>-36.380000000000003</v>
      </c>
      <c r="J1953" s="4">
        <v>0</v>
      </c>
      <c r="K1953" s="4">
        <v>0</v>
      </c>
      <c r="L1953" s="4">
        <v>106.69</v>
      </c>
    </row>
    <row r="1954" spans="2:12" ht="15" thickBot="1" x14ac:dyDescent="0.35">
      <c r="B1954">
        <f t="shared" si="33"/>
        <v>4</v>
      </c>
      <c r="C1954" s="2">
        <v>40920</v>
      </c>
      <c r="D1954" s="4">
        <v>25.91</v>
      </c>
      <c r="E1954" s="4">
        <v>-29.56</v>
      </c>
      <c r="J1954" s="4">
        <v>0</v>
      </c>
      <c r="K1954" s="4">
        <v>0</v>
      </c>
      <c r="L1954" s="4">
        <v>-60.51</v>
      </c>
    </row>
    <row r="1955" spans="2:12" ht="15" thickBot="1" x14ac:dyDescent="0.35">
      <c r="B1955">
        <f t="shared" si="33"/>
        <v>3</v>
      </c>
      <c r="C1955" s="2">
        <v>40919</v>
      </c>
      <c r="D1955" s="4">
        <v>71.88</v>
      </c>
      <c r="E1955" s="4">
        <v>-97.86</v>
      </c>
      <c r="J1955" s="4">
        <v>0</v>
      </c>
      <c r="K1955" s="4">
        <v>-1.57</v>
      </c>
      <c r="L1955" s="4">
        <v>-56.3</v>
      </c>
    </row>
    <row r="1956" spans="2:12" ht="15" thickBot="1" x14ac:dyDescent="0.35">
      <c r="B1956">
        <f t="shared" si="33"/>
        <v>2</v>
      </c>
      <c r="C1956" s="2">
        <v>40918</v>
      </c>
      <c r="D1956" s="4">
        <v>222.54</v>
      </c>
      <c r="E1956" s="4">
        <v>-45.6</v>
      </c>
      <c r="J1956" s="4">
        <v>0</v>
      </c>
      <c r="K1956" s="4">
        <v>0</v>
      </c>
      <c r="L1956" s="4">
        <v>-51.87</v>
      </c>
    </row>
    <row r="1957" spans="2:12" ht="15" thickBot="1" x14ac:dyDescent="0.35">
      <c r="B1957">
        <f t="shared" si="33"/>
        <v>5</v>
      </c>
      <c r="C1957" s="2">
        <v>40907</v>
      </c>
      <c r="D1957" s="4">
        <v>-96.08</v>
      </c>
      <c r="E1957" s="4">
        <v>306.8</v>
      </c>
      <c r="J1957" s="4">
        <v>0</v>
      </c>
      <c r="K1957" s="4">
        <v>-3.86</v>
      </c>
      <c r="L1957" s="4">
        <v>-372.88</v>
      </c>
    </row>
    <row r="1958" spans="2:12" ht="15" thickBot="1" x14ac:dyDescent="0.35">
      <c r="B1958">
        <f t="shared" si="33"/>
        <v>4</v>
      </c>
      <c r="C1958" s="2">
        <v>40906</v>
      </c>
      <c r="D1958" s="4">
        <v>-111.78</v>
      </c>
      <c r="E1958" s="4">
        <v>301.42</v>
      </c>
      <c r="J1958" s="4">
        <v>0</v>
      </c>
      <c r="K1958" s="4">
        <v>-3.8</v>
      </c>
      <c r="L1958" s="4">
        <v>-191.59</v>
      </c>
    </row>
    <row r="1959" spans="2:12" ht="15" thickBot="1" x14ac:dyDescent="0.35">
      <c r="B1959">
        <f t="shared" si="33"/>
        <v>3</v>
      </c>
      <c r="C1959" s="2">
        <v>40905</v>
      </c>
      <c r="D1959" s="4">
        <v>-58.83</v>
      </c>
      <c r="E1959" s="4">
        <v>165.89</v>
      </c>
      <c r="J1959" s="4">
        <v>0.01</v>
      </c>
      <c r="K1959" s="4">
        <v>0</v>
      </c>
      <c r="L1959" s="4">
        <v>-94.43</v>
      </c>
    </row>
    <row r="1960" spans="2:12" ht="15" thickBot="1" x14ac:dyDescent="0.35">
      <c r="B1960">
        <f t="shared" si="33"/>
        <v>2</v>
      </c>
      <c r="C1960" s="2">
        <v>40904</v>
      </c>
      <c r="D1960" s="4">
        <v>-33.67</v>
      </c>
      <c r="E1960" s="4">
        <v>222.59</v>
      </c>
      <c r="J1960" s="4">
        <v>0</v>
      </c>
      <c r="K1960" s="4">
        <v>0</v>
      </c>
      <c r="L1960" s="4">
        <v>-72.22</v>
      </c>
    </row>
    <row r="1961" spans="2:12" ht="15" thickBot="1" x14ac:dyDescent="0.35">
      <c r="B1961">
        <f t="shared" si="33"/>
        <v>1</v>
      </c>
      <c r="C1961" s="2">
        <v>40903</v>
      </c>
      <c r="D1961" s="4">
        <v>-19.8</v>
      </c>
      <c r="E1961" s="4">
        <v>-96.34</v>
      </c>
      <c r="J1961" s="4">
        <v>0.01</v>
      </c>
      <c r="K1961" s="4">
        <v>0</v>
      </c>
      <c r="L1961" s="4">
        <v>221.82</v>
      </c>
    </row>
    <row r="1962" spans="2:12" ht="15" thickBot="1" x14ac:dyDescent="0.35">
      <c r="B1962">
        <f t="shared" si="33"/>
        <v>5</v>
      </c>
      <c r="C1962" s="2">
        <v>40900</v>
      </c>
      <c r="D1962" s="4">
        <v>-54.54</v>
      </c>
      <c r="E1962" s="4">
        <v>53.88</v>
      </c>
      <c r="J1962" s="4">
        <v>0</v>
      </c>
      <c r="K1962" s="4">
        <v>-3.74</v>
      </c>
      <c r="L1962" s="4">
        <v>-39.25</v>
      </c>
    </row>
    <row r="1963" spans="2:12" ht="15" thickBot="1" x14ac:dyDescent="0.35">
      <c r="B1963">
        <f t="shared" si="33"/>
        <v>4</v>
      </c>
      <c r="C1963" s="2">
        <v>40899</v>
      </c>
      <c r="D1963" s="4">
        <v>-34.119999999999997</v>
      </c>
      <c r="E1963" s="4">
        <v>88.73</v>
      </c>
      <c r="J1963" s="4">
        <v>0</v>
      </c>
      <c r="K1963" s="4">
        <v>-3.8</v>
      </c>
      <c r="L1963" s="4">
        <v>-23.61</v>
      </c>
    </row>
    <row r="1964" spans="2:12" ht="15" thickBot="1" x14ac:dyDescent="0.35">
      <c r="B1964">
        <f t="shared" si="33"/>
        <v>3</v>
      </c>
      <c r="C1964" s="2">
        <v>40898</v>
      </c>
      <c r="D1964" s="4">
        <v>-15.13</v>
      </c>
      <c r="E1964" s="4">
        <v>-24.13</v>
      </c>
      <c r="J1964" s="4">
        <v>0</v>
      </c>
      <c r="K1964" s="4">
        <v>-6.21</v>
      </c>
      <c r="L1964" s="4">
        <v>30.07</v>
      </c>
    </row>
    <row r="1965" spans="2:12" ht="15" thickBot="1" x14ac:dyDescent="0.35">
      <c r="B1965">
        <f t="shared" si="33"/>
        <v>2</v>
      </c>
      <c r="C1965" s="2">
        <v>40897</v>
      </c>
      <c r="D1965" s="4">
        <v>-4.88</v>
      </c>
      <c r="E1965" s="4">
        <v>-21.89</v>
      </c>
      <c r="J1965" s="4">
        <v>0</v>
      </c>
      <c r="K1965" s="4">
        <v>-3.84</v>
      </c>
      <c r="L1965" s="4">
        <v>36.56</v>
      </c>
    </row>
    <row r="1966" spans="2:12" ht="15" thickBot="1" x14ac:dyDescent="0.35">
      <c r="B1966">
        <f t="shared" si="33"/>
        <v>1</v>
      </c>
      <c r="C1966" s="2">
        <v>40896</v>
      </c>
      <c r="D1966" s="4">
        <v>2.54</v>
      </c>
      <c r="E1966" s="4">
        <v>8.34</v>
      </c>
      <c r="J1966" s="4">
        <v>0</v>
      </c>
      <c r="K1966" s="4">
        <v>-3.82</v>
      </c>
      <c r="L1966" s="4">
        <v>-41.96</v>
      </c>
    </row>
    <row r="1967" spans="2:12" ht="15" thickBot="1" x14ac:dyDescent="0.35">
      <c r="B1967">
        <f t="shared" si="33"/>
        <v>5</v>
      </c>
      <c r="C1967" s="2">
        <v>40893</v>
      </c>
      <c r="D1967" s="4">
        <v>-59.06</v>
      </c>
      <c r="E1967" s="4">
        <v>64.72</v>
      </c>
      <c r="J1967" s="4">
        <v>-10.36</v>
      </c>
      <c r="K1967" s="4">
        <v>-3.82</v>
      </c>
      <c r="L1967" s="4">
        <v>-20.12</v>
      </c>
    </row>
    <row r="1968" spans="2:12" ht="15" thickBot="1" x14ac:dyDescent="0.35">
      <c r="B1968">
        <f t="shared" si="33"/>
        <v>4</v>
      </c>
      <c r="C1968" s="2">
        <v>40892</v>
      </c>
      <c r="D1968" s="4">
        <v>-46.12</v>
      </c>
      <c r="E1968" s="4">
        <v>-3.96</v>
      </c>
      <c r="J1968" s="4">
        <v>1.58</v>
      </c>
      <c r="K1968" s="4">
        <v>-3.81</v>
      </c>
      <c r="L1968" s="4">
        <v>158.19</v>
      </c>
    </row>
    <row r="1969" spans="2:12" ht="15" thickBot="1" x14ac:dyDescent="0.35">
      <c r="B1969">
        <f t="shared" si="33"/>
        <v>3</v>
      </c>
      <c r="C1969" s="2">
        <v>40891</v>
      </c>
      <c r="D1969" s="4">
        <v>-27.85</v>
      </c>
      <c r="E1969" s="4">
        <v>-71.3</v>
      </c>
      <c r="J1969" s="4">
        <v>-0.05</v>
      </c>
      <c r="K1969" s="4">
        <v>-3.8</v>
      </c>
      <c r="L1969" s="4">
        <v>140.44</v>
      </c>
    </row>
    <row r="1970" spans="2:12" ht="15" thickBot="1" x14ac:dyDescent="0.35">
      <c r="B1970">
        <f t="shared" si="33"/>
        <v>2</v>
      </c>
      <c r="C1970" s="2">
        <v>40890</v>
      </c>
      <c r="D1970" s="4">
        <v>-18.829999999999998</v>
      </c>
      <c r="E1970" s="4">
        <v>47.8</v>
      </c>
      <c r="J1970" s="4">
        <v>0</v>
      </c>
      <c r="K1970" s="4">
        <v>-3.78</v>
      </c>
      <c r="L1970" s="4">
        <v>97.34</v>
      </c>
    </row>
    <row r="1971" spans="2:12" ht="15" thickBot="1" x14ac:dyDescent="0.35">
      <c r="B1971">
        <f t="shared" si="33"/>
        <v>1</v>
      </c>
      <c r="C1971" s="2">
        <v>40889</v>
      </c>
      <c r="D1971" s="4">
        <v>-0.95</v>
      </c>
      <c r="E1971" s="4">
        <v>-54.79</v>
      </c>
      <c r="J1971" s="4">
        <v>0</v>
      </c>
      <c r="K1971" s="4">
        <v>-3.78</v>
      </c>
      <c r="L1971" s="4">
        <v>228.21</v>
      </c>
    </row>
    <row r="1972" spans="2:12" ht="15" thickBot="1" x14ac:dyDescent="0.35">
      <c r="B1972">
        <f t="shared" si="33"/>
        <v>5</v>
      </c>
      <c r="C1972" s="2">
        <v>40886</v>
      </c>
      <c r="D1972" s="4">
        <v>-52.23</v>
      </c>
      <c r="E1972" s="4">
        <v>37.799999999999997</v>
      </c>
      <c r="J1972" s="4">
        <v>0</v>
      </c>
      <c r="K1972" s="4">
        <v>-3.76</v>
      </c>
      <c r="L1972" s="4">
        <v>1.67</v>
      </c>
    </row>
    <row r="1973" spans="2:12" ht="15" thickBot="1" x14ac:dyDescent="0.35">
      <c r="B1973">
        <f t="shared" si="33"/>
        <v>4</v>
      </c>
      <c r="C1973" s="2">
        <v>40885</v>
      </c>
      <c r="D1973" s="4">
        <v>-35.78</v>
      </c>
      <c r="E1973" s="4">
        <v>21.88</v>
      </c>
      <c r="J1973" s="4">
        <v>0</v>
      </c>
      <c r="K1973" s="4">
        <v>-3.74</v>
      </c>
      <c r="L1973" s="4">
        <v>-45.79</v>
      </c>
    </row>
    <row r="1974" spans="2:12" ht="15" thickBot="1" x14ac:dyDescent="0.35">
      <c r="B1974">
        <f t="shared" si="33"/>
        <v>3</v>
      </c>
      <c r="C1974" s="2">
        <v>40884</v>
      </c>
      <c r="D1974" s="4">
        <v>-13.59</v>
      </c>
      <c r="E1974" s="4">
        <v>2.9</v>
      </c>
      <c r="J1974" s="4">
        <v>0</v>
      </c>
      <c r="K1974" s="4">
        <v>-3.74</v>
      </c>
      <c r="L1974" s="4">
        <v>45.37</v>
      </c>
    </row>
    <row r="1975" spans="2:12" ht="15" thickBot="1" x14ac:dyDescent="0.35">
      <c r="B1975">
        <f t="shared" si="33"/>
        <v>2</v>
      </c>
      <c r="C1975" s="2">
        <v>40883</v>
      </c>
      <c r="D1975" s="4">
        <v>-3.17</v>
      </c>
      <c r="E1975" s="4">
        <v>40.06</v>
      </c>
      <c r="J1975" s="4">
        <v>0</v>
      </c>
      <c r="K1975" s="4">
        <v>-0.82</v>
      </c>
      <c r="L1975" s="4">
        <v>-24.12</v>
      </c>
    </row>
    <row r="1976" spans="2:12" ht="15" thickBot="1" x14ac:dyDescent="0.35">
      <c r="B1976">
        <f t="shared" si="33"/>
        <v>1</v>
      </c>
      <c r="C1976" s="2">
        <v>40882</v>
      </c>
      <c r="D1976" s="4">
        <v>7.97</v>
      </c>
      <c r="E1976" s="4">
        <v>40.08</v>
      </c>
      <c r="J1976" s="4">
        <v>0</v>
      </c>
      <c r="K1976" s="4">
        <v>0</v>
      </c>
      <c r="L1976" s="4">
        <v>-32.369999999999997</v>
      </c>
    </row>
    <row r="1977" spans="2:12" ht="15" thickBot="1" x14ac:dyDescent="0.35">
      <c r="B1977">
        <f t="shared" si="33"/>
        <v>5</v>
      </c>
      <c r="C1977" s="2">
        <v>40879</v>
      </c>
      <c r="D1977" s="4">
        <v>-36.409999999999997</v>
      </c>
      <c r="E1977" s="4">
        <v>62.35</v>
      </c>
      <c r="J1977" s="4">
        <v>0</v>
      </c>
      <c r="K1977" s="4">
        <v>-0.2</v>
      </c>
      <c r="L1977" s="4">
        <v>-76.930000000000007</v>
      </c>
    </row>
    <row r="1978" spans="2:12" ht="15" thickBot="1" x14ac:dyDescent="0.35">
      <c r="B1978">
        <f t="shared" si="33"/>
        <v>4</v>
      </c>
      <c r="C1978" s="2">
        <v>40878</v>
      </c>
      <c r="D1978" s="4">
        <v>-20.02</v>
      </c>
      <c r="E1978" s="4">
        <v>12.05</v>
      </c>
      <c r="J1978" s="4">
        <v>0</v>
      </c>
      <c r="K1978" s="4">
        <v>-2.94</v>
      </c>
      <c r="L1978" s="4">
        <v>-79.010000000000005</v>
      </c>
    </row>
    <row r="1979" spans="2:12" ht="15" thickBot="1" x14ac:dyDescent="0.35">
      <c r="B1979">
        <f t="shared" si="33"/>
        <v>3</v>
      </c>
      <c r="C1979" s="2">
        <v>40877</v>
      </c>
      <c r="D1979" s="4">
        <v>7.53</v>
      </c>
      <c r="E1979" s="4">
        <v>125.29</v>
      </c>
      <c r="J1979" s="4">
        <v>0</v>
      </c>
      <c r="K1979" s="4">
        <v>-3.76</v>
      </c>
      <c r="L1979" s="4">
        <v>-128.36000000000001</v>
      </c>
    </row>
    <row r="1980" spans="2:12" ht="15" thickBot="1" x14ac:dyDescent="0.35">
      <c r="B1980">
        <f t="shared" si="33"/>
        <v>2</v>
      </c>
      <c r="C1980" s="2">
        <v>40876</v>
      </c>
      <c r="D1980" s="4">
        <v>22.7</v>
      </c>
      <c r="E1980" s="4">
        <v>17.71</v>
      </c>
      <c r="J1980" s="4">
        <v>0</v>
      </c>
      <c r="K1980" s="4">
        <v>-3.76</v>
      </c>
      <c r="L1980" s="4">
        <v>10.1</v>
      </c>
    </row>
    <row r="1981" spans="2:12" ht="15" thickBot="1" x14ac:dyDescent="0.35">
      <c r="B1981">
        <f t="shared" si="33"/>
        <v>1</v>
      </c>
      <c r="C1981" s="2">
        <v>40875</v>
      </c>
      <c r="D1981" s="4">
        <v>35.64</v>
      </c>
      <c r="E1981" s="4">
        <v>-95.51</v>
      </c>
      <c r="J1981" s="4">
        <v>-0.02</v>
      </c>
      <c r="K1981" s="4">
        <v>-3.79</v>
      </c>
      <c r="L1981" s="4">
        <v>44.36</v>
      </c>
    </row>
    <row r="1982" spans="2:12" ht="15" thickBot="1" x14ac:dyDescent="0.35">
      <c r="B1982">
        <f t="shared" si="33"/>
        <v>5</v>
      </c>
      <c r="C1982" s="2">
        <v>40872</v>
      </c>
      <c r="D1982" s="4">
        <v>-6.7</v>
      </c>
      <c r="E1982" s="4">
        <v>-171.97</v>
      </c>
      <c r="J1982" s="4">
        <v>0</v>
      </c>
      <c r="K1982" s="4">
        <v>-7.13</v>
      </c>
      <c r="L1982" s="4">
        <v>291.89</v>
      </c>
    </row>
    <row r="1983" spans="2:12" ht="15" thickBot="1" x14ac:dyDescent="0.35">
      <c r="B1983">
        <f t="shared" si="33"/>
        <v>4</v>
      </c>
      <c r="C1983" s="2">
        <v>40871</v>
      </c>
      <c r="D1983" s="4">
        <v>-3.82</v>
      </c>
      <c r="E1983" s="4">
        <v>-22.32</v>
      </c>
      <c r="J1983" s="4">
        <v>0</v>
      </c>
      <c r="K1983" s="4">
        <v>-0.41</v>
      </c>
      <c r="L1983" s="4">
        <v>-51.91</v>
      </c>
    </row>
    <row r="1984" spans="2:12" ht="15" thickBot="1" x14ac:dyDescent="0.35">
      <c r="B1984">
        <f t="shared" si="33"/>
        <v>3</v>
      </c>
      <c r="C1984" s="2">
        <v>40870</v>
      </c>
      <c r="D1984" s="4">
        <v>10.61</v>
      </c>
      <c r="E1984" s="4">
        <v>-48.4</v>
      </c>
      <c r="J1984" s="4">
        <v>0.02</v>
      </c>
      <c r="K1984" s="4">
        <v>-3.72</v>
      </c>
      <c r="L1984" s="4">
        <v>22.52</v>
      </c>
    </row>
    <row r="1985" spans="2:12" ht="15" thickBot="1" x14ac:dyDescent="0.35">
      <c r="B1985">
        <f t="shared" si="33"/>
        <v>2</v>
      </c>
      <c r="C1985" s="2">
        <v>40869</v>
      </c>
      <c r="D1985" s="4">
        <v>20.11</v>
      </c>
      <c r="E1985" s="4">
        <v>28.9</v>
      </c>
      <c r="J1985" s="4">
        <v>0</v>
      </c>
      <c r="K1985" s="4">
        <v>-3.72</v>
      </c>
      <c r="L1985" s="4">
        <v>-15.41</v>
      </c>
    </row>
    <row r="1986" spans="2:12" ht="15" thickBot="1" x14ac:dyDescent="0.35">
      <c r="B1986">
        <f t="shared" si="33"/>
        <v>1</v>
      </c>
      <c r="C1986" s="2">
        <v>40868</v>
      </c>
      <c r="D1986" s="4">
        <v>26.92</v>
      </c>
      <c r="E1986" s="4">
        <v>-83.4</v>
      </c>
      <c r="J1986" s="4">
        <v>0</v>
      </c>
      <c r="K1986" s="4">
        <v>-3.7</v>
      </c>
      <c r="L1986" s="4">
        <v>11.44</v>
      </c>
    </row>
    <row r="1987" spans="2:12" ht="15" thickBot="1" x14ac:dyDescent="0.35">
      <c r="B1987">
        <f t="shared" si="33"/>
        <v>5</v>
      </c>
      <c r="C1987" s="2">
        <v>40865</v>
      </c>
      <c r="D1987" s="4">
        <v>-29.96</v>
      </c>
      <c r="E1987" s="4">
        <v>27.52</v>
      </c>
      <c r="J1987" s="4">
        <v>-0.04</v>
      </c>
      <c r="K1987" s="4">
        <v>-0.4</v>
      </c>
      <c r="L1987" s="4">
        <v>12.97</v>
      </c>
    </row>
    <row r="1988" spans="2:12" ht="15" thickBot="1" x14ac:dyDescent="0.35">
      <c r="B1988">
        <f t="shared" si="33"/>
        <v>4</v>
      </c>
      <c r="C1988" s="2">
        <v>40864</v>
      </c>
      <c r="D1988" s="4">
        <v>-24.73</v>
      </c>
      <c r="E1988" s="4">
        <v>5.0999999999999996</v>
      </c>
      <c r="J1988" s="4">
        <v>-7.86</v>
      </c>
      <c r="K1988" s="4">
        <v>0</v>
      </c>
      <c r="L1988" s="4">
        <v>-197.17</v>
      </c>
    </row>
    <row r="1989" spans="2:12" ht="15" thickBot="1" x14ac:dyDescent="0.35">
      <c r="B1989">
        <f t="shared" ref="B1989:B2052" si="34">WEEKDAY(C1989,2)</f>
        <v>3</v>
      </c>
      <c r="C1989" s="2">
        <v>40863</v>
      </c>
      <c r="D1989" s="4">
        <v>-7.02</v>
      </c>
      <c r="E1989" s="4">
        <v>2.56</v>
      </c>
      <c r="J1989" s="4">
        <v>-6.03</v>
      </c>
      <c r="K1989" s="4">
        <v>0</v>
      </c>
      <c r="L1989" s="4">
        <v>-25.16</v>
      </c>
    </row>
    <row r="1990" spans="2:12" ht="15" thickBot="1" x14ac:dyDescent="0.35">
      <c r="B1990">
        <f t="shared" si="34"/>
        <v>2</v>
      </c>
      <c r="C1990" s="2">
        <v>40862</v>
      </c>
      <c r="D1990" s="4">
        <v>-1.42</v>
      </c>
      <c r="E1990" s="4">
        <v>-21.11</v>
      </c>
      <c r="J1990" s="4">
        <v>0.11</v>
      </c>
      <c r="K1990" s="4">
        <v>0</v>
      </c>
      <c r="L1990" s="4">
        <v>83.28</v>
      </c>
    </row>
    <row r="1991" spans="2:12" ht="15" thickBot="1" x14ac:dyDescent="0.35">
      <c r="B1991">
        <f t="shared" si="34"/>
        <v>1</v>
      </c>
      <c r="C1991" s="2">
        <v>40861</v>
      </c>
      <c r="D1991" s="4">
        <v>9.56</v>
      </c>
      <c r="E1991" s="4">
        <v>-13.13</v>
      </c>
      <c r="J1991" s="4">
        <v>0</v>
      </c>
      <c r="K1991" s="4">
        <v>-0.68</v>
      </c>
      <c r="L1991" s="4">
        <v>22.54</v>
      </c>
    </row>
    <row r="1992" spans="2:12" ht="15" thickBot="1" x14ac:dyDescent="0.35">
      <c r="B1992">
        <f t="shared" si="34"/>
        <v>5</v>
      </c>
      <c r="C1992" s="2">
        <v>40858</v>
      </c>
      <c r="D1992" s="4">
        <v>-38.36</v>
      </c>
      <c r="E1992" s="4">
        <v>22.51</v>
      </c>
      <c r="J1992" s="4">
        <v>0.84</v>
      </c>
      <c r="K1992" s="4">
        <v>0</v>
      </c>
      <c r="L1992" s="4">
        <v>8.98</v>
      </c>
    </row>
    <row r="1993" spans="2:12" ht="15" thickBot="1" x14ac:dyDescent="0.35">
      <c r="B1993">
        <f t="shared" si="34"/>
        <v>4</v>
      </c>
      <c r="C1993" s="2">
        <v>40857</v>
      </c>
      <c r="D1993" s="4">
        <v>-26.15</v>
      </c>
      <c r="E1993" s="4">
        <v>8.17</v>
      </c>
      <c r="J1993" s="4">
        <v>0</v>
      </c>
      <c r="K1993" s="4">
        <v>-0.04</v>
      </c>
      <c r="L1993" s="4">
        <v>426.3</v>
      </c>
    </row>
    <row r="1994" spans="2:12" ht="15" thickBot="1" x14ac:dyDescent="0.35">
      <c r="B1994">
        <f t="shared" si="34"/>
        <v>3</v>
      </c>
      <c r="C1994" s="2">
        <v>40856</v>
      </c>
      <c r="D1994" s="4">
        <v>-2.4900000000000002</v>
      </c>
      <c r="E1994" s="4">
        <v>-8.9600000000000009</v>
      </c>
      <c r="J1994" s="4">
        <v>0</v>
      </c>
      <c r="K1994" s="4">
        <v>-7.0000000000000007E-2</v>
      </c>
      <c r="L1994" s="4">
        <v>-200.03</v>
      </c>
    </row>
    <row r="1995" spans="2:12" ht="15" thickBot="1" x14ac:dyDescent="0.35">
      <c r="B1995">
        <f t="shared" si="34"/>
        <v>2</v>
      </c>
      <c r="C1995" s="2">
        <v>40855</v>
      </c>
      <c r="D1995" s="4">
        <v>17.190000000000001</v>
      </c>
      <c r="E1995" s="4">
        <v>70.89</v>
      </c>
      <c r="J1995" s="4">
        <v>0</v>
      </c>
      <c r="K1995" s="4">
        <v>-3.4</v>
      </c>
      <c r="L1995" s="4">
        <v>57.25</v>
      </c>
    </row>
    <row r="1996" spans="2:12" ht="15" thickBot="1" x14ac:dyDescent="0.35">
      <c r="B1996">
        <f t="shared" si="34"/>
        <v>1</v>
      </c>
      <c r="C1996" s="2">
        <v>40854</v>
      </c>
      <c r="D1996" s="4">
        <v>25.51</v>
      </c>
      <c r="E1996" s="4">
        <v>19.16</v>
      </c>
      <c r="J1996" s="4">
        <v>0</v>
      </c>
      <c r="K1996" s="4">
        <v>-3.69</v>
      </c>
      <c r="L1996" s="4">
        <v>-28.04</v>
      </c>
    </row>
    <row r="1997" spans="2:12" ht="15" thickBot="1" x14ac:dyDescent="0.35">
      <c r="B1997">
        <f t="shared" si="34"/>
        <v>4</v>
      </c>
      <c r="C1997" s="2">
        <v>40850</v>
      </c>
      <c r="D1997" s="4">
        <v>-50.76</v>
      </c>
      <c r="E1997" s="4">
        <v>75.97</v>
      </c>
      <c r="J1997" s="4">
        <v>0</v>
      </c>
      <c r="K1997" s="4">
        <v>-3.67</v>
      </c>
      <c r="L1997" s="4">
        <v>-40.869999999999997</v>
      </c>
    </row>
    <row r="1998" spans="2:12" ht="15" thickBot="1" x14ac:dyDescent="0.35">
      <c r="B1998">
        <f t="shared" si="34"/>
        <v>3</v>
      </c>
      <c r="C1998" s="2">
        <v>40849</v>
      </c>
      <c r="D1998" s="4">
        <v>-24.88</v>
      </c>
      <c r="E1998" s="4">
        <v>16.100000000000001</v>
      </c>
      <c r="J1998" s="4">
        <v>0</v>
      </c>
      <c r="K1998" s="4">
        <v>-3.69</v>
      </c>
      <c r="L1998" s="4">
        <v>-92.3</v>
      </c>
    </row>
    <row r="1999" spans="2:12" ht="15" thickBot="1" x14ac:dyDescent="0.35">
      <c r="B1999">
        <f t="shared" si="34"/>
        <v>2</v>
      </c>
      <c r="C1999" s="2">
        <v>40848</v>
      </c>
      <c r="D1999" s="4">
        <v>13.93</v>
      </c>
      <c r="E1999" s="4">
        <v>63.65</v>
      </c>
      <c r="J1999" s="4">
        <v>0</v>
      </c>
      <c r="K1999" s="4">
        <v>0</v>
      </c>
      <c r="L1999" s="4">
        <v>-91.67</v>
      </c>
    </row>
    <row r="2000" spans="2:12" ht="15" thickBot="1" x14ac:dyDescent="0.35">
      <c r="B2000">
        <f t="shared" si="34"/>
        <v>1</v>
      </c>
      <c r="C2000" s="2">
        <v>40847</v>
      </c>
      <c r="D2000" s="4">
        <v>36.130000000000003</v>
      </c>
      <c r="E2000" s="4">
        <v>23.22</v>
      </c>
      <c r="J2000" s="4">
        <v>0</v>
      </c>
      <c r="K2000" s="4">
        <v>0</v>
      </c>
      <c r="L2000" s="4">
        <v>75.98</v>
      </c>
    </row>
    <row r="2001" spans="2:12" ht="15" thickBot="1" x14ac:dyDescent="0.35">
      <c r="B2001">
        <f t="shared" si="34"/>
        <v>5</v>
      </c>
      <c r="C2001" s="2">
        <v>40844</v>
      </c>
      <c r="D2001" s="4">
        <v>-0.2</v>
      </c>
      <c r="E2001" s="4">
        <v>-89.88</v>
      </c>
      <c r="J2001" s="4">
        <v>0</v>
      </c>
      <c r="K2001" s="4">
        <v>-0.85</v>
      </c>
      <c r="L2001" s="4">
        <v>11.6</v>
      </c>
    </row>
    <row r="2002" spans="2:12" ht="15" thickBot="1" x14ac:dyDescent="0.35">
      <c r="B2002">
        <f t="shared" si="34"/>
        <v>4</v>
      </c>
      <c r="C2002" s="2">
        <v>40843</v>
      </c>
      <c r="D2002" s="4">
        <v>-0.09</v>
      </c>
      <c r="E2002" s="4">
        <v>-20.41</v>
      </c>
      <c r="J2002" s="4">
        <v>0</v>
      </c>
      <c r="K2002" s="4">
        <v>-3.67</v>
      </c>
      <c r="L2002" s="4">
        <v>-116.65</v>
      </c>
    </row>
    <row r="2003" spans="2:12" ht="15" thickBot="1" x14ac:dyDescent="0.35">
      <c r="B2003">
        <f t="shared" si="34"/>
        <v>3</v>
      </c>
      <c r="C2003" s="2">
        <v>40842</v>
      </c>
      <c r="D2003" s="4">
        <v>16.48</v>
      </c>
      <c r="E2003" s="4">
        <v>12.77</v>
      </c>
      <c r="J2003" s="4">
        <v>0</v>
      </c>
      <c r="K2003" s="4">
        <v>-3.66</v>
      </c>
      <c r="L2003" s="4">
        <v>-49.88</v>
      </c>
    </row>
    <row r="2004" spans="2:12" ht="15" thickBot="1" x14ac:dyDescent="0.35">
      <c r="B2004">
        <f t="shared" si="34"/>
        <v>2</v>
      </c>
      <c r="C2004" s="2">
        <v>40841</v>
      </c>
      <c r="D2004" s="4">
        <v>27.53</v>
      </c>
      <c r="E2004" s="4">
        <v>-196.9</v>
      </c>
      <c r="J2004" s="4">
        <v>0.02</v>
      </c>
      <c r="K2004" s="4">
        <v>-3.7</v>
      </c>
      <c r="L2004" s="4">
        <v>212.41</v>
      </c>
    </row>
    <row r="2005" spans="2:12" ht="15" thickBot="1" x14ac:dyDescent="0.35">
      <c r="B2005">
        <f t="shared" si="34"/>
        <v>1</v>
      </c>
      <c r="C2005" s="2">
        <v>40840</v>
      </c>
      <c r="D2005" s="4">
        <v>33</v>
      </c>
      <c r="E2005" s="4">
        <v>-55.63</v>
      </c>
      <c r="J2005" s="4">
        <v>0</v>
      </c>
      <c r="K2005" s="4">
        <v>-7.82</v>
      </c>
      <c r="L2005" s="4">
        <v>41.69</v>
      </c>
    </row>
    <row r="2006" spans="2:12" ht="15" thickBot="1" x14ac:dyDescent="0.35">
      <c r="B2006">
        <f t="shared" si="34"/>
        <v>5</v>
      </c>
      <c r="C2006" s="2">
        <v>40837</v>
      </c>
      <c r="D2006" s="4">
        <v>-14.13</v>
      </c>
      <c r="E2006" s="4">
        <v>20.3</v>
      </c>
      <c r="J2006" s="4">
        <v>0</v>
      </c>
      <c r="K2006" s="4">
        <v>-7.83</v>
      </c>
      <c r="L2006" s="4">
        <v>43.31</v>
      </c>
    </row>
    <row r="2007" spans="2:12" ht="15" thickBot="1" x14ac:dyDescent="0.35">
      <c r="B2007">
        <f t="shared" si="34"/>
        <v>4</v>
      </c>
      <c r="C2007" s="2">
        <v>40836</v>
      </c>
      <c r="D2007" s="4">
        <v>-14.16</v>
      </c>
      <c r="E2007" s="4">
        <v>-153.11000000000001</v>
      </c>
      <c r="J2007" s="4">
        <v>0</v>
      </c>
      <c r="K2007" s="4">
        <v>-3.72</v>
      </c>
      <c r="L2007" s="4">
        <v>56.57</v>
      </c>
    </row>
    <row r="2008" spans="2:12" ht="15" thickBot="1" x14ac:dyDescent="0.35">
      <c r="B2008">
        <f t="shared" si="34"/>
        <v>3</v>
      </c>
      <c r="C2008" s="2">
        <v>40835</v>
      </c>
      <c r="D2008" s="4">
        <v>1.21</v>
      </c>
      <c r="E2008" s="4">
        <v>-13.56</v>
      </c>
      <c r="J2008" s="4">
        <v>0</v>
      </c>
      <c r="K2008" s="4">
        <v>-4.21</v>
      </c>
      <c r="L2008" s="4">
        <v>-93.46</v>
      </c>
    </row>
    <row r="2009" spans="2:12" ht="15" thickBot="1" x14ac:dyDescent="0.35">
      <c r="B2009">
        <f t="shared" si="34"/>
        <v>2</v>
      </c>
      <c r="C2009" s="2">
        <v>40834</v>
      </c>
      <c r="D2009" s="4">
        <v>8.99</v>
      </c>
      <c r="E2009" s="4">
        <v>-1.23</v>
      </c>
      <c r="J2009" s="4">
        <v>-6.89</v>
      </c>
      <c r="K2009" s="4">
        <v>-3.69</v>
      </c>
      <c r="L2009" s="4">
        <v>68.52</v>
      </c>
    </row>
    <row r="2010" spans="2:12" ht="15" thickBot="1" x14ac:dyDescent="0.35">
      <c r="B2010">
        <f t="shared" si="34"/>
        <v>1</v>
      </c>
      <c r="C2010" s="2">
        <v>40833</v>
      </c>
      <c r="D2010" s="4">
        <v>15.57</v>
      </c>
      <c r="E2010" s="4">
        <v>-33.72</v>
      </c>
      <c r="J2010" s="4">
        <v>-2.64</v>
      </c>
      <c r="K2010" s="4">
        <v>-3.71</v>
      </c>
      <c r="L2010" s="4">
        <v>69.36</v>
      </c>
    </row>
    <row r="2011" spans="2:12" ht="15" thickBot="1" x14ac:dyDescent="0.35">
      <c r="B2011">
        <f t="shared" si="34"/>
        <v>5</v>
      </c>
      <c r="C2011" s="2">
        <v>40830</v>
      </c>
      <c r="D2011" s="4">
        <v>-36.200000000000003</v>
      </c>
      <c r="E2011" s="4">
        <v>-14.6</v>
      </c>
      <c r="J2011" s="4">
        <v>-0.09</v>
      </c>
      <c r="K2011" s="4">
        <v>-7.2</v>
      </c>
      <c r="L2011" s="4">
        <v>29</v>
      </c>
    </row>
    <row r="2012" spans="2:12" ht="15" thickBot="1" x14ac:dyDescent="0.35">
      <c r="B2012">
        <f t="shared" si="34"/>
        <v>4</v>
      </c>
      <c r="C2012" s="2">
        <v>40829</v>
      </c>
      <c r="D2012" s="4">
        <v>-29.98</v>
      </c>
      <c r="E2012" s="4">
        <v>-12.28</v>
      </c>
      <c r="J2012" s="4">
        <v>0.02</v>
      </c>
      <c r="K2012" s="4">
        <v>-3.76</v>
      </c>
      <c r="L2012" s="4">
        <v>-44.18</v>
      </c>
    </row>
    <row r="2013" spans="2:12" ht="15" thickBot="1" x14ac:dyDescent="0.35">
      <c r="B2013">
        <f t="shared" si="34"/>
        <v>3</v>
      </c>
      <c r="C2013" s="2">
        <v>40828</v>
      </c>
      <c r="D2013" s="4">
        <v>-16.739999999999998</v>
      </c>
      <c r="E2013" s="4">
        <v>16.62</v>
      </c>
      <c r="J2013" s="4">
        <v>0</v>
      </c>
      <c r="K2013" s="4">
        <v>-7.88</v>
      </c>
      <c r="L2013" s="4">
        <v>81.12</v>
      </c>
    </row>
    <row r="2014" spans="2:12" ht="15" thickBot="1" x14ac:dyDescent="0.35">
      <c r="B2014">
        <f t="shared" si="34"/>
        <v>2</v>
      </c>
      <c r="C2014" s="2">
        <v>40827</v>
      </c>
      <c r="D2014" s="4">
        <v>-2.81</v>
      </c>
      <c r="E2014" s="4">
        <v>6.93</v>
      </c>
      <c r="J2014" s="4">
        <v>0</v>
      </c>
      <c r="K2014" s="4">
        <v>-16.02</v>
      </c>
      <c r="L2014" s="4">
        <v>157.97999999999999</v>
      </c>
    </row>
    <row r="2015" spans="2:12" ht="15" thickBot="1" x14ac:dyDescent="0.35">
      <c r="B2015">
        <f t="shared" si="34"/>
        <v>1</v>
      </c>
      <c r="C2015" s="2">
        <v>40826</v>
      </c>
      <c r="D2015" s="4">
        <v>6.95</v>
      </c>
      <c r="E2015" s="4">
        <v>-18.84</v>
      </c>
      <c r="J2015" s="4">
        <v>0</v>
      </c>
      <c r="K2015" s="4">
        <v>-2.2000000000000002</v>
      </c>
      <c r="L2015" s="4">
        <v>211.16</v>
      </c>
    </row>
    <row r="2016" spans="2:12" ht="15" thickBot="1" x14ac:dyDescent="0.35">
      <c r="B2016">
        <f t="shared" si="34"/>
        <v>5</v>
      </c>
      <c r="C2016" s="2">
        <v>40823</v>
      </c>
      <c r="D2016" s="4">
        <v>-41.22</v>
      </c>
      <c r="E2016" s="4">
        <v>68.91</v>
      </c>
      <c r="J2016" s="4">
        <v>0</v>
      </c>
      <c r="K2016" s="4">
        <v>-14.59</v>
      </c>
      <c r="L2016" s="4">
        <v>-48.67</v>
      </c>
    </row>
    <row r="2017" spans="2:12" ht="15" thickBot="1" x14ac:dyDescent="0.35">
      <c r="B2017">
        <f t="shared" si="34"/>
        <v>4</v>
      </c>
      <c r="C2017" s="2">
        <v>40822</v>
      </c>
      <c r="D2017" s="4">
        <v>-29.38</v>
      </c>
      <c r="E2017" s="4">
        <v>19.649999999999999</v>
      </c>
      <c r="J2017" s="4">
        <v>0</v>
      </c>
      <c r="K2017" s="4">
        <v>-14.69</v>
      </c>
      <c r="L2017" s="4">
        <v>-25.64</v>
      </c>
    </row>
    <row r="2018" spans="2:12" ht="15" thickBot="1" x14ac:dyDescent="0.35">
      <c r="B2018">
        <f t="shared" si="34"/>
        <v>3</v>
      </c>
      <c r="C2018" s="2">
        <v>40821</v>
      </c>
      <c r="D2018" s="4">
        <v>-12.4</v>
      </c>
      <c r="E2018" s="4">
        <v>26.84</v>
      </c>
      <c r="J2018" s="4">
        <v>0</v>
      </c>
      <c r="K2018" s="4">
        <v>-37.71</v>
      </c>
      <c r="L2018" s="4">
        <v>-30.05</v>
      </c>
    </row>
    <row r="2019" spans="2:12" ht="15" thickBot="1" x14ac:dyDescent="0.35">
      <c r="B2019">
        <f t="shared" si="34"/>
        <v>2</v>
      </c>
      <c r="C2019" s="2">
        <v>40820</v>
      </c>
      <c r="D2019" s="4">
        <v>3.13</v>
      </c>
      <c r="E2019" s="4">
        <v>-19.47</v>
      </c>
      <c r="J2019" s="4">
        <v>0</v>
      </c>
      <c r="K2019" s="4">
        <v>-14.63</v>
      </c>
      <c r="L2019" s="4">
        <v>-86.07</v>
      </c>
    </row>
    <row r="2020" spans="2:12" ht="15" thickBot="1" x14ac:dyDescent="0.35">
      <c r="B2020">
        <f t="shared" si="34"/>
        <v>1</v>
      </c>
      <c r="C2020" s="2">
        <v>40819</v>
      </c>
      <c r="D2020" s="4">
        <v>16.68</v>
      </c>
      <c r="E2020" s="4">
        <v>-9.75</v>
      </c>
      <c r="J2020" s="4">
        <v>0</v>
      </c>
      <c r="K2020" s="4">
        <v>-14.46</v>
      </c>
      <c r="L2020" s="4">
        <v>-2.94</v>
      </c>
    </row>
    <row r="2021" spans="2:12" ht="15" thickBot="1" x14ac:dyDescent="0.35">
      <c r="B2021">
        <f t="shared" si="34"/>
        <v>5</v>
      </c>
      <c r="C2021" s="2">
        <v>40816</v>
      </c>
      <c r="D2021" s="4">
        <v>-18.190000000000001</v>
      </c>
      <c r="E2021" s="4">
        <v>-122.64</v>
      </c>
      <c r="J2021" s="4">
        <v>0</v>
      </c>
      <c r="K2021" s="4">
        <v>-13.98</v>
      </c>
      <c r="L2021" s="4">
        <v>241.5</v>
      </c>
    </row>
    <row r="2022" spans="2:12" ht="15" thickBot="1" x14ac:dyDescent="0.35">
      <c r="B2022">
        <f t="shared" si="34"/>
        <v>4</v>
      </c>
      <c r="C2022" s="2">
        <v>40815</v>
      </c>
      <c r="D2022" s="4">
        <v>0.55000000000000004</v>
      </c>
      <c r="E2022" s="4">
        <v>335.22</v>
      </c>
      <c r="J2022" s="4">
        <v>0</v>
      </c>
      <c r="K2022" s="4">
        <v>-9.49</v>
      </c>
      <c r="L2022" s="4">
        <v>-308.23</v>
      </c>
    </row>
    <row r="2023" spans="2:12" ht="15" thickBot="1" x14ac:dyDescent="0.35">
      <c r="B2023">
        <f t="shared" si="34"/>
        <v>3</v>
      </c>
      <c r="C2023" s="2">
        <v>40814</v>
      </c>
      <c r="D2023" s="4">
        <v>12.74</v>
      </c>
      <c r="E2023" s="4">
        <v>-62.25</v>
      </c>
      <c r="J2023" s="4">
        <v>0</v>
      </c>
      <c r="K2023" s="4">
        <v>-10.19</v>
      </c>
      <c r="L2023" s="4">
        <v>18.55</v>
      </c>
    </row>
    <row r="2024" spans="2:12" ht="15" thickBot="1" x14ac:dyDescent="0.35">
      <c r="B2024">
        <f t="shared" si="34"/>
        <v>2</v>
      </c>
      <c r="C2024" s="2">
        <v>40813</v>
      </c>
      <c r="D2024" s="4">
        <v>27.69</v>
      </c>
      <c r="E2024" s="4">
        <v>-10.09</v>
      </c>
      <c r="J2024" s="4">
        <v>0</v>
      </c>
      <c r="K2024" s="4">
        <v>-76.75</v>
      </c>
      <c r="L2024" s="4">
        <v>9.11</v>
      </c>
    </row>
    <row r="2025" spans="2:12" ht="15" thickBot="1" x14ac:dyDescent="0.35">
      <c r="B2025">
        <f t="shared" si="34"/>
        <v>1</v>
      </c>
      <c r="C2025" s="2">
        <v>40812</v>
      </c>
      <c r="D2025" s="4">
        <v>33.479999999999997</v>
      </c>
      <c r="E2025" s="4">
        <v>-161.72999999999999</v>
      </c>
      <c r="J2025" s="4">
        <v>0</v>
      </c>
      <c r="K2025" s="4">
        <v>-56.3</v>
      </c>
      <c r="L2025" s="4">
        <v>119.57</v>
      </c>
    </row>
    <row r="2026" spans="2:12" ht="15" thickBot="1" x14ac:dyDescent="0.35">
      <c r="B2026">
        <f t="shared" si="34"/>
        <v>5</v>
      </c>
      <c r="C2026" s="2">
        <v>40809</v>
      </c>
      <c r="D2026" s="4">
        <v>-9.26</v>
      </c>
      <c r="E2026" s="4">
        <v>131.08000000000001</v>
      </c>
      <c r="J2026" s="4">
        <v>0</v>
      </c>
      <c r="K2026" s="4">
        <v>-14.4</v>
      </c>
      <c r="L2026" s="4">
        <v>-67.61</v>
      </c>
    </row>
    <row r="2027" spans="2:12" ht="15" thickBot="1" x14ac:dyDescent="0.35">
      <c r="B2027">
        <f t="shared" si="34"/>
        <v>4</v>
      </c>
      <c r="C2027" s="2">
        <v>40808</v>
      </c>
      <c r="D2027" s="4">
        <v>-6.59</v>
      </c>
      <c r="E2027" s="4">
        <v>3.44</v>
      </c>
      <c r="J2027" s="4">
        <v>0</v>
      </c>
      <c r="K2027" s="4">
        <v>-10.73</v>
      </c>
      <c r="L2027" s="4">
        <v>31.18</v>
      </c>
    </row>
    <row r="2028" spans="2:12" ht="15" thickBot="1" x14ac:dyDescent="0.35">
      <c r="B2028">
        <f t="shared" si="34"/>
        <v>3</v>
      </c>
      <c r="C2028" s="2">
        <v>40807</v>
      </c>
      <c r="D2028" s="4">
        <v>4.8099999999999996</v>
      </c>
      <c r="E2028" s="4">
        <v>85.15</v>
      </c>
      <c r="J2028" s="4">
        <v>0</v>
      </c>
      <c r="K2028" s="4">
        <v>-10.01</v>
      </c>
      <c r="L2028" s="4">
        <v>-92.06</v>
      </c>
    </row>
    <row r="2029" spans="2:12" ht="15" thickBot="1" x14ac:dyDescent="0.35">
      <c r="B2029">
        <f t="shared" si="34"/>
        <v>2</v>
      </c>
      <c r="C2029" s="2">
        <v>40806</v>
      </c>
      <c r="D2029" s="4">
        <v>9.3000000000000007</v>
      </c>
      <c r="E2029" s="4">
        <v>3.43</v>
      </c>
      <c r="J2029" s="4">
        <v>0</v>
      </c>
      <c r="K2029" s="4">
        <v>-7.74</v>
      </c>
      <c r="L2029" s="4">
        <v>33.61</v>
      </c>
    </row>
    <row r="2030" spans="2:12" ht="15" thickBot="1" x14ac:dyDescent="0.35">
      <c r="B2030">
        <f t="shared" si="34"/>
        <v>1</v>
      </c>
      <c r="C2030" s="2">
        <v>40805</v>
      </c>
      <c r="D2030" s="4">
        <v>17.260000000000002</v>
      </c>
      <c r="E2030" s="4">
        <v>-40.44</v>
      </c>
      <c r="J2030" s="4">
        <v>-0.01</v>
      </c>
      <c r="K2030" s="4">
        <v>-3.66</v>
      </c>
      <c r="L2030" s="4">
        <v>4.7300000000000004</v>
      </c>
    </row>
    <row r="2031" spans="2:12" ht="15" thickBot="1" x14ac:dyDescent="0.35">
      <c r="B2031">
        <f t="shared" si="34"/>
        <v>5</v>
      </c>
      <c r="C2031" s="2">
        <v>40802</v>
      </c>
      <c r="D2031" s="4">
        <v>-31.61</v>
      </c>
      <c r="E2031" s="4">
        <v>23.11</v>
      </c>
      <c r="J2031" s="4">
        <v>-3.89</v>
      </c>
      <c r="K2031" s="4">
        <v>-3.66</v>
      </c>
      <c r="L2031" s="4">
        <v>105.08</v>
      </c>
    </row>
    <row r="2032" spans="2:12" ht="15" thickBot="1" x14ac:dyDescent="0.35">
      <c r="B2032">
        <f t="shared" si="34"/>
        <v>4</v>
      </c>
      <c r="C2032" s="2">
        <v>40801</v>
      </c>
      <c r="D2032" s="4">
        <v>-22.71</v>
      </c>
      <c r="E2032" s="4">
        <v>-39.75</v>
      </c>
      <c r="J2032" s="4">
        <v>-0.65</v>
      </c>
      <c r="K2032" s="4">
        <v>-3.64</v>
      </c>
      <c r="L2032" s="4">
        <v>52.89</v>
      </c>
    </row>
    <row r="2033" spans="2:12" ht="15" thickBot="1" x14ac:dyDescent="0.35">
      <c r="B2033">
        <f t="shared" si="34"/>
        <v>3</v>
      </c>
      <c r="C2033" s="2">
        <v>40800</v>
      </c>
      <c r="D2033" s="4">
        <v>-13.27</v>
      </c>
      <c r="E2033" s="4">
        <v>-36.22</v>
      </c>
      <c r="J2033" s="4">
        <v>0.13</v>
      </c>
      <c r="K2033" s="4">
        <v>-3.63</v>
      </c>
      <c r="L2033" s="4">
        <v>64.22</v>
      </c>
    </row>
    <row r="2034" spans="2:12" ht="15" thickBot="1" x14ac:dyDescent="0.35">
      <c r="B2034">
        <f t="shared" si="34"/>
        <v>2</v>
      </c>
      <c r="C2034" s="2">
        <v>40799</v>
      </c>
      <c r="D2034" s="4">
        <v>0.77</v>
      </c>
      <c r="E2034" s="4">
        <v>13.22</v>
      </c>
      <c r="J2034" s="4">
        <v>0</v>
      </c>
      <c r="K2034" s="4">
        <v>-3.41</v>
      </c>
      <c r="L2034" s="4">
        <v>66.819999999999993</v>
      </c>
    </row>
    <row r="2035" spans="2:12" ht="15" thickBot="1" x14ac:dyDescent="0.35">
      <c r="B2035">
        <f t="shared" si="34"/>
        <v>1</v>
      </c>
      <c r="C2035" s="2">
        <v>40798</v>
      </c>
      <c r="D2035" s="4">
        <v>9.94</v>
      </c>
      <c r="E2035" s="4">
        <v>-4.6100000000000003</v>
      </c>
      <c r="J2035" s="4">
        <v>0</v>
      </c>
      <c r="K2035" s="4">
        <v>0</v>
      </c>
      <c r="L2035" s="4">
        <v>9.89</v>
      </c>
    </row>
    <row r="2036" spans="2:12" ht="15" thickBot="1" x14ac:dyDescent="0.35">
      <c r="B2036">
        <f t="shared" si="34"/>
        <v>5</v>
      </c>
      <c r="C2036" s="2">
        <v>40795</v>
      </c>
      <c r="D2036" s="4">
        <v>-39.33</v>
      </c>
      <c r="E2036" s="4">
        <v>21.87</v>
      </c>
      <c r="J2036" s="4">
        <v>0</v>
      </c>
      <c r="K2036" s="4">
        <v>0</v>
      </c>
      <c r="L2036" s="4">
        <v>71.180000000000007</v>
      </c>
    </row>
    <row r="2037" spans="2:12" ht="15" thickBot="1" x14ac:dyDescent="0.35">
      <c r="B2037">
        <f t="shared" si="34"/>
        <v>4</v>
      </c>
      <c r="C2037" s="2">
        <v>40794</v>
      </c>
      <c r="D2037" s="4">
        <v>-26.23</v>
      </c>
      <c r="E2037" s="4">
        <v>5.56</v>
      </c>
      <c r="J2037" s="4">
        <v>0</v>
      </c>
      <c r="K2037" s="4">
        <v>0</v>
      </c>
      <c r="L2037" s="4">
        <v>-5.12</v>
      </c>
    </row>
    <row r="2038" spans="2:12" ht="15" thickBot="1" x14ac:dyDescent="0.35">
      <c r="B2038">
        <f t="shared" si="34"/>
        <v>3</v>
      </c>
      <c r="C2038" s="2">
        <v>40793</v>
      </c>
      <c r="D2038" s="4">
        <v>-10.29</v>
      </c>
      <c r="E2038" s="4">
        <v>29.23</v>
      </c>
      <c r="J2038" s="4">
        <v>0</v>
      </c>
      <c r="K2038" s="4">
        <v>0</v>
      </c>
      <c r="L2038" s="4">
        <v>-36.1</v>
      </c>
    </row>
    <row r="2039" spans="2:12" ht="15" thickBot="1" x14ac:dyDescent="0.35">
      <c r="B2039">
        <f t="shared" si="34"/>
        <v>2</v>
      </c>
      <c r="C2039" s="2">
        <v>40792</v>
      </c>
      <c r="D2039" s="4">
        <v>3.73</v>
      </c>
      <c r="E2039" s="4">
        <v>32.630000000000003</v>
      </c>
      <c r="J2039" s="4">
        <v>0</v>
      </c>
      <c r="K2039" s="4">
        <v>0</v>
      </c>
      <c r="L2039" s="4">
        <v>-126.73</v>
      </c>
    </row>
    <row r="2040" spans="2:12" ht="15" thickBot="1" x14ac:dyDescent="0.35">
      <c r="B2040">
        <f t="shared" si="34"/>
        <v>1</v>
      </c>
      <c r="C2040" s="2">
        <v>40791</v>
      </c>
      <c r="D2040" s="4">
        <v>12.56</v>
      </c>
      <c r="E2040" s="4">
        <v>24.77</v>
      </c>
      <c r="J2040" s="4">
        <v>0</v>
      </c>
      <c r="K2040" s="4">
        <v>0</v>
      </c>
      <c r="L2040" s="4">
        <v>59.45</v>
      </c>
    </row>
    <row r="2041" spans="2:12" ht="15" thickBot="1" x14ac:dyDescent="0.35">
      <c r="B2041">
        <f t="shared" si="34"/>
        <v>5</v>
      </c>
      <c r="C2041" s="2">
        <v>40788</v>
      </c>
      <c r="D2041" s="4">
        <v>-29.53</v>
      </c>
      <c r="E2041" s="4">
        <v>23.76</v>
      </c>
      <c r="J2041" s="4">
        <v>0</v>
      </c>
      <c r="K2041" s="4">
        <v>0</v>
      </c>
      <c r="L2041" s="4">
        <v>-32.18</v>
      </c>
    </row>
    <row r="2042" spans="2:12" ht="15" thickBot="1" x14ac:dyDescent="0.35">
      <c r="B2042">
        <f t="shared" si="34"/>
        <v>4</v>
      </c>
      <c r="C2042" s="2">
        <v>40787</v>
      </c>
      <c r="D2042" s="4">
        <v>-7.97</v>
      </c>
      <c r="E2042" s="4">
        <v>6.7</v>
      </c>
      <c r="J2042" s="4">
        <v>0</v>
      </c>
      <c r="K2042" s="4">
        <v>0</v>
      </c>
      <c r="L2042" s="4">
        <v>-34.6</v>
      </c>
    </row>
    <row r="2043" spans="2:12" ht="15" thickBot="1" x14ac:dyDescent="0.35">
      <c r="B2043">
        <f t="shared" si="34"/>
        <v>3</v>
      </c>
      <c r="C2043" s="2">
        <v>40786</v>
      </c>
      <c r="D2043" s="4">
        <v>12.79</v>
      </c>
      <c r="E2043" s="4">
        <v>41.8</v>
      </c>
      <c r="J2043" s="4">
        <v>0</v>
      </c>
      <c r="K2043" s="4">
        <v>0</v>
      </c>
      <c r="L2043" s="4">
        <v>-24.16</v>
      </c>
    </row>
    <row r="2044" spans="2:12" ht="15" thickBot="1" x14ac:dyDescent="0.35">
      <c r="B2044">
        <f t="shared" si="34"/>
        <v>2</v>
      </c>
      <c r="C2044" s="2">
        <v>40785</v>
      </c>
      <c r="D2044" s="4">
        <v>25.73</v>
      </c>
      <c r="E2044" s="4">
        <v>48.49</v>
      </c>
      <c r="J2044" s="4">
        <v>0</v>
      </c>
      <c r="K2044" s="4">
        <v>0</v>
      </c>
      <c r="L2044" s="4">
        <v>-36.64</v>
      </c>
    </row>
    <row r="2045" spans="2:12" ht="15" thickBot="1" x14ac:dyDescent="0.35">
      <c r="B2045">
        <f t="shared" si="34"/>
        <v>1</v>
      </c>
      <c r="C2045" s="2">
        <v>40784</v>
      </c>
      <c r="D2045" s="4">
        <v>33.909999999999997</v>
      </c>
      <c r="E2045" s="4">
        <v>-139.77000000000001</v>
      </c>
      <c r="J2045" s="4">
        <v>0</v>
      </c>
      <c r="K2045" s="4">
        <v>0</v>
      </c>
      <c r="L2045" s="4">
        <v>35.090000000000003</v>
      </c>
    </row>
    <row r="2046" spans="2:12" ht="15" thickBot="1" x14ac:dyDescent="0.35">
      <c r="B2046">
        <f t="shared" si="34"/>
        <v>5</v>
      </c>
      <c r="C2046" s="2">
        <v>40781</v>
      </c>
      <c r="D2046" s="4">
        <v>-6.94</v>
      </c>
      <c r="E2046" s="4">
        <v>-31.32</v>
      </c>
      <c r="J2046" s="4">
        <v>0</v>
      </c>
      <c r="K2046" s="4">
        <v>0</v>
      </c>
      <c r="L2046" s="4">
        <v>84.68</v>
      </c>
    </row>
    <row r="2047" spans="2:12" ht="15" thickBot="1" x14ac:dyDescent="0.35">
      <c r="B2047">
        <f t="shared" si="34"/>
        <v>4</v>
      </c>
      <c r="C2047" s="2">
        <v>40780</v>
      </c>
      <c r="D2047" s="4">
        <v>0.47</v>
      </c>
      <c r="E2047" s="4">
        <v>-226.38</v>
      </c>
      <c r="J2047" s="4">
        <v>0</v>
      </c>
      <c r="K2047" s="4">
        <v>0</v>
      </c>
      <c r="L2047" s="4">
        <v>157.22999999999999</v>
      </c>
    </row>
    <row r="2048" spans="2:12" ht="15" thickBot="1" x14ac:dyDescent="0.35">
      <c r="B2048">
        <f t="shared" si="34"/>
        <v>3</v>
      </c>
      <c r="C2048" s="2">
        <v>40779</v>
      </c>
      <c r="D2048" s="4">
        <v>11.2</v>
      </c>
      <c r="E2048" s="4">
        <v>35.83</v>
      </c>
      <c r="J2048" s="4">
        <v>0</v>
      </c>
      <c r="K2048" s="4">
        <v>0</v>
      </c>
      <c r="L2048" s="4">
        <v>-99.71</v>
      </c>
    </row>
    <row r="2049" spans="2:12" ht="15" thickBot="1" x14ac:dyDescent="0.35">
      <c r="B2049">
        <f t="shared" si="34"/>
        <v>2</v>
      </c>
      <c r="C2049" s="2">
        <v>40778</v>
      </c>
      <c r="D2049" s="4">
        <v>21</v>
      </c>
      <c r="E2049" s="4">
        <v>-11.86</v>
      </c>
      <c r="J2049" s="4">
        <v>0</v>
      </c>
      <c r="K2049" s="4">
        <v>0</v>
      </c>
      <c r="L2049" s="4">
        <v>38.1</v>
      </c>
    </row>
    <row r="2050" spans="2:12" ht="15" thickBot="1" x14ac:dyDescent="0.35">
      <c r="B2050">
        <f t="shared" si="34"/>
        <v>1</v>
      </c>
      <c r="C2050" s="2">
        <v>40777</v>
      </c>
      <c r="D2050" s="4">
        <v>27.89</v>
      </c>
      <c r="E2050" s="4">
        <v>-89.47</v>
      </c>
      <c r="J2050" s="4">
        <v>0</v>
      </c>
      <c r="K2050" s="4">
        <v>0</v>
      </c>
      <c r="L2050" s="4">
        <v>62.98</v>
      </c>
    </row>
    <row r="2051" spans="2:12" ht="15" thickBot="1" x14ac:dyDescent="0.35">
      <c r="B2051">
        <f t="shared" si="34"/>
        <v>5</v>
      </c>
      <c r="C2051" s="2">
        <v>40774</v>
      </c>
      <c r="D2051" s="4">
        <v>-21.21</v>
      </c>
      <c r="E2051" s="4">
        <v>-8.06</v>
      </c>
      <c r="J2051" s="4">
        <v>0</v>
      </c>
      <c r="K2051" s="4">
        <v>0</v>
      </c>
      <c r="L2051" s="4">
        <v>-32.729999999999997</v>
      </c>
    </row>
    <row r="2052" spans="2:12" ht="15" thickBot="1" x14ac:dyDescent="0.35">
      <c r="B2052">
        <f t="shared" si="34"/>
        <v>4</v>
      </c>
      <c r="C2052" s="2">
        <v>40773</v>
      </c>
      <c r="D2052" s="4">
        <v>-16.48</v>
      </c>
      <c r="E2052" s="4">
        <v>-18.68</v>
      </c>
      <c r="J2052" s="4">
        <v>0</v>
      </c>
      <c r="K2052" s="4">
        <v>0</v>
      </c>
      <c r="L2052" s="4">
        <v>-15.03</v>
      </c>
    </row>
    <row r="2053" spans="2:12" ht="15" thickBot="1" x14ac:dyDescent="0.35">
      <c r="B2053">
        <f t="shared" ref="B2053:B2116" si="35">WEEKDAY(C2053,2)</f>
        <v>3</v>
      </c>
      <c r="C2053" s="2">
        <v>40772</v>
      </c>
      <c r="D2053" s="4">
        <v>-8.7799999999999994</v>
      </c>
      <c r="E2053" s="4">
        <v>75.44</v>
      </c>
      <c r="J2053" s="4">
        <v>0.03</v>
      </c>
      <c r="K2053" s="4">
        <v>0</v>
      </c>
      <c r="L2053" s="4">
        <v>-71.75</v>
      </c>
    </row>
    <row r="2054" spans="2:12" ht="15" thickBot="1" x14ac:dyDescent="0.35">
      <c r="B2054">
        <f t="shared" si="35"/>
        <v>2</v>
      </c>
      <c r="C2054" s="2">
        <v>40771</v>
      </c>
      <c r="D2054" s="4">
        <v>3.16</v>
      </c>
      <c r="E2054" s="4">
        <v>24.62</v>
      </c>
      <c r="J2054" s="4">
        <v>-3.33</v>
      </c>
      <c r="K2054" s="4">
        <v>0</v>
      </c>
      <c r="L2054" s="4">
        <v>5.84</v>
      </c>
    </row>
    <row r="2055" spans="2:12" ht="15" thickBot="1" x14ac:dyDescent="0.35">
      <c r="B2055">
        <f t="shared" si="35"/>
        <v>1</v>
      </c>
      <c r="C2055" s="2">
        <v>40770</v>
      </c>
      <c r="D2055" s="4">
        <v>6.35</v>
      </c>
      <c r="E2055" s="4">
        <v>-78.19</v>
      </c>
      <c r="J2055" s="4">
        <v>2.2999999999999998</v>
      </c>
      <c r="K2055" s="4">
        <v>0</v>
      </c>
      <c r="L2055" s="4">
        <v>63.7</v>
      </c>
    </row>
    <row r="2056" spans="2:12" ht="15" thickBot="1" x14ac:dyDescent="0.35">
      <c r="B2056">
        <f t="shared" si="35"/>
        <v>5</v>
      </c>
      <c r="C2056" s="2">
        <v>40767</v>
      </c>
      <c r="D2056" s="4">
        <v>-42.36</v>
      </c>
      <c r="E2056" s="4">
        <v>27.16</v>
      </c>
      <c r="J2056" s="4">
        <v>0.05</v>
      </c>
      <c r="K2056" s="4">
        <v>-1.32</v>
      </c>
      <c r="L2056" s="4">
        <v>-47.2</v>
      </c>
    </row>
    <row r="2057" spans="2:12" ht="15" thickBot="1" x14ac:dyDescent="0.35">
      <c r="B2057">
        <f t="shared" si="35"/>
        <v>4</v>
      </c>
      <c r="C2057" s="2">
        <v>40766</v>
      </c>
      <c r="D2057" s="4">
        <v>-31.99</v>
      </c>
      <c r="E2057" s="4">
        <v>-14.84</v>
      </c>
      <c r="J2057" s="4">
        <v>0</v>
      </c>
      <c r="K2057" s="4">
        <v>-1.87</v>
      </c>
      <c r="L2057" s="4">
        <v>87.81</v>
      </c>
    </row>
    <row r="2058" spans="2:12" ht="15" thickBot="1" x14ac:dyDescent="0.35">
      <c r="B2058">
        <f t="shared" si="35"/>
        <v>3</v>
      </c>
      <c r="C2058" s="2">
        <v>40765</v>
      </c>
      <c r="D2058" s="4">
        <v>-15.19</v>
      </c>
      <c r="E2058" s="4">
        <v>78.14</v>
      </c>
      <c r="J2058" s="4">
        <v>0</v>
      </c>
      <c r="K2058" s="4">
        <v>-17.98</v>
      </c>
      <c r="L2058" s="4">
        <v>261.7</v>
      </c>
    </row>
    <row r="2059" spans="2:12" ht="15" thickBot="1" x14ac:dyDescent="0.35">
      <c r="B2059">
        <f t="shared" si="35"/>
        <v>2</v>
      </c>
      <c r="C2059" s="2">
        <v>40764</v>
      </c>
      <c r="D2059" s="4">
        <v>3.56</v>
      </c>
      <c r="E2059" s="4">
        <v>19.3</v>
      </c>
      <c r="J2059" s="4">
        <v>0</v>
      </c>
      <c r="K2059" s="4">
        <v>2.29</v>
      </c>
      <c r="L2059" s="4">
        <v>-179.18</v>
      </c>
    </row>
    <row r="2060" spans="2:12" ht="15" thickBot="1" x14ac:dyDescent="0.35">
      <c r="B2060">
        <f t="shared" si="35"/>
        <v>1</v>
      </c>
      <c r="C2060" s="2">
        <v>40763</v>
      </c>
      <c r="D2060" s="4">
        <v>10.25</v>
      </c>
      <c r="E2060" s="4">
        <v>10.82</v>
      </c>
      <c r="J2060" s="4">
        <v>0</v>
      </c>
      <c r="K2060" s="4">
        <v>3.39</v>
      </c>
      <c r="L2060" s="4">
        <v>-39.21</v>
      </c>
    </row>
    <row r="2061" spans="2:12" ht="15" thickBot="1" x14ac:dyDescent="0.35">
      <c r="B2061">
        <f t="shared" si="35"/>
        <v>5</v>
      </c>
      <c r="C2061" s="2">
        <v>40760</v>
      </c>
      <c r="D2061" s="4">
        <v>-38.61</v>
      </c>
      <c r="E2061" s="4">
        <v>62.69</v>
      </c>
      <c r="J2061" s="4">
        <v>0</v>
      </c>
      <c r="K2061" s="4">
        <v>6.99</v>
      </c>
      <c r="L2061" s="4">
        <v>-59.19</v>
      </c>
    </row>
    <row r="2062" spans="2:12" ht="15" thickBot="1" x14ac:dyDescent="0.35">
      <c r="B2062">
        <f t="shared" si="35"/>
        <v>4</v>
      </c>
      <c r="C2062" s="2">
        <v>40759</v>
      </c>
      <c r="D2062" s="4">
        <v>-31.33</v>
      </c>
      <c r="E2062" s="4">
        <v>48.49</v>
      </c>
      <c r="J2062" s="4">
        <v>0</v>
      </c>
      <c r="K2062" s="4">
        <v>6.96</v>
      </c>
      <c r="L2062" s="4">
        <v>-27.97</v>
      </c>
    </row>
    <row r="2063" spans="2:12" ht="15" thickBot="1" x14ac:dyDescent="0.35">
      <c r="B2063">
        <f t="shared" si="35"/>
        <v>3</v>
      </c>
      <c r="C2063" s="2">
        <v>40758</v>
      </c>
      <c r="D2063" s="4">
        <v>-9.5500000000000007</v>
      </c>
      <c r="E2063" s="4">
        <v>47.26</v>
      </c>
      <c r="J2063" s="4">
        <v>0</v>
      </c>
      <c r="K2063" s="4">
        <v>6.95</v>
      </c>
      <c r="L2063" s="4">
        <v>-143.91999999999999</v>
      </c>
    </row>
    <row r="2064" spans="2:12" ht="15" thickBot="1" x14ac:dyDescent="0.35">
      <c r="B2064">
        <f t="shared" si="35"/>
        <v>2</v>
      </c>
      <c r="C2064" s="2">
        <v>40757</v>
      </c>
      <c r="D2064" s="4">
        <v>8.73</v>
      </c>
      <c r="E2064" s="4">
        <v>36.47</v>
      </c>
      <c r="J2064" s="4">
        <v>0</v>
      </c>
      <c r="K2064" s="4">
        <v>6.89</v>
      </c>
      <c r="L2064" s="4">
        <v>-33.770000000000003</v>
      </c>
    </row>
    <row r="2065" spans="2:12" ht="15" thickBot="1" x14ac:dyDescent="0.35">
      <c r="B2065">
        <f t="shared" si="35"/>
        <v>1</v>
      </c>
      <c r="C2065" s="2">
        <v>40756</v>
      </c>
      <c r="D2065" s="4">
        <v>25.14</v>
      </c>
      <c r="E2065" s="4">
        <v>44.84</v>
      </c>
      <c r="J2065" s="4">
        <v>0</v>
      </c>
      <c r="K2065" s="4">
        <v>6.93</v>
      </c>
      <c r="L2065" s="4">
        <v>-15.71</v>
      </c>
    </row>
    <row r="2066" spans="2:12" ht="15" thickBot="1" x14ac:dyDescent="0.35">
      <c r="B2066">
        <f t="shared" si="35"/>
        <v>5</v>
      </c>
      <c r="C2066" s="2">
        <v>40753</v>
      </c>
      <c r="D2066" s="4">
        <v>-7.47</v>
      </c>
      <c r="E2066" s="4">
        <v>36.950000000000003</v>
      </c>
      <c r="J2066" s="4">
        <v>0</v>
      </c>
      <c r="K2066" s="4">
        <v>6.9</v>
      </c>
      <c r="L2066" s="4">
        <v>-29</v>
      </c>
    </row>
    <row r="2067" spans="2:12" ht="15" thickBot="1" x14ac:dyDescent="0.35">
      <c r="B2067">
        <f t="shared" si="35"/>
        <v>4</v>
      </c>
      <c r="C2067" s="2">
        <v>40752</v>
      </c>
      <c r="D2067" s="4">
        <v>3.02</v>
      </c>
      <c r="E2067" s="4">
        <v>-63.67</v>
      </c>
      <c r="J2067" s="4">
        <v>0</v>
      </c>
      <c r="K2067" s="4">
        <v>6.86</v>
      </c>
      <c r="L2067" s="4">
        <v>33.26</v>
      </c>
    </row>
    <row r="2068" spans="2:12" ht="15" thickBot="1" x14ac:dyDescent="0.35">
      <c r="B2068">
        <f t="shared" si="35"/>
        <v>3</v>
      </c>
      <c r="C2068" s="2">
        <v>40751</v>
      </c>
      <c r="D2068" s="4">
        <v>15.09</v>
      </c>
      <c r="E2068" s="4">
        <v>-78.53</v>
      </c>
      <c r="J2068" s="4">
        <v>0</v>
      </c>
      <c r="K2068" s="4">
        <v>6.89</v>
      </c>
      <c r="L2068" s="4">
        <v>133.69999999999999</v>
      </c>
    </row>
    <row r="2069" spans="2:12" ht="15" thickBot="1" x14ac:dyDescent="0.35">
      <c r="B2069">
        <f t="shared" si="35"/>
        <v>2</v>
      </c>
      <c r="C2069" s="2">
        <v>40750</v>
      </c>
      <c r="D2069" s="4">
        <v>26.64</v>
      </c>
      <c r="E2069" s="4">
        <v>-9.69</v>
      </c>
      <c r="J2069" s="4">
        <v>0</v>
      </c>
      <c r="K2069" s="4">
        <v>6.93</v>
      </c>
      <c r="L2069" s="4">
        <v>41.77</v>
      </c>
    </row>
    <row r="2070" spans="2:12" ht="15" thickBot="1" x14ac:dyDescent="0.35">
      <c r="B2070">
        <f t="shared" si="35"/>
        <v>1</v>
      </c>
      <c r="C2070" s="2">
        <v>40749</v>
      </c>
      <c r="D2070" s="4">
        <v>30.23</v>
      </c>
      <c r="E2070" s="4">
        <v>-223.53</v>
      </c>
      <c r="J2070" s="4">
        <v>0</v>
      </c>
      <c r="K2070" s="4">
        <v>6.93</v>
      </c>
      <c r="L2070" s="4">
        <v>70.5</v>
      </c>
    </row>
    <row r="2071" spans="2:12" ht="15" thickBot="1" x14ac:dyDescent="0.35">
      <c r="B2071">
        <f t="shared" si="35"/>
        <v>5</v>
      </c>
      <c r="C2071" s="2">
        <v>40746</v>
      </c>
      <c r="D2071" s="4">
        <v>-12.79</v>
      </c>
      <c r="E2071" s="4">
        <v>-23.41</v>
      </c>
      <c r="J2071" s="4">
        <v>0</v>
      </c>
      <c r="K2071" s="4">
        <v>6.98</v>
      </c>
      <c r="L2071" s="4">
        <v>77.66</v>
      </c>
    </row>
    <row r="2072" spans="2:12" ht="15" thickBot="1" x14ac:dyDescent="0.35">
      <c r="B2072">
        <f t="shared" si="35"/>
        <v>4</v>
      </c>
      <c r="C2072" s="2">
        <v>40745</v>
      </c>
      <c r="D2072" s="4">
        <v>-7.87</v>
      </c>
      <c r="E2072" s="4">
        <v>-6.96</v>
      </c>
      <c r="J2072" s="4">
        <v>0</v>
      </c>
      <c r="K2072" s="4">
        <v>7</v>
      </c>
      <c r="L2072" s="4">
        <v>22.55</v>
      </c>
    </row>
    <row r="2073" spans="2:12" ht="15" thickBot="1" x14ac:dyDescent="0.35">
      <c r="B2073">
        <f t="shared" si="35"/>
        <v>3</v>
      </c>
      <c r="C2073" s="2">
        <v>40744</v>
      </c>
      <c r="D2073" s="4">
        <v>-2.86</v>
      </c>
      <c r="E2073" s="4">
        <v>-59.99</v>
      </c>
      <c r="J2073" s="4">
        <v>0</v>
      </c>
      <c r="K2073" s="4">
        <v>7.02</v>
      </c>
      <c r="L2073" s="4">
        <v>0.49</v>
      </c>
    </row>
    <row r="2074" spans="2:12" ht="15" thickBot="1" x14ac:dyDescent="0.35">
      <c r="B2074">
        <f t="shared" si="35"/>
        <v>2</v>
      </c>
      <c r="C2074" s="2">
        <v>40743</v>
      </c>
      <c r="D2074" s="4">
        <v>10.199999999999999</v>
      </c>
      <c r="E2074" s="4">
        <v>-21.52</v>
      </c>
      <c r="J2074" s="4">
        <v>0</v>
      </c>
      <c r="K2074" s="4">
        <v>7.05</v>
      </c>
      <c r="L2074" s="4">
        <v>-22.47</v>
      </c>
    </row>
    <row r="2075" spans="2:12" ht="15" thickBot="1" x14ac:dyDescent="0.35">
      <c r="B2075">
        <f t="shared" si="35"/>
        <v>1</v>
      </c>
      <c r="C2075" s="2">
        <v>40742</v>
      </c>
      <c r="D2075" s="4">
        <v>16.78</v>
      </c>
      <c r="E2075" s="4">
        <v>-96.04</v>
      </c>
      <c r="J2075" s="4">
        <v>-5.81</v>
      </c>
      <c r="K2075" s="4">
        <v>7.03</v>
      </c>
      <c r="L2075" s="4">
        <v>130.63999999999999</v>
      </c>
    </row>
    <row r="2076" spans="2:12" ht="15" thickBot="1" x14ac:dyDescent="0.35">
      <c r="B2076">
        <f t="shared" si="35"/>
        <v>5</v>
      </c>
      <c r="C2076" s="2">
        <v>40739</v>
      </c>
      <c r="D2076" s="4">
        <v>-37.979999999999997</v>
      </c>
      <c r="E2076" s="4">
        <v>-11.13</v>
      </c>
      <c r="J2076" s="4">
        <v>-4.43</v>
      </c>
      <c r="K2076" s="4">
        <v>7.02</v>
      </c>
      <c r="L2076" s="4">
        <v>45.43</v>
      </c>
    </row>
    <row r="2077" spans="2:12" ht="15" thickBot="1" x14ac:dyDescent="0.35">
      <c r="B2077">
        <f t="shared" si="35"/>
        <v>4</v>
      </c>
      <c r="C2077" s="2">
        <v>40738</v>
      </c>
      <c r="D2077" s="4">
        <v>-27.98</v>
      </c>
      <c r="E2077" s="4">
        <v>-17.89</v>
      </c>
      <c r="J2077" s="4">
        <v>-7.0000000000000007E-2</v>
      </c>
      <c r="K2077" s="4">
        <v>7.05</v>
      </c>
      <c r="L2077" s="4">
        <v>77.709999999999994</v>
      </c>
    </row>
    <row r="2078" spans="2:12" ht="15" thickBot="1" x14ac:dyDescent="0.35">
      <c r="B2078">
        <f t="shared" si="35"/>
        <v>3</v>
      </c>
      <c r="C2078" s="2">
        <v>40737</v>
      </c>
      <c r="D2078" s="4">
        <v>-15.33</v>
      </c>
      <c r="E2078" s="4">
        <v>-9.61</v>
      </c>
      <c r="J2078" s="4">
        <v>0</v>
      </c>
      <c r="K2078" s="4">
        <v>7.09</v>
      </c>
      <c r="L2078" s="4">
        <v>6.37</v>
      </c>
    </row>
    <row r="2079" spans="2:12" ht="15" thickBot="1" x14ac:dyDescent="0.35">
      <c r="B2079">
        <f t="shared" si="35"/>
        <v>2</v>
      </c>
      <c r="C2079" s="2">
        <v>40736</v>
      </c>
      <c r="D2079" s="4">
        <v>1.18</v>
      </c>
      <c r="E2079" s="4">
        <v>-7.61</v>
      </c>
      <c r="J2079" s="4">
        <v>0</v>
      </c>
      <c r="K2079" s="4">
        <v>7.04</v>
      </c>
      <c r="L2079" s="4">
        <v>7.98</v>
      </c>
    </row>
    <row r="2080" spans="2:12" ht="15" thickBot="1" x14ac:dyDescent="0.35">
      <c r="B2080">
        <f t="shared" si="35"/>
        <v>1</v>
      </c>
      <c r="C2080" s="2">
        <v>40735</v>
      </c>
      <c r="D2080" s="4">
        <v>9.08</v>
      </c>
      <c r="E2080" s="4">
        <v>-23</v>
      </c>
      <c r="J2080" s="4">
        <v>0</v>
      </c>
      <c r="K2080" s="4">
        <v>6.98</v>
      </c>
      <c r="L2080" s="4">
        <v>168.9</v>
      </c>
    </row>
    <row r="2081" spans="2:12" ht="15" thickBot="1" x14ac:dyDescent="0.35">
      <c r="B2081">
        <f t="shared" si="35"/>
        <v>5</v>
      </c>
      <c r="C2081" s="2">
        <v>40732</v>
      </c>
      <c r="D2081" s="4">
        <v>-42.3</v>
      </c>
      <c r="E2081" s="4">
        <v>14.99</v>
      </c>
      <c r="J2081" s="4">
        <v>0</v>
      </c>
      <c r="K2081" s="4">
        <v>7</v>
      </c>
      <c r="L2081" s="4">
        <v>-97.04</v>
      </c>
    </row>
    <row r="2082" spans="2:12" ht="15" thickBot="1" x14ac:dyDescent="0.35">
      <c r="B2082">
        <f t="shared" si="35"/>
        <v>4</v>
      </c>
      <c r="C2082" s="2">
        <v>40731</v>
      </c>
      <c r="D2082" s="4">
        <v>-33.619999999999997</v>
      </c>
      <c r="E2082" s="4">
        <v>28.47</v>
      </c>
      <c r="J2082" s="4">
        <v>0</v>
      </c>
      <c r="K2082" s="4">
        <v>6.99</v>
      </c>
      <c r="L2082" s="4">
        <v>-2.5499999999999998</v>
      </c>
    </row>
    <row r="2083" spans="2:12" ht="15" thickBot="1" x14ac:dyDescent="0.35">
      <c r="B2083">
        <f t="shared" si="35"/>
        <v>3</v>
      </c>
      <c r="C2083" s="2">
        <v>40730</v>
      </c>
      <c r="D2083" s="4">
        <v>-15.57</v>
      </c>
      <c r="E2083" s="4">
        <v>33.99</v>
      </c>
      <c r="J2083" s="4">
        <v>0</v>
      </c>
      <c r="K2083" s="4">
        <v>6.97</v>
      </c>
      <c r="L2083" s="4">
        <v>-141.69</v>
      </c>
    </row>
    <row r="2084" spans="2:12" ht="15" thickBot="1" x14ac:dyDescent="0.35">
      <c r="B2084">
        <f t="shared" si="35"/>
        <v>2</v>
      </c>
      <c r="C2084" s="2">
        <v>40729</v>
      </c>
      <c r="D2084" s="4">
        <v>0.54</v>
      </c>
      <c r="E2084" s="4">
        <v>69.56</v>
      </c>
      <c r="J2084" s="4">
        <v>0</v>
      </c>
      <c r="K2084" s="4">
        <v>10.44</v>
      </c>
      <c r="L2084" s="4">
        <v>-57.71</v>
      </c>
    </row>
    <row r="2085" spans="2:12" ht="15" thickBot="1" x14ac:dyDescent="0.35">
      <c r="B2085">
        <f t="shared" si="35"/>
        <v>1</v>
      </c>
      <c r="C2085" s="2">
        <v>40728</v>
      </c>
      <c r="D2085" s="4">
        <v>10.77</v>
      </c>
      <c r="E2085" s="4">
        <v>-20.65</v>
      </c>
      <c r="J2085" s="4">
        <v>0</v>
      </c>
      <c r="K2085" s="4">
        <v>0.38</v>
      </c>
      <c r="L2085" s="4">
        <v>-81.02</v>
      </c>
    </row>
    <row r="2086" spans="2:12" ht="15" thickBot="1" x14ac:dyDescent="0.35">
      <c r="B2086">
        <f t="shared" si="35"/>
        <v>5</v>
      </c>
      <c r="C2086" s="2">
        <v>40725</v>
      </c>
      <c r="D2086" s="4">
        <v>-31.32</v>
      </c>
      <c r="E2086" s="4">
        <v>61.58</v>
      </c>
      <c r="J2086" s="4">
        <v>0</v>
      </c>
      <c r="K2086" s="4">
        <v>3.51</v>
      </c>
      <c r="L2086" s="4">
        <v>-51.83</v>
      </c>
    </row>
    <row r="2087" spans="2:12" ht="15" thickBot="1" x14ac:dyDescent="0.35">
      <c r="B2087">
        <f t="shared" si="35"/>
        <v>4</v>
      </c>
      <c r="C2087" s="2">
        <v>40724</v>
      </c>
      <c r="D2087" s="4">
        <v>-10.91</v>
      </c>
      <c r="E2087" s="4">
        <v>70.2</v>
      </c>
      <c r="J2087" s="4">
        <v>0</v>
      </c>
      <c r="K2087" s="4">
        <v>3.36</v>
      </c>
      <c r="L2087" s="4">
        <v>-14.92</v>
      </c>
    </row>
    <row r="2088" spans="2:12" ht="15" thickBot="1" x14ac:dyDescent="0.35">
      <c r="B2088">
        <f t="shared" si="35"/>
        <v>3</v>
      </c>
      <c r="C2088" s="2">
        <v>40723</v>
      </c>
      <c r="D2088" s="4">
        <v>10.130000000000001</v>
      </c>
      <c r="E2088" s="4">
        <v>79.58</v>
      </c>
      <c r="J2088" s="4">
        <v>0</v>
      </c>
      <c r="K2088" s="4">
        <v>3.39</v>
      </c>
      <c r="L2088" s="4">
        <v>-77.25</v>
      </c>
    </row>
    <row r="2089" spans="2:12" ht="15" thickBot="1" x14ac:dyDescent="0.35">
      <c r="B2089">
        <f t="shared" si="35"/>
        <v>2</v>
      </c>
      <c r="C2089" s="2">
        <v>40722</v>
      </c>
      <c r="D2089" s="4">
        <v>23.22</v>
      </c>
      <c r="E2089" s="4">
        <v>-14.5</v>
      </c>
      <c r="J2089" s="4">
        <v>0</v>
      </c>
      <c r="K2089" s="4">
        <v>3.4</v>
      </c>
      <c r="L2089" s="4">
        <v>18.07</v>
      </c>
    </row>
    <row r="2090" spans="2:12" ht="15" thickBot="1" x14ac:dyDescent="0.35">
      <c r="B2090">
        <f t="shared" si="35"/>
        <v>1</v>
      </c>
      <c r="C2090" s="2">
        <v>40721</v>
      </c>
      <c r="D2090" s="4">
        <v>33.51</v>
      </c>
      <c r="E2090" s="4">
        <v>-195.04</v>
      </c>
      <c r="J2090" s="4">
        <v>0</v>
      </c>
      <c r="K2090" s="4">
        <v>3.38</v>
      </c>
      <c r="L2090" s="4">
        <v>157.82</v>
      </c>
    </row>
    <row r="2091" spans="2:12" ht="15" thickBot="1" x14ac:dyDescent="0.35">
      <c r="B2091">
        <f t="shared" si="35"/>
        <v>5</v>
      </c>
      <c r="C2091" s="2">
        <v>40718</v>
      </c>
      <c r="D2091" s="4">
        <v>-10.45</v>
      </c>
      <c r="E2091" s="4">
        <v>-33.049999999999997</v>
      </c>
      <c r="J2091" s="4">
        <v>0.25</v>
      </c>
      <c r="K2091" s="4">
        <v>6.82</v>
      </c>
      <c r="L2091" s="4">
        <v>11.22</v>
      </c>
    </row>
    <row r="2092" spans="2:12" ht="15" thickBot="1" x14ac:dyDescent="0.35">
      <c r="B2092">
        <f t="shared" si="35"/>
        <v>4</v>
      </c>
      <c r="C2092" s="2">
        <v>40717</v>
      </c>
      <c r="D2092" s="4">
        <v>-9.27</v>
      </c>
      <c r="E2092" s="4">
        <v>9.75</v>
      </c>
      <c r="J2092" s="4">
        <v>0.01</v>
      </c>
      <c r="K2092" s="4">
        <v>6.1</v>
      </c>
      <c r="L2092" s="4">
        <v>-74.86</v>
      </c>
    </row>
    <row r="2093" spans="2:12" ht="15" thickBot="1" x14ac:dyDescent="0.35">
      <c r="B2093">
        <f t="shared" si="35"/>
        <v>3</v>
      </c>
      <c r="C2093" s="2">
        <v>40716</v>
      </c>
      <c r="D2093" s="4">
        <v>3.07</v>
      </c>
      <c r="E2093" s="4">
        <v>33.61</v>
      </c>
      <c r="J2093" s="4">
        <v>0</v>
      </c>
      <c r="K2093" s="4">
        <v>6.46</v>
      </c>
      <c r="L2093" s="4">
        <v>46.17</v>
      </c>
    </row>
    <row r="2094" spans="2:12" ht="15" thickBot="1" x14ac:dyDescent="0.35">
      <c r="B2094">
        <f t="shared" si="35"/>
        <v>2</v>
      </c>
      <c r="C2094" s="2">
        <v>40715</v>
      </c>
      <c r="D2094" s="4">
        <v>18.47</v>
      </c>
      <c r="E2094" s="4">
        <v>50.62</v>
      </c>
      <c r="J2094" s="4">
        <v>0.01</v>
      </c>
      <c r="K2094" s="4">
        <v>3.38</v>
      </c>
      <c r="L2094" s="4">
        <v>-24.12</v>
      </c>
    </row>
    <row r="2095" spans="2:12" ht="15" thickBot="1" x14ac:dyDescent="0.35">
      <c r="B2095">
        <f t="shared" si="35"/>
        <v>1</v>
      </c>
      <c r="C2095" s="2">
        <v>40714</v>
      </c>
      <c r="D2095" s="4">
        <v>19.43</v>
      </c>
      <c r="E2095" s="4">
        <v>-113.79</v>
      </c>
      <c r="J2095" s="4">
        <v>0</v>
      </c>
      <c r="K2095" s="4">
        <v>7.03</v>
      </c>
      <c r="L2095" s="4">
        <v>-3.53</v>
      </c>
    </row>
    <row r="2096" spans="2:12" ht="15" thickBot="1" x14ac:dyDescent="0.35">
      <c r="B2096">
        <f t="shared" si="35"/>
        <v>5</v>
      </c>
      <c r="C2096" s="2">
        <v>40711</v>
      </c>
      <c r="D2096" s="4">
        <v>-29.64</v>
      </c>
      <c r="E2096" s="4">
        <v>7.4</v>
      </c>
      <c r="J2096" s="4">
        <v>-4.8899999999999997</v>
      </c>
      <c r="K2096" s="4">
        <v>7.06</v>
      </c>
      <c r="L2096" s="4">
        <v>185.11</v>
      </c>
    </row>
    <row r="2097" spans="2:12" ht="15" thickBot="1" x14ac:dyDescent="0.35">
      <c r="B2097">
        <f t="shared" si="35"/>
        <v>4</v>
      </c>
      <c r="C2097" s="2">
        <v>40710</v>
      </c>
      <c r="D2097" s="4">
        <v>-18.89</v>
      </c>
      <c r="E2097" s="4">
        <v>9.43</v>
      </c>
      <c r="J2097" s="4">
        <v>8.3000000000000007</v>
      </c>
      <c r="K2097" s="4">
        <v>6.98</v>
      </c>
      <c r="L2097" s="4">
        <v>-24.26</v>
      </c>
    </row>
    <row r="2098" spans="2:12" ht="15" thickBot="1" x14ac:dyDescent="0.35">
      <c r="B2098">
        <f t="shared" si="35"/>
        <v>3</v>
      </c>
      <c r="C2098" s="2">
        <v>40709</v>
      </c>
      <c r="D2098" s="4">
        <v>6.91</v>
      </c>
      <c r="E2098" s="4">
        <v>-41.41</v>
      </c>
      <c r="J2098" s="4">
        <v>0.32</v>
      </c>
      <c r="K2098" s="4">
        <v>6.97</v>
      </c>
      <c r="L2098" s="4">
        <v>54.77</v>
      </c>
    </row>
    <row r="2099" spans="2:12" ht="15" thickBot="1" x14ac:dyDescent="0.35">
      <c r="B2099">
        <f t="shared" si="35"/>
        <v>2</v>
      </c>
      <c r="C2099" s="2">
        <v>40708</v>
      </c>
      <c r="D2099" s="4">
        <v>18.7</v>
      </c>
      <c r="E2099" s="4">
        <v>-48.2</v>
      </c>
      <c r="J2099" s="4">
        <v>0</v>
      </c>
      <c r="K2099" s="4">
        <v>6.96</v>
      </c>
      <c r="L2099" s="4">
        <v>67.95</v>
      </c>
    </row>
    <row r="2100" spans="2:12" ht="15" thickBot="1" x14ac:dyDescent="0.35">
      <c r="B2100">
        <f t="shared" si="35"/>
        <v>5</v>
      </c>
      <c r="C2100" s="2">
        <v>40704</v>
      </c>
      <c r="D2100" s="4">
        <v>-61.36</v>
      </c>
      <c r="E2100" s="4">
        <v>-9.0399999999999991</v>
      </c>
      <c r="J2100" s="4">
        <v>0</v>
      </c>
      <c r="K2100" s="4">
        <v>6.93</v>
      </c>
      <c r="L2100" s="4">
        <v>87.97</v>
      </c>
    </row>
    <row r="2101" spans="2:12" ht="15" thickBot="1" x14ac:dyDescent="0.35">
      <c r="B2101">
        <f t="shared" si="35"/>
        <v>4</v>
      </c>
      <c r="C2101" s="2">
        <v>40703</v>
      </c>
      <c r="D2101" s="4">
        <v>-40.9</v>
      </c>
      <c r="E2101" s="4">
        <v>10.14</v>
      </c>
      <c r="J2101" s="4">
        <v>0.04</v>
      </c>
      <c r="K2101" s="4">
        <v>6.93</v>
      </c>
      <c r="L2101" s="4">
        <v>-22.62</v>
      </c>
    </row>
    <row r="2102" spans="2:12" ht="15" thickBot="1" x14ac:dyDescent="0.35">
      <c r="B2102">
        <f t="shared" si="35"/>
        <v>3</v>
      </c>
      <c r="C2102" s="2">
        <v>40702</v>
      </c>
      <c r="D2102" s="4">
        <v>-14.29</v>
      </c>
      <c r="E2102" s="4">
        <v>28.85</v>
      </c>
      <c r="J2102" s="4">
        <v>0</v>
      </c>
      <c r="K2102" s="4">
        <v>3.33</v>
      </c>
      <c r="L2102" s="4">
        <v>30</v>
      </c>
    </row>
    <row r="2103" spans="2:12" ht="15" thickBot="1" x14ac:dyDescent="0.35">
      <c r="B2103">
        <f t="shared" si="35"/>
        <v>2</v>
      </c>
      <c r="C2103" s="2">
        <v>40701</v>
      </c>
      <c r="D2103" s="4">
        <v>1.87</v>
      </c>
      <c r="E2103" s="4">
        <v>-12.5</v>
      </c>
      <c r="J2103" s="4">
        <v>0.02</v>
      </c>
      <c r="K2103" s="4">
        <v>3.34</v>
      </c>
      <c r="L2103" s="4">
        <v>-36.67</v>
      </c>
    </row>
    <row r="2104" spans="2:12" ht="15" thickBot="1" x14ac:dyDescent="0.35">
      <c r="B2104">
        <f t="shared" si="35"/>
        <v>1</v>
      </c>
      <c r="C2104" s="2">
        <v>40700</v>
      </c>
      <c r="D2104" s="4">
        <v>10.37</v>
      </c>
      <c r="E2104" s="4">
        <v>19.54</v>
      </c>
      <c r="J2104" s="4">
        <v>0</v>
      </c>
      <c r="K2104" s="4">
        <v>6.53</v>
      </c>
      <c r="L2104" s="4">
        <v>17.78</v>
      </c>
    </row>
    <row r="2105" spans="2:12" ht="15" thickBot="1" x14ac:dyDescent="0.35">
      <c r="B2105">
        <f t="shared" si="35"/>
        <v>5</v>
      </c>
      <c r="C2105" s="2">
        <v>40697</v>
      </c>
      <c r="D2105" s="4">
        <v>-37.36</v>
      </c>
      <c r="E2105" s="4">
        <v>73.38</v>
      </c>
      <c r="J2105" s="4">
        <v>0.01</v>
      </c>
      <c r="K2105" s="4">
        <v>4.13</v>
      </c>
      <c r="L2105" s="4">
        <v>-53.76</v>
      </c>
    </row>
    <row r="2106" spans="2:12" ht="15" thickBot="1" x14ac:dyDescent="0.35">
      <c r="B2106">
        <f t="shared" si="35"/>
        <v>4</v>
      </c>
      <c r="C2106" s="2">
        <v>40696</v>
      </c>
      <c r="D2106" s="4">
        <v>-20</v>
      </c>
      <c r="E2106" s="4">
        <v>35.72</v>
      </c>
      <c r="J2106" s="4">
        <v>0.06</v>
      </c>
      <c r="K2106" s="4">
        <v>6.12</v>
      </c>
      <c r="L2106" s="4">
        <v>-85.92</v>
      </c>
    </row>
    <row r="2107" spans="2:12" ht="15" thickBot="1" x14ac:dyDescent="0.35">
      <c r="B2107">
        <f t="shared" si="35"/>
        <v>3</v>
      </c>
      <c r="C2107" s="2">
        <v>40695</v>
      </c>
      <c r="D2107" s="4">
        <v>2.4500000000000002</v>
      </c>
      <c r="E2107" s="4">
        <v>46.16</v>
      </c>
      <c r="J2107" s="4">
        <v>0</v>
      </c>
      <c r="K2107" s="4">
        <v>5.22</v>
      </c>
      <c r="L2107" s="4">
        <v>-141.51</v>
      </c>
    </row>
    <row r="2108" spans="2:12" ht="15" thickBot="1" x14ac:dyDescent="0.35">
      <c r="B2108">
        <f t="shared" si="35"/>
        <v>2</v>
      </c>
      <c r="C2108" s="2">
        <v>40694</v>
      </c>
      <c r="D2108" s="4">
        <v>22.31</v>
      </c>
      <c r="E2108" s="4">
        <v>41.32</v>
      </c>
      <c r="J2108" s="4">
        <v>0</v>
      </c>
      <c r="K2108" s="4">
        <v>13.08</v>
      </c>
      <c r="L2108" s="4">
        <v>-37.19</v>
      </c>
    </row>
    <row r="2109" spans="2:12" ht="15" thickBot="1" x14ac:dyDescent="0.35">
      <c r="B2109">
        <f t="shared" si="35"/>
        <v>1</v>
      </c>
      <c r="C2109" s="2">
        <v>40693</v>
      </c>
      <c r="D2109" s="4">
        <v>32.28</v>
      </c>
      <c r="E2109" s="4">
        <v>-66.78</v>
      </c>
      <c r="J2109" s="4">
        <v>0</v>
      </c>
      <c r="K2109" s="4">
        <v>0.97</v>
      </c>
      <c r="L2109" s="4">
        <v>-6.35</v>
      </c>
    </row>
    <row r="2110" spans="2:12" ht="15" thickBot="1" x14ac:dyDescent="0.35">
      <c r="B2110">
        <f t="shared" si="35"/>
        <v>5</v>
      </c>
      <c r="C2110" s="2">
        <v>40690</v>
      </c>
      <c r="D2110" s="4">
        <v>-6.1</v>
      </c>
      <c r="E2110" s="4">
        <v>8.6199999999999992</v>
      </c>
      <c r="J2110" s="4">
        <v>0</v>
      </c>
      <c r="K2110" s="4">
        <v>6.77</v>
      </c>
      <c r="L2110" s="4">
        <v>28.22</v>
      </c>
    </row>
    <row r="2111" spans="2:12" ht="15" thickBot="1" x14ac:dyDescent="0.35">
      <c r="B2111">
        <f t="shared" si="35"/>
        <v>4</v>
      </c>
      <c r="C2111" s="2">
        <v>40689</v>
      </c>
      <c r="D2111" s="4">
        <v>-2.16</v>
      </c>
      <c r="E2111" s="4">
        <v>-68.06</v>
      </c>
      <c r="J2111" s="4">
        <v>0</v>
      </c>
      <c r="K2111" s="4">
        <v>3.42</v>
      </c>
      <c r="L2111" s="4">
        <v>45.03</v>
      </c>
    </row>
    <row r="2112" spans="2:12" ht="15" thickBot="1" x14ac:dyDescent="0.35">
      <c r="B2112">
        <f t="shared" si="35"/>
        <v>3</v>
      </c>
      <c r="C2112" s="2">
        <v>40688</v>
      </c>
      <c r="D2112" s="4">
        <v>9.01</v>
      </c>
      <c r="E2112" s="4">
        <v>-151.94</v>
      </c>
      <c r="J2112" s="4">
        <v>0</v>
      </c>
      <c r="K2112" s="4">
        <v>3.41</v>
      </c>
      <c r="L2112" s="4">
        <v>65.34</v>
      </c>
    </row>
    <row r="2113" spans="2:12" ht="15" thickBot="1" x14ac:dyDescent="0.35">
      <c r="B2113">
        <f t="shared" si="35"/>
        <v>2</v>
      </c>
      <c r="C2113" s="2">
        <v>40687</v>
      </c>
      <c r="D2113" s="4">
        <v>21.4</v>
      </c>
      <c r="E2113" s="4">
        <v>-61.5</v>
      </c>
      <c r="J2113" s="4">
        <v>0.01</v>
      </c>
      <c r="K2113" s="4">
        <v>3.41</v>
      </c>
      <c r="L2113" s="4">
        <v>39.520000000000003</v>
      </c>
    </row>
    <row r="2114" spans="2:12" ht="15" thickBot="1" x14ac:dyDescent="0.35">
      <c r="B2114">
        <f t="shared" si="35"/>
        <v>1</v>
      </c>
      <c r="C2114" s="2">
        <v>40686</v>
      </c>
      <c r="D2114" s="4">
        <v>27.35</v>
      </c>
      <c r="E2114" s="4">
        <v>-6.52</v>
      </c>
      <c r="J2114" s="4">
        <v>0</v>
      </c>
      <c r="K2114" s="4">
        <v>6.99</v>
      </c>
      <c r="L2114" s="4">
        <v>-42.61</v>
      </c>
    </row>
    <row r="2115" spans="2:12" ht="15" thickBot="1" x14ac:dyDescent="0.35">
      <c r="B2115">
        <f t="shared" si="35"/>
        <v>5</v>
      </c>
      <c r="C2115" s="2">
        <v>40683</v>
      </c>
      <c r="D2115" s="4">
        <v>-21.41</v>
      </c>
      <c r="E2115" s="4">
        <v>-68.8</v>
      </c>
      <c r="J2115" s="4">
        <v>-0.03</v>
      </c>
      <c r="K2115" s="4">
        <v>7</v>
      </c>
      <c r="L2115" s="4">
        <v>54.45</v>
      </c>
    </row>
    <row r="2116" spans="2:12" ht="15" thickBot="1" x14ac:dyDescent="0.35">
      <c r="B2116">
        <f t="shared" si="35"/>
        <v>4</v>
      </c>
      <c r="C2116" s="2">
        <v>40682</v>
      </c>
      <c r="D2116" s="4">
        <v>-14.97</v>
      </c>
      <c r="E2116" s="4">
        <v>-5.18</v>
      </c>
      <c r="J2116" s="4">
        <v>-36.200000000000003</v>
      </c>
      <c r="K2116" s="4">
        <v>7.01</v>
      </c>
      <c r="L2116" s="4">
        <v>57.63</v>
      </c>
    </row>
    <row r="2117" spans="2:12" ht="15" thickBot="1" x14ac:dyDescent="0.35">
      <c r="B2117">
        <f t="shared" ref="B2117:B2180" si="36">WEEKDAY(C2117,2)</f>
        <v>3</v>
      </c>
      <c r="C2117" s="2">
        <v>40681</v>
      </c>
      <c r="D2117" s="4">
        <v>-5.24</v>
      </c>
      <c r="E2117" s="4">
        <v>-3.23</v>
      </c>
      <c r="J2117" s="4">
        <v>-18.079999999999998</v>
      </c>
      <c r="K2117" s="4">
        <v>7.04</v>
      </c>
      <c r="L2117" s="4">
        <v>44.23</v>
      </c>
    </row>
    <row r="2118" spans="2:12" ht="15" thickBot="1" x14ac:dyDescent="0.35">
      <c r="B2118">
        <f t="shared" si="36"/>
        <v>2</v>
      </c>
      <c r="C2118" s="2">
        <v>40680</v>
      </c>
      <c r="D2118" s="4">
        <v>6.73</v>
      </c>
      <c r="E2118" s="4">
        <v>-2.85</v>
      </c>
      <c r="J2118" s="4">
        <v>-0.4</v>
      </c>
      <c r="K2118" s="4">
        <v>7.04</v>
      </c>
      <c r="L2118" s="4">
        <v>-24.84</v>
      </c>
    </row>
    <row r="2119" spans="2:12" ht="15" thickBot="1" x14ac:dyDescent="0.35">
      <c r="B2119">
        <f t="shared" si="36"/>
        <v>1</v>
      </c>
      <c r="C2119" s="2">
        <v>40679</v>
      </c>
      <c r="D2119" s="4">
        <v>12</v>
      </c>
      <c r="E2119" s="4">
        <v>-36.28</v>
      </c>
      <c r="J2119" s="4">
        <v>-0.01</v>
      </c>
      <c r="K2119" s="4">
        <v>6.97</v>
      </c>
      <c r="L2119" s="4">
        <v>16.88</v>
      </c>
    </row>
    <row r="2120" spans="2:12" ht="15" thickBot="1" x14ac:dyDescent="0.35">
      <c r="B2120">
        <f t="shared" si="36"/>
        <v>5</v>
      </c>
      <c r="C2120" s="2">
        <v>40676</v>
      </c>
      <c r="D2120" s="4">
        <v>-35.65</v>
      </c>
      <c r="E2120" s="4">
        <v>0.45</v>
      </c>
      <c r="J2120" s="4">
        <v>0</v>
      </c>
      <c r="K2120" s="4">
        <v>7</v>
      </c>
      <c r="L2120" s="4">
        <v>70.25</v>
      </c>
    </row>
    <row r="2121" spans="2:12" ht="15" thickBot="1" x14ac:dyDescent="0.35">
      <c r="B2121">
        <f t="shared" si="36"/>
        <v>4</v>
      </c>
      <c r="C2121" s="2">
        <v>40675</v>
      </c>
      <c r="D2121" s="4">
        <v>-25.58</v>
      </c>
      <c r="E2121" s="4">
        <v>-0.16</v>
      </c>
      <c r="J2121" s="4">
        <v>0</v>
      </c>
      <c r="K2121" s="4">
        <v>6.91</v>
      </c>
      <c r="L2121" s="4">
        <v>0.43</v>
      </c>
    </row>
    <row r="2122" spans="2:12" ht="15" thickBot="1" x14ac:dyDescent="0.35">
      <c r="B2122">
        <f t="shared" si="36"/>
        <v>3</v>
      </c>
      <c r="C2122" s="2">
        <v>40674</v>
      </c>
      <c r="D2122" s="4">
        <v>7.31</v>
      </c>
      <c r="E2122" s="4">
        <v>-31.54</v>
      </c>
      <c r="J2122" s="4">
        <v>0.03</v>
      </c>
      <c r="K2122" s="4">
        <v>6.95</v>
      </c>
      <c r="L2122" s="4">
        <v>-4.8899999999999997</v>
      </c>
    </row>
    <row r="2123" spans="2:12" ht="15" thickBot="1" x14ac:dyDescent="0.35">
      <c r="B2123">
        <f t="shared" si="36"/>
        <v>2</v>
      </c>
      <c r="C2123" s="2">
        <v>40673</v>
      </c>
      <c r="D2123" s="4">
        <v>26.16</v>
      </c>
      <c r="E2123" s="4">
        <v>6.49</v>
      </c>
      <c r="J2123" s="4">
        <v>0</v>
      </c>
      <c r="K2123" s="4">
        <v>6.94</v>
      </c>
      <c r="L2123" s="4">
        <v>106</v>
      </c>
    </row>
    <row r="2124" spans="2:12" ht="15" thickBot="1" x14ac:dyDescent="0.35">
      <c r="B2124">
        <f t="shared" si="36"/>
        <v>5</v>
      </c>
      <c r="C2124" s="2">
        <v>40669</v>
      </c>
      <c r="D2124" s="4">
        <v>-45.95</v>
      </c>
      <c r="E2124" s="4">
        <v>95.14</v>
      </c>
      <c r="J2124" s="4">
        <v>0</v>
      </c>
      <c r="K2124" s="4">
        <v>6.82</v>
      </c>
      <c r="L2124" s="4">
        <v>-131.88</v>
      </c>
    </row>
    <row r="2125" spans="2:12" ht="15" thickBot="1" x14ac:dyDescent="0.35">
      <c r="B2125">
        <f t="shared" si="36"/>
        <v>4</v>
      </c>
      <c r="C2125" s="2">
        <v>40668</v>
      </c>
      <c r="D2125" s="4">
        <v>-31.52</v>
      </c>
      <c r="E2125" s="4">
        <v>78.510000000000005</v>
      </c>
      <c r="J2125" s="4">
        <v>0</v>
      </c>
      <c r="K2125" s="4">
        <v>6.82</v>
      </c>
      <c r="L2125" s="4">
        <v>-48.18</v>
      </c>
    </row>
    <row r="2126" spans="2:12" ht="15" thickBot="1" x14ac:dyDescent="0.35">
      <c r="B2126">
        <f t="shared" si="36"/>
        <v>3</v>
      </c>
      <c r="C2126" s="2">
        <v>40667</v>
      </c>
      <c r="D2126" s="4">
        <v>15.2</v>
      </c>
      <c r="E2126" s="4">
        <v>60.68</v>
      </c>
      <c r="J2126" s="4">
        <v>0</v>
      </c>
      <c r="K2126" s="4">
        <v>6.84</v>
      </c>
      <c r="L2126" s="4">
        <v>-150.5</v>
      </c>
    </row>
    <row r="2127" spans="2:12" ht="15" thickBot="1" x14ac:dyDescent="0.35">
      <c r="B2127">
        <f t="shared" si="36"/>
        <v>2</v>
      </c>
      <c r="C2127" s="2">
        <v>40666</v>
      </c>
      <c r="D2127" s="4">
        <v>30.9</v>
      </c>
      <c r="E2127" s="4">
        <v>56.87</v>
      </c>
      <c r="J2127" s="4">
        <v>0</v>
      </c>
      <c r="K2127" s="4">
        <v>6.84</v>
      </c>
      <c r="L2127" s="4">
        <v>10.29</v>
      </c>
    </row>
    <row r="2128" spans="2:12" ht="15" thickBot="1" x14ac:dyDescent="0.35">
      <c r="B2128">
        <f t="shared" si="36"/>
        <v>5</v>
      </c>
      <c r="C2128" s="2">
        <v>40662</v>
      </c>
      <c r="D2128" s="4">
        <v>-39.32</v>
      </c>
      <c r="E2128" s="4">
        <v>65.040000000000006</v>
      </c>
      <c r="J2128" s="4">
        <v>0</v>
      </c>
      <c r="K2128" s="4">
        <v>8.26</v>
      </c>
      <c r="L2128" s="4">
        <v>67.67</v>
      </c>
    </row>
    <row r="2129" spans="2:12" ht="15" thickBot="1" x14ac:dyDescent="0.35">
      <c r="B2129">
        <f t="shared" si="36"/>
        <v>4</v>
      </c>
      <c r="C2129" s="2">
        <v>40661</v>
      </c>
      <c r="D2129" s="4">
        <v>-15.72</v>
      </c>
      <c r="E2129" s="4">
        <v>-187.81</v>
      </c>
      <c r="J2129" s="4">
        <v>0</v>
      </c>
      <c r="K2129" s="4">
        <v>8.32</v>
      </c>
      <c r="L2129" s="4">
        <v>87.12</v>
      </c>
    </row>
    <row r="2130" spans="2:12" ht="15" thickBot="1" x14ac:dyDescent="0.35">
      <c r="B2130">
        <f t="shared" si="36"/>
        <v>3</v>
      </c>
      <c r="C2130" s="2">
        <v>40660</v>
      </c>
      <c r="D2130" s="4">
        <v>7.54</v>
      </c>
      <c r="E2130" s="4">
        <v>-37.909999999999997</v>
      </c>
      <c r="J2130" s="4">
        <v>0</v>
      </c>
      <c r="K2130" s="4">
        <v>7.32</v>
      </c>
      <c r="L2130" s="4">
        <v>56.14</v>
      </c>
    </row>
    <row r="2131" spans="2:12" ht="15" thickBot="1" x14ac:dyDescent="0.35">
      <c r="B2131">
        <f t="shared" si="36"/>
        <v>2</v>
      </c>
      <c r="C2131" s="2">
        <v>40659</v>
      </c>
      <c r="D2131" s="4">
        <v>22.86</v>
      </c>
      <c r="E2131" s="4">
        <v>21.88</v>
      </c>
      <c r="J2131" s="4">
        <v>0</v>
      </c>
      <c r="K2131" s="4">
        <v>4.45</v>
      </c>
      <c r="L2131" s="4">
        <v>26</v>
      </c>
    </row>
    <row r="2132" spans="2:12" ht="15" thickBot="1" x14ac:dyDescent="0.35">
      <c r="B2132">
        <f t="shared" si="36"/>
        <v>1</v>
      </c>
      <c r="C2132" s="2">
        <v>40658</v>
      </c>
      <c r="D2132" s="4">
        <v>30.43</v>
      </c>
      <c r="E2132" s="4">
        <v>-180.67</v>
      </c>
      <c r="J2132" s="4">
        <v>0</v>
      </c>
      <c r="K2132" s="4">
        <v>3.94</v>
      </c>
      <c r="L2132" s="4">
        <v>55.76</v>
      </c>
    </row>
    <row r="2133" spans="2:12" ht="15" thickBot="1" x14ac:dyDescent="0.35">
      <c r="B2133">
        <f t="shared" si="36"/>
        <v>5</v>
      </c>
      <c r="C2133" s="2">
        <v>40655</v>
      </c>
      <c r="D2133" s="4">
        <v>-15.27</v>
      </c>
      <c r="E2133" s="4">
        <v>-1.1299999999999999</v>
      </c>
      <c r="J2133" s="4">
        <v>-0.01</v>
      </c>
      <c r="K2133" s="4">
        <v>4.18</v>
      </c>
      <c r="L2133" s="4">
        <v>53.04</v>
      </c>
    </row>
    <row r="2134" spans="2:12" ht="15" thickBot="1" x14ac:dyDescent="0.35">
      <c r="B2134">
        <f t="shared" si="36"/>
        <v>4</v>
      </c>
      <c r="C2134" s="2">
        <v>40654</v>
      </c>
      <c r="D2134" s="4">
        <v>-11.19</v>
      </c>
      <c r="E2134" s="4">
        <v>8.06</v>
      </c>
      <c r="J2134" s="4">
        <v>7.0000000000000007E-2</v>
      </c>
      <c r="K2134" s="4">
        <v>4.22</v>
      </c>
      <c r="L2134" s="4">
        <v>-17.86</v>
      </c>
    </row>
    <row r="2135" spans="2:12" ht="15" thickBot="1" x14ac:dyDescent="0.35">
      <c r="B2135">
        <f t="shared" si="36"/>
        <v>3</v>
      </c>
      <c r="C2135" s="2">
        <v>40653</v>
      </c>
      <c r="D2135" s="4">
        <v>-3.27</v>
      </c>
      <c r="E2135" s="4">
        <v>-153.57</v>
      </c>
      <c r="J2135" s="4">
        <v>0</v>
      </c>
      <c r="K2135" s="4">
        <v>4.25</v>
      </c>
      <c r="L2135" s="4">
        <v>54.45</v>
      </c>
    </row>
    <row r="2136" spans="2:12" ht="15" thickBot="1" x14ac:dyDescent="0.35">
      <c r="B2136">
        <f t="shared" si="36"/>
        <v>2</v>
      </c>
      <c r="C2136" s="2">
        <v>40652</v>
      </c>
      <c r="D2136" s="4">
        <v>9.77</v>
      </c>
      <c r="E2136" s="4">
        <v>22.57</v>
      </c>
      <c r="J2136" s="4">
        <v>0</v>
      </c>
      <c r="K2136" s="4">
        <v>4.2300000000000004</v>
      </c>
      <c r="L2136" s="4">
        <v>-10.61</v>
      </c>
    </row>
    <row r="2137" spans="2:12" ht="15" thickBot="1" x14ac:dyDescent="0.35">
      <c r="B2137">
        <f t="shared" si="36"/>
        <v>1</v>
      </c>
      <c r="C2137" s="2">
        <v>40651</v>
      </c>
      <c r="D2137" s="4">
        <v>12.18</v>
      </c>
      <c r="E2137" s="4">
        <v>-32.200000000000003</v>
      </c>
      <c r="J2137" s="4">
        <v>-26.81</v>
      </c>
      <c r="K2137" s="4">
        <v>4.2300000000000004</v>
      </c>
      <c r="L2137" s="4">
        <v>9.32</v>
      </c>
    </row>
    <row r="2138" spans="2:12" ht="15" thickBot="1" x14ac:dyDescent="0.35">
      <c r="B2138">
        <f t="shared" si="36"/>
        <v>5</v>
      </c>
      <c r="C2138" s="2">
        <v>40648</v>
      </c>
      <c r="D2138" s="4">
        <v>-37.72</v>
      </c>
      <c r="E2138" s="4">
        <v>-11.46</v>
      </c>
      <c r="J2138" s="4">
        <v>-9.5</v>
      </c>
      <c r="K2138" s="4">
        <v>4.24</v>
      </c>
      <c r="L2138" s="4">
        <v>79.66</v>
      </c>
    </row>
    <row r="2139" spans="2:12" ht="15" thickBot="1" x14ac:dyDescent="0.35">
      <c r="B2139">
        <f t="shared" si="36"/>
        <v>4</v>
      </c>
      <c r="C2139" s="2">
        <v>40647</v>
      </c>
      <c r="D2139" s="4">
        <v>-25.4</v>
      </c>
      <c r="E2139" s="4">
        <v>-33.979999999999997</v>
      </c>
      <c r="J2139" s="4">
        <v>-0.39</v>
      </c>
      <c r="K2139" s="4">
        <v>4.22</v>
      </c>
      <c r="L2139" s="4">
        <v>125.12</v>
      </c>
    </row>
    <row r="2140" spans="2:12" ht="15" thickBot="1" x14ac:dyDescent="0.35">
      <c r="B2140">
        <f t="shared" si="36"/>
        <v>3</v>
      </c>
      <c r="C2140" s="2">
        <v>40646</v>
      </c>
      <c r="D2140" s="4">
        <v>-13.65</v>
      </c>
      <c r="E2140" s="4">
        <v>0.09</v>
      </c>
      <c r="J2140" s="4">
        <v>0</v>
      </c>
      <c r="K2140" s="4">
        <v>4.22</v>
      </c>
      <c r="L2140" s="4">
        <v>21.23</v>
      </c>
    </row>
    <row r="2141" spans="2:12" ht="15" thickBot="1" x14ac:dyDescent="0.35">
      <c r="B2141">
        <f t="shared" si="36"/>
        <v>2</v>
      </c>
      <c r="C2141" s="2">
        <v>40645</v>
      </c>
      <c r="D2141" s="4">
        <v>-1.54</v>
      </c>
      <c r="E2141" s="4">
        <v>16.34</v>
      </c>
      <c r="J2141" s="4">
        <v>0</v>
      </c>
      <c r="K2141" s="4">
        <v>4.2</v>
      </c>
      <c r="L2141" s="4">
        <v>-32.65</v>
      </c>
    </row>
    <row r="2142" spans="2:12" ht="15" thickBot="1" x14ac:dyDescent="0.35">
      <c r="B2142">
        <f t="shared" si="36"/>
        <v>1</v>
      </c>
      <c r="C2142" s="2">
        <v>40644</v>
      </c>
      <c r="D2142" s="4">
        <v>2.46</v>
      </c>
      <c r="E2142" s="4">
        <v>-19.600000000000001</v>
      </c>
      <c r="J2142" s="4">
        <v>0</v>
      </c>
      <c r="K2142" s="4">
        <v>4.21</v>
      </c>
      <c r="L2142" s="4">
        <v>201.78</v>
      </c>
    </row>
    <row r="2143" spans="2:12" ht="15" thickBot="1" x14ac:dyDescent="0.35">
      <c r="B2143">
        <f t="shared" si="36"/>
        <v>5</v>
      </c>
      <c r="C2143" s="2">
        <v>40641</v>
      </c>
      <c r="D2143" s="4">
        <v>-42.99</v>
      </c>
      <c r="E2143" s="4">
        <v>31.55</v>
      </c>
      <c r="J2143" s="4">
        <v>0.01</v>
      </c>
      <c r="K2143" s="4">
        <v>4.24</v>
      </c>
      <c r="L2143" s="4">
        <v>-161.41</v>
      </c>
    </row>
    <row r="2144" spans="2:12" ht="15" thickBot="1" x14ac:dyDescent="0.35">
      <c r="B2144">
        <f t="shared" si="36"/>
        <v>4</v>
      </c>
      <c r="C2144" s="2">
        <v>40640</v>
      </c>
      <c r="D2144" s="4">
        <v>-28.52</v>
      </c>
      <c r="E2144" s="4">
        <v>11.86</v>
      </c>
      <c r="J2144" s="4">
        <v>0</v>
      </c>
      <c r="K2144" s="4">
        <v>4.2300000000000004</v>
      </c>
      <c r="L2144" s="4">
        <v>42.35</v>
      </c>
    </row>
    <row r="2145" spans="2:12" ht="15" thickBot="1" x14ac:dyDescent="0.35">
      <c r="B2145">
        <f t="shared" si="36"/>
        <v>3</v>
      </c>
      <c r="C2145" s="2">
        <v>40639</v>
      </c>
      <c r="D2145" s="4">
        <v>-11.5</v>
      </c>
      <c r="E2145" s="4">
        <v>17.649999999999999</v>
      </c>
      <c r="J2145" s="4">
        <v>0</v>
      </c>
      <c r="K2145" s="4">
        <v>4.25</v>
      </c>
      <c r="L2145" s="4">
        <v>18</v>
      </c>
    </row>
    <row r="2146" spans="2:12" ht="15" thickBot="1" x14ac:dyDescent="0.35">
      <c r="B2146">
        <f t="shared" si="36"/>
        <v>2</v>
      </c>
      <c r="C2146" s="2">
        <v>40638</v>
      </c>
      <c r="D2146" s="4">
        <v>1.73</v>
      </c>
      <c r="E2146" s="4">
        <v>49.38</v>
      </c>
      <c r="J2146" s="4">
        <v>0</v>
      </c>
      <c r="K2146" s="4">
        <v>4.24</v>
      </c>
      <c r="L2146" s="4">
        <v>-35.69</v>
      </c>
    </row>
    <row r="2147" spans="2:12" ht="15" thickBot="1" x14ac:dyDescent="0.35">
      <c r="B2147">
        <f t="shared" si="36"/>
        <v>1</v>
      </c>
      <c r="C2147" s="2">
        <v>40637</v>
      </c>
      <c r="D2147" s="4">
        <v>12.61</v>
      </c>
      <c r="E2147" s="4">
        <v>1.59</v>
      </c>
      <c r="J2147" s="4">
        <v>0</v>
      </c>
      <c r="K2147" s="4">
        <v>4.26</v>
      </c>
      <c r="L2147" s="4">
        <v>-74.739999999999995</v>
      </c>
    </row>
    <row r="2148" spans="2:12" ht="15" thickBot="1" x14ac:dyDescent="0.35">
      <c r="B2148">
        <f t="shared" si="36"/>
        <v>5</v>
      </c>
      <c r="C2148" s="2">
        <v>40634</v>
      </c>
      <c r="D2148" s="4">
        <v>-24.47</v>
      </c>
      <c r="E2148" s="4">
        <v>59.35</v>
      </c>
      <c r="J2148" s="4">
        <v>0.02</v>
      </c>
      <c r="K2148" s="4">
        <v>4.26</v>
      </c>
      <c r="L2148" s="4">
        <v>-85.23</v>
      </c>
    </row>
    <row r="2149" spans="2:12" ht="15" thickBot="1" x14ac:dyDescent="0.35">
      <c r="B2149">
        <f t="shared" si="36"/>
        <v>4</v>
      </c>
      <c r="C2149" s="2">
        <v>40633</v>
      </c>
      <c r="D2149" s="4">
        <v>-2.7</v>
      </c>
      <c r="E2149" s="4">
        <v>87.7</v>
      </c>
      <c r="J2149" s="4">
        <v>0</v>
      </c>
      <c r="K2149" s="4">
        <v>4.28</v>
      </c>
      <c r="L2149" s="4">
        <v>-103.07</v>
      </c>
    </row>
    <row r="2150" spans="2:12" ht="15" thickBot="1" x14ac:dyDescent="0.35">
      <c r="B2150">
        <f t="shared" si="36"/>
        <v>3</v>
      </c>
      <c r="C2150" s="2">
        <v>40632</v>
      </c>
      <c r="D2150" s="4">
        <v>15.14</v>
      </c>
      <c r="E2150" s="4">
        <v>126.48</v>
      </c>
      <c r="J2150" s="4">
        <v>0</v>
      </c>
      <c r="K2150" s="4">
        <v>4.26</v>
      </c>
      <c r="L2150" s="4">
        <v>-109.15</v>
      </c>
    </row>
    <row r="2151" spans="2:12" ht="15" thickBot="1" x14ac:dyDescent="0.35">
      <c r="B2151">
        <f t="shared" si="36"/>
        <v>2</v>
      </c>
      <c r="C2151" s="2">
        <v>40631</v>
      </c>
      <c r="D2151" s="4">
        <v>26.85</v>
      </c>
      <c r="E2151" s="4">
        <v>95.99</v>
      </c>
      <c r="J2151" s="4">
        <v>0</v>
      </c>
      <c r="K2151" s="4">
        <v>8.1</v>
      </c>
      <c r="L2151" s="4">
        <v>-57.88</v>
      </c>
    </row>
    <row r="2152" spans="2:12" ht="15" thickBot="1" x14ac:dyDescent="0.35">
      <c r="B2152">
        <f t="shared" si="36"/>
        <v>1</v>
      </c>
      <c r="C2152" s="2">
        <v>40630</v>
      </c>
      <c r="D2152" s="4">
        <v>34.979999999999997</v>
      </c>
      <c r="E2152" s="4">
        <v>-258.72000000000003</v>
      </c>
      <c r="J2152" s="4">
        <v>0.01</v>
      </c>
      <c r="K2152" s="4">
        <v>8.48</v>
      </c>
      <c r="L2152" s="4">
        <v>178.63</v>
      </c>
    </row>
    <row r="2153" spans="2:12" ht="15" thickBot="1" x14ac:dyDescent="0.35">
      <c r="B2153">
        <f t="shared" si="36"/>
        <v>5</v>
      </c>
      <c r="C2153" s="2">
        <v>40627</v>
      </c>
      <c r="D2153" s="4">
        <v>-1.75</v>
      </c>
      <c r="E2153" s="4">
        <v>-215.44</v>
      </c>
      <c r="J2153" s="4">
        <v>0</v>
      </c>
      <c r="K2153" s="4">
        <v>8.51</v>
      </c>
      <c r="L2153" s="4">
        <v>45.54</v>
      </c>
    </row>
    <row r="2154" spans="2:12" ht="15" thickBot="1" x14ac:dyDescent="0.35">
      <c r="B2154">
        <f t="shared" si="36"/>
        <v>4</v>
      </c>
      <c r="C2154" s="2">
        <v>40626</v>
      </c>
      <c r="D2154" s="4">
        <v>1.57</v>
      </c>
      <c r="E2154" s="4">
        <v>-9.15</v>
      </c>
      <c r="J2154" s="4">
        <v>0</v>
      </c>
      <c r="K2154" s="4">
        <v>8.49</v>
      </c>
      <c r="L2154" s="4">
        <v>11.88</v>
      </c>
    </row>
    <row r="2155" spans="2:12" ht="15" thickBot="1" x14ac:dyDescent="0.35">
      <c r="B2155">
        <f t="shared" si="36"/>
        <v>3</v>
      </c>
      <c r="C2155" s="2">
        <v>40625</v>
      </c>
      <c r="D2155" s="4">
        <v>9.14</v>
      </c>
      <c r="E2155" s="4">
        <v>11.29</v>
      </c>
      <c r="J2155" s="4">
        <v>0</v>
      </c>
      <c r="K2155" s="4">
        <v>8.4499999999999993</v>
      </c>
      <c r="L2155" s="4">
        <v>-107.38</v>
      </c>
    </row>
    <row r="2156" spans="2:12" ht="15" thickBot="1" x14ac:dyDescent="0.35">
      <c r="B2156">
        <f t="shared" si="36"/>
        <v>2</v>
      </c>
      <c r="C2156" s="2">
        <v>40624</v>
      </c>
      <c r="D2156" s="4">
        <v>19.68</v>
      </c>
      <c r="E2156" s="4">
        <v>58.12</v>
      </c>
      <c r="J2156" s="4">
        <v>0</v>
      </c>
      <c r="K2156" s="4">
        <v>7.46</v>
      </c>
      <c r="L2156" s="4">
        <v>112.66</v>
      </c>
    </row>
    <row r="2157" spans="2:12" ht="15" thickBot="1" x14ac:dyDescent="0.35">
      <c r="B2157">
        <f t="shared" si="36"/>
        <v>1</v>
      </c>
      <c r="C2157" s="2">
        <v>40623</v>
      </c>
      <c r="D2157" s="4">
        <v>25.27</v>
      </c>
      <c r="E2157" s="4">
        <v>-92.82</v>
      </c>
      <c r="J2157" s="4">
        <v>0.03</v>
      </c>
      <c r="K2157" s="4">
        <v>4.2699999999999996</v>
      </c>
      <c r="L2157" s="4">
        <v>17.87</v>
      </c>
    </row>
    <row r="2158" spans="2:12" ht="15" thickBot="1" x14ac:dyDescent="0.35">
      <c r="B2158">
        <f t="shared" si="36"/>
        <v>5</v>
      </c>
      <c r="C2158" s="2">
        <v>40620</v>
      </c>
      <c r="D2158" s="4">
        <v>-24.85</v>
      </c>
      <c r="E2158" s="4">
        <v>13.61</v>
      </c>
      <c r="J2158" s="4">
        <v>0</v>
      </c>
      <c r="K2158" s="4">
        <v>4.3</v>
      </c>
      <c r="L2158" s="4">
        <v>1.56</v>
      </c>
    </row>
    <row r="2159" spans="2:12" ht="15" thickBot="1" x14ac:dyDescent="0.35">
      <c r="B2159">
        <f t="shared" si="36"/>
        <v>4</v>
      </c>
      <c r="C2159" s="2">
        <v>40619</v>
      </c>
      <c r="D2159" s="4">
        <v>-18.760000000000002</v>
      </c>
      <c r="E2159" s="4">
        <v>17.95</v>
      </c>
      <c r="J2159" s="4">
        <v>-32.909999999999997</v>
      </c>
      <c r="K2159" s="4">
        <v>4.3</v>
      </c>
      <c r="L2159" s="4">
        <v>164.66</v>
      </c>
    </row>
    <row r="2160" spans="2:12" ht="15" thickBot="1" x14ac:dyDescent="0.35">
      <c r="B2160">
        <f t="shared" si="36"/>
        <v>3</v>
      </c>
      <c r="C2160" s="2">
        <v>40618</v>
      </c>
      <c r="D2160" s="4">
        <v>-3.33</v>
      </c>
      <c r="E2160" s="4">
        <v>12.98</v>
      </c>
      <c r="J2160" s="4">
        <v>-15.87</v>
      </c>
      <c r="K2160" s="4">
        <v>4.32</v>
      </c>
      <c r="L2160" s="4">
        <v>-12.27</v>
      </c>
    </row>
    <row r="2161" spans="2:12" ht="15" thickBot="1" x14ac:dyDescent="0.35">
      <c r="B2161">
        <f t="shared" si="36"/>
        <v>2</v>
      </c>
      <c r="C2161" s="2">
        <v>40617</v>
      </c>
      <c r="D2161" s="4">
        <v>7.45</v>
      </c>
      <c r="E2161" s="4">
        <v>-41.5</v>
      </c>
      <c r="J2161" s="4">
        <v>-0.35</v>
      </c>
      <c r="K2161" s="4">
        <v>5.8</v>
      </c>
      <c r="L2161" s="4">
        <v>49.15</v>
      </c>
    </row>
    <row r="2162" spans="2:12" ht="15" thickBot="1" x14ac:dyDescent="0.35">
      <c r="B2162">
        <f t="shared" si="36"/>
        <v>1</v>
      </c>
      <c r="C2162" s="2">
        <v>40616</v>
      </c>
      <c r="D2162" s="4">
        <v>16.77</v>
      </c>
      <c r="E2162" s="4">
        <v>-54.81</v>
      </c>
      <c r="J2162" s="4">
        <v>0</v>
      </c>
      <c r="K2162" s="4">
        <v>8.61</v>
      </c>
      <c r="L2162" s="4">
        <v>35.74</v>
      </c>
    </row>
    <row r="2163" spans="2:12" ht="15" thickBot="1" x14ac:dyDescent="0.35">
      <c r="B2163">
        <f t="shared" si="36"/>
        <v>5</v>
      </c>
      <c r="C2163" s="2">
        <v>40613</v>
      </c>
      <c r="D2163" s="4">
        <v>-22.47</v>
      </c>
      <c r="E2163" s="4">
        <v>-4.29</v>
      </c>
      <c r="J2163" s="4">
        <v>0</v>
      </c>
      <c r="K2163" s="4">
        <v>8.5500000000000007</v>
      </c>
      <c r="L2163" s="4">
        <v>37.01</v>
      </c>
    </row>
    <row r="2164" spans="2:12" ht="15" thickBot="1" x14ac:dyDescent="0.35">
      <c r="B2164">
        <f t="shared" si="36"/>
        <v>4</v>
      </c>
      <c r="C2164" s="2">
        <v>40612</v>
      </c>
      <c r="D2164" s="4">
        <v>-0.86</v>
      </c>
      <c r="E2164" s="4">
        <v>-25.54</v>
      </c>
      <c r="J2164" s="4">
        <v>0</v>
      </c>
      <c r="K2164" s="4">
        <v>8.49</v>
      </c>
      <c r="L2164" s="4">
        <v>-228.61</v>
      </c>
    </row>
    <row r="2165" spans="2:12" ht="15" thickBot="1" x14ac:dyDescent="0.35">
      <c r="B2165">
        <f t="shared" si="36"/>
        <v>3</v>
      </c>
      <c r="C2165" s="2">
        <v>40611</v>
      </c>
      <c r="D2165" s="4">
        <v>23.55</v>
      </c>
      <c r="E2165" s="4">
        <v>-26.46</v>
      </c>
      <c r="J2165" s="4">
        <v>0</v>
      </c>
      <c r="K2165" s="4">
        <v>16.899999999999999</v>
      </c>
      <c r="L2165" s="4">
        <v>124.82</v>
      </c>
    </row>
    <row r="2166" spans="2:12" ht="15" thickBot="1" x14ac:dyDescent="0.35">
      <c r="B2166">
        <f t="shared" si="36"/>
        <v>6</v>
      </c>
      <c r="C2166" s="2">
        <v>40607</v>
      </c>
      <c r="D2166" s="4">
        <v>-40.64</v>
      </c>
      <c r="E2166" s="4">
        <v>67.91</v>
      </c>
      <c r="J2166" s="4">
        <v>0</v>
      </c>
      <c r="K2166" s="4">
        <v>0</v>
      </c>
      <c r="L2166" s="4">
        <v>-46.91</v>
      </c>
    </row>
    <row r="2167" spans="2:12" ht="15" thickBot="1" x14ac:dyDescent="0.35">
      <c r="B2167">
        <f t="shared" si="36"/>
        <v>5</v>
      </c>
      <c r="C2167" s="2">
        <v>40606</v>
      </c>
      <c r="D2167" s="4">
        <v>-43.33</v>
      </c>
      <c r="E2167" s="4">
        <v>23.17</v>
      </c>
      <c r="J2167" s="4">
        <v>0</v>
      </c>
      <c r="K2167" s="4">
        <v>8.48</v>
      </c>
      <c r="L2167" s="4">
        <v>19.96</v>
      </c>
    </row>
    <row r="2168" spans="2:12" ht="15" thickBot="1" x14ac:dyDescent="0.35">
      <c r="B2168">
        <f t="shared" si="36"/>
        <v>4</v>
      </c>
      <c r="C2168" s="2">
        <v>40605</v>
      </c>
      <c r="D2168" s="4">
        <v>-20.190000000000001</v>
      </c>
      <c r="E2168" s="4">
        <v>56.67</v>
      </c>
      <c r="J2168" s="4">
        <v>0.18</v>
      </c>
      <c r="K2168" s="4">
        <v>8.56</v>
      </c>
      <c r="L2168" s="4">
        <v>69.099999999999994</v>
      </c>
    </row>
    <row r="2169" spans="2:12" ht="15" thickBot="1" x14ac:dyDescent="0.35">
      <c r="B2169">
        <f t="shared" si="36"/>
        <v>3</v>
      </c>
      <c r="C2169" s="2">
        <v>40604</v>
      </c>
      <c r="D2169" s="4">
        <v>-5.51</v>
      </c>
      <c r="E2169" s="4">
        <v>43.83</v>
      </c>
      <c r="J2169" s="4">
        <v>0</v>
      </c>
      <c r="K2169" s="4">
        <v>8.09</v>
      </c>
      <c r="L2169" s="4">
        <v>-151.94999999999999</v>
      </c>
    </row>
    <row r="2170" spans="2:12" ht="15" thickBot="1" x14ac:dyDescent="0.35">
      <c r="B2170">
        <f t="shared" si="36"/>
        <v>2</v>
      </c>
      <c r="C2170" s="2">
        <v>40603</v>
      </c>
      <c r="D2170" s="4">
        <v>16.79</v>
      </c>
      <c r="E2170" s="4">
        <v>27.38</v>
      </c>
      <c r="J2170" s="4">
        <v>0</v>
      </c>
      <c r="K2170" s="4">
        <v>10.11</v>
      </c>
      <c r="L2170" s="4">
        <v>-124.45</v>
      </c>
    </row>
    <row r="2171" spans="2:12" ht="15" thickBot="1" x14ac:dyDescent="0.35">
      <c r="B2171">
        <f t="shared" si="36"/>
        <v>1</v>
      </c>
      <c r="C2171" s="2">
        <v>40602</v>
      </c>
      <c r="D2171" s="4">
        <v>31.8</v>
      </c>
      <c r="E2171" s="4">
        <v>-46.62</v>
      </c>
      <c r="J2171" s="4">
        <v>0</v>
      </c>
      <c r="K2171" s="4">
        <v>10.130000000000001</v>
      </c>
      <c r="L2171" s="4">
        <v>119.38</v>
      </c>
    </row>
    <row r="2172" spans="2:12" ht="15" thickBot="1" x14ac:dyDescent="0.35">
      <c r="B2172">
        <f t="shared" si="36"/>
        <v>5</v>
      </c>
      <c r="C2172" s="2">
        <v>40599</v>
      </c>
      <c r="D2172" s="4">
        <v>6.28</v>
      </c>
      <c r="E2172" s="4">
        <v>-170.02</v>
      </c>
      <c r="J2172" s="4">
        <v>0.03</v>
      </c>
      <c r="K2172" s="4">
        <v>6.66</v>
      </c>
      <c r="L2172" s="4">
        <v>40.19</v>
      </c>
    </row>
    <row r="2173" spans="2:12" ht="15" thickBot="1" x14ac:dyDescent="0.35">
      <c r="B2173">
        <f t="shared" si="36"/>
        <v>4</v>
      </c>
      <c r="C2173" s="2">
        <v>40598</v>
      </c>
      <c r="D2173" s="4">
        <v>14.62</v>
      </c>
      <c r="E2173" s="4">
        <v>-81.739999999999995</v>
      </c>
      <c r="J2173" s="4">
        <v>0</v>
      </c>
      <c r="K2173" s="4">
        <v>4.37</v>
      </c>
      <c r="L2173" s="4">
        <v>145.41</v>
      </c>
    </row>
    <row r="2174" spans="2:12" ht="15" thickBot="1" x14ac:dyDescent="0.35">
      <c r="B2174">
        <f t="shared" si="36"/>
        <v>2</v>
      </c>
      <c r="C2174" s="2">
        <v>40596</v>
      </c>
      <c r="D2174" s="4">
        <v>10.35</v>
      </c>
      <c r="E2174" s="4">
        <v>37.26</v>
      </c>
      <c r="J2174" s="4">
        <v>0.03</v>
      </c>
      <c r="K2174" s="4">
        <v>16.34</v>
      </c>
      <c r="L2174" s="4">
        <v>8.43</v>
      </c>
    </row>
    <row r="2175" spans="2:12" ht="15" thickBot="1" x14ac:dyDescent="0.35">
      <c r="B2175">
        <f t="shared" si="36"/>
        <v>1</v>
      </c>
      <c r="C2175" s="2">
        <v>40595</v>
      </c>
      <c r="D2175" s="4">
        <v>13.5</v>
      </c>
      <c r="E2175" s="4">
        <v>-109.14</v>
      </c>
      <c r="J2175" s="4">
        <v>0</v>
      </c>
      <c r="K2175" s="4">
        <v>3.14</v>
      </c>
      <c r="L2175" s="4">
        <v>54.79</v>
      </c>
    </row>
    <row r="2176" spans="2:12" ht="15" thickBot="1" x14ac:dyDescent="0.35">
      <c r="B2176">
        <f t="shared" si="36"/>
        <v>5</v>
      </c>
      <c r="C2176" s="2">
        <v>40592</v>
      </c>
      <c r="D2176" s="4">
        <v>-28.79</v>
      </c>
      <c r="E2176" s="4">
        <v>8.1199999999999992</v>
      </c>
      <c r="J2176" s="4">
        <v>0</v>
      </c>
      <c r="K2176" s="4">
        <v>10.24</v>
      </c>
      <c r="L2176" s="4">
        <v>0.71</v>
      </c>
    </row>
    <row r="2177" spans="2:12" ht="15" thickBot="1" x14ac:dyDescent="0.35">
      <c r="B2177">
        <f t="shared" si="36"/>
        <v>4</v>
      </c>
      <c r="C2177" s="2">
        <v>40591</v>
      </c>
      <c r="D2177" s="4">
        <v>-18.32</v>
      </c>
      <c r="E2177" s="4">
        <v>-79.53</v>
      </c>
      <c r="J2177" s="4">
        <v>-0.02</v>
      </c>
      <c r="K2177" s="4">
        <v>10.25</v>
      </c>
      <c r="L2177" s="4">
        <v>-23.87</v>
      </c>
    </row>
    <row r="2178" spans="2:12" ht="15" thickBot="1" x14ac:dyDescent="0.35">
      <c r="B2178">
        <f t="shared" si="36"/>
        <v>3</v>
      </c>
      <c r="C2178" s="2">
        <v>40590</v>
      </c>
      <c r="D2178" s="4">
        <v>-13.14</v>
      </c>
      <c r="E2178" s="4">
        <v>38.630000000000003</v>
      </c>
      <c r="J2178" s="4">
        <v>-4.6900000000000004</v>
      </c>
      <c r="K2178" s="4">
        <v>10.25</v>
      </c>
      <c r="L2178" s="4">
        <v>67.02</v>
      </c>
    </row>
    <row r="2179" spans="2:12" ht="15" thickBot="1" x14ac:dyDescent="0.35">
      <c r="B2179">
        <f t="shared" si="36"/>
        <v>2</v>
      </c>
      <c r="C2179" s="2">
        <v>40589</v>
      </c>
      <c r="D2179" s="4">
        <v>2.77</v>
      </c>
      <c r="E2179" s="4">
        <v>-30.33</v>
      </c>
      <c r="J2179" s="4">
        <v>-0.49</v>
      </c>
      <c r="K2179" s="4">
        <v>10.25</v>
      </c>
      <c r="L2179" s="4">
        <v>76.09</v>
      </c>
    </row>
    <row r="2180" spans="2:12" ht="15" thickBot="1" x14ac:dyDescent="0.35">
      <c r="B2180">
        <f t="shared" si="36"/>
        <v>1</v>
      </c>
      <c r="C2180" s="2">
        <v>40588</v>
      </c>
      <c r="D2180" s="4">
        <v>7.6</v>
      </c>
      <c r="E2180" s="4">
        <v>-49.55</v>
      </c>
      <c r="J2180" s="4">
        <v>-0.28000000000000003</v>
      </c>
      <c r="K2180" s="4">
        <v>9.9499999999999993</v>
      </c>
      <c r="L2180" s="4">
        <v>120.61</v>
      </c>
    </row>
    <row r="2181" spans="2:12" ht="15" thickBot="1" x14ac:dyDescent="0.35">
      <c r="B2181">
        <f t="shared" ref="B2181:B2204" si="37">WEEKDAY(C2181,2)</f>
        <v>5</v>
      </c>
      <c r="C2181" s="2">
        <v>40585</v>
      </c>
      <c r="D2181" s="4">
        <v>-38.64</v>
      </c>
      <c r="E2181" s="4">
        <v>6.94</v>
      </c>
      <c r="J2181" s="4">
        <v>0.09</v>
      </c>
      <c r="K2181" s="4">
        <v>4.47</v>
      </c>
      <c r="L2181" s="4">
        <v>0.16</v>
      </c>
    </row>
    <row r="2182" spans="2:12" ht="15" thickBot="1" x14ac:dyDescent="0.35">
      <c r="B2182">
        <f t="shared" si="37"/>
        <v>4</v>
      </c>
      <c r="C2182" s="2">
        <v>40584</v>
      </c>
      <c r="D2182" s="4">
        <v>-23.3</v>
      </c>
      <c r="E2182" s="4">
        <v>-7.81</v>
      </c>
      <c r="J2182" s="4">
        <v>0</v>
      </c>
      <c r="K2182" s="4">
        <v>4.4000000000000004</v>
      </c>
      <c r="L2182" s="4">
        <v>40.47</v>
      </c>
    </row>
    <row r="2183" spans="2:12" ht="15" thickBot="1" x14ac:dyDescent="0.35">
      <c r="B2183">
        <f t="shared" si="37"/>
        <v>3</v>
      </c>
      <c r="C2183" s="2">
        <v>40583</v>
      </c>
      <c r="D2183" s="4">
        <v>-10.34</v>
      </c>
      <c r="E2183" s="4">
        <v>59.25</v>
      </c>
      <c r="J2183" s="4">
        <v>0</v>
      </c>
      <c r="K2183" s="4">
        <v>4.75</v>
      </c>
      <c r="L2183" s="4">
        <v>-63.9</v>
      </c>
    </row>
    <row r="2184" spans="2:12" ht="15" thickBot="1" x14ac:dyDescent="0.35">
      <c r="B2184">
        <f t="shared" si="37"/>
        <v>2</v>
      </c>
      <c r="C2184" s="2">
        <v>40582</v>
      </c>
      <c r="D2184" s="4">
        <v>3.68</v>
      </c>
      <c r="E2184" s="4">
        <v>36.619999999999997</v>
      </c>
      <c r="J2184" s="4">
        <v>0</v>
      </c>
      <c r="K2184" s="4">
        <v>4.9000000000000004</v>
      </c>
      <c r="L2184" s="4">
        <v>-54.25</v>
      </c>
    </row>
    <row r="2185" spans="2:12" ht="15" thickBot="1" x14ac:dyDescent="0.35">
      <c r="B2185">
        <f t="shared" si="37"/>
        <v>1</v>
      </c>
      <c r="C2185" s="2">
        <v>40581</v>
      </c>
      <c r="D2185" s="4">
        <v>12.35</v>
      </c>
      <c r="E2185" s="4">
        <v>23.86</v>
      </c>
      <c r="J2185" s="4">
        <v>0</v>
      </c>
      <c r="K2185" s="4">
        <v>4.41</v>
      </c>
      <c r="L2185" s="4">
        <v>-68.19</v>
      </c>
    </row>
    <row r="2186" spans="2:12" ht="15" thickBot="1" x14ac:dyDescent="0.35">
      <c r="B2186">
        <f t="shared" si="37"/>
        <v>5</v>
      </c>
      <c r="C2186" s="2">
        <v>40578</v>
      </c>
      <c r="D2186" s="4">
        <v>-33.549999999999997</v>
      </c>
      <c r="E2186" s="4">
        <v>39.049999999999997</v>
      </c>
      <c r="J2186" s="4">
        <v>0</v>
      </c>
      <c r="K2186" s="4">
        <v>4.4000000000000004</v>
      </c>
      <c r="L2186" s="4">
        <v>17.989999999999998</v>
      </c>
    </row>
    <row r="2187" spans="2:12" ht="15" thickBot="1" x14ac:dyDescent="0.35">
      <c r="B2187">
        <f t="shared" si="37"/>
        <v>4</v>
      </c>
      <c r="C2187" s="2">
        <v>40577</v>
      </c>
      <c r="D2187" s="4">
        <v>-18.12</v>
      </c>
      <c r="E2187" s="4">
        <v>72.45</v>
      </c>
      <c r="J2187" s="4">
        <v>2.2000000000000002</v>
      </c>
      <c r="K2187" s="4">
        <v>4.42</v>
      </c>
      <c r="L2187" s="4">
        <v>-58.08</v>
      </c>
    </row>
    <row r="2188" spans="2:12" ht="15" thickBot="1" x14ac:dyDescent="0.35">
      <c r="B2188">
        <f t="shared" si="37"/>
        <v>3</v>
      </c>
      <c r="C2188" s="2">
        <v>40576</v>
      </c>
      <c r="D2188" s="4">
        <v>0.31</v>
      </c>
      <c r="E2188" s="4">
        <v>-9.83</v>
      </c>
      <c r="J2188" s="4">
        <v>0</v>
      </c>
      <c r="K2188" s="4">
        <v>0</v>
      </c>
      <c r="L2188" s="4">
        <v>-28.66</v>
      </c>
    </row>
    <row r="2189" spans="2:12" ht="15" thickBot="1" x14ac:dyDescent="0.35">
      <c r="B2189">
        <f t="shared" si="37"/>
        <v>2</v>
      </c>
      <c r="C2189" s="2">
        <v>40575</v>
      </c>
      <c r="D2189" s="4">
        <v>18.05</v>
      </c>
      <c r="E2189" s="4">
        <v>61.24</v>
      </c>
      <c r="J2189" s="4">
        <v>0</v>
      </c>
      <c r="K2189" s="4">
        <v>0</v>
      </c>
      <c r="L2189" s="4">
        <v>-161.05000000000001</v>
      </c>
    </row>
    <row r="2190" spans="2:12" ht="15" thickBot="1" x14ac:dyDescent="0.35">
      <c r="B2190">
        <f t="shared" si="37"/>
        <v>1</v>
      </c>
      <c r="C2190" s="2">
        <v>40574</v>
      </c>
      <c r="D2190" s="4">
        <v>29.18</v>
      </c>
      <c r="E2190" s="4">
        <v>10.67</v>
      </c>
      <c r="J2190" s="4">
        <v>0</v>
      </c>
      <c r="K2190" s="4">
        <v>0</v>
      </c>
      <c r="L2190" s="4">
        <v>-26.47</v>
      </c>
    </row>
    <row r="2191" spans="2:12" ht="15" thickBot="1" x14ac:dyDescent="0.35">
      <c r="B2191">
        <f t="shared" si="37"/>
        <v>5</v>
      </c>
      <c r="C2191" s="2">
        <v>40571</v>
      </c>
      <c r="D2191" s="4">
        <v>-1</v>
      </c>
      <c r="E2191" s="4">
        <v>4.62</v>
      </c>
      <c r="J2191" s="4">
        <v>0.02</v>
      </c>
      <c r="K2191" s="4">
        <v>0</v>
      </c>
      <c r="L2191" s="4">
        <v>-5.8</v>
      </c>
    </row>
    <row r="2192" spans="2:12" ht="15" thickBot="1" x14ac:dyDescent="0.35">
      <c r="B2192">
        <f t="shared" si="37"/>
        <v>4</v>
      </c>
      <c r="C2192" s="2">
        <v>40570</v>
      </c>
      <c r="D2192" s="4">
        <v>2.88</v>
      </c>
      <c r="E2192" s="4">
        <v>4.57</v>
      </c>
      <c r="J2192" s="4">
        <v>0</v>
      </c>
      <c r="K2192" s="4">
        <v>0</v>
      </c>
      <c r="L2192" s="4">
        <v>48.95</v>
      </c>
    </row>
    <row r="2193" spans="2:12" ht="15" thickBot="1" x14ac:dyDescent="0.35">
      <c r="B2193">
        <f t="shared" si="37"/>
        <v>3</v>
      </c>
      <c r="C2193" s="2">
        <v>40569</v>
      </c>
      <c r="D2193" s="4">
        <v>15.06</v>
      </c>
      <c r="E2193" s="4">
        <v>-64.81</v>
      </c>
      <c r="J2193" s="4">
        <v>-5.68</v>
      </c>
      <c r="K2193" s="4">
        <v>0</v>
      </c>
      <c r="L2193" s="4">
        <v>16.54</v>
      </c>
    </row>
    <row r="2194" spans="2:12" ht="15" thickBot="1" x14ac:dyDescent="0.35">
      <c r="B2194">
        <f t="shared" si="37"/>
        <v>2</v>
      </c>
      <c r="C2194" s="2">
        <v>40568</v>
      </c>
      <c r="D2194" s="4">
        <v>25.58</v>
      </c>
      <c r="E2194" s="4">
        <v>-182.75</v>
      </c>
      <c r="J2194" s="4">
        <v>2.04</v>
      </c>
      <c r="K2194" s="4">
        <v>0</v>
      </c>
      <c r="L2194" s="4">
        <v>186.36</v>
      </c>
    </row>
    <row r="2195" spans="2:12" ht="15" thickBot="1" x14ac:dyDescent="0.35">
      <c r="B2195">
        <f t="shared" si="37"/>
        <v>1</v>
      </c>
      <c r="C2195" s="2">
        <v>40567</v>
      </c>
      <c r="D2195" s="4">
        <v>31.13</v>
      </c>
      <c r="E2195" s="4">
        <v>-38.04</v>
      </c>
      <c r="J2195" s="4">
        <v>-0.13</v>
      </c>
      <c r="K2195" s="4">
        <v>0</v>
      </c>
      <c r="L2195" s="4">
        <v>-4.68</v>
      </c>
    </row>
    <row r="2196" spans="2:12" ht="15" thickBot="1" x14ac:dyDescent="0.35">
      <c r="B2196">
        <f t="shared" si="37"/>
        <v>5</v>
      </c>
      <c r="C2196" s="2">
        <v>40564</v>
      </c>
      <c r="D2196" s="4">
        <v>-6.35</v>
      </c>
      <c r="E2196" s="4">
        <v>11.09</v>
      </c>
      <c r="J2196" s="4">
        <v>0</v>
      </c>
      <c r="K2196" s="4">
        <v>0.56000000000000005</v>
      </c>
      <c r="L2196" s="4">
        <v>11.28</v>
      </c>
    </row>
    <row r="2197" spans="2:12" ht="15" thickBot="1" x14ac:dyDescent="0.35">
      <c r="B2197">
        <f t="shared" si="37"/>
        <v>4</v>
      </c>
      <c r="C2197" s="2">
        <v>40563</v>
      </c>
      <c r="D2197" s="4">
        <v>-4.2699999999999996</v>
      </c>
      <c r="E2197" s="4">
        <v>-184.68</v>
      </c>
      <c r="J2197" s="4">
        <v>0</v>
      </c>
      <c r="K2197" s="4">
        <v>4.4800000000000004</v>
      </c>
      <c r="L2197" s="4">
        <v>61.63</v>
      </c>
    </row>
    <row r="2198" spans="2:12" ht="15" thickBot="1" x14ac:dyDescent="0.35">
      <c r="B2198">
        <f t="shared" si="37"/>
        <v>3</v>
      </c>
      <c r="C2198" s="2">
        <v>40562</v>
      </c>
      <c r="D2198" s="4">
        <v>6.39</v>
      </c>
      <c r="E2198" s="4">
        <v>-35.21</v>
      </c>
      <c r="J2198" s="4">
        <v>0</v>
      </c>
      <c r="K2198" s="4">
        <v>4.4800000000000004</v>
      </c>
      <c r="L2198" s="4">
        <v>-64.97</v>
      </c>
    </row>
    <row r="2199" spans="2:12" ht="15" thickBot="1" x14ac:dyDescent="0.35">
      <c r="B2199">
        <f t="shared" si="37"/>
        <v>2</v>
      </c>
      <c r="C2199" s="2">
        <v>40561</v>
      </c>
      <c r="D2199" s="4">
        <v>12.25</v>
      </c>
      <c r="E2199" s="4">
        <v>-13.04</v>
      </c>
      <c r="J2199" s="4">
        <v>0</v>
      </c>
      <c r="K2199" s="4">
        <v>5.53</v>
      </c>
      <c r="L2199" s="4">
        <v>42.95</v>
      </c>
    </row>
    <row r="2200" spans="2:12" ht="15" thickBot="1" x14ac:dyDescent="0.35">
      <c r="B2200">
        <f t="shared" si="37"/>
        <v>1</v>
      </c>
      <c r="C2200" s="2">
        <v>40560</v>
      </c>
      <c r="D2200" s="4">
        <v>23.97</v>
      </c>
      <c r="E2200" s="4">
        <v>-22.38</v>
      </c>
      <c r="J2200" s="4">
        <v>0</v>
      </c>
      <c r="K2200" s="4">
        <v>0.22</v>
      </c>
      <c r="L2200" s="4">
        <v>33.6</v>
      </c>
    </row>
    <row r="2201" spans="2:12" ht="15" thickBot="1" x14ac:dyDescent="0.35">
      <c r="B2201">
        <f t="shared" si="37"/>
        <v>5</v>
      </c>
      <c r="C2201" s="2">
        <v>40557</v>
      </c>
      <c r="D2201" s="4">
        <v>-6.97</v>
      </c>
      <c r="E2201" s="4">
        <v>-43.33</v>
      </c>
      <c r="J2201" s="4">
        <v>0</v>
      </c>
      <c r="K2201" s="4">
        <v>4.5199999999999996</v>
      </c>
      <c r="L2201" s="4">
        <v>-40.630000000000003</v>
      </c>
    </row>
    <row r="2202" spans="2:12" ht="15" thickBot="1" x14ac:dyDescent="0.35">
      <c r="B2202">
        <f t="shared" si="37"/>
        <v>4</v>
      </c>
      <c r="C2202" s="2">
        <v>40556</v>
      </c>
      <c r="D2202" s="4">
        <v>21.76</v>
      </c>
      <c r="E2202" s="4">
        <v>-10.06</v>
      </c>
      <c r="J2202" s="4">
        <v>0</v>
      </c>
      <c r="K2202" s="4">
        <v>4.55</v>
      </c>
      <c r="L2202" s="4">
        <v>-35.44</v>
      </c>
    </row>
    <row r="2203" spans="2:12" ht="15" thickBot="1" x14ac:dyDescent="0.35">
      <c r="B2203">
        <f t="shared" si="37"/>
        <v>3</v>
      </c>
      <c r="C2203" s="2">
        <v>40555</v>
      </c>
      <c r="D2203" s="4">
        <v>63.45</v>
      </c>
      <c r="E2203" s="4">
        <v>-64.95</v>
      </c>
      <c r="J2203" s="4">
        <v>0</v>
      </c>
      <c r="K2203" s="4">
        <v>0</v>
      </c>
      <c r="L2203" s="4">
        <v>-221.22</v>
      </c>
    </row>
    <row r="2204" spans="2:12" ht="15" thickBot="1" x14ac:dyDescent="0.35">
      <c r="B2204">
        <f t="shared" si="37"/>
        <v>2</v>
      </c>
      <c r="C2204" s="2">
        <v>40554</v>
      </c>
      <c r="D2204" s="4">
        <v>175.82</v>
      </c>
      <c r="E2204" s="4">
        <v>-95.7</v>
      </c>
      <c r="J2204" s="4">
        <v>0.02</v>
      </c>
      <c r="K2204" s="4">
        <v>0</v>
      </c>
      <c r="L2204" s="4">
        <v>-136.66</v>
      </c>
    </row>
  </sheetData>
  <autoFilter ref="C2:L684" xr:uid="{2A1040F2-11F5-4B9E-AE75-92FC46D0FFF4}">
    <filterColumn colId="3" showButton="0"/>
    <filterColumn colId="4" showButton="0"/>
    <filterColumn colId="5" showButton="0"/>
  </autoFilter>
  <mergeCells count="7">
    <mergeCell ref="L2:L3"/>
    <mergeCell ref="C2:C3"/>
    <mergeCell ref="D2:D3"/>
    <mergeCell ref="E2:E3"/>
    <mergeCell ref="F2:I2"/>
    <mergeCell ref="J2:J3"/>
    <mergeCell ref="K2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9EBB-32C7-43FC-A602-354FAAF49F30}">
  <dimension ref="B1:T2583"/>
  <sheetViews>
    <sheetView topLeftCell="D1" zoomScaleNormal="100" workbookViewId="0">
      <selection activeCell="H33" sqref="H33"/>
    </sheetView>
  </sheetViews>
  <sheetFormatPr defaultColWidth="5.6640625" defaultRowHeight="14.4" x14ac:dyDescent="0.3"/>
  <cols>
    <col min="2" max="2" width="10.109375" customWidth="1"/>
    <col min="3" max="3" width="14.6640625" customWidth="1"/>
    <col min="4" max="4" width="21.109375" customWidth="1"/>
    <col min="5" max="14" width="14.6640625" customWidth="1"/>
    <col min="15" max="15" width="17.109375" customWidth="1"/>
    <col min="16" max="16" width="35.5546875" customWidth="1"/>
    <col min="18" max="18" width="14.33203125" customWidth="1"/>
    <col min="19" max="19" width="10.44140625" customWidth="1"/>
    <col min="20" max="20" width="9.109375" customWidth="1"/>
  </cols>
  <sheetData>
    <row r="1" spans="2:16" ht="15" thickBot="1" x14ac:dyDescent="0.35">
      <c r="E1" s="30" t="s">
        <v>394</v>
      </c>
      <c r="F1" s="31"/>
      <c r="G1" s="31"/>
      <c r="H1" s="31"/>
      <c r="I1" s="31"/>
      <c r="J1" s="31"/>
      <c r="K1" s="31"/>
      <c r="L1" s="31"/>
      <c r="M1" s="31"/>
      <c r="N1" s="32"/>
    </row>
    <row r="2" spans="2:16" x14ac:dyDescent="0.3">
      <c r="E2" s="33" t="s">
        <v>391</v>
      </c>
      <c r="F2" s="33" t="s">
        <v>3</v>
      </c>
      <c r="G2" s="35" t="s">
        <v>4</v>
      </c>
      <c r="H2" s="37" t="s">
        <v>5</v>
      </c>
      <c r="I2" s="37"/>
      <c r="J2" s="37"/>
      <c r="K2" s="37"/>
      <c r="L2" s="37"/>
      <c r="M2" s="25" t="s">
        <v>7</v>
      </c>
      <c r="N2" s="27" t="s">
        <v>9</v>
      </c>
    </row>
    <row r="3" spans="2:16" ht="144" x14ac:dyDescent="0.3">
      <c r="E3" s="34"/>
      <c r="F3" s="34"/>
      <c r="G3" s="36"/>
      <c r="H3" s="13" t="s">
        <v>392</v>
      </c>
      <c r="I3" s="13" t="s">
        <v>10</v>
      </c>
      <c r="J3" s="13" t="s">
        <v>11</v>
      </c>
      <c r="K3" s="13" t="s">
        <v>12</v>
      </c>
      <c r="L3" s="13" t="s">
        <v>13</v>
      </c>
      <c r="M3" s="26"/>
      <c r="N3" s="28"/>
    </row>
    <row r="4" spans="2:16" ht="69" customHeight="1" x14ac:dyDescent="0.3">
      <c r="E4" s="14" t="s">
        <v>395</v>
      </c>
      <c r="F4" s="14" t="s">
        <v>3</v>
      </c>
      <c r="G4" s="29" t="s">
        <v>396</v>
      </c>
      <c r="H4" s="29"/>
      <c r="I4" s="29"/>
      <c r="J4" s="29"/>
      <c r="K4" s="29"/>
      <c r="L4" s="29"/>
      <c r="M4" s="29"/>
      <c r="N4" s="14"/>
      <c r="O4" s="14" t="s">
        <v>397</v>
      </c>
      <c r="P4" s="15" t="s">
        <v>398</v>
      </c>
    </row>
    <row r="5" spans="2:16" ht="12" customHeight="1" x14ac:dyDescent="0.3">
      <c r="B5">
        <v>1</v>
      </c>
      <c r="C5" s="18">
        <f>WEEKDAY(D5,2)</f>
        <v>5</v>
      </c>
      <c r="D5" s="8">
        <v>43791</v>
      </c>
      <c r="E5">
        <f>IFERROR(VLOOKUP(D4:D717,'Остатки на корсчетах'!B$3:D$4956,2,FALSE),0)</f>
        <v>2774.6</v>
      </c>
      <c r="F5">
        <f>IFERROR(VLOOKUP(D5:D717,Сальдо!C$3:D$4010,2,FALSE),0)</f>
        <v>109.5</v>
      </c>
      <c r="G5">
        <f>IFERROR(VLOOKUP(D5:D717,'Факторы ликвидности'!C$4:L$2204,2,FALSE),0)</f>
        <v>8.4</v>
      </c>
      <c r="H5">
        <f>IFERROR(VLOOKUP(D5:D717,'Факторы ликвидности'!C$4:L$2204,3,FALSE),0)</f>
        <v>-57.6</v>
      </c>
      <c r="I5">
        <f>IFERROR(VLOOKUP(D5:D717,'Факторы ликвидности'!C$4:L$2204,4,FALSE),0)</f>
        <v>0</v>
      </c>
      <c r="J5">
        <f>IFERROR(VLOOKUP(D5:D717,'Факторы ликвидности'!C$4:L$2204,5,FALSE),0)</f>
        <v>-24.2</v>
      </c>
      <c r="K5">
        <f>IFERROR(VLOOKUP(D5:D717,'Факторы ликвидности'!C$4:L$2204,6,FALSE),0)</f>
        <v>-3.2</v>
      </c>
      <c r="L5">
        <f>IFERROR(VLOOKUP(D5:D717,'Факторы ликвидности'!C$4:L$2204,7,FALSE),0)</f>
        <v>14.2</v>
      </c>
      <c r="M5">
        <f>IFERROR(VLOOKUP(D5:D717,'Факторы ликвидности'!C$4:L$2204,8,FALSE),0)</f>
        <v>0</v>
      </c>
      <c r="N5">
        <f>IFERROR(VLOOKUP(D5:D717,'Факторы ликвидности'!C$4:L$2204,10,FALSE),0)</f>
        <v>-2.7</v>
      </c>
      <c r="O5" s="14"/>
      <c r="P5" s="15"/>
    </row>
    <row r="6" spans="2:16" x14ac:dyDescent="0.3">
      <c r="B6">
        <v>2</v>
      </c>
      <c r="C6" s="18">
        <f t="shared" ref="C6:C69" si="0">WEEKDAY(D6,2)</f>
        <v>4</v>
      </c>
      <c r="D6" s="8">
        <v>43790</v>
      </c>
      <c r="E6">
        <f>IFERROR(VLOOKUP(D5:D718,'Остатки на корсчетах'!B$3:D$4956,2,FALSE),0)</f>
        <v>2674.3</v>
      </c>
      <c r="F6">
        <f>IFERROR(VLOOKUP(D6:D718,Сальдо!C$3:D$4010,2,FALSE),0)</f>
        <v>120</v>
      </c>
      <c r="G6">
        <f>IFERROR(VLOOKUP(D6:D718,'Факторы ликвидности'!C$4:L$2204,2,FALSE),0)</f>
        <v>10.7</v>
      </c>
      <c r="H6">
        <f>IFERROR(VLOOKUP(D6:D718,'Факторы ликвидности'!C$4:L$2204,3,FALSE),0)</f>
        <v>85.3</v>
      </c>
      <c r="I6">
        <f>IFERROR(VLOOKUP(D6:D718,'Факторы ликвидности'!C$4:L$2204,4,FALSE),0)</f>
        <v>0</v>
      </c>
      <c r="J6">
        <f>IFERROR(VLOOKUP(D6:D718,'Факторы ликвидности'!C$4:L$2204,5,FALSE),0)</f>
        <v>20</v>
      </c>
      <c r="K6">
        <f>IFERROR(VLOOKUP(D6:D718,'Факторы ликвидности'!C$4:L$2204,6,FALSE),0)</f>
        <v>0</v>
      </c>
      <c r="L6">
        <f>IFERROR(VLOOKUP(D6:D718,'Факторы ликвидности'!C$4:L$2204,7,FALSE),0)</f>
        <v>14.3</v>
      </c>
      <c r="M6">
        <f>IFERROR(VLOOKUP(D6:D718,'Факторы ликвидности'!C$4:L$2204,8,FALSE),0)</f>
        <v>0</v>
      </c>
      <c r="N6">
        <f>IFERROR(VLOOKUP(D6:D718,'Факторы ликвидности'!C$4:L$2204,10,FALSE),0)</f>
        <v>4.2</v>
      </c>
    </row>
    <row r="7" spans="2:16" x14ac:dyDescent="0.3">
      <c r="B7">
        <v>3</v>
      </c>
      <c r="C7" s="18">
        <f t="shared" si="0"/>
        <v>3</v>
      </c>
      <c r="D7" s="19">
        <v>43789</v>
      </c>
      <c r="E7">
        <f>IFERROR(VLOOKUP(D6:D719,'Остатки на корсчетах'!B$3:D$4956,2,FALSE),0)</f>
        <v>2495.5</v>
      </c>
      <c r="F7">
        <f>IFERROR(VLOOKUP(D7:D719,Сальдо!C$3:D$4010,2,FALSE),0)</f>
        <v>365.6</v>
      </c>
      <c r="G7">
        <f>IFERROR(VLOOKUP(D7:D719,'Факторы ликвидности'!C$4:L$2204,2,FALSE),0)</f>
        <v>16.2</v>
      </c>
      <c r="H7">
        <f>IFERROR(VLOOKUP(D7:D719,'Факторы ликвидности'!C$4:L$2204,3,FALSE),0)</f>
        <v>-85.7</v>
      </c>
      <c r="I7">
        <f>IFERROR(VLOOKUP(D7:D719,'Факторы ликвидности'!C$4:L$2204,4,FALSE),0)</f>
        <v>-31.3</v>
      </c>
      <c r="J7">
        <f>IFERROR(VLOOKUP(D7:D719,'Факторы ликвидности'!C$4:L$2204,5,FALSE),0)</f>
        <v>-22</v>
      </c>
      <c r="K7">
        <f>IFERROR(VLOOKUP(D7:D719,'Факторы ликвидности'!C$4:L$2204,6,FALSE),0)</f>
        <v>0</v>
      </c>
      <c r="L7">
        <f>IFERROR(VLOOKUP(D7:D719,'Факторы ликвидности'!C$4:L$2204,7,FALSE),0)</f>
        <v>14.2</v>
      </c>
      <c r="M7">
        <f>IFERROR(VLOOKUP(D7:D719,'Факторы ликвидности'!C$4:L$2204,8,FALSE),0)</f>
        <v>0</v>
      </c>
      <c r="N7">
        <f>IFERROR(VLOOKUP(D7:D719,'Факторы ликвидности'!C$4:L$2204,10,FALSE),0)</f>
        <v>248.3</v>
      </c>
    </row>
    <row r="8" spans="2:16" x14ac:dyDescent="0.3">
      <c r="B8">
        <v>4</v>
      </c>
      <c r="C8" s="16">
        <f t="shared" si="0"/>
        <v>2</v>
      </c>
      <c r="D8" s="17">
        <v>43788</v>
      </c>
      <c r="E8">
        <f>IFERROR(VLOOKUP(D7:D720,'Остатки на корсчетах'!B$3:D$4956,2,FALSE),0)</f>
        <v>2424</v>
      </c>
      <c r="F8">
        <f>IFERROR(VLOOKUP(D8:D720,Сальдо!C$3:D$4010,2,FALSE),0)</f>
        <v>129.19999999999999</v>
      </c>
      <c r="G8">
        <f>IFERROR(VLOOKUP(D8:D720,'Факторы ликвидности'!C$4:L$2204,2,FALSE),0)</f>
        <v>7.3</v>
      </c>
      <c r="H8">
        <f>IFERROR(VLOOKUP(D8:D720,'Факторы ликвидности'!C$4:L$2204,3,FALSE),0)</f>
        <v>57.3</v>
      </c>
      <c r="I8">
        <f>IFERROR(VLOOKUP(D8:D720,'Факторы ликвидности'!C$4:L$2204,4,FALSE),0)</f>
        <v>21.2</v>
      </c>
      <c r="J8">
        <f>IFERROR(VLOOKUP(D8:D720,'Факторы ликвидности'!C$4:L$2204,5,FALSE),0)</f>
        <v>0</v>
      </c>
      <c r="K8">
        <f>IFERROR(VLOOKUP(D8:D720,'Факторы ликвидности'!C$4:L$2204,6,FALSE),0)</f>
        <v>-0.3</v>
      </c>
      <c r="L8">
        <f>IFERROR(VLOOKUP(D8:D720,'Факторы ликвидности'!C$4:L$2204,7,FALSE),0)</f>
        <v>14.2</v>
      </c>
      <c r="M8">
        <f>IFERROR(VLOOKUP(D8:D720,'Факторы ликвидности'!C$4:L$2204,8,FALSE),0)</f>
        <v>-4</v>
      </c>
      <c r="N8">
        <f>IFERROR(VLOOKUP(D8:D720,'Факторы ликвидности'!C$4:L$2204,10,FALSE),0)</f>
        <v>10.8</v>
      </c>
    </row>
    <row r="9" spans="2:16" x14ac:dyDescent="0.3">
      <c r="B9">
        <v>5</v>
      </c>
      <c r="C9" s="16">
        <f t="shared" si="0"/>
        <v>1</v>
      </c>
      <c r="D9" s="17">
        <v>43787</v>
      </c>
      <c r="E9">
        <f>IFERROR(VLOOKUP(D8:D721,'Остатки на корсчетах'!B$3:D$4956,2,FALSE),0)</f>
        <v>2366.6</v>
      </c>
      <c r="F9">
        <f>IFERROR(VLOOKUP(D9:D721,Сальдо!C$3:D$4010,2,FALSE),0)</f>
        <v>128.69999999999999</v>
      </c>
      <c r="G9">
        <f>IFERROR(VLOOKUP(D9:D721,'Факторы ликвидности'!C$4:L$2204,2,FALSE),0)</f>
        <v>16.8</v>
      </c>
      <c r="H9">
        <f>IFERROR(VLOOKUP(D9:D721,'Факторы ликвидности'!C$4:L$2204,3,FALSE),0)</f>
        <v>37.9</v>
      </c>
      <c r="I9">
        <f>IFERROR(VLOOKUP(D9:D721,'Факторы ликвидности'!C$4:L$2204,4,FALSE),0)</f>
        <v>0</v>
      </c>
      <c r="J9">
        <f>IFERROR(VLOOKUP(D9:D721,'Факторы ликвидности'!C$4:L$2204,5,FALSE),0)</f>
        <v>20</v>
      </c>
      <c r="K9">
        <f>IFERROR(VLOOKUP(D9:D721,'Факторы ликвидности'!C$4:L$2204,6,FALSE),0)</f>
        <v>-0.2</v>
      </c>
      <c r="L9">
        <f>IFERROR(VLOOKUP(D9:D721,'Факторы ликвидности'!C$4:L$2204,7,FALSE),0)</f>
        <v>14.1</v>
      </c>
      <c r="M9">
        <f>IFERROR(VLOOKUP(D9:D721,'Факторы ликвидности'!C$4:L$2204,8,FALSE),0)</f>
        <v>3.3</v>
      </c>
      <c r="N9">
        <f>IFERROR(VLOOKUP(D9:D721,'Факторы ликвидности'!C$4:L$2204,10,FALSE),0)</f>
        <v>-0.6</v>
      </c>
    </row>
    <row r="10" spans="2:16" x14ac:dyDescent="0.3">
      <c r="B10">
        <v>6</v>
      </c>
      <c r="C10" s="16">
        <f t="shared" si="0"/>
        <v>7</v>
      </c>
      <c r="D10" s="17">
        <v>43786</v>
      </c>
      <c r="E10">
        <f>IFERROR(VLOOKUP(D9:D722,'Остатки на корсчетах'!B$3:D$4956,2,FALSE),0)</f>
        <v>0</v>
      </c>
      <c r="F10">
        <f>IFERROR(VLOOKUP(D10:D722,Сальдо!C$3:D$4010,2,FALSE),0)</f>
        <v>0</v>
      </c>
      <c r="G10">
        <f>IFERROR(VLOOKUP(D10:D722,'Факторы ликвидности'!C$4:L$2204,2,FALSE),0)</f>
        <v>0</v>
      </c>
      <c r="H10">
        <f>IFERROR(VLOOKUP(D10:D722,'Факторы ликвидности'!C$4:L$2204,3,FALSE),0)</f>
        <v>0</v>
      </c>
      <c r="I10">
        <f>IFERROR(VLOOKUP(D10:D722,'Факторы ликвидности'!C$4:L$2204,4,FALSE),0)</f>
        <v>0</v>
      </c>
      <c r="J10">
        <f>IFERROR(VLOOKUP(D10:D722,'Факторы ликвидности'!C$4:L$2204,5,FALSE),0)</f>
        <v>0</v>
      </c>
      <c r="K10">
        <f>IFERROR(VLOOKUP(D10:D722,'Факторы ликвидности'!C$4:L$2204,6,FALSE),0)</f>
        <v>0</v>
      </c>
      <c r="L10">
        <f>IFERROR(VLOOKUP(D10:D722,'Факторы ликвидности'!C$4:L$2204,7,FALSE),0)</f>
        <v>0</v>
      </c>
      <c r="M10">
        <f>IFERROR(VLOOKUP(D10:D722,'Факторы ликвидности'!C$4:L$2204,8,FALSE),0)</f>
        <v>0</v>
      </c>
      <c r="N10">
        <f>IFERROR(VLOOKUP(D10:D722,'Факторы ликвидности'!C$4:L$2204,10,FALSE),0)</f>
        <v>0</v>
      </c>
    </row>
    <row r="11" spans="2:16" x14ac:dyDescent="0.3">
      <c r="B11">
        <v>7</v>
      </c>
      <c r="C11" s="16">
        <f t="shared" si="0"/>
        <v>6</v>
      </c>
      <c r="D11" s="17">
        <v>43785</v>
      </c>
      <c r="E11">
        <f>IFERROR(VLOOKUP(D10:D723,'Остатки на корсчетах'!B$3:D$4956,2,FALSE),0)</f>
        <v>0</v>
      </c>
      <c r="F11">
        <f>IFERROR(VLOOKUP(D11:D723,Сальдо!C$3:D$4010,2,FALSE),0)</f>
        <v>0</v>
      </c>
      <c r="G11">
        <f>IFERROR(VLOOKUP(D11:D723,'Факторы ликвидности'!C$4:L$2204,2,FALSE),0)</f>
        <v>0</v>
      </c>
      <c r="H11">
        <f>IFERROR(VLOOKUP(D11:D723,'Факторы ликвидности'!C$4:L$2204,3,FALSE),0)</f>
        <v>0</v>
      </c>
      <c r="I11">
        <f>IFERROR(VLOOKUP(D11:D723,'Факторы ликвидности'!C$4:L$2204,4,FALSE),0)</f>
        <v>0</v>
      </c>
      <c r="J11">
        <f>IFERROR(VLOOKUP(D11:D723,'Факторы ликвидности'!C$4:L$2204,5,FALSE),0)</f>
        <v>0</v>
      </c>
      <c r="K11">
        <f>IFERROR(VLOOKUP(D11:D723,'Факторы ликвидности'!C$4:L$2204,6,FALSE),0)</f>
        <v>0</v>
      </c>
      <c r="L11">
        <f>IFERROR(VLOOKUP(D11:D723,'Факторы ликвидности'!C$4:L$2204,7,FALSE),0)</f>
        <v>0</v>
      </c>
      <c r="M11">
        <f>IFERROR(VLOOKUP(D11:D723,'Факторы ликвидности'!C$4:L$2204,8,FALSE),0)</f>
        <v>0</v>
      </c>
      <c r="N11">
        <f>IFERROR(VLOOKUP(D11:D723,'Факторы ликвидности'!C$4:L$2204,10,FALSE),0)</f>
        <v>0</v>
      </c>
    </row>
    <row r="12" spans="2:16" x14ac:dyDescent="0.3">
      <c r="B12">
        <v>8</v>
      </c>
      <c r="C12" s="16">
        <f t="shared" si="0"/>
        <v>5</v>
      </c>
      <c r="D12" s="17">
        <v>43784</v>
      </c>
      <c r="E12">
        <f>IFERROR(VLOOKUP(D11:D724,'Остатки на корсчетах'!B$3:D$4956,2,FALSE),0)</f>
        <v>2506.1</v>
      </c>
      <c r="F12">
        <f>IFERROR(VLOOKUP(D12:D724,Сальдо!C$3:D$4010,2,FALSE),0)</f>
        <v>110.1</v>
      </c>
      <c r="G12">
        <f>IFERROR(VLOOKUP(D12:D724,'Факторы ликвидности'!C$4:L$2204,2,FALSE),0)</f>
        <v>-22.5</v>
      </c>
      <c r="H12">
        <f>IFERROR(VLOOKUP(D12:D724,'Факторы ликвидности'!C$4:L$2204,3,FALSE),0)</f>
        <v>-107.7</v>
      </c>
      <c r="I12">
        <f>IFERROR(VLOOKUP(D12:D724,'Факторы ликвидности'!C$4:L$2204,4,FALSE),0)</f>
        <v>0</v>
      </c>
      <c r="J12">
        <f>IFERROR(VLOOKUP(D12:D724,'Факторы ликвидности'!C$4:L$2204,5,FALSE),0)</f>
        <v>-60</v>
      </c>
      <c r="K12">
        <f>IFERROR(VLOOKUP(D12:D724,'Факторы ликвидности'!C$4:L$2204,6,FALSE),0)</f>
        <v>-37.9</v>
      </c>
      <c r="L12">
        <f>IFERROR(VLOOKUP(D12:D724,'Факторы ликвидности'!C$4:L$2204,7,FALSE),0)</f>
        <v>14.2</v>
      </c>
      <c r="M12">
        <f>IFERROR(VLOOKUP(D12:D724,'Факторы ликвидности'!C$4:L$2204,8,FALSE),0)</f>
        <v>-0.1</v>
      </c>
      <c r="N12">
        <f>IFERROR(VLOOKUP(D12:D724,'Факторы ликвидности'!C$4:L$2204,10,FALSE),0)</f>
        <v>-9.3000000000000007</v>
      </c>
    </row>
    <row r="13" spans="2:16" x14ac:dyDescent="0.3">
      <c r="B13">
        <v>9</v>
      </c>
      <c r="C13" s="16">
        <f t="shared" si="0"/>
        <v>4</v>
      </c>
      <c r="D13" s="17">
        <v>43783</v>
      </c>
      <c r="E13">
        <f>IFERROR(VLOOKUP(D12:D725,'Остатки на корсчетах'!B$3:D$4956,2,FALSE),0)</f>
        <v>2500.1</v>
      </c>
      <c r="F13">
        <f>IFERROR(VLOOKUP(D13:D725,Сальдо!C$3:D$4010,2,FALSE),0)</f>
        <v>119.9</v>
      </c>
      <c r="G13">
        <f>IFERROR(VLOOKUP(D13:D725,'Факторы ликвидности'!C$4:L$2204,2,FALSE),0)</f>
        <v>-31.2</v>
      </c>
      <c r="H13">
        <f>IFERROR(VLOOKUP(D13:D725,'Факторы ликвидности'!C$4:L$2204,3,FALSE),0)</f>
        <v>36.700000000000003</v>
      </c>
      <c r="I13">
        <f>IFERROR(VLOOKUP(D13:D725,'Факторы ликвидности'!C$4:L$2204,4,FALSE),0)</f>
        <v>0</v>
      </c>
      <c r="J13">
        <f>IFERROR(VLOOKUP(D13:D725,'Факторы ликвидности'!C$4:L$2204,5,FALSE),0)</f>
        <v>20</v>
      </c>
      <c r="K13">
        <f>IFERROR(VLOOKUP(D13:D725,'Факторы ликвидности'!C$4:L$2204,6,FALSE),0)</f>
        <v>0</v>
      </c>
      <c r="L13">
        <f>IFERROR(VLOOKUP(D13:D725,'Факторы ликвидности'!C$4:L$2204,7,FALSE),0)</f>
        <v>14.4</v>
      </c>
      <c r="M13">
        <f>IFERROR(VLOOKUP(D13:D725,'Факторы ликвидности'!C$4:L$2204,8,FALSE),0)</f>
        <v>0</v>
      </c>
      <c r="N13">
        <f>IFERROR(VLOOKUP(D13:D725,'Факторы ликвидности'!C$4:L$2204,10,FALSE),0)</f>
        <v>0.7</v>
      </c>
    </row>
    <row r="14" spans="2:16" x14ac:dyDescent="0.3">
      <c r="B14">
        <v>10</v>
      </c>
      <c r="C14" s="16">
        <f t="shared" si="0"/>
        <v>3</v>
      </c>
      <c r="D14" s="17">
        <v>43782</v>
      </c>
      <c r="E14">
        <f>IFERROR(VLOOKUP(D13:D726,'Остатки на корсчетах'!B$3:D$4956,2,FALSE),0)</f>
        <v>2661.4</v>
      </c>
      <c r="F14">
        <f>IFERROR(VLOOKUP(D14:D726,Сальдо!C$3:D$4010,2,FALSE),0)</f>
        <v>-59.7</v>
      </c>
      <c r="G14">
        <f>IFERROR(VLOOKUP(D14:D726,'Факторы ликвидности'!C$4:L$2204,2,FALSE),0)</f>
        <v>-21.4</v>
      </c>
      <c r="H14">
        <f>IFERROR(VLOOKUP(D14:D726,'Факторы ликвидности'!C$4:L$2204,3,FALSE),0)</f>
        <v>32.1</v>
      </c>
      <c r="I14">
        <f>IFERROR(VLOOKUP(D14:D726,'Факторы ликвидности'!C$4:L$2204,4,FALSE),0)</f>
        <v>-38.1</v>
      </c>
      <c r="J14">
        <f>IFERROR(VLOOKUP(D14:D726,'Факторы ликвидности'!C$4:L$2204,5,FALSE),0)</f>
        <v>60</v>
      </c>
      <c r="K14">
        <f>IFERROR(VLOOKUP(D14:D726,'Факторы ликвидности'!C$4:L$2204,6,FALSE),0)</f>
        <v>0</v>
      </c>
      <c r="L14">
        <f>IFERROR(VLOOKUP(D14:D726,'Факторы ликвидности'!C$4:L$2204,7,FALSE),0)</f>
        <v>14.2</v>
      </c>
      <c r="M14">
        <f>IFERROR(VLOOKUP(D14:D726,'Факторы ликвидности'!C$4:L$2204,8,FALSE),0)</f>
        <v>0</v>
      </c>
      <c r="N14">
        <f>IFERROR(VLOOKUP(D14:D726,'Факторы ликвидности'!C$4:L$2204,10,FALSE),0)</f>
        <v>-172.1</v>
      </c>
    </row>
    <row r="15" spans="2:16" x14ac:dyDescent="0.3">
      <c r="B15">
        <v>11</v>
      </c>
      <c r="C15" s="18">
        <f t="shared" si="0"/>
        <v>2</v>
      </c>
      <c r="D15" s="8">
        <v>43781</v>
      </c>
      <c r="E15">
        <f>IFERROR(VLOOKUP(D14:D727,'Остатки на корсчетах'!B$3:D$4956,2,FALSE),0)</f>
        <v>2598.1</v>
      </c>
      <c r="F15">
        <f>IFERROR(VLOOKUP(D15:D727,Сальдо!C$3:D$4010,2,FALSE),0)</f>
        <v>140.9</v>
      </c>
      <c r="G15">
        <f>IFERROR(VLOOKUP(D15:D727,'Факторы ликвидности'!C$4:L$2204,2,FALSE),0)</f>
        <v>-17.5</v>
      </c>
      <c r="H15">
        <f>IFERROR(VLOOKUP(D15:D727,'Факторы ликвидности'!C$4:L$2204,3,FALSE),0)</f>
        <v>75.599999999999994</v>
      </c>
      <c r="I15">
        <f>IFERROR(VLOOKUP(D15:D727,'Факторы ликвидности'!C$4:L$2204,4,FALSE),0)</f>
        <v>0</v>
      </c>
      <c r="J15">
        <f>IFERROR(VLOOKUP(D15:D727,'Факторы ликвидности'!C$4:L$2204,5,FALSE),0)</f>
        <v>0</v>
      </c>
      <c r="K15">
        <f>IFERROR(VLOOKUP(D15:D727,'Факторы ликвидности'!C$4:L$2204,6,FALSE),0)</f>
        <v>-0.2</v>
      </c>
      <c r="L15">
        <f>IFERROR(VLOOKUP(D15:D727,'Факторы ликвидности'!C$4:L$2204,7,FALSE),0)</f>
        <v>22.1</v>
      </c>
      <c r="M15">
        <f>IFERROR(VLOOKUP(D15:D727,'Факторы ликвидности'!C$4:L$2204,8,FALSE),0)</f>
        <v>0</v>
      </c>
      <c r="N15">
        <f>IFERROR(VLOOKUP(D15:D727,'Факторы ликвидности'!C$4:L$2204,10,FALSE),0)</f>
        <v>5.0999999999999996</v>
      </c>
    </row>
    <row r="16" spans="2:16" x14ac:dyDescent="0.3">
      <c r="B16">
        <v>12</v>
      </c>
      <c r="C16" s="18">
        <f t="shared" si="0"/>
        <v>1</v>
      </c>
      <c r="D16" s="8">
        <v>43780</v>
      </c>
      <c r="E16">
        <f>IFERROR(VLOOKUP(D15:D728,'Остатки на корсчетах'!B$3:D$4956,2,FALSE),0)</f>
        <v>2494.6999999999998</v>
      </c>
      <c r="F16">
        <f>IFERROR(VLOOKUP(D16:D728,Сальдо!C$3:D$4010,2,FALSE),0)</f>
        <v>105.5</v>
      </c>
      <c r="G16">
        <f>IFERROR(VLOOKUP(D16:D728,'Факторы ликвидности'!C$4:L$2204,2,FALSE),0)</f>
        <v>1.3</v>
      </c>
      <c r="H16">
        <f>IFERROR(VLOOKUP(D16:D728,'Факторы ликвидности'!C$4:L$2204,3,FALSE),0)</f>
        <v>136.5</v>
      </c>
      <c r="I16">
        <f>IFERROR(VLOOKUP(D16:D728,'Факторы ликвидности'!C$4:L$2204,4,FALSE),0)</f>
        <v>0</v>
      </c>
      <c r="J16">
        <f>IFERROR(VLOOKUP(D16:D728,'Факторы ликвидности'!C$4:L$2204,5,FALSE),0)</f>
        <v>20</v>
      </c>
      <c r="K16">
        <f>IFERROR(VLOOKUP(D16:D728,'Факторы ликвидности'!C$4:L$2204,6,FALSE),0)</f>
        <v>2.7</v>
      </c>
      <c r="L16">
        <f>IFERROR(VLOOKUP(D16:D728,'Факторы ликвидности'!C$4:L$2204,7,FALSE),0)</f>
        <v>6.3</v>
      </c>
      <c r="M16">
        <f>IFERROR(VLOOKUP(D16:D728,'Факторы ликвидности'!C$4:L$2204,8,FALSE),0)</f>
        <v>0</v>
      </c>
      <c r="N16">
        <f>IFERROR(VLOOKUP(D16:D728,'Факторы ликвидности'!C$4:L$2204,10,FALSE),0)</f>
        <v>-34.299999999999997</v>
      </c>
    </row>
    <row r="17" spans="2:19" x14ac:dyDescent="0.3">
      <c r="B17">
        <v>13</v>
      </c>
      <c r="C17" s="18">
        <f t="shared" si="0"/>
        <v>7</v>
      </c>
      <c r="D17" s="19">
        <v>43779</v>
      </c>
      <c r="E17">
        <f>IFERROR(VLOOKUP(D16:D729,'Остатки на корсчетах'!B$3:D$4956,2,FALSE),0)</f>
        <v>0</v>
      </c>
      <c r="F17">
        <f>IFERROR(VLOOKUP(D17:D729,Сальдо!C$3:D$4010,2,FALSE),0)</f>
        <v>0</v>
      </c>
      <c r="G17">
        <f>IFERROR(VLOOKUP(D17:D729,'Факторы ликвидности'!C$4:L$2204,2,FALSE),0)</f>
        <v>0</v>
      </c>
      <c r="H17">
        <f>IFERROR(VLOOKUP(D17:D729,'Факторы ликвидности'!C$4:L$2204,3,FALSE),0)</f>
        <v>0</v>
      </c>
      <c r="I17">
        <f>IFERROR(VLOOKUP(D17:D729,'Факторы ликвидности'!C$4:L$2204,4,FALSE),0)</f>
        <v>0</v>
      </c>
      <c r="J17">
        <f>IFERROR(VLOOKUP(D17:D729,'Факторы ликвидности'!C$4:L$2204,5,FALSE),0)</f>
        <v>0</v>
      </c>
      <c r="K17">
        <f>IFERROR(VLOOKUP(D17:D729,'Факторы ликвидности'!C$4:L$2204,6,FALSE),0)</f>
        <v>0</v>
      </c>
      <c r="L17">
        <f>IFERROR(VLOOKUP(D17:D729,'Факторы ликвидности'!C$4:L$2204,7,FALSE),0)</f>
        <v>0</v>
      </c>
      <c r="M17">
        <f>IFERROR(VLOOKUP(D17:D729,'Факторы ликвидности'!C$4:L$2204,8,FALSE),0)</f>
        <v>0</v>
      </c>
      <c r="N17">
        <f>IFERROR(VLOOKUP(D17:D729,'Факторы ликвидности'!C$4:L$2204,10,FALSE),0)</f>
        <v>0</v>
      </c>
    </row>
    <row r="18" spans="2:19" x14ac:dyDescent="0.3">
      <c r="B18">
        <v>14</v>
      </c>
      <c r="C18" s="18">
        <f t="shared" si="0"/>
        <v>6</v>
      </c>
      <c r="D18" s="19">
        <v>43778</v>
      </c>
      <c r="E18">
        <f>IFERROR(VLOOKUP(D17:D730,'Остатки на корсчетах'!B$3:D$4956,2,FALSE),0)</f>
        <v>0</v>
      </c>
      <c r="F18">
        <f>IFERROR(VLOOKUP(D18:D730,Сальдо!C$3:D$4010,2,FALSE),0)</f>
        <v>0</v>
      </c>
      <c r="G18">
        <f>IFERROR(VLOOKUP(D18:D730,'Факторы ликвидности'!C$4:L$2204,2,FALSE),0)</f>
        <v>0</v>
      </c>
      <c r="H18">
        <f>IFERROR(VLOOKUP(D18:D730,'Факторы ликвидности'!C$4:L$2204,3,FALSE),0)</f>
        <v>0</v>
      </c>
      <c r="I18">
        <f>IFERROR(VLOOKUP(D18:D730,'Факторы ликвидности'!C$4:L$2204,4,FALSE),0)</f>
        <v>0</v>
      </c>
      <c r="J18">
        <f>IFERROR(VLOOKUP(D18:D730,'Факторы ликвидности'!C$4:L$2204,5,FALSE),0)</f>
        <v>0</v>
      </c>
      <c r="K18">
        <f>IFERROR(VLOOKUP(D18:D730,'Факторы ликвидности'!C$4:L$2204,6,FALSE),0)</f>
        <v>0</v>
      </c>
      <c r="L18">
        <f>IFERROR(VLOOKUP(D18:D730,'Факторы ликвидности'!C$4:L$2204,7,FALSE),0)</f>
        <v>0</v>
      </c>
      <c r="M18">
        <f>IFERROR(VLOOKUP(D18:D730,'Факторы ликвидности'!C$4:L$2204,8,FALSE),0)</f>
        <v>0</v>
      </c>
      <c r="N18">
        <f>IFERROR(VLOOKUP(D18:D730,'Факторы ликвидности'!C$4:L$2204,10,FALSE),0)</f>
        <v>0</v>
      </c>
    </row>
    <row r="19" spans="2:19" x14ac:dyDescent="0.3">
      <c r="B19">
        <v>15</v>
      </c>
      <c r="C19" s="18">
        <f t="shared" si="0"/>
        <v>5</v>
      </c>
      <c r="D19" s="19">
        <v>43777</v>
      </c>
      <c r="E19">
        <f>IFERROR(VLOOKUP(D18:D731,'Остатки на корсчетах'!B$3:D$4956,2,FALSE),0)</f>
        <v>2490.5</v>
      </c>
      <c r="F19">
        <f>IFERROR(VLOOKUP(D19:D731,Сальдо!C$3:D$4010,2,FALSE),0)</f>
        <v>128.9</v>
      </c>
      <c r="G19">
        <f>IFERROR(VLOOKUP(D19:D731,'Факторы ликвидности'!C$4:L$2204,2,FALSE),0)</f>
        <v>-27.4</v>
      </c>
      <c r="H19">
        <f>IFERROR(VLOOKUP(D19:D731,'Факторы ликвидности'!C$4:L$2204,3,FALSE),0)</f>
        <v>8.6999999999999993</v>
      </c>
      <c r="I19">
        <f>IFERROR(VLOOKUP(D19:D731,'Факторы ликвидности'!C$4:L$2204,4,FALSE),0)</f>
        <v>0</v>
      </c>
      <c r="J19">
        <f>IFERROR(VLOOKUP(D19:D731,'Факторы ликвидности'!C$4:L$2204,5,FALSE),0)</f>
        <v>-83.2</v>
      </c>
      <c r="K19">
        <f>IFERROR(VLOOKUP(D19:D731,'Факторы ликвидности'!C$4:L$2204,6,FALSE),0)</f>
        <v>-101.3</v>
      </c>
      <c r="L19">
        <f>IFERROR(VLOOKUP(D19:D731,'Факторы ликвидности'!C$4:L$2204,7,FALSE),0)</f>
        <v>12.1</v>
      </c>
      <c r="M19">
        <f>IFERROR(VLOOKUP(D19:D731,'Факторы ликвидности'!C$4:L$2204,8,FALSE),0)</f>
        <v>0</v>
      </c>
      <c r="N19">
        <f>IFERROR(VLOOKUP(D19:D731,'Факторы ликвидности'!C$4:L$2204,10,FALSE),0)</f>
        <v>22.9</v>
      </c>
    </row>
    <row r="20" spans="2:19" x14ac:dyDescent="0.3">
      <c r="B20">
        <v>16</v>
      </c>
      <c r="C20" s="18">
        <f t="shared" si="0"/>
        <v>4</v>
      </c>
      <c r="D20" s="19">
        <v>43776</v>
      </c>
      <c r="E20">
        <f>IFERROR(VLOOKUP(D19:D732,'Остатки на корсчетах'!B$3:D$4956,2,FALSE),0)</f>
        <v>2249.4</v>
      </c>
      <c r="F20">
        <f>IFERROR(VLOOKUP(D20:D732,Сальдо!C$3:D$4010,2,FALSE),0)</f>
        <v>130.9</v>
      </c>
      <c r="G20">
        <f>IFERROR(VLOOKUP(D20:D732,'Факторы ликвидности'!C$4:L$2204,2,FALSE),0)</f>
        <v>-22.7</v>
      </c>
      <c r="H20">
        <f>IFERROR(VLOOKUP(D20:D732,'Факторы ликвидности'!C$4:L$2204,3,FALSE),0)</f>
        <v>263</v>
      </c>
      <c r="I20">
        <f>IFERROR(VLOOKUP(D20:D732,'Факторы ликвидности'!C$4:L$2204,4,FALSE),0)</f>
        <v>0</v>
      </c>
      <c r="J20">
        <f>IFERROR(VLOOKUP(D20:D732,'Факторы ликвидности'!C$4:L$2204,5,FALSE),0)</f>
        <v>20</v>
      </c>
      <c r="K20">
        <f>IFERROR(VLOOKUP(D20:D732,'Факторы ликвидности'!C$4:L$2204,6,FALSE),0)</f>
        <v>0</v>
      </c>
      <c r="L20">
        <f>IFERROR(VLOOKUP(D20:D732,'Факторы ликвидности'!C$4:L$2204,7,FALSE),0)</f>
        <v>12.2</v>
      </c>
      <c r="M20">
        <f>IFERROR(VLOOKUP(D20:D732,'Факторы ликвидности'!C$4:L$2204,8,FALSE),0)</f>
        <v>0</v>
      </c>
      <c r="N20">
        <f>IFERROR(VLOOKUP(D20:D732,'Факторы ликвидности'!C$4:L$2204,10,FALSE),0)</f>
        <v>0.8</v>
      </c>
    </row>
    <row r="21" spans="2:19" x14ac:dyDescent="0.3">
      <c r="B21">
        <v>17</v>
      </c>
      <c r="C21" s="18">
        <f t="shared" si="0"/>
        <v>3</v>
      </c>
      <c r="D21" s="19">
        <v>43775</v>
      </c>
      <c r="E21">
        <f>IFERROR(VLOOKUP(D20:D733,'Остатки на корсчетах'!B$3:D$4956,2,FALSE),0)</f>
        <v>1629.1</v>
      </c>
      <c r="F21">
        <f>IFERROR(VLOOKUP(D21:D733,Сальдо!C$3:D$4010,2,FALSE),0)</f>
        <v>695</v>
      </c>
      <c r="G21">
        <f>IFERROR(VLOOKUP(D21:D733,'Факторы ликвидности'!C$4:L$2204,2,FALSE),0)</f>
        <v>-0.9</v>
      </c>
      <c r="H21">
        <f>IFERROR(VLOOKUP(D21:D733,'Факторы ликвидности'!C$4:L$2204,3,FALSE),0)</f>
        <v>55.6</v>
      </c>
      <c r="I21">
        <f>IFERROR(VLOOKUP(D21:D733,'Факторы ликвидности'!C$4:L$2204,4,FALSE),0)</f>
        <v>-20</v>
      </c>
      <c r="J21">
        <f>IFERROR(VLOOKUP(D21:D733,'Факторы ликвидности'!C$4:L$2204,5,FALSE),0)</f>
        <v>-15</v>
      </c>
      <c r="K21">
        <f>IFERROR(VLOOKUP(D21:D733,'Факторы ликвидности'!C$4:L$2204,6,FALSE),0)</f>
        <v>0</v>
      </c>
      <c r="L21">
        <f>IFERROR(VLOOKUP(D21:D733,'Факторы ликвидности'!C$4:L$2204,7,FALSE),0)</f>
        <v>11.9</v>
      </c>
      <c r="M21">
        <f>IFERROR(VLOOKUP(D21:D733,'Факторы ликвидности'!C$4:L$2204,8,FALSE),0)</f>
        <v>0</v>
      </c>
      <c r="N21">
        <f>IFERROR(VLOOKUP(D21:D733,'Факторы ликвидности'!C$4:L$2204,10,FALSE),0)</f>
        <v>565</v>
      </c>
    </row>
    <row r="22" spans="2:19" x14ac:dyDescent="0.3">
      <c r="B22">
        <v>18</v>
      </c>
      <c r="C22" s="16">
        <f t="shared" si="0"/>
        <v>2</v>
      </c>
      <c r="D22" s="17">
        <v>43774</v>
      </c>
      <c r="E22">
        <f>IFERROR(VLOOKUP(D21:D734,'Остатки на корсчетах'!B$3:D$4956,2,FALSE),0)</f>
        <v>2961.6</v>
      </c>
      <c r="F22">
        <f>IFERROR(VLOOKUP(D22:D734,Сальдо!C$3:D$4010,2,FALSE),0)</f>
        <v>161.9</v>
      </c>
      <c r="G22">
        <f>IFERROR(VLOOKUP(D22:D734,'Факторы ликвидности'!C$4:L$2204,2,FALSE),0)</f>
        <v>25.1</v>
      </c>
      <c r="H22">
        <f>IFERROR(VLOOKUP(D22:D734,'Факторы ликвидности'!C$4:L$2204,3,FALSE),0)</f>
        <v>81.8</v>
      </c>
      <c r="I22">
        <f>IFERROR(VLOOKUP(D22:D734,'Факторы ликвидности'!C$4:L$2204,4,FALSE),0)</f>
        <v>0</v>
      </c>
      <c r="J22">
        <f>IFERROR(VLOOKUP(D22:D734,'Факторы ликвидности'!C$4:L$2204,5,FALSE),0)</f>
        <v>20</v>
      </c>
      <c r="K22">
        <f>IFERROR(VLOOKUP(D22:D734,'Факторы ликвидности'!C$4:L$2204,6,FALSE),0)</f>
        <v>0.1</v>
      </c>
      <c r="L22">
        <f>IFERROR(VLOOKUP(D22:D734,'Факторы ликвидности'!C$4:L$2204,7,FALSE),0)</f>
        <v>12.1</v>
      </c>
      <c r="M22">
        <f>IFERROR(VLOOKUP(D22:D734,'Факторы ликвидности'!C$4:L$2204,8,FALSE),0)</f>
        <v>0</v>
      </c>
      <c r="N22">
        <f>IFERROR(VLOOKUP(D22:D734,'Факторы ликвидности'!C$4:L$2204,10,FALSE),0)</f>
        <v>-1438.9</v>
      </c>
      <c r="O22">
        <f>O26+F22+SUM(G22,H22,M22)</f>
        <v>3824.4999999999995</v>
      </c>
      <c r="P22">
        <f t="shared" ref="P22:P26" si="1">E22-O22</f>
        <v>-862.89999999999964</v>
      </c>
      <c r="R22">
        <f>AVERAGE(E22:E28)</f>
        <v>2759.4</v>
      </c>
      <c r="S22">
        <f>AVERAGE(O22:O28)</f>
        <v>3560.2499999999995</v>
      </c>
    </row>
    <row r="23" spans="2:19" x14ac:dyDescent="0.3">
      <c r="B23">
        <v>19</v>
      </c>
      <c r="C23" s="16">
        <f t="shared" si="0"/>
        <v>1</v>
      </c>
      <c r="D23" s="17">
        <v>43773</v>
      </c>
    </row>
    <row r="24" spans="2:19" x14ac:dyDescent="0.3">
      <c r="B24">
        <v>20</v>
      </c>
      <c r="C24" s="16">
        <f t="shared" si="0"/>
        <v>7</v>
      </c>
      <c r="D24" s="17">
        <v>43772</v>
      </c>
    </row>
    <row r="25" spans="2:19" x14ac:dyDescent="0.3">
      <c r="B25">
        <v>21</v>
      </c>
      <c r="C25" s="16">
        <f t="shared" si="0"/>
        <v>6</v>
      </c>
      <c r="D25" s="17">
        <v>43771</v>
      </c>
    </row>
    <row r="26" spans="2:19" x14ac:dyDescent="0.3">
      <c r="B26">
        <v>22</v>
      </c>
      <c r="C26" s="16">
        <f t="shared" si="0"/>
        <v>5</v>
      </c>
      <c r="D26" s="17">
        <v>43770</v>
      </c>
      <c r="E26">
        <f>IFERROR(VLOOKUP(D25:D738,'Остатки на корсчетах'!B$3:D$4956,2,FALSE),0)</f>
        <v>3156.3</v>
      </c>
      <c r="F26">
        <f>IFERROR(VLOOKUP(D26:D738,Сальдо!C$3:D$4010,2,FALSE),0)</f>
        <v>118.7</v>
      </c>
      <c r="G26">
        <f>IFERROR(VLOOKUP(D26:D738,'Факторы ликвидности'!C$4:L$2204,2,FALSE),0)</f>
        <v>-30.6</v>
      </c>
      <c r="H26">
        <f>IFERROR(VLOOKUP(D26:D738,'Факторы ликвидности'!C$4:L$2204,3,FALSE),0)</f>
        <v>-120.7</v>
      </c>
      <c r="I26">
        <f>IFERROR(VLOOKUP(D26:D738,'Факторы ликвидности'!C$4:L$2204,4,FALSE),0)</f>
        <v>0</v>
      </c>
      <c r="J26">
        <f>IFERROR(VLOOKUP(D26:D738,'Факторы ликвидности'!C$4:L$2204,5,FALSE),0)</f>
        <v>-70</v>
      </c>
      <c r="K26">
        <f>IFERROR(VLOOKUP(D26:D738,'Факторы ликвидности'!C$4:L$2204,6,FALSE),0)</f>
        <v>-170.7</v>
      </c>
      <c r="L26">
        <f>IFERROR(VLOOKUP(D26:D738,'Факторы ликвидности'!C$4:L$2204,7,FALSE),0)</f>
        <v>12.1</v>
      </c>
      <c r="M26">
        <f>IFERROR(VLOOKUP(D26:D738,'Факторы ликвидности'!C$4:L$2204,8,FALSE),0)</f>
        <v>0</v>
      </c>
      <c r="N26">
        <f>IFERROR(VLOOKUP(D26:D738,'Факторы ликвидности'!C$4:L$2204,10,FALSE),0)</f>
        <v>-43.5</v>
      </c>
      <c r="O26">
        <f t="shared" ref="O26" si="2">O27+F26+SUM(G26,H26,M26)</f>
        <v>3555.6999999999994</v>
      </c>
      <c r="P26">
        <f t="shared" si="1"/>
        <v>-399.39999999999918</v>
      </c>
    </row>
    <row r="27" spans="2:19" x14ac:dyDescent="0.3">
      <c r="B27">
        <v>23</v>
      </c>
      <c r="C27" s="16">
        <f t="shared" si="0"/>
        <v>4</v>
      </c>
      <c r="D27" s="17">
        <v>43769</v>
      </c>
      <c r="E27">
        <f>IFERROR(VLOOKUP(D26:D739,'Остатки на корсчетах'!B$3:D$4956,2,FALSE),0)</f>
        <v>2957.8</v>
      </c>
      <c r="F27">
        <f>IFERROR(VLOOKUP(D27:D739,Сальдо!C$3:D$4010,2,FALSE),0)</f>
        <v>123.5</v>
      </c>
      <c r="G27">
        <f>IFERROR(VLOOKUP(D27:D739,'Факторы ликвидности'!C$4:L$2204,2,FALSE),0)</f>
        <v>-19.899999999999999</v>
      </c>
      <c r="H27">
        <f>IFERROR(VLOOKUP(D27:D739,'Факторы ликвидности'!C$4:L$2204,3,FALSE),0)</f>
        <v>212.2</v>
      </c>
      <c r="I27">
        <f>IFERROR(VLOOKUP(D27:D739,'Факторы ликвидности'!C$4:L$2204,4,FALSE),0)</f>
        <v>0</v>
      </c>
      <c r="J27">
        <f>IFERROR(VLOOKUP(D27:D739,'Факторы ликвидности'!C$4:L$2204,5,FALSE),0)</f>
        <v>30</v>
      </c>
      <c r="K27">
        <f>IFERROR(VLOOKUP(D27:D739,'Факторы ликвидности'!C$4:L$2204,6,FALSE),0)</f>
        <v>-50</v>
      </c>
      <c r="L27">
        <f>IFERROR(VLOOKUP(D27:D739,'Факторы ликвидности'!C$4:L$2204,7,FALSE),0)</f>
        <v>12.1</v>
      </c>
      <c r="M27">
        <f>IFERROR(VLOOKUP(D27:D739,'Факторы ликвидности'!C$4:L$2204,8,FALSE),0)</f>
        <v>0</v>
      </c>
      <c r="N27">
        <f>IFERROR(VLOOKUP(D27:D739,'Факторы ликвидности'!C$4:L$2204,10,FALSE),0)</f>
        <v>6.3</v>
      </c>
      <c r="O27">
        <f>O28+F27+SUM(G27,H27,M27)</f>
        <v>3588.2999999999997</v>
      </c>
      <c r="P27">
        <f>E27-O27</f>
        <v>-630.49999999999955</v>
      </c>
    </row>
    <row r="28" spans="2:19" x14ac:dyDescent="0.3">
      <c r="B28">
        <v>24</v>
      </c>
      <c r="C28" s="16">
        <f t="shared" si="0"/>
        <v>3</v>
      </c>
      <c r="D28" s="17">
        <v>43768</v>
      </c>
      <c r="E28">
        <f>IFERROR(VLOOKUP(D27:D740,'Остатки на корсчетах'!B$3:D$4956,2,FALSE),0)</f>
        <v>1961.9</v>
      </c>
      <c r="F28">
        <f>IFERROR(VLOOKUP(D28:D740,Сальдо!C$3:D$4010,2,FALSE),0)</f>
        <v>1091.8</v>
      </c>
      <c r="G28">
        <f>IFERROR(VLOOKUP(D28:D740,'Факторы ликвидности'!C$4:L$2204,2,FALSE),0)</f>
        <v>12.9</v>
      </c>
      <c r="H28">
        <f>IFERROR(VLOOKUP(D28:D740,'Факторы ликвидности'!C$4:L$2204,3,FALSE),0)</f>
        <v>12.7</v>
      </c>
      <c r="I28">
        <f>IFERROR(VLOOKUP(D28:D740,'Факторы ликвидности'!C$4:L$2204,4,FALSE),0)</f>
        <v>-55</v>
      </c>
      <c r="J28">
        <f>IFERROR(VLOOKUP(D28:D740,'Факторы ликвидности'!C$4:L$2204,5,FALSE),0)</f>
        <v>36.299999999999997</v>
      </c>
      <c r="K28">
        <f>IFERROR(VLOOKUP(D28:D740,'Факторы ликвидности'!C$4:L$2204,6,FALSE),0)</f>
        <v>10</v>
      </c>
      <c r="L28">
        <f>IFERROR(VLOOKUP(D28:D740,'Факторы ликвидности'!C$4:L$2204,7,FALSE),0)</f>
        <v>12.1</v>
      </c>
      <c r="M28">
        <f>IFERROR(VLOOKUP(D28:D740,'Факторы ликвидности'!C$4:L$2204,8,FALSE),0)</f>
        <v>0</v>
      </c>
      <c r="N28">
        <f>IFERROR(VLOOKUP(D28:D740,'Факторы ликвидности'!C$4:L$2204,10,FALSE),0)</f>
        <v>970.3</v>
      </c>
      <c r="O28">
        <f>O29+F28+SUM(G28,H28,M28)</f>
        <v>3272.4999999999995</v>
      </c>
      <c r="P28">
        <f>E28-O28</f>
        <v>-1310.5999999999995</v>
      </c>
    </row>
    <row r="29" spans="2:19" x14ac:dyDescent="0.3">
      <c r="B29">
        <v>25</v>
      </c>
      <c r="C29" s="18">
        <f t="shared" si="0"/>
        <v>2</v>
      </c>
      <c r="D29" s="8">
        <v>43767</v>
      </c>
      <c r="E29">
        <f>IFERROR(VLOOKUP(D28:D741,'Остатки на корсчетах'!B$3:D$4956,2,FALSE),0)</f>
        <v>1635.5</v>
      </c>
      <c r="F29">
        <f>IFERROR(VLOOKUP(D29:D741,Сальдо!C$3:D$4010,2,FALSE),0)</f>
        <v>158.80000000000001</v>
      </c>
      <c r="G29">
        <f>IFERROR(VLOOKUP(D29:D741,'Факторы ликвидности'!C$4:L$2204,2,FALSE),0)</f>
        <v>20.6</v>
      </c>
      <c r="H29">
        <f>IFERROR(VLOOKUP(D29:D741,'Факторы ликвидности'!C$4:L$2204,3,FALSE),0)</f>
        <v>303.10000000000002</v>
      </c>
      <c r="I29">
        <f>IFERROR(VLOOKUP(D29:D741,'Факторы ликвидности'!C$4:L$2204,4,FALSE),0)</f>
        <v>2</v>
      </c>
      <c r="J29">
        <f>IFERROR(VLOOKUP(D29:D741,'Факторы ликвидности'!C$4:L$2204,5,FALSE),0)</f>
        <v>0</v>
      </c>
      <c r="K29">
        <f>IFERROR(VLOOKUP(D29:D741,'Факторы ликвидности'!C$4:L$2204,6,FALSE),0)</f>
        <v>150</v>
      </c>
      <c r="L29">
        <f>IFERROR(VLOOKUP(D29:D741,'Факторы ликвидности'!C$4:L$2204,7,FALSE),0)</f>
        <v>12</v>
      </c>
      <c r="M29">
        <f>IFERROR(VLOOKUP(D29:D741,'Факторы ликвидности'!C$4:L$2204,8,FALSE),0)</f>
        <v>0</v>
      </c>
      <c r="N29">
        <f>IFERROR(VLOOKUP(D29:D741,'Факторы ликвидности'!C$4:L$2204,10,FALSE),0)</f>
        <v>2.6</v>
      </c>
      <c r="O29">
        <f>E30+F29+SUM(G29,H29,M29)</f>
        <v>2155.1</v>
      </c>
    </row>
    <row r="30" spans="2:19" x14ac:dyDescent="0.3">
      <c r="B30">
        <v>26</v>
      </c>
      <c r="C30" s="18">
        <f t="shared" si="0"/>
        <v>1</v>
      </c>
      <c r="D30" s="8">
        <v>43766</v>
      </c>
      <c r="E30">
        <f>IFERROR(VLOOKUP(D29:D742,'Остатки на корсчетах'!B$3:D$4956,2,FALSE),0)</f>
        <v>1672.6</v>
      </c>
      <c r="F30">
        <f>IFERROR(VLOOKUP(D30:D742,Сальдо!C$3:D$4010,2,FALSE),0)</f>
        <v>162.19999999999999</v>
      </c>
      <c r="G30">
        <f>IFERROR(VLOOKUP(D30:D742,'Факторы ликвидности'!C$4:L$2204,2,FALSE),0)</f>
        <v>38.700000000000003</v>
      </c>
      <c r="H30">
        <f>IFERROR(VLOOKUP(D30:D742,'Факторы ликвидности'!C$4:L$2204,3,FALSE),0)</f>
        <v>-81.3</v>
      </c>
      <c r="I30">
        <f>IFERROR(VLOOKUP(D30:D742,'Факторы ликвидности'!C$4:L$2204,4,FALSE),0)</f>
        <v>0</v>
      </c>
      <c r="J30">
        <f>IFERROR(VLOOKUP(D30:D742,'Факторы ликвидности'!C$4:L$2204,5,FALSE),0)</f>
        <v>11</v>
      </c>
      <c r="K30">
        <f>IFERROR(VLOOKUP(D30:D742,'Факторы ликвидности'!C$4:L$2204,6,FALSE),0)</f>
        <v>0</v>
      </c>
      <c r="L30">
        <f>IFERROR(VLOOKUP(D30:D742,'Факторы ликвидности'!C$4:L$2204,7,FALSE),0)</f>
        <v>12.1</v>
      </c>
      <c r="M30">
        <f>IFERROR(VLOOKUP(D30:D742,'Факторы ликвидности'!C$4:L$2204,8,FALSE),0)</f>
        <v>0</v>
      </c>
      <c r="N30">
        <f>IFERROR(VLOOKUP(D30:D742,'Факторы ликвидности'!C$4:L$2204,10,FALSE),0)</f>
        <v>5.5</v>
      </c>
    </row>
    <row r="31" spans="2:19" x14ac:dyDescent="0.3">
      <c r="B31">
        <v>27</v>
      </c>
      <c r="C31" s="18">
        <f t="shared" si="0"/>
        <v>7</v>
      </c>
      <c r="D31" s="19">
        <v>43765</v>
      </c>
      <c r="E31">
        <f>IFERROR(VLOOKUP(D30:D743,'Остатки на корсчетах'!B$3:D$4956,2,FALSE),0)</f>
        <v>0</v>
      </c>
      <c r="F31">
        <f>IFERROR(VLOOKUP(D31:D743,Сальдо!C$3:D$4010,2,FALSE),0)</f>
        <v>0</v>
      </c>
      <c r="G31">
        <f>IFERROR(VLOOKUP(D31:D743,'Факторы ликвидности'!C$4:L$2204,2,FALSE),0)</f>
        <v>0</v>
      </c>
      <c r="H31">
        <f>IFERROR(VLOOKUP(D31:D743,'Факторы ликвидности'!C$4:L$2204,3,FALSE),0)</f>
        <v>0</v>
      </c>
      <c r="I31">
        <f>IFERROR(VLOOKUP(D31:D743,'Факторы ликвидности'!C$4:L$2204,4,FALSE),0)</f>
        <v>0</v>
      </c>
      <c r="J31">
        <f>IFERROR(VLOOKUP(D31:D743,'Факторы ликвидности'!C$4:L$2204,5,FALSE),0)</f>
        <v>0</v>
      </c>
      <c r="K31">
        <f>IFERROR(VLOOKUP(D31:D743,'Факторы ликвидности'!C$4:L$2204,6,FALSE),0)</f>
        <v>0</v>
      </c>
      <c r="L31">
        <f>IFERROR(VLOOKUP(D31:D743,'Факторы ликвидности'!C$4:L$2204,7,FALSE),0)</f>
        <v>0</v>
      </c>
      <c r="M31">
        <f>IFERROR(VLOOKUP(D31:D743,'Факторы ликвидности'!C$4:L$2204,8,FALSE),0)</f>
        <v>0</v>
      </c>
      <c r="N31">
        <f>IFERROR(VLOOKUP(D31:D743,'Факторы ликвидности'!C$4:L$2204,10,FALSE),0)</f>
        <v>0</v>
      </c>
    </row>
    <row r="32" spans="2:19" x14ac:dyDescent="0.3">
      <c r="B32">
        <v>28</v>
      </c>
      <c r="C32" s="18">
        <f t="shared" si="0"/>
        <v>6</v>
      </c>
      <c r="D32" s="19">
        <v>43764</v>
      </c>
      <c r="E32">
        <f>IFERROR(VLOOKUP(D31:D744,'Остатки на корсчетах'!B$3:D$4956,2,FALSE),0)</f>
        <v>0</v>
      </c>
      <c r="F32">
        <f>IFERROR(VLOOKUP(D32:D744,Сальдо!C$3:D$4010,2,FALSE),0)</f>
        <v>0</v>
      </c>
      <c r="G32">
        <f>IFERROR(VLOOKUP(D32:D744,'Факторы ликвидности'!C$4:L$2204,2,FALSE),0)</f>
        <v>0</v>
      </c>
      <c r="H32">
        <f>IFERROR(VLOOKUP(D32:D744,'Факторы ликвидности'!C$4:L$2204,3,FALSE),0)</f>
        <v>0</v>
      </c>
      <c r="I32">
        <f>IFERROR(VLOOKUP(D32:D744,'Факторы ликвидности'!C$4:L$2204,4,FALSE),0)</f>
        <v>0</v>
      </c>
      <c r="J32">
        <f>IFERROR(VLOOKUP(D32:D744,'Факторы ликвидности'!C$4:L$2204,5,FALSE),0)</f>
        <v>0</v>
      </c>
      <c r="K32">
        <f>IFERROR(VLOOKUP(D32:D744,'Факторы ликвидности'!C$4:L$2204,6,FALSE),0)</f>
        <v>0</v>
      </c>
      <c r="L32">
        <f>IFERROR(VLOOKUP(D32:D744,'Факторы ликвидности'!C$4:L$2204,7,FALSE),0)</f>
        <v>0</v>
      </c>
      <c r="M32">
        <f>IFERROR(VLOOKUP(D32:D744,'Факторы ликвидности'!C$4:L$2204,8,FALSE),0)</f>
        <v>0</v>
      </c>
      <c r="N32">
        <f>IFERROR(VLOOKUP(D32:D744,'Факторы ликвидности'!C$4:L$2204,10,FALSE),0)</f>
        <v>0</v>
      </c>
    </row>
    <row r="33" spans="2:20" x14ac:dyDescent="0.3">
      <c r="B33">
        <v>29</v>
      </c>
      <c r="C33" s="18">
        <f t="shared" si="0"/>
        <v>5</v>
      </c>
      <c r="D33" s="19">
        <v>43763</v>
      </c>
      <c r="E33">
        <f>IFERROR(VLOOKUP(D32:D745,'Остатки на корсчетах'!B$3:D$4956,2,FALSE),0)</f>
        <v>2690.6</v>
      </c>
      <c r="F33">
        <f>IFERROR(VLOOKUP(D33:D745,Сальдо!C$3:D$4010,2,FALSE),0)</f>
        <v>181.6</v>
      </c>
      <c r="G33">
        <f>IFERROR(VLOOKUP(D33:D745,'Факторы ликвидности'!C$4:L$2204,2,FALSE),0)</f>
        <v>13.3</v>
      </c>
      <c r="H33">
        <f>IFERROR(VLOOKUP(D33:D745,'Факторы ликвидности'!C$4:L$2204,3,FALSE),0)</f>
        <v>-1048.5</v>
      </c>
      <c r="I33">
        <f>IFERROR(VLOOKUP(D33:D745,'Факторы ликвидности'!C$4:L$2204,4,FALSE),0)</f>
        <v>0</v>
      </c>
      <c r="J33">
        <f>IFERROR(VLOOKUP(D33:D745,'Факторы ликвидности'!C$4:L$2204,5,FALSE),0)</f>
        <v>-70</v>
      </c>
      <c r="K33">
        <f>IFERROR(VLOOKUP(D33:D745,'Факторы ликвидности'!C$4:L$2204,6,FALSE),0)</f>
        <v>-71.099999999999994</v>
      </c>
      <c r="L33">
        <f>IFERROR(VLOOKUP(D33:D745,'Факторы ликвидности'!C$4:L$2204,7,FALSE),0)</f>
        <v>12.1</v>
      </c>
      <c r="M33">
        <f>IFERROR(VLOOKUP(D33:D745,'Факторы ликвидности'!C$4:L$2204,8,FALSE),0)</f>
        <v>0</v>
      </c>
      <c r="N33">
        <f>IFERROR(VLOOKUP(D33:D745,'Факторы ликвидности'!C$4:L$2204,10,FALSE),0)</f>
        <v>17.5</v>
      </c>
    </row>
    <row r="34" spans="2:20" x14ac:dyDescent="0.3">
      <c r="B34">
        <v>30</v>
      </c>
      <c r="C34" s="18">
        <f t="shared" si="0"/>
        <v>4</v>
      </c>
      <c r="D34" s="19">
        <v>43762</v>
      </c>
      <c r="E34">
        <f>IFERROR(VLOOKUP(D33:D746,'Остатки на корсчетах'!B$3:D$4956,2,FALSE),0)</f>
        <v>2883.7</v>
      </c>
      <c r="F34">
        <f>IFERROR(VLOOKUP(D34:D746,Сальдо!C$3:D$4010,2,FALSE),0)</f>
        <v>163.69999999999999</v>
      </c>
      <c r="G34">
        <f>IFERROR(VLOOKUP(D34:D746,'Факторы ликвидности'!C$4:L$2204,2,FALSE),0)</f>
        <v>15.2</v>
      </c>
      <c r="H34">
        <f>IFERROR(VLOOKUP(D34:D746,'Факторы ликвидности'!C$4:L$2204,3,FALSE),0)</f>
        <v>-190</v>
      </c>
      <c r="I34">
        <f>IFERROR(VLOOKUP(D34:D746,'Факторы ликвидности'!C$4:L$2204,4,FALSE),0)</f>
        <v>0</v>
      </c>
      <c r="J34">
        <f>IFERROR(VLOOKUP(D34:D746,'Факторы ликвидности'!C$4:L$2204,5,FALSE),0)</f>
        <v>30</v>
      </c>
      <c r="K34">
        <f>IFERROR(VLOOKUP(D34:D746,'Факторы ликвидности'!C$4:L$2204,6,FALSE),0)</f>
        <v>0</v>
      </c>
      <c r="L34">
        <f>IFERROR(VLOOKUP(D34:D746,'Факторы ликвидности'!C$4:L$2204,7,FALSE),0)</f>
        <v>12.1</v>
      </c>
      <c r="M34">
        <f>IFERROR(VLOOKUP(D34:D746,'Факторы ликвидности'!C$4:L$2204,8,FALSE),0)</f>
        <v>0</v>
      </c>
      <c r="N34">
        <f>IFERROR(VLOOKUP(D34:D746,'Факторы ликвидности'!C$4:L$2204,10,FALSE),0)</f>
        <v>-18.3</v>
      </c>
    </row>
    <row r="35" spans="2:20" x14ac:dyDescent="0.3">
      <c r="B35">
        <v>31</v>
      </c>
      <c r="C35" s="18">
        <f t="shared" si="0"/>
        <v>3</v>
      </c>
      <c r="D35" s="19">
        <v>43761</v>
      </c>
      <c r="E35">
        <f>IFERROR(VLOOKUP(D34:D747,'Остатки на корсчетах'!B$3:D$4956,2,FALSE),0)</f>
        <v>2611.6</v>
      </c>
      <c r="F35">
        <f>IFERROR(VLOOKUP(D35:D747,Сальдо!C$3:D$4010,2,FALSE),0)</f>
        <v>538</v>
      </c>
      <c r="G35">
        <f>IFERROR(VLOOKUP(D35:D747,'Факторы ликвидности'!C$4:L$2204,2,FALSE),0)</f>
        <v>26.2</v>
      </c>
      <c r="H35">
        <f>IFERROR(VLOOKUP(D35:D747,'Факторы ликвидности'!C$4:L$2204,3,FALSE),0)</f>
        <v>-133.19999999999999</v>
      </c>
      <c r="I35">
        <f>IFERROR(VLOOKUP(D35:D747,'Факторы ликвидности'!C$4:L$2204,4,FALSE),0)</f>
        <v>-32.9</v>
      </c>
      <c r="J35">
        <f>IFERROR(VLOOKUP(D35:D747,'Факторы ликвидности'!C$4:L$2204,5,FALSE),0)</f>
        <v>-30</v>
      </c>
      <c r="K35">
        <f>IFERROR(VLOOKUP(D35:D747,'Факторы ликвидности'!C$4:L$2204,6,FALSE),0)</f>
        <v>10</v>
      </c>
      <c r="L35">
        <f>IFERROR(VLOOKUP(D35:D747,'Факторы ликвидности'!C$4:L$2204,7,FALSE),0)</f>
        <v>12</v>
      </c>
      <c r="M35">
        <f>IFERROR(VLOOKUP(D35:D747,'Факторы ликвидности'!C$4:L$2204,8,FALSE),0)</f>
        <v>0</v>
      </c>
      <c r="N35">
        <f>IFERROR(VLOOKUP(D35:D747,'Факторы ликвидности'!C$4:L$2204,10,FALSE),0)</f>
        <v>378.7</v>
      </c>
    </row>
    <row r="36" spans="2:20" x14ac:dyDescent="0.3">
      <c r="B36">
        <v>32</v>
      </c>
      <c r="C36" s="16">
        <f t="shared" si="0"/>
        <v>2</v>
      </c>
      <c r="D36" s="17">
        <v>43760</v>
      </c>
      <c r="E36">
        <f>IFERROR(VLOOKUP(D35:D748,'Остатки на корсчетах'!B$3:D$4956,2,FALSE),0)</f>
        <v>2559.5</v>
      </c>
      <c r="F36">
        <f>IFERROR(VLOOKUP(D36:D748,Сальдо!C$3:D$4010,2,FALSE),0)</f>
        <v>124.7</v>
      </c>
      <c r="G36">
        <f>IFERROR(VLOOKUP(D36:D748,'Факторы ликвидности'!C$4:L$2204,2,FALSE),0)</f>
        <v>27.7</v>
      </c>
      <c r="H36">
        <f>IFERROR(VLOOKUP(D36:D748,'Факторы ликвидности'!C$4:L$2204,3,FALSE),0)</f>
        <v>34.700000000000003</v>
      </c>
      <c r="I36">
        <f>IFERROR(VLOOKUP(D36:D748,'Факторы ликвидности'!C$4:L$2204,4,FALSE),0)</f>
        <v>16.100000000000001</v>
      </c>
      <c r="J36">
        <f>IFERROR(VLOOKUP(D36:D748,'Факторы ликвидности'!C$4:L$2204,5,FALSE),0)</f>
        <v>0</v>
      </c>
      <c r="K36">
        <f>IFERROR(VLOOKUP(D36:D748,'Факторы ликвидности'!C$4:L$2204,6,FALSE),0)</f>
        <v>0</v>
      </c>
      <c r="L36">
        <f>IFERROR(VLOOKUP(D36:D748,'Факторы ликвидности'!C$4:L$2204,7,FALSE),0)</f>
        <v>12</v>
      </c>
      <c r="M36">
        <f>IFERROR(VLOOKUP(D36:D748,'Факторы ликвидности'!C$4:L$2204,8,FALSE),0)</f>
        <v>0</v>
      </c>
      <c r="N36">
        <f>IFERROR(VLOOKUP(D36:D748,'Факторы ликвидности'!C$4:L$2204,10,FALSE),0)</f>
        <v>-10.199999999999999</v>
      </c>
      <c r="O36">
        <f>O37+F36+SUM(G36,H36,M36)</f>
        <v>3478</v>
      </c>
      <c r="P36">
        <f>E36-O36</f>
        <v>-918.5</v>
      </c>
      <c r="R36">
        <f>AVERAGE(E36:E42)</f>
        <v>2594.56</v>
      </c>
      <c r="S36">
        <f>AVERAGE(O36:O42)</f>
        <v>3182.3200000000006</v>
      </c>
      <c r="T36">
        <f>AVERAGE(P36:P43)</f>
        <v>-576.48333333333335</v>
      </c>
    </row>
    <row r="37" spans="2:20" x14ac:dyDescent="0.3">
      <c r="B37">
        <v>33</v>
      </c>
      <c r="C37" s="16">
        <f t="shared" si="0"/>
        <v>1</v>
      </c>
      <c r="D37" s="17">
        <v>43759</v>
      </c>
      <c r="E37">
        <f>IFERROR(VLOOKUP(D36:D749,'Остатки на корсчетах'!B$3:D$4956,2,FALSE),0)</f>
        <v>2684.4</v>
      </c>
      <c r="F37">
        <f>IFERROR(VLOOKUP(D37:D749,Сальдо!C$3:D$4010,2,FALSE),0)</f>
        <v>131.1</v>
      </c>
      <c r="G37">
        <f>IFERROR(VLOOKUP(D37:D749,'Факторы ликвидности'!C$4:L$2204,2,FALSE),0)</f>
        <v>37.9</v>
      </c>
      <c r="H37">
        <f>IFERROR(VLOOKUP(D37:D749,'Факторы ликвидности'!C$4:L$2204,3,FALSE),0)</f>
        <v>-169.8</v>
      </c>
      <c r="I37">
        <f>IFERROR(VLOOKUP(D37:D749,'Факторы ликвидности'!C$4:L$2204,4,FALSE),0)</f>
        <v>0</v>
      </c>
      <c r="J37">
        <f>IFERROR(VLOOKUP(D37:D749,'Факторы ликвидности'!C$4:L$2204,5,FALSE),0)</f>
        <v>20</v>
      </c>
      <c r="K37">
        <f>IFERROR(VLOOKUP(D37:D749,'Факторы ликвидности'!C$4:L$2204,6,FALSE),0)</f>
        <v>-150.30000000000001</v>
      </c>
      <c r="L37">
        <f>IFERROR(VLOOKUP(D37:D749,'Факторы ликвидности'!C$4:L$2204,7,FALSE),0)</f>
        <v>12</v>
      </c>
      <c r="M37">
        <f>IFERROR(VLOOKUP(D37:D749,'Факторы ликвидности'!C$4:L$2204,8,FALSE),0)</f>
        <v>0</v>
      </c>
      <c r="N37">
        <f>IFERROR(VLOOKUP(D37:D749,'Факторы ликвидности'!C$4:L$2204,10,FALSE),0)</f>
        <v>6.8</v>
      </c>
      <c r="O37">
        <f>O40+F37+SUM(G37,H37,M37)</f>
        <v>3290.9</v>
      </c>
      <c r="P37">
        <f t="shared" ref="P37:P43" si="3">E37-O37</f>
        <v>-606.5</v>
      </c>
      <c r="S37" s="7">
        <f>R36-S36</f>
        <v>-587.76000000000067</v>
      </c>
    </row>
    <row r="38" spans="2:20" x14ac:dyDescent="0.3">
      <c r="B38">
        <v>34</v>
      </c>
      <c r="C38" s="16">
        <f t="shared" si="0"/>
        <v>7</v>
      </c>
      <c r="D38" s="17">
        <v>43758</v>
      </c>
    </row>
    <row r="39" spans="2:20" x14ac:dyDescent="0.3">
      <c r="B39">
        <v>35</v>
      </c>
      <c r="C39" s="16">
        <f t="shared" si="0"/>
        <v>6</v>
      </c>
      <c r="D39" s="17">
        <v>43757</v>
      </c>
    </row>
    <row r="40" spans="2:20" x14ac:dyDescent="0.3">
      <c r="B40">
        <v>36</v>
      </c>
      <c r="C40" s="16">
        <f t="shared" si="0"/>
        <v>5</v>
      </c>
      <c r="D40" s="17">
        <v>43756</v>
      </c>
      <c r="E40">
        <f>IFERROR(VLOOKUP(D39:D752,'Остатки на корсчетах'!B$3:D$4956,2,FALSE),0)</f>
        <v>2529.1</v>
      </c>
      <c r="F40">
        <f>IFERROR(VLOOKUP(D40:D752,Сальдо!C$3:D$4010,2,FALSE),0)</f>
        <v>126.3</v>
      </c>
      <c r="G40">
        <f>IFERROR(VLOOKUP(D40:D752,'Факторы ликвидности'!C$4:L$2204,2,FALSE),0)</f>
        <v>-5.5</v>
      </c>
      <c r="H40">
        <f>IFERROR(VLOOKUP(D40:D752,'Факторы ликвидности'!C$4:L$2204,3,FALSE),0)</f>
        <v>166.6</v>
      </c>
      <c r="I40">
        <f>IFERROR(VLOOKUP(D40:D752,'Факторы ликвидности'!C$4:L$2204,4,FALSE),0)</f>
        <v>0</v>
      </c>
      <c r="J40">
        <f>IFERROR(VLOOKUP(D40:D752,'Факторы ликвидности'!C$4:L$2204,5,FALSE),0)</f>
        <v>-10</v>
      </c>
      <c r="K40">
        <f>IFERROR(VLOOKUP(D40:D752,'Факторы ликвидности'!C$4:L$2204,6,FALSE),0)</f>
        <v>47.8</v>
      </c>
      <c r="L40">
        <f>IFERROR(VLOOKUP(D40:D752,'Факторы ликвидности'!C$4:L$2204,7,FALSE),0)</f>
        <v>12</v>
      </c>
      <c r="M40">
        <f>IFERROR(VLOOKUP(D40:D752,'Факторы ликвидности'!C$4:L$2204,8,FALSE),0)</f>
        <v>0</v>
      </c>
      <c r="N40">
        <f>IFERROR(VLOOKUP(D40:D752,'Факторы ликвидности'!C$4:L$2204,10,FALSE),0)</f>
        <v>-4.0999999999999996</v>
      </c>
      <c r="O40">
        <f t="shared" ref="O40:O41" si="4">O41+F40+SUM(G40,H40,M40)</f>
        <v>3291.7000000000003</v>
      </c>
      <c r="P40">
        <f t="shared" si="3"/>
        <v>-762.60000000000036</v>
      </c>
    </row>
    <row r="41" spans="2:20" x14ac:dyDescent="0.3">
      <c r="B41">
        <v>37</v>
      </c>
      <c r="C41" s="16">
        <f t="shared" si="0"/>
        <v>4</v>
      </c>
      <c r="D41" s="17">
        <v>43755</v>
      </c>
      <c r="E41">
        <f>IFERROR(VLOOKUP(D40:D753,'Остатки на корсчетах'!B$3:D$4956,2,FALSE),0)</f>
        <v>2498</v>
      </c>
      <c r="F41">
        <f>IFERROR(VLOOKUP(D41:D753,Сальдо!C$3:D$4010,2,FALSE),0)</f>
        <v>123.3</v>
      </c>
      <c r="G41">
        <f>IFERROR(VLOOKUP(D41:D753,'Факторы ликвидности'!C$4:L$2204,2,FALSE),0)</f>
        <v>-16.899999999999999</v>
      </c>
      <c r="H41">
        <f>IFERROR(VLOOKUP(D41:D753,'Факторы ликвидности'!C$4:L$2204,3,FALSE),0)</f>
        <v>51.2</v>
      </c>
      <c r="I41">
        <f>IFERROR(VLOOKUP(D41:D753,'Факторы ликвидности'!C$4:L$2204,4,FALSE),0)</f>
        <v>0</v>
      </c>
      <c r="J41">
        <f>IFERROR(VLOOKUP(D41:D753,'Факторы ликвидности'!C$4:L$2204,5,FALSE),0)</f>
        <v>30</v>
      </c>
      <c r="K41">
        <f>IFERROR(VLOOKUP(D41:D753,'Факторы ликвидности'!C$4:L$2204,6,FALSE),0)</f>
        <v>-49.8</v>
      </c>
      <c r="L41">
        <f>IFERROR(VLOOKUP(D41:D753,'Факторы ликвидности'!C$4:L$2204,7,FALSE),0)</f>
        <v>12.1</v>
      </c>
      <c r="M41">
        <f>IFERROR(VLOOKUP(D41:D753,'Факторы ликвидности'!C$4:L$2204,8,FALSE),0)</f>
        <v>0</v>
      </c>
      <c r="N41">
        <f>IFERROR(VLOOKUP(D41:D753,'Факторы ликвидности'!C$4:L$2204,10,FALSE),0)</f>
        <v>-4.3</v>
      </c>
      <c r="O41">
        <f t="shared" si="4"/>
        <v>3004.3</v>
      </c>
      <c r="P41">
        <f t="shared" si="3"/>
        <v>-506.30000000000018</v>
      </c>
    </row>
    <row r="42" spans="2:20" x14ac:dyDescent="0.3">
      <c r="B42">
        <v>38</v>
      </c>
      <c r="C42" s="16">
        <f t="shared" si="0"/>
        <v>3</v>
      </c>
      <c r="D42" s="17">
        <v>43754</v>
      </c>
      <c r="E42">
        <f>IFERROR(VLOOKUP(D41:D754,'Остатки на корсчетах'!B$3:D$4956,2,FALSE),0)</f>
        <v>2701.8</v>
      </c>
      <c r="F42">
        <f>IFERROR(VLOOKUP(D42:D754,Сальдо!C$3:D$4010,2,FALSE),0)</f>
        <v>-37.9</v>
      </c>
      <c r="G42">
        <f>IFERROR(VLOOKUP(D42:D754,'Факторы ликвидности'!C$4:L$2204,2,FALSE),0)</f>
        <v>-7.7</v>
      </c>
      <c r="H42">
        <f>IFERROR(VLOOKUP(D42:D754,'Факторы ликвидности'!C$4:L$2204,3,FALSE),0)</f>
        <v>-45.1</v>
      </c>
      <c r="I42">
        <f>IFERROR(VLOOKUP(D42:D754,'Факторы ликвидности'!C$4:L$2204,4,FALSE),0)</f>
        <v>-37.4</v>
      </c>
      <c r="J42">
        <f>IFERROR(VLOOKUP(D42:D754,'Факторы ликвидности'!C$4:L$2204,5,FALSE),0)</f>
        <v>-28</v>
      </c>
      <c r="K42">
        <f>IFERROR(VLOOKUP(D42:D754,'Факторы ликвидности'!C$4:L$2204,6,FALSE),0)</f>
        <v>-0.5</v>
      </c>
      <c r="L42">
        <f>IFERROR(VLOOKUP(D42:D754,'Факторы ликвидности'!C$4:L$2204,7,FALSE),0)</f>
        <v>12</v>
      </c>
      <c r="M42">
        <f>IFERROR(VLOOKUP(D42:D754,'Факторы ликвидности'!C$4:L$2204,8,FALSE),0)</f>
        <v>1.5</v>
      </c>
      <c r="N42">
        <f>IFERROR(VLOOKUP(D42:D754,'Факторы ликвидности'!C$4:L$2204,10,FALSE),0)</f>
        <v>-153</v>
      </c>
      <c r="O42">
        <f>O43+F42+SUM(G42,H42,M42)</f>
        <v>2846.7</v>
      </c>
      <c r="P42">
        <f t="shared" si="3"/>
        <v>-144.89999999999964</v>
      </c>
    </row>
    <row r="43" spans="2:20" x14ac:dyDescent="0.3">
      <c r="B43">
        <v>39</v>
      </c>
      <c r="C43" s="18">
        <f t="shared" si="0"/>
        <v>2</v>
      </c>
      <c r="D43" s="8">
        <v>43753</v>
      </c>
      <c r="E43">
        <f>IFERROR(VLOOKUP(D42:D755,'Остатки на корсчетах'!B$3:D$4956,2,FALSE),0)</f>
        <v>2415.8000000000002</v>
      </c>
      <c r="F43">
        <f>IFERROR(VLOOKUP(D43:D755,Сальдо!C$3:D$4010,2,FALSE),0)</f>
        <v>129.80000000000001</v>
      </c>
      <c r="G43">
        <f>IFERROR(VLOOKUP(D43:D755,'Факторы ликвидности'!C$4:L$2204,2,FALSE),0)</f>
        <v>-7.7</v>
      </c>
      <c r="H43">
        <f>IFERROR(VLOOKUP(D43:D755,'Факторы ликвидности'!C$4:L$2204,3,FALSE),0)</f>
        <v>277.2</v>
      </c>
      <c r="I43">
        <f>IFERROR(VLOOKUP(D43:D755,'Факторы ликвидности'!C$4:L$2204,4,FALSE),0)</f>
        <v>139.4</v>
      </c>
      <c r="J43">
        <f>IFERROR(VLOOKUP(D43:D755,'Факторы ликвидности'!C$4:L$2204,5,FALSE),0)</f>
        <v>0</v>
      </c>
      <c r="K43">
        <f>IFERROR(VLOOKUP(D43:D755,'Факторы ликвидности'!C$4:L$2204,6,FALSE),0)</f>
        <v>200</v>
      </c>
      <c r="L43">
        <f>IFERROR(VLOOKUP(D43:D755,'Факторы ликвидности'!C$4:L$2204,7,FALSE),0)</f>
        <v>18.600000000000001</v>
      </c>
      <c r="M43">
        <f>IFERROR(VLOOKUP(D43:D755,'Факторы ликвидности'!C$4:L$2204,8,FALSE),0)</f>
        <v>-0.4</v>
      </c>
      <c r="N43">
        <f>IFERROR(VLOOKUP(D43:D755,'Факторы ликвидности'!C$4:L$2204,10,FALSE),0)</f>
        <v>17</v>
      </c>
      <c r="O43">
        <f>E44+F43+SUM(G43,H43,M43)</f>
        <v>2935.9</v>
      </c>
      <c r="P43">
        <f t="shared" si="3"/>
        <v>-520.09999999999991</v>
      </c>
    </row>
    <row r="44" spans="2:20" x14ac:dyDescent="0.3">
      <c r="B44">
        <v>40</v>
      </c>
      <c r="C44" s="18">
        <f t="shared" si="0"/>
        <v>1</v>
      </c>
      <c r="D44" s="8">
        <v>43752</v>
      </c>
      <c r="E44">
        <f>IFERROR(VLOOKUP(D43:D756,'Остатки на корсчетах'!B$3:D$4956,2,FALSE),0)</f>
        <v>2537</v>
      </c>
      <c r="F44">
        <f>IFERROR(VLOOKUP(D44:D756,Сальдо!C$3:D$4010,2,FALSE),0)</f>
        <v>120.2</v>
      </c>
      <c r="G44">
        <f>IFERROR(VLOOKUP(D44:D756,'Факторы ликвидности'!C$4:L$2204,2,FALSE),0)</f>
        <v>2.7</v>
      </c>
      <c r="H44">
        <f>IFERROR(VLOOKUP(D44:D756,'Факторы ликвидности'!C$4:L$2204,3,FALSE),0)</f>
        <v>-114.5</v>
      </c>
      <c r="I44">
        <f>IFERROR(VLOOKUP(D44:D756,'Факторы ликвидности'!C$4:L$2204,4,FALSE),0)</f>
        <v>0</v>
      </c>
      <c r="J44">
        <f>IFERROR(VLOOKUP(D44:D756,'Факторы ликвидности'!C$4:L$2204,5,FALSE),0)</f>
        <v>0</v>
      </c>
      <c r="K44">
        <f>IFERROR(VLOOKUP(D44:D756,'Факторы ликвидности'!C$4:L$2204,6,FALSE),0)</f>
        <v>0.2</v>
      </c>
      <c r="L44">
        <f>IFERROR(VLOOKUP(D44:D756,'Факторы ликвидности'!C$4:L$2204,7,FALSE),0)</f>
        <v>5.4</v>
      </c>
      <c r="M44">
        <f>IFERROR(VLOOKUP(D44:D756,'Факторы ликвидности'!C$4:L$2204,8,FALSE),0)</f>
        <v>-0.3</v>
      </c>
      <c r="N44">
        <f>IFERROR(VLOOKUP(D44:D756,'Факторы ликвидности'!C$4:L$2204,10,FALSE),0)</f>
        <v>-9.3000000000000007</v>
      </c>
    </row>
    <row r="45" spans="2:20" x14ac:dyDescent="0.3">
      <c r="B45">
        <v>41</v>
      </c>
      <c r="C45" s="18">
        <f t="shared" si="0"/>
        <v>7</v>
      </c>
      <c r="D45" s="19">
        <v>43751</v>
      </c>
      <c r="E45">
        <f>IFERROR(VLOOKUP(D44:D757,'Остатки на корсчетах'!B$3:D$4956,2,FALSE),0)</f>
        <v>0</v>
      </c>
      <c r="F45">
        <f>IFERROR(VLOOKUP(D45:D757,Сальдо!C$3:D$4010,2,FALSE),0)</f>
        <v>0</v>
      </c>
      <c r="G45">
        <f>IFERROR(VLOOKUP(D45:D757,'Факторы ликвидности'!C$4:L$2204,2,FALSE),0)</f>
        <v>0</v>
      </c>
      <c r="H45">
        <f>IFERROR(VLOOKUP(D45:D757,'Факторы ликвидности'!C$4:L$2204,3,FALSE),0)</f>
        <v>0</v>
      </c>
      <c r="I45">
        <f>IFERROR(VLOOKUP(D45:D757,'Факторы ликвидности'!C$4:L$2204,4,FALSE),0)</f>
        <v>0</v>
      </c>
      <c r="J45">
        <f>IFERROR(VLOOKUP(D45:D757,'Факторы ликвидности'!C$4:L$2204,5,FALSE),0)</f>
        <v>0</v>
      </c>
      <c r="K45">
        <f>IFERROR(VLOOKUP(D45:D757,'Факторы ликвидности'!C$4:L$2204,6,FALSE),0)</f>
        <v>0</v>
      </c>
      <c r="L45">
        <f>IFERROR(VLOOKUP(D45:D757,'Факторы ликвидности'!C$4:L$2204,7,FALSE),0)</f>
        <v>0</v>
      </c>
      <c r="M45">
        <f>IFERROR(VLOOKUP(D45:D757,'Факторы ликвидности'!C$4:L$2204,8,FALSE),0)</f>
        <v>0</v>
      </c>
      <c r="N45">
        <f>IFERROR(VLOOKUP(D45:D757,'Факторы ликвидности'!C$4:L$2204,10,FALSE),0)</f>
        <v>0</v>
      </c>
    </row>
    <row r="46" spans="2:20" x14ac:dyDescent="0.3">
      <c r="B46">
        <v>42</v>
      </c>
      <c r="C46" s="18">
        <f t="shared" si="0"/>
        <v>6</v>
      </c>
      <c r="D46" s="19">
        <v>43750</v>
      </c>
      <c r="E46">
        <f>IFERROR(VLOOKUP(D45:D758,'Остатки на корсчетах'!B$3:D$4956,2,FALSE),0)</f>
        <v>0</v>
      </c>
      <c r="F46">
        <f>IFERROR(VLOOKUP(D46:D758,Сальдо!C$3:D$4010,2,FALSE),0)</f>
        <v>0</v>
      </c>
      <c r="G46">
        <f>IFERROR(VLOOKUP(D46:D758,'Факторы ликвидности'!C$4:L$2204,2,FALSE),0)</f>
        <v>0</v>
      </c>
      <c r="H46">
        <f>IFERROR(VLOOKUP(D46:D758,'Факторы ликвидности'!C$4:L$2204,3,FALSE),0)</f>
        <v>0</v>
      </c>
      <c r="I46">
        <f>IFERROR(VLOOKUP(D46:D758,'Факторы ликвидности'!C$4:L$2204,4,FALSE),0)</f>
        <v>0</v>
      </c>
      <c r="J46">
        <f>IFERROR(VLOOKUP(D46:D758,'Факторы ликвидности'!C$4:L$2204,5,FALSE),0)</f>
        <v>0</v>
      </c>
      <c r="K46">
        <f>IFERROR(VLOOKUP(D46:D758,'Факторы ликвидности'!C$4:L$2204,6,FALSE),0)</f>
        <v>0</v>
      </c>
      <c r="L46">
        <f>IFERROR(VLOOKUP(D46:D758,'Факторы ликвидности'!C$4:L$2204,7,FALSE),0)</f>
        <v>0</v>
      </c>
      <c r="M46">
        <f>IFERROR(VLOOKUP(D46:D758,'Факторы ликвидности'!C$4:L$2204,8,FALSE),0)</f>
        <v>0</v>
      </c>
      <c r="N46">
        <f>IFERROR(VLOOKUP(D46:D758,'Факторы ликвидности'!C$4:L$2204,10,FALSE),0)</f>
        <v>0</v>
      </c>
    </row>
    <row r="47" spans="2:20" x14ac:dyDescent="0.3">
      <c r="B47">
        <v>43</v>
      </c>
      <c r="C47" s="18">
        <f t="shared" si="0"/>
        <v>5</v>
      </c>
      <c r="D47" s="19">
        <v>43749</v>
      </c>
      <c r="E47">
        <f>IFERROR(VLOOKUP(D46:D759,'Остатки на корсчетах'!B$3:D$4956,2,FALSE),0)</f>
        <v>2497.9</v>
      </c>
      <c r="F47">
        <f>IFERROR(VLOOKUP(D47:D759,Сальдо!C$3:D$4010,2,FALSE),0)</f>
        <v>110.7</v>
      </c>
      <c r="G47">
        <f>IFERROR(VLOOKUP(D47:D759,'Факторы ликвидности'!C$4:L$2204,2,FALSE),0)</f>
        <v>-28</v>
      </c>
      <c r="H47">
        <f>IFERROR(VLOOKUP(D47:D759,'Факторы ликвидности'!C$4:L$2204,3,FALSE),0)</f>
        <v>74.2</v>
      </c>
      <c r="I47">
        <f>IFERROR(VLOOKUP(D47:D759,'Факторы ликвидности'!C$4:L$2204,4,FALSE),0)</f>
        <v>0</v>
      </c>
      <c r="J47">
        <f>IFERROR(VLOOKUP(D47:D759,'Факторы ликвидности'!C$4:L$2204,5,FALSE),0)</f>
        <v>-10</v>
      </c>
      <c r="K47">
        <f>IFERROR(VLOOKUP(D47:D759,'Факторы ликвидности'!C$4:L$2204,6,FALSE),0)</f>
        <v>-6.9</v>
      </c>
      <c r="L47">
        <f>IFERROR(VLOOKUP(D47:D759,'Факторы ликвидности'!C$4:L$2204,7,FALSE),0)</f>
        <v>12</v>
      </c>
      <c r="M47">
        <f>IFERROR(VLOOKUP(D47:D759,'Факторы ликвидности'!C$4:L$2204,8,FALSE),0)</f>
        <v>0</v>
      </c>
      <c r="N47">
        <f>IFERROR(VLOOKUP(D47:D759,'Факторы ликвидности'!C$4:L$2204,10,FALSE),0)</f>
        <v>-7.6</v>
      </c>
    </row>
    <row r="48" spans="2:20" x14ac:dyDescent="0.3">
      <c r="B48">
        <v>44</v>
      </c>
      <c r="C48" s="18">
        <f t="shared" si="0"/>
        <v>4</v>
      </c>
      <c r="D48" s="19">
        <v>43748</v>
      </c>
      <c r="E48">
        <f>IFERROR(VLOOKUP(D47:D760,'Остатки на корсчетах'!B$3:D$4956,2,FALSE),0)</f>
        <v>2424.4</v>
      </c>
      <c r="F48">
        <f>IFERROR(VLOOKUP(D48:D760,Сальдо!C$3:D$4010,2,FALSE),0)</f>
        <v>110.8</v>
      </c>
      <c r="G48">
        <f>IFERROR(VLOOKUP(D48:D760,'Факторы ликвидности'!C$4:L$2204,2,FALSE),0)</f>
        <v>-30.3</v>
      </c>
      <c r="H48">
        <f>IFERROR(VLOOKUP(D48:D760,'Факторы ликвидности'!C$4:L$2204,3,FALSE),0)</f>
        <v>103.9</v>
      </c>
      <c r="I48">
        <f>IFERROR(VLOOKUP(D48:D760,'Факторы ликвидности'!C$4:L$2204,4,FALSE),0)</f>
        <v>0</v>
      </c>
      <c r="J48">
        <f>IFERROR(VLOOKUP(D48:D760,'Факторы ликвидности'!C$4:L$2204,5,FALSE),0)</f>
        <v>30</v>
      </c>
      <c r="K48">
        <f>IFERROR(VLOOKUP(D48:D760,'Факторы ликвидности'!C$4:L$2204,6,FALSE),0)</f>
        <v>-0.1</v>
      </c>
      <c r="L48">
        <f>IFERROR(VLOOKUP(D48:D760,'Факторы ликвидности'!C$4:L$2204,7,FALSE),0)</f>
        <v>12.1</v>
      </c>
      <c r="M48">
        <f>IFERROR(VLOOKUP(D48:D760,'Факторы ликвидности'!C$4:L$2204,8,FALSE),0)</f>
        <v>0</v>
      </c>
      <c r="N48">
        <f>IFERROR(VLOOKUP(D48:D760,'Факторы ликвидности'!C$4:L$2204,10,FALSE),0)</f>
        <v>0</v>
      </c>
    </row>
    <row r="49" spans="2:14" x14ac:dyDescent="0.3">
      <c r="B49">
        <v>45</v>
      </c>
      <c r="C49" s="18">
        <f t="shared" si="0"/>
        <v>3</v>
      </c>
      <c r="D49" s="19">
        <v>43747</v>
      </c>
      <c r="E49">
        <f>IFERROR(VLOOKUP(D48:D761,'Остатки на корсчетах'!B$3:D$4956,2,FALSE),0)</f>
        <v>2221.9</v>
      </c>
      <c r="F49">
        <f>IFERROR(VLOOKUP(D49:D761,Сальдо!C$3:D$4010,2,FALSE),0)</f>
        <v>450.3</v>
      </c>
      <c r="G49">
        <f>IFERROR(VLOOKUP(D49:D761,'Факторы ликвидности'!C$4:L$2204,2,FALSE),0)</f>
        <v>-15.3</v>
      </c>
      <c r="H49">
        <f>IFERROR(VLOOKUP(D49:D761,'Факторы ликвидности'!C$4:L$2204,3,FALSE),0)</f>
        <v>-122.9</v>
      </c>
      <c r="I49">
        <f>IFERROR(VLOOKUP(D49:D761,'Факторы ликвидности'!C$4:L$2204,4,FALSE),0)</f>
        <v>-54.6</v>
      </c>
      <c r="J49">
        <f>IFERROR(VLOOKUP(D49:D761,'Факторы ликвидности'!C$4:L$2204,5,FALSE),0)</f>
        <v>-30</v>
      </c>
      <c r="K49">
        <f>IFERROR(VLOOKUP(D49:D761,'Факторы ликвидности'!C$4:L$2204,6,FALSE),0)</f>
        <v>-63.9</v>
      </c>
      <c r="L49">
        <f>IFERROR(VLOOKUP(D49:D761,'Факторы ликвидности'!C$4:L$2204,7,FALSE),0)</f>
        <v>12.1</v>
      </c>
      <c r="M49">
        <f>IFERROR(VLOOKUP(D49:D761,'Факторы ликвидности'!C$4:L$2204,8,FALSE),0)</f>
        <v>0</v>
      </c>
      <c r="N49">
        <f>IFERROR(VLOOKUP(D49:D761,'Факторы ликвидности'!C$4:L$2204,10,FALSE),0)</f>
        <v>340.8</v>
      </c>
    </row>
    <row r="50" spans="2:14" x14ac:dyDescent="0.3">
      <c r="B50">
        <v>46</v>
      </c>
      <c r="C50" s="16">
        <f t="shared" si="0"/>
        <v>2</v>
      </c>
      <c r="D50" s="17">
        <v>43746</v>
      </c>
      <c r="E50">
        <f>IFERROR(VLOOKUP(D49:D762,'Остатки на корсчетах'!B$3:D$4956,2,FALSE),0)</f>
        <v>2315.3000000000002</v>
      </c>
      <c r="F50">
        <f>IFERROR(VLOOKUP(D50:D762,Сальдо!C$3:D$4010,2,FALSE),0)</f>
        <v>293.60000000000002</v>
      </c>
      <c r="G50">
        <f>IFERROR(VLOOKUP(D50:D762,'Факторы ликвидности'!C$4:L$2204,2,FALSE),0)</f>
        <v>1.5</v>
      </c>
      <c r="H50">
        <f>IFERROR(VLOOKUP(D50:D762,'Факторы ликвидности'!C$4:L$2204,3,FALSE),0)</f>
        <v>129</v>
      </c>
      <c r="I50">
        <f>IFERROR(VLOOKUP(D50:D762,'Факторы ликвидности'!C$4:L$2204,4,FALSE),0)</f>
        <v>15</v>
      </c>
      <c r="J50">
        <f>IFERROR(VLOOKUP(D50:D762,'Факторы ликвидности'!C$4:L$2204,5,FALSE),0)</f>
        <v>0</v>
      </c>
      <c r="K50">
        <f>IFERROR(VLOOKUP(D50:D762,'Факторы ликвидности'!C$4:L$2204,6,FALSE),0)</f>
        <v>64</v>
      </c>
      <c r="L50">
        <f>IFERROR(VLOOKUP(D50:D762,'Факторы ликвидности'!C$4:L$2204,7,FALSE),0)</f>
        <v>12</v>
      </c>
      <c r="M50">
        <f>IFERROR(VLOOKUP(D50:D762,'Факторы ликвидности'!C$4:L$2204,8,FALSE),0)</f>
        <v>0</v>
      </c>
      <c r="N50">
        <f>IFERROR(VLOOKUP(D50:D762,'Факторы ликвидности'!C$4:L$2204,10,FALSE),0)</f>
        <v>-223.9</v>
      </c>
    </row>
    <row r="51" spans="2:14" x14ac:dyDescent="0.3">
      <c r="B51">
        <v>47</v>
      </c>
      <c r="C51" s="16">
        <f t="shared" si="0"/>
        <v>1</v>
      </c>
      <c r="D51" s="17">
        <v>43745</v>
      </c>
      <c r="E51">
        <f>IFERROR(VLOOKUP(D50:D763,'Остатки на корсчетах'!B$3:D$4956,2,FALSE),0)</f>
        <v>2322.1999999999998</v>
      </c>
      <c r="F51">
        <f>IFERROR(VLOOKUP(D51:D763,Сальдо!C$3:D$4010,2,FALSE),0)</f>
        <v>131.1</v>
      </c>
      <c r="G51">
        <f>IFERROR(VLOOKUP(D51:D763,'Факторы ликвидности'!C$4:L$2204,2,FALSE),0)</f>
        <v>19.3</v>
      </c>
      <c r="H51">
        <f>IFERROR(VLOOKUP(D51:D763,'Факторы ликвидности'!C$4:L$2204,3,FALSE),0)</f>
        <v>136.19999999999999</v>
      </c>
      <c r="I51">
        <f>IFERROR(VLOOKUP(D51:D763,'Факторы ликвидности'!C$4:L$2204,4,FALSE),0)</f>
        <v>0</v>
      </c>
      <c r="J51">
        <f>IFERROR(VLOOKUP(D51:D763,'Факторы ликвидности'!C$4:L$2204,5,FALSE),0)</f>
        <v>85</v>
      </c>
      <c r="K51">
        <f>IFERROR(VLOOKUP(D51:D763,'Факторы ликвидности'!C$4:L$2204,6,FALSE),0)</f>
        <v>0.4</v>
      </c>
      <c r="L51">
        <f>IFERROR(VLOOKUP(D51:D763,'Факторы ликвидности'!C$4:L$2204,7,FALSE),0)</f>
        <v>11.7</v>
      </c>
      <c r="M51">
        <f>IFERROR(VLOOKUP(D51:D763,'Факторы ликвидности'!C$4:L$2204,8,FALSE),0)</f>
        <v>0</v>
      </c>
      <c r="N51">
        <f>IFERROR(VLOOKUP(D51:D763,'Факторы ликвидности'!C$4:L$2204,10,FALSE),0)</f>
        <v>-162.4</v>
      </c>
    </row>
    <row r="52" spans="2:14" x14ac:dyDescent="0.3">
      <c r="B52">
        <v>48</v>
      </c>
      <c r="C52" s="16">
        <f t="shared" si="0"/>
        <v>7</v>
      </c>
      <c r="D52" s="17">
        <v>43744</v>
      </c>
      <c r="E52">
        <f>IFERROR(VLOOKUP(D51:D764,'Остатки на корсчетах'!B$3:D$4956,2,FALSE),0)</f>
        <v>0</v>
      </c>
      <c r="F52">
        <f>IFERROR(VLOOKUP(D52:D764,Сальдо!C$3:D$4010,2,FALSE),0)</f>
        <v>0</v>
      </c>
      <c r="G52">
        <f>IFERROR(VLOOKUP(D52:D764,'Факторы ликвидности'!C$4:L$2204,2,FALSE),0)</f>
        <v>0</v>
      </c>
      <c r="H52">
        <f>IFERROR(VLOOKUP(D52:D764,'Факторы ликвидности'!C$4:L$2204,3,FALSE),0)</f>
        <v>0</v>
      </c>
      <c r="I52">
        <f>IFERROR(VLOOKUP(D52:D764,'Факторы ликвидности'!C$4:L$2204,4,FALSE),0)</f>
        <v>0</v>
      </c>
      <c r="J52">
        <f>IFERROR(VLOOKUP(D52:D764,'Факторы ликвидности'!C$4:L$2204,5,FALSE),0)</f>
        <v>0</v>
      </c>
      <c r="K52">
        <f>IFERROR(VLOOKUP(D52:D764,'Факторы ликвидности'!C$4:L$2204,6,FALSE),0)</f>
        <v>0</v>
      </c>
      <c r="L52">
        <f>IFERROR(VLOOKUP(D52:D764,'Факторы ликвидности'!C$4:L$2204,7,FALSE),0)</f>
        <v>0</v>
      </c>
      <c r="M52">
        <f>IFERROR(VLOOKUP(D52:D764,'Факторы ликвидности'!C$4:L$2204,8,FALSE),0)</f>
        <v>0</v>
      </c>
      <c r="N52">
        <f>IFERROR(VLOOKUP(D52:D764,'Факторы ликвидности'!C$4:L$2204,10,FALSE),0)</f>
        <v>0</v>
      </c>
    </row>
    <row r="53" spans="2:14" x14ac:dyDescent="0.3">
      <c r="B53">
        <v>49</v>
      </c>
      <c r="C53" s="16">
        <f t="shared" si="0"/>
        <v>6</v>
      </c>
      <c r="D53" s="17">
        <v>43743</v>
      </c>
      <c r="E53">
        <f>IFERROR(VLOOKUP(D52:D765,'Остатки на корсчетах'!B$3:D$4956,2,FALSE),0)</f>
        <v>0</v>
      </c>
      <c r="F53">
        <f>IFERROR(VLOOKUP(D53:D765,Сальдо!C$3:D$4010,2,FALSE),0)</f>
        <v>0</v>
      </c>
      <c r="G53">
        <f>IFERROR(VLOOKUP(D53:D765,'Факторы ликвидности'!C$4:L$2204,2,FALSE),0)</f>
        <v>0</v>
      </c>
      <c r="H53">
        <f>IFERROR(VLOOKUP(D53:D765,'Факторы ликвидности'!C$4:L$2204,3,FALSE),0)</f>
        <v>0</v>
      </c>
      <c r="I53">
        <f>IFERROR(VLOOKUP(D53:D765,'Факторы ликвидности'!C$4:L$2204,4,FALSE),0)</f>
        <v>0</v>
      </c>
      <c r="J53">
        <f>IFERROR(VLOOKUP(D53:D765,'Факторы ликвидности'!C$4:L$2204,5,FALSE),0)</f>
        <v>0</v>
      </c>
      <c r="K53">
        <f>IFERROR(VLOOKUP(D53:D765,'Факторы ликвидности'!C$4:L$2204,6,FALSE),0)</f>
        <v>0</v>
      </c>
      <c r="L53">
        <f>IFERROR(VLOOKUP(D53:D765,'Факторы ликвидности'!C$4:L$2204,7,FALSE),0)</f>
        <v>0</v>
      </c>
      <c r="M53">
        <f>IFERROR(VLOOKUP(D53:D765,'Факторы ликвидности'!C$4:L$2204,8,FALSE),0)</f>
        <v>0</v>
      </c>
      <c r="N53">
        <f>IFERROR(VLOOKUP(D53:D765,'Факторы ликвидности'!C$4:L$2204,10,FALSE),0)</f>
        <v>0</v>
      </c>
    </row>
    <row r="54" spans="2:14" x14ac:dyDescent="0.3">
      <c r="B54">
        <v>50</v>
      </c>
      <c r="C54" s="16">
        <f t="shared" si="0"/>
        <v>5</v>
      </c>
      <c r="D54" s="17">
        <v>43742</v>
      </c>
      <c r="E54">
        <f>IFERROR(VLOOKUP(D53:D766,'Остатки на корсчетах'!B$3:D$4956,2,FALSE),0)</f>
        <v>2456.6</v>
      </c>
      <c r="F54">
        <f>IFERROR(VLOOKUP(D54:D766,Сальдо!C$3:D$4010,2,FALSE),0)</f>
        <v>119.3</v>
      </c>
      <c r="G54">
        <f>IFERROR(VLOOKUP(D54:D766,'Факторы ликвидности'!C$4:L$2204,2,FALSE),0)</f>
        <v>-28.1</v>
      </c>
      <c r="H54">
        <f>IFERROR(VLOOKUP(D54:D766,'Факторы ликвидности'!C$4:L$2204,3,FALSE),0)</f>
        <v>-95.2</v>
      </c>
      <c r="I54">
        <f>IFERROR(VLOOKUP(D54:D766,'Факторы ликвидности'!C$4:L$2204,4,FALSE),0)</f>
        <v>0</v>
      </c>
      <c r="J54">
        <f>IFERROR(VLOOKUP(D54:D766,'Факторы ликвидности'!C$4:L$2204,5,FALSE),0)</f>
        <v>-100</v>
      </c>
      <c r="K54">
        <f>IFERROR(VLOOKUP(D54:D766,'Факторы ликвидности'!C$4:L$2204,6,FALSE),0)</f>
        <v>-60.4</v>
      </c>
      <c r="L54">
        <f>IFERROR(VLOOKUP(D54:D766,'Факторы ликвидности'!C$4:L$2204,7,FALSE),0)</f>
        <v>11.7</v>
      </c>
      <c r="M54">
        <f>IFERROR(VLOOKUP(D54:D766,'Факторы ликвидности'!C$4:L$2204,8,FALSE),0)</f>
        <v>0</v>
      </c>
      <c r="N54">
        <f>IFERROR(VLOOKUP(D54:D766,'Факторы ликвидности'!C$4:L$2204,10,FALSE),0)</f>
        <v>-11.2</v>
      </c>
    </row>
    <row r="55" spans="2:14" x14ac:dyDescent="0.3">
      <c r="B55">
        <v>51</v>
      </c>
      <c r="C55" s="16">
        <f t="shared" si="0"/>
        <v>4</v>
      </c>
      <c r="D55" s="17">
        <v>43741</v>
      </c>
      <c r="E55">
        <f>IFERROR(VLOOKUP(D54:D767,'Остатки на корсчетах'!B$3:D$4956,2,FALSE),0)</f>
        <v>2270</v>
      </c>
      <c r="F55">
        <f>IFERROR(VLOOKUP(D55:D767,Сальдо!C$3:D$4010,2,FALSE),0)</f>
        <v>116.6</v>
      </c>
      <c r="G55">
        <f>IFERROR(VLOOKUP(D55:D767,'Факторы ликвидности'!C$4:L$2204,2,FALSE),0)</f>
        <v>-14.3</v>
      </c>
      <c r="H55">
        <f>IFERROR(VLOOKUP(D55:D767,'Факторы ликвидности'!C$4:L$2204,3,FALSE),0)</f>
        <v>203.9</v>
      </c>
      <c r="I55">
        <f>IFERROR(VLOOKUP(D55:D767,'Факторы ликвидности'!C$4:L$2204,4,FALSE),0)</f>
        <v>0</v>
      </c>
      <c r="J55">
        <f>IFERROR(VLOOKUP(D55:D767,'Факторы ликвидности'!C$4:L$2204,5,FALSE),0)</f>
        <v>50</v>
      </c>
      <c r="K55">
        <f>IFERROR(VLOOKUP(D55:D767,'Факторы ликвидности'!C$4:L$2204,6,FALSE),0)</f>
        <v>75</v>
      </c>
      <c r="L55">
        <f>IFERROR(VLOOKUP(D55:D767,'Факторы ликвидности'!C$4:L$2204,7,FALSE),0)</f>
        <v>11.8</v>
      </c>
      <c r="M55">
        <f>IFERROR(VLOOKUP(D55:D767,'Факторы ликвидности'!C$4:L$2204,8,FALSE),0)</f>
        <v>0</v>
      </c>
      <c r="N55">
        <f>IFERROR(VLOOKUP(D55:D767,'Факторы ликвидности'!C$4:L$2204,10,FALSE),0)</f>
        <v>-3</v>
      </c>
    </row>
    <row r="56" spans="2:14" x14ac:dyDescent="0.3">
      <c r="B56">
        <v>52</v>
      </c>
      <c r="C56" s="16">
        <f t="shared" si="0"/>
        <v>3</v>
      </c>
      <c r="D56" s="17">
        <v>43740</v>
      </c>
      <c r="E56">
        <f>IFERROR(VLOOKUP(D55:D768,'Остатки на корсчетах'!B$3:D$4956,2,FALSE),0)</f>
        <v>2411.3000000000002</v>
      </c>
      <c r="F56">
        <f>IFERROR(VLOOKUP(D56:D768,Сальдо!C$3:D$4010,2,FALSE),0)</f>
        <v>50.5</v>
      </c>
      <c r="G56">
        <f>IFERROR(VLOOKUP(D56:D768,'Факторы ликвидности'!C$4:L$2204,2,FALSE),0)</f>
        <v>0.8</v>
      </c>
      <c r="H56">
        <f>IFERROR(VLOOKUP(D56:D768,'Факторы ликвидности'!C$4:L$2204,3,FALSE),0)</f>
        <v>-78.400000000000006</v>
      </c>
      <c r="I56">
        <f>IFERROR(VLOOKUP(D56:D768,'Факторы ликвидности'!C$4:L$2204,4,FALSE),0)</f>
        <v>-22.8</v>
      </c>
      <c r="J56">
        <f>IFERROR(VLOOKUP(D56:D768,'Факторы ликвидности'!C$4:L$2204,5,FALSE),0)</f>
        <v>5</v>
      </c>
      <c r="K56">
        <f>IFERROR(VLOOKUP(D56:D768,'Факторы ликвидности'!C$4:L$2204,6,FALSE),0)</f>
        <v>-100.2</v>
      </c>
      <c r="L56">
        <f>IFERROR(VLOOKUP(D56:D768,'Факторы ликвидности'!C$4:L$2204,7,FALSE),0)</f>
        <v>11.8</v>
      </c>
      <c r="M56">
        <f>IFERROR(VLOOKUP(D56:D768,'Факторы ликвидности'!C$4:L$2204,8,FALSE),0)</f>
        <v>0</v>
      </c>
      <c r="N56">
        <f>IFERROR(VLOOKUP(D56:D768,'Факторы ликвидности'!C$4:L$2204,10,FALSE),0)</f>
        <v>-63.2</v>
      </c>
    </row>
    <row r="57" spans="2:14" x14ac:dyDescent="0.3">
      <c r="B57">
        <v>53</v>
      </c>
      <c r="C57" s="18">
        <f t="shared" si="0"/>
        <v>2</v>
      </c>
      <c r="D57" s="8">
        <v>43739</v>
      </c>
      <c r="E57">
        <f>IFERROR(VLOOKUP(D56:D769,'Остатки на корсчетах'!B$3:D$4956,2,FALSE),0)</f>
        <v>2671.2</v>
      </c>
      <c r="F57">
        <f>IFERROR(VLOOKUP(D57:D769,Сальдо!C$3:D$4010,2,FALSE),0)</f>
        <v>135</v>
      </c>
      <c r="G57">
        <f>IFERROR(VLOOKUP(D57:D769,'Факторы ликвидности'!C$4:L$2204,2,FALSE),0)</f>
        <v>17.399999999999999</v>
      </c>
      <c r="H57">
        <f>IFERROR(VLOOKUP(D57:D769,'Факторы ликвидности'!C$4:L$2204,3,FALSE),0)</f>
        <v>190.4</v>
      </c>
      <c r="I57">
        <f>IFERROR(VLOOKUP(D57:D769,'Факторы ликвидности'!C$4:L$2204,4,FALSE),0)</f>
        <v>10.6</v>
      </c>
      <c r="J57">
        <f>IFERROR(VLOOKUP(D57:D769,'Факторы ликвидности'!C$4:L$2204,5,FALSE),0)</f>
        <v>0</v>
      </c>
      <c r="K57">
        <f>IFERROR(VLOOKUP(D57:D769,'Факторы ликвидности'!C$4:L$2204,6,FALSE),0)</f>
        <v>100</v>
      </c>
      <c r="L57">
        <f>IFERROR(VLOOKUP(D57:D769,'Факторы ликвидности'!C$4:L$2204,7,FALSE),0)</f>
        <v>11.8</v>
      </c>
      <c r="M57">
        <f>IFERROR(VLOOKUP(D57:D769,'Факторы ликвидности'!C$4:L$2204,8,FALSE),0)</f>
        <v>0</v>
      </c>
      <c r="N57">
        <f>IFERROR(VLOOKUP(D57:D769,'Факторы ликвидности'!C$4:L$2204,10,FALSE),0)</f>
        <v>-468</v>
      </c>
    </row>
    <row r="58" spans="2:14" x14ac:dyDescent="0.3">
      <c r="B58">
        <v>54</v>
      </c>
      <c r="C58" s="18">
        <f t="shared" si="0"/>
        <v>1</v>
      </c>
      <c r="D58" s="8">
        <v>43738</v>
      </c>
      <c r="E58">
        <f>IFERROR(VLOOKUP(D57:D770,'Остатки на корсчетах'!B$3:D$4956,2,FALSE),0)</f>
        <v>2824</v>
      </c>
      <c r="F58">
        <f>IFERROR(VLOOKUP(D58:D770,Сальдо!C$3:D$4010,2,FALSE),0)</f>
        <v>124.1</v>
      </c>
      <c r="G58">
        <f>IFERROR(VLOOKUP(D58:D770,'Факторы ликвидности'!C$4:L$2204,2,FALSE),0)</f>
        <v>6.1</v>
      </c>
      <c r="H58">
        <f>IFERROR(VLOOKUP(D58:D770,'Факторы ликвидности'!C$4:L$2204,3,FALSE),0)</f>
        <v>-149.1</v>
      </c>
      <c r="I58">
        <f>IFERROR(VLOOKUP(D58:D770,'Факторы ликвидности'!C$4:L$2204,4,FALSE),0)</f>
        <v>0</v>
      </c>
      <c r="J58">
        <f>IFERROR(VLOOKUP(D58:D770,'Факторы ликвидности'!C$4:L$2204,5,FALSE),0)</f>
        <v>100</v>
      </c>
      <c r="K58">
        <f>IFERROR(VLOOKUP(D58:D770,'Факторы ликвидности'!C$4:L$2204,6,FALSE),0)</f>
        <v>-200.1</v>
      </c>
      <c r="L58">
        <f>IFERROR(VLOOKUP(D58:D770,'Факторы ликвидности'!C$4:L$2204,7,FALSE),0)</f>
        <v>11.7</v>
      </c>
      <c r="M58">
        <f>IFERROR(VLOOKUP(D58:D770,'Факторы ликвидности'!C$4:L$2204,8,FALSE),0)</f>
        <v>0</v>
      </c>
      <c r="N58">
        <f>IFERROR(VLOOKUP(D58:D770,'Факторы ликвидности'!C$4:L$2204,10,FALSE),0)</f>
        <v>-9.6</v>
      </c>
    </row>
    <row r="59" spans="2:14" x14ac:dyDescent="0.3">
      <c r="B59">
        <v>55</v>
      </c>
      <c r="C59" s="18">
        <f t="shared" si="0"/>
        <v>7</v>
      </c>
      <c r="D59" s="19">
        <v>43737</v>
      </c>
      <c r="E59">
        <f>IFERROR(VLOOKUP(D58:D771,'Остатки на корсчетах'!B$3:D$4956,2,FALSE),0)</f>
        <v>0</v>
      </c>
      <c r="F59">
        <f>IFERROR(VLOOKUP(D59:D771,Сальдо!C$3:D$4010,2,FALSE),0)</f>
        <v>0</v>
      </c>
      <c r="G59">
        <f>IFERROR(VLOOKUP(D59:D771,'Факторы ликвидности'!C$4:L$2204,2,FALSE),0)</f>
        <v>0</v>
      </c>
      <c r="H59">
        <f>IFERROR(VLOOKUP(D59:D771,'Факторы ликвидности'!C$4:L$2204,3,FALSE),0)</f>
        <v>0</v>
      </c>
      <c r="I59">
        <f>IFERROR(VLOOKUP(D59:D771,'Факторы ликвидности'!C$4:L$2204,4,FALSE),0)</f>
        <v>0</v>
      </c>
      <c r="J59">
        <f>IFERROR(VLOOKUP(D59:D771,'Факторы ликвидности'!C$4:L$2204,5,FALSE),0)</f>
        <v>0</v>
      </c>
      <c r="K59">
        <f>IFERROR(VLOOKUP(D59:D771,'Факторы ликвидности'!C$4:L$2204,6,FALSE),0)</f>
        <v>0</v>
      </c>
      <c r="L59">
        <f>IFERROR(VLOOKUP(D59:D771,'Факторы ликвидности'!C$4:L$2204,7,FALSE),0)</f>
        <v>0</v>
      </c>
      <c r="M59">
        <f>IFERROR(VLOOKUP(D59:D771,'Факторы ликвидности'!C$4:L$2204,8,FALSE),0)</f>
        <v>0</v>
      </c>
      <c r="N59">
        <f>IFERROR(VLOOKUP(D59:D771,'Факторы ликвидности'!C$4:L$2204,10,FALSE),0)</f>
        <v>0</v>
      </c>
    </row>
    <row r="60" spans="2:14" x14ac:dyDescent="0.3">
      <c r="B60">
        <v>56</v>
      </c>
      <c r="C60" s="18">
        <f t="shared" si="0"/>
        <v>6</v>
      </c>
      <c r="D60" s="19">
        <v>43736</v>
      </c>
      <c r="E60">
        <f>IFERROR(VLOOKUP(D59:D772,'Остатки на корсчетах'!B$3:D$4956,2,FALSE),0)</f>
        <v>0</v>
      </c>
      <c r="F60">
        <f>IFERROR(VLOOKUP(D60:D772,Сальдо!C$3:D$4010,2,FALSE),0)</f>
        <v>0</v>
      </c>
      <c r="G60">
        <f>IFERROR(VLOOKUP(D60:D772,'Факторы ликвидности'!C$4:L$2204,2,FALSE),0)</f>
        <v>0</v>
      </c>
      <c r="H60">
        <f>IFERROR(VLOOKUP(D60:D772,'Факторы ликвидности'!C$4:L$2204,3,FALSE),0)</f>
        <v>0</v>
      </c>
      <c r="I60">
        <f>IFERROR(VLOOKUP(D60:D772,'Факторы ликвидности'!C$4:L$2204,4,FALSE),0)</f>
        <v>0</v>
      </c>
      <c r="J60">
        <f>IFERROR(VLOOKUP(D60:D772,'Факторы ликвидности'!C$4:L$2204,5,FALSE),0)</f>
        <v>0</v>
      </c>
      <c r="K60">
        <f>IFERROR(VLOOKUP(D60:D772,'Факторы ликвидности'!C$4:L$2204,6,FALSE),0)</f>
        <v>0</v>
      </c>
      <c r="L60">
        <f>IFERROR(VLOOKUP(D60:D772,'Факторы ликвидности'!C$4:L$2204,7,FALSE),0)</f>
        <v>0</v>
      </c>
      <c r="M60">
        <f>IFERROR(VLOOKUP(D60:D772,'Факторы ликвидности'!C$4:L$2204,8,FALSE),0)</f>
        <v>0</v>
      </c>
      <c r="N60">
        <f>IFERROR(VLOOKUP(D60:D772,'Факторы ликвидности'!C$4:L$2204,10,FALSE),0)</f>
        <v>0</v>
      </c>
    </row>
    <row r="61" spans="2:14" x14ac:dyDescent="0.3">
      <c r="B61">
        <v>57</v>
      </c>
      <c r="C61" s="18">
        <f t="shared" si="0"/>
        <v>5</v>
      </c>
      <c r="D61" s="19">
        <v>43735</v>
      </c>
      <c r="E61">
        <f>IFERROR(VLOOKUP(D60:D773,'Остатки на корсчетах'!B$3:D$4956,2,FALSE),0)</f>
        <v>2449.3000000000002</v>
      </c>
      <c r="F61">
        <f>IFERROR(VLOOKUP(D61:D773,Сальдо!C$3:D$4010,2,FALSE),0)</f>
        <v>111.6</v>
      </c>
      <c r="G61">
        <f>IFERROR(VLOOKUP(D61:D773,'Факторы ликвидности'!C$4:L$2204,2,FALSE),0)</f>
        <v>-27</v>
      </c>
      <c r="H61">
        <f>IFERROR(VLOOKUP(D61:D773,'Факторы ликвидности'!C$4:L$2204,3,FALSE),0)</f>
        <v>407.8</v>
      </c>
      <c r="I61">
        <f>IFERROR(VLOOKUP(D61:D773,'Факторы ликвидности'!C$4:L$2204,4,FALSE),0)</f>
        <v>0</v>
      </c>
      <c r="J61">
        <f>IFERROR(VLOOKUP(D61:D773,'Факторы ликвидности'!C$4:L$2204,5,FALSE),0)</f>
        <v>-100</v>
      </c>
      <c r="K61">
        <f>IFERROR(VLOOKUP(D61:D773,'Факторы ликвидности'!C$4:L$2204,6,FALSE),0)</f>
        <v>190.1</v>
      </c>
      <c r="L61">
        <f>IFERROR(VLOOKUP(D61:D773,'Факторы ликвидности'!C$4:L$2204,7,FALSE),0)</f>
        <v>11.7</v>
      </c>
      <c r="M61">
        <f>IFERROR(VLOOKUP(D61:D773,'Факторы ликвидности'!C$4:L$2204,8,FALSE),0)</f>
        <v>0</v>
      </c>
      <c r="N61">
        <f>IFERROR(VLOOKUP(D61:D773,'Факторы ликвидности'!C$4:L$2204,10,FALSE),0)</f>
        <v>-6.1</v>
      </c>
    </row>
    <row r="62" spans="2:14" x14ac:dyDescent="0.3">
      <c r="B62">
        <v>58</v>
      </c>
      <c r="C62" s="18">
        <f t="shared" si="0"/>
        <v>4</v>
      </c>
      <c r="D62" s="19">
        <v>43734</v>
      </c>
      <c r="E62">
        <f>IFERROR(VLOOKUP(D61:D774,'Остатки на корсчетах'!B$3:D$4956,2,FALSE),0)</f>
        <v>2270.4</v>
      </c>
      <c r="F62">
        <f>IFERROR(VLOOKUP(D62:D774,Сальдо!C$3:D$4010,2,FALSE),0)</f>
        <v>119.7</v>
      </c>
      <c r="G62">
        <f>IFERROR(VLOOKUP(D62:D774,'Факторы ликвидности'!C$4:L$2204,2,FALSE),0)</f>
        <v>-3.4</v>
      </c>
      <c r="H62">
        <f>IFERROR(VLOOKUP(D62:D774,'Факторы ликвидности'!C$4:L$2204,3,FALSE),0)</f>
        <v>180.9</v>
      </c>
      <c r="I62">
        <f>IFERROR(VLOOKUP(D62:D774,'Факторы ликвидности'!C$4:L$2204,4,FALSE),0)</f>
        <v>0</v>
      </c>
      <c r="J62">
        <f>IFERROR(VLOOKUP(D62:D774,'Факторы ликвидности'!C$4:L$2204,5,FALSE),0)</f>
        <v>50</v>
      </c>
      <c r="K62">
        <f>IFERROR(VLOOKUP(D62:D774,'Факторы ликвидности'!C$4:L$2204,6,FALSE),0)</f>
        <v>-0.1</v>
      </c>
      <c r="L62">
        <f>IFERROR(VLOOKUP(D62:D774,'Факторы ликвидности'!C$4:L$2204,7,FALSE),0)</f>
        <v>11.8</v>
      </c>
      <c r="M62">
        <f>IFERROR(VLOOKUP(D62:D774,'Факторы ликвидности'!C$4:L$2204,8,FALSE),0)</f>
        <v>0</v>
      </c>
      <c r="N62">
        <f>IFERROR(VLOOKUP(D62:D774,'Факторы ликвидности'!C$4:L$2204,10,FALSE),0)</f>
        <v>1.5</v>
      </c>
    </row>
    <row r="63" spans="2:14" x14ac:dyDescent="0.3">
      <c r="B63">
        <v>59</v>
      </c>
      <c r="C63" s="18">
        <f t="shared" si="0"/>
        <v>3</v>
      </c>
      <c r="D63" s="19">
        <v>43733</v>
      </c>
      <c r="E63">
        <f>IFERROR(VLOOKUP(D62:D775,'Остатки на корсчетах'!B$3:D$4956,2,FALSE),0)</f>
        <v>2584.6</v>
      </c>
      <c r="F63">
        <f>IFERROR(VLOOKUP(D63:D775,Сальдо!C$3:D$4010,2,FALSE),0)</f>
        <v>644.1</v>
      </c>
      <c r="G63">
        <f>IFERROR(VLOOKUP(D63:D775,'Факторы ликвидности'!C$4:L$2204,2,FALSE),0)</f>
        <v>21.5</v>
      </c>
      <c r="H63">
        <f>IFERROR(VLOOKUP(D63:D775,'Факторы ликвидности'!C$4:L$2204,3,FALSE),0)</f>
        <v>-863.3</v>
      </c>
      <c r="I63">
        <f>IFERROR(VLOOKUP(D63:D775,'Факторы ликвидности'!C$4:L$2204,4,FALSE),0)</f>
        <v>-33.299999999999997</v>
      </c>
      <c r="J63">
        <f>IFERROR(VLOOKUP(D63:D775,'Факторы ликвидности'!C$4:L$2204,5,FALSE),0)</f>
        <v>-30</v>
      </c>
      <c r="K63">
        <f>IFERROR(VLOOKUP(D63:D775,'Факторы ликвидности'!C$4:L$2204,6,FALSE),0)</f>
        <v>-0.2</v>
      </c>
      <c r="L63">
        <f>IFERROR(VLOOKUP(D63:D775,'Факторы ликвидности'!C$4:L$2204,7,FALSE),0)</f>
        <v>11.7</v>
      </c>
      <c r="M63">
        <f>IFERROR(VLOOKUP(D63:D775,'Факторы ликвидности'!C$4:L$2204,8,FALSE),0)</f>
        <v>0</v>
      </c>
      <c r="N63">
        <f>IFERROR(VLOOKUP(D63:D775,'Факторы ликвидности'!C$4:L$2204,10,FALSE),0)</f>
        <v>527.4</v>
      </c>
    </row>
    <row r="64" spans="2:14" x14ac:dyDescent="0.3">
      <c r="B64">
        <v>60</v>
      </c>
      <c r="C64" s="16">
        <f t="shared" si="0"/>
        <v>2</v>
      </c>
      <c r="D64" s="17">
        <v>43732</v>
      </c>
      <c r="E64">
        <f>IFERROR(VLOOKUP(D63:D776,'Остатки на корсчетах'!B$3:D$4956,2,FALSE),0)</f>
        <v>2730</v>
      </c>
      <c r="F64">
        <f>IFERROR(VLOOKUP(D64:D776,Сальдо!C$3:D$4010,2,FALSE),0)</f>
        <v>130.80000000000001</v>
      </c>
      <c r="G64">
        <f>IFERROR(VLOOKUP(D64:D776,'Факторы ликвидности'!C$4:L$2204,2,FALSE),0)</f>
        <v>27.5</v>
      </c>
      <c r="H64">
        <f>IFERROR(VLOOKUP(D64:D776,'Факторы ликвидности'!C$4:L$2204,3,FALSE),0)</f>
        <v>-166.8</v>
      </c>
      <c r="I64">
        <f>IFERROR(VLOOKUP(D64:D776,'Факторы ликвидности'!C$4:L$2204,4,FALSE),0)</f>
        <v>13.9</v>
      </c>
      <c r="J64">
        <f>IFERROR(VLOOKUP(D64:D776,'Факторы ликвидности'!C$4:L$2204,5,FALSE),0)</f>
        <v>0</v>
      </c>
      <c r="K64">
        <f>IFERROR(VLOOKUP(D64:D776,'Факторы ликвидности'!C$4:L$2204,6,FALSE),0)</f>
        <v>0.2</v>
      </c>
      <c r="L64">
        <f>IFERROR(VLOOKUP(D64:D776,'Факторы ликвидности'!C$4:L$2204,7,FALSE),0)</f>
        <v>11.7</v>
      </c>
      <c r="M64">
        <f>IFERROR(VLOOKUP(D64:D776,'Факторы ликвидности'!C$4:L$2204,8,FALSE),0)</f>
        <v>0</v>
      </c>
      <c r="N64">
        <f>IFERROR(VLOOKUP(D64:D776,'Факторы ликвидности'!C$4:L$2204,10,FALSE),0)</f>
        <v>-6.2</v>
      </c>
    </row>
    <row r="65" spans="2:14" x14ac:dyDescent="0.3">
      <c r="B65">
        <v>61</v>
      </c>
      <c r="C65" s="16">
        <f t="shared" si="0"/>
        <v>1</v>
      </c>
      <c r="D65" s="17">
        <v>43731</v>
      </c>
      <c r="E65">
        <f>IFERROR(VLOOKUP(D64:D777,'Остатки на корсчетах'!B$3:D$4956,2,FALSE),0)</f>
        <v>2685.9</v>
      </c>
      <c r="F65">
        <f>IFERROR(VLOOKUP(D65:D777,Сальдо!C$3:D$4010,2,FALSE),0)</f>
        <v>127.6</v>
      </c>
      <c r="G65">
        <f>IFERROR(VLOOKUP(D65:D777,'Факторы ликвидности'!C$4:L$2204,2,FALSE),0)</f>
        <v>47.7</v>
      </c>
      <c r="H65">
        <f>IFERROR(VLOOKUP(D65:D777,'Факторы ликвидности'!C$4:L$2204,3,FALSE),0)</f>
        <v>-0.7</v>
      </c>
      <c r="I65">
        <f>IFERROR(VLOOKUP(D65:D777,'Факторы ликвидности'!C$4:L$2204,4,FALSE),0)</f>
        <v>0</v>
      </c>
      <c r="J65">
        <f>IFERROR(VLOOKUP(D65:D777,'Факторы ликвидности'!C$4:L$2204,5,FALSE),0)</f>
        <v>0</v>
      </c>
      <c r="K65">
        <f>IFERROR(VLOOKUP(D65:D777,'Факторы ликвидности'!C$4:L$2204,6,FALSE),0)</f>
        <v>0</v>
      </c>
      <c r="L65">
        <f>IFERROR(VLOOKUP(D65:D777,'Факторы ликвидности'!C$4:L$2204,7,FALSE),0)</f>
        <v>11.6</v>
      </c>
      <c r="M65">
        <f>IFERROR(VLOOKUP(D65:D777,'Факторы ликвидности'!C$4:L$2204,8,FALSE),0)</f>
        <v>0</v>
      </c>
      <c r="N65">
        <f>IFERROR(VLOOKUP(D65:D777,'Факторы ликвидности'!C$4:L$2204,10,FALSE),0)</f>
        <v>-2.9</v>
      </c>
    </row>
    <row r="66" spans="2:14" x14ac:dyDescent="0.3">
      <c r="B66">
        <v>62</v>
      </c>
      <c r="C66" s="16">
        <f t="shared" si="0"/>
        <v>7</v>
      </c>
      <c r="D66" s="17">
        <v>43730</v>
      </c>
      <c r="E66">
        <f>IFERROR(VLOOKUP(D65:D778,'Остатки на корсчетах'!B$3:D$4956,2,FALSE),0)</f>
        <v>0</v>
      </c>
      <c r="F66">
        <f>IFERROR(VLOOKUP(D66:D778,Сальдо!C$3:D$4010,2,FALSE),0)</f>
        <v>0</v>
      </c>
      <c r="G66">
        <f>IFERROR(VLOOKUP(D66:D778,'Факторы ликвидности'!C$4:L$2204,2,FALSE),0)</f>
        <v>0</v>
      </c>
      <c r="H66">
        <f>IFERROR(VLOOKUP(D66:D778,'Факторы ликвидности'!C$4:L$2204,3,FALSE),0)</f>
        <v>0</v>
      </c>
      <c r="I66">
        <f>IFERROR(VLOOKUP(D66:D778,'Факторы ликвидности'!C$4:L$2204,4,FALSE),0)</f>
        <v>0</v>
      </c>
      <c r="J66">
        <f>IFERROR(VLOOKUP(D66:D778,'Факторы ликвидности'!C$4:L$2204,5,FALSE),0)</f>
        <v>0</v>
      </c>
      <c r="K66">
        <f>IFERROR(VLOOKUP(D66:D778,'Факторы ликвидности'!C$4:L$2204,6,FALSE),0)</f>
        <v>0</v>
      </c>
      <c r="L66">
        <f>IFERROR(VLOOKUP(D66:D778,'Факторы ликвидности'!C$4:L$2204,7,FALSE),0)</f>
        <v>0</v>
      </c>
      <c r="M66">
        <f>IFERROR(VLOOKUP(D66:D778,'Факторы ликвидности'!C$4:L$2204,8,FALSE),0)</f>
        <v>0</v>
      </c>
      <c r="N66">
        <f>IFERROR(VLOOKUP(D66:D778,'Факторы ликвидности'!C$4:L$2204,10,FALSE),0)</f>
        <v>0</v>
      </c>
    </row>
    <row r="67" spans="2:14" x14ac:dyDescent="0.3">
      <c r="B67">
        <v>63</v>
      </c>
      <c r="C67" s="16">
        <f t="shared" si="0"/>
        <v>6</v>
      </c>
      <c r="D67" s="17">
        <v>43729</v>
      </c>
      <c r="E67">
        <f>IFERROR(VLOOKUP(D66:D779,'Остатки на корсчетах'!B$3:D$4956,2,FALSE),0)</f>
        <v>0</v>
      </c>
      <c r="F67">
        <f>IFERROR(VLOOKUP(D67:D779,Сальдо!C$3:D$4010,2,FALSE),0)</f>
        <v>0</v>
      </c>
      <c r="G67">
        <f>IFERROR(VLOOKUP(D67:D779,'Факторы ликвидности'!C$4:L$2204,2,FALSE),0)</f>
        <v>0</v>
      </c>
      <c r="H67">
        <f>IFERROR(VLOOKUP(D67:D779,'Факторы ликвидности'!C$4:L$2204,3,FALSE),0)</f>
        <v>0</v>
      </c>
      <c r="I67">
        <f>IFERROR(VLOOKUP(D67:D779,'Факторы ликвидности'!C$4:L$2204,4,FALSE),0)</f>
        <v>0</v>
      </c>
      <c r="J67">
        <f>IFERROR(VLOOKUP(D67:D779,'Факторы ликвидности'!C$4:L$2204,5,FALSE),0)</f>
        <v>0</v>
      </c>
      <c r="K67">
        <f>IFERROR(VLOOKUP(D67:D779,'Факторы ликвидности'!C$4:L$2204,6,FALSE),0)</f>
        <v>0</v>
      </c>
      <c r="L67">
        <f>IFERROR(VLOOKUP(D67:D779,'Факторы ликвидности'!C$4:L$2204,7,FALSE),0)</f>
        <v>0</v>
      </c>
      <c r="M67">
        <f>IFERROR(VLOOKUP(D67:D779,'Факторы ликвидности'!C$4:L$2204,8,FALSE),0)</f>
        <v>0</v>
      </c>
      <c r="N67">
        <f>IFERROR(VLOOKUP(D67:D779,'Факторы ликвидности'!C$4:L$2204,10,FALSE),0)</f>
        <v>0</v>
      </c>
    </row>
    <row r="68" spans="2:14" x14ac:dyDescent="0.3">
      <c r="B68">
        <v>64</v>
      </c>
      <c r="C68" s="16">
        <f t="shared" si="0"/>
        <v>5</v>
      </c>
      <c r="D68" s="17">
        <v>43728</v>
      </c>
      <c r="E68">
        <f>IFERROR(VLOOKUP(D67:D780,'Остатки на корсчетах'!B$3:D$4956,2,FALSE),0)</f>
        <v>2633.2</v>
      </c>
      <c r="F68">
        <f>IFERROR(VLOOKUP(D68:D780,Сальдо!C$3:D$4010,2,FALSE),0)</f>
        <v>134.4</v>
      </c>
      <c r="G68">
        <f>IFERROR(VLOOKUP(D68:D780,'Факторы ликвидности'!C$4:L$2204,2,FALSE),0)</f>
        <v>10.3</v>
      </c>
      <c r="H68">
        <f>IFERROR(VLOOKUP(D68:D780,'Факторы ликвидности'!C$4:L$2204,3,FALSE),0)</f>
        <v>34.200000000000003</v>
      </c>
      <c r="I68">
        <f>IFERROR(VLOOKUP(D68:D780,'Факторы ликвидности'!C$4:L$2204,4,FALSE),0)</f>
        <v>0</v>
      </c>
      <c r="J68">
        <f>IFERROR(VLOOKUP(D68:D780,'Факторы ликвидности'!C$4:L$2204,5,FALSE),0)</f>
        <v>-100</v>
      </c>
      <c r="K68">
        <f>IFERROR(VLOOKUP(D68:D780,'Факторы ликвидности'!C$4:L$2204,6,FALSE),0)</f>
        <v>0.4</v>
      </c>
      <c r="L68">
        <f>IFERROR(VLOOKUP(D68:D780,'Факторы ликвидности'!C$4:L$2204,7,FALSE),0)</f>
        <v>11.7</v>
      </c>
      <c r="M68">
        <f>IFERROR(VLOOKUP(D68:D780,'Факторы ликвидности'!C$4:L$2204,8,FALSE),0)</f>
        <v>0</v>
      </c>
      <c r="N68">
        <f>IFERROR(VLOOKUP(D68:D780,'Факторы ликвидности'!C$4:L$2204,10,FALSE),0)</f>
        <v>8.3000000000000007</v>
      </c>
    </row>
    <row r="69" spans="2:14" x14ac:dyDescent="0.3">
      <c r="B69">
        <v>65</v>
      </c>
      <c r="C69" s="16">
        <f t="shared" si="0"/>
        <v>4</v>
      </c>
      <c r="D69" s="17">
        <v>43727</v>
      </c>
      <c r="E69">
        <f>IFERROR(VLOOKUP(D68:D781,'Остатки на корсчетах'!B$3:D$4956,2,FALSE),0)</f>
        <v>2612.3000000000002</v>
      </c>
      <c r="F69">
        <f>IFERROR(VLOOKUP(D69:D781,Сальдо!C$3:D$4010,2,FALSE),0)</f>
        <v>139.19999999999999</v>
      </c>
      <c r="G69">
        <f>IFERROR(VLOOKUP(D69:D781,'Факторы ликвидности'!C$4:L$2204,2,FALSE),0)</f>
        <v>4.5</v>
      </c>
      <c r="H69">
        <f>IFERROR(VLOOKUP(D69:D781,'Факторы ликвидности'!C$4:L$2204,3,FALSE),0)</f>
        <v>13.9</v>
      </c>
      <c r="I69">
        <f>IFERROR(VLOOKUP(D69:D781,'Факторы ликвидности'!C$4:L$2204,4,FALSE),0)</f>
        <v>0</v>
      </c>
      <c r="J69">
        <f>IFERROR(VLOOKUP(D69:D781,'Факторы ликвидности'!C$4:L$2204,5,FALSE),0)</f>
        <v>30</v>
      </c>
      <c r="K69">
        <f>IFERROR(VLOOKUP(D69:D781,'Факторы ликвидности'!C$4:L$2204,6,FALSE),0)</f>
        <v>0</v>
      </c>
      <c r="L69">
        <f>IFERROR(VLOOKUP(D69:D781,'Факторы ликвидности'!C$4:L$2204,7,FALSE),0)</f>
        <v>11.8</v>
      </c>
      <c r="M69">
        <f>IFERROR(VLOOKUP(D69:D781,'Факторы ликвидности'!C$4:L$2204,8,FALSE),0)</f>
        <v>0</v>
      </c>
      <c r="N69">
        <f>IFERROR(VLOOKUP(D69:D781,'Факторы ликвидности'!C$4:L$2204,10,FALSE),0)</f>
        <v>2.6</v>
      </c>
    </row>
    <row r="70" spans="2:14" x14ac:dyDescent="0.3">
      <c r="B70">
        <v>66</v>
      </c>
      <c r="C70" s="16">
        <f t="shared" ref="C70:C133" si="5">WEEKDAY(D70,2)</f>
        <v>3</v>
      </c>
      <c r="D70" s="17">
        <v>43726</v>
      </c>
      <c r="E70">
        <f>IFERROR(VLOOKUP(D69:D782,'Остатки на корсчетах'!B$3:D$4956,2,FALSE),0)</f>
        <v>2714.2</v>
      </c>
      <c r="F70">
        <f>IFERROR(VLOOKUP(D70:D782,Сальдо!C$3:D$4010,2,FALSE),0)</f>
        <v>58.1</v>
      </c>
      <c r="G70">
        <f>IFERROR(VLOOKUP(D70:D782,'Факторы ликвидности'!C$4:L$2204,2,FALSE),0)</f>
        <v>9.1999999999999993</v>
      </c>
      <c r="H70">
        <f>IFERROR(VLOOKUP(D70:D782,'Факторы ликвидности'!C$4:L$2204,3,FALSE),0)</f>
        <v>-26.4</v>
      </c>
      <c r="I70">
        <f>IFERROR(VLOOKUP(D70:D782,'Факторы ликвидности'!C$4:L$2204,4,FALSE),0)</f>
        <v>-23.7</v>
      </c>
      <c r="J70">
        <f>IFERROR(VLOOKUP(D70:D782,'Факторы ликвидности'!C$4:L$2204,5,FALSE),0)</f>
        <v>-30</v>
      </c>
      <c r="K70">
        <f>IFERROR(VLOOKUP(D70:D782,'Факторы ликвидности'!C$4:L$2204,6,FALSE),0)</f>
        <v>0.1</v>
      </c>
      <c r="L70">
        <f>IFERROR(VLOOKUP(D70:D782,'Факторы ликвидности'!C$4:L$2204,7,FALSE),0)</f>
        <v>11.8</v>
      </c>
      <c r="M70">
        <f>IFERROR(VLOOKUP(D70:D782,'Факторы ликвидности'!C$4:L$2204,8,FALSE),0)</f>
        <v>0</v>
      </c>
      <c r="N70">
        <f>IFERROR(VLOOKUP(D70:D782,'Факторы ликвидности'!C$4:L$2204,10,FALSE),0)</f>
        <v>-84.8</v>
      </c>
    </row>
    <row r="71" spans="2:14" x14ac:dyDescent="0.3">
      <c r="B71">
        <v>67</v>
      </c>
      <c r="C71" s="18">
        <f t="shared" si="5"/>
        <v>2</v>
      </c>
      <c r="D71" s="8">
        <v>43725</v>
      </c>
      <c r="E71">
        <f>IFERROR(VLOOKUP(D70:D783,'Остатки на корсчетах'!B$3:D$4956,2,FALSE),0)</f>
        <v>2637.7</v>
      </c>
      <c r="F71">
        <f>IFERROR(VLOOKUP(D71:D783,Сальдо!C$3:D$4010,2,FALSE),0)</f>
        <v>141.80000000000001</v>
      </c>
      <c r="G71">
        <f>IFERROR(VLOOKUP(D71:D783,'Факторы ликвидности'!C$4:L$2204,2,FALSE),0)</f>
        <v>6.4</v>
      </c>
      <c r="H71">
        <f>IFERROR(VLOOKUP(D71:D783,'Факторы ликвидности'!C$4:L$2204,3,FALSE),0)</f>
        <v>48.8</v>
      </c>
      <c r="I71">
        <f>IFERROR(VLOOKUP(D71:D783,'Факторы ликвидности'!C$4:L$2204,4,FALSE),0)</f>
        <v>0.2</v>
      </c>
      <c r="J71">
        <f>IFERROR(VLOOKUP(D71:D783,'Факторы ликвидности'!C$4:L$2204,5,FALSE),0)</f>
        <v>0</v>
      </c>
      <c r="K71">
        <f>IFERROR(VLOOKUP(D71:D783,'Факторы ликвидности'!C$4:L$2204,6,FALSE),0)</f>
        <v>-0.5</v>
      </c>
      <c r="L71">
        <f>IFERROR(VLOOKUP(D71:D783,'Факторы ликвидности'!C$4:L$2204,7,FALSE),0)</f>
        <v>11.7</v>
      </c>
      <c r="M71">
        <f>IFERROR(VLOOKUP(D71:D783,'Факторы ликвидности'!C$4:L$2204,8,FALSE),0)</f>
        <v>-13.3</v>
      </c>
      <c r="N71">
        <f>IFERROR(VLOOKUP(D71:D783,'Факторы ликвидности'!C$4:L$2204,10,FALSE),0)</f>
        <v>34.5</v>
      </c>
    </row>
    <row r="72" spans="2:14" x14ac:dyDescent="0.3">
      <c r="B72">
        <v>68</v>
      </c>
      <c r="C72" s="18">
        <f t="shared" si="5"/>
        <v>1</v>
      </c>
      <c r="D72" s="8">
        <v>43724</v>
      </c>
      <c r="E72">
        <f>IFERROR(VLOOKUP(D71:D784,'Остатки на корсчетах'!B$3:D$4956,2,FALSE),0)</f>
        <v>2612.3000000000002</v>
      </c>
      <c r="F72">
        <f>IFERROR(VLOOKUP(D72:D784,Сальдо!C$3:D$4010,2,FALSE),0)</f>
        <v>111.4</v>
      </c>
      <c r="G72">
        <f>IFERROR(VLOOKUP(D72:D784,'Факторы ликвидности'!C$4:L$2204,2,FALSE),0)</f>
        <v>21.2</v>
      </c>
      <c r="H72">
        <f>IFERROR(VLOOKUP(D72:D784,'Факторы ликвидности'!C$4:L$2204,3,FALSE),0)</f>
        <v>36.6</v>
      </c>
      <c r="I72">
        <f>IFERROR(VLOOKUP(D72:D784,'Факторы ликвидности'!C$4:L$2204,4,FALSE),0)</f>
        <v>0</v>
      </c>
      <c r="J72">
        <f>IFERROR(VLOOKUP(D72:D784,'Факторы ликвидности'!C$4:L$2204,5,FALSE),0)</f>
        <v>50</v>
      </c>
      <c r="K72">
        <f>IFERROR(VLOOKUP(D72:D784,'Факторы ликвидности'!C$4:L$2204,6,FALSE),0)</f>
        <v>50.2</v>
      </c>
      <c r="L72">
        <f>IFERROR(VLOOKUP(D72:D784,'Факторы ликвидности'!C$4:L$2204,7,FALSE),0)</f>
        <v>11.6</v>
      </c>
      <c r="M72">
        <f>IFERROR(VLOOKUP(D72:D784,'Факторы ликвидности'!C$4:L$2204,8,FALSE),0)</f>
        <v>-2.9</v>
      </c>
      <c r="N72">
        <f>IFERROR(VLOOKUP(D72:D784,'Факторы ликвидности'!C$4:L$2204,10,FALSE),0)</f>
        <v>-29.5</v>
      </c>
    </row>
    <row r="73" spans="2:14" x14ac:dyDescent="0.3">
      <c r="B73">
        <v>69</v>
      </c>
      <c r="C73" s="18">
        <f t="shared" si="5"/>
        <v>7</v>
      </c>
      <c r="D73" s="19">
        <v>43723</v>
      </c>
      <c r="E73">
        <f>IFERROR(VLOOKUP(D72:D785,'Остатки на корсчетах'!B$3:D$4956,2,FALSE),0)</f>
        <v>0</v>
      </c>
      <c r="F73">
        <f>IFERROR(VLOOKUP(D73:D785,Сальдо!C$3:D$4010,2,FALSE),0)</f>
        <v>0</v>
      </c>
      <c r="G73">
        <f>IFERROR(VLOOKUP(D73:D785,'Факторы ликвидности'!C$4:L$2204,2,FALSE),0)</f>
        <v>0</v>
      </c>
      <c r="H73">
        <f>IFERROR(VLOOKUP(D73:D785,'Факторы ликвидности'!C$4:L$2204,3,FALSE),0)</f>
        <v>0</v>
      </c>
      <c r="I73">
        <f>IFERROR(VLOOKUP(D73:D785,'Факторы ликвидности'!C$4:L$2204,4,FALSE),0)</f>
        <v>0</v>
      </c>
      <c r="J73">
        <f>IFERROR(VLOOKUP(D73:D785,'Факторы ликвидности'!C$4:L$2204,5,FALSE),0)</f>
        <v>0</v>
      </c>
      <c r="K73">
        <f>IFERROR(VLOOKUP(D73:D785,'Факторы ликвидности'!C$4:L$2204,6,FALSE),0)</f>
        <v>0</v>
      </c>
      <c r="L73">
        <f>IFERROR(VLOOKUP(D73:D785,'Факторы ликвидности'!C$4:L$2204,7,FALSE),0)</f>
        <v>0</v>
      </c>
      <c r="M73">
        <f>IFERROR(VLOOKUP(D73:D785,'Факторы ликвидности'!C$4:L$2204,8,FALSE),0)</f>
        <v>0</v>
      </c>
      <c r="N73">
        <f>IFERROR(VLOOKUP(D73:D785,'Факторы ликвидности'!C$4:L$2204,10,FALSE),0)</f>
        <v>0</v>
      </c>
    </row>
    <row r="74" spans="2:14" x14ac:dyDescent="0.3">
      <c r="B74">
        <v>70</v>
      </c>
      <c r="C74" s="18">
        <f t="shared" si="5"/>
        <v>6</v>
      </c>
      <c r="D74" s="19">
        <v>43722</v>
      </c>
      <c r="E74">
        <f>IFERROR(VLOOKUP(D73:D786,'Остатки на корсчетах'!B$3:D$4956,2,FALSE),0)</f>
        <v>0</v>
      </c>
      <c r="F74">
        <f>IFERROR(VLOOKUP(D74:D786,Сальдо!C$3:D$4010,2,FALSE),0)</f>
        <v>0</v>
      </c>
      <c r="G74">
        <f>IFERROR(VLOOKUP(D74:D786,'Факторы ликвидности'!C$4:L$2204,2,FALSE),0)</f>
        <v>0</v>
      </c>
      <c r="H74">
        <f>IFERROR(VLOOKUP(D74:D786,'Факторы ликвидности'!C$4:L$2204,3,FALSE),0)</f>
        <v>0</v>
      </c>
      <c r="I74">
        <f>IFERROR(VLOOKUP(D74:D786,'Факторы ликвидности'!C$4:L$2204,4,FALSE),0)</f>
        <v>0</v>
      </c>
      <c r="J74">
        <f>IFERROR(VLOOKUP(D74:D786,'Факторы ликвидности'!C$4:L$2204,5,FALSE),0)</f>
        <v>0</v>
      </c>
      <c r="K74">
        <f>IFERROR(VLOOKUP(D74:D786,'Факторы ликвидности'!C$4:L$2204,6,FALSE),0)</f>
        <v>0</v>
      </c>
      <c r="L74">
        <f>IFERROR(VLOOKUP(D74:D786,'Факторы ликвидности'!C$4:L$2204,7,FALSE),0)</f>
        <v>0</v>
      </c>
      <c r="M74">
        <f>IFERROR(VLOOKUP(D74:D786,'Факторы ликвидности'!C$4:L$2204,8,FALSE),0)</f>
        <v>0</v>
      </c>
      <c r="N74">
        <f>IFERROR(VLOOKUP(D74:D786,'Факторы ликвидности'!C$4:L$2204,10,FALSE),0)</f>
        <v>0</v>
      </c>
    </row>
    <row r="75" spans="2:14" x14ac:dyDescent="0.3">
      <c r="B75">
        <v>71</v>
      </c>
      <c r="C75" s="18">
        <f t="shared" si="5"/>
        <v>5</v>
      </c>
      <c r="D75" s="19">
        <v>43721</v>
      </c>
      <c r="E75">
        <f>IFERROR(VLOOKUP(D74:D787,'Остатки на корсчетах'!B$3:D$4956,2,FALSE),0)</f>
        <v>2575.6999999999998</v>
      </c>
      <c r="F75">
        <f>IFERROR(VLOOKUP(D75:D787,Сальдо!C$3:D$4010,2,FALSE),0)</f>
        <v>124.3</v>
      </c>
      <c r="G75">
        <f>IFERROR(VLOOKUP(D75:D787,'Факторы ликвидности'!C$4:L$2204,2,FALSE),0)</f>
        <v>-27.3</v>
      </c>
      <c r="H75">
        <f>IFERROR(VLOOKUP(D75:D787,'Факторы ликвидности'!C$4:L$2204,3,FALSE),0)</f>
        <v>50.4</v>
      </c>
      <c r="I75">
        <f>IFERROR(VLOOKUP(D75:D787,'Факторы ликвидности'!C$4:L$2204,4,FALSE),0)</f>
        <v>0</v>
      </c>
      <c r="J75">
        <f>IFERROR(VLOOKUP(D75:D787,'Факторы ликвидности'!C$4:L$2204,5,FALSE),0)</f>
        <v>-5</v>
      </c>
      <c r="K75">
        <f>IFERROR(VLOOKUP(D75:D787,'Факторы ликвидности'!C$4:L$2204,6,FALSE),0)</f>
        <v>49.6</v>
      </c>
      <c r="L75">
        <f>IFERROR(VLOOKUP(D75:D787,'Факторы ликвидности'!C$4:L$2204,7,FALSE),0)</f>
        <v>11.7</v>
      </c>
      <c r="M75">
        <f>IFERROR(VLOOKUP(D75:D787,'Факторы ликвидности'!C$4:L$2204,8,FALSE),0)</f>
        <v>-0.1</v>
      </c>
      <c r="N75">
        <f>IFERROR(VLOOKUP(D75:D787,'Факторы ликвидности'!C$4:L$2204,10,FALSE),0)</f>
        <v>13.6</v>
      </c>
    </row>
    <row r="76" spans="2:14" x14ac:dyDescent="0.3">
      <c r="B76">
        <v>72</v>
      </c>
      <c r="C76" s="18">
        <f t="shared" si="5"/>
        <v>4</v>
      </c>
      <c r="D76" s="19">
        <v>43720</v>
      </c>
      <c r="E76">
        <f>IFERROR(VLOOKUP(D75:D788,'Остатки на корсчетах'!B$3:D$4956,2,FALSE),0)</f>
        <v>2534.3000000000002</v>
      </c>
      <c r="F76">
        <f>IFERROR(VLOOKUP(D76:D788,Сальдо!C$3:D$4010,2,FALSE),0)</f>
        <v>114.9</v>
      </c>
      <c r="G76">
        <f>IFERROR(VLOOKUP(D76:D788,'Факторы ликвидности'!C$4:L$2204,2,FALSE),0)</f>
        <v>-41.5</v>
      </c>
      <c r="H76">
        <f>IFERROR(VLOOKUP(D76:D788,'Факторы ликвидности'!C$4:L$2204,3,FALSE),0)</f>
        <v>94.2</v>
      </c>
      <c r="I76">
        <f>IFERROR(VLOOKUP(D76:D788,'Факторы ликвидности'!C$4:L$2204,4,FALSE),0)</f>
        <v>0</v>
      </c>
      <c r="J76">
        <f>IFERROR(VLOOKUP(D76:D788,'Факторы ликвидности'!C$4:L$2204,5,FALSE),0)</f>
        <v>50</v>
      </c>
      <c r="K76">
        <f>IFERROR(VLOOKUP(D76:D788,'Факторы ликвидности'!C$4:L$2204,6,FALSE),0)</f>
        <v>0</v>
      </c>
      <c r="L76">
        <f>IFERROR(VLOOKUP(D76:D788,'Факторы ликвидности'!C$4:L$2204,7,FALSE),0)</f>
        <v>11.7</v>
      </c>
      <c r="M76">
        <f>IFERROR(VLOOKUP(D76:D788,'Факторы ликвидности'!C$4:L$2204,8,FALSE),0)</f>
        <v>0</v>
      </c>
      <c r="N76">
        <f>IFERROR(VLOOKUP(D76:D788,'Факторы ликвидности'!C$4:L$2204,10,FALSE),0)</f>
        <v>-11.3</v>
      </c>
    </row>
    <row r="77" spans="2:14" x14ac:dyDescent="0.3">
      <c r="B77">
        <v>73</v>
      </c>
      <c r="C77" s="18">
        <f t="shared" si="5"/>
        <v>3</v>
      </c>
      <c r="D77" s="19">
        <v>43719</v>
      </c>
      <c r="E77">
        <f>IFERROR(VLOOKUP(D76:D789,'Остатки на корсчетах'!B$3:D$4956,2,FALSE),0)</f>
        <v>2334.5</v>
      </c>
      <c r="F77">
        <f>IFERROR(VLOOKUP(D77:D789,Сальдо!C$3:D$4010,2,FALSE),0)</f>
        <v>263.2</v>
      </c>
      <c r="G77">
        <f>IFERROR(VLOOKUP(D77:D789,'Факторы ликвидности'!C$4:L$2204,2,FALSE),0)</f>
        <v>-20</v>
      </c>
      <c r="H77">
        <f>IFERROR(VLOOKUP(D77:D789,'Факторы ликвидности'!C$4:L$2204,3,FALSE),0)</f>
        <v>59.2</v>
      </c>
      <c r="I77">
        <f>IFERROR(VLOOKUP(D77:D789,'Факторы ликвидности'!C$4:L$2204,4,FALSE),0)</f>
        <v>-15.1</v>
      </c>
      <c r="J77">
        <f>IFERROR(VLOOKUP(D77:D789,'Факторы ликвидности'!C$4:L$2204,5,FALSE),0)</f>
        <v>25</v>
      </c>
      <c r="K77">
        <f>IFERROR(VLOOKUP(D77:D789,'Факторы ликвидности'!C$4:L$2204,6,FALSE),0)</f>
        <v>0.5</v>
      </c>
      <c r="L77">
        <f>IFERROR(VLOOKUP(D77:D789,'Факторы ликвидности'!C$4:L$2204,7,FALSE),0)</f>
        <v>11.7</v>
      </c>
      <c r="M77">
        <f>IFERROR(VLOOKUP(D77:D789,'Факторы ликвидности'!C$4:L$2204,8,FALSE),0)</f>
        <v>0</v>
      </c>
      <c r="N77">
        <f>IFERROR(VLOOKUP(D77:D789,'Факторы ликвидности'!C$4:L$2204,10,FALSE),0)</f>
        <v>160.6</v>
      </c>
    </row>
    <row r="78" spans="2:14" x14ac:dyDescent="0.3">
      <c r="B78">
        <v>74</v>
      </c>
      <c r="C78" s="16">
        <f t="shared" si="5"/>
        <v>2</v>
      </c>
      <c r="D78" s="17">
        <v>43718</v>
      </c>
      <c r="E78">
        <f>IFERROR(VLOOKUP(D77:D790,'Остатки на корсчетах'!B$3:D$4956,2,FALSE),0)</f>
        <v>2368.3000000000002</v>
      </c>
      <c r="F78">
        <f>IFERROR(VLOOKUP(D78:D790,Сальдо!C$3:D$4010,2,FALSE),0)</f>
        <v>160</v>
      </c>
      <c r="G78">
        <f>IFERROR(VLOOKUP(D78:D790,'Факторы ликвидности'!C$4:L$2204,2,FALSE),0)</f>
        <v>-11.8</v>
      </c>
      <c r="H78">
        <f>IFERROR(VLOOKUP(D78:D790,'Факторы ликвидности'!C$4:L$2204,3,FALSE),0)</f>
        <v>-38.4</v>
      </c>
      <c r="I78">
        <f>IFERROR(VLOOKUP(D78:D790,'Факторы ликвидности'!C$4:L$2204,4,FALSE),0)</f>
        <v>8.1999999999999993</v>
      </c>
      <c r="J78">
        <f>IFERROR(VLOOKUP(D78:D790,'Факторы ликвидности'!C$4:L$2204,5,FALSE),0)</f>
        <v>0</v>
      </c>
      <c r="K78">
        <f>IFERROR(VLOOKUP(D78:D790,'Факторы ликвидности'!C$4:L$2204,6,FALSE),0)</f>
        <v>-100.3</v>
      </c>
      <c r="L78">
        <f>IFERROR(VLOOKUP(D78:D790,'Факторы ликвидности'!C$4:L$2204,7,FALSE),0)</f>
        <v>11.6</v>
      </c>
      <c r="M78">
        <f>IFERROR(VLOOKUP(D78:D790,'Факторы ликвидности'!C$4:L$2204,8,FALSE),0)</f>
        <v>0</v>
      </c>
      <c r="N78">
        <f>IFERROR(VLOOKUP(D78:D790,'Факторы ликвидности'!C$4:L$2204,10,FALSE),0)</f>
        <v>16.5</v>
      </c>
    </row>
    <row r="79" spans="2:14" x14ac:dyDescent="0.3">
      <c r="B79">
        <v>75</v>
      </c>
      <c r="C79" s="16">
        <f t="shared" si="5"/>
        <v>1</v>
      </c>
      <c r="D79" s="17">
        <v>43717</v>
      </c>
      <c r="E79">
        <f>IFERROR(VLOOKUP(D78:D791,'Остатки на корсчетах'!B$3:D$4956,2,FALSE),0)</f>
        <v>2252.8000000000002</v>
      </c>
      <c r="F79">
        <f>IFERROR(VLOOKUP(D79:D791,Сальдо!C$3:D$4010,2,FALSE),0)</f>
        <v>156.69999999999999</v>
      </c>
      <c r="G79">
        <f>IFERROR(VLOOKUP(D79:D791,'Факторы ликвидности'!C$4:L$2204,2,FALSE),0)</f>
        <v>3.2</v>
      </c>
      <c r="H79">
        <f>IFERROR(VLOOKUP(D79:D791,'Факторы ликвидности'!C$4:L$2204,3,FALSE),0)</f>
        <v>115.5</v>
      </c>
      <c r="I79">
        <f>IFERROR(VLOOKUP(D79:D791,'Факторы ликвидности'!C$4:L$2204,4,FALSE),0)</f>
        <v>0</v>
      </c>
      <c r="J79">
        <f>IFERROR(VLOOKUP(D79:D791,'Факторы ликвидности'!C$4:L$2204,5,FALSE),0)</f>
        <v>22.6</v>
      </c>
      <c r="K79">
        <f>IFERROR(VLOOKUP(D79:D791,'Факторы ликвидности'!C$4:L$2204,6,FALSE),0)</f>
        <v>50</v>
      </c>
      <c r="L79">
        <f>IFERROR(VLOOKUP(D79:D791,'Факторы ликвидности'!C$4:L$2204,7,FALSE),0)</f>
        <v>11.7</v>
      </c>
      <c r="M79">
        <f>IFERROR(VLOOKUP(D79:D791,'Факторы ликвидности'!C$4:L$2204,8,FALSE),0)</f>
        <v>0</v>
      </c>
      <c r="N79">
        <f>IFERROR(VLOOKUP(D79:D791,'Факторы ликвидности'!C$4:L$2204,10,FALSE),0)</f>
        <v>-3.2</v>
      </c>
    </row>
    <row r="80" spans="2:14" x14ac:dyDescent="0.3">
      <c r="B80">
        <v>76</v>
      </c>
      <c r="C80" s="16">
        <f t="shared" si="5"/>
        <v>7</v>
      </c>
      <c r="D80" s="17">
        <v>43716</v>
      </c>
      <c r="E80">
        <f>IFERROR(VLOOKUP(D79:D792,'Остатки на корсчетах'!B$3:D$4956,2,FALSE),0)</f>
        <v>0</v>
      </c>
      <c r="F80">
        <f>IFERROR(VLOOKUP(D80:D792,Сальдо!C$3:D$4010,2,FALSE),0)</f>
        <v>0</v>
      </c>
      <c r="G80">
        <f>IFERROR(VLOOKUP(D80:D792,'Факторы ликвидности'!C$4:L$2204,2,FALSE),0)</f>
        <v>0</v>
      </c>
      <c r="H80">
        <f>IFERROR(VLOOKUP(D80:D792,'Факторы ликвидности'!C$4:L$2204,3,FALSE),0)</f>
        <v>0</v>
      </c>
      <c r="I80">
        <f>IFERROR(VLOOKUP(D80:D792,'Факторы ликвидности'!C$4:L$2204,4,FALSE),0)</f>
        <v>0</v>
      </c>
      <c r="J80">
        <f>IFERROR(VLOOKUP(D80:D792,'Факторы ликвидности'!C$4:L$2204,5,FALSE),0)</f>
        <v>0</v>
      </c>
      <c r="K80">
        <f>IFERROR(VLOOKUP(D80:D792,'Факторы ликвидности'!C$4:L$2204,6,FALSE),0)</f>
        <v>0</v>
      </c>
      <c r="L80">
        <f>IFERROR(VLOOKUP(D80:D792,'Факторы ликвидности'!C$4:L$2204,7,FALSE),0)</f>
        <v>0</v>
      </c>
      <c r="M80">
        <f>IFERROR(VLOOKUP(D80:D792,'Факторы ликвидности'!C$4:L$2204,8,FALSE),0)</f>
        <v>0</v>
      </c>
      <c r="N80">
        <f>IFERROR(VLOOKUP(D80:D792,'Факторы ликвидности'!C$4:L$2204,10,FALSE),0)</f>
        <v>0</v>
      </c>
    </row>
    <row r="81" spans="2:14" x14ac:dyDescent="0.3">
      <c r="B81">
        <v>77</v>
      </c>
      <c r="C81" s="16">
        <f t="shared" si="5"/>
        <v>6</v>
      </c>
      <c r="D81" s="17">
        <v>43715</v>
      </c>
      <c r="E81">
        <f>IFERROR(VLOOKUP(D80:D793,'Остатки на корсчетах'!B$3:D$4956,2,FALSE),0)</f>
        <v>0</v>
      </c>
      <c r="F81">
        <f>IFERROR(VLOOKUP(D81:D793,Сальдо!C$3:D$4010,2,FALSE),0)</f>
        <v>0</v>
      </c>
      <c r="G81">
        <f>IFERROR(VLOOKUP(D81:D793,'Факторы ликвидности'!C$4:L$2204,2,FALSE),0)</f>
        <v>0</v>
      </c>
      <c r="H81">
        <f>IFERROR(VLOOKUP(D81:D793,'Факторы ликвидности'!C$4:L$2204,3,FALSE),0)</f>
        <v>0</v>
      </c>
      <c r="I81">
        <f>IFERROR(VLOOKUP(D81:D793,'Факторы ликвидности'!C$4:L$2204,4,FALSE),0)</f>
        <v>0</v>
      </c>
      <c r="J81">
        <f>IFERROR(VLOOKUP(D81:D793,'Факторы ликвидности'!C$4:L$2204,5,FALSE),0)</f>
        <v>0</v>
      </c>
      <c r="K81">
        <f>IFERROR(VLOOKUP(D81:D793,'Факторы ликвидности'!C$4:L$2204,6,FALSE),0)</f>
        <v>0</v>
      </c>
      <c r="L81">
        <f>IFERROR(VLOOKUP(D81:D793,'Факторы ликвидности'!C$4:L$2204,7,FALSE),0)</f>
        <v>0</v>
      </c>
      <c r="M81">
        <f>IFERROR(VLOOKUP(D81:D793,'Факторы ликвидности'!C$4:L$2204,8,FALSE),0)</f>
        <v>0</v>
      </c>
      <c r="N81">
        <f>IFERROR(VLOOKUP(D81:D793,'Факторы ликвидности'!C$4:L$2204,10,FALSE),0)</f>
        <v>0</v>
      </c>
    </row>
    <row r="82" spans="2:14" x14ac:dyDescent="0.3">
      <c r="B82">
        <v>78</v>
      </c>
      <c r="C82" s="16">
        <f t="shared" si="5"/>
        <v>5</v>
      </c>
      <c r="D82" s="17">
        <v>43714</v>
      </c>
      <c r="E82">
        <f>IFERROR(VLOOKUP(D81:D794,'Остатки на корсчетах'!B$3:D$4956,2,FALSE),0)</f>
        <v>2189.1</v>
      </c>
      <c r="F82">
        <f>IFERROR(VLOOKUP(D82:D794,Сальдо!C$3:D$4010,2,FALSE),0)</f>
        <v>185.2</v>
      </c>
      <c r="G82">
        <f>IFERROR(VLOOKUP(D82:D794,'Факторы ликвидности'!C$4:L$2204,2,FALSE),0)</f>
        <v>-24.4</v>
      </c>
      <c r="H82">
        <f>IFERROR(VLOOKUP(D82:D794,'Факторы ликвидности'!C$4:L$2204,3,FALSE),0)</f>
        <v>59.4</v>
      </c>
      <c r="I82">
        <f>IFERROR(VLOOKUP(D82:D794,'Факторы ликвидности'!C$4:L$2204,4,FALSE),0)</f>
        <v>0</v>
      </c>
      <c r="J82">
        <f>IFERROR(VLOOKUP(D82:D794,'Факторы ликвидности'!C$4:L$2204,5,FALSE),0)</f>
        <v>-47.9</v>
      </c>
      <c r="K82">
        <f>IFERROR(VLOOKUP(D82:D794,'Факторы ликвидности'!C$4:L$2204,6,FALSE),0)</f>
        <v>35</v>
      </c>
      <c r="L82">
        <f>IFERROR(VLOOKUP(D82:D794,'Факторы ликвидности'!C$4:L$2204,7,FALSE),0)</f>
        <v>13.9</v>
      </c>
      <c r="M82">
        <f>IFERROR(VLOOKUP(D82:D794,'Факторы ликвидности'!C$4:L$2204,8,FALSE),0)</f>
        <v>0</v>
      </c>
      <c r="N82">
        <f>IFERROR(VLOOKUP(D82:D794,'Факторы ликвидности'!C$4:L$2204,10,FALSE),0)</f>
        <v>28.7</v>
      </c>
    </row>
    <row r="83" spans="2:14" x14ac:dyDescent="0.3">
      <c r="B83">
        <v>79</v>
      </c>
      <c r="C83" s="16">
        <f t="shared" si="5"/>
        <v>4</v>
      </c>
      <c r="D83" s="17">
        <v>43713</v>
      </c>
      <c r="E83">
        <f>IFERROR(VLOOKUP(D82:D795,'Остатки на корсчетах'!B$3:D$4956,2,FALSE),0)</f>
        <v>2084.8000000000002</v>
      </c>
      <c r="F83">
        <f>IFERROR(VLOOKUP(D83:D795,Сальдо!C$3:D$4010,2,FALSE),0)</f>
        <v>167.3</v>
      </c>
      <c r="G83">
        <f>IFERROR(VLOOKUP(D83:D795,'Факторы ликвидности'!C$4:L$2204,2,FALSE),0)</f>
        <v>-28.9</v>
      </c>
      <c r="H83">
        <f>IFERROR(VLOOKUP(D83:D795,'Факторы ликвидности'!C$4:L$2204,3,FALSE),0)</f>
        <v>151.4</v>
      </c>
      <c r="I83">
        <f>IFERROR(VLOOKUP(D83:D795,'Факторы ликвидности'!C$4:L$2204,4,FALSE),0)</f>
        <v>0</v>
      </c>
      <c r="J83">
        <f>IFERROR(VLOOKUP(D83:D795,'Факторы ликвидности'!C$4:L$2204,5,FALSE),0)</f>
        <v>50</v>
      </c>
      <c r="K83">
        <f>IFERROR(VLOOKUP(D83:D795,'Факторы ликвидности'!C$4:L$2204,6,FALSE),0)</f>
        <v>0</v>
      </c>
      <c r="L83">
        <f>IFERROR(VLOOKUP(D83:D795,'Факторы ликвидности'!C$4:L$2204,7,FALSE),0)</f>
        <v>13.9</v>
      </c>
      <c r="M83">
        <f>IFERROR(VLOOKUP(D83:D795,'Факторы ликвидности'!C$4:L$2204,8,FALSE),0)</f>
        <v>0</v>
      </c>
      <c r="N83">
        <f>IFERROR(VLOOKUP(D83:D795,'Факторы ликвидности'!C$4:L$2204,10,FALSE),0)</f>
        <v>-18.2</v>
      </c>
    </row>
    <row r="84" spans="2:14" x14ac:dyDescent="0.3">
      <c r="B84">
        <v>80</v>
      </c>
      <c r="C84" s="16">
        <f t="shared" si="5"/>
        <v>3</v>
      </c>
      <c r="D84" s="17">
        <v>43712</v>
      </c>
      <c r="E84">
        <f>IFERROR(VLOOKUP(D83:D796,'Остатки на корсчетах'!B$3:D$4956,2,FALSE),0)</f>
        <v>2012</v>
      </c>
      <c r="F84">
        <f>IFERROR(VLOOKUP(D84:D796,Сальдо!C$3:D$4010,2,FALSE),0)</f>
        <v>624.1</v>
      </c>
      <c r="G84">
        <f>IFERROR(VLOOKUP(D84:D796,'Факторы ликвидности'!C$4:L$2204,2,FALSE),0)</f>
        <v>-10.199999999999999</v>
      </c>
      <c r="H84">
        <f>IFERROR(VLOOKUP(D84:D796,'Факторы ликвидности'!C$4:L$2204,3,FALSE),0)</f>
        <v>-376.9</v>
      </c>
      <c r="I84">
        <f>IFERROR(VLOOKUP(D84:D796,'Факторы ликвидности'!C$4:L$2204,4,FALSE),0)</f>
        <v>-21.5</v>
      </c>
      <c r="J84">
        <f>IFERROR(VLOOKUP(D84:D796,'Факторы ликвидности'!C$4:L$2204,5,FALSE),0)</f>
        <v>-10</v>
      </c>
      <c r="K84">
        <f>IFERROR(VLOOKUP(D84:D796,'Факторы ликвидности'!C$4:L$2204,6,FALSE),0)</f>
        <v>-399.9</v>
      </c>
      <c r="L84">
        <f>IFERROR(VLOOKUP(D84:D796,'Факторы ликвидности'!C$4:L$2204,7,FALSE),0)</f>
        <v>14.1</v>
      </c>
      <c r="M84">
        <f>IFERROR(VLOOKUP(D84:D796,'Факторы ликвидности'!C$4:L$2204,8,FALSE),0)</f>
        <v>0</v>
      </c>
      <c r="N84">
        <f>IFERROR(VLOOKUP(D84:D796,'Факторы ликвидности'!C$4:L$2204,10,FALSE),0)</f>
        <v>460</v>
      </c>
    </row>
    <row r="85" spans="2:14" x14ac:dyDescent="0.3">
      <c r="B85">
        <v>81</v>
      </c>
      <c r="C85" s="18">
        <f t="shared" si="5"/>
        <v>2</v>
      </c>
      <c r="D85" s="8">
        <v>43711</v>
      </c>
      <c r="E85">
        <f>IFERROR(VLOOKUP(D84:D797,'Остатки на корсчетах'!B$3:D$4956,2,FALSE),0)</f>
        <v>2300.9</v>
      </c>
      <c r="F85">
        <f>IFERROR(VLOOKUP(D85:D797,Сальдо!C$3:D$4010,2,FALSE),0)</f>
        <v>190.2</v>
      </c>
      <c r="G85">
        <f>IFERROR(VLOOKUP(D85:D797,'Факторы ликвидности'!C$4:L$2204,2,FALSE),0)</f>
        <v>-2.2999999999999998</v>
      </c>
      <c r="H85">
        <f>IFERROR(VLOOKUP(D85:D797,'Факторы ликвидности'!C$4:L$2204,3,FALSE),0)</f>
        <v>292.2</v>
      </c>
      <c r="I85">
        <f>IFERROR(VLOOKUP(D85:D797,'Факторы ликвидности'!C$4:L$2204,4,FALSE),0)</f>
        <v>10.6</v>
      </c>
      <c r="J85">
        <f>IFERROR(VLOOKUP(D85:D797,'Факторы ликвидности'!C$4:L$2204,5,FALSE),0)</f>
        <v>0</v>
      </c>
      <c r="K85">
        <f>IFERROR(VLOOKUP(D85:D797,'Факторы ликвидности'!C$4:L$2204,6,FALSE),0)</f>
        <v>100.6</v>
      </c>
      <c r="L85">
        <f>IFERROR(VLOOKUP(D85:D797,'Факторы ликвидности'!C$4:L$2204,7,FALSE),0)</f>
        <v>21.7</v>
      </c>
      <c r="M85">
        <f>IFERROR(VLOOKUP(D85:D797,'Факторы ликвидности'!C$4:L$2204,8,FALSE),0)</f>
        <v>0</v>
      </c>
      <c r="N85">
        <f>IFERROR(VLOOKUP(D85:D797,'Факторы ликвидности'!C$4:L$2204,10,FALSE),0)</f>
        <v>-578.79999999999995</v>
      </c>
    </row>
    <row r="86" spans="2:14" x14ac:dyDescent="0.3">
      <c r="B86">
        <v>82</v>
      </c>
      <c r="C86" s="18">
        <f t="shared" si="5"/>
        <v>1</v>
      </c>
      <c r="D86" s="8">
        <v>43710</v>
      </c>
      <c r="E86">
        <f>IFERROR(VLOOKUP(D85:D798,'Остатки на корсчетах'!B$3:D$4956,2,FALSE),0)</f>
        <v>2109.9</v>
      </c>
      <c r="F86">
        <f>IFERROR(VLOOKUP(D86:D798,Сальдо!C$3:D$4010,2,FALSE),0)</f>
        <v>148.4</v>
      </c>
      <c r="G86">
        <f>IFERROR(VLOOKUP(D86:D798,'Факторы ликвидности'!C$4:L$2204,2,FALSE),0)</f>
        <v>23</v>
      </c>
      <c r="H86">
        <f>IFERROR(VLOOKUP(D86:D798,'Факторы ликвидности'!C$4:L$2204,3,FALSE),0)</f>
        <v>206.8</v>
      </c>
      <c r="I86">
        <f>IFERROR(VLOOKUP(D86:D798,'Факторы ликвидности'!C$4:L$2204,4,FALSE),0)</f>
        <v>0</v>
      </c>
      <c r="J86">
        <f>IFERROR(VLOOKUP(D86:D798,'Факторы ликвидности'!C$4:L$2204,5,FALSE),0)</f>
        <v>0</v>
      </c>
      <c r="K86">
        <f>IFERROR(VLOOKUP(D86:D798,'Факторы ликвидности'!C$4:L$2204,6,FALSE),0)</f>
        <v>250.7</v>
      </c>
      <c r="L86">
        <f>IFERROR(VLOOKUP(D86:D798,'Факторы ликвидности'!C$4:L$2204,7,FALSE),0)</f>
        <v>6.2</v>
      </c>
      <c r="M86">
        <f>IFERROR(VLOOKUP(D86:D798,'Факторы ликвидности'!C$4:L$2204,8,FALSE),0)</f>
        <v>0</v>
      </c>
      <c r="N86">
        <f>IFERROR(VLOOKUP(D86:D798,'Факторы ликвидности'!C$4:L$2204,10,FALSE),0)</f>
        <v>-38.799999999999997</v>
      </c>
    </row>
    <row r="87" spans="2:14" x14ac:dyDescent="0.3">
      <c r="B87">
        <v>83</v>
      </c>
      <c r="C87" s="18">
        <f t="shared" si="5"/>
        <v>7</v>
      </c>
      <c r="D87" s="19">
        <v>43709</v>
      </c>
      <c r="E87">
        <f>IFERROR(VLOOKUP(D86:D799,'Остатки на корсчетах'!B$3:D$4956,2,FALSE),0)</f>
        <v>0</v>
      </c>
      <c r="F87">
        <f>IFERROR(VLOOKUP(D87:D799,Сальдо!C$3:D$4010,2,FALSE),0)</f>
        <v>0</v>
      </c>
      <c r="G87">
        <f>IFERROR(VLOOKUP(D87:D799,'Факторы ликвидности'!C$4:L$2204,2,FALSE),0)</f>
        <v>0</v>
      </c>
      <c r="H87">
        <f>IFERROR(VLOOKUP(D87:D799,'Факторы ликвидности'!C$4:L$2204,3,FALSE),0)</f>
        <v>0</v>
      </c>
      <c r="I87">
        <f>IFERROR(VLOOKUP(D87:D799,'Факторы ликвидности'!C$4:L$2204,4,FALSE),0)</f>
        <v>0</v>
      </c>
      <c r="J87">
        <f>IFERROR(VLOOKUP(D87:D799,'Факторы ликвидности'!C$4:L$2204,5,FALSE),0)</f>
        <v>0</v>
      </c>
      <c r="K87">
        <f>IFERROR(VLOOKUP(D87:D799,'Факторы ликвидности'!C$4:L$2204,6,FALSE),0)</f>
        <v>0</v>
      </c>
      <c r="L87">
        <f>IFERROR(VLOOKUP(D87:D799,'Факторы ликвидности'!C$4:L$2204,7,FALSE),0)</f>
        <v>0</v>
      </c>
      <c r="M87">
        <f>IFERROR(VLOOKUP(D87:D799,'Факторы ликвидности'!C$4:L$2204,8,FALSE),0)</f>
        <v>0</v>
      </c>
      <c r="N87">
        <f>IFERROR(VLOOKUP(D87:D799,'Факторы ликвидности'!C$4:L$2204,10,FALSE),0)</f>
        <v>0</v>
      </c>
    </row>
    <row r="88" spans="2:14" x14ac:dyDescent="0.3">
      <c r="B88">
        <v>84</v>
      </c>
      <c r="C88" s="18">
        <f t="shared" si="5"/>
        <v>6</v>
      </c>
      <c r="D88" s="19">
        <v>43708</v>
      </c>
      <c r="E88">
        <f>IFERROR(VLOOKUP(D87:D800,'Остатки на корсчетах'!B$3:D$4956,2,FALSE),0)</f>
        <v>0</v>
      </c>
      <c r="F88">
        <f>IFERROR(VLOOKUP(D88:D800,Сальдо!C$3:D$4010,2,FALSE),0)</f>
        <v>0</v>
      </c>
      <c r="G88">
        <f>IFERROR(VLOOKUP(D88:D800,'Факторы ликвидности'!C$4:L$2204,2,FALSE),0)</f>
        <v>0</v>
      </c>
      <c r="H88">
        <f>IFERROR(VLOOKUP(D88:D800,'Факторы ликвидности'!C$4:L$2204,3,FALSE),0)</f>
        <v>0</v>
      </c>
      <c r="I88">
        <f>IFERROR(VLOOKUP(D88:D800,'Факторы ликвидности'!C$4:L$2204,4,FALSE),0)</f>
        <v>0</v>
      </c>
      <c r="J88">
        <f>IFERROR(VLOOKUP(D88:D800,'Факторы ликвидности'!C$4:L$2204,5,FALSE),0)</f>
        <v>0</v>
      </c>
      <c r="K88">
        <f>IFERROR(VLOOKUP(D88:D800,'Факторы ликвидности'!C$4:L$2204,6,FALSE),0)</f>
        <v>0</v>
      </c>
      <c r="L88">
        <f>IFERROR(VLOOKUP(D88:D800,'Факторы ликвидности'!C$4:L$2204,7,FALSE),0)</f>
        <v>0</v>
      </c>
      <c r="M88">
        <f>IFERROR(VLOOKUP(D88:D800,'Факторы ликвидности'!C$4:L$2204,8,FALSE),0)</f>
        <v>0</v>
      </c>
      <c r="N88">
        <f>IFERROR(VLOOKUP(D88:D800,'Факторы ликвидности'!C$4:L$2204,10,FALSE),0)</f>
        <v>0</v>
      </c>
    </row>
    <row r="89" spans="2:14" x14ac:dyDescent="0.3">
      <c r="B89">
        <v>85</v>
      </c>
      <c r="C89" s="18">
        <f t="shared" si="5"/>
        <v>5</v>
      </c>
      <c r="D89" s="19">
        <v>43707</v>
      </c>
      <c r="E89">
        <f>IFERROR(VLOOKUP(D88:D801,'Остатки на корсчетах'!B$3:D$4956,2,FALSE),0)</f>
        <v>2384</v>
      </c>
      <c r="F89">
        <f>IFERROR(VLOOKUP(D89:D801,Сальдо!C$3:D$4010,2,FALSE),0)</f>
        <v>130</v>
      </c>
      <c r="G89">
        <f>IFERROR(VLOOKUP(D89:D801,'Факторы ликвидности'!C$4:L$2204,2,FALSE),0)</f>
        <v>-3.6</v>
      </c>
      <c r="H89">
        <f>IFERROR(VLOOKUP(D89:D801,'Факторы ликвидности'!C$4:L$2204,3,FALSE),0)</f>
        <v>-251.7</v>
      </c>
      <c r="I89">
        <f>IFERROR(VLOOKUP(D89:D801,'Факторы ликвидности'!C$4:L$2204,4,FALSE),0)</f>
        <v>0</v>
      </c>
      <c r="J89">
        <f>IFERROR(VLOOKUP(D89:D801,'Факторы ликвидности'!C$4:L$2204,5,FALSE),0)</f>
        <v>9.8000000000000007</v>
      </c>
      <c r="K89">
        <f>IFERROR(VLOOKUP(D89:D801,'Факторы ликвидности'!C$4:L$2204,6,FALSE),0)</f>
        <v>-245.7</v>
      </c>
      <c r="L89">
        <f>IFERROR(VLOOKUP(D89:D801,'Факторы ликвидности'!C$4:L$2204,7,FALSE),0)</f>
        <v>14.1</v>
      </c>
      <c r="M89">
        <f>IFERROR(VLOOKUP(D89:D801,'Факторы ликвидности'!C$4:L$2204,8,FALSE),0)</f>
        <v>0</v>
      </c>
      <c r="N89">
        <f>IFERROR(VLOOKUP(D89:D801,'Факторы ликвидности'!C$4:L$2204,10,FALSE),0)</f>
        <v>-18.8</v>
      </c>
    </row>
    <row r="90" spans="2:14" x14ac:dyDescent="0.3">
      <c r="B90">
        <v>86</v>
      </c>
      <c r="C90" s="18">
        <f t="shared" si="5"/>
        <v>4</v>
      </c>
      <c r="D90" s="19">
        <v>43706</v>
      </c>
      <c r="E90">
        <f>IFERROR(VLOOKUP(D89:D802,'Остатки на корсчетах'!B$3:D$4956,2,FALSE),0)</f>
        <v>1852.4</v>
      </c>
      <c r="F90">
        <f>IFERROR(VLOOKUP(D90:D802,Сальдо!C$3:D$4010,2,FALSE),0)</f>
        <v>121.7</v>
      </c>
      <c r="G90">
        <f>IFERROR(VLOOKUP(D90:D802,'Факторы ликвидности'!C$4:L$2204,2,FALSE),0)</f>
        <v>1.1000000000000001</v>
      </c>
      <c r="H90">
        <f>IFERROR(VLOOKUP(D90:D802,'Факторы ликвидности'!C$4:L$2204,3,FALSE),0)</f>
        <v>540.9</v>
      </c>
      <c r="I90">
        <f>IFERROR(VLOOKUP(D90:D802,'Факторы ликвидности'!C$4:L$2204,4,FALSE),0)</f>
        <v>0</v>
      </c>
      <c r="J90">
        <f>IFERROR(VLOOKUP(D90:D802,'Факторы ликвидности'!C$4:L$2204,5,FALSE),0)</f>
        <v>0</v>
      </c>
      <c r="K90">
        <f>IFERROR(VLOOKUP(D90:D802,'Факторы ликвидности'!C$4:L$2204,6,FALSE),0)</f>
        <v>394.9</v>
      </c>
      <c r="L90">
        <f>IFERROR(VLOOKUP(D90:D802,'Факторы ликвидности'!C$4:L$2204,7,FALSE),0)</f>
        <v>14.1</v>
      </c>
      <c r="M90">
        <f>IFERROR(VLOOKUP(D90:D802,'Факторы ликвидности'!C$4:L$2204,8,FALSE),0)</f>
        <v>0</v>
      </c>
      <c r="N90">
        <f>IFERROR(VLOOKUP(D90:D802,'Факторы ликвидности'!C$4:L$2204,10,FALSE),0)</f>
        <v>-10.4</v>
      </c>
    </row>
    <row r="91" spans="2:14" x14ac:dyDescent="0.3">
      <c r="B91">
        <v>87</v>
      </c>
      <c r="C91" s="18">
        <f t="shared" si="5"/>
        <v>3</v>
      </c>
      <c r="D91" s="19">
        <v>43705</v>
      </c>
      <c r="E91">
        <f>IFERROR(VLOOKUP(D90:D803,'Остатки на корсчетах'!B$3:D$4956,2,FALSE),0)</f>
        <v>1752.2</v>
      </c>
      <c r="F91">
        <f>IFERROR(VLOOKUP(D91:D803,Сальдо!C$3:D$4010,2,FALSE),0)</f>
        <v>222.7</v>
      </c>
      <c r="G91">
        <f>IFERROR(VLOOKUP(D91:D803,'Факторы ликвидности'!C$4:L$2204,2,FALSE),0)</f>
        <v>13.9</v>
      </c>
      <c r="H91">
        <f>IFERROR(VLOOKUP(D91:D803,'Факторы ликвидности'!C$4:L$2204,3,FALSE),0)</f>
        <v>-20.399999999999999</v>
      </c>
      <c r="I91">
        <f>IFERROR(VLOOKUP(D91:D803,'Факторы ликвидности'!C$4:L$2204,4,FALSE),0)</f>
        <v>-20.3</v>
      </c>
      <c r="J91">
        <f>IFERROR(VLOOKUP(D91:D803,'Факторы ликвидности'!C$4:L$2204,5,FALSE),0)</f>
        <v>55</v>
      </c>
      <c r="K91">
        <f>IFERROR(VLOOKUP(D91:D803,'Факторы ликвидности'!C$4:L$2204,6,FALSE),0)</f>
        <v>0.3</v>
      </c>
      <c r="L91">
        <f>IFERROR(VLOOKUP(D91:D803,'Факторы ликвидности'!C$4:L$2204,7,FALSE),0)</f>
        <v>14.1</v>
      </c>
      <c r="M91">
        <f>IFERROR(VLOOKUP(D91:D803,'Факторы ликвидности'!C$4:L$2204,8,FALSE),0)</f>
        <v>0</v>
      </c>
      <c r="N91">
        <f>IFERROR(VLOOKUP(D91:D803,'Факторы ликвидности'!C$4:L$2204,10,FALSE),0)</f>
        <v>106.8</v>
      </c>
    </row>
    <row r="92" spans="2:14" x14ac:dyDescent="0.3">
      <c r="B92">
        <v>88</v>
      </c>
      <c r="C92" s="16">
        <f t="shared" si="5"/>
        <v>2</v>
      </c>
      <c r="D92" s="17">
        <v>43704</v>
      </c>
      <c r="E92">
        <f>IFERROR(VLOOKUP(D91:D804,'Остатки на корсчетах'!B$3:D$4956,2,FALSE),0)</f>
        <v>1711.7</v>
      </c>
      <c r="F92">
        <f>IFERROR(VLOOKUP(D92:D804,Сальдо!C$3:D$4010,2,FALSE),0)</f>
        <v>109.2</v>
      </c>
      <c r="G92">
        <f>IFERROR(VLOOKUP(D92:D804,'Факторы ликвидности'!C$4:L$2204,2,FALSE),0)</f>
        <v>20.3</v>
      </c>
      <c r="H92">
        <f>IFERROR(VLOOKUP(D92:D804,'Факторы ликвидности'!C$4:L$2204,3,FALSE),0)</f>
        <v>32.1</v>
      </c>
      <c r="I92">
        <f>IFERROR(VLOOKUP(D92:D804,'Факторы ликвидности'!C$4:L$2204,4,FALSE),0)</f>
        <v>1.8</v>
      </c>
      <c r="J92">
        <f>IFERROR(VLOOKUP(D92:D804,'Факторы ликвидности'!C$4:L$2204,5,FALSE),0)</f>
        <v>0</v>
      </c>
      <c r="K92">
        <f>IFERROR(VLOOKUP(D92:D804,'Факторы ликвидности'!C$4:L$2204,6,FALSE),0)</f>
        <v>0.1</v>
      </c>
      <c r="L92">
        <f>IFERROR(VLOOKUP(D92:D804,'Факторы ликвидности'!C$4:L$2204,7,FALSE),0)</f>
        <v>14.1</v>
      </c>
      <c r="M92">
        <f>IFERROR(VLOOKUP(D92:D804,'Факторы ликвидности'!C$4:L$2204,8,FALSE),0)</f>
        <v>0</v>
      </c>
      <c r="N92">
        <f>IFERROR(VLOOKUP(D92:D804,'Факторы ликвидности'!C$4:L$2204,10,FALSE),0)</f>
        <v>-12</v>
      </c>
    </row>
    <row r="93" spans="2:14" x14ac:dyDescent="0.3">
      <c r="B93">
        <v>89</v>
      </c>
      <c r="C93" s="16">
        <f t="shared" si="5"/>
        <v>1</v>
      </c>
      <c r="D93" s="17">
        <v>43703</v>
      </c>
      <c r="E93">
        <f>IFERROR(VLOOKUP(D92:D805,'Остатки на корсчетах'!B$3:D$4956,2,FALSE),0)</f>
        <v>2434.4</v>
      </c>
      <c r="F93">
        <f>IFERROR(VLOOKUP(D93:D805,Сальдо!C$3:D$4010,2,FALSE),0)</f>
        <v>140.80000000000001</v>
      </c>
      <c r="G93">
        <f>IFERROR(VLOOKUP(D93:D805,'Факторы ликвидности'!C$4:L$2204,2,FALSE),0)</f>
        <v>36.200000000000003</v>
      </c>
      <c r="H93">
        <f>IFERROR(VLOOKUP(D93:D805,'Факторы ликвидности'!C$4:L$2204,3,FALSE),0)</f>
        <v>-791</v>
      </c>
      <c r="I93">
        <f>IFERROR(VLOOKUP(D93:D805,'Факторы ликвидности'!C$4:L$2204,4,FALSE),0)</f>
        <v>0</v>
      </c>
      <c r="J93">
        <f>IFERROR(VLOOKUP(D93:D805,'Факторы ликвидности'!C$4:L$2204,5,FALSE),0)</f>
        <v>0</v>
      </c>
      <c r="K93">
        <f>IFERROR(VLOOKUP(D93:D805,'Факторы ликвидности'!C$4:L$2204,6,FALSE),0)</f>
        <v>0.1</v>
      </c>
      <c r="L93">
        <f>IFERROR(VLOOKUP(D93:D805,'Факторы ликвидности'!C$4:L$2204,7,FALSE),0)</f>
        <v>14</v>
      </c>
      <c r="M93">
        <f>IFERROR(VLOOKUP(D93:D805,'Факторы ликвидности'!C$4:L$2204,8,FALSE),0)</f>
        <v>0</v>
      </c>
      <c r="N93">
        <f>IFERROR(VLOOKUP(D93:D805,'Факторы ликвидности'!C$4:L$2204,10,FALSE),0)</f>
        <v>32.200000000000003</v>
      </c>
    </row>
    <row r="94" spans="2:14" x14ac:dyDescent="0.3">
      <c r="B94">
        <v>90</v>
      </c>
      <c r="C94" s="16">
        <f t="shared" si="5"/>
        <v>7</v>
      </c>
      <c r="D94" s="17">
        <v>43702</v>
      </c>
      <c r="E94">
        <f>IFERROR(VLOOKUP(D93:D806,'Остатки на корсчетах'!B$3:D$4956,2,FALSE),0)</f>
        <v>0</v>
      </c>
      <c r="F94">
        <f>IFERROR(VLOOKUP(D94:D806,Сальдо!C$3:D$4010,2,FALSE),0)</f>
        <v>0</v>
      </c>
      <c r="G94">
        <f>IFERROR(VLOOKUP(D94:D806,'Факторы ликвидности'!C$4:L$2204,2,FALSE),0)</f>
        <v>0</v>
      </c>
      <c r="H94">
        <f>IFERROR(VLOOKUP(D94:D806,'Факторы ликвидности'!C$4:L$2204,3,FALSE),0)</f>
        <v>0</v>
      </c>
      <c r="I94">
        <f>IFERROR(VLOOKUP(D94:D806,'Факторы ликвидности'!C$4:L$2204,4,FALSE),0)</f>
        <v>0</v>
      </c>
      <c r="J94">
        <f>IFERROR(VLOOKUP(D94:D806,'Факторы ликвидности'!C$4:L$2204,5,FALSE),0)</f>
        <v>0</v>
      </c>
      <c r="K94">
        <f>IFERROR(VLOOKUP(D94:D806,'Факторы ликвидности'!C$4:L$2204,6,FALSE),0)</f>
        <v>0</v>
      </c>
      <c r="L94">
        <f>IFERROR(VLOOKUP(D94:D806,'Факторы ликвидности'!C$4:L$2204,7,FALSE),0)</f>
        <v>0</v>
      </c>
      <c r="M94">
        <f>IFERROR(VLOOKUP(D94:D806,'Факторы ликвидности'!C$4:L$2204,8,FALSE),0)</f>
        <v>0</v>
      </c>
      <c r="N94">
        <f>IFERROR(VLOOKUP(D94:D806,'Факторы ликвидности'!C$4:L$2204,10,FALSE),0)</f>
        <v>0</v>
      </c>
    </row>
    <row r="95" spans="2:14" x14ac:dyDescent="0.3">
      <c r="B95">
        <v>91</v>
      </c>
      <c r="C95" s="16">
        <f t="shared" si="5"/>
        <v>6</v>
      </c>
      <c r="D95" s="17">
        <v>43701</v>
      </c>
      <c r="E95">
        <f>IFERROR(VLOOKUP(D94:D807,'Остатки на корсчетах'!B$3:D$4956,2,FALSE),0)</f>
        <v>0</v>
      </c>
      <c r="F95">
        <f>IFERROR(VLOOKUP(D95:D807,Сальдо!C$3:D$4010,2,FALSE),0)</f>
        <v>0</v>
      </c>
      <c r="G95">
        <f>IFERROR(VLOOKUP(D95:D807,'Факторы ликвидности'!C$4:L$2204,2,FALSE),0)</f>
        <v>0</v>
      </c>
      <c r="H95">
        <f>IFERROR(VLOOKUP(D95:D807,'Факторы ликвидности'!C$4:L$2204,3,FALSE),0)</f>
        <v>0</v>
      </c>
      <c r="I95">
        <f>IFERROR(VLOOKUP(D95:D807,'Факторы ликвидности'!C$4:L$2204,4,FALSE),0)</f>
        <v>0</v>
      </c>
      <c r="J95">
        <f>IFERROR(VLOOKUP(D95:D807,'Факторы ликвидности'!C$4:L$2204,5,FALSE),0)</f>
        <v>0</v>
      </c>
      <c r="K95">
        <f>IFERROR(VLOOKUP(D95:D807,'Факторы ликвидности'!C$4:L$2204,6,FALSE),0)</f>
        <v>0</v>
      </c>
      <c r="L95">
        <f>IFERROR(VLOOKUP(D95:D807,'Факторы ликвидности'!C$4:L$2204,7,FALSE),0)</f>
        <v>0</v>
      </c>
      <c r="M95">
        <f>IFERROR(VLOOKUP(D95:D807,'Факторы ликвидности'!C$4:L$2204,8,FALSE),0)</f>
        <v>0</v>
      </c>
      <c r="N95">
        <f>IFERROR(VLOOKUP(D95:D807,'Факторы ликвидности'!C$4:L$2204,10,FALSE),0)</f>
        <v>0</v>
      </c>
    </row>
    <row r="96" spans="2:14" x14ac:dyDescent="0.3">
      <c r="B96">
        <v>92</v>
      </c>
      <c r="C96" s="16">
        <f t="shared" si="5"/>
        <v>5</v>
      </c>
      <c r="D96" s="17">
        <v>43700</v>
      </c>
      <c r="E96">
        <f>IFERROR(VLOOKUP(D95:D808,'Остатки на корсчетах'!B$3:D$4956,2,FALSE),0)</f>
        <v>2623.5</v>
      </c>
      <c r="F96">
        <f>IFERROR(VLOOKUP(D96:D808,Сальдо!C$3:D$4010,2,FALSE),0)</f>
        <v>128.6</v>
      </c>
      <c r="G96">
        <f>IFERROR(VLOOKUP(D96:D808,'Факторы ликвидности'!C$4:L$2204,2,FALSE),0)</f>
        <v>4.9000000000000004</v>
      </c>
      <c r="H96">
        <f>IFERROR(VLOOKUP(D96:D808,'Факторы ликвидности'!C$4:L$2204,3,FALSE),0)</f>
        <v>-182.2</v>
      </c>
      <c r="I96">
        <f>IFERROR(VLOOKUP(D96:D808,'Факторы ликвидности'!C$4:L$2204,4,FALSE),0)</f>
        <v>0</v>
      </c>
      <c r="J96">
        <f>IFERROR(VLOOKUP(D96:D808,'Факторы ликвидности'!C$4:L$2204,5,FALSE),0)</f>
        <v>-25.8</v>
      </c>
      <c r="K96">
        <f>IFERROR(VLOOKUP(D96:D808,'Факторы ликвидности'!C$4:L$2204,6,FALSE),0)</f>
        <v>2.6</v>
      </c>
      <c r="L96">
        <f>IFERROR(VLOOKUP(D96:D808,'Факторы ликвидности'!C$4:L$2204,7,FALSE),0)</f>
        <v>13.9</v>
      </c>
      <c r="M96">
        <f>IFERROR(VLOOKUP(D96:D808,'Факторы ликвидности'!C$4:L$2204,8,FALSE),0)</f>
        <v>0</v>
      </c>
      <c r="N96">
        <f>IFERROR(VLOOKUP(D96:D808,'Факторы ликвидности'!C$4:L$2204,10,FALSE),0)</f>
        <v>-11.8</v>
      </c>
    </row>
    <row r="97" spans="2:14" x14ac:dyDescent="0.3">
      <c r="B97">
        <v>93</v>
      </c>
      <c r="C97" s="16">
        <f t="shared" si="5"/>
        <v>4</v>
      </c>
      <c r="D97" s="17">
        <v>43699</v>
      </c>
      <c r="E97">
        <f>IFERROR(VLOOKUP(D96:D809,'Остатки на корсчетах'!B$3:D$4956,2,FALSE),0)</f>
        <v>2778.1</v>
      </c>
      <c r="F97">
        <f>IFERROR(VLOOKUP(D97:D809,Сальдо!C$3:D$4010,2,FALSE),0)</f>
        <v>129.80000000000001</v>
      </c>
      <c r="G97">
        <f>IFERROR(VLOOKUP(D97:D809,'Факторы ликвидности'!C$4:L$2204,2,FALSE),0)</f>
        <v>3.2</v>
      </c>
      <c r="H97">
        <f>IFERROR(VLOOKUP(D97:D809,'Факторы ликвидности'!C$4:L$2204,3,FALSE),0)</f>
        <v>-157.30000000000001</v>
      </c>
      <c r="I97">
        <f>IFERROR(VLOOKUP(D97:D809,'Факторы ликвидности'!C$4:L$2204,4,FALSE),0)</f>
        <v>0</v>
      </c>
      <c r="J97">
        <f>IFERROR(VLOOKUP(D97:D809,'Факторы ликвидности'!C$4:L$2204,5,FALSE),0)</f>
        <v>0</v>
      </c>
      <c r="K97">
        <f>IFERROR(VLOOKUP(D97:D809,'Факторы ликвидности'!C$4:L$2204,6,FALSE),0)</f>
        <v>-0.2</v>
      </c>
      <c r="L97">
        <f>IFERROR(VLOOKUP(D97:D809,'Факторы ликвидности'!C$4:L$2204,7,FALSE),0)</f>
        <v>13.8</v>
      </c>
      <c r="M97">
        <f>IFERROR(VLOOKUP(D97:D809,'Факторы ликвидности'!C$4:L$2204,8,FALSE),0)</f>
        <v>0</v>
      </c>
      <c r="N97">
        <f>IFERROR(VLOOKUP(D97:D809,'Факторы ликвидности'!C$4:L$2204,10,FALSE),0)</f>
        <v>-0.5</v>
      </c>
    </row>
    <row r="98" spans="2:14" x14ac:dyDescent="0.3">
      <c r="B98">
        <v>94</v>
      </c>
      <c r="C98" s="16">
        <f t="shared" si="5"/>
        <v>3</v>
      </c>
      <c r="D98" s="17">
        <v>43698</v>
      </c>
      <c r="E98">
        <f>IFERROR(VLOOKUP(D97:D810,'Остатки на корсчетах'!B$3:D$4956,2,FALSE),0)</f>
        <v>2576.4</v>
      </c>
      <c r="F98">
        <f>IFERROR(VLOOKUP(D98:D810,Сальдо!C$3:D$4010,2,FALSE),0)</f>
        <v>199.9</v>
      </c>
      <c r="G98">
        <f>IFERROR(VLOOKUP(D98:D810,'Факторы ликвидности'!C$4:L$2204,2,FALSE),0)</f>
        <v>12.7</v>
      </c>
      <c r="H98">
        <f>IFERROR(VLOOKUP(D98:D810,'Факторы ликвидности'!C$4:L$2204,3,FALSE),0)</f>
        <v>116</v>
      </c>
      <c r="I98">
        <f>IFERROR(VLOOKUP(D98:D810,'Факторы ликвидности'!C$4:L$2204,4,FALSE),0)</f>
        <v>-26.2</v>
      </c>
      <c r="J98">
        <f>IFERROR(VLOOKUP(D98:D810,'Факторы ликвидности'!C$4:L$2204,5,FALSE),0)</f>
        <v>80</v>
      </c>
      <c r="K98">
        <f>IFERROR(VLOOKUP(D98:D810,'Факторы ликвидности'!C$4:L$2204,6,FALSE),0)</f>
        <v>0.2</v>
      </c>
      <c r="L98">
        <f>IFERROR(VLOOKUP(D98:D810,'Факторы ликвидности'!C$4:L$2204,7,FALSE),0)</f>
        <v>14</v>
      </c>
      <c r="M98">
        <f>IFERROR(VLOOKUP(D98:D810,'Факторы ликвидности'!C$4:L$2204,8,FALSE),0)</f>
        <v>0</v>
      </c>
      <c r="N98">
        <f>IFERROR(VLOOKUP(D98:D810,'Факторы ликвидности'!C$4:L$2204,10,FALSE),0)</f>
        <v>73.099999999999994</v>
      </c>
    </row>
    <row r="99" spans="2:14" x14ac:dyDescent="0.3">
      <c r="B99">
        <v>95</v>
      </c>
      <c r="C99" s="18">
        <f t="shared" si="5"/>
        <v>2</v>
      </c>
      <c r="D99" s="8">
        <v>43697</v>
      </c>
      <c r="E99">
        <f>IFERROR(VLOOKUP(D98:D811,'Остатки на корсчетах'!B$3:D$4956,2,FALSE),0)</f>
        <v>2381.9</v>
      </c>
      <c r="F99">
        <f>IFERROR(VLOOKUP(D99:D811,Сальдо!C$3:D$4010,2,FALSE),0)</f>
        <v>136.5</v>
      </c>
      <c r="G99">
        <f>IFERROR(VLOOKUP(D99:D811,'Факторы ликвидности'!C$4:L$2204,2,FALSE),0)</f>
        <v>15.3</v>
      </c>
      <c r="H99">
        <f>IFERROR(VLOOKUP(D99:D811,'Факторы ликвидности'!C$4:L$2204,3,FALSE),0)</f>
        <v>172.5</v>
      </c>
      <c r="I99">
        <f>IFERROR(VLOOKUP(D99:D811,'Факторы ликвидности'!C$4:L$2204,4,FALSE),0)</f>
        <v>21.4</v>
      </c>
      <c r="J99">
        <f>IFERROR(VLOOKUP(D99:D811,'Факторы ликвидности'!C$4:L$2204,5,FALSE),0)</f>
        <v>0</v>
      </c>
      <c r="K99">
        <f>IFERROR(VLOOKUP(D99:D811,'Факторы ликвидности'!C$4:L$2204,6,FALSE),0)</f>
        <v>-0.9</v>
      </c>
      <c r="L99">
        <f>IFERROR(VLOOKUP(D99:D811,'Факторы ликвидности'!C$4:L$2204,7,FALSE),0)</f>
        <v>14.2</v>
      </c>
      <c r="M99">
        <f>IFERROR(VLOOKUP(D99:D811,'Факторы ликвидности'!C$4:L$2204,8,FALSE),0)</f>
        <v>0</v>
      </c>
      <c r="N99">
        <f>IFERROR(VLOOKUP(D99:D811,'Факторы ликвидности'!C$4:L$2204,10,FALSE),0)</f>
        <v>6.7</v>
      </c>
    </row>
    <row r="100" spans="2:14" x14ac:dyDescent="0.3">
      <c r="B100">
        <v>96</v>
      </c>
      <c r="C100" s="18">
        <f t="shared" si="5"/>
        <v>1</v>
      </c>
      <c r="D100" s="8">
        <v>43696</v>
      </c>
      <c r="E100">
        <f>IFERROR(VLOOKUP(D99:D812,'Остатки на корсчетах'!B$3:D$4956,2,FALSE),0)</f>
        <v>2382.3000000000002</v>
      </c>
      <c r="F100">
        <f>IFERROR(VLOOKUP(D100:D812,Сальдо!C$3:D$4010,2,FALSE),0)</f>
        <v>125.3</v>
      </c>
      <c r="G100">
        <f>IFERROR(VLOOKUP(D100:D812,'Факторы ликвидности'!C$4:L$2204,2,FALSE),0)</f>
        <v>26.5</v>
      </c>
      <c r="H100">
        <f>IFERROR(VLOOKUP(D100:D812,'Факторы ликвидности'!C$4:L$2204,3,FALSE),0)</f>
        <v>-15.9</v>
      </c>
      <c r="I100">
        <f>IFERROR(VLOOKUP(D100:D812,'Факторы ликвидности'!C$4:L$2204,4,FALSE),0)</f>
        <v>0</v>
      </c>
      <c r="J100">
        <f>IFERROR(VLOOKUP(D100:D812,'Факторы ликвидности'!C$4:L$2204,5,FALSE),0)</f>
        <v>0</v>
      </c>
      <c r="K100">
        <f>IFERROR(VLOOKUP(D100:D812,'Факторы ликвидности'!C$4:L$2204,6,FALSE),0)</f>
        <v>0</v>
      </c>
      <c r="L100">
        <f>IFERROR(VLOOKUP(D100:D812,'Факторы ликвидности'!C$4:L$2204,7,FALSE),0)</f>
        <v>14</v>
      </c>
      <c r="M100">
        <f>IFERROR(VLOOKUP(D100:D812,'Факторы ликвидности'!C$4:L$2204,8,FALSE),0)</f>
        <v>0</v>
      </c>
      <c r="N100">
        <f>IFERROR(VLOOKUP(D100:D812,'Факторы ликвидности'!C$4:L$2204,10,FALSE),0)</f>
        <v>-11</v>
      </c>
    </row>
    <row r="101" spans="2:14" x14ac:dyDescent="0.3">
      <c r="B101">
        <v>97</v>
      </c>
      <c r="C101" s="18">
        <f t="shared" si="5"/>
        <v>7</v>
      </c>
      <c r="D101" s="19">
        <v>43695</v>
      </c>
      <c r="E101">
        <f>IFERROR(VLOOKUP(D100:D813,'Остатки на корсчетах'!B$3:D$4956,2,FALSE),0)</f>
        <v>0</v>
      </c>
      <c r="F101">
        <f>IFERROR(VLOOKUP(D101:D813,Сальдо!C$3:D$4010,2,FALSE),0)</f>
        <v>0</v>
      </c>
      <c r="G101">
        <f>IFERROR(VLOOKUP(D101:D813,'Факторы ликвидности'!C$4:L$2204,2,FALSE),0)</f>
        <v>0</v>
      </c>
      <c r="H101">
        <f>IFERROR(VLOOKUP(D101:D813,'Факторы ликвидности'!C$4:L$2204,3,FALSE),0)</f>
        <v>0</v>
      </c>
      <c r="I101">
        <f>IFERROR(VLOOKUP(D101:D813,'Факторы ликвидности'!C$4:L$2204,4,FALSE),0)</f>
        <v>0</v>
      </c>
      <c r="J101">
        <f>IFERROR(VLOOKUP(D101:D813,'Факторы ликвидности'!C$4:L$2204,5,FALSE),0)</f>
        <v>0</v>
      </c>
      <c r="K101">
        <f>IFERROR(VLOOKUP(D101:D813,'Факторы ликвидности'!C$4:L$2204,6,FALSE),0)</f>
        <v>0</v>
      </c>
      <c r="L101">
        <f>IFERROR(VLOOKUP(D101:D813,'Факторы ликвидности'!C$4:L$2204,7,FALSE),0)</f>
        <v>0</v>
      </c>
      <c r="M101">
        <f>IFERROR(VLOOKUP(D101:D813,'Факторы ликвидности'!C$4:L$2204,8,FALSE),0)</f>
        <v>0</v>
      </c>
      <c r="N101">
        <f>IFERROR(VLOOKUP(D101:D813,'Факторы ликвидности'!C$4:L$2204,10,FALSE),0)</f>
        <v>0</v>
      </c>
    </row>
    <row r="102" spans="2:14" x14ac:dyDescent="0.3">
      <c r="B102">
        <v>98</v>
      </c>
      <c r="C102" s="18">
        <f t="shared" si="5"/>
        <v>6</v>
      </c>
      <c r="D102" s="19">
        <v>43694</v>
      </c>
      <c r="E102">
        <f>IFERROR(VLOOKUP(D101:D814,'Остатки на корсчетах'!B$3:D$4956,2,FALSE),0)</f>
        <v>0</v>
      </c>
      <c r="F102">
        <f>IFERROR(VLOOKUP(D102:D814,Сальдо!C$3:D$4010,2,FALSE),0)</f>
        <v>0</v>
      </c>
      <c r="G102">
        <f>IFERROR(VLOOKUP(D102:D814,'Факторы ликвидности'!C$4:L$2204,2,FALSE),0)</f>
        <v>0</v>
      </c>
      <c r="H102">
        <f>IFERROR(VLOOKUP(D102:D814,'Факторы ликвидности'!C$4:L$2204,3,FALSE),0)</f>
        <v>0</v>
      </c>
      <c r="I102">
        <f>IFERROR(VLOOKUP(D102:D814,'Факторы ликвидности'!C$4:L$2204,4,FALSE),0)</f>
        <v>0</v>
      </c>
      <c r="J102">
        <f>IFERROR(VLOOKUP(D102:D814,'Факторы ликвидности'!C$4:L$2204,5,FALSE),0)</f>
        <v>0</v>
      </c>
      <c r="K102">
        <f>IFERROR(VLOOKUP(D102:D814,'Факторы ликвидности'!C$4:L$2204,6,FALSE),0)</f>
        <v>0</v>
      </c>
      <c r="L102">
        <f>IFERROR(VLOOKUP(D102:D814,'Факторы ликвидности'!C$4:L$2204,7,FALSE),0)</f>
        <v>0</v>
      </c>
      <c r="M102">
        <f>IFERROR(VLOOKUP(D102:D814,'Факторы ликвидности'!C$4:L$2204,8,FALSE),0)</f>
        <v>0</v>
      </c>
      <c r="N102">
        <f>IFERROR(VLOOKUP(D102:D814,'Факторы ликвидности'!C$4:L$2204,10,FALSE),0)</f>
        <v>0</v>
      </c>
    </row>
    <row r="103" spans="2:14" x14ac:dyDescent="0.3">
      <c r="B103">
        <v>99</v>
      </c>
      <c r="C103" s="18">
        <f t="shared" si="5"/>
        <v>5</v>
      </c>
      <c r="D103" s="19">
        <v>43693</v>
      </c>
      <c r="E103">
        <f>IFERROR(VLOOKUP(D102:D815,'Остатки на корсчетах'!B$3:D$4956,2,FALSE),0)</f>
        <v>2339.5</v>
      </c>
      <c r="F103">
        <f>IFERROR(VLOOKUP(D103:D815,Сальдо!C$3:D$4010,2,FALSE),0)</f>
        <v>123.5</v>
      </c>
      <c r="G103">
        <f>IFERROR(VLOOKUP(D103:D815,'Факторы ликвидности'!C$4:L$2204,2,FALSE),0)</f>
        <v>-21.9</v>
      </c>
      <c r="H103">
        <f>IFERROR(VLOOKUP(D103:D815,'Факторы ликвидности'!C$4:L$2204,3,FALSE),0)</f>
        <v>69.599999999999994</v>
      </c>
      <c r="I103">
        <f>IFERROR(VLOOKUP(D103:D815,'Факторы ликвидности'!C$4:L$2204,4,FALSE),0)</f>
        <v>0</v>
      </c>
      <c r="J103">
        <f>IFERROR(VLOOKUP(D103:D815,'Факторы ликвидности'!C$4:L$2204,5,FALSE),0)</f>
        <v>-35</v>
      </c>
      <c r="K103">
        <f>IFERROR(VLOOKUP(D103:D815,'Факторы ликвидности'!C$4:L$2204,6,FALSE),0)</f>
        <v>33.299999999999997</v>
      </c>
      <c r="L103">
        <f>IFERROR(VLOOKUP(D103:D815,'Факторы ликвидности'!C$4:L$2204,7,FALSE),0)</f>
        <v>14.2</v>
      </c>
      <c r="M103">
        <f>IFERROR(VLOOKUP(D103:D815,'Факторы ликвидности'!C$4:L$2204,8,FALSE),0)</f>
        <v>-5.9</v>
      </c>
      <c r="N103">
        <f>IFERROR(VLOOKUP(D103:D815,'Факторы ликвидности'!C$4:L$2204,10,FALSE),0)</f>
        <v>1</v>
      </c>
    </row>
    <row r="104" spans="2:14" x14ac:dyDescent="0.3">
      <c r="B104">
        <v>100</v>
      </c>
      <c r="C104" s="18">
        <f t="shared" si="5"/>
        <v>4</v>
      </c>
      <c r="D104" s="19">
        <v>43692</v>
      </c>
      <c r="E104">
        <f>IFERROR(VLOOKUP(D103:D816,'Остатки на корсчетах'!B$3:D$4956,2,FALSE),0)</f>
        <v>2472.6</v>
      </c>
      <c r="F104">
        <f>IFERROR(VLOOKUP(D104:D816,Сальдо!C$3:D$4010,2,FALSE),0)</f>
        <v>120.9</v>
      </c>
      <c r="G104">
        <f>IFERROR(VLOOKUP(D104:D816,'Факторы ликвидности'!C$4:L$2204,2,FALSE),0)</f>
        <v>-47.6</v>
      </c>
      <c r="H104">
        <f>IFERROR(VLOOKUP(D104:D816,'Факторы ликвидности'!C$4:L$2204,3,FALSE),0)</f>
        <v>-79.2</v>
      </c>
      <c r="I104">
        <f>IFERROR(VLOOKUP(D104:D816,'Факторы ликвидности'!C$4:L$2204,4,FALSE),0)</f>
        <v>0</v>
      </c>
      <c r="J104">
        <f>IFERROR(VLOOKUP(D104:D816,'Факторы ликвидности'!C$4:L$2204,5,FALSE),0)</f>
        <v>0</v>
      </c>
      <c r="K104">
        <f>IFERROR(VLOOKUP(D104:D816,'Факторы ликвидности'!C$4:L$2204,6,FALSE),0)</f>
        <v>0</v>
      </c>
      <c r="L104">
        <f>IFERROR(VLOOKUP(D104:D816,'Факторы ликвидности'!C$4:L$2204,7,FALSE),0)</f>
        <v>13.9</v>
      </c>
      <c r="M104">
        <f>IFERROR(VLOOKUP(D104:D816,'Факторы ликвидности'!C$4:L$2204,8,FALSE),0)</f>
        <v>-1.2</v>
      </c>
      <c r="N104">
        <f>IFERROR(VLOOKUP(D104:D816,'Факторы ликвидности'!C$4:L$2204,10,FALSE),0)</f>
        <v>-5.0999999999999996</v>
      </c>
    </row>
    <row r="105" spans="2:14" x14ac:dyDescent="0.3">
      <c r="B105">
        <v>101</v>
      </c>
      <c r="C105" s="18">
        <f t="shared" si="5"/>
        <v>3</v>
      </c>
      <c r="D105" s="19">
        <v>43691</v>
      </c>
      <c r="E105">
        <f>IFERROR(VLOOKUP(D104:D817,'Остатки на корсчетах'!B$3:D$4956,2,FALSE),0)</f>
        <v>2911</v>
      </c>
      <c r="F105">
        <f>IFERROR(VLOOKUP(D105:D817,Сальдо!C$3:D$4010,2,FALSE),0)</f>
        <v>-289.5</v>
      </c>
      <c r="G105">
        <f>IFERROR(VLOOKUP(D105:D817,'Факторы ликвидности'!C$4:L$2204,2,FALSE),0)</f>
        <v>-19.7</v>
      </c>
      <c r="H105">
        <f>IFERROR(VLOOKUP(D105:D817,'Факторы ликвидности'!C$4:L$2204,3,FALSE),0)</f>
        <v>-22</v>
      </c>
      <c r="I105">
        <f>IFERROR(VLOOKUP(D105:D817,'Факторы ликвидности'!C$4:L$2204,4,FALSE),0)</f>
        <v>-20.399999999999999</v>
      </c>
      <c r="J105">
        <f>IFERROR(VLOOKUP(D105:D817,'Факторы ликвидности'!C$4:L$2204,5,FALSE),0)</f>
        <v>70.2</v>
      </c>
      <c r="K105">
        <f>IFERROR(VLOOKUP(D105:D817,'Факторы ликвидности'!C$4:L$2204,6,FALSE),0)</f>
        <v>0</v>
      </c>
      <c r="L105">
        <f>IFERROR(VLOOKUP(D105:D817,'Факторы ликвидности'!C$4:L$2204,7,FALSE),0)</f>
        <v>14</v>
      </c>
      <c r="M105">
        <f>IFERROR(VLOOKUP(D105:D817,'Факторы ликвидности'!C$4:L$2204,8,FALSE),0)</f>
        <v>-0.3</v>
      </c>
      <c r="N105">
        <f>IFERROR(VLOOKUP(D105:D817,'Факторы ликвидности'!C$4:L$2204,10,FALSE),0)</f>
        <v>-396.6</v>
      </c>
    </row>
    <row r="106" spans="2:14" x14ac:dyDescent="0.3">
      <c r="B106">
        <v>102</v>
      </c>
      <c r="C106" s="16">
        <f t="shared" si="5"/>
        <v>2</v>
      </c>
      <c r="D106" s="17">
        <v>43690</v>
      </c>
      <c r="E106">
        <f>IFERROR(VLOOKUP(D105:D818,'Остатки на корсчетах'!B$3:D$4956,2,FALSE),0)</f>
        <v>2926.3</v>
      </c>
      <c r="F106">
        <f>IFERROR(VLOOKUP(D106:D818,Сальдо!C$3:D$4010,2,FALSE),0)</f>
        <v>106.3</v>
      </c>
      <c r="G106">
        <f>IFERROR(VLOOKUP(D106:D818,'Факторы ликвидности'!C$4:L$2204,2,FALSE),0)</f>
        <v>-13.1</v>
      </c>
      <c r="H106">
        <f>IFERROR(VLOOKUP(D106:D818,'Факторы ликвидности'!C$4:L$2204,3,FALSE),0)</f>
        <v>-3.1</v>
      </c>
      <c r="I106">
        <f>IFERROR(VLOOKUP(D106:D818,'Факторы ликвидности'!C$4:L$2204,4,FALSE),0)</f>
        <v>16.399999999999999</v>
      </c>
      <c r="J106">
        <f>IFERROR(VLOOKUP(D106:D818,'Факторы ликвидности'!C$4:L$2204,5,FALSE),0)</f>
        <v>0</v>
      </c>
      <c r="K106">
        <f>IFERROR(VLOOKUP(D106:D818,'Факторы ликвидности'!C$4:L$2204,6,FALSE),0)</f>
        <v>0</v>
      </c>
      <c r="L106">
        <f>IFERROR(VLOOKUP(D106:D818,'Факторы ликвидности'!C$4:L$2204,7,FALSE),0)</f>
        <v>14</v>
      </c>
      <c r="M106">
        <f>IFERROR(VLOOKUP(D106:D818,'Факторы ликвидности'!C$4:L$2204,8,FALSE),0)</f>
        <v>0</v>
      </c>
      <c r="N106">
        <f>IFERROR(VLOOKUP(D106:D818,'Факторы ликвидности'!C$4:L$2204,10,FALSE),0)</f>
        <v>1</v>
      </c>
    </row>
    <row r="107" spans="2:14" x14ac:dyDescent="0.3">
      <c r="B107">
        <v>103</v>
      </c>
      <c r="C107" s="16">
        <f t="shared" si="5"/>
        <v>1</v>
      </c>
      <c r="D107" s="17">
        <v>43689</v>
      </c>
      <c r="E107">
        <f>IFERROR(VLOOKUP(D106:D819,'Остатки на корсчетах'!B$3:D$4956,2,FALSE),0)</f>
        <v>2890.3</v>
      </c>
      <c r="F107">
        <f>IFERROR(VLOOKUP(D107:D819,Сальдо!C$3:D$4010,2,FALSE),0)</f>
        <v>126.9</v>
      </c>
      <c r="G107">
        <f>IFERROR(VLOOKUP(D107:D819,'Факторы ликвидности'!C$4:L$2204,2,FALSE),0)</f>
        <v>6.2</v>
      </c>
      <c r="H107">
        <f>IFERROR(VLOOKUP(D107:D819,'Факторы ликвидности'!C$4:L$2204,3,FALSE),0)</f>
        <v>33.9</v>
      </c>
      <c r="I107">
        <f>IFERROR(VLOOKUP(D107:D819,'Факторы ликвидности'!C$4:L$2204,4,FALSE),0)</f>
        <v>0</v>
      </c>
      <c r="J107">
        <f>IFERROR(VLOOKUP(D107:D819,'Факторы ликвидности'!C$4:L$2204,5,FALSE),0)</f>
        <v>0</v>
      </c>
      <c r="K107">
        <f>IFERROR(VLOOKUP(D107:D819,'Факторы ликвидности'!C$4:L$2204,6,FALSE),0)</f>
        <v>-1.4</v>
      </c>
      <c r="L107">
        <f>IFERROR(VLOOKUP(D107:D819,'Факторы ликвидности'!C$4:L$2204,7,FALSE),0)</f>
        <v>14.1</v>
      </c>
      <c r="M107">
        <f>IFERROR(VLOOKUP(D107:D819,'Факторы ликвидности'!C$4:L$2204,8,FALSE),0)</f>
        <v>0</v>
      </c>
      <c r="N107">
        <f>IFERROR(VLOOKUP(D107:D819,'Факторы ликвидности'!C$4:L$2204,10,FALSE),0)</f>
        <v>-4.0999999999999996</v>
      </c>
    </row>
    <row r="108" spans="2:14" x14ac:dyDescent="0.3">
      <c r="B108">
        <v>104</v>
      </c>
      <c r="C108" s="16">
        <f t="shared" si="5"/>
        <v>7</v>
      </c>
      <c r="D108" s="17">
        <v>43688</v>
      </c>
      <c r="E108">
        <f>IFERROR(VLOOKUP(D107:D820,'Остатки на корсчетах'!B$3:D$4956,2,FALSE),0)</f>
        <v>0</v>
      </c>
      <c r="F108">
        <f>IFERROR(VLOOKUP(D108:D820,Сальдо!C$3:D$4010,2,FALSE),0)</f>
        <v>0</v>
      </c>
      <c r="G108">
        <f>IFERROR(VLOOKUP(D108:D820,'Факторы ликвидности'!C$4:L$2204,2,FALSE),0)</f>
        <v>0</v>
      </c>
      <c r="H108">
        <f>IFERROR(VLOOKUP(D108:D820,'Факторы ликвидности'!C$4:L$2204,3,FALSE),0)</f>
        <v>0</v>
      </c>
      <c r="I108">
        <f>IFERROR(VLOOKUP(D108:D820,'Факторы ликвидности'!C$4:L$2204,4,FALSE),0)</f>
        <v>0</v>
      </c>
      <c r="J108">
        <f>IFERROR(VLOOKUP(D108:D820,'Факторы ликвидности'!C$4:L$2204,5,FALSE),0)</f>
        <v>0</v>
      </c>
      <c r="K108">
        <f>IFERROR(VLOOKUP(D108:D820,'Факторы ликвидности'!C$4:L$2204,6,FALSE),0)</f>
        <v>0</v>
      </c>
      <c r="L108">
        <f>IFERROR(VLOOKUP(D108:D820,'Факторы ликвидности'!C$4:L$2204,7,FALSE),0)</f>
        <v>0</v>
      </c>
      <c r="M108">
        <f>IFERROR(VLOOKUP(D108:D820,'Факторы ликвидности'!C$4:L$2204,8,FALSE),0)</f>
        <v>0</v>
      </c>
      <c r="N108">
        <f>IFERROR(VLOOKUP(D108:D820,'Факторы ликвидности'!C$4:L$2204,10,FALSE),0)</f>
        <v>0</v>
      </c>
    </row>
    <row r="109" spans="2:14" x14ac:dyDescent="0.3">
      <c r="B109">
        <v>105</v>
      </c>
      <c r="C109" s="16">
        <f t="shared" si="5"/>
        <v>6</v>
      </c>
      <c r="D109" s="17">
        <v>43687</v>
      </c>
      <c r="E109">
        <f>IFERROR(VLOOKUP(D108:D821,'Остатки на корсчетах'!B$3:D$4956,2,FALSE),0)</f>
        <v>0</v>
      </c>
      <c r="F109">
        <f>IFERROR(VLOOKUP(D109:D821,Сальдо!C$3:D$4010,2,FALSE),0)</f>
        <v>0</v>
      </c>
      <c r="G109">
        <f>IFERROR(VLOOKUP(D109:D821,'Факторы ликвидности'!C$4:L$2204,2,FALSE),0)</f>
        <v>0</v>
      </c>
      <c r="H109">
        <f>IFERROR(VLOOKUP(D109:D821,'Факторы ликвидности'!C$4:L$2204,3,FALSE),0)</f>
        <v>0</v>
      </c>
      <c r="I109">
        <f>IFERROR(VLOOKUP(D109:D821,'Факторы ликвидности'!C$4:L$2204,4,FALSE),0)</f>
        <v>0</v>
      </c>
      <c r="J109">
        <f>IFERROR(VLOOKUP(D109:D821,'Факторы ликвидности'!C$4:L$2204,5,FALSE),0)</f>
        <v>0</v>
      </c>
      <c r="K109">
        <f>IFERROR(VLOOKUP(D109:D821,'Факторы ликвидности'!C$4:L$2204,6,FALSE),0)</f>
        <v>0</v>
      </c>
      <c r="L109">
        <f>IFERROR(VLOOKUP(D109:D821,'Факторы ликвидности'!C$4:L$2204,7,FALSE),0)</f>
        <v>0</v>
      </c>
      <c r="M109">
        <f>IFERROR(VLOOKUP(D109:D821,'Факторы ликвидности'!C$4:L$2204,8,FALSE),0)</f>
        <v>0</v>
      </c>
      <c r="N109">
        <f>IFERROR(VLOOKUP(D109:D821,'Факторы ликвидности'!C$4:L$2204,10,FALSE),0)</f>
        <v>0</v>
      </c>
    </row>
    <row r="110" spans="2:14" x14ac:dyDescent="0.3">
      <c r="B110">
        <v>106</v>
      </c>
      <c r="C110" s="16">
        <f t="shared" si="5"/>
        <v>5</v>
      </c>
      <c r="D110" s="17">
        <v>43686</v>
      </c>
      <c r="E110">
        <f>IFERROR(VLOOKUP(D109:D822,'Остатки на корсчетах'!B$3:D$4956,2,FALSE),0)</f>
        <v>2678.9</v>
      </c>
      <c r="F110">
        <f>IFERROR(VLOOKUP(D110:D822,Сальдо!C$3:D$4010,2,FALSE),0)</f>
        <v>131.9</v>
      </c>
      <c r="G110">
        <f>IFERROR(VLOOKUP(D110:D822,'Факторы ликвидности'!C$4:L$2204,2,FALSE),0)</f>
        <v>-35.299999999999997</v>
      </c>
      <c r="H110">
        <f>IFERROR(VLOOKUP(D110:D822,'Факторы ликвидности'!C$4:L$2204,3,FALSE),0)</f>
        <v>240.1</v>
      </c>
      <c r="I110">
        <f>IFERROR(VLOOKUP(D110:D822,'Факторы ликвидности'!C$4:L$2204,4,FALSE),0)</f>
        <v>0</v>
      </c>
      <c r="J110">
        <f>IFERROR(VLOOKUP(D110:D822,'Факторы ликвидности'!C$4:L$2204,5,FALSE),0)</f>
        <v>43.2</v>
      </c>
      <c r="K110">
        <f>IFERROR(VLOOKUP(D110:D822,'Факторы ликвидности'!C$4:L$2204,6,FALSE),0)</f>
        <v>99.2</v>
      </c>
      <c r="L110">
        <f>IFERROR(VLOOKUP(D110:D822,'Факторы ликвидности'!C$4:L$2204,7,FALSE),0)</f>
        <v>14</v>
      </c>
      <c r="M110">
        <f>IFERROR(VLOOKUP(D110:D822,'Факторы ликвидности'!C$4:L$2204,8,FALSE),0)</f>
        <v>0</v>
      </c>
      <c r="N110">
        <f>IFERROR(VLOOKUP(D110:D822,'Факторы ликвидности'!C$4:L$2204,10,FALSE),0)</f>
        <v>6.6</v>
      </c>
    </row>
    <row r="111" spans="2:14" x14ac:dyDescent="0.3">
      <c r="B111">
        <v>107</v>
      </c>
      <c r="C111" s="16">
        <f t="shared" si="5"/>
        <v>4</v>
      </c>
      <c r="D111" s="17">
        <v>43685</v>
      </c>
      <c r="E111">
        <f>IFERROR(VLOOKUP(D110:D823,'Остатки на корсчетах'!B$3:D$4956,2,FALSE),0)</f>
        <v>2727.8</v>
      </c>
      <c r="F111">
        <f>IFERROR(VLOOKUP(D111:D823,Сальдо!C$3:D$4010,2,FALSE),0)</f>
        <v>126.5</v>
      </c>
      <c r="G111">
        <f>IFERROR(VLOOKUP(D111:D823,'Факторы ликвидности'!C$4:L$2204,2,FALSE),0)</f>
        <v>-36.799999999999997</v>
      </c>
      <c r="H111">
        <f>IFERROR(VLOOKUP(D111:D823,'Факторы ликвидности'!C$4:L$2204,3,FALSE),0)</f>
        <v>-3.7</v>
      </c>
      <c r="I111">
        <f>IFERROR(VLOOKUP(D111:D823,'Факторы ликвидности'!C$4:L$2204,4,FALSE),0)</f>
        <v>0</v>
      </c>
      <c r="J111">
        <f>IFERROR(VLOOKUP(D111:D823,'Факторы ликвидности'!C$4:L$2204,5,FALSE),0)</f>
        <v>0</v>
      </c>
      <c r="K111">
        <f>IFERROR(VLOOKUP(D111:D823,'Факторы ликвидности'!C$4:L$2204,6,FALSE),0)</f>
        <v>0.3</v>
      </c>
      <c r="L111">
        <f>IFERROR(VLOOKUP(D111:D823,'Факторы ликвидности'!C$4:L$2204,7,FALSE),0)</f>
        <v>14</v>
      </c>
      <c r="M111">
        <f>IFERROR(VLOOKUP(D111:D823,'Факторы ликвидности'!C$4:L$2204,8,FALSE),0)</f>
        <v>0</v>
      </c>
      <c r="N111">
        <f>IFERROR(VLOOKUP(D111:D823,'Факторы ликвидности'!C$4:L$2204,10,FALSE),0)</f>
        <v>-8.3000000000000007</v>
      </c>
    </row>
    <row r="112" spans="2:14" x14ac:dyDescent="0.3">
      <c r="B112">
        <v>108</v>
      </c>
      <c r="C112" s="16">
        <f t="shared" si="5"/>
        <v>3</v>
      </c>
      <c r="D112" s="17">
        <v>43684</v>
      </c>
      <c r="E112">
        <f>IFERROR(VLOOKUP(D111:D824,'Остатки на корсчетах'!B$3:D$4956,2,FALSE),0)</f>
        <v>1658.4</v>
      </c>
      <c r="F112">
        <f>IFERROR(VLOOKUP(D112:D824,Сальдо!C$3:D$4010,2,FALSE),0)</f>
        <v>923.8</v>
      </c>
      <c r="G112">
        <f>IFERROR(VLOOKUP(D112:D824,'Факторы ликвидности'!C$4:L$2204,2,FALSE),0)</f>
        <v>-19</v>
      </c>
      <c r="H112">
        <f>IFERROR(VLOOKUP(D112:D824,'Факторы ликвидности'!C$4:L$2204,3,FALSE),0)</f>
        <v>289.39999999999998</v>
      </c>
      <c r="I112">
        <f>IFERROR(VLOOKUP(D112:D824,'Факторы ликвидности'!C$4:L$2204,4,FALSE),0)</f>
        <v>-20.399999999999999</v>
      </c>
      <c r="J112">
        <f>IFERROR(VLOOKUP(D112:D824,'Факторы ликвидности'!C$4:L$2204,5,FALSE),0)</f>
        <v>170</v>
      </c>
      <c r="K112">
        <f>IFERROR(VLOOKUP(D112:D824,'Факторы ликвидности'!C$4:L$2204,6,FALSE),0)</f>
        <v>0.5</v>
      </c>
      <c r="L112">
        <f>IFERROR(VLOOKUP(D112:D824,'Факторы ликвидности'!C$4:L$2204,7,FALSE),0)</f>
        <v>12.8</v>
      </c>
      <c r="M112">
        <f>IFERROR(VLOOKUP(D112:D824,'Факторы ликвидности'!C$4:L$2204,8,FALSE),0)</f>
        <v>0</v>
      </c>
      <c r="N112">
        <f>IFERROR(VLOOKUP(D112:D824,'Факторы ликвидности'!C$4:L$2204,10,FALSE),0)</f>
        <v>798.9</v>
      </c>
    </row>
    <row r="113" spans="2:14" x14ac:dyDescent="0.3">
      <c r="B113">
        <v>109</v>
      </c>
      <c r="C113" s="18">
        <f t="shared" si="5"/>
        <v>2</v>
      </c>
      <c r="D113" s="8">
        <v>43683</v>
      </c>
      <c r="E113">
        <f>IFERROR(VLOOKUP(D112:D825,'Остатки на корсчетах'!B$3:D$4956,2,FALSE),0)</f>
        <v>2477.3000000000002</v>
      </c>
      <c r="F113">
        <f>IFERROR(VLOOKUP(D113:D825,Сальдо!C$3:D$4010,2,FALSE),0)</f>
        <v>339.5</v>
      </c>
      <c r="G113">
        <f>IFERROR(VLOOKUP(D113:D825,'Факторы ликвидности'!C$4:L$2204,2,FALSE),0)</f>
        <v>-11.7</v>
      </c>
      <c r="H113">
        <f>IFERROR(VLOOKUP(D113:D825,'Факторы ликвидности'!C$4:L$2204,3,FALSE),0)</f>
        <v>148.30000000000001</v>
      </c>
      <c r="I113">
        <f>IFERROR(VLOOKUP(D113:D825,'Факторы ликвидности'!C$4:L$2204,4,FALSE),0)</f>
        <v>16.5</v>
      </c>
      <c r="J113">
        <f>IFERROR(VLOOKUP(D113:D825,'Факторы ликвидности'!C$4:L$2204,5,FALSE),0)</f>
        <v>0</v>
      </c>
      <c r="K113">
        <f>IFERROR(VLOOKUP(D113:D825,'Факторы ликвидности'!C$4:L$2204,6,FALSE),0)</f>
        <v>-50.7</v>
      </c>
      <c r="L113">
        <f>IFERROR(VLOOKUP(D113:D825,'Факторы ликвидности'!C$4:L$2204,7,FALSE),0)</f>
        <v>12.9</v>
      </c>
      <c r="M113">
        <f>IFERROR(VLOOKUP(D113:D825,'Факторы ликвидности'!C$4:L$2204,8,FALSE),0)</f>
        <v>0</v>
      </c>
      <c r="N113">
        <f>IFERROR(VLOOKUP(D113:D825,'Факторы ликвидности'!C$4:L$2204,10,FALSE),0)</f>
        <v>-955.4</v>
      </c>
    </row>
    <row r="114" spans="2:14" x14ac:dyDescent="0.3">
      <c r="B114">
        <v>110</v>
      </c>
      <c r="C114" s="18">
        <f t="shared" si="5"/>
        <v>1</v>
      </c>
      <c r="D114" s="8">
        <v>43682</v>
      </c>
      <c r="E114">
        <f>IFERROR(VLOOKUP(D113:D826,'Остатки на корсчетах'!B$3:D$4956,2,FALSE),0)</f>
        <v>2614.1</v>
      </c>
      <c r="F114">
        <f>IFERROR(VLOOKUP(D114:D826,Сальдо!C$3:D$4010,2,FALSE),0)</f>
        <v>138.4</v>
      </c>
      <c r="G114">
        <f>IFERROR(VLOOKUP(D114:D826,'Факторы ликвидности'!C$4:L$2204,2,FALSE),0)</f>
        <v>5.6</v>
      </c>
      <c r="H114">
        <f>IFERROR(VLOOKUP(D114:D826,'Факторы ликвидности'!C$4:L$2204,3,FALSE),0)</f>
        <v>58.4</v>
      </c>
      <c r="I114">
        <f>IFERROR(VLOOKUP(D114:D826,'Факторы ликвидности'!C$4:L$2204,4,FALSE),0)</f>
        <v>0</v>
      </c>
      <c r="J114">
        <f>IFERROR(VLOOKUP(D114:D826,'Факторы ликвидности'!C$4:L$2204,5,FALSE),0)</f>
        <v>0</v>
      </c>
      <c r="K114">
        <f>IFERROR(VLOOKUP(D114:D826,'Факторы ликвидности'!C$4:L$2204,6,FALSE),0)</f>
        <v>-25.3</v>
      </c>
      <c r="L114">
        <f>IFERROR(VLOOKUP(D114:D826,'Факторы ликвидности'!C$4:L$2204,7,FALSE),0)</f>
        <v>13.1</v>
      </c>
      <c r="M114">
        <f>IFERROR(VLOOKUP(D114:D826,'Факторы ликвидности'!C$4:L$2204,8,FALSE),0)</f>
        <v>0</v>
      </c>
      <c r="N114">
        <f>IFERROR(VLOOKUP(D114:D826,'Факторы ликвидности'!C$4:L$2204,10,FALSE),0)</f>
        <v>-200.7</v>
      </c>
    </row>
    <row r="115" spans="2:14" x14ac:dyDescent="0.3">
      <c r="B115">
        <v>111</v>
      </c>
      <c r="C115" s="18">
        <f t="shared" si="5"/>
        <v>7</v>
      </c>
      <c r="D115" s="19">
        <v>43681</v>
      </c>
      <c r="E115">
        <f>IFERROR(VLOOKUP(D114:D827,'Остатки на корсчетах'!B$3:D$4956,2,FALSE),0)</f>
        <v>0</v>
      </c>
      <c r="F115">
        <f>IFERROR(VLOOKUP(D115:D827,Сальдо!C$3:D$4010,2,FALSE),0)</f>
        <v>0</v>
      </c>
      <c r="G115">
        <f>IFERROR(VLOOKUP(D115:D827,'Факторы ликвидности'!C$4:L$2204,2,FALSE),0)</f>
        <v>0</v>
      </c>
      <c r="H115">
        <f>IFERROR(VLOOKUP(D115:D827,'Факторы ликвидности'!C$4:L$2204,3,FALSE),0)</f>
        <v>0</v>
      </c>
      <c r="I115">
        <f>IFERROR(VLOOKUP(D115:D827,'Факторы ликвидности'!C$4:L$2204,4,FALSE),0)</f>
        <v>0</v>
      </c>
      <c r="J115">
        <f>IFERROR(VLOOKUP(D115:D827,'Факторы ликвидности'!C$4:L$2204,5,FALSE),0)</f>
        <v>0</v>
      </c>
      <c r="K115">
        <f>IFERROR(VLOOKUP(D115:D827,'Факторы ликвидности'!C$4:L$2204,6,FALSE),0)</f>
        <v>0</v>
      </c>
      <c r="L115">
        <f>IFERROR(VLOOKUP(D115:D827,'Факторы ликвидности'!C$4:L$2204,7,FALSE),0)</f>
        <v>0</v>
      </c>
      <c r="M115">
        <f>IFERROR(VLOOKUP(D115:D827,'Факторы ликвидности'!C$4:L$2204,8,FALSE),0)</f>
        <v>0</v>
      </c>
      <c r="N115">
        <f>IFERROR(VLOOKUP(D115:D827,'Факторы ликвидности'!C$4:L$2204,10,FALSE),0)</f>
        <v>0</v>
      </c>
    </row>
    <row r="116" spans="2:14" x14ac:dyDescent="0.3">
      <c r="B116">
        <v>112</v>
      </c>
      <c r="C116" s="18">
        <f t="shared" si="5"/>
        <v>6</v>
      </c>
      <c r="D116" s="19">
        <v>43680</v>
      </c>
      <c r="E116">
        <f>IFERROR(VLOOKUP(D115:D828,'Остатки на корсчетах'!B$3:D$4956,2,FALSE),0)</f>
        <v>0</v>
      </c>
      <c r="F116">
        <f>IFERROR(VLOOKUP(D116:D828,Сальдо!C$3:D$4010,2,FALSE),0)</f>
        <v>0</v>
      </c>
      <c r="G116">
        <f>IFERROR(VLOOKUP(D116:D828,'Факторы ликвидности'!C$4:L$2204,2,FALSE),0)</f>
        <v>0</v>
      </c>
      <c r="H116">
        <f>IFERROR(VLOOKUP(D116:D828,'Факторы ликвидности'!C$4:L$2204,3,FALSE),0)</f>
        <v>0</v>
      </c>
      <c r="I116">
        <f>IFERROR(VLOOKUP(D116:D828,'Факторы ликвидности'!C$4:L$2204,4,FALSE),0)</f>
        <v>0</v>
      </c>
      <c r="J116">
        <f>IFERROR(VLOOKUP(D116:D828,'Факторы ликвидности'!C$4:L$2204,5,FALSE),0)</f>
        <v>0</v>
      </c>
      <c r="K116">
        <f>IFERROR(VLOOKUP(D116:D828,'Факторы ликвидности'!C$4:L$2204,6,FALSE),0)</f>
        <v>0</v>
      </c>
      <c r="L116">
        <f>IFERROR(VLOOKUP(D116:D828,'Факторы ликвидности'!C$4:L$2204,7,FALSE),0)</f>
        <v>0</v>
      </c>
      <c r="M116">
        <f>IFERROR(VLOOKUP(D116:D828,'Факторы ликвидности'!C$4:L$2204,8,FALSE),0)</f>
        <v>0</v>
      </c>
      <c r="N116">
        <f>IFERROR(VLOOKUP(D116:D828,'Факторы ликвидности'!C$4:L$2204,10,FALSE),0)</f>
        <v>0</v>
      </c>
    </row>
    <row r="117" spans="2:14" x14ac:dyDescent="0.3">
      <c r="B117">
        <v>113</v>
      </c>
      <c r="C117" s="18">
        <f t="shared" si="5"/>
        <v>5</v>
      </c>
      <c r="D117" s="19">
        <v>43679</v>
      </c>
      <c r="E117">
        <f>IFERROR(VLOOKUP(D116:D829,'Остатки на корсчетах'!B$3:D$4956,2,FALSE),0)</f>
        <v>2451.8000000000002</v>
      </c>
      <c r="F117">
        <f>IFERROR(VLOOKUP(D117:D829,Сальдо!C$3:D$4010,2,FALSE),0)</f>
        <v>190.9</v>
      </c>
      <c r="G117">
        <f>IFERROR(VLOOKUP(D117:D829,'Факторы ликвидности'!C$4:L$2204,2,FALSE),0)</f>
        <v>-27.7</v>
      </c>
      <c r="H117">
        <f>IFERROR(VLOOKUP(D117:D829,'Факторы ликвидности'!C$4:L$2204,3,FALSE),0)</f>
        <v>138</v>
      </c>
      <c r="I117">
        <f>IFERROR(VLOOKUP(D117:D829,'Факторы ликвидности'!C$4:L$2204,4,FALSE),0)</f>
        <v>0</v>
      </c>
      <c r="J117">
        <f>IFERROR(VLOOKUP(D117:D829,'Факторы ликвидности'!C$4:L$2204,5,FALSE),0)</f>
        <v>70</v>
      </c>
      <c r="K117">
        <f>IFERROR(VLOOKUP(D117:D829,'Факторы ликвидности'!C$4:L$2204,6,FALSE),0)</f>
        <v>-55</v>
      </c>
      <c r="L117">
        <f>IFERROR(VLOOKUP(D117:D829,'Факторы ликвидности'!C$4:L$2204,7,FALSE),0)</f>
        <v>13</v>
      </c>
      <c r="M117">
        <f>IFERROR(VLOOKUP(D117:D829,'Факторы ликвидности'!C$4:L$2204,8,FALSE),0)</f>
        <v>0</v>
      </c>
      <c r="N117">
        <f>IFERROR(VLOOKUP(D117:D829,'Факторы ликвидности'!C$4:L$2204,10,FALSE),0)</f>
        <v>52</v>
      </c>
    </row>
    <row r="118" spans="2:14" x14ac:dyDescent="0.3">
      <c r="B118">
        <v>114</v>
      </c>
      <c r="C118" s="18">
        <f t="shared" si="5"/>
        <v>4</v>
      </c>
      <c r="D118" s="19">
        <v>43678</v>
      </c>
      <c r="E118">
        <f>IFERROR(VLOOKUP(D117:D830,'Остатки на корсчетах'!B$3:D$4956,2,FALSE),0)</f>
        <v>2601.3000000000002</v>
      </c>
      <c r="F118">
        <f>IFERROR(VLOOKUP(D118:D830,Сальдо!C$3:D$4010,2,FALSE),0)</f>
        <v>122.9</v>
      </c>
      <c r="G118">
        <f>IFERROR(VLOOKUP(D118:D830,'Факторы ликвидности'!C$4:L$2204,2,FALSE),0)</f>
        <v>-19</v>
      </c>
      <c r="H118">
        <f>IFERROR(VLOOKUP(D118:D830,'Факторы ликвидности'!C$4:L$2204,3,FALSE),0)</f>
        <v>-63.5</v>
      </c>
      <c r="I118">
        <f>IFERROR(VLOOKUP(D118:D830,'Факторы ликвидности'!C$4:L$2204,4,FALSE),0)</f>
        <v>0</v>
      </c>
      <c r="J118">
        <f>IFERROR(VLOOKUP(D118:D830,'Факторы ликвидности'!C$4:L$2204,5,FALSE),0)</f>
        <v>0</v>
      </c>
      <c r="K118">
        <f>IFERROR(VLOOKUP(D118:D830,'Факторы ликвидности'!C$4:L$2204,6,FALSE),0)</f>
        <v>-50.3</v>
      </c>
      <c r="L118">
        <f>IFERROR(VLOOKUP(D118:D830,'Факторы ликвидности'!C$4:L$2204,7,FALSE),0)</f>
        <v>12.9</v>
      </c>
      <c r="M118">
        <f>IFERROR(VLOOKUP(D118:D830,'Факторы ликвидности'!C$4:L$2204,8,FALSE),0)</f>
        <v>0</v>
      </c>
      <c r="N118">
        <f>IFERROR(VLOOKUP(D118:D830,'Факторы ликвидности'!C$4:L$2204,10,FALSE),0)</f>
        <v>-67</v>
      </c>
    </row>
    <row r="119" spans="2:14" x14ac:dyDescent="0.3">
      <c r="B119">
        <v>115</v>
      </c>
      <c r="C119" s="18">
        <f t="shared" si="5"/>
        <v>3</v>
      </c>
      <c r="D119" s="19">
        <v>43677</v>
      </c>
      <c r="E119">
        <f>IFERROR(VLOOKUP(D118:D831,'Остатки на корсчетах'!B$3:D$4956,2,FALSE),0)</f>
        <v>2541.6</v>
      </c>
      <c r="F119">
        <f>IFERROR(VLOOKUP(D119:D831,Сальдо!C$3:D$4010,2,FALSE),0)</f>
        <v>0.4</v>
      </c>
      <c r="G119">
        <f>IFERROR(VLOOKUP(D119:D831,'Факторы ликвидности'!C$4:L$2204,2,FALSE),0)</f>
        <v>5.4</v>
      </c>
      <c r="H119">
        <f>IFERROR(VLOOKUP(D119:D831,'Факторы ликвидности'!C$4:L$2204,3,FALSE),0)</f>
        <v>176</v>
      </c>
      <c r="I119">
        <f>IFERROR(VLOOKUP(D119:D831,'Факторы ликвидности'!C$4:L$2204,4,FALSE),0)</f>
        <v>-11.7</v>
      </c>
      <c r="J119">
        <f>IFERROR(VLOOKUP(D119:D831,'Факторы ликвидности'!C$4:L$2204,5,FALSE),0)</f>
        <v>160</v>
      </c>
      <c r="K119">
        <f>IFERROR(VLOOKUP(D119:D831,'Факторы ликвидности'!C$4:L$2204,6,FALSE),0)</f>
        <v>-144.6</v>
      </c>
      <c r="L119">
        <f>IFERROR(VLOOKUP(D119:D831,'Факторы ликвидности'!C$4:L$2204,7,FALSE),0)</f>
        <v>12.8</v>
      </c>
      <c r="M119">
        <f>IFERROR(VLOOKUP(D119:D831,'Факторы ликвидности'!C$4:L$2204,8,FALSE),0)</f>
        <v>0</v>
      </c>
      <c r="N119">
        <f>IFERROR(VLOOKUP(D119:D831,'Факторы ликвидности'!C$4:L$2204,10,FALSE),0)</f>
        <v>-121.7</v>
      </c>
    </row>
    <row r="120" spans="2:14" x14ac:dyDescent="0.3">
      <c r="B120">
        <v>116</v>
      </c>
      <c r="C120" s="16">
        <f t="shared" si="5"/>
        <v>2</v>
      </c>
      <c r="D120" s="17">
        <v>43676</v>
      </c>
      <c r="E120">
        <f>IFERROR(VLOOKUP(D119:D832,'Остатки на корсчетах'!B$3:D$4956,2,FALSE),0)</f>
        <v>1946.7</v>
      </c>
      <c r="F120">
        <f>IFERROR(VLOOKUP(D120:D832,Сальдо!C$3:D$4010,2,FALSE),0)</f>
        <v>204.1</v>
      </c>
      <c r="G120">
        <f>IFERROR(VLOOKUP(D120:D832,'Факторы ликвидности'!C$4:L$2204,2,FALSE),0)</f>
        <v>18.399999999999999</v>
      </c>
      <c r="H120">
        <f>IFERROR(VLOOKUP(D120:D832,'Факторы ликвидности'!C$4:L$2204,3,FALSE),0)</f>
        <v>601.29999999999995</v>
      </c>
      <c r="I120">
        <f>IFERROR(VLOOKUP(D120:D832,'Факторы ликвидности'!C$4:L$2204,4,FALSE),0)</f>
        <v>27.8</v>
      </c>
      <c r="J120">
        <f>IFERROR(VLOOKUP(D120:D832,'Факторы ликвидности'!C$4:L$2204,5,FALSE),0)</f>
        <v>0</v>
      </c>
      <c r="K120">
        <f>IFERROR(VLOOKUP(D120:D832,'Факторы ликвидности'!C$4:L$2204,6,FALSE),0)</f>
        <v>394.8</v>
      </c>
      <c r="L120">
        <f>IFERROR(VLOOKUP(D120:D832,'Факторы ликвидности'!C$4:L$2204,7,FALSE),0)</f>
        <v>12.9</v>
      </c>
      <c r="M120">
        <f>IFERROR(VLOOKUP(D120:D832,'Факторы ликвидности'!C$4:L$2204,8,FALSE),0)</f>
        <v>0</v>
      </c>
      <c r="N120">
        <f>IFERROR(VLOOKUP(D120:D832,'Факторы ликвидности'!C$4:L$2204,10,FALSE),0)</f>
        <v>-24.7</v>
      </c>
    </row>
    <row r="121" spans="2:14" x14ac:dyDescent="0.3">
      <c r="B121">
        <v>117</v>
      </c>
      <c r="C121" s="16">
        <f t="shared" si="5"/>
        <v>1</v>
      </c>
      <c r="D121" s="17">
        <v>43675</v>
      </c>
      <c r="E121">
        <f>IFERROR(VLOOKUP(D120:D833,'Остатки на корсчетах'!B$3:D$4956,2,FALSE),0)</f>
        <v>2105.9</v>
      </c>
      <c r="F121">
        <f>IFERROR(VLOOKUP(D121:D833,Сальдо!C$3:D$4010,2,FALSE),0)</f>
        <v>243.8</v>
      </c>
      <c r="G121">
        <f>IFERROR(VLOOKUP(D121:D833,'Факторы ликвидности'!C$4:L$2204,2,FALSE),0)</f>
        <v>40.4</v>
      </c>
      <c r="H121">
        <f>IFERROR(VLOOKUP(D121:D833,'Факторы ликвидности'!C$4:L$2204,3,FALSE),0)</f>
        <v>-238.5</v>
      </c>
      <c r="I121">
        <f>IFERROR(VLOOKUP(D121:D833,'Факторы ликвидности'!C$4:L$2204,4,FALSE),0)</f>
        <v>0</v>
      </c>
      <c r="J121">
        <f>IFERROR(VLOOKUP(D121:D833,'Факторы ликвидности'!C$4:L$2204,5,FALSE),0)</f>
        <v>0</v>
      </c>
      <c r="K121">
        <f>IFERROR(VLOOKUP(D121:D833,'Факторы ликвидности'!C$4:L$2204,6,FALSE),0)</f>
        <v>5</v>
      </c>
      <c r="L121">
        <f>IFERROR(VLOOKUP(D121:D833,'Факторы ликвидности'!C$4:L$2204,7,FALSE),0)</f>
        <v>12.8</v>
      </c>
      <c r="M121">
        <f>IFERROR(VLOOKUP(D121:D833,'Факторы ликвидности'!C$4:L$2204,8,FALSE),0)</f>
        <v>0</v>
      </c>
      <c r="N121">
        <f>IFERROR(VLOOKUP(D121:D833,'Факторы ликвидности'!C$4:L$2204,10,FALSE),0)</f>
        <v>39</v>
      </c>
    </row>
    <row r="122" spans="2:14" x14ac:dyDescent="0.3">
      <c r="B122">
        <v>118</v>
      </c>
      <c r="C122" s="16">
        <f t="shared" si="5"/>
        <v>7</v>
      </c>
      <c r="D122" s="17">
        <v>43674</v>
      </c>
      <c r="E122">
        <f>IFERROR(VLOOKUP(D121:D834,'Остатки на корсчетах'!B$3:D$4956,2,FALSE),0)</f>
        <v>0</v>
      </c>
      <c r="F122">
        <f>IFERROR(VLOOKUP(D122:D834,Сальдо!C$3:D$4010,2,FALSE),0)</f>
        <v>0</v>
      </c>
      <c r="G122">
        <f>IFERROR(VLOOKUP(D122:D834,'Факторы ликвидности'!C$4:L$2204,2,FALSE),0)</f>
        <v>0</v>
      </c>
      <c r="H122">
        <f>IFERROR(VLOOKUP(D122:D834,'Факторы ликвидности'!C$4:L$2204,3,FALSE),0)</f>
        <v>0</v>
      </c>
      <c r="I122">
        <f>IFERROR(VLOOKUP(D122:D834,'Факторы ликвидности'!C$4:L$2204,4,FALSE),0)</f>
        <v>0</v>
      </c>
      <c r="J122">
        <f>IFERROR(VLOOKUP(D122:D834,'Факторы ликвидности'!C$4:L$2204,5,FALSE),0)</f>
        <v>0</v>
      </c>
      <c r="K122">
        <f>IFERROR(VLOOKUP(D122:D834,'Факторы ликвидности'!C$4:L$2204,6,FALSE),0)</f>
        <v>0</v>
      </c>
      <c r="L122">
        <f>IFERROR(VLOOKUP(D122:D834,'Факторы ликвидности'!C$4:L$2204,7,FALSE),0)</f>
        <v>0</v>
      </c>
      <c r="M122">
        <f>IFERROR(VLOOKUP(D122:D834,'Факторы ликвидности'!C$4:L$2204,8,FALSE),0)</f>
        <v>0</v>
      </c>
      <c r="N122">
        <f>IFERROR(VLOOKUP(D122:D834,'Факторы ликвидности'!C$4:L$2204,10,FALSE),0)</f>
        <v>0</v>
      </c>
    </row>
    <row r="123" spans="2:14" x14ac:dyDescent="0.3">
      <c r="B123">
        <v>119</v>
      </c>
      <c r="C123" s="16">
        <f t="shared" si="5"/>
        <v>6</v>
      </c>
      <c r="D123" s="17">
        <v>43673</v>
      </c>
      <c r="E123">
        <f>IFERROR(VLOOKUP(D122:D835,'Остатки на корсчетах'!B$3:D$4956,2,FALSE),0)</f>
        <v>0</v>
      </c>
      <c r="F123">
        <f>IFERROR(VLOOKUP(D123:D835,Сальдо!C$3:D$4010,2,FALSE),0)</f>
        <v>0</v>
      </c>
      <c r="G123">
        <f>IFERROR(VLOOKUP(D123:D835,'Факторы ликвидности'!C$4:L$2204,2,FALSE),0)</f>
        <v>0</v>
      </c>
      <c r="H123">
        <f>IFERROR(VLOOKUP(D123:D835,'Факторы ликвидности'!C$4:L$2204,3,FALSE),0)</f>
        <v>0</v>
      </c>
      <c r="I123">
        <f>IFERROR(VLOOKUP(D123:D835,'Факторы ликвидности'!C$4:L$2204,4,FALSE),0)</f>
        <v>0</v>
      </c>
      <c r="J123">
        <f>IFERROR(VLOOKUP(D123:D835,'Факторы ликвидности'!C$4:L$2204,5,FALSE),0)</f>
        <v>0</v>
      </c>
      <c r="K123">
        <f>IFERROR(VLOOKUP(D123:D835,'Факторы ликвидности'!C$4:L$2204,6,FALSE),0)</f>
        <v>0</v>
      </c>
      <c r="L123">
        <f>IFERROR(VLOOKUP(D123:D835,'Факторы ликвидности'!C$4:L$2204,7,FALSE),0)</f>
        <v>0</v>
      </c>
      <c r="M123">
        <f>IFERROR(VLOOKUP(D123:D835,'Факторы ликвидности'!C$4:L$2204,8,FALSE),0)</f>
        <v>0</v>
      </c>
      <c r="N123">
        <f>IFERROR(VLOOKUP(D123:D835,'Факторы ликвидности'!C$4:L$2204,10,FALSE),0)</f>
        <v>0</v>
      </c>
    </row>
    <row r="124" spans="2:14" x14ac:dyDescent="0.3">
      <c r="B124">
        <v>120</v>
      </c>
      <c r="C124" s="16">
        <f t="shared" si="5"/>
        <v>5</v>
      </c>
      <c r="D124" s="17">
        <v>43672</v>
      </c>
      <c r="E124">
        <f>IFERROR(VLOOKUP(D123:D836,'Остатки на корсчетах'!B$3:D$4956,2,FALSE),0)</f>
        <v>1889.9</v>
      </c>
      <c r="F124">
        <f>IFERROR(VLOOKUP(D124:D836,Сальдо!C$3:D$4010,2,FALSE),0)</f>
        <v>355</v>
      </c>
      <c r="G124">
        <f>IFERROR(VLOOKUP(D124:D836,'Факторы ликвидности'!C$4:L$2204,2,FALSE),0)</f>
        <v>9.6</v>
      </c>
      <c r="H124">
        <f>IFERROR(VLOOKUP(D124:D836,'Факторы ликвидности'!C$4:L$2204,3,FALSE),0)</f>
        <v>94.8</v>
      </c>
      <c r="I124">
        <f>IFERROR(VLOOKUP(D124:D836,'Факторы ликвидности'!C$4:L$2204,4,FALSE),0)</f>
        <v>0</v>
      </c>
      <c r="J124">
        <f>IFERROR(VLOOKUP(D124:D836,'Факторы ликвидности'!C$4:L$2204,5,FALSE),0)</f>
        <v>20</v>
      </c>
      <c r="K124">
        <f>IFERROR(VLOOKUP(D124:D836,'Факторы ликвидности'!C$4:L$2204,6,FALSE),0)</f>
        <v>61.6</v>
      </c>
      <c r="L124">
        <f>IFERROR(VLOOKUP(D124:D836,'Факторы ликвидности'!C$4:L$2204,7,FALSE),0)</f>
        <v>12.8</v>
      </c>
      <c r="M124">
        <f>IFERROR(VLOOKUP(D124:D836,'Факторы ликвидности'!C$4:L$2204,8,FALSE),0)</f>
        <v>0</v>
      </c>
      <c r="N124">
        <f>IFERROR(VLOOKUP(D124:D836,'Факторы ликвидности'!C$4:L$2204,10,FALSE),0)</f>
        <v>111.6</v>
      </c>
    </row>
    <row r="125" spans="2:14" x14ac:dyDescent="0.3">
      <c r="B125">
        <v>121</v>
      </c>
      <c r="C125" s="16">
        <f t="shared" si="5"/>
        <v>4</v>
      </c>
      <c r="D125" s="17">
        <v>43671</v>
      </c>
      <c r="E125">
        <f>IFERROR(VLOOKUP(D124:D837,'Остатки на корсчетах'!B$3:D$4956,2,FALSE),0)</f>
        <v>2819.7</v>
      </c>
      <c r="F125">
        <f>IFERROR(VLOOKUP(D125:D837,Сальдо!C$3:D$4010,2,FALSE),0)</f>
        <v>258.5</v>
      </c>
      <c r="G125">
        <f>IFERROR(VLOOKUP(D125:D837,'Факторы ликвидности'!C$4:L$2204,2,FALSE),0)</f>
        <v>9.5</v>
      </c>
      <c r="H125">
        <f>IFERROR(VLOOKUP(D125:D837,'Факторы ликвидности'!C$4:L$2204,3,FALSE),0)</f>
        <v>-842.6</v>
      </c>
      <c r="I125">
        <f>IFERROR(VLOOKUP(D125:D837,'Факторы ликвидности'!C$4:L$2204,4,FALSE),0)</f>
        <v>0</v>
      </c>
      <c r="J125">
        <f>IFERROR(VLOOKUP(D125:D837,'Факторы ликвидности'!C$4:L$2204,5,FALSE),0)</f>
        <v>0</v>
      </c>
      <c r="K125">
        <f>IFERROR(VLOOKUP(D125:D837,'Факторы ликвидности'!C$4:L$2204,6,FALSE),0)</f>
        <v>0</v>
      </c>
      <c r="L125">
        <f>IFERROR(VLOOKUP(D125:D837,'Факторы ликвидности'!C$4:L$2204,7,FALSE),0)</f>
        <v>12.8</v>
      </c>
      <c r="M125">
        <f>IFERROR(VLOOKUP(D125:D837,'Факторы ликвидности'!C$4:L$2204,8,FALSE),0)</f>
        <v>0</v>
      </c>
      <c r="N125">
        <f>IFERROR(VLOOKUP(D125:D837,'Факторы ликвидности'!C$4:L$2204,10,FALSE),0)</f>
        <v>-96.7</v>
      </c>
    </row>
    <row r="126" spans="2:14" x14ac:dyDescent="0.3">
      <c r="B126">
        <v>122</v>
      </c>
      <c r="C126" s="16">
        <f t="shared" si="5"/>
        <v>3</v>
      </c>
      <c r="D126" s="17">
        <v>43670</v>
      </c>
      <c r="E126">
        <f>IFERROR(VLOOKUP(D125:D838,'Остатки на корсчетах'!B$3:D$4956,2,FALSE),0)</f>
        <v>2568.1999999999998</v>
      </c>
      <c r="F126">
        <f>IFERROR(VLOOKUP(D126:D838,Сальдо!C$3:D$4010,2,FALSE),0)</f>
        <v>575.5</v>
      </c>
      <c r="G126">
        <f>IFERROR(VLOOKUP(D126:D838,'Факторы ликвидности'!C$4:L$2204,2,FALSE),0)</f>
        <v>23.7</v>
      </c>
      <c r="H126">
        <f>IFERROR(VLOOKUP(D126:D838,'Факторы ликвидности'!C$4:L$2204,3,FALSE),0)</f>
        <v>-90.6</v>
      </c>
      <c r="I126">
        <f>IFERROR(VLOOKUP(D126:D838,'Факторы ликвидности'!C$4:L$2204,4,FALSE),0)</f>
        <v>-21</v>
      </c>
      <c r="J126">
        <f>IFERROR(VLOOKUP(D126:D838,'Факторы ликвидности'!C$4:L$2204,5,FALSE),0)</f>
        <v>90</v>
      </c>
      <c r="K126">
        <f>IFERROR(VLOOKUP(D126:D838,'Факторы ликвидности'!C$4:L$2204,6,FALSE),0)</f>
        <v>-0.4</v>
      </c>
      <c r="L126">
        <f>IFERROR(VLOOKUP(D126:D838,'Факторы ликвидности'!C$4:L$2204,7,FALSE),0)</f>
        <v>12.9</v>
      </c>
      <c r="M126">
        <f>IFERROR(VLOOKUP(D126:D838,'Факторы ликвидности'!C$4:L$2204,8,FALSE),0)</f>
        <v>0</v>
      </c>
      <c r="N126">
        <f>IFERROR(VLOOKUP(D126:D838,'Факторы ликвидности'!C$4:L$2204,10,FALSE),0)</f>
        <v>318.39999999999998</v>
      </c>
    </row>
    <row r="127" spans="2:14" x14ac:dyDescent="0.3">
      <c r="B127">
        <v>123</v>
      </c>
      <c r="C127" s="18">
        <f t="shared" si="5"/>
        <v>2</v>
      </c>
      <c r="D127" s="8">
        <v>43669</v>
      </c>
      <c r="E127">
        <f>IFERROR(VLOOKUP(D126:D839,'Остатки на корсчетах'!B$3:D$4956,2,FALSE),0)</f>
        <v>2673.5</v>
      </c>
      <c r="F127">
        <f>IFERROR(VLOOKUP(D127:D839,Сальдо!C$3:D$4010,2,FALSE),0)</f>
        <v>153.80000000000001</v>
      </c>
      <c r="G127">
        <f>IFERROR(VLOOKUP(D127:D839,'Факторы ликвидности'!C$4:L$2204,2,FALSE),0)</f>
        <v>27.4</v>
      </c>
      <c r="H127">
        <f>IFERROR(VLOOKUP(D127:D839,'Факторы ликвидности'!C$4:L$2204,3,FALSE),0)</f>
        <v>9.1</v>
      </c>
      <c r="I127">
        <f>IFERROR(VLOOKUP(D127:D839,'Факторы ликвидности'!C$4:L$2204,4,FALSE),0)</f>
        <v>20.100000000000001</v>
      </c>
      <c r="J127">
        <f>IFERROR(VLOOKUP(D127:D839,'Факторы ликвидности'!C$4:L$2204,5,FALSE),0)</f>
        <v>0</v>
      </c>
      <c r="K127">
        <f>IFERROR(VLOOKUP(D127:D839,'Факторы ликвидности'!C$4:L$2204,6,FALSE),0)</f>
        <v>0</v>
      </c>
      <c r="L127">
        <f>IFERROR(VLOOKUP(D127:D839,'Факторы ликвидности'!C$4:L$2204,7,FALSE),0)</f>
        <v>12.9</v>
      </c>
      <c r="M127">
        <f>IFERROR(VLOOKUP(D127:D839,'Факторы ликвидности'!C$4:L$2204,8,FALSE),0)</f>
        <v>0</v>
      </c>
      <c r="N127">
        <f>IFERROR(VLOOKUP(D127:D839,'Факторы ликвидности'!C$4:L$2204,10,FALSE),0)</f>
        <v>-141.80000000000001</v>
      </c>
    </row>
    <row r="128" spans="2:14" x14ac:dyDescent="0.3">
      <c r="B128">
        <v>124</v>
      </c>
      <c r="C128" s="18">
        <f t="shared" si="5"/>
        <v>1</v>
      </c>
      <c r="D128" s="8">
        <v>43668</v>
      </c>
      <c r="E128">
        <f>IFERROR(VLOOKUP(D127:D840,'Остатки на корсчетах'!B$3:D$4956,2,FALSE),0)</f>
        <v>2496.8000000000002</v>
      </c>
      <c r="F128">
        <f>IFERROR(VLOOKUP(D128:D840,Сальдо!C$3:D$4010,2,FALSE),0)</f>
        <v>166.8</v>
      </c>
      <c r="G128">
        <f>IFERROR(VLOOKUP(D128:D840,'Факторы ликвидности'!C$4:L$2204,2,FALSE),0)</f>
        <v>46.1</v>
      </c>
      <c r="H128">
        <f>IFERROR(VLOOKUP(D128:D840,'Факторы ликвидности'!C$4:L$2204,3,FALSE),0)</f>
        <v>117</v>
      </c>
      <c r="I128">
        <f>IFERROR(VLOOKUP(D128:D840,'Факторы ликвидности'!C$4:L$2204,4,FALSE),0)</f>
        <v>0</v>
      </c>
      <c r="J128">
        <f>IFERROR(VLOOKUP(D128:D840,'Факторы ликвидности'!C$4:L$2204,5,FALSE),0)</f>
        <v>0</v>
      </c>
      <c r="K128">
        <f>IFERROR(VLOOKUP(D128:D840,'Факторы ликвидности'!C$4:L$2204,6,FALSE),0)</f>
        <v>0</v>
      </c>
      <c r="L128">
        <f>IFERROR(VLOOKUP(D128:D840,'Факторы ликвидности'!C$4:L$2204,7,FALSE),0)</f>
        <v>12.9</v>
      </c>
      <c r="M128">
        <f>IFERROR(VLOOKUP(D128:D840,'Факторы ликвидности'!C$4:L$2204,8,FALSE),0)</f>
        <v>0</v>
      </c>
      <c r="N128">
        <f>IFERROR(VLOOKUP(D128:D840,'Факторы ликвидности'!C$4:L$2204,10,FALSE),0)</f>
        <v>13.6</v>
      </c>
    </row>
    <row r="129" spans="2:14" x14ac:dyDescent="0.3">
      <c r="B129">
        <v>125</v>
      </c>
      <c r="C129" s="18">
        <f t="shared" si="5"/>
        <v>7</v>
      </c>
      <c r="D129" s="19">
        <v>43667</v>
      </c>
      <c r="E129">
        <f>IFERROR(VLOOKUP(D128:D841,'Остатки на корсчетах'!B$3:D$4956,2,FALSE),0)</f>
        <v>0</v>
      </c>
      <c r="F129">
        <f>IFERROR(VLOOKUP(D129:D841,Сальдо!C$3:D$4010,2,FALSE),0)</f>
        <v>0</v>
      </c>
      <c r="G129">
        <f>IFERROR(VLOOKUP(D129:D841,'Факторы ликвидности'!C$4:L$2204,2,FALSE),0)</f>
        <v>0</v>
      </c>
      <c r="H129">
        <f>IFERROR(VLOOKUP(D129:D841,'Факторы ликвидности'!C$4:L$2204,3,FALSE),0)</f>
        <v>0</v>
      </c>
      <c r="I129">
        <f>IFERROR(VLOOKUP(D129:D841,'Факторы ликвидности'!C$4:L$2204,4,FALSE),0)</f>
        <v>0</v>
      </c>
      <c r="J129">
        <f>IFERROR(VLOOKUP(D129:D841,'Факторы ликвидности'!C$4:L$2204,5,FALSE),0)</f>
        <v>0</v>
      </c>
      <c r="K129">
        <f>IFERROR(VLOOKUP(D129:D841,'Факторы ликвидности'!C$4:L$2204,6,FALSE),0)</f>
        <v>0</v>
      </c>
      <c r="L129">
        <f>IFERROR(VLOOKUP(D129:D841,'Факторы ликвидности'!C$4:L$2204,7,FALSE),0)</f>
        <v>0</v>
      </c>
      <c r="M129">
        <f>IFERROR(VLOOKUP(D129:D841,'Факторы ликвидности'!C$4:L$2204,8,FALSE),0)</f>
        <v>0</v>
      </c>
      <c r="N129">
        <f>IFERROR(VLOOKUP(D129:D841,'Факторы ликвидности'!C$4:L$2204,10,FALSE),0)</f>
        <v>0</v>
      </c>
    </row>
    <row r="130" spans="2:14" x14ac:dyDescent="0.3">
      <c r="B130">
        <v>126</v>
      </c>
      <c r="C130" s="18">
        <f t="shared" si="5"/>
        <v>6</v>
      </c>
      <c r="D130" s="19">
        <v>43666</v>
      </c>
      <c r="E130">
        <f>IFERROR(VLOOKUP(D129:D842,'Остатки на корсчетах'!B$3:D$4956,2,FALSE),0)</f>
        <v>0</v>
      </c>
      <c r="F130">
        <f>IFERROR(VLOOKUP(D130:D842,Сальдо!C$3:D$4010,2,FALSE),0)</f>
        <v>0</v>
      </c>
      <c r="G130">
        <f>IFERROR(VLOOKUP(D130:D842,'Факторы ликвидности'!C$4:L$2204,2,FALSE),0)</f>
        <v>0</v>
      </c>
      <c r="H130">
        <f>IFERROR(VLOOKUP(D130:D842,'Факторы ликвидности'!C$4:L$2204,3,FALSE),0)</f>
        <v>0</v>
      </c>
      <c r="I130">
        <f>IFERROR(VLOOKUP(D130:D842,'Факторы ликвидности'!C$4:L$2204,4,FALSE),0)</f>
        <v>0</v>
      </c>
      <c r="J130">
        <f>IFERROR(VLOOKUP(D130:D842,'Факторы ликвидности'!C$4:L$2204,5,FALSE),0)</f>
        <v>0</v>
      </c>
      <c r="K130">
        <f>IFERROR(VLOOKUP(D130:D842,'Факторы ликвидности'!C$4:L$2204,6,FALSE),0)</f>
        <v>0</v>
      </c>
      <c r="L130">
        <f>IFERROR(VLOOKUP(D130:D842,'Факторы ликвидности'!C$4:L$2204,7,FALSE),0)</f>
        <v>0</v>
      </c>
      <c r="M130">
        <f>IFERROR(VLOOKUP(D130:D842,'Факторы ликвидности'!C$4:L$2204,8,FALSE),0)</f>
        <v>0</v>
      </c>
      <c r="N130">
        <f>IFERROR(VLOOKUP(D130:D842,'Факторы ликвидности'!C$4:L$2204,10,FALSE),0)</f>
        <v>0</v>
      </c>
    </row>
    <row r="131" spans="2:14" x14ac:dyDescent="0.3">
      <c r="B131">
        <v>127</v>
      </c>
      <c r="C131" s="18">
        <f t="shared" si="5"/>
        <v>5</v>
      </c>
      <c r="D131" s="19">
        <v>43665</v>
      </c>
      <c r="E131">
        <f>IFERROR(VLOOKUP(D130:D843,'Остатки на корсчетах'!B$3:D$4956,2,FALSE),0)</f>
        <v>2286.4</v>
      </c>
      <c r="F131">
        <f>IFERROR(VLOOKUP(D131:D843,Сальдо!C$3:D$4010,2,FALSE),0)</f>
        <v>157.4</v>
      </c>
      <c r="G131">
        <f>IFERROR(VLOOKUP(D131:D843,'Факторы ликвидности'!C$4:L$2204,2,FALSE),0)</f>
        <v>0</v>
      </c>
      <c r="H131">
        <f>IFERROR(VLOOKUP(D131:D843,'Факторы ликвидности'!C$4:L$2204,3,FALSE),0)</f>
        <v>219.1</v>
      </c>
      <c r="I131">
        <f>IFERROR(VLOOKUP(D131:D843,'Факторы ликвидности'!C$4:L$2204,4,FALSE),0)</f>
        <v>0</v>
      </c>
      <c r="J131">
        <f>IFERROR(VLOOKUP(D131:D843,'Факторы ликвидности'!C$4:L$2204,5,FALSE),0)</f>
        <v>-20</v>
      </c>
      <c r="K131">
        <f>IFERROR(VLOOKUP(D131:D843,'Факторы ликвидности'!C$4:L$2204,6,FALSE),0)</f>
        <v>2.1</v>
      </c>
      <c r="L131">
        <f>IFERROR(VLOOKUP(D131:D843,'Факторы ликвидности'!C$4:L$2204,7,FALSE),0)</f>
        <v>12.8</v>
      </c>
      <c r="M131">
        <f>IFERROR(VLOOKUP(D131:D843,'Факторы ликвидности'!C$4:L$2204,8,FALSE),0)</f>
        <v>0.2</v>
      </c>
      <c r="N131">
        <f>IFERROR(VLOOKUP(D131:D843,'Факторы ликвидности'!C$4:L$2204,10,FALSE),0)</f>
        <v>-8.9</v>
      </c>
    </row>
    <row r="132" spans="2:14" x14ac:dyDescent="0.3">
      <c r="B132">
        <v>128</v>
      </c>
      <c r="C132" s="18">
        <f t="shared" si="5"/>
        <v>4</v>
      </c>
      <c r="D132" s="19">
        <v>43664</v>
      </c>
      <c r="E132">
        <f>IFERROR(VLOOKUP(D131:D844,'Остатки на корсчетах'!B$3:D$4956,2,FALSE),0)</f>
        <v>2270.1</v>
      </c>
      <c r="F132">
        <f>IFERROR(VLOOKUP(D132:D844,Сальдо!C$3:D$4010,2,FALSE),0)</f>
        <v>162.9</v>
      </c>
      <c r="G132">
        <f>IFERROR(VLOOKUP(D132:D844,'Факторы ликвидности'!C$4:L$2204,2,FALSE),0)</f>
        <v>-5.3</v>
      </c>
      <c r="H132">
        <f>IFERROR(VLOOKUP(D132:D844,'Факторы ликвидности'!C$4:L$2204,3,FALSE),0)</f>
        <v>17.100000000000001</v>
      </c>
      <c r="I132">
        <f>IFERROR(VLOOKUP(D132:D844,'Факторы ликвидности'!C$4:L$2204,4,FALSE),0)</f>
        <v>0</v>
      </c>
      <c r="J132">
        <f>IFERROR(VLOOKUP(D132:D844,'Факторы ликвидности'!C$4:L$2204,5,FALSE),0)</f>
        <v>0</v>
      </c>
      <c r="K132">
        <f>IFERROR(VLOOKUP(D132:D844,'Факторы ликвидности'!C$4:L$2204,6,FALSE),0)</f>
        <v>0</v>
      </c>
      <c r="L132">
        <f>IFERROR(VLOOKUP(D132:D844,'Факторы ликвидности'!C$4:L$2204,7,FALSE),0)</f>
        <v>12.8</v>
      </c>
      <c r="M132">
        <f>IFERROR(VLOOKUP(D132:D844,'Факторы ликвидности'!C$4:L$2204,8,FALSE),0)</f>
        <v>0</v>
      </c>
      <c r="N132">
        <f>IFERROR(VLOOKUP(D132:D844,'Факторы ликвидности'!C$4:L$2204,10,FALSE),0)</f>
        <v>4.5</v>
      </c>
    </row>
    <row r="133" spans="2:14" x14ac:dyDescent="0.3">
      <c r="B133">
        <v>129</v>
      </c>
      <c r="C133" s="18">
        <f t="shared" si="5"/>
        <v>3</v>
      </c>
      <c r="D133" s="19">
        <v>43663</v>
      </c>
      <c r="E133">
        <f>IFERROR(VLOOKUP(D132:D845,'Остатки на корсчетах'!B$3:D$4956,2,FALSE),0)</f>
        <v>2456.6999999999998</v>
      </c>
      <c r="F133">
        <f>IFERROR(VLOOKUP(D133:D845,Сальдо!C$3:D$4010,2,FALSE),0)</f>
        <v>-93.2</v>
      </c>
      <c r="G133">
        <f>IFERROR(VLOOKUP(D133:D845,'Факторы ликвидности'!C$4:L$2204,2,FALSE),0)</f>
        <v>-6.7</v>
      </c>
      <c r="H133">
        <f>IFERROR(VLOOKUP(D133:D845,'Факторы ликвидности'!C$4:L$2204,3,FALSE),0)</f>
        <v>65.400000000000006</v>
      </c>
      <c r="I133">
        <f>IFERROR(VLOOKUP(D133:D845,'Факторы ликвидности'!C$4:L$2204,4,FALSE),0)</f>
        <v>-15.7</v>
      </c>
      <c r="J133">
        <f>IFERROR(VLOOKUP(D133:D845,'Факторы ликвидности'!C$4:L$2204,5,FALSE),0)</f>
        <v>59</v>
      </c>
      <c r="K133">
        <f>IFERROR(VLOOKUP(D133:D845,'Факторы ликвидности'!C$4:L$2204,6,FALSE),0)</f>
        <v>0.4</v>
      </c>
      <c r="L133">
        <f>IFERROR(VLOOKUP(D133:D845,'Факторы ликвидности'!C$4:L$2204,7,FALSE),0)</f>
        <v>12.8</v>
      </c>
      <c r="M133">
        <f>IFERROR(VLOOKUP(D133:D845,'Факторы ликвидности'!C$4:L$2204,8,FALSE),0)</f>
        <v>0</v>
      </c>
      <c r="N133">
        <f>IFERROR(VLOOKUP(D133:D845,'Факторы ликвидности'!C$4:L$2204,10,FALSE),0)</f>
        <v>-245.2</v>
      </c>
    </row>
    <row r="134" spans="2:14" x14ac:dyDescent="0.3">
      <c r="B134">
        <v>130</v>
      </c>
      <c r="C134" s="16">
        <f t="shared" ref="C134:C197" si="6">WEEKDAY(D134,2)</f>
        <v>2</v>
      </c>
      <c r="D134" s="17">
        <v>43662</v>
      </c>
      <c r="E134">
        <f>IFERROR(VLOOKUP(D133:D846,'Остатки на корсчетах'!B$3:D$4956,2,FALSE),0)</f>
        <v>2295.6999999999998</v>
      </c>
      <c r="F134">
        <f>IFERROR(VLOOKUP(D134:D846,Сальдо!C$3:D$4010,2,FALSE),0)</f>
        <v>174.9</v>
      </c>
      <c r="G134">
        <f>IFERROR(VLOOKUP(D134:D846,'Факторы ликвидности'!C$4:L$2204,2,FALSE),0)</f>
        <v>-2</v>
      </c>
      <c r="H134">
        <f>IFERROR(VLOOKUP(D134:D846,'Факторы ликвидности'!C$4:L$2204,3,FALSE),0)</f>
        <v>144.4</v>
      </c>
      <c r="I134">
        <f>IFERROR(VLOOKUP(D134:D846,'Факторы ликвидности'!C$4:L$2204,4,FALSE),0)</f>
        <v>0</v>
      </c>
      <c r="J134">
        <f>IFERROR(VLOOKUP(D134:D846,'Факторы ликвидности'!C$4:L$2204,5,FALSE),0)</f>
        <v>0</v>
      </c>
      <c r="K134">
        <f>IFERROR(VLOOKUP(D134:D846,'Факторы ликвидности'!C$4:L$2204,6,FALSE),0)</f>
        <v>-0.3</v>
      </c>
      <c r="L134">
        <f>IFERROR(VLOOKUP(D134:D846,'Факторы ликвидности'!C$4:L$2204,7,FALSE),0)</f>
        <v>12.8</v>
      </c>
      <c r="M134">
        <f>IFERROR(VLOOKUP(D134:D846,'Факторы ликвидности'!C$4:L$2204,8,FALSE),0)</f>
        <v>0.2</v>
      </c>
      <c r="N134">
        <f>IFERROR(VLOOKUP(D134:D846,'Факторы ликвидности'!C$4:L$2204,10,FALSE),0)</f>
        <v>18.399999999999999</v>
      </c>
    </row>
    <row r="135" spans="2:14" x14ac:dyDescent="0.3">
      <c r="B135">
        <v>131</v>
      </c>
      <c r="C135" s="16">
        <f t="shared" si="6"/>
        <v>1</v>
      </c>
      <c r="D135" s="17">
        <v>43661</v>
      </c>
      <c r="E135">
        <f>IFERROR(VLOOKUP(D134:D847,'Остатки на корсчетах'!B$3:D$4956,2,FALSE),0)</f>
        <v>2467.1999999999998</v>
      </c>
      <c r="F135">
        <f>IFERROR(VLOOKUP(D135:D847,Сальдо!C$3:D$4010,2,FALSE),0)</f>
        <v>136.5</v>
      </c>
      <c r="G135">
        <f>IFERROR(VLOOKUP(D135:D847,'Факторы ликвидности'!C$4:L$2204,2,FALSE),0)</f>
        <v>2.9</v>
      </c>
      <c r="H135">
        <f>IFERROR(VLOOKUP(D135:D847,'Факторы ликвидности'!C$4:L$2204,3,FALSE),0)</f>
        <v>-145.5</v>
      </c>
      <c r="I135">
        <f>IFERROR(VLOOKUP(D135:D847,'Факторы ликвидности'!C$4:L$2204,4,FALSE),0)</f>
        <v>0</v>
      </c>
      <c r="J135">
        <f>IFERROR(VLOOKUP(D135:D847,'Факторы ликвидности'!C$4:L$2204,5,FALSE),0)</f>
        <v>0</v>
      </c>
      <c r="K135">
        <f>IFERROR(VLOOKUP(D135:D847,'Факторы ликвидности'!C$4:L$2204,6,FALSE),0)</f>
        <v>-6.4</v>
      </c>
      <c r="L135">
        <f>IFERROR(VLOOKUP(D135:D847,'Факторы ликвидности'!C$4:L$2204,7,FALSE),0)</f>
        <v>12.9</v>
      </c>
      <c r="M135">
        <f>IFERROR(VLOOKUP(D135:D847,'Факторы ликвидности'!C$4:L$2204,8,FALSE),0)</f>
        <v>-1</v>
      </c>
      <c r="N135">
        <f>IFERROR(VLOOKUP(D135:D847,'Факторы ликвидности'!C$4:L$2204,10,FALSE),0)</f>
        <v>-28</v>
      </c>
    </row>
    <row r="136" spans="2:14" x14ac:dyDescent="0.3">
      <c r="B136">
        <v>132</v>
      </c>
      <c r="C136" s="16">
        <f t="shared" si="6"/>
        <v>7</v>
      </c>
      <c r="D136" s="17">
        <v>43660</v>
      </c>
      <c r="E136">
        <f>IFERROR(VLOOKUP(D135:D848,'Остатки на корсчетах'!B$3:D$4956,2,FALSE),0)</f>
        <v>0</v>
      </c>
      <c r="F136">
        <f>IFERROR(VLOOKUP(D136:D848,Сальдо!C$3:D$4010,2,FALSE),0)</f>
        <v>0</v>
      </c>
      <c r="G136">
        <f>IFERROR(VLOOKUP(D136:D848,'Факторы ликвидности'!C$4:L$2204,2,FALSE),0)</f>
        <v>0</v>
      </c>
      <c r="H136">
        <f>IFERROR(VLOOKUP(D136:D848,'Факторы ликвидности'!C$4:L$2204,3,FALSE),0)</f>
        <v>0</v>
      </c>
      <c r="I136">
        <f>IFERROR(VLOOKUP(D136:D848,'Факторы ликвидности'!C$4:L$2204,4,FALSE),0)</f>
        <v>0</v>
      </c>
      <c r="J136">
        <f>IFERROR(VLOOKUP(D136:D848,'Факторы ликвидности'!C$4:L$2204,5,FALSE),0)</f>
        <v>0</v>
      </c>
      <c r="K136">
        <f>IFERROR(VLOOKUP(D136:D848,'Факторы ликвидности'!C$4:L$2204,6,FALSE),0)</f>
        <v>0</v>
      </c>
      <c r="L136">
        <f>IFERROR(VLOOKUP(D136:D848,'Факторы ликвидности'!C$4:L$2204,7,FALSE),0)</f>
        <v>0</v>
      </c>
      <c r="M136">
        <f>IFERROR(VLOOKUP(D136:D848,'Факторы ликвидности'!C$4:L$2204,8,FALSE),0)</f>
        <v>0</v>
      </c>
      <c r="N136">
        <f>IFERROR(VLOOKUP(D136:D848,'Факторы ликвидности'!C$4:L$2204,10,FALSE),0)</f>
        <v>0</v>
      </c>
    </row>
    <row r="137" spans="2:14" x14ac:dyDescent="0.3">
      <c r="B137">
        <v>133</v>
      </c>
      <c r="C137" s="16">
        <f t="shared" si="6"/>
        <v>6</v>
      </c>
      <c r="D137" s="17">
        <v>43659</v>
      </c>
      <c r="E137">
        <f>IFERROR(VLOOKUP(D136:D849,'Остатки на корсчетах'!B$3:D$4956,2,FALSE),0)</f>
        <v>0</v>
      </c>
      <c r="F137">
        <f>IFERROR(VLOOKUP(D137:D849,Сальдо!C$3:D$4010,2,FALSE),0)</f>
        <v>0</v>
      </c>
      <c r="G137">
        <f>IFERROR(VLOOKUP(D137:D849,'Факторы ликвидности'!C$4:L$2204,2,FALSE),0)</f>
        <v>0</v>
      </c>
      <c r="H137">
        <f>IFERROR(VLOOKUP(D137:D849,'Факторы ликвидности'!C$4:L$2204,3,FALSE),0)</f>
        <v>0</v>
      </c>
      <c r="I137">
        <f>IFERROR(VLOOKUP(D137:D849,'Факторы ликвидности'!C$4:L$2204,4,FALSE),0)</f>
        <v>0</v>
      </c>
      <c r="J137">
        <f>IFERROR(VLOOKUP(D137:D849,'Факторы ликвидности'!C$4:L$2204,5,FALSE),0)</f>
        <v>0</v>
      </c>
      <c r="K137">
        <f>IFERROR(VLOOKUP(D137:D849,'Факторы ликвидности'!C$4:L$2204,6,FALSE),0)</f>
        <v>0</v>
      </c>
      <c r="L137">
        <f>IFERROR(VLOOKUP(D137:D849,'Факторы ликвидности'!C$4:L$2204,7,FALSE),0)</f>
        <v>0</v>
      </c>
      <c r="M137">
        <f>IFERROR(VLOOKUP(D137:D849,'Факторы ликвидности'!C$4:L$2204,8,FALSE),0)</f>
        <v>0</v>
      </c>
      <c r="N137">
        <f>IFERROR(VLOOKUP(D137:D849,'Факторы ликвидности'!C$4:L$2204,10,FALSE),0)</f>
        <v>0</v>
      </c>
    </row>
    <row r="138" spans="2:14" x14ac:dyDescent="0.3">
      <c r="B138">
        <v>134</v>
      </c>
      <c r="C138" s="16">
        <f t="shared" si="6"/>
        <v>5</v>
      </c>
      <c r="D138" s="17">
        <v>43658</v>
      </c>
      <c r="E138">
        <f>IFERROR(VLOOKUP(D137:D850,'Остатки на корсчетах'!B$3:D$4956,2,FALSE),0)</f>
        <v>2613.8000000000002</v>
      </c>
      <c r="F138">
        <f>IFERROR(VLOOKUP(D138:D850,Сальдо!C$3:D$4010,2,FALSE),0)</f>
        <v>132</v>
      </c>
      <c r="G138">
        <f>IFERROR(VLOOKUP(D138:D850,'Факторы ликвидности'!C$4:L$2204,2,FALSE),0)</f>
        <v>-38.1</v>
      </c>
      <c r="H138">
        <f>IFERROR(VLOOKUP(D138:D850,'Факторы ликвидности'!C$4:L$2204,3,FALSE),0)</f>
        <v>-95.1</v>
      </c>
      <c r="I138">
        <f>IFERROR(VLOOKUP(D138:D850,'Факторы ликвидности'!C$4:L$2204,4,FALSE),0)</f>
        <v>0</v>
      </c>
      <c r="J138">
        <f>IFERROR(VLOOKUP(D138:D850,'Факторы ликвидности'!C$4:L$2204,5,FALSE),0)</f>
        <v>-20</v>
      </c>
      <c r="K138">
        <f>IFERROR(VLOOKUP(D138:D850,'Факторы ликвидности'!C$4:L$2204,6,FALSE),0)</f>
        <v>-95.4</v>
      </c>
      <c r="L138">
        <f>IFERROR(VLOOKUP(D138:D850,'Факторы ликвидности'!C$4:L$2204,7,FALSE),0)</f>
        <v>12.7</v>
      </c>
      <c r="M138">
        <f>IFERROR(VLOOKUP(D138:D850,'Факторы ликвидности'!C$4:L$2204,8,FALSE),0)</f>
        <v>-0.1</v>
      </c>
      <c r="N138">
        <f>IFERROR(VLOOKUP(D138:D850,'Факторы ликвидности'!C$4:L$2204,10,FALSE),0)</f>
        <v>-13.4</v>
      </c>
    </row>
    <row r="139" spans="2:14" x14ac:dyDescent="0.3">
      <c r="B139">
        <v>135</v>
      </c>
      <c r="C139" s="16">
        <f t="shared" si="6"/>
        <v>4</v>
      </c>
      <c r="D139" s="17">
        <v>43657</v>
      </c>
      <c r="E139">
        <f>IFERROR(VLOOKUP(D138:D851,'Остатки на корсчетах'!B$3:D$4956,2,FALSE),0)</f>
        <v>2704.6</v>
      </c>
      <c r="F139">
        <f>IFERROR(VLOOKUP(D139:D851,Сальдо!C$3:D$4010,2,FALSE),0)</f>
        <v>142.6</v>
      </c>
      <c r="G139">
        <f>IFERROR(VLOOKUP(D139:D851,'Факторы ликвидности'!C$4:L$2204,2,FALSE),0)</f>
        <v>-42</v>
      </c>
      <c r="H139">
        <f>IFERROR(VLOOKUP(D139:D851,'Факторы ликвидности'!C$4:L$2204,3,FALSE),0)</f>
        <v>-55.1</v>
      </c>
      <c r="I139">
        <f>IFERROR(VLOOKUP(D139:D851,'Факторы ликвидности'!C$4:L$2204,4,FALSE),0)</f>
        <v>0</v>
      </c>
      <c r="J139">
        <f>IFERROR(VLOOKUP(D139:D851,'Факторы ликвидности'!C$4:L$2204,5,FALSE),0)</f>
        <v>0</v>
      </c>
      <c r="K139">
        <f>IFERROR(VLOOKUP(D139:D851,'Факторы ликвидности'!C$4:L$2204,6,FALSE),0)</f>
        <v>-100</v>
      </c>
      <c r="L139">
        <f>IFERROR(VLOOKUP(D139:D851,'Факторы ликвидности'!C$4:L$2204,7,FALSE),0)</f>
        <v>12.8</v>
      </c>
      <c r="M139">
        <f>IFERROR(VLOOKUP(D139:D851,'Факторы ликвидности'!C$4:L$2204,8,FALSE),0)</f>
        <v>0</v>
      </c>
      <c r="N139">
        <f>IFERROR(VLOOKUP(D139:D851,'Факторы ликвидности'!C$4:L$2204,10,FALSE),0)</f>
        <v>6.4</v>
      </c>
    </row>
    <row r="140" spans="2:14" x14ac:dyDescent="0.3">
      <c r="B140">
        <v>136</v>
      </c>
      <c r="C140" s="16">
        <f t="shared" si="6"/>
        <v>3</v>
      </c>
      <c r="D140" s="17">
        <v>43656</v>
      </c>
      <c r="E140">
        <f>IFERROR(VLOOKUP(D139:D852,'Остатки на корсчетах'!B$3:D$4956,2,FALSE),0)</f>
        <v>1663.2</v>
      </c>
      <c r="F140">
        <f>IFERROR(VLOOKUP(D140:D852,Сальдо!C$3:D$4010,2,FALSE),0)</f>
        <v>841.3</v>
      </c>
      <c r="G140">
        <f>IFERROR(VLOOKUP(D140:D852,'Факторы ликвидности'!C$4:L$2204,2,FALSE),0)</f>
        <v>-24.7</v>
      </c>
      <c r="H140">
        <f>IFERROR(VLOOKUP(D140:D852,'Факторы ликвидности'!C$4:L$2204,3,FALSE),0)</f>
        <v>366.2</v>
      </c>
      <c r="I140">
        <f>IFERROR(VLOOKUP(D140:D852,'Факторы ликвидности'!C$4:L$2204,4,FALSE),0)</f>
        <v>-15.8</v>
      </c>
      <c r="J140">
        <f>IFERROR(VLOOKUP(D140:D852,'Факторы ликвидности'!C$4:L$2204,5,FALSE),0)</f>
        <v>150</v>
      </c>
      <c r="K140">
        <f>IFERROR(VLOOKUP(D140:D852,'Факторы ликвидности'!C$4:L$2204,6,FALSE),0)</f>
        <v>199.9</v>
      </c>
      <c r="L140">
        <f>IFERROR(VLOOKUP(D140:D852,'Факторы ликвидности'!C$4:L$2204,7,FALSE),0)</f>
        <v>12.8</v>
      </c>
      <c r="M140">
        <f>IFERROR(VLOOKUP(D140:D852,'Факторы ликвидности'!C$4:L$2204,8,FALSE),0)</f>
        <v>0</v>
      </c>
      <c r="N140">
        <f>IFERROR(VLOOKUP(D140:D852,'Факторы ликвидности'!C$4:L$2204,10,FALSE),0)</f>
        <v>699.9</v>
      </c>
    </row>
    <row r="141" spans="2:14" x14ac:dyDescent="0.3">
      <c r="B141">
        <v>137</v>
      </c>
      <c r="C141" s="18">
        <f t="shared" si="6"/>
        <v>2</v>
      </c>
      <c r="D141" s="8">
        <v>43655</v>
      </c>
      <c r="E141">
        <f>IFERROR(VLOOKUP(D140:D853,'Остатки на корсчетах'!B$3:D$4956,2,FALSE),0)</f>
        <v>1833.6</v>
      </c>
      <c r="F141">
        <f>IFERROR(VLOOKUP(D141:D853,Сальдо!C$3:D$4010,2,FALSE),0)</f>
        <v>546.70000000000005</v>
      </c>
      <c r="G141">
        <f>IFERROR(VLOOKUP(D141:D853,'Факторы ликвидности'!C$4:L$2204,2,FALSE),0)</f>
        <v>-14.8</v>
      </c>
      <c r="H141">
        <f>IFERROR(VLOOKUP(D141:D853,'Факторы ликвидности'!C$4:L$2204,3,FALSE),0)</f>
        <v>-39.1</v>
      </c>
      <c r="I141">
        <f>IFERROR(VLOOKUP(D141:D853,'Факторы ликвидности'!C$4:L$2204,4,FALSE),0)</f>
        <v>0</v>
      </c>
      <c r="J141">
        <f>IFERROR(VLOOKUP(D141:D853,'Факторы ликвидности'!C$4:L$2204,5,FALSE),0)</f>
        <v>0</v>
      </c>
      <c r="K141">
        <f>IFERROR(VLOOKUP(D141:D853,'Факторы ликвидности'!C$4:L$2204,6,FALSE),0)</f>
        <v>-200.1</v>
      </c>
      <c r="L141">
        <f>IFERROR(VLOOKUP(D141:D853,'Факторы ликвидности'!C$4:L$2204,7,FALSE),0)</f>
        <v>12.9</v>
      </c>
      <c r="M141">
        <f>IFERROR(VLOOKUP(D141:D853,'Факторы ликвидности'!C$4:L$2204,8,FALSE),0)</f>
        <v>0</v>
      </c>
      <c r="N141">
        <f>IFERROR(VLOOKUP(D141:D853,'Факторы ликвидности'!C$4:L$2204,10,FALSE),0)</f>
        <v>-116.5</v>
      </c>
    </row>
    <row r="142" spans="2:14" x14ac:dyDescent="0.3">
      <c r="B142">
        <v>138</v>
      </c>
      <c r="C142" s="18">
        <f t="shared" si="6"/>
        <v>1</v>
      </c>
      <c r="D142" s="8">
        <v>43654</v>
      </c>
      <c r="E142">
        <f>IFERROR(VLOOKUP(D141:D854,'Остатки на корсчетах'!B$3:D$4956,2,FALSE),0)</f>
        <v>2019.5</v>
      </c>
      <c r="F142">
        <f>IFERROR(VLOOKUP(D142:D854,Сальдо!C$3:D$4010,2,FALSE),0)</f>
        <v>223.1</v>
      </c>
      <c r="G142">
        <f>IFERROR(VLOOKUP(D142:D854,'Факторы ликвидности'!C$4:L$2204,2,FALSE),0)</f>
        <v>8.5</v>
      </c>
      <c r="H142">
        <f>IFERROR(VLOOKUP(D142:D854,'Факторы ликвидности'!C$4:L$2204,3,FALSE),0)</f>
        <v>128.19999999999999</v>
      </c>
      <c r="I142">
        <f>IFERROR(VLOOKUP(D142:D854,'Факторы ликвидности'!C$4:L$2204,4,FALSE),0)</f>
        <v>0</v>
      </c>
      <c r="J142">
        <f>IFERROR(VLOOKUP(D142:D854,'Факторы ликвидности'!C$4:L$2204,5,FALSE),0)</f>
        <v>0</v>
      </c>
      <c r="K142">
        <f>IFERROR(VLOOKUP(D142:D854,'Факторы ликвидности'!C$4:L$2204,6,FALSE),0)</f>
        <v>85</v>
      </c>
      <c r="L142">
        <f>IFERROR(VLOOKUP(D142:D854,'Факторы ликвидности'!C$4:L$2204,7,FALSE),0)</f>
        <v>12.9</v>
      </c>
      <c r="M142">
        <f>IFERROR(VLOOKUP(D142:D854,'Факторы ликвидности'!C$4:L$2204,8,FALSE),0)</f>
        <v>0</v>
      </c>
      <c r="N142">
        <f>IFERROR(VLOOKUP(D142:D854,'Факторы ликвидности'!C$4:L$2204,10,FALSE),0)</f>
        <v>-322.5</v>
      </c>
    </row>
    <row r="143" spans="2:14" x14ac:dyDescent="0.3">
      <c r="B143">
        <v>139</v>
      </c>
      <c r="C143" s="18">
        <f t="shared" si="6"/>
        <v>7</v>
      </c>
      <c r="D143" s="19">
        <v>43653</v>
      </c>
      <c r="E143">
        <f>IFERROR(VLOOKUP(D142:D855,'Остатки на корсчетах'!B$3:D$4956,2,FALSE),0)</f>
        <v>0</v>
      </c>
      <c r="F143">
        <f>IFERROR(VLOOKUP(D143:D855,Сальдо!C$3:D$4010,2,FALSE),0)</f>
        <v>0</v>
      </c>
      <c r="G143">
        <f>IFERROR(VLOOKUP(D143:D855,'Факторы ликвидности'!C$4:L$2204,2,FALSE),0)</f>
        <v>0</v>
      </c>
      <c r="H143">
        <f>IFERROR(VLOOKUP(D143:D855,'Факторы ликвидности'!C$4:L$2204,3,FALSE),0)</f>
        <v>0</v>
      </c>
      <c r="I143">
        <f>IFERROR(VLOOKUP(D143:D855,'Факторы ликвидности'!C$4:L$2204,4,FALSE),0)</f>
        <v>0</v>
      </c>
      <c r="J143">
        <f>IFERROR(VLOOKUP(D143:D855,'Факторы ликвидности'!C$4:L$2204,5,FALSE),0)</f>
        <v>0</v>
      </c>
      <c r="K143">
        <f>IFERROR(VLOOKUP(D143:D855,'Факторы ликвидности'!C$4:L$2204,6,FALSE),0)</f>
        <v>0</v>
      </c>
      <c r="L143">
        <f>IFERROR(VLOOKUP(D143:D855,'Факторы ликвидности'!C$4:L$2204,7,FALSE),0)</f>
        <v>0</v>
      </c>
      <c r="M143">
        <f>IFERROR(VLOOKUP(D143:D855,'Факторы ликвидности'!C$4:L$2204,8,FALSE),0)</f>
        <v>0</v>
      </c>
      <c r="N143">
        <f>IFERROR(VLOOKUP(D143:D855,'Факторы ликвидности'!C$4:L$2204,10,FALSE),0)</f>
        <v>0</v>
      </c>
    </row>
    <row r="144" spans="2:14" x14ac:dyDescent="0.3">
      <c r="B144">
        <v>140</v>
      </c>
      <c r="C144" s="18">
        <f t="shared" si="6"/>
        <v>6</v>
      </c>
      <c r="D144" s="19">
        <v>43652</v>
      </c>
      <c r="E144">
        <f>IFERROR(VLOOKUP(D143:D856,'Остатки на корсчетах'!B$3:D$4956,2,FALSE),0)</f>
        <v>0</v>
      </c>
      <c r="F144">
        <f>IFERROR(VLOOKUP(D144:D856,Сальдо!C$3:D$4010,2,FALSE),0)</f>
        <v>0</v>
      </c>
      <c r="G144">
        <f>IFERROR(VLOOKUP(D144:D856,'Факторы ликвидности'!C$4:L$2204,2,FALSE),0)</f>
        <v>0</v>
      </c>
      <c r="H144">
        <f>IFERROR(VLOOKUP(D144:D856,'Факторы ликвидности'!C$4:L$2204,3,FALSE),0)</f>
        <v>0</v>
      </c>
      <c r="I144">
        <f>IFERROR(VLOOKUP(D144:D856,'Факторы ликвидности'!C$4:L$2204,4,FALSE),0)</f>
        <v>0</v>
      </c>
      <c r="J144">
        <f>IFERROR(VLOOKUP(D144:D856,'Факторы ликвидности'!C$4:L$2204,5,FALSE),0)</f>
        <v>0</v>
      </c>
      <c r="K144">
        <f>IFERROR(VLOOKUP(D144:D856,'Факторы ликвидности'!C$4:L$2204,6,FALSE),0)</f>
        <v>0</v>
      </c>
      <c r="L144">
        <f>IFERROR(VLOOKUP(D144:D856,'Факторы ликвидности'!C$4:L$2204,7,FALSE),0)</f>
        <v>0</v>
      </c>
      <c r="M144">
        <f>IFERROR(VLOOKUP(D144:D856,'Факторы ликвидности'!C$4:L$2204,8,FALSE),0)</f>
        <v>0</v>
      </c>
      <c r="N144">
        <f>IFERROR(VLOOKUP(D144:D856,'Факторы ликвидности'!C$4:L$2204,10,FALSE),0)</f>
        <v>0</v>
      </c>
    </row>
    <row r="145" spans="2:14" x14ac:dyDescent="0.3">
      <c r="B145">
        <v>141</v>
      </c>
      <c r="C145" s="18">
        <f t="shared" si="6"/>
        <v>5</v>
      </c>
      <c r="D145" s="19">
        <v>43651</v>
      </c>
      <c r="E145">
        <f>IFERROR(VLOOKUP(D144:D857,'Остатки на корсчетах'!B$3:D$4956,2,FALSE),0)</f>
        <v>2346.1</v>
      </c>
      <c r="F145">
        <f>IFERROR(VLOOKUP(D145:D857,Сальдо!C$3:D$4010,2,FALSE),0)</f>
        <v>163.69999999999999</v>
      </c>
      <c r="G145">
        <f>IFERROR(VLOOKUP(D145:D857,'Факторы ликвидности'!C$4:L$2204,2,FALSE),0)</f>
        <v>-28.2</v>
      </c>
      <c r="H145">
        <f>IFERROR(VLOOKUP(D145:D857,'Факторы ликвидности'!C$4:L$2204,3,FALSE),0)</f>
        <v>-240.1</v>
      </c>
      <c r="I145">
        <f>IFERROR(VLOOKUP(D145:D857,'Факторы ликвидности'!C$4:L$2204,4,FALSE),0)</f>
        <v>0</v>
      </c>
      <c r="J145">
        <f>IFERROR(VLOOKUP(D145:D857,'Факторы ликвидности'!C$4:L$2204,5,FALSE),0)</f>
        <v>10</v>
      </c>
      <c r="K145">
        <f>IFERROR(VLOOKUP(D145:D857,'Факторы ликвидности'!C$4:L$2204,6,FALSE),0)</f>
        <v>-359.7</v>
      </c>
      <c r="L145">
        <f>IFERROR(VLOOKUP(D145:D857,'Факторы ликвидности'!C$4:L$2204,7,FALSE),0)</f>
        <v>29.7</v>
      </c>
      <c r="M145">
        <f>IFERROR(VLOOKUP(D145:D857,'Факторы ликвидности'!C$4:L$2204,8,FALSE),0)</f>
        <v>0</v>
      </c>
      <c r="N145">
        <f>IFERROR(VLOOKUP(D145:D857,'Факторы ликвидности'!C$4:L$2204,10,FALSE),0)</f>
        <v>-58.4</v>
      </c>
    </row>
    <row r="146" spans="2:14" x14ac:dyDescent="0.3">
      <c r="B146">
        <v>142</v>
      </c>
      <c r="C146" s="18">
        <f t="shared" si="6"/>
        <v>4</v>
      </c>
      <c r="D146" s="19">
        <v>43650</v>
      </c>
      <c r="E146">
        <f>IFERROR(VLOOKUP(D145:D858,'Остатки на корсчетах'!B$3:D$4956,2,FALSE),0)</f>
        <v>2131.3000000000002</v>
      </c>
      <c r="F146">
        <f>IFERROR(VLOOKUP(D146:D858,Сальдо!C$3:D$4010,2,FALSE),0)</f>
        <v>155.80000000000001</v>
      </c>
      <c r="G146">
        <f>IFERROR(VLOOKUP(D146:D858,'Факторы ликвидности'!C$4:L$2204,2,FALSE),0)</f>
        <v>-38.299999999999997</v>
      </c>
      <c r="H146">
        <f>IFERROR(VLOOKUP(D146:D858,'Факторы ликвидности'!C$4:L$2204,3,FALSE),0)</f>
        <v>263.3</v>
      </c>
      <c r="I146">
        <f>IFERROR(VLOOKUP(D146:D858,'Факторы ликвидности'!C$4:L$2204,4,FALSE),0)</f>
        <v>0</v>
      </c>
      <c r="J146">
        <f>IFERROR(VLOOKUP(D146:D858,'Факторы ликвидности'!C$4:L$2204,5,FALSE),0)</f>
        <v>0</v>
      </c>
      <c r="K146">
        <f>IFERROR(VLOOKUP(D146:D858,'Факторы ликвидности'!C$4:L$2204,6,FALSE),0)</f>
        <v>149.80000000000001</v>
      </c>
      <c r="L146">
        <f>IFERROR(VLOOKUP(D146:D858,'Факторы ликвидности'!C$4:L$2204,7,FALSE),0)</f>
        <v>8.6</v>
      </c>
      <c r="M146">
        <f>IFERROR(VLOOKUP(D146:D858,'Факторы ликвидности'!C$4:L$2204,8,FALSE),0)</f>
        <v>0</v>
      </c>
      <c r="N146">
        <f>IFERROR(VLOOKUP(D146:D858,'Факторы ликвидности'!C$4:L$2204,10,FALSE),0)</f>
        <v>-10.1</v>
      </c>
    </row>
    <row r="147" spans="2:14" x14ac:dyDescent="0.3">
      <c r="B147">
        <v>143</v>
      </c>
      <c r="C147" s="18">
        <f t="shared" si="6"/>
        <v>3</v>
      </c>
      <c r="D147" s="19">
        <v>43649</v>
      </c>
      <c r="E147">
        <f>IFERROR(VLOOKUP(D146:D859,'Остатки на корсчетах'!B$3:D$4956,2,FALSE),0)</f>
        <v>2461.5</v>
      </c>
      <c r="F147">
        <f>IFERROR(VLOOKUP(D147:D859,Сальдо!C$3:D$4010,2,FALSE),0)</f>
        <v>-226.3</v>
      </c>
      <c r="G147">
        <f>IFERROR(VLOOKUP(D147:D859,'Факторы ликвидности'!C$4:L$2204,2,FALSE),0)</f>
        <v>-19.8</v>
      </c>
      <c r="H147">
        <f>IFERROR(VLOOKUP(D147:D859,'Факторы ликвидности'!C$4:L$2204,3,FALSE),0)</f>
        <v>72.2</v>
      </c>
      <c r="I147">
        <f>IFERROR(VLOOKUP(D147:D859,'Факторы ликвидности'!C$4:L$2204,4,FALSE),0)</f>
        <v>-14.5</v>
      </c>
      <c r="J147">
        <f>IFERROR(VLOOKUP(D147:D859,'Факторы ликвидности'!C$4:L$2204,5,FALSE),0)</f>
        <v>101</v>
      </c>
      <c r="K147">
        <f>IFERROR(VLOOKUP(D147:D859,'Факторы ликвидности'!C$4:L$2204,6,FALSE),0)</f>
        <v>-51</v>
      </c>
      <c r="L147">
        <f>IFERROR(VLOOKUP(D147:D859,'Факторы ликвидности'!C$4:L$2204,7,FALSE),0)</f>
        <v>19.2</v>
      </c>
      <c r="M147">
        <f>IFERROR(VLOOKUP(D147:D859,'Факторы ликвидности'!C$4:L$2204,8,FALSE),0)</f>
        <v>0</v>
      </c>
      <c r="N147">
        <f>IFERROR(VLOOKUP(D147:D859,'Факторы ликвидности'!C$4:L$2204,10,FALSE),0)</f>
        <v>-382.5</v>
      </c>
    </row>
    <row r="148" spans="2:14" x14ac:dyDescent="0.3">
      <c r="B148">
        <v>144</v>
      </c>
      <c r="C148" s="16">
        <f t="shared" si="6"/>
        <v>2</v>
      </c>
      <c r="D148" s="17">
        <v>43648</v>
      </c>
      <c r="E148">
        <f>IFERROR(VLOOKUP(D147:D860,'Остатки на корсчетах'!B$3:D$4956,2,FALSE),0)</f>
        <v>2616.8000000000002</v>
      </c>
      <c r="F148">
        <f>IFERROR(VLOOKUP(D148:D860,Сальдо!C$3:D$4010,2,FALSE),0)</f>
        <v>139.80000000000001</v>
      </c>
      <c r="G148">
        <f>IFERROR(VLOOKUP(D148:D860,'Факторы ликвидности'!C$4:L$2204,2,FALSE),0)</f>
        <v>-9.9</v>
      </c>
      <c r="H148">
        <f>IFERROR(VLOOKUP(D148:D860,'Факторы ликвидности'!C$4:L$2204,3,FALSE),0)</f>
        <v>-138.4</v>
      </c>
      <c r="I148">
        <f>IFERROR(VLOOKUP(D148:D860,'Факторы ликвидности'!C$4:L$2204,4,FALSE),0)</f>
        <v>0</v>
      </c>
      <c r="J148">
        <f>IFERROR(VLOOKUP(D148:D860,'Факторы ликвидности'!C$4:L$2204,5,FALSE),0)</f>
        <v>0</v>
      </c>
      <c r="K148">
        <f>IFERROR(VLOOKUP(D148:D860,'Факторы ликвидности'!C$4:L$2204,6,FALSE),0)</f>
        <v>-201.7</v>
      </c>
      <c r="L148">
        <f>IFERROR(VLOOKUP(D148:D860,'Факторы ликвидности'!C$4:L$2204,7,FALSE),0)</f>
        <v>19.100000000000001</v>
      </c>
      <c r="M148">
        <f>IFERROR(VLOOKUP(D148:D860,'Факторы ликвидности'!C$4:L$2204,8,FALSE),0)</f>
        <v>0</v>
      </c>
      <c r="N148">
        <f>IFERROR(VLOOKUP(D148:D860,'Факторы ликвидности'!C$4:L$2204,10,FALSE),0)</f>
        <v>-7</v>
      </c>
    </row>
    <row r="149" spans="2:14" x14ac:dyDescent="0.3">
      <c r="B149">
        <v>145</v>
      </c>
      <c r="C149" s="16">
        <f t="shared" si="6"/>
        <v>1</v>
      </c>
      <c r="D149" s="17">
        <v>43647</v>
      </c>
      <c r="E149">
        <f>IFERROR(VLOOKUP(D148:D861,'Остатки на корсчетах'!B$3:D$4956,2,FALSE),0)</f>
        <v>2391.6999999999998</v>
      </c>
      <c r="F149">
        <f>IFERROR(VLOOKUP(D149:D861,Сальдо!C$3:D$4010,2,FALSE),0)</f>
        <v>137.1</v>
      </c>
      <c r="G149">
        <f>IFERROR(VLOOKUP(D149:D861,'Факторы ликвидности'!C$4:L$2204,2,FALSE),0)</f>
        <v>18.899999999999999</v>
      </c>
      <c r="H149">
        <f>IFERROR(VLOOKUP(D149:D861,'Факторы ликвидности'!C$4:L$2204,3,FALSE),0)</f>
        <v>208.3</v>
      </c>
      <c r="I149">
        <f>IFERROR(VLOOKUP(D149:D861,'Факторы ликвидности'!C$4:L$2204,4,FALSE),0)</f>
        <v>0</v>
      </c>
      <c r="J149">
        <f>IFERROR(VLOOKUP(D149:D861,'Факторы ликвидности'!C$4:L$2204,5,FALSE),0)</f>
        <v>0</v>
      </c>
      <c r="K149">
        <f>IFERROR(VLOOKUP(D149:D861,'Факторы ликвидности'!C$4:L$2204,6,FALSE),0)</f>
        <v>19.8</v>
      </c>
      <c r="L149">
        <f>IFERROR(VLOOKUP(D149:D861,'Факторы ликвидности'!C$4:L$2204,7,FALSE),0)</f>
        <v>19.100000000000001</v>
      </c>
      <c r="M149">
        <f>IFERROR(VLOOKUP(D149:D861,'Факторы ликвидности'!C$4:L$2204,8,FALSE),0)</f>
        <v>0</v>
      </c>
      <c r="N149">
        <f>IFERROR(VLOOKUP(D149:D861,'Факторы ликвидности'!C$4:L$2204,10,FALSE),0)</f>
        <v>-1.4</v>
      </c>
    </row>
    <row r="150" spans="2:14" x14ac:dyDescent="0.3">
      <c r="B150">
        <v>146</v>
      </c>
      <c r="C150" s="16">
        <f t="shared" si="6"/>
        <v>7</v>
      </c>
      <c r="D150" s="17">
        <v>43646</v>
      </c>
      <c r="E150">
        <f>IFERROR(VLOOKUP(D149:D862,'Остатки на корсчетах'!B$3:D$4956,2,FALSE),0)</f>
        <v>0</v>
      </c>
      <c r="F150">
        <f>IFERROR(VLOOKUP(D150:D862,Сальдо!C$3:D$4010,2,FALSE),0)</f>
        <v>0</v>
      </c>
      <c r="G150">
        <f>IFERROR(VLOOKUP(D150:D862,'Факторы ликвидности'!C$4:L$2204,2,FALSE),0)</f>
        <v>0</v>
      </c>
      <c r="H150">
        <f>IFERROR(VLOOKUP(D150:D862,'Факторы ликвидности'!C$4:L$2204,3,FALSE),0)</f>
        <v>0</v>
      </c>
      <c r="I150">
        <f>IFERROR(VLOOKUP(D150:D862,'Факторы ликвидности'!C$4:L$2204,4,FALSE),0)</f>
        <v>0</v>
      </c>
      <c r="J150">
        <f>IFERROR(VLOOKUP(D150:D862,'Факторы ликвидности'!C$4:L$2204,5,FALSE),0)</f>
        <v>0</v>
      </c>
      <c r="K150">
        <f>IFERROR(VLOOKUP(D150:D862,'Факторы ликвидности'!C$4:L$2204,6,FALSE),0)</f>
        <v>0</v>
      </c>
      <c r="L150">
        <f>IFERROR(VLOOKUP(D150:D862,'Факторы ликвидности'!C$4:L$2204,7,FALSE),0)</f>
        <v>0</v>
      </c>
      <c r="M150">
        <f>IFERROR(VLOOKUP(D150:D862,'Факторы ликвидности'!C$4:L$2204,8,FALSE),0)</f>
        <v>0</v>
      </c>
      <c r="N150">
        <f>IFERROR(VLOOKUP(D150:D862,'Факторы ликвидности'!C$4:L$2204,10,FALSE),0)</f>
        <v>0</v>
      </c>
    </row>
    <row r="151" spans="2:14" x14ac:dyDescent="0.3">
      <c r="B151">
        <v>147</v>
      </c>
      <c r="C151" s="16">
        <f t="shared" si="6"/>
        <v>6</v>
      </c>
      <c r="D151" s="17">
        <v>43645</v>
      </c>
      <c r="E151">
        <f>IFERROR(VLOOKUP(D150:D863,'Остатки на корсчетах'!B$3:D$4956,2,FALSE),0)</f>
        <v>0</v>
      </c>
      <c r="F151">
        <f>IFERROR(VLOOKUP(D151:D863,Сальдо!C$3:D$4010,2,FALSE),0)</f>
        <v>0</v>
      </c>
      <c r="G151">
        <f>IFERROR(VLOOKUP(D151:D863,'Факторы ликвидности'!C$4:L$2204,2,FALSE),0)</f>
        <v>0</v>
      </c>
      <c r="H151">
        <f>IFERROR(VLOOKUP(D151:D863,'Факторы ликвидности'!C$4:L$2204,3,FALSE),0)</f>
        <v>0</v>
      </c>
      <c r="I151">
        <f>IFERROR(VLOOKUP(D151:D863,'Факторы ликвидности'!C$4:L$2204,4,FALSE),0)</f>
        <v>0</v>
      </c>
      <c r="J151">
        <f>IFERROR(VLOOKUP(D151:D863,'Факторы ликвидности'!C$4:L$2204,5,FALSE),0)</f>
        <v>0</v>
      </c>
      <c r="K151">
        <f>IFERROR(VLOOKUP(D151:D863,'Факторы ликвидности'!C$4:L$2204,6,FALSE),0)</f>
        <v>0</v>
      </c>
      <c r="L151">
        <f>IFERROR(VLOOKUP(D151:D863,'Факторы ликвидности'!C$4:L$2204,7,FALSE),0)</f>
        <v>0</v>
      </c>
      <c r="M151">
        <f>IFERROR(VLOOKUP(D151:D863,'Факторы ликвидности'!C$4:L$2204,8,FALSE),0)</f>
        <v>0</v>
      </c>
      <c r="N151">
        <f>IFERROR(VLOOKUP(D151:D863,'Факторы ликвидности'!C$4:L$2204,10,FALSE),0)</f>
        <v>0</v>
      </c>
    </row>
    <row r="152" spans="2:14" x14ac:dyDescent="0.3">
      <c r="B152">
        <v>148</v>
      </c>
      <c r="C152" s="16">
        <f t="shared" si="6"/>
        <v>5</v>
      </c>
      <c r="D152" s="17">
        <v>43644</v>
      </c>
      <c r="E152">
        <f>IFERROR(VLOOKUP(D151:D864,'Остатки на корсчетах'!B$3:D$4956,2,FALSE),0)</f>
        <v>2447.8000000000002</v>
      </c>
      <c r="F152">
        <f>IFERROR(VLOOKUP(D152:D864,Сальдо!C$3:D$4010,2,FALSE),0)</f>
        <v>128.5</v>
      </c>
      <c r="G152">
        <f>IFERROR(VLOOKUP(D152:D864,'Факторы ликвидности'!C$4:L$2204,2,FALSE),0)</f>
        <v>0.2</v>
      </c>
      <c r="H152">
        <f>IFERROR(VLOOKUP(D152:D864,'Факторы ликвидности'!C$4:L$2204,3,FALSE),0)</f>
        <v>-41.8</v>
      </c>
      <c r="I152">
        <f>IFERROR(VLOOKUP(D152:D864,'Факторы ликвидности'!C$4:L$2204,4,FALSE),0)</f>
        <v>0</v>
      </c>
      <c r="J152">
        <f>IFERROR(VLOOKUP(D152:D864,'Факторы ликвидности'!C$4:L$2204,5,FALSE),0)</f>
        <v>30</v>
      </c>
      <c r="K152">
        <f>IFERROR(VLOOKUP(D152:D864,'Факторы ликвидности'!C$4:L$2204,6,FALSE),0)</f>
        <v>-91.7</v>
      </c>
      <c r="L152">
        <f>IFERROR(VLOOKUP(D152:D864,'Факторы ликвидности'!C$4:L$2204,7,FALSE),0)</f>
        <v>19.2</v>
      </c>
      <c r="M152">
        <f>IFERROR(VLOOKUP(D152:D864,'Факторы ликвидности'!C$4:L$2204,8,FALSE),0)</f>
        <v>0</v>
      </c>
      <c r="N152">
        <f>IFERROR(VLOOKUP(D152:D864,'Факторы ликвидности'!C$4:L$2204,10,FALSE),0)</f>
        <v>-15.2</v>
      </c>
    </row>
    <row r="153" spans="2:14" x14ac:dyDescent="0.3">
      <c r="B153">
        <v>149</v>
      </c>
      <c r="C153" s="16">
        <f t="shared" si="6"/>
        <v>4</v>
      </c>
      <c r="D153" s="17">
        <v>43643</v>
      </c>
      <c r="E153">
        <f>IFERROR(VLOOKUP(D152:D865,'Остатки на корсчетах'!B$3:D$4956,2,FALSE),0)</f>
        <v>2464.8000000000002</v>
      </c>
      <c r="F153">
        <f>IFERROR(VLOOKUP(D153:D865,Сальдо!C$3:D$4010,2,FALSE),0)</f>
        <v>127.8</v>
      </c>
      <c r="G153">
        <f>IFERROR(VLOOKUP(D153:D865,'Факторы ликвидности'!C$4:L$2204,2,FALSE),0)</f>
        <v>6.6</v>
      </c>
      <c r="H153">
        <f>IFERROR(VLOOKUP(D153:D865,'Факторы ликвидности'!C$4:L$2204,3,FALSE),0)</f>
        <v>-20</v>
      </c>
      <c r="I153">
        <f>IFERROR(VLOOKUP(D153:D865,'Факторы ликвидности'!C$4:L$2204,4,FALSE),0)</f>
        <v>0</v>
      </c>
      <c r="J153">
        <f>IFERROR(VLOOKUP(D153:D865,'Факторы ликвидности'!C$4:L$2204,5,FALSE),0)</f>
        <v>0</v>
      </c>
      <c r="K153">
        <f>IFERROR(VLOOKUP(D153:D865,'Факторы ликвидности'!C$4:L$2204,6,FALSE),0)</f>
        <v>-0.1</v>
      </c>
      <c r="L153">
        <f>IFERROR(VLOOKUP(D153:D865,'Факторы ликвидности'!C$4:L$2204,7,FALSE),0)</f>
        <v>19.3</v>
      </c>
      <c r="M153">
        <f>IFERROR(VLOOKUP(D153:D865,'Факторы ликвидности'!C$4:L$2204,8,FALSE),0)</f>
        <v>0</v>
      </c>
      <c r="N153">
        <f>IFERROR(VLOOKUP(D153:D865,'Факторы ликвидности'!C$4:L$2204,10,FALSE),0)</f>
        <v>-3.6</v>
      </c>
    </row>
    <row r="154" spans="2:14" x14ac:dyDescent="0.3">
      <c r="B154">
        <v>150</v>
      </c>
      <c r="C154" s="16">
        <f t="shared" si="6"/>
        <v>3</v>
      </c>
      <c r="D154" s="17">
        <v>43642</v>
      </c>
      <c r="E154">
        <f>IFERROR(VLOOKUP(D153:D866,'Остатки на корсчетах'!B$3:D$4956,2,FALSE),0)</f>
        <v>2153.6999999999998</v>
      </c>
      <c r="F154">
        <f>IFERROR(VLOOKUP(D154:D866,Сальдо!C$3:D$4010,2,FALSE),0)</f>
        <v>287.89999999999998</v>
      </c>
      <c r="G154">
        <f>IFERROR(VLOOKUP(D154:D866,'Факторы ликвидности'!C$4:L$2204,2,FALSE),0)</f>
        <v>18.5</v>
      </c>
      <c r="H154">
        <f>IFERROR(VLOOKUP(D154:D866,'Факторы ликвидности'!C$4:L$2204,3,FALSE),0)</f>
        <v>131.69999999999999</v>
      </c>
      <c r="I154">
        <f>IFERROR(VLOOKUP(D154:D866,'Факторы ликвидности'!C$4:L$2204,4,FALSE),0)</f>
        <v>-19.100000000000001</v>
      </c>
      <c r="J154">
        <f>IFERROR(VLOOKUP(D154:D866,'Факторы ликвидности'!C$4:L$2204,5,FALSE),0)</f>
        <v>80</v>
      </c>
      <c r="K154">
        <f>IFERROR(VLOOKUP(D154:D866,'Факторы ликвидности'!C$4:L$2204,6,FALSE),0)</f>
        <v>-0.1</v>
      </c>
      <c r="L154">
        <f>IFERROR(VLOOKUP(D154:D866,'Факторы ликвидности'!C$4:L$2204,7,FALSE),0)</f>
        <v>19.100000000000001</v>
      </c>
      <c r="M154">
        <f>IFERROR(VLOOKUP(D154:D866,'Факторы ликвидности'!C$4:L$2204,8,FALSE),0)</f>
        <v>0</v>
      </c>
      <c r="N154">
        <f>IFERROR(VLOOKUP(D154:D866,'Факторы ликвидности'!C$4:L$2204,10,FALSE),0)</f>
        <v>161.1</v>
      </c>
    </row>
    <row r="155" spans="2:14" x14ac:dyDescent="0.3">
      <c r="B155">
        <v>151</v>
      </c>
      <c r="C155" s="18">
        <f t="shared" si="6"/>
        <v>2</v>
      </c>
      <c r="D155" s="8">
        <v>43641</v>
      </c>
      <c r="E155">
        <f>IFERROR(VLOOKUP(D154:D867,'Остатки на корсчетах'!B$3:D$4956,2,FALSE),0)</f>
        <v>2747.7</v>
      </c>
      <c r="F155">
        <f>IFERROR(VLOOKUP(D155:D867,Сальдо!C$3:D$4010,2,FALSE),0)</f>
        <v>126</v>
      </c>
      <c r="G155">
        <f>IFERROR(VLOOKUP(D155:D867,'Факторы ликвидности'!C$4:L$2204,2,FALSE),0)</f>
        <v>26.4</v>
      </c>
      <c r="H155">
        <f>IFERROR(VLOOKUP(D155:D867,'Факторы ликвидности'!C$4:L$2204,3,FALSE),0)</f>
        <v>-625.20000000000005</v>
      </c>
      <c r="I155">
        <f>IFERROR(VLOOKUP(D155:D867,'Факторы ликвидности'!C$4:L$2204,4,FALSE),0)</f>
        <v>8.4</v>
      </c>
      <c r="J155">
        <f>IFERROR(VLOOKUP(D155:D867,'Факторы ликвидности'!C$4:L$2204,5,FALSE),0)</f>
        <v>0</v>
      </c>
      <c r="K155">
        <f>IFERROR(VLOOKUP(D155:D867,'Факторы ликвидности'!C$4:L$2204,6,FALSE),0)</f>
        <v>204.7</v>
      </c>
      <c r="L155">
        <f>IFERROR(VLOOKUP(D155:D867,'Факторы ликвидности'!C$4:L$2204,7,FALSE),0)</f>
        <v>19.100000000000001</v>
      </c>
      <c r="M155">
        <f>IFERROR(VLOOKUP(D155:D867,'Факторы ликвидности'!C$4:L$2204,8,FALSE),0)</f>
        <v>0</v>
      </c>
      <c r="N155">
        <f>IFERROR(VLOOKUP(D155:D867,'Факторы ликвидности'!C$4:L$2204,10,FALSE),0)</f>
        <v>4.7</v>
      </c>
    </row>
    <row r="156" spans="2:14" x14ac:dyDescent="0.3">
      <c r="B156">
        <v>152</v>
      </c>
      <c r="C156" s="18">
        <f t="shared" si="6"/>
        <v>1</v>
      </c>
      <c r="D156" s="8">
        <v>43640</v>
      </c>
      <c r="E156">
        <f>IFERROR(VLOOKUP(D155:D868,'Остатки на корсчетах'!B$3:D$4956,2,FALSE),0)</f>
        <v>3070.8</v>
      </c>
      <c r="F156">
        <f>IFERROR(VLOOKUP(D156:D868,Сальдо!C$3:D$4010,2,FALSE),0)</f>
        <v>116.8</v>
      </c>
      <c r="G156">
        <f>IFERROR(VLOOKUP(D156:D868,'Факторы ликвидности'!C$4:L$2204,2,FALSE),0)</f>
        <v>49</v>
      </c>
      <c r="H156">
        <f>IFERROR(VLOOKUP(D156:D868,'Факторы ликвидности'!C$4:L$2204,3,FALSE),0)</f>
        <v>-363.7</v>
      </c>
      <c r="I156">
        <f>IFERROR(VLOOKUP(D156:D868,'Факторы ликвидности'!C$4:L$2204,4,FALSE),0)</f>
        <v>0</v>
      </c>
      <c r="J156">
        <f>IFERROR(VLOOKUP(D156:D868,'Факторы ликвидности'!C$4:L$2204,5,FALSE),0)</f>
        <v>0</v>
      </c>
      <c r="K156">
        <f>IFERROR(VLOOKUP(D156:D868,'Факторы ликвидности'!C$4:L$2204,6,FALSE),0)</f>
        <v>-21.7</v>
      </c>
      <c r="L156">
        <f>IFERROR(VLOOKUP(D156:D868,'Факторы ликвидности'!C$4:L$2204,7,FALSE),0)</f>
        <v>19.100000000000001</v>
      </c>
      <c r="M156">
        <f>IFERROR(VLOOKUP(D156:D868,'Факторы ликвидности'!C$4:L$2204,8,FALSE),0)</f>
        <v>0</v>
      </c>
      <c r="N156">
        <f>IFERROR(VLOOKUP(D156:D868,'Факторы ликвидности'!C$4:L$2204,10,FALSE),0)</f>
        <v>-8.4</v>
      </c>
    </row>
    <row r="157" spans="2:14" x14ac:dyDescent="0.3">
      <c r="B157">
        <v>153</v>
      </c>
      <c r="C157" s="18">
        <f t="shared" si="6"/>
        <v>7</v>
      </c>
      <c r="D157" s="19">
        <v>43639</v>
      </c>
      <c r="E157">
        <f>IFERROR(VLOOKUP(D156:D869,'Остатки на корсчетах'!B$3:D$4956,2,FALSE),0)</f>
        <v>0</v>
      </c>
      <c r="F157">
        <f>IFERROR(VLOOKUP(D157:D869,Сальдо!C$3:D$4010,2,FALSE),0)</f>
        <v>0</v>
      </c>
      <c r="G157">
        <f>IFERROR(VLOOKUP(D157:D869,'Факторы ликвидности'!C$4:L$2204,2,FALSE),0)</f>
        <v>0</v>
      </c>
      <c r="H157">
        <f>IFERROR(VLOOKUP(D157:D869,'Факторы ликвидности'!C$4:L$2204,3,FALSE),0)</f>
        <v>0</v>
      </c>
      <c r="I157">
        <f>IFERROR(VLOOKUP(D157:D869,'Факторы ликвидности'!C$4:L$2204,4,FALSE),0)</f>
        <v>0</v>
      </c>
      <c r="J157">
        <f>IFERROR(VLOOKUP(D157:D869,'Факторы ликвидности'!C$4:L$2204,5,FALSE),0)</f>
        <v>0</v>
      </c>
      <c r="K157">
        <f>IFERROR(VLOOKUP(D157:D869,'Факторы ликвидности'!C$4:L$2204,6,FALSE),0)</f>
        <v>0</v>
      </c>
      <c r="L157">
        <f>IFERROR(VLOOKUP(D157:D869,'Факторы ликвидности'!C$4:L$2204,7,FALSE),0)</f>
        <v>0</v>
      </c>
      <c r="M157">
        <f>IFERROR(VLOOKUP(D157:D869,'Факторы ликвидности'!C$4:L$2204,8,FALSE),0)</f>
        <v>0</v>
      </c>
      <c r="N157">
        <f>IFERROR(VLOOKUP(D157:D869,'Факторы ликвидности'!C$4:L$2204,10,FALSE),0)</f>
        <v>0</v>
      </c>
    </row>
    <row r="158" spans="2:14" x14ac:dyDescent="0.3">
      <c r="B158">
        <v>154</v>
      </c>
      <c r="C158" s="18">
        <f t="shared" si="6"/>
        <v>6</v>
      </c>
      <c r="D158" s="19">
        <v>43638</v>
      </c>
      <c r="E158">
        <f>IFERROR(VLOOKUP(D157:D870,'Остатки на корсчетах'!B$3:D$4956,2,FALSE),0)</f>
        <v>0</v>
      </c>
      <c r="F158">
        <f>IFERROR(VLOOKUP(D158:D870,Сальдо!C$3:D$4010,2,FALSE),0)</f>
        <v>0</v>
      </c>
      <c r="G158">
        <f>IFERROR(VLOOKUP(D158:D870,'Факторы ликвидности'!C$4:L$2204,2,FALSE),0)</f>
        <v>0</v>
      </c>
      <c r="H158">
        <f>IFERROR(VLOOKUP(D158:D870,'Факторы ликвидности'!C$4:L$2204,3,FALSE),0)</f>
        <v>0</v>
      </c>
      <c r="I158">
        <f>IFERROR(VLOOKUP(D158:D870,'Факторы ликвидности'!C$4:L$2204,4,FALSE),0)</f>
        <v>0</v>
      </c>
      <c r="J158">
        <f>IFERROR(VLOOKUP(D158:D870,'Факторы ликвидности'!C$4:L$2204,5,FALSE),0)</f>
        <v>0</v>
      </c>
      <c r="K158">
        <f>IFERROR(VLOOKUP(D158:D870,'Факторы ликвидности'!C$4:L$2204,6,FALSE),0)</f>
        <v>0</v>
      </c>
      <c r="L158">
        <f>IFERROR(VLOOKUP(D158:D870,'Факторы ликвидности'!C$4:L$2204,7,FALSE),0)</f>
        <v>0</v>
      </c>
      <c r="M158">
        <f>IFERROR(VLOOKUP(D158:D870,'Факторы ликвидности'!C$4:L$2204,8,FALSE),0)</f>
        <v>0</v>
      </c>
      <c r="N158">
        <f>IFERROR(VLOOKUP(D158:D870,'Факторы ликвидности'!C$4:L$2204,10,FALSE),0)</f>
        <v>0</v>
      </c>
    </row>
    <row r="159" spans="2:14" x14ac:dyDescent="0.3">
      <c r="B159">
        <v>155</v>
      </c>
      <c r="C159" s="18">
        <f t="shared" si="6"/>
        <v>5</v>
      </c>
      <c r="D159" s="19">
        <v>43637</v>
      </c>
      <c r="E159">
        <f>IFERROR(VLOOKUP(D158:D871,'Остатки на корсчетах'!B$3:D$4956,2,FALSE),0)</f>
        <v>3010.5</v>
      </c>
      <c r="F159">
        <f>IFERROR(VLOOKUP(D159:D871,Сальдо!C$3:D$4010,2,FALSE),0)</f>
        <v>117.1</v>
      </c>
      <c r="G159">
        <f>IFERROR(VLOOKUP(D159:D871,'Факторы ликвидности'!C$4:L$2204,2,FALSE),0)</f>
        <v>11.4</v>
      </c>
      <c r="H159">
        <f>IFERROR(VLOOKUP(D159:D871,'Факторы ликвидности'!C$4:L$2204,3,FALSE),0)</f>
        <v>47.4</v>
      </c>
      <c r="I159">
        <f>IFERROR(VLOOKUP(D159:D871,'Факторы ликвидности'!C$4:L$2204,4,FALSE),0)</f>
        <v>0</v>
      </c>
      <c r="J159">
        <f>IFERROR(VLOOKUP(D159:D871,'Факторы ликвидности'!C$4:L$2204,5,FALSE),0)</f>
        <v>70</v>
      </c>
      <c r="K159">
        <f>IFERROR(VLOOKUP(D159:D871,'Факторы ликвидности'!C$4:L$2204,6,FALSE),0)</f>
        <v>-150.9</v>
      </c>
      <c r="L159">
        <f>IFERROR(VLOOKUP(D159:D871,'Факторы ликвидности'!C$4:L$2204,7,FALSE),0)</f>
        <v>18.899999999999999</v>
      </c>
      <c r="M159">
        <f>IFERROR(VLOOKUP(D159:D871,'Факторы ликвидности'!C$4:L$2204,8,FALSE),0)</f>
        <v>0</v>
      </c>
      <c r="N159">
        <f>IFERROR(VLOOKUP(D159:D871,'Факторы ликвидности'!C$4:L$2204,10,FALSE),0)</f>
        <v>1.5</v>
      </c>
    </row>
    <row r="160" spans="2:14" x14ac:dyDescent="0.3">
      <c r="B160">
        <v>156</v>
      </c>
      <c r="C160" s="18">
        <f t="shared" si="6"/>
        <v>4</v>
      </c>
      <c r="D160" s="19">
        <v>43636</v>
      </c>
      <c r="E160">
        <f>IFERROR(VLOOKUP(D159:D872,'Остатки на корсчетах'!B$3:D$4956,2,FALSE),0)</f>
        <v>2856.3</v>
      </c>
      <c r="F160">
        <f>IFERROR(VLOOKUP(D160:D872,Сальдо!C$3:D$4010,2,FALSE),0)</f>
        <v>119.8</v>
      </c>
      <c r="G160">
        <f>IFERROR(VLOOKUP(D160:D872,'Факторы ликвидности'!C$4:L$2204,2,FALSE),0)</f>
        <v>2.9</v>
      </c>
      <c r="H160">
        <f>IFERROR(VLOOKUP(D160:D872,'Факторы ликвидности'!C$4:L$2204,3,FALSE),0)</f>
        <v>150.5</v>
      </c>
      <c r="I160">
        <f>IFERROR(VLOOKUP(D160:D872,'Факторы ликвидности'!C$4:L$2204,4,FALSE),0)</f>
        <v>0</v>
      </c>
      <c r="J160">
        <f>IFERROR(VLOOKUP(D160:D872,'Факторы ликвидности'!C$4:L$2204,5,FALSE),0)</f>
        <v>0</v>
      </c>
      <c r="K160">
        <f>IFERROR(VLOOKUP(D160:D872,'Факторы ликвидности'!C$4:L$2204,6,FALSE),0)</f>
        <v>49.3</v>
      </c>
      <c r="L160">
        <f>IFERROR(VLOOKUP(D160:D872,'Факторы ликвидности'!C$4:L$2204,7,FALSE),0)</f>
        <v>19</v>
      </c>
      <c r="M160">
        <f>IFERROR(VLOOKUP(D160:D872,'Факторы ликвидности'!C$4:L$2204,8,FALSE),0)</f>
        <v>0</v>
      </c>
      <c r="N160">
        <f>IFERROR(VLOOKUP(D160:D872,'Факторы ликвидности'!C$4:L$2204,10,FALSE),0)</f>
        <v>0.9</v>
      </c>
    </row>
    <row r="161" spans="2:14" x14ac:dyDescent="0.3">
      <c r="B161">
        <v>157</v>
      </c>
      <c r="C161" s="18">
        <f t="shared" si="6"/>
        <v>3</v>
      </c>
      <c r="D161" s="19">
        <v>43635</v>
      </c>
      <c r="E161">
        <f>IFERROR(VLOOKUP(D160:D873,'Остатки на корсчетах'!B$3:D$4956,2,FALSE),0)</f>
        <v>2457.6</v>
      </c>
      <c r="F161">
        <f>IFERROR(VLOOKUP(D161:D873,Сальдо!C$3:D$4010,2,FALSE),0)</f>
        <v>348.8</v>
      </c>
      <c r="G161">
        <f>IFERROR(VLOOKUP(D161:D873,'Факторы ликвидности'!C$4:L$2204,2,FALSE),0)</f>
        <v>3.4</v>
      </c>
      <c r="H161">
        <f>IFERROR(VLOOKUP(D161:D873,'Факторы ликвидности'!C$4:L$2204,3,FALSE),0)</f>
        <v>163.30000000000001</v>
      </c>
      <c r="I161">
        <f>IFERROR(VLOOKUP(D161:D873,'Факторы ликвидности'!C$4:L$2204,4,FALSE),0)</f>
        <v>-23</v>
      </c>
      <c r="J161">
        <f>IFERROR(VLOOKUP(D161:D873,'Факторы ликвидности'!C$4:L$2204,5,FALSE),0)</f>
        <v>-67</v>
      </c>
      <c r="K161">
        <f>IFERROR(VLOOKUP(D161:D873,'Факторы ликвидности'!C$4:L$2204,6,FALSE),0)</f>
        <v>180.6</v>
      </c>
      <c r="L161">
        <f>IFERROR(VLOOKUP(D161:D873,'Факторы ликвидности'!C$4:L$2204,7,FALSE),0)</f>
        <v>19.100000000000001</v>
      </c>
      <c r="M161">
        <f>IFERROR(VLOOKUP(D161:D873,'Факторы ликвидности'!C$4:L$2204,8,FALSE),0)</f>
        <v>1.2</v>
      </c>
      <c r="N161">
        <f>IFERROR(VLOOKUP(D161:D873,'Факторы ликвидности'!C$4:L$2204,10,FALSE),0)</f>
        <v>230.8</v>
      </c>
    </row>
    <row r="162" spans="2:14" x14ac:dyDescent="0.3">
      <c r="B162">
        <v>158</v>
      </c>
      <c r="C162" s="16">
        <f t="shared" si="6"/>
        <v>2</v>
      </c>
      <c r="D162" s="17">
        <v>43634</v>
      </c>
      <c r="E162">
        <f>IFERROR(VLOOKUP(D161:D874,'Остатки на корсчетах'!B$3:D$4956,2,FALSE),0)</f>
        <v>2274.1999999999998</v>
      </c>
      <c r="F162">
        <f>IFERROR(VLOOKUP(D162:D874,Сальдо!C$3:D$4010,2,FALSE),0)</f>
        <v>172.7</v>
      </c>
      <c r="G162">
        <f>IFERROR(VLOOKUP(D162:D874,'Факторы ликвидности'!C$4:L$2204,2,FALSE),0)</f>
        <v>4.7</v>
      </c>
      <c r="H162">
        <f>IFERROR(VLOOKUP(D162:D874,'Факторы ликвидности'!C$4:L$2204,3,FALSE),0)</f>
        <v>165.9</v>
      </c>
      <c r="I162">
        <f>IFERROR(VLOOKUP(D162:D874,'Факторы ликвидности'!C$4:L$2204,4,FALSE),0)</f>
        <v>12.2</v>
      </c>
      <c r="J162">
        <f>IFERROR(VLOOKUP(D162:D874,'Факторы ликвидности'!C$4:L$2204,5,FALSE),0)</f>
        <v>0</v>
      </c>
      <c r="K162">
        <f>IFERROR(VLOOKUP(D162:D874,'Факторы ликвидности'!C$4:L$2204,6,FALSE),0)</f>
        <v>170</v>
      </c>
      <c r="L162">
        <f>IFERROR(VLOOKUP(D162:D874,'Факторы ликвидности'!C$4:L$2204,7,FALSE),0)</f>
        <v>19.100000000000001</v>
      </c>
      <c r="M162">
        <f>IFERROR(VLOOKUP(D162:D874,'Факторы ликвидности'!C$4:L$2204,8,FALSE),0)</f>
        <v>-3.3</v>
      </c>
      <c r="N162">
        <f>IFERROR(VLOOKUP(D162:D874,'Факторы ликвидности'!C$4:L$2204,10,FALSE),0)</f>
        <v>16.2</v>
      </c>
    </row>
    <row r="163" spans="2:14" x14ac:dyDescent="0.3">
      <c r="B163">
        <v>159</v>
      </c>
      <c r="C163" s="16">
        <f t="shared" si="6"/>
        <v>1</v>
      </c>
      <c r="D163" s="17">
        <v>43633</v>
      </c>
      <c r="E163">
        <f>IFERROR(VLOOKUP(D162:D875,'Остатки на корсчетах'!B$3:D$4956,2,FALSE),0)</f>
        <v>2312.6999999999998</v>
      </c>
      <c r="F163">
        <f>IFERROR(VLOOKUP(D163:D875,Сальдо!C$3:D$4010,2,FALSE),0)</f>
        <v>173.7</v>
      </c>
      <c r="G163">
        <f>IFERROR(VLOOKUP(D163:D875,'Факторы ликвидности'!C$4:L$2204,2,FALSE),0)</f>
        <v>17.2</v>
      </c>
      <c r="H163">
        <f>IFERROR(VLOOKUP(D163:D875,'Факторы ликвидности'!C$4:L$2204,3,FALSE),0)</f>
        <v>-57.2</v>
      </c>
      <c r="I163">
        <f>IFERROR(VLOOKUP(D163:D875,'Факторы ликвидности'!C$4:L$2204,4,FALSE),0)</f>
        <v>0</v>
      </c>
      <c r="J163">
        <f>IFERROR(VLOOKUP(D163:D875,'Факторы ликвидности'!C$4:L$2204,5,FALSE),0)</f>
        <v>0</v>
      </c>
      <c r="K163">
        <f>IFERROR(VLOOKUP(D163:D875,'Факторы ликвидности'!C$4:L$2204,6,FALSE),0)</f>
        <v>-0.5</v>
      </c>
      <c r="L163">
        <f>IFERROR(VLOOKUP(D163:D875,'Факторы ликвидности'!C$4:L$2204,7,FALSE),0)</f>
        <v>19.100000000000001</v>
      </c>
      <c r="M163">
        <f>IFERROR(VLOOKUP(D163:D875,'Факторы ликвидности'!C$4:L$2204,8,FALSE),0)</f>
        <v>0</v>
      </c>
      <c r="N163">
        <f>IFERROR(VLOOKUP(D163:D875,'Факторы ликвидности'!C$4:L$2204,10,FALSE),0)</f>
        <v>1.5</v>
      </c>
    </row>
    <row r="164" spans="2:14" x14ac:dyDescent="0.3">
      <c r="B164">
        <v>160</v>
      </c>
      <c r="C164" s="16">
        <f t="shared" si="6"/>
        <v>7</v>
      </c>
      <c r="D164" s="17">
        <v>43632</v>
      </c>
      <c r="E164">
        <f>IFERROR(VLOOKUP(D163:D876,'Остатки на корсчетах'!B$3:D$4956,2,FALSE),0)</f>
        <v>0</v>
      </c>
      <c r="F164">
        <f>IFERROR(VLOOKUP(D164:D876,Сальдо!C$3:D$4010,2,FALSE),0)</f>
        <v>0</v>
      </c>
      <c r="G164">
        <f>IFERROR(VLOOKUP(D164:D876,'Факторы ликвидности'!C$4:L$2204,2,FALSE),0)</f>
        <v>0</v>
      </c>
      <c r="H164">
        <f>IFERROR(VLOOKUP(D164:D876,'Факторы ликвидности'!C$4:L$2204,3,FALSE),0)</f>
        <v>0</v>
      </c>
      <c r="I164">
        <f>IFERROR(VLOOKUP(D164:D876,'Факторы ликвидности'!C$4:L$2204,4,FALSE),0)</f>
        <v>0</v>
      </c>
      <c r="J164">
        <f>IFERROR(VLOOKUP(D164:D876,'Факторы ликвидности'!C$4:L$2204,5,FALSE),0)</f>
        <v>0</v>
      </c>
      <c r="K164">
        <f>IFERROR(VLOOKUP(D164:D876,'Факторы ликвидности'!C$4:L$2204,6,FALSE),0)</f>
        <v>0</v>
      </c>
      <c r="L164">
        <f>IFERROR(VLOOKUP(D164:D876,'Факторы ликвидности'!C$4:L$2204,7,FALSE),0)</f>
        <v>0</v>
      </c>
      <c r="M164">
        <f>IFERROR(VLOOKUP(D164:D876,'Факторы ликвидности'!C$4:L$2204,8,FALSE),0)</f>
        <v>0</v>
      </c>
      <c r="N164">
        <f>IFERROR(VLOOKUP(D164:D876,'Факторы ликвидности'!C$4:L$2204,10,FALSE),0)</f>
        <v>0</v>
      </c>
    </row>
    <row r="165" spans="2:14" x14ac:dyDescent="0.3">
      <c r="B165">
        <v>161</v>
      </c>
      <c r="C165" s="16">
        <f t="shared" si="6"/>
        <v>6</v>
      </c>
      <c r="D165" s="17">
        <v>43631</v>
      </c>
      <c r="E165">
        <f>IFERROR(VLOOKUP(D164:D877,'Остатки на корсчетах'!B$3:D$4956,2,FALSE),0)</f>
        <v>0</v>
      </c>
      <c r="F165">
        <f>IFERROR(VLOOKUP(D165:D877,Сальдо!C$3:D$4010,2,FALSE),0)</f>
        <v>0</v>
      </c>
      <c r="G165">
        <f>IFERROR(VLOOKUP(D165:D877,'Факторы ликвидности'!C$4:L$2204,2,FALSE),0)</f>
        <v>0</v>
      </c>
      <c r="H165">
        <f>IFERROR(VLOOKUP(D165:D877,'Факторы ликвидности'!C$4:L$2204,3,FALSE),0)</f>
        <v>0</v>
      </c>
      <c r="I165">
        <f>IFERROR(VLOOKUP(D165:D877,'Факторы ликвидности'!C$4:L$2204,4,FALSE),0)</f>
        <v>0</v>
      </c>
      <c r="J165">
        <f>IFERROR(VLOOKUP(D165:D877,'Факторы ликвидности'!C$4:L$2204,5,FALSE),0)</f>
        <v>0</v>
      </c>
      <c r="K165">
        <f>IFERROR(VLOOKUP(D165:D877,'Факторы ликвидности'!C$4:L$2204,6,FALSE),0)</f>
        <v>0</v>
      </c>
      <c r="L165">
        <f>IFERROR(VLOOKUP(D165:D877,'Факторы ликвидности'!C$4:L$2204,7,FALSE),0)</f>
        <v>0</v>
      </c>
      <c r="M165">
        <f>IFERROR(VLOOKUP(D165:D877,'Факторы ликвидности'!C$4:L$2204,8,FALSE),0)</f>
        <v>0</v>
      </c>
      <c r="N165">
        <f>IFERROR(VLOOKUP(D165:D877,'Факторы ликвидности'!C$4:L$2204,10,FALSE),0)</f>
        <v>0</v>
      </c>
    </row>
    <row r="166" spans="2:14" x14ac:dyDescent="0.3">
      <c r="B166">
        <v>162</v>
      </c>
      <c r="C166" s="16">
        <f t="shared" si="6"/>
        <v>5</v>
      </c>
      <c r="D166" s="17">
        <v>43630</v>
      </c>
      <c r="E166">
        <f>IFERROR(VLOOKUP(D165:D878,'Остатки на корсчетах'!B$3:D$4956,2,FALSE),0)</f>
        <v>2423.8000000000002</v>
      </c>
      <c r="F166">
        <f>IFERROR(VLOOKUP(D166:D878,Сальдо!C$3:D$4010,2,FALSE),0)</f>
        <v>156.6</v>
      </c>
      <c r="G166">
        <f>IFERROR(VLOOKUP(D166:D878,'Факторы ликвидности'!C$4:L$2204,2,FALSE),0)</f>
        <v>-31.5</v>
      </c>
      <c r="H166">
        <f>IFERROR(VLOOKUP(D166:D878,'Факторы ликвидности'!C$4:L$2204,3,FALSE),0)</f>
        <v>-64.099999999999994</v>
      </c>
      <c r="I166">
        <f>IFERROR(VLOOKUP(D166:D878,'Факторы ликвидности'!C$4:L$2204,4,FALSE),0)</f>
        <v>0</v>
      </c>
      <c r="J166">
        <f>IFERROR(VLOOKUP(D166:D878,'Факторы ликвидности'!C$4:L$2204,5,FALSE),0)</f>
        <v>-45</v>
      </c>
      <c r="K166">
        <f>IFERROR(VLOOKUP(D166:D878,'Факторы ликвидности'!C$4:L$2204,6,FALSE),0)</f>
        <v>-3.7</v>
      </c>
      <c r="L166">
        <f>IFERROR(VLOOKUP(D166:D878,'Факторы ликвидности'!C$4:L$2204,7,FALSE),0)</f>
        <v>19.2</v>
      </c>
      <c r="M166">
        <f>IFERROR(VLOOKUP(D166:D878,'Факторы ликвидности'!C$4:L$2204,8,FALSE),0)</f>
        <v>0</v>
      </c>
      <c r="N166">
        <f>IFERROR(VLOOKUP(D166:D878,'Факторы ликвидности'!C$4:L$2204,10,FALSE),0)</f>
        <v>-15.5</v>
      </c>
    </row>
    <row r="167" spans="2:14" x14ac:dyDescent="0.3">
      <c r="B167">
        <v>163</v>
      </c>
      <c r="C167" s="16">
        <f t="shared" si="6"/>
        <v>4</v>
      </c>
      <c r="D167" s="17">
        <v>43629</v>
      </c>
      <c r="E167">
        <f>IFERROR(VLOOKUP(D166:D879,'Остатки на корсчетах'!B$3:D$4956,2,FALSE),0)</f>
        <v>2512.4</v>
      </c>
      <c r="F167">
        <f>IFERROR(VLOOKUP(D167:D879,Сальдо!C$3:D$4010,2,FALSE),0)</f>
        <v>91.3</v>
      </c>
      <c r="G167">
        <f>IFERROR(VLOOKUP(D167:D879,'Факторы ликвидности'!C$4:L$2204,2,FALSE),0)</f>
        <v>-30.6</v>
      </c>
      <c r="H167">
        <f>IFERROR(VLOOKUP(D167:D879,'Факторы ликвидности'!C$4:L$2204,3,FALSE),0)</f>
        <v>-3.1</v>
      </c>
      <c r="I167">
        <f>IFERROR(VLOOKUP(D167:D879,'Факторы ликвидности'!C$4:L$2204,4,FALSE),0)</f>
        <v>0</v>
      </c>
      <c r="J167">
        <f>IFERROR(VLOOKUP(D167:D879,'Факторы ликвидности'!C$4:L$2204,5,FALSE),0)</f>
        <v>0</v>
      </c>
      <c r="K167">
        <f>IFERROR(VLOOKUP(D167:D879,'Факторы ликвидности'!C$4:L$2204,6,FALSE),0)</f>
        <v>-0.3</v>
      </c>
      <c r="L167">
        <f>IFERROR(VLOOKUP(D167:D879,'Факторы ликвидности'!C$4:L$2204,7,FALSE),0)</f>
        <v>19</v>
      </c>
      <c r="M167">
        <f>IFERROR(VLOOKUP(D167:D879,'Факторы ликвидности'!C$4:L$2204,8,FALSE),0)</f>
        <v>0</v>
      </c>
      <c r="N167">
        <f>IFERROR(VLOOKUP(D167:D879,'Факторы ликвидности'!C$4:L$2204,10,FALSE),0)</f>
        <v>-55.5</v>
      </c>
    </row>
    <row r="168" spans="2:14" x14ac:dyDescent="0.3">
      <c r="B168">
        <v>164</v>
      </c>
      <c r="C168" s="16">
        <f t="shared" si="6"/>
        <v>3</v>
      </c>
      <c r="D168" s="17">
        <v>43628</v>
      </c>
      <c r="E168">
        <f>IFERROR(VLOOKUP(D167:D880,'Остатки на корсчетах'!B$3:D$4956,2,FALSE),0)</f>
        <v>0</v>
      </c>
      <c r="F168">
        <f>IFERROR(VLOOKUP(D168:D880,Сальдо!C$3:D$4010,2,FALSE),0)</f>
        <v>0</v>
      </c>
      <c r="G168">
        <f>IFERROR(VLOOKUP(D168:D880,'Факторы ликвидности'!C$4:L$2204,2,FALSE),0)</f>
        <v>0</v>
      </c>
      <c r="H168">
        <f>IFERROR(VLOOKUP(D168:D880,'Факторы ликвидности'!C$4:L$2204,3,FALSE),0)</f>
        <v>0</v>
      </c>
      <c r="I168">
        <f>IFERROR(VLOOKUP(D168:D880,'Факторы ликвидности'!C$4:L$2204,4,FALSE),0)</f>
        <v>0</v>
      </c>
      <c r="J168">
        <f>IFERROR(VLOOKUP(D168:D880,'Факторы ликвидности'!C$4:L$2204,5,FALSE),0)</f>
        <v>0</v>
      </c>
      <c r="K168">
        <f>IFERROR(VLOOKUP(D168:D880,'Факторы ликвидности'!C$4:L$2204,6,FALSE),0)</f>
        <v>0</v>
      </c>
      <c r="L168">
        <f>IFERROR(VLOOKUP(D168:D880,'Факторы ликвидности'!C$4:L$2204,7,FALSE),0)</f>
        <v>0</v>
      </c>
      <c r="M168">
        <f>IFERROR(VLOOKUP(D168:D880,'Факторы ликвидности'!C$4:L$2204,8,FALSE),0)</f>
        <v>0</v>
      </c>
      <c r="N168">
        <f>IFERROR(VLOOKUP(D168:D880,'Факторы ликвидности'!C$4:L$2204,10,FALSE),0)</f>
        <v>0</v>
      </c>
    </row>
    <row r="169" spans="2:14" x14ac:dyDescent="0.3">
      <c r="B169">
        <v>165</v>
      </c>
      <c r="C169" s="18">
        <f t="shared" si="6"/>
        <v>2</v>
      </c>
      <c r="D169" s="8">
        <v>43627</v>
      </c>
      <c r="E169">
        <f>IFERROR(VLOOKUP(D168:D881,'Остатки на корсчетах'!B$3:D$4956,2,FALSE),0)</f>
        <v>2314.6999999999998</v>
      </c>
      <c r="F169">
        <f>IFERROR(VLOOKUP(D169:D881,Сальдо!C$3:D$4010,2,FALSE),0)</f>
        <v>130.30000000000001</v>
      </c>
      <c r="G169">
        <f>IFERROR(VLOOKUP(D169:D881,'Факторы ликвидности'!C$4:L$2204,2,FALSE),0)</f>
        <v>-38</v>
      </c>
      <c r="H169">
        <f>IFERROR(VLOOKUP(D169:D881,'Факторы ликвидности'!C$4:L$2204,3,FALSE),0)</f>
        <v>241.2</v>
      </c>
      <c r="I169">
        <f>IFERROR(VLOOKUP(D169:D881,'Факторы ликвидности'!C$4:L$2204,4,FALSE),0)</f>
        <v>18</v>
      </c>
      <c r="J169">
        <f>IFERROR(VLOOKUP(D169:D881,'Факторы ликвидности'!C$4:L$2204,5,FALSE),0)</f>
        <v>100</v>
      </c>
      <c r="K169">
        <f>IFERROR(VLOOKUP(D169:D881,'Факторы ликвидности'!C$4:L$2204,6,FALSE),0)</f>
        <v>0.1</v>
      </c>
      <c r="L169">
        <f>IFERROR(VLOOKUP(D169:D881,'Факторы ликвидности'!C$4:L$2204,7,FALSE),0)</f>
        <v>19</v>
      </c>
      <c r="M169">
        <f>IFERROR(VLOOKUP(D169:D881,'Факторы ликвидности'!C$4:L$2204,8,FALSE),0)</f>
        <v>0</v>
      </c>
      <c r="N169">
        <f>IFERROR(VLOOKUP(D169:D881,'Факторы ликвидности'!C$4:L$2204,10,FALSE),0)</f>
        <v>-4.9000000000000004</v>
      </c>
    </row>
    <row r="170" spans="2:14" x14ac:dyDescent="0.3">
      <c r="B170">
        <v>166</v>
      </c>
      <c r="C170" s="18">
        <f t="shared" si="6"/>
        <v>1</v>
      </c>
      <c r="D170" s="8">
        <v>43626</v>
      </c>
      <c r="E170">
        <f>IFERROR(VLOOKUP(D169:D882,'Остатки на корсчетах'!B$3:D$4956,2,FALSE),0)</f>
        <v>2295.6</v>
      </c>
      <c r="F170">
        <f>IFERROR(VLOOKUP(D170:D882,Сальдо!C$3:D$4010,2,FALSE),0)</f>
        <v>135.1</v>
      </c>
      <c r="G170">
        <f>IFERROR(VLOOKUP(D170:D882,'Факторы ликвидности'!C$4:L$2204,2,FALSE),0)</f>
        <v>-11.8</v>
      </c>
      <c r="H170">
        <f>IFERROR(VLOOKUP(D170:D882,'Факторы ликвидности'!C$4:L$2204,3,FALSE),0)</f>
        <v>26.2</v>
      </c>
      <c r="I170">
        <f>IFERROR(VLOOKUP(D170:D882,'Факторы ликвидности'!C$4:L$2204,4,FALSE),0)</f>
        <v>0</v>
      </c>
      <c r="J170">
        <f>IFERROR(VLOOKUP(D170:D882,'Факторы ликвидности'!C$4:L$2204,5,FALSE),0)</f>
        <v>0</v>
      </c>
      <c r="K170">
        <f>IFERROR(VLOOKUP(D170:D882,'Факторы ликвидности'!C$4:L$2204,6,FALSE),0)</f>
        <v>6.4</v>
      </c>
      <c r="L170">
        <f>IFERROR(VLOOKUP(D170:D882,'Факторы ликвидности'!C$4:L$2204,7,FALSE),0)</f>
        <v>19.100000000000001</v>
      </c>
      <c r="M170">
        <f>IFERROR(VLOOKUP(D170:D882,'Факторы ликвидности'!C$4:L$2204,8,FALSE),0)</f>
        <v>0</v>
      </c>
      <c r="N170">
        <f>IFERROR(VLOOKUP(D170:D882,'Факторы ликвидности'!C$4:L$2204,10,FALSE),0)</f>
        <v>4.7</v>
      </c>
    </row>
    <row r="171" spans="2:14" x14ac:dyDescent="0.3">
      <c r="B171">
        <v>167</v>
      </c>
      <c r="C171" s="18">
        <f t="shared" si="6"/>
        <v>7</v>
      </c>
      <c r="D171" s="19">
        <v>43625</v>
      </c>
      <c r="E171">
        <f>IFERROR(VLOOKUP(D170:D883,'Остатки на корсчетах'!B$3:D$4956,2,FALSE),0)</f>
        <v>0</v>
      </c>
      <c r="F171">
        <f>IFERROR(VLOOKUP(D171:D883,Сальдо!C$3:D$4010,2,FALSE),0)</f>
        <v>0</v>
      </c>
      <c r="G171">
        <f>IFERROR(VLOOKUP(D171:D883,'Факторы ликвидности'!C$4:L$2204,2,FALSE),0)</f>
        <v>0</v>
      </c>
      <c r="H171">
        <f>IFERROR(VLOOKUP(D171:D883,'Факторы ликвидности'!C$4:L$2204,3,FALSE),0)</f>
        <v>0</v>
      </c>
      <c r="I171">
        <f>IFERROR(VLOOKUP(D171:D883,'Факторы ликвидности'!C$4:L$2204,4,FALSE),0)</f>
        <v>0</v>
      </c>
      <c r="J171">
        <f>IFERROR(VLOOKUP(D171:D883,'Факторы ликвидности'!C$4:L$2204,5,FALSE),0)</f>
        <v>0</v>
      </c>
      <c r="K171">
        <f>IFERROR(VLOOKUP(D171:D883,'Факторы ликвидности'!C$4:L$2204,6,FALSE),0)</f>
        <v>0</v>
      </c>
      <c r="L171">
        <f>IFERROR(VLOOKUP(D171:D883,'Факторы ликвидности'!C$4:L$2204,7,FALSE),0)</f>
        <v>0</v>
      </c>
      <c r="M171">
        <f>IFERROR(VLOOKUP(D171:D883,'Факторы ликвидности'!C$4:L$2204,8,FALSE),0)</f>
        <v>0</v>
      </c>
      <c r="N171">
        <f>IFERROR(VLOOKUP(D171:D883,'Факторы ликвидности'!C$4:L$2204,10,FALSE),0)</f>
        <v>0</v>
      </c>
    </row>
    <row r="172" spans="2:14" x14ac:dyDescent="0.3">
      <c r="B172">
        <v>168</v>
      </c>
      <c r="C172" s="18">
        <f t="shared" si="6"/>
        <v>6</v>
      </c>
      <c r="D172" s="19">
        <v>43624</v>
      </c>
      <c r="E172">
        <f>IFERROR(VLOOKUP(D171:D884,'Остатки на корсчетах'!B$3:D$4956,2,FALSE),0)</f>
        <v>0</v>
      </c>
      <c r="F172">
        <f>IFERROR(VLOOKUP(D172:D884,Сальдо!C$3:D$4010,2,FALSE),0)</f>
        <v>0</v>
      </c>
      <c r="G172">
        <f>IFERROR(VLOOKUP(D172:D884,'Факторы ликвидности'!C$4:L$2204,2,FALSE),0)</f>
        <v>0</v>
      </c>
      <c r="H172">
        <f>IFERROR(VLOOKUP(D172:D884,'Факторы ликвидности'!C$4:L$2204,3,FALSE),0)</f>
        <v>0</v>
      </c>
      <c r="I172">
        <f>IFERROR(VLOOKUP(D172:D884,'Факторы ликвидности'!C$4:L$2204,4,FALSE),0)</f>
        <v>0</v>
      </c>
      <c r="J172">
        <f>IFERROR(VLOOKUP(D172:D884,'Факторы ликвидности'!C$4:L$2204,5,FALSE),0)</f>
        <v>0</v>
      </c>
      <c r="K172">
        <f>IFERROR(VLOOKUP(D172:D884,'Факторы ликвидности'!C$4:L$2204,6,FALSE),0)</f>
        <v>0</v>
      </c>
      <c r="L172">
        <f>IFERROR(VLOOKUP(D172:D884,'Факторы ликвидности'!C$4:L$2204,7,FALSE),0)</f>
        <v>0</v>
      </c>
      <c r="M172">
        <f>IFERROR(VLOOKUP(D172:D884,'Факторы ликвидности'!C$4:L$2204,8,FALSE),0)</f>
        <v>0</v>
      </c>
      <c r="N172">
        <f>IFERROR(VLOOKUP(D172:D884,'Факторы ликвидности'!C$4:L$2204,10,FALSE),0)</f>
        <v>0</v>
      </c>
    </row>
    <row r="173" spans="2:14" x14ac:dyDescent="0.3">
      <c r="B173">
        <v>169</v>
      </c>
      <c r="C173" s="18">
        <f t="shared" si="6"/>
        <v>5</v>
      </c>
      <c r="D173" s="19">
        <v>43623</v>
      </c>
      <c r="E173">
        <f>IFERROR(VLOOKUP(D172:D885,'Остатки на корсчетах'!B$3:D$4956,2,FALSE),0)</f>
        <v>2159.1</v>
      </c>
      <c r="F173">
        <f>IFERROR(VLOOKUP(D173:D885,Сальдо!C$3:D$4010,2,FALSE),0)</f>
        <v>126.5</v>
      </c>
      <c r="G173">
        <f>IFERROR(VLOOKUP(D173:D885,'Факторы ликвидности'!C$4:L$2204,2,FALSE),0)</f>
        <v>-37.6</v>
      </c>
      <c r="H173">
        <f>IFERROR(VLOOKUP(D173:D885,'Факторы ликвидности'!C$4:L$2204,3,FALSE),0)</f>
        <v>181.8</v>
      </c>
      <c r="I173">
        <f>IFERROR(VLOOKUP(D173:D885,'Факторы ликвидности'!C$4:L$2204,4,FALSE),0)</f>
        <v>0</v>
      </c>
      <c r="J173">
        <f>IFERROR(VLOOKUP(D173:D885,'Факторы ликвидности'!C$4:L$2204,5,FALSE),0)</f>
        <v>17.899999999999999</v>
      </c>
      <c r="K173">
        <f>IFERROR(VLOOKUP(D173:D885,'Факторы ликвидности'!C$4:L$2204,6,FALSE),0)</f>
        <v>8.6</v>
      </c>
      <c r="L173">
        <f>IFERROR(VLOOKUP(D173:D885,'Факторы ликвидности'!C$4:L$2204,7,FALSE),0)</f>
        <v>19.5</v>
      </c>
      <c r="M173">
        <f>IFERROR(VLOOKUP(D173:D885,'Факторы ликвидности'!C$4:L$2204,8,FALSE),0)</f>
        <v>0</v>
      </c>
      <c r="N173">
        <f>IFERROR(VLOOKUP(D173:D885,'Факторы ликвидности'!C$4:L$2204,10,FALSE),0)</f>
        <v>-7.7</v>
      </c>
    </row>
    <row r="174" spans="2:14" x14ac:dyDescent="0.3">
      <c r="B174">
        <v>170</v>
      </c>
      <c r="C174" s="18">
        <f t="shared" si="6"/>
        <v>4</v>
      </c>
      <c r="D174" s="19">
        <v>43622</v>
      </c>
      <c r="E174">
        <f>IFERROR(VLOOKUP(D173:D886,'Остатки на корсчетах'!B$3:D$4956,2,FALSE),0)</f>
        <v>2122.3000000000002</v>
      </c>
      <c r="F174">
        <f>IFERROR(VLOOKUP(D174:D886,Сальдо!C$3:D$4010,2,FALSE),0)</f>
        <v>130.1</v>
      </c>
      <c r="G174">
        <f>IFERROR(VLOOKUP(D174:D886,'Факторы ликвидности'!C$4:L$2204,2,FALSE),0)</f>
        <v>-39.4</v>
      </c>
      <c r="H174">
        <f>IFERROR(VLOOKUP(D174:D886,'Факторы ликвидности'!C$4:L$2204,3,FALSE),0)</f>
        <v>73</v>
      </c>
      <c r="I174">
        <f>IFERROR(VLOOKUP(D174:D886,'Факторы ликвидности'!C$4:L$2204,4,FALSE),0)</f>
        <v>0</v>
      </c>
      <c r="J174">
        <f>IFERROR(VLOOKUP(D174:D886,'Факторы ликвидности'!C$4:L$2204,5,FALSE),0)</f>
        <v>0</v>
      </c>
      <c r="K174">
        <f>IFERROR(VLOOKUP(D174:D886,'Факторы ликвидности'!C$4:L$2204,6,FALSE),0)</f>
        <v>-1.8</v>
      </c>
      <c r="L174">
        <f>IFERROR(VLOOKUP(D174:D886,'Факторы ликвидности'!C$4:L$2204,7,FALSE),0)</f>
        <v>19.5</v>
      </c>
      <c r="M174">
        <f>IFERROR(VLOOKUP(D174:D886,'Факторы ликвидности'!C$4:L$2204,8,FALSE),0)</f>
        <v>0</v>
      </c>
      <c r="N174">
        <f>IFERROR(VLOOKUP(D174:D886,'Факторы ликвидности'!C$4:L$2204,10,FALSE),0)</f>
        <v>3.3</v>
      </c>
    </row>
    <row r="175" spans="2:14" x14ac:dyDescent="0.3">
      <c r="B175">
        <v>171</v>
      </c>
      <c r="C175" s="18">
        <f t="shared" si="6"/>
        <v>3</v>
      </c>
      <c r="D175" s="19">
        <v>43621</v>
      </c>
      <c r="E175">
        <f>IFERROR(VLOOKUP(D174:D887,'Остатки на корсчетах'!B$3:D$4956,2,FALSE),0)</f>
        <v>2293.9</v>
      </c>
      <c r="F175">
        <f>IFERROR(VLOOKUP(D175:D887,Сальдо!C$3:D$4010,2,FALSE),0)</f>
        <v>344.3</v>
      </c>
      <c r="G175">
        <f>IFERROR(VLOOKUP(D175:D887,'Факторы ликвидности'!C$4:L$2204,2,FALSE),0)</f>
        <v>-22.5</v>
      </c>
      <c r="H175">
        <f>IFERROR(VLOOKUP(D175:D887,'Факторы ликвидности'!C$4:L$2204,3,FALSE),0)</f>
        <v>-363.5</v>
      </c>
      <c r="I175">
        <f>IFERROR(VLOOKUP(D175:D887,'Факторы ликвидности'!C$4:L$2204,4,FALSE),0)</f>
        <v>-67.5</v>
      </c>
      <c r="J175">
        <f>IFERROR(VLOOKUP(D175:D887,'Факторы ликвидности'!C$4:L$2204,5,FALSE),0)</f>
        <v>-15.1</v>
      </c>
      <c r="K175">
        <f>IFERROR(VLOOKUP(D175:D887,'Факторы ликвидности'!C$4:L$2204,6,FALSE),0)</f>
        <v>-391.1</v>
      </c>
      <c r="L175">
        <f>IFERROR(VLOOKUP(D175:D887,'Факторы ликвидности'!C$4:L$2204,7,FALSE),0)</f>
        <v>19.399999999999999</v>
      </c>
      <c r="M175">
        <f>IFERROR(VLOOKUP(D175:D887,'Факторы ликвидности'!C$4:L$2204,8,FALSE),0)</f>
        <v>0</v>
      </c>
      <c r="N175">
        <f>IFERROR(VLOOKUP(D175:D887,'Факторы ликвидности'!C$4:L$2204,10,FALSE),0)</f>
        <v>214.4</v>
      </c>
    </row>
    <row r="176" spans="2:14" x14ac:dyDescent="0.3">
      <c r="B176">
        <v>172</v>
      </c>
      <c r="C176" s="16">
        <f t="shared" si="6"/>
        <v>2</v>
      </c>
      <c r="D176" s="17">
        <v>43620</v>
      </c>
      <c r="E176">
        <f>IFERROR(VLOOKUP(D175:D888,'Остатки на корсчетах'!B$3:D$4956,2,FALSE),0)</f>
        <v>2366.6999999999998</v>
      </c>
      <c r="F176">
        <f>IFERROR(VLOOKUP(D176:D888,Сальдо!C$3:D$4010,2,FALSE),0)</f>
        <v>168</v>
      </c>
      <c r="G176">
        <f>IFERROR(VLOOKUP(D176:D888,'Факторы ликвидности'!C$4:L$2204,2,FALSE),0)</f>
        <v>-6.3</v>
      </c>
      <c r="H176">
        <f>IFERROR(VLOOKUP(D176:D888,'Факторы ликвидности'!C$4:L$2204,3,FALSE),0)</f>
        <v>109.6</v>
      </c>
      <c r="I176">
        <f>IFERROR(VLOOKUP(D176:D888,'Факторы ликвидности'!C$4:L$2204,4,FALSE),0)</f>
        <v>12</v>
      </c>
      <c r="J176">
        <f>IFERROR(VLOOKUP(D176:D888,'Факторы ликвидности'!C$4:L$2204,5,FALSE),0)</f>
        <v>0</v>
      </c>
      <c r="K176">
        <f>IFERROR(VLOOKUP(D176:D888,'Факторы ликвидности'!C$4:L$2204,6,FALSE),0)</f>
        <v>-0.1</v>
      </c>
      <c r="L176">
        <f>IFERROR(VLOOKUP(D176:D888,'Факторы ликвидности'!C$4:L$2204,7,FALSE),0)</f>
        <v>19.5</v>
      </c>
      <c r="M176">
        <f>IFERROR(VLOOKUP(D176:D888,'Факторы ликвидности'!C$4:L$2204,8,FALSE),0)</f>
        <v>0</v>
      </c>
      <c r="N176">
        <f>IFERROR(VLOOKUP(D176:D888,'Факторы ликвидности'!C$4:L$2204,10,FALSE),0)</f>
        <v>-176</v>
      </c>
    </row>
    <row r="177" spans="2:14" x14ac:dyDescent="0.3">
      <c r="B177">
        <v>173</v>
      </c>
      <c r="C177" s="16">
        <f t="shared" si="6"/>
        <v>1</v>
      </c>
      <c r="D177" s="17">
        <v>43619</v>
      </c>
      <c r="E177">
        <f>IFERROR(VLOOKUP(D176:D889,'Остатки на корсчетах'!B$3:D$4956,2,FALSE),0)</f>
        <v>2216.5</v>
      </c>
      <c r="F177">
        <f>IFERROR(VLOOKUP(D177:D889,Сальдо!C$3:D$4010,2,FALSE),0)</f>
        <v>120.1</v>
      </c>
      <c r="G177">
        <f>IFERROR(VLOOKUP(D177:D889,'Факторы ликвидности'!C$4:L$2204,2,FALSE),0)</f>
        <v>9.1999999999999993</v>
      </c>
      <c r="H177">
        <f>IFERROR(VLOOKUP(D177:D889,'Факторы ликвидности'!C$4:L$2204,3,FALSE),0)</f>
        <v>188.6</v>
      </c>
      <c r="I177">
        <f>IFERROR(VLOOKUP(D177:D889,'Факторы ликвидности'!C$4:L$2204,4,FALSE),0)</f>
        <v>0</v>
      </c>
      <c r="J177">
        <f>IFERROR(VLOOKUP(D177:D889,'Факторы ликвидности'!C$4:L$2204,5,FALSE),0)</f>
        <v>0</v>
      </c>
      <c r="K177">
        <f>IFERROR(VLOOKUP(D177:D889,'Факторы ликвидности'!C$4:L$2204,6,FALSE),0)</f>
        <v>179.1</v>
      </c>
      <c r="L177">
        <f>IFERROR(VLOOKUP(D177:D889,'Факторы ликвидности'!C$4:L$2204,7,FALSE),0)</f>
        <v>19.600000000000001</v>
      </c>
      <c r="M177">
        <f>IFERROR(VLOOKUP(D177:D889,'Факторы ликвидности'!C$4:L$2204,8,FALSE),0)</f>
        <v>0</v>
      </c>
      <c r="N177">
        <f>IFERROR(VLOOKUP(D177:D889,'Факторы ликвидности'!C$4:L$2204,10,FALSE),0)</f>
        <v>-47.6</v>
      </c>
    </row>
    <row r="178" spans="2:14" x14ac:dyDescent="0.3">
      <c r="B178">
        <v>174</v>
      </c>
      <c r="C178" s="16">
        <f t="shared" si="6"/>
        <v>7</v>
      </c>
      <c r="D178" s="17">
        <v>43618</v>
      </c>
      <c r="E178">
        <f>IFERROR(VLOOKUP(D177:D890,'Остатки на корсчетах'!B$3:D$4956,2,FALSE),0)</f>
        <v>0</v>
      </c>
      <c r="F178">
        <f>IFERROR(VLOOKUP(D178:D890,Сальдо!C$3:D$4010,2,FALSE),0)</f>
        <v>0</v>
      </c>
      <c r="G178">
        <f>IFERROR(VLOOKUP(D178:D890,'Факторы ликвидности'!C$4:L$2204,2,FALSE),0)</f>
        <v>0</v>
      </c>
      <c r="H178">
        <f>IFERROR(VLOOKUP(D178:D890,'Факторы ликвидности'!C$4:L$2204,3,FALSE),0)</f>
        <v>0</v>
      </c>
      <c r="I178">
        <f>IFERROR(VLOOKUP(D178:D890,'Факторы ликвидности'!C$4:L$2204,4,FALSE),0)</f>
        <v>0</v>
      </c>
      <c r="J178">
        <f>IFERROR(VLOOKUP(D178:D890,'Факторы ликвидности'!C$4:L$2204,5,FALSE),0)</f>
        <v>0</v>
      </c>
      <c r="K178">
        <f>IFERROR(VLOOKUP(D178:D890,'Факторы ликвидности'!C$4:L$2204,6,FALSE),0)</f>
        <v>0</v>
      </c>
      <c r="L178">
        <f>IFERROR(VLOOKUP(D178:D890,'Факторы ликвидности'!C$4:L$2204,7,FALSE),0)</f>
        <v>0</v>
      </c>
      <c r="M178">
        <f>IFERROR(VLOOKUP(D178:D890,'Факторы ликвидности'!C$4:L$2204,8,FALSE),0)</f>
        <v>0</v>
      </c>
      <c r="N178">
        <f>IFERROR(VLOOKUP(D178:D890,'Факторы ликвидности'!C$4:L$2204,10,FALSE),0)</f>
        <v>0</v>
      </c>
    </row>
    <row r="179" spans="2:14" x14ac:dyDescent="0.3">
      <c r="B179">
        <v>175</v>
      </c>
      <c r="C179" s="16">
        <f t="shared" si="6"/>
        <v>6</v>
      </c>
      <c r="D179" s="17">
        <v>43617</v>
      </c>
      <c r="E179">
        <f>IFERROR(VLOOKUP(D178:D891,'Остатки на корсчетах'!B$3:D$4956,2,FALSE),0)</f>
        <v>0</v>
      </c>
      <c r="F179">
        <f>IFERROR(VLOOKUP(D179:D891,Сальдо!C$3:D$4010,2,FALSE),0)</f>
        <v>0</v>
      </c>
      <c r="G179">
        <f>IFERROR(VLOOKUP(D179:D891,'Факторы ликвидности'!C$4:L$2204,2,FALSE),0)</f>
        <v>0</v>
      </c>
      <c r="H179">
        <f>IFERROR(VLOOKUP(D179:D891,'Факторы ликвидности'!C$4:L$2204,3,FALSE),0)</f>
        <v>0</v>
      </c>
      <c r="I179">
        <f>IFERROR(VLOOKUP(D179:D891,'Факторы ликвидности'!C$4:L$2204,4,FALSE),0)</f>
        <v>0</v>
      </c>
      <c r="J179">
        <f>IFERROR(VLOOKUP(D179:D891,'Факторы ликвидности'!C$4:L$2204,5,FALSE),0)</f>
        <v>0</v>
      </c>
      <c r="K179">
        <f>IFERROR(VLOOKUP(D179:D891,'Факторы ликвидности'!C$4:L$2204,6,FALSE),0)</f>
        <v>0</v>
      </c>
      <c r="L179">
        <f>IFERROR(VLOOKUP(D179:D891,'Факторы ликвидности'!C$4:L$2204,7,FALSE),0)</f>
        <v>0</v>
      </c>
      <c r="M179">
        <f>IFERROR(VLOOKUP(D179:D891,'Факторы ликвидности'!C$4:L$2204,8,FALSE),0)</f>
        <v>0</v>
      </c>
      <c r="N179">
        <f>IFERROR(VLOOKUP(D179:D891,'Факторы ликвидности'!C$4:L$2204,10,FALSE),0)</f>
        <v>0</v>
      </c>
    </row>
    <row r="180" spans="2:14" x14ac:dyDescent="0.3">
      <c r="B180">
        <v>176</v>
      </c>
      <c r="C180" s="16">
        <f t="shared" si="6"/>
        <v>5</v>
      </c>
      <c r="D180" s="17">
        <v>43616</v>
      </c>
      <c r="E180">
        <f>IFERROR(VLOOKUP(D179:D892,'Остатки на корсчетах'!B$3:D$4956,2,FALSE),0)</f>
        <v>2182.3000000000002</v>
      </c>
      <c r="F180">
        <f>IFERROR(VLOOKUP(D180:D892,Сальдо!C$3:D$4010,2,FALSE),0)</f>
        <v>42.7</v>
      </c>
      <c r="G180">
        <f>IFERROR(VLOOKUP(D180:D892,'Факторы ликвидности'!C$4:L$2204,2,FALSE),0)</f>
        <v>-11.7</v>
      </c>
      <c r="H180">
        <f>IFERROR(VLOOKUP(D180:D892,'Факторы ликвидности'!C$4:L$2204,3,FALSE),0)</f>
        <v>120.4</v>
      </c>
      <c r="I180">
        <f>IFERROR(VLOOKUP(D180:D892,'Факторы ликвидности'!C$4:L$2204,4,FALSE),0)</f>
        <v>0</v>
      </c>
      <c r="J180">
        <f>IFERROR(VLOOKUP(D180:D892,'Факторы ликвидности'!C$4:L$2204,5,FALSE),0)</f>
        <v>-25</v>
      </c>
      <c r="K180">
        <f>IFERROR(VLOOKUP(D180:D892,'Факторы ликвидности'!C$4:L$2204,6,FALSE),0)</f>
        <v>51</v>
      </c>
      <c r="L180">
        <f>IFERROR(VLOOKUP(D180:D892,'Факторы ликвидности'!C$4:L$2204,7,FALSE),0)</f>
        <v>19.5</v>
      </c>
      <c r="M180">
        <f>IFERROR(VLOOKUP(D180:D892,'Факторы ликвидности'!C$4:L$2204,8,FALSE),0)</f>
        <v>0</v>
      </c>
      <c r="N180">
        <f>IFERROR(VLOOKUP(D180:D892,'Факторы ликвидности'!C$4:L$2204,10,FALSE),0)</f>
        <v>-74.599999999999994</v>
      </c>
    </row>
    <row r="181" spans="2:14" x14ac:dyDescent="0.3">
      <c r="B181">
        <v>177</v>
      </c>
      <c r="C181" s="16">
        <f t="shared" si="6"/>
        <v>4</v>
      </c>
      <c r="D181" s="17">
        <v>43615</v>
      </c>
      <c r="E181">
        <f>IFERROR(VLOOKUP(D180:D893,'Остатки на корсчетах'!B$3:D$4956,2,FALSE),0)</f>
        <v>1856.8</v>
      </c>
      <c r="F181">
        <f>IFERROR(VLOOKUP(D181:D893,Сальдо!C$3:D$4010,2,FALSE),0)</f>
        <v>127.1</v>
      </c>
      <c r="G181">
        <f>IFERROR(VLOOKUP(D181:D893,'Факторы ликвидности'!C$4:L$2204,2,FALSE),0)</f>
        <v>-3.3</v>
      </c>
      <c r="H181">
        <f>IFERROR(VLOOKUP(D181:D893,'Факторы ликвидности'!C$4:L$2204,3,FALSE),0)</f>
        <v>245.7</v>
      </c>
      <c r="I181">
        <f>IFERROR(VLOOKUP(D181:D893,'Факторы ликвидности'!C$4:L$2204,4,FALSE),0)</f>
        <v>0</v>
      </c>
      <c r="J181">
        <f>IFERROR(VLOOKUP(D181:D893,'Факторы ликвидности'!C$4:L$2204,5,FALSE),0)</f>
        <v>0</v>
      </c>
      <c r="K181">
        <f>IFERROR(VLOOKUP(D181:D893,'Факторы ликвидности'!C$4:L$2204,6,FALSE),0)</f>
        <v>156.6</v>
      </c>
      <c r="L181">
        <f>IFERROR(VLOOKUP(D181:D893,'Факторы ликвидности'!C$4:L$2204,7,FALSE),0)</f>
        <v>19.7</v>
      </c>
      <c r="M181">
        <f>IFERROR(VLOOKUP(D181:D893,'Факторы ликвидности'!C$4:L$2204,8,FALSE),0)</f>
        <v>0</v>
      </c>
      <c r="N181">
        <f>IFERROR(VLOOKUP(D181:D893,'Факторы ликвидности'!C$4:L$2204,10,FALSE),0)</f>
        <v>83</v>
      </c>
    </row>
    <row r="182" spans="2:14" x14ac:dyDescent="0.3">
      <c r="B182">
        <v>178</v>
      </c>
      <c r="C182" s="16">
        <f t="shared" si="6"/>
        <v>3</v>
      </c>
      <c r="D182" s="17">
        <v>43614</v>
      </c>
      <c r="E182">
        <f>IFERROR(VLOOKUP(D181:D894,'Остатки на корсчетах'!B$3:D$4956,2,FALSE),0)</f>
        <v>1632</v>
      </c>
      <c r="F182">
        <f>IFERROR(VLOOKUP(D182:D894,Сальдо!C$3:D$4010,2,FALSE),0)</f>
        <v>161.1</v>
      </c>
      <c r="G182">
        <f>IFERROR(VLOOKUP(D182:D894,'Факторы ликвидности'!C$4:L$2204,2,FALSE),0)</f>
        <v>13.1</v>
      </c>
      <c r="H182">
        <f>IFERROR(VLOOKUP(D182:D894,'Факторы ликвидности'!C$4:L$2204,3,FALSE),0)</f>
        <v>177.9</v>
      </c>
      <c r="I182">
        <f>IFERROR(VLOOKUP(D182:D894,'Факторы ликвидности'!C$4:L$2204,4,FALSE),0)</f>
        <v>-44.1</v>
      </c>
      <c r="J182">
        <f>IFERROR(VLOOKUP(D182:D894,'Факторы ликвидности'!C$4:L$2204,5,FALSE),0)</f>
        <v>50</v>
      </c>
      <c r="K182">
        <f>IFERROR(VLOOKUP(D182:D894,'Факторы ликвидности'!C$4:L$2204,6,FALSE),0)</f>
        <v>0</v>
      </c>
      <c r="L182">
        <f>IFERROR(VLOOKUP(D182:D894,'Факторы ликвидности'!C$4:L$2204,7,FALSE),0)</f>
        <v>19.5</v>
      </c>
      <c r="M182">
        <f>IFERROR(VLOOKUP(D182:D894,'Факторы ликвидности'!C$4:L$2204,8,FALSE),0)</f>
        <v>0.1</v>
      </c>
      <c r="N182">
        <f>IFERROR(VLOOKUP(D182:D894,'Факторы ликвидности'!C$4:L$2204,10,FALSE),0)</f>
        <v>33.700000000000003</v>
      </c>
    </row>
    <row r="183" spans="2:14" x14ac:dyDescent="0.3">
      <c r="B183">
        <v>179</v>
      </c>
      <c r="C183" s="18">
        <f t="shared" si="6"/>
        <v>2</v>
      </c>
      <c r="D183" s="8">
        <v>43613</v>
      </c>
      <c r="E183">
        <f>IFERROR(VLOOKUP(D182:D895,'Остатки на корсчетах'!B$3:D$4956,2,FALSE),0)</f>
        <v>1560.3</v>
      </c>
      <c r="F183">
        <f>IFERROR(VLOOKUP(D183:D895,Сальдо!C$3:D$4010,2,FALSE),0)</f>
        <v>166.2</v>
      </c>
      <c r="G183">
        <f>IFERROR(VLOOKUP(D183:D895,'Факторы ликвидности'!C$4:L$2204,2,FALSE),0)</f>
        <v>15.3</v>
      </c>
      <c r="H183">
        <f>IFERROR(VLOOKUP(D183:D895,'Факторы ликвидности'!C$4:L$2204,3,FALSE),0)</f>
        <v>-29</v>
      </c>
      <c r="I183">
        <f>IFERROR(VLOOKUP(D183:D895,'Факторы ликвидности'!C$4:L$2204,4,FALSE),0)</f>
        <v>18.100000000000001</v>
      </c>
      <c r="J183">
        <f>IFERROR(VLOOKUP(D183:D895,'Факторы ликвидности'!C$4:L$2204,5,FALSE),0)</f>
        <v>0</v>
      </c>
      <c r="K183">
        <f>IFERROR(VLOOKUP(D183:D895,'Факторы ликвидности'!C$4:L$2204,6,FALSE),0)</f>
        <v>0.1</v>
      </c>
      <c r="L183">
        <f>IFERROR(VLOOKUP(D183:D895,'Факторы ликвидности'!C$4:L$2204,7,FALSE),0)</f>
        <v>30.2</v>
      </c>
      <c r="M183">
        <f>IFERROR(VLOOKUP(D183:D895,'Факторы ликвидности'!C$4:L$2204,8,FALSE),0)</f>
        <v>0</v>
      </c>
      <c r="N183">
        <f>IFERROR(VLOOKUP(D183:D895,'Факторы ликвидности'!C$4:L$2204,10,FALSE),0)</f>
        <v>85.6</v>
      </c>
    </row>
    <row r="184" spans="2:14" x14ac:dyDescent="0.3">
      <c r="B184">
        <v>180</v>
      </c>
      <c r="C184" s="18">
        <f t="shared" si="6"/>
        <v>1</v>
      </c>
      <c r="D184" s="8">
        <v>43612</v>
      </c>
      <c r="E184">
        <f>IFERROR(VLOOKUP(D183:D896,'Остатки на корсчетах'!B$3:D$4956,2,FALSE),0)</f>
        <v>2517.6</v>
      </c>
      <c r="F184">
        <f>IFERROR(VLOOKUP(D184:D896,Сальдо!C$3:D$4010,2,FALSE),0)</f>
        <v>145.69999999999999</v>
      </c>
      <c r="G184">
        <f>IFERROR(VLOOKUP(D184:D896,'Факторы ликвидности'!C$4:L$2204,2,FALSE),0)</f>
        <v>43.4</v>
      </c>
      <c r="H184">
        <f>IFERROR(VLOOKUP(D184:D896,'Факторы ликвидности'!C$4:L$2204,3,FALSE),0)</f>
        <v>-983.2</v>
      </c>
      <c r="I184">
        <f>IFERROR(VLOOKUP(D184:D896,'Факторы ликвидности'!C$4:L$2204,4,FALSE),0)</f>
        <v>0</v>
      </c>
      <c r="J184">
        <f>IFERROR(VLOOKUP(D184:D896,'Факторы ликвидности'!C$4:L$2204,5,FALSE),0)</f>
        <v>0</v>
      </c>
      <c r="K184">
        <f>IFERROR(VLOOKUP(D184:D896,'Факторы ликвидности'!C$4:L$2204,6,FALSE),0)</f>
        <v>-90</v>
      </c>
      <c r="L184">
        <f>IFERROR(VLOOKUP(D184:D896,'Факторы ликвидности'!C$4:L$2204,7,FALSE),0)</f>
        <v>8.8000000000000007</v>
      </c>
      <c r="M184">
        <f>IFERROR(VLOOKUP(D184:D896,'Факторы ликвидности'!C$4:L$2204,8,FALSE),0)</f>
        <v>0</v>
      </c>
      <c r="N184">
        <f>IFERROR(VLOOKUP(D184:D896,'Факторы ликвидности'!C$4:L$2204,10,FALSE),0)</f>
        <v>-17.5</v>
      </c>
    </row>
    <row r="185" spans="2:14" x14ac:dyDescent="0.3">
      <c r="B185">
        <v>181</v>
      </c>
      <c r="C185" s="18">
        <f t="shared" si="6"/>
        <v>7</v>
      </c>
      <c r="D185" s="19">
        <v>43611</v>
      </c>
      <c r="E185">
        <f>IFERROR(VLOOKUP(D184:D897,'Остатки на корсчетах'!B$3:D$4956,2,FALSE),0)</f>
        <v>0</v>
      </c>
      <c r="F185">
        <f>IFERROR(VLOOKUP(D185:D897,Сальдо!C$3:D$4010,2,FALSE),0)</f>
        <v>0</v>
      </c>
      <c r="G185">
        <f>IFERROR(VLOOKUP(D185:D897,'Факторы ликвидности'!C$4:L$2204,2,FALSE),0)</f>
        <v>0</v>
      </c>
      <c r="H185">
        <f>IFERROR(VLOOKUP(D185:D897,'Факторы ликвидности'!C$4:L$2204,3,FALSE),0)</f>
        <v>0</v>
      </c>
      <c r="I185">
        <f>IFERROR(VLOOKUP(D185:D897,'Факторы ликвидности'!C$4:L$2204,4,FALSE),0)</f>
        <v>0</v>
      </c>
      <c r="J185">
        <f>IFERROR(VLOOKUP(D185:D897,'Факторы ликвидности'!C$4:L$2204,5,FALSE),0)</f>
        <v>0</v>
      </c>
      <c r="K185">
        <f>IFERROR(VLOOKUP(D185:D897,'Факторы ликвидности'!C$4:L$2204,6,FALSE),0)</f>
        <v>0</v>
      </c>
      <c r="L185">
        <f>IFERROR(VLOOKUP(D185:D897,'Факторы ликвидности'!C$4:L$2204,7,FALSE),0)</f>
        <v>0</v>
      </c>
      <c r="M185">
        <f>IFERROR(VLOOKUP(D185:D897,'Факторы ликвидности'!C$4:L$2204,8,FALSE),0)</f>
        <v>0</v>
      </c>
      <c r="N185">
        <f>IFERROR(VLOOKUP(D185:D897,'Факторы ликвидности'!C$4:L$2204,10,FALSE),0)</f>
        <v>0</v>
      </c>
    </row>
    <row r="186" spans="2:14" x14ac:dyDescent="0.3">
      <c r="B186">
        <v>182</v>
      </c>
      <c r="C186" s="18">
        <f t="shared" si="6"/>
        <v>6</v>
      </c>
      <c r="D186" s="19">
        <v>43610</v>
      </c>
      <c r="E186">
        <f>IFERROR(VLOOKUP(D185:D898,'Остатки на корсчетах'!B$3:D$4956,2,FALSE),0)</f>
        <v>0</v>
      </c>
      <c r="F186">
        <f>IFERROR(VLOOKUP(D186:D898,Сальдо!C$3:D$4010,2,FALSE),0)</f>
        <v>0</v>
      </c>
      <c r="G186">
        <f>IFERROR(VLOOKUP(D186:D898,'Факторы ликвидности'!C$4:L$2204,2,FALSE),0)</f>
        <v>0</v>
      </c>
      <c r="H186">
        <f>IFERROR(VLOOKUP(D186:D898,'Факторы ликвидности'!C$4:L$2204,3,FALSE),0)</f>
        <v>0</v>
      </c>
      <c r="I186">
        <f>IFERROR(VLOOKUP(D186:D898,'Факторы ликвидности'!C$4:L$2204,4,FALSE),0)</f>
        <v>0</v>
      </c>
      <c r="J186">
        <f>IFERROR(VLOOKUP(D186:D898,'Факторы ликвидности'!C$4:L$2204,5,FALSE),0)</f>
        <v>0</v>
      </c>
      <c r="K186">
        <f>IFERROR(VLOOKUP(D186:D898,'Факторы ликвидности'!C$4:L$2204,6,FALSE),0)</f>
        <v>0</v>
      </c>
      <c r="L186">
        <f>IFERROR(VLOOKUP(D186:D898,'Факторы ликвидности'!C$4:L$2204,7,FALSE),0)</f>
        <v>0</v>
      </c>
      <c r="M186">
        <f>IFERROR(VLOOKUP(D186:D898,'Факторы ликвидности'!C$4:L$2204,8,FALSE),0)</f>
        <v>0</v>
      </c>
      <c r="N186">
        <f>IFERROR(VLOOKUP(D186:D898,'Факторы ликвидности'!C$4:L$2204,10,FALSE),0)</f>
        <v>0</v>
      </c>
    </row>
    <row r="187" spans="2:14" x14ac:dyDescent="0.3">
      <c r="B187">
        <v>183</v>
      </c>
      <c r="C187" s="18">
        <f t="shared" si="6"/>
        <v>5</v>
      </c>
      <c r="D187" s="19">
        <v>43609</v>
      </c>
      <c r="E187">
        <f>IFERROR(VLOOKUP(D186:D899,'Остатки на корсчетах'!B$3:D$4956,2,FALSE),0)</f>
        <v>2629.3</v>
      </c>
      <c r="F187">
        <f>IFERROR(VLOOKUP(D187:D899,Сальдо!C$3:D$4010,2,FALSE),0)</f>
        <v>149.30000000000001</v>
      </c>
      <c r="G187">
        <f>IFERROR(VLOOKUP(D187:D899,'Факторы ликвидности'!C$4:L$2204,2,FALSE),0)</f>
        <v>7.3</v>
      </c>
      <c r="H187">
        <f>IFERROR(VLOOKUP(D187:D899,'Факторы ликвидности'!C$4:L$2204,3,FALSE),0)</f>
        <v>-123.6</v>
      </c>
      <c r="I187">
        <f>IFERROR(VLOOKUP(D187:D899,'Факторы ликвидности'!C$4:L$2204,4,FALSE),0)</f>
        <v>0</v>
      </c>
      <c r="J187">
        <f>IFERROR(VLOOKUP(D187:D899,'Факторы ликвидности'!C$4:L$2204,5,FALSE),0)</f>
        <v>20</v>
      </c>
      <c r="K187">
        <f>IFERROR(VLOOKUP(D187:D899,'Факторы ликвидности'!C$4:L$2204,6,FALSE),0)</f>
        <v>-4.4000000000000004</v>
      </c>
      <c r="L187">
        <f>IFERROR(VLOOKUP(D187:D899,'Факторы ликвидности'!C$4:L$2204,7,FALSE),0)</f>
        <v>19.600000000000001</v>
      </c>
      <c r="M187">
        <f>IFERROR(VLOOKUP(D187:D899,'Факторы ликвидности'!C$4:L$2204,8,FALSE),0)</f>
        <v>0</v>
      </c>
      <c r="N187">
        <f>IFERROR(VLOOKUP(D187:D899,'Факторы ликвидности'!C$4:L$2204,10,FALSE),0)</f>
        <v>4.5999999999999996</v>
      </c>
    </row>
    <row r="188" spans="2:14" x14ac:dyDescent="0.3">
      <c r="B188">
        <v>184</v>
      </c>
      <c r="C188" s="18">
        <f t="shared" si="6"/>
        <v>4</v>
      </c>
      <c r="D188" s="19">
        <v>43608</v>
      </c>
      <c r="E188">
        <f>IFERROR(VLOOKUP(D187:D900,'Остатки на корсчетах'!B$3:D$4956,2,FALSE),0)</f>
        <v>2567</v>
      </c>
      <c r="F188">
        <f>IFERROR(VLOOKUP(D188:D900,Сальдо!C$3:D$4010,2,FALSE),0)</f>
        <v>171.4</v>
      </c>
      <c r="G188">
        <f>IFERROR(VLOOKUP(D188:D900,'Факторы ликвидности'!C$4:L$2204,2,FALSE),0)</f>
        <v>5.4</v>
      </c>
      <c r="H188">
        <f>IFERROR(VLOOKUP(D188:D900,'Факторы ликвидности'!C$4:L$2204,3,FALSE),0)</f>
        <v>43.5</v>
      </c>
      <c r="I188">
        <f>IFERROR(VLOOKUP(D188:D900,'Факторы ликвидности'!C$4:L$2204,4,FALSE),0)</f>
        <v>0</v>
      </c>
      <c r="J188">
        <f>IFERROR(VLOOKUP(D188:D900,'Факторы ликвидности'!C$4:L$2204,5,FALSE),0)</f>
        <v>0</v>
      </c>
      <c r="K188">
        <f>IFERROR(VLOOKUP(D188:D900,'Факторы ликвидности'!C$4:L$2204,6,FALSE),0)</f>
        <v>-0.9</v>
      </c>
      <c r="L188">
        <f>IFERROR(VLOOKUP(D188:D900,'Факторы ликвидности'!C$4:L$2204,7,FALSE),0)</f>
        <v>19.399999999999999</v>
      </c>
      <c r="M188">
        <f>IFERROR(VLOOKUP(D188:D900,'Факторы ликвидности'!C$4:L$2204,8,FALSE),0)</f>
        <v>-5.8</v>
      </c>
      <c r="N188">
        <f>IFERROR(VLOOKUP(D188:D900,'Факторы ликвидности'!C$4:L$2204,10,FALSE),0)</f>
        <v>19.2</v>
      </c>
    </row>
    <row r="189" spans="2:14" x14ac:dyDescent="0.3">
      <c r="B189">
        <v>185</v>
      </c>
      <c r="C189" s="18">
        <f t="shared" si="6"/>
        <v>3</v>
      </c>
      <c r="D189" s="19">
        <v>43607</v>
      </c>
      <c r="E189">
        <f>IFERROR(VLOOKUP(D188:D901,'Остатки на корсчетах'!B$3:D$4956,2,FALSE),0)</f>
        <v>2916.9</v>
      </c>
      <c r="F189">
        <f>IFERROR(VLOOKUP(D189:D901,Сальдо!C$3:D$4010,2,FALSE),0)</f>
        <v>-142.80000000000001</v>
      </c>
      <c r="G189">
        <f>IFERROR(VLOOKUP(D189:D901,'Факторы ликвидности'!C$4:L$2204,2,FALSE),0)</f>
        <v>19.3</v>
      </c>
      <c r="H189">
        <f>IFERROR(VLOOKUP(D189:D901,'Факторы ликвидности'!C$4:L$2204,3,FALSE),0)</f>
        <v>-54.9</v>
      </c>
      <c r="I189">
        <f>IFERROR(VLOOKUP(D189:D901,'Факторы ликвидности'!C$4:L$2204,4,FALSE),0)</f>
        <v>-96.6</v>
      </c>
      <c r="J189">
        <f>IFERROR(VLOOKUP(D189:D901,'Факторы ликвидности'!C$4:L$2204,5,FALSE),0)</f>
        <v>-31</v>
      </c>
      <c r="K189">
        <f>IFERROR(VLOOKUP(D189:D901,'Факторы ликвидности'!C$4:L$2204,6,FALSE),0)</f>
        <v>0.6</v>
      </c>
      <c r="L189">
        <f>IFERROR(VLOOKUP(D189:D901,'Факторы ликвидности'!C$4:L$2204,7,FALSE),0)</f>
        <v>19.5</v>
      </c>
      <c r="M189">
        <f>IFERROR(VLOOKUP(D189:D901,'Факторы ликвидности'!C$4:L$2204,8,FALSE),0)</f>
        <v>0.7</v>
      </c>
      <c r="N189">
        <f>IFERROR(VLOOKUP(D189:D901,'Факторы ликвидности'!C$4:L$2204,10,FALSE),0)</f>
        <v>-315.10000000000002</v>
      </c>
    </row>
    <row r="190" spans="2:14" x14ac:dyDescent="0.3">
      <c r="B190">
        <v>186</v>
      </c>
      <c r="C190" s="16">
        <f t="shared" si="6"/>
        <v>2</v>
      </c>
      <c r="D190" s="17">
        <v>43606</v>
      </c>
      <c r="E190">
        <f>IFERROR(VLOOKUP(D189:D902,'Остатки на корсчетах'!B$3:D$4956,2,FALSE),0)</f>
        <v>2694.1</v>
      </c>
      <c r="F190">
        <f>IFERROR(VLOOKUP(D190:D902,Сальдо!C$3:D$4010,2,FALSE),0)</f>
        <v>146.19999999999999</v>
      </c>
      <c r="G190">
        <f>IFERROR(VLOOKUP(D190:D902,'Факторы ликвидности'!C$4:L$2204,2,FALSE),0)</f>
        <v>25.8</v>
      </c>
      <c r="H190">
        <f>IFERROR(VLOOKUP(D190:D902,'Факторы ликвидности'!C$4:L$2204,3,FALSE),0)</f>
        <v>201</v>
      </c>
      <c r="I190">
        <f>IFERROR(VLOOKUP(D190:D902,'Факторы ликвидности'!C$4:L$2204,4,FALSE),0)</f>
        <v>16.100000000000001</v>
      </c>
      <c r="J190">
        <f>IFERROR(VLOOKUP(D190:D902,'Факторы ликвидности'!C$4:L$2204,5,FALSE),0)</f>
        <v>0</v>
      </c>
      <c r="K190">
        <f>IFERROR(VLOOKUP(D190:D902,'Факторы ликвидности'!C$4:L$2204,6,FALSE),0)</f>
        <v>0</v>
      </c>
      <c r="L190">
        <f>IFERROR(VLOOKUP(D190:D902,'Факторы ликвидности'!C$4:L$2204,7,FALSE),0)</f>
        <v>19.5</v>
      </c>
      <c r="M190">
        <f>IFERROR(VLOOKUP(D190:D902,'Факторы ликвидности'!C$4:L$2204,8,FALSE),0)</f>
        <v>0.2</v>
      </c>
      <c r="N190">
        <f>IFERROR(VLOOKUP(D190:D902,'Факторы ликвидности'!C$4:L$2204,10,FALSE),0)</f>
        <v>-4.0999999999999996</v>
      </c>
    </row>
    <row r="191" spans="2:14" x14ac:dyDescent="0.3">
      <c r="B191">
        <v>187</v>
      </c>
      <c r="C191" s="16">
        <f t="shared" si="6"/>
        <v>1</v>
      </c>
      <c r="D191" s="17">
        <v>43605</v>
      </c>
      <c r="E191">
        <f>IFERROR(VLOOKUP(D190:D903,'Остатки на корсчетах'!B$3:D$4956,2,FALSE),0)</f>
        <v>2697.2</v>
      </c>
      <c r="F191">
        <f>IFERROR(VLOOKUP(D191:D903,Сальдо!C$3:D$4010,2,FALSE),0)</f>
        <v>147.69999999999999</v>
      </c>
      <c r="G191">
        <f>IFERROR(VLOOKUP(D191:D903,'Факторы ликвидности'!C$4:L$2204,2,FALSE),0)</f>
        <v>38.799999999999997</v>
      </c>
      <c r="H191">
        <f>IFERROR(VLOOKUP(D191:D903,'Факторы ликвидности'!C$4:L$2204,3,FALSE),0)</f>
        <v>-43.5</v>
      </c>
      <c r="I191">
        <f>IFERROR(VLOOKUP(D191:D903,'Факторы ликвидности'!C$4:L$2204,4,FALSE),0)</f>
        <v>0</v>
      </c>
      <c r="J191">
        <f>IFERROR(VLOOKUP(D191:D903,'Факторы ликвидности'!C$4:L$2204,5,FALSE),0)</f>
        <v>0</v>
      </c>
      <c r="K191">
        <f>IFERROR(VLOOKUP(D191:D903,'Факторы ликвидности'!C$4:L$2204,6,FALSE),0)</f>
        <v>-2.9</v>
      </c>
      <c r="L191">
        <f>IFERROR(VLOOKUP(D191:D903,'Факторы ликвидности'!C$4:L$2204,7,FALSE),0)</f>
        <v>19.5</v>
      </c>
      <c r="M191">
        <f>IFERROR(VLOOKUP(D191:D903,'Факторы ликвидности'!C$4:L$2204,8,FALSE),0)</f>
        <v>0</v>
      </c>
      <c r="N191">
        <f>IFERROR(VLOOKUP(D191:D903,'Факторы ликвидности'!C$4:L$2204,10,FALSE),0)</f>
        <v>1.6</v>
      </c>
    </row>
    <row r="192" spans="2:14" x14ac:dyDescent="0.3">
      <c r="B192">
        <v>188</v>
      </c>
      <c r="C192" s="16">
        <f t="shared" si="6"/>
        <v>7</v>
      </c>
      <c r="D192" s="17">
        <v>43604</v>
      </c>
      <c r="E192">
        <f>IFERROR(VLOOKUP(D191:D904,'Остатки на корсчетах'!B$3:D$4956,2,FALSE),0)</f>
        <v>0</v>
      </c>
      <c r="F192">
        <f>IFERROR(VLOOKUP(D192:D904,Сальдо!C$3:D$4010,2,FALSE),0)</f>
        <v>0</v>
      </c>
      <c r="G192">
        <f>IFERROR(VLOOKUP(D192:D904,'Факторы ликвидности'!C$4:L$2204,2,FALSE),0)</f>
        <v>0</v>
      </c>
      <c r="H192">
        <f>IFERROR(VLOOKUP(D192:D904,'Факторы ликвидности'!C$4:L$2204,3,FALSE),0)</f>
        <v>0</v>
      </c>
      <c r="I192">
        <f>IFERROR(VLOOKUP(D192:D904,'Факторы ликвидности'!C$4:L$2204,4,FALSE),0)</f>
        <v>0</v>
      </c>
      <c r="J192">
        <f>IFERROR(VLOOKUP(D192:D904,'Факторы ликвидности'!C$4:L$2204,5,FALSE),0)</f>
        <v>0</v>
      </c>
      <c r="K192">
        <f>IFERROR(VLOOKUP(D192:D904,'Факторы ликвидности'!C$4:L$2204,6,FALSE),0)</f>
        <v>0</v>
      </c>
      <c r="L192">
        <f>IFERROR(VLOOKUP(D192:D904,'Факторы ликвидности'!C$4:L$2204,7,FALSE),0)</f>
        <v>0</v>
      </c>
      <c r="M192">
        <f>IFERROR(VLOOKUP(D192:D904,'Факторы ликвидности'!C$4:L$2204,8,FALSE),0)</f>
        <v>0</v>
      </c>
      <c r="N192">
        <f>IFERROR(VLOOKUP(D192:D904,'Факторы ликвидности'!C$4:L$2204,10,FALSE),0)</f>
        <v>0</v>
      </c>
    </row>
    <row r="193" spans="2:14" x14ac:dyDescent="0.3">
      <c r="B193">
        <v>189</v>
      </c>
      <c r="C193" s="16">
        <f t="shared" si="6"/>
        <v>6</v>
      </c>
      <c r="D193" s="17">
        <v>43603</v>
      </c>
      <c r="E193">
        <f>IFERROR(VLOOKUP(D192:D905,'Остатки на корсчетах'!B$3:D$4956,2,FALSE),0)</f>
        <v>0</v>
      </c>
      <c r="F193">
        <f>IFERROR(VLOOKUP(D193:D905,Сальдо!C$3:D$4010,2,FALSE),0)</f>
        <v>0</v>
      </c>
      <c r="G193">
        <f>IFERROR(VLOOKUP(D193:D905,'Факторы ликвидности'!C$4:L$2204,2,FALSE),0)</f>
        <v>0</v>
      </c>
      <c r="H193">
        <f>IFERROR(VLOOKUP(D193:D905,'Факторы ликвидности'!C$4:L$2204,3,FALSE),0)</f>
        <v>0</v>
      </c>
      <c r="I193">
        <f>IFERROR(VLOOKUP(D193:D905,'Факторы ликвидности'!C$4:L$2204,4,FALSE),0)</f>
        <v>0</v>
      </c>
      <c r="J193">
        <f>IFERROR(VLOOKUP(D193:D905,'Факторы ликвидности'!C$4:L$2204,5,FALSE),0)</f>
        <v>0</v>
      </c>
      <c r="K193">
        <f>IFERROR(VLOOKUP(D193:D905,'Факторы ликвидности'!C$4:L$2204,6,FALSE),0)</f>
        <v>0</v>
      </c>
      <c r="L193">
        <f>IFERROR(VLOOKUP(D193:D905,'Факторы ликвидности'!C$4:L$2204,7,FALSE),0)</f>
        <v>0</v>
      </c>
      <c r="M193">
        <f>IFERROR(VLOOKUP(D193:D905,'Факторы ликвидности'!C$4:L$2204,8,FALSE),0)</f>
        <v>0</v>
      </c>
      <c r="N193">
        <f>IFERROR(VLOOKUP(D193:D905,'Факторы ликвидности'!C$4:L$2204,10,FALSE),0)</f>
        <v>0</v>
      </c>
    </row>
    <row r="194" spans="2:14" x14ac:dyDescent="0.3">
      <c r="B194">
        <v>190</v>
      </c>
      <c r="C194" s="16">
        <f t="shared" si="6"/>
        <v>5</v>
      </c>
      <c r="D194" s="17">
        <v>43602</v>
      </c>
      <c r="E194">
        <f>IFERROR(VLOOKUP(D193:D906,'Остатки на корсчетах'!B$3:D$4956,2,FALSE),0)</f>
        <v>2699.7</v>
      </c>
      <c r="F194">
        <f>IFERROR(VLOOKUP(D194:D906,Сальдо!C$3:D$4010,2,FALSE),0)</f>
        <v>118.5</v>
      </c>
      <c r="G194">
        <f>IFERROR(VLOOKUP(D194:D906,'Факторы ликвидности'!C$4:L$2204,2,FALSE),0)</f>
        <v>-21.1</v>
      </c>
      <c r="H194">
        <f>IFERROR(VLOOKUP(D194:D906,'Факторы ликвидности'!C$4:L$2204,3,FALSE),0)</f>
        <v>47</v>
      </c>
      <c r="I194">
        <f>IFERROR(VLOOKUP(D194:D906,'Факторы ликвидности'!C$4:L$2204,4,FALSE),0)</f>
        <v>0</v>
      </c>
      <c r="J194">
        <f>IFERROR(VLOOKUP(D194:D906,'Факторы ликвидности'!C$4:L$2204,5,FALSE),0)</f>
        <v>5</v>
      </c>
      <c r="K194">
        <f>IFERROR(VLOOKUP(D194:D906,'Факторы ликвидности'!C$4:L$2204,6,FALSE),0)</f>
        <v>-43.4</v>
      </c>
      <c r="L194">
        <f>IFERROR(VLOOKUP(D194:D906,'Факторы ликвидности'!C$4:L$2204,7,FALSE),0)</f>
        <v>19.399999999999999</v>
      </c>
      <c r="M194">
        <f>IFERROR(VLOOKUP(D194:D906,'Факторы ликвидности'!C$4:L$2204,8,FALSE),0)</f>
        <v>0</v>
      </c>
      <c r="N194">
        <f>IFERROR(VLOOKUP(D194:D906,'Факторы ликвидности'!C$4:L$2204,10,FALSE),0)</f>
        <v>-28.4</v>
      </c>
    </row>
    <row r="195" spans="2:14" x14ac:dyDescent="0.3">
      <c r="B195">
        <v>191</v>
      </c>
      <c r="C195" s="16">
        <f t="shared" si="6"/>
        <v>4</v>
      </c>
      <c r="D195" s="17">
        <v>43601</v>
      </c>
      <c r="E195">
        <f>IFERROR(VLOOKUP(D194:D907,'Остатки на корсчетах'!B$3:D$4956,2,FALSE),0)</f>
        <v>2640.1</v>
      </c>
      <c r="F195">
        <f>IFERROR(VLOOKUP(D195:D907,Сальдо!C$3:D$4010,2,FALSE),0)</f>
        <v>145.30000000000001</v>
      </c>
      <c r="G195">
        <f>IFERROR(VLOOKUP(D195:D907,'Факторы ликвидности'!C$4:L$2204,2,FALSE),0)</f>
        <v>-26.9</v>
      </c>
      <c r="H195">
        <f>IFERROR(VLOOKUP(D195:D907,'Факторы ликвидности'!C$4:L$2204,3,FALSE),0)</f>
        <v>60.1</v>
      </c>
      <c r="I195">
        <f>IFERROR(VLOOKUP(D195:D907,'Факторы ликвидности'!C$4:L$2204,4,FALSE),0)</f>
        <v>0</v>
      </c>
      <c r="J195">
        <f>IFERROR(VLOOKUP(D195:D907,'Факторы ликвидности'!C$4:L$2204,5,FALSE),0)</f>
        <v>0</v>
      </c>
      <c r="K195">
        <f>IFERROR(VLOOKUP(D195:D907,'Факторы ликвидности'!C$4:L$2204,6,FALSE),0)</f>
        <v>0</v>
      </c>
      <c r="L195">
        <f>IFERROR(VLOOKUP(D195:D907,'Факторы ликвидности'!C$4:L$2204,7,FALSE),0)</f>
        <v>19.3</v>
      </c>
      <c r="M195">
        <f>IFERROR(VLOOKUP(D195:D907,'Факторы ликвидности'!C$4:L$2204,8,FALSE),0)</f>
        <v>0</v>
      </c>
      <c r="N195">
        <f>IFERROR(VLOOKUP(D195:D907,'Факторы ликвидности'!C$4:L$2204,10,FALSE),0)</f>
        <v>26.4</v>
      </c>
    </row>
    <row r="196" spans="2:14" x14ac:dyDescent="0.3">
      <c r="B196">
        <v>192</v>
      </c>
      <c r="C196" s="16">
        <f t="shared" si="6"/>
        <v>3</v>
      </c>
      <c r="D196" s="17">
        <v>43600</v>
      </c>
      <c r="E196">
        <f>IFERROR(VLOOKUP(D195:D908,'Остатки на корсчетах'!B$3:D$4956,2,FALSE),0)</f>
        <v>2681.1</v>
      </c>
      <c r="F196">
        <f>IFERROR(VLOOKUP(D196:D908,Сальдо!C$3:D$4010,2,FALSE),0)</f>
        <v>297.3</v>
      </c>
      <c r="G196">
        <f>IFERROR(VLOOKUP(D196:D908,'Факторы ликвидности'!C$4:L$2204,2,FALSE),0)</f>
        <v>-22.7</v>
      </c>
      <c r="H196">
        <f>IFERROR(VLOOKUP(D196:D908,'Факторы ликвидности'!C$4:L$2204,3,FALSE),0)</f>
        <v>-181.6</v>
      </c>
      <c r="I196">
        <f>IFERROR(VLOOKUP(D196:D908,'Факторы ликвидности'!C$4:L$2204,4,FALSE),0)</f>
        <v>-131.69999999999999</v>
      </c>
      <c r="J196">
        <f>IFERROR(VLOOKUP(D196:D908,'Факторы ликвидности'!C$4:L$2204,5,FALSE),0)</f>
        <v>15</v>
      </c>
      <c r="K196">
        <f>IFERROR(VLOOKUP(D196:D908,'Факторы ликвидности'!C$4:L$2204,6,FALSE),0)</f>
        <v>-0.1</v>
      </c>
      <c r="L196">
        <f>IFERROR(VLOOKUP(D196:D908,'Факторы ликвидности'!C$4:L$2204,7,FALSE),0)</f>
        <v>19.5</v>
      </c>
      <c r="M196">
        <f>IFERROR(VLOOKUP(D196:D908,'Факторы ликвидности'!C$4:L$2204,8,FALSE),0)</f>
        <v>0</v>
      </c>
      <c r="N196">
        <f>IFERROR(VLOOKUP(D196:D908,'Факторы ликвидности'!C$4:L$2204,10,FALSE),0)</f>
        <v>163.30000000000001</v>
      </c>
    </row>
    <row r="197" spans="2:14" x14ac:dyDescent="0.3">
      <c r="B197">
        <v>193</v>
      </c>
      <c r="C197" s="18">
        <f t="shared" si="6"/>
        <v>2</v>
      </c>
      <c r="D197" s="8">
        <v>43599</v>
      </c>
      <c r="E197">
        <f>IFERROR(VLOOKUP(D196:D909,'Остатки на корсчетах'!B$3:D$4956,2,FALSE),0)</f>
        <v>2382.9</v>
      </c>
      <c r="F197">
        <f>IFERROR(VLOOKUP(D197:D909,Сальдо!C$3:D$4010,2,FALSE),0)</f>
        <v>49.7</v>
      </c>
      <c r="G197">
        <f>IFERROR(VLOOKUP(D197:D909,'Факторы ликвидности'!C$4:L$2204,2,FALSE),0)</f>
        <v>-3.1</v>
      </c>
      <c r="H197">
        <f>IFERROR(VLOOKUP(D197:D909,'Факторы ликвидности'!C$4:L$2204,3,FALSE),0)</f>
        <v>347.5</v>
      </c>
      <c r="I197">
        <f>IFERROR(VLOOKUP(D197:D909,'Факторы ликвидности'!C$4:L$2204,4,FALSE),0)</f>
        <v>258.39999999999998</v>
      </c>
      <c r="J197">
        <f>IFERROR(VLOOKUP(D197:D909,'Факторы ликвидности'!C$4:L$2204,5,FALSE),0)</f>
        <v>0</v>
      </c>
      <c r="K197">
        <f>IFERROR(VLOOKUP(D197:D909,'Факторы ликвидности'!C$4:L$2204,6,FALSE),0)</f>
        <v>0</v>
      </c>
      <c r="L197">
        <f>IFERROR(VLOOKUP(D197:D909,'Факторы ликвидности'!C$4:L$2204,7,FALSE),0)</f>
        <v>14.5</v>
      </c>
      <c r="M197">
        <f>IFERROR(VLOOKUP(D197:D909,'Факторы ликвидности'!C$4:L$2204,8,FALSE),0)</f>
        <v>0</v>
      </c>
      <c r="N197">
        <f>IFERROR(VLOOKUP(D197:D909,'Факторы ликвидности'!C$4:L$2204,10,FALSE),0)</f>
        <v>-46.2</v>
      </c>
    </row>
    <row r="198" spans="2:14" x14ac:dyDescent="0.3">
      <c r="B198">
        <v>194</v>
      </c>
      <c r="C198" s="18">
        <f t="shared" ref="C198:C261" si="7">WEEKDAY(D198,2)</f>
        <v>1</v>
      </c>
      <c r="D198" s="8">
        <v>43598</v>
      </c>
      <c r="E198">
        <f>IFERROR(VLOOKUP(D197:D910,'Остатки на корсчетах'!B$3:D$4956,2,FALSE),0)</f>
        <v>2299.3000000000002</v>
      </c>
      <c r="F198">
        <f>IFERROR(VLOOKUP(D198:D910,Сальдо!C$3:D$4010,2,FALSE),0)</f>
        <v>58.9</v>
      </c>
      <c r="G198">
        <f>IFERROR(VLOOKUP(D198:D910,'Факторы ликвидности'!C$4:L$2204,2,FALSE),0)</f>
        <v>36.6</v>
      </c>
      <c r="H198">
        <f>IFERROR(VLOOKUP(D198:D910,'Факторы ликвидности'!C$4:L$2204,3,FALSE),0)</f>
        <v>34.799999999999997</v>
      </c>
      <c r="I198">
        <f>IFERROR(VLOOKUP(D198:D910,'Факторы ликвидности'!C$4:L$2204,4,FALSE),0)</f>
        <v>0</v>
      </c>
      <c r="J198">
        <f>IFERROR(VLOOKUP(D198:D910,'Факторы ликвидности'!C$4:L$2204,5,FALSE),0)</f>
        <v>0</v>
      </c>
      <c r="K198">
        <f>IFERROR(VLOOKUP(D198:D910,'Факторы ликвидности'!C$4:L$2204,6,FALSE),0)</f>
        <v>0</v>
      </c>
      <c r="L198">
        <f>IFERROR(VLOOKUP(D198:D910,'Факторы ликвидности'!C$4:L$2204,7,FALSE),0)</f>
        <v>14.4</v>
      </c>
      <c r="M198">
        <f>IFERROR(VLOOKUP(D198:D910,'Факторы ликвидности'!C$4:L$2204,8,FALSE),0)</f>
        <v>0</v>
      </c>
      <c r="N198">
        <f>IFERROR(VLOOKUP(D198:D910,'Факторы ликвидности'!C$4:L$2204,10,FALSE),0)</f>
        <v>12.2</v>
      </c>
    </row>
    <row r="199" spans="2:14" x14ac:dyDescent="0.3">
      <c r="B199">
        <v>195</v>
      </c>
      <c r="C199" s="18">
        <f t="shared" si="7"/>
        <v>7</v>
      </c>
      <c r="D199" s="19">
        <v>43597</v>
      </c>
      <c r="E199">
        <f>IFERROR(VLOOKUP(D198:D911,'Остатки на корсчетах'!B$3:D$4956,2,FALSE),0)</f>
        <v>0</v>
      </c>
      <c r="F199">
        <f>IFERROR(VLOOKUP(D199:D911,Сальдо!C$3:D$4010,2,FALSE),0)</f>
        <v>0</v>
      </c>
      <c r="G199">
        <f>IFERROR(VLOOKUP(D199:D911,'Факторы ликвидности'!C$4:L$2204,2,FALSE),0)</f>
        <v>0</v>
      </c>
      <c r="H199">
        <f>IFERROR(VLOOKUP(D199:D911,'Факторы ликвидности'!C$4:L$2204,3,FALSE),0)</f>
        <v>0</v>
      </c>
      <c r="I199">
        <f>IFERROR(VLOOKUP(D199:D911,'Факторы ликвидности'!C$4:L$2204,4,FALSE),0)</f>
        <v>0</v>
      </c>
      <c r="J199">
        <f>IFERROR(VLOOKUP(D199:D911,'Факторы ликвидности'!C$4:L$2204,5,FALSE),0)</f>
        <v>0</v>
      </c>
      <c r="K199">
        <f>IFERROR(VLOOKUP(D199:D911,'Факторы ликвидности'!C$4:L$2204,6,FALSE),0)</f>
        <v>0</v>
      </c>
      <c r="L199">
        <f>IFERROR(VLOOKUP(D199:D911,'Факторы ликвидности'!C$4:L$2204,7,FALSE),0)</f>
        <v>0</v>
      </c>
      <c r="M199">
        <f>IFERROR(VLOOKUP(D199:D911,'Факторы ликвидности'!C$4:L$2204,8,FALSE),0)</f>
        <v>0</v>
      </c>
      <c r="N199">
        <f>IFERROR(VLOOKUP(D199:D911,'Факторы ликвидности'!C$4:L$2204,10,FALSE),0)</f>
        <v>0</v>
      </c>
    </row>
    <row r="200" spans="2:14" x14ac:dyDescent="0.3">
      <c r="B200">
        <v>196</v>
      </c>
      <c r="C200" s="18">
        <f t="shared" si="7"/>
        <v>6</v>
      </c>
      <c r="D200" s="19">
        <v>43596</v>
      </c>
      <c r="E200">
        <f>IFERROR(VLOOKUP(D199:D912,'Остатки на корсчетах'!B$3:D$4956,2,FALSE),0)</f>
        <v>0</v>
      </c>
      <c r="F200">
        <f>IFERROR(VLOOKUP(D200:D912,Сальдо!C$3:D$4010,2,FALSE),0)</f>
        <v>0</v>
      </c>
      <c r="G200">
        <f>IFERROR(VLOOKUP(D200:D912,'Факторы ликвидности'!C$4:L$2204,2,FALSE),0)</f>
        <v>0</v>
      </c>
      <c r="H200">
        <f>IFERROR(VLOOKUP(D200:D912,'Факторы ликвидности'!C$4:L$2204,3,FALSE),0)</f>
        <v>0</v>
      </c>
      <c r="I200">
        <f>IFERROR(VLOOKUP(D200:D912,'Факторы ликвидности'!C$4:L$2204,4,FALSE),0)</f>
        <v>0</v>
      </c>
      <c r="J200">
        <f>IFERROR(VLOOKUP(D200:D912,'Факторы ликвидности'!C$4:L$2204,5,FALSE),0)</f>
        <v>0</v>
      </c>
      <c r="K200">
        <f>IFERROR(VLOOKUP(D200:D912,'Факторы ликвидности'!C$4:L$2204,6,FALSE),0)</f>
        <v>0</v>
      </c>
      <c r="L200">
        <f>IFERROR(VLOOKUP(D200:D912,'Факторы ликвидности'!C$4:L$2204,7,FALSE),0)</f>
        <v>0</v>
      </c>
      <c r="M200">
        <f>IFERROR(VLOOKUP(D200:D912,'Факторы ликвидности'!C$4:L$2204,8,FALSE),0)</f>
        <v>0</v>
      </c>
      <c r="N200">
        <f>IFERROR(VLOOKUP(D200:D912,'Факторы ликвидности'!C$4:L$2204,10,FALSE),0)</f>
        <v>0</v>
      </c>
    </row>
    <row r="201" spans="2:14" x14ac:dyDescent="0.3">
      <c r="B201">
        <v>197</v>
      </c>
      <c r="C201" s="18">
        <f t="shared" si="7"/>
        <v>5</v>
      </c>
      <c r="D201" s="19">
        <v>43595</v>
      </c>
      <c r="E201">
        <f>IFERROR(VLOOKUP(D200:D913,'Остатки на корсчетах'!B$3:D$4956,2,FALSE),0)</f>
        <v>0</v>
      </c>
      <c r="F201">
        <f>IFERROR(VLOOKUP(D201:D913,Сальдо!C$3:D$4010,2,FALSE),0)</f>
        <v>0</v>
      </c>
      <c r="G201">
        <f>IFERROR(VLOOKUP(D201:D913,'Факторы ликвидности'!C$4:L$2204,2,FALSE),0)</f>
        <v>0</v>
      </c>
      <c r="H201">
        <f>IFERROR(VLOOKUP(D201:D913,'Факторы ликвидности'!C$4:L$2204,3,FALSE),0)</f>
        <v>0</v>
      </c>
      <c r="I201">
        <f>IFERROR(VLOOKUP(D201:D913,'Факторы ликвидности'!C$4:L$2204,4,FALSE),0)</f>
        <v>0</v>
      </c>
      <c r="J201">
        <f>IFERROR(VLOOKUP(D201:D913,'Факторы ликвидности'!C$4:L$2204,5,FALSE),0)</f>
        <v>0</v>
      </c>
      <c r="K201">
        <f>IFERROR(VLOOKUP(D201:D913,'Факторы ликвидности'!C$4:L$2204,6,FALSE),0)</f>
        <v>0</v>
      </c>
      <c r="L201">
        <f>IFERROR(VLOOKUP(D201:D913,'Факторы ликвидности'!C$4:L$2204,7,FALSE),0)</f>
        <v>0</v>
      </c>
      <c r="M201">
        <f>IFERROR(VLOOKUP(D201:D913,'Факторы ликвидности'!C$4:L$2204,8,FALSE),0)</f>
        <v>0</v>
      </c>
      <c r="N201">
        <f>IFERROR(VLOOKUP(D201:D913,'Факторы ликвидности'!C$4:L$2204,10,FALSE),0)</f>
        <v>0</v>
      </c>
    </row>
    <row r="202" spans="2:14" x14ac:dyDescent="0.3">
      <c r="B202">
        <v>198</v>
      </c>
      <c r="C202" s="18">
        <f t="shared" si="7"/>
        <v>4</v>
      </c>
      <c r="D202" s="19">
        <v>43594</v>
      </c>
      <c r="E202">
        <f>IFERROR(VLOOKUP(D201:D914,'Остатки на корсчетах'!B$3:D$4956,2,FALSE),0)</f>
        <v>0</v>
      </c>
      <c r="F202">
        <f>IFERROR(VLOOKUP(D202:D914,Сальдо!C$3:D$4010,2,FALSE),0)</f>
        <v>0</v>
      </c>
      <c r="G202">
        <f>IFERROR(VLOOKUP(D202:D914,'Факторы ликвидности'!C$4:L$2204,2,FALSE),0)</f>
        <v>0</v>
      </c>
      <c r="H202">
        <f>IFERROR(VLOOKUP(D202:D914,'Факторы ликвидности'!C$4:L$2204,3,FALSE),0)</f>
        <v>0</v>
      </c>
      <c r="I202">
        <f>IFERROR(VLOOKUP(D202:D914,'Факторы ликвидности'!C$4:L$2204,4,FALSE),0)</f>
        <v>0</v>
      </c>
      <c r="J202">
        <f>IFERROR(VLOOKUP(D202:D914,'Факторы ликвидности'!C$4:L$2204,5,FALSE),0)</f>
        <v>0</v>
      </c>
      <c r="K202">
        <f>IFERROR(VLOOKUP(D202:D914,'Факторы ликвидности'!C$4:L$2204,6,FALSE),0)</f>
        <v>0</v>
      </c>
      <c r="L202">
        <f>IFERROR(VLOOKUP(D202:D914,'Факторы ликвидности'!C$4:L$2204,7,FALSE),0)</f>
        <v>0</v>
      </c>
      <c r="M202">
        <f>IFERROR(VLOOKUP(D202:D914,'Факторы ликвидности'!C$4:L$2204,8,FALSE),0)</f>
        <v>0</v>
      </c>
      <c r="N202">
        <f>IFERROR(VLOOKUP(D202:D914,'Факторы ликвидности'!C$4:L$2204,10,FALSE),0)</f>
        <v>0</v>
      </c>
    </row>
    <row r="203" spans="2:14" x14ac:dyDescent="0.3">
      <c r="B203">
        <v>199</v>
      </c>
      <c r="C203" s="18">
        <f t="shared" si="7"/>
        <v>3</v>
      </c>
      <c r="D203" s="19">
        <v>43593</v>
      </c>
      <c r="E203">
        <f>IFERROR(VLOOKUP(D202:D915,'Остатки на корсчетах'!B$3:D$4956,2,FALSE),0)</f>
        <v>927.5</v>
      </c>
      <c r="F203">
        <f>IFERROR(VLOOKUP(D203:D915,Сальдо!C$3:D$4010,2,FALSE),0)</f>
        <v>1375.9</v>
      </c>
      <c r="G203">
        <f>IFERROR(VLOOKUP(D203:D915,'Факторы ликвидности'!C$4:L$2204,2,FALSE),0)</f>
        <v>-27.4</v>
      </c>
      <c r="H203">
        <f>IFERROR(VLOOKUP(D203:D915,'Факторы ликвидности'!C$4:L$2204,3,FALSE),0)</f>
        <v>80.900000000000006</v>
      </c>
      <c r="I203">
        <f>IFERROR(VLOOKUP(D203:D915,'Факторы ликвидности'!C$4:L$2204,4,FALSE),0)</f>
        <v>-99.9</v>
      </c>
      <c r="J203">
        <f>IFERROR(VLOOKUP(D203:D915,'Факторы ликвидности'!C$4:L$2204,5,FALSE),0)</f>
        <v>24</v>
      </c>
      <c r="K203">
        <f>IFERROR(VLOOKUP(D203:D915,'Факторы ликвидности'!C$4:L$2204,6,FALSE),0)</f>
        <v>0.3</v>
      </c>
      <c r="L203">
        <f>IFERROR(VLOOKUP(D203:D915,'Факторы ликвидности'!C$4:L$2204,7,FALSE),0)</f>
        <v>14.4</v>
      </c>
      <c r="M203">
        <f>IFERROR(VLOOKUP(D203:D915,'Факторы ликвидности'!C$4:L$2204,8,FALSE),0)</f>
        <v>0</v>
      </c>
      <c r="N203">
        <f>IFERROR(VLOOKUP(D203:D915,'Факторы ликвидности'!C$4:L$2204,10,FALSE),0)</f>
        <v>1318.3</v>
      </c>
    </row>
    <row r="204" spans="2:14" x14ac:dyDescent="0.3">
      <c r="B204">
        <v>200</v>
      </c>
      <c r="C204" s="16">
        <f t="shared" si="7"/>
        <v>2</v>
      </c>
      <c r="D204" s="17">
        <v>43592</v>
      </c>
      <c r="E204">
        <f>IFERROR(VLOOKUP(D203:D916,'Остатки на корсчетах'!B$3:D$4956,2,FALSE),0)</f>
        <v>1584.9</v>
      </c>
      <c r="F204">
        <f>IFERROR(VLOOKUP(D204:D916,Сальдо!C$3:D$4010,2,FALSE),0)</f>
        <v>775.6</v>
      </c>
      <c r="G204">
        <f>IFERROR(VLOOKUP(D204:D916,'Факторы ликвидности'!C$4:L$2204,2,FALSE),0)</f>
        <v>-39.700000000000003</v>
      </c>
      <c r="H204">
        <f>IFERROR(VLOOKUP(D204:D916,'Факторы ликвидности'!C$4:L$2204,3,FALSE),0)</f>
        <v>250.5</v>
      </c>
      <c r="I204">
        <f>IFERROR(VLOOKUP(D204:D916,'Факторы ликвидности'!C$4:L$2204,4,FALSE),0)</f>
        <v>0</v>
      </c>
      <c r="J204">
        <f>IFERROR(VLOOKUP(D204:D916,'Факторы ликвидности'!C$4:L$2204,5,FALSE),0)</f>
        <v>40</v>
      </c>
      <c r="K204">
        <f>IFERROR(VLOOKUP(D204:D916,'Факторы ликвидности'!C$4:L$2204,6,FALSE),0)</f>
        <v>0</v>
      </c>
      <c r="L204">
        <f>IFERROR(VLOOKUP(D204:D916,'Факторы ликвидности'!C$4:L$2204,7,FALSE),0)</f>
        <v>14.5</v>
      </c>
      <c r="M204">
        <f>IFERROR(VLOOKUP(D204:D916,'Факторы ликвидности'!C$4:L$2204,8,FALSE),0)</f>
        <v>0</v>
      </c>
      <c r="N204">
        <f>IFERROR(VLOOKUP(D204:D916,'Факторы ликвидности'!C$4:L$2204,10,FALSE),0)</f>
        <v>-868.2</v>
      </c>
    </row>
    <row r="205" spans="2:14" x14ac:dyDescent="0.3">
      <c r="B205">
        <v>201</v>
      </c>
      <c r="C205" s="16">
        <f t="shared" si="7"/>
        <v>1</v>
      </c>
      <c r="D205" s="17">
        <v>43591</v>
      </c>
      <c r="E205">
        <f>IFERROR(VLOOKUP(D204:D917,'Остатки на корсчетах'!B$3:D$4956,2,FALSE),0)</f>
        <v>2487.1999999999998</v>
      </c>
      <c r="F205">
        <f>IFERROR(VLOOKUP(D205:D917,Сальдо!C$3:D$4010,2,FALSE),0)</f>
        <v>267.8</v>
      </c>
      <c r="G205">
        <f>IFERROR(VLOOKUP(D205:D917,'Факторы ликвидности'!C$4:L$2204,2,FALSE),0)</f>
        <v>53.5</v>
      </c>
      <c r="H205">
        <f>IFERROR(VLOOKUP(D205:D917,'Факторы ликвидности'!C$4:L$2204,3,FALSE),0)</f>
        <v>-448</v>
      </c>
      <c r="I205">
        <f>IFERROR(VLOOKUP(D205:D917,'Факторы ликвидности'!C$4:L$2204,4,FALSE),0)</f>
        <v>0</v>
      </c>
      <c r="J205">
        <f>IFERROR(VLOOKUP(D205:D917,'Факторы ликвидности'!C$4:L$2204,5,FALSE),0)</f>
        <v>0</v>
      </c>
      <c r="K205">
        <f>IFERROR(VLOOKUP(D205:D917,'Факторы ликвидности'!C$4:L$2204,6,FALSE),0)</f>
        <v>-312.3</v>
      </c>
      <c r="L205">
        <f>IFERROR(VLOOKUP(D205:D917,'Факторы ликвидности'!C$4:L$2204,7,FALSE),0)</f>
        <v>14.4</v>
      </c>
      <c r="M205">
        <f>IFERROR(VLOOKUP(D205:D917,'Факторы ликвидности'!C$4:L$2204,8,FALSE),0)</f>
        <v>0</v>
      </c>
      <c r="N205">
        <f>IFERROR(VLOOKUP(D205:D917,'Факторы ликвидности'!C$4:L$2204,10,FALSE),0)</f>
        <v>-507.8</v>
      </c>
    </row>
    <row r="206" spans="2:14" x14ac:dyDescent="0.3">
      <c r="B206">
        <v>202</v>
      </c>
      <c r="C206" s="16">
        <f t="shared" si="7"/>
        <v>7</v>
      </c>
      <c r="D206" s="17">
        <v>43590</v>
      </c>
      <c r="E206">
        <f>IFERROR(VLOOKUP(D205:D918,'Остатки на корсчетах'!B$3:D$4956,2,FALSE),0)</f>
        <v>0</v>
      </c>
      <c r="F206">
        <f>IFERROR(VLOOKUP(D206:D918,Сальдо!C$3:D$4010,2,FALSE),0)</f>
        <v>0</v>
      </c>
      <c r="G206">
        <f>IFERROR(VLOOKUP(D206:D918,'Факторы ликвидности'!C$4:L$2204,2,FALSE),0)</f>
        <v>0</v>
      </c>
      <c r="H206">
        <f>IFERROR(VLOOKUP(D206:D918,'Факторы ликвидности'!C$4:L$2204,3,FALSE),0)</f>
        <v>0</v>
      </c>
      <c r="I206">
        <f>IFERROR(VLOOKUP(D206:D918,'Факторы ликвидности'!C$4:L$2204,4,FALSE),0)</f>
        <v>0</v>
      </c>
      <c r="J206">
        <f>IFERROR(VLOOKUP(D206:D918,'Факторы ликвидности'!C$4:L$2204,5,FALSE),0)</f>
        <v>0</v>
      </c>
      <c r="K206">
        <f>IFERROR(VLOOKUP(D206:D918,'Факторы ликвидности'!C$4:L$2204,6,FALSE),0)</f>
        <v>0</v>
      </c>
      <c r="L206">
        <f>IFERROR(VLOOKUP(D206:D918,'Факторы ликвидности'!C$4:L$2204,7,FALSE),0)</f>
        <v>0</v>
      </c>
      <c r="M206">
        <f>IFERROR(VLOOKUP(D206:D918,'Факторы ликвидности'!C$4:L$2204,8,FALSE),0)</f>
        <v>0</v>
      </c>
      <c r="N206">
        <f>IFERROR(VLOOKUP(D206:D918,'Факторы ликвидности'!C$4:L$2204,10,FALSE),0)</f>
        <v>0</v>
      </c>
    </row>
    <row r="207" spans="2:14" x14ac:dyDescent="0.3">
      <c r="B207">
        <v>203</v>
      </c>
      <c r="C207" s="16">
        <f t="shared" si="7"/>
        <v>6</v>
      </c>
      <c r="D207" s="17">
        <v>43589</v>
      </c>
      <c r="E207">
        <f>IFERROR(VLOOKUP(D206:D919,'Остатки на корсчетах'!B$3:D$4956,2,FALSE),0)</f>
        <v>0</v>
      </c>
      <c r="F207">
        <f>IFERROR(VLOOKUP(D207:D919,Сальдо!C$3:D$4010,2,FALSE),0)</f>
        <v>0</v>
      </c>
      <c r="G207">
        <f>IFERROR(VLOOKUP(D207:D919,'Факторы ликвидности'!C$4:L$2204,2,FALSE),0)</f>
        <v>0</v>
      </c>
      <c r="H207">
        <f>IFERROR(VLOOKUP(D207:D919,'Факторы ликвидности'!C$4:L$2204,3,FALSE),0)</f>
        <v>0</v>
      </c>
      <c r="I207">
        <f>IFERROR(VLOOKUP(D207:D919,'Факторы ликвидности'!C$4:L$2204,4,FALSE),0)</f>
        <v>0</v>
      </c>
      <c r="J207">
        <f>IFERROR(VLOOKUP(D207:D919,'Факторы ликвидности'!C$4:L$2204,5,FALSE),0)</f>
        <v>0</v>
      </c>
      <c r="K207">
        <f>IFERROR(VLOOKUP(D207:D919,'Факторы ликвидности'!C$4:L$2204,6,FALSE),0)</f>
        <v>0</v>
      </c>
      <c r="L207">
        <f>IFERROR(VLOOKUP(D207:D919,'Факторы ликвидности'!C$4:L$2204,7,FALSE),0)</f>
        <v>0</v>
      </c>
      <c r="M207">
        <f>IFERROR(VLOOKUP(D207:D919,'Факторы ликвидности'!C$4:L$2204,8,FALSE),0)</f>
        <v>0</v>
      </c>
      <c r="N207">
        <f>IFERROR(VLOOKUP(D207:D919,'Факторы ликвидности'!C$4:L$2204,10,FALSE),0)</f>
        <v>0</v>
      </c>
    </row>
    <row r="208" spans="2:14" x14ac:dyDescent="0.3">
      <c r="B208">
        <v>204</v>
      </c>
      <c r="C208" s="16">
        <f t="shared" si="7"/>
        <v>5</v>
      </c>
      <c r="D208" s="17">
        <v>43588</v>
      </c>
      <c r="E208">
        <f>IFERROR(VLOOKUP(D207:D920,'Остатки на корсчетах'!B$3:D$4956,2,FALSE),0)</f>
        <v>0</v>
      </c>
      <c r="F208">
        <f>IFERROR(VLOOKUP(D208:D920,Сальдо!C$3:D$4010,2,FALSE),0)</f>
        <v>0</v>
      </c>
      <c r="G208">
        <f>IFERROR(VLOOKUP(D208:D920,'Факторы ликвидности'!C$4:L$2204,2,FALSE),0)</f>
        <v>0</v>
      </c>
      <c r="H208">
        <f>IFERROR(VLOOKUP(D208:D920,'Факторы ликвидности'!C$4:L$2204,3,FALSE),0)</f>
        <v>0</v>
      </c>
      <c r="I208">
        <f>IFERROR(VLOOKUP(D208:D920,'Факторы ликвидности'!C$4:L$2204,4,FALSE),0)</f>
        <v>0</v>
      </c>
      <c r="J208">
        <f>IFERROR(VLOOKUP(D208:D920,'Факторы ликвидности'!C$4:L$2204,5,FALSE),0)</f>
        <v>0</v>
      </c>
      <c r="K208">
        <f>IFERROR(VLOOKUP(D208:D920,'Факторы ликвидности'!C$4:L$2204,6,FALSE),0)</f>
        <v>0</v>
      </c>
      <c r="L208">
        <f>IFERROR(VLOOKUP(D208:D920,'Факторы ликвидности'!C$4:L$2204,7,FALSE),0)</f>
        <v>0</v>
      </c>
      <c r="M208">
        <f>IFERROR(VLOOKUP(D208:D920,'Факторы ликвидности'!C$4:L$2204,8,FALSE),0)</f>
        <v>0</v>
      </c>
      <c r="N208">
        <f>IFERROR(VLOOKUP(D208:D920,'Факторы ликвидности'!C$4:L$2204,10,FALSE),0)</f>
        <v>0</v>
      </c>
    </row>
    <row r="209" spans="2:14" x14ac:dyDescent="0.3">
      <c r="B209">
        <v>205</v>
      </c>
      <c r="C209" s="16">
        <f t="shared" si="7"/>
        <v>4</v>
      </c>
      <c r="D209" s="17">
        <v>43587</v>
      </c>
      <c r="E209">
        <f>IFERROR(VLOOKUP(D208:D921,'Остатки на корсчетах'!B$3:D$4956,2,FALSE),0)</f>
        <v>0</v>
      </c>
      <c r="F209">
        <f>IFERROR(VLOOKUP(D209:D921,Сальдо!C$3:D$4010,2,FALSE),0)</f>
        <v>0</v>
      </c>
      <c r="G209">
        <f>IFERROR(VLOOKUP(D209:D921,'Факторы ликвидности'!C$4:L$2204,2,FALSE),0)</f>
        <v>0</v>
      </c>
      <c r="H209">
        <f>IFERROR(VLOOKUP(D209:D921,'Факторы ликвидности'!C$4:L$2204,3,FALSE),0)</f>
        <v>0</v>
      </c>
      <c r="I209">
        <f>IFERROR(VLOOKUP(D209:D921,'Факторы ликвидности'!C$4:L$2204,4,FALSE),0)</f>
        <v>0</v>
      </c>
      <c r="J209">
        <f>IFERROR(VLOOKUP(D209:D921,'Факторы ликвидности'!C$4:L$2204,5,FALSE),0)</f>
        <v>0</v>
      </c>
      <c r="K209">
        <f>IFERROR(VLOOKUP(D209:D921,'Факторы ликвидности'!C$4:L$2204,6,FALSE),0)</f>
        <v>0</v>
      </c>
      <c r="L209">
        <f>IFERROR(VLOOKUP(D209:D921,'Факторы ликвидности'!C$4:L$2204,7,FALSE),0)</f>
        <v>0</v>
      </c>
      <c r="M209">
        <f>IFERROR(VLOOKUP(D209:D921,'Факторы ликвидности'!C$4:L$2204,8,FALSE),0)</f>
        <v>0</v>
      </c>
      <c r="N209">
        <f>IFERROR(VLOOKUP(D209:D921,'Факторы ликвидности'!C$4:L$2204,10,FALSE),0)</f>
        <v>0</v>
      </c>
    </row>
    <row r="210" spans="2:14" x14ac:dyDescent="0.3">
      <c r="B210">
        <v>206</v>
      </c>
      <c r="C210" s="16">
        <f t="shared" si="7"/>
        <v>3</v>
      </c>
      <c r="D210" s="17">
        <v>43586</v>
      </c>
      <c r="E210">
        <f>IFERROR(VLOOKUP(D209:D922,'Остатки на корсчетах'!B$3:D$4956,2,FALSE),0)</f>
        <v>0</v>
      </c>
      <c r="F210">
        <f>IFERROR(VLOOKUP(D210:D922,Сальдо!C$3:D$4010,2,FALSE),0)</f>
        <v>0</v>
      </c>
      <c r="G210">
        <f>IFERROR(VLOOKUP(D210:D922,'Факторы ликвидности'!C$4:L$2204,2,FALSE),0)</f>
        <v>0</v>
      </c>
      <c r="H210">
        <f>IFERROR(VLOOKUP(D210:D922,'Факторы ликвидности'!C$4:L$2204,3,FALSE),0)</f>
        <v>0</v>
      </c>
      <c r="I210">
        <f>IFERROR(VLOOKUP(D210:D922,'Факторы ликвидности'!C$4:L$2204,4,FALSE),0)</f>
        <v>0</v>
      </c>
      <c r="J210">
        <f>IFERROR(VLOOKUP(D210:D922,'Факторы ликвидности'!C$4:L$2204,5,FALSE),0)</f>
        <v>0</v>
      </c>
      <c r="K210">
        <f>IFERROR(VLOOKUP(D210:D922,'Факторы ликвидности'!C$4:L$2204,6,FALSE),0)</f>
        <v>0</v>
      </c>
      <c r="L210">
        <f>IFERROR(VLOOKUP(D210:D922,'Факторы ликвидности'!C$4:L$2204,7,FALSE),0)</f>
        <v>0</v>
      </c>
      <c r="M210">
        <f>IFERROR(VLOOKUP(D210:D922,'Факторы ликвидности'!C$4:L$2204,8,FALSE),0)</f>
        <v>0</v>
      </c>
      <c r="N210">
        <f>IFERROR(VLOOKUP(D210:D922,'Факторы ликвидности'!C$4:L$2204,10,FALSE),0)</f>
        <v>0</v>
      </c>
    </row>
    <row r="211" spans="2:14" x14ac:dyDescent="0.3">
      <c r="B211">
        <v>207</v>
      </c>
      <c r="C211" s="18">
        <f t="shared" si="7"/>
        <v>2</v>
      </c>
      <c r="D211" s="8">
        <v>43585</v>
      </c>
      <c r="E211">
        <f>IFERROR(VLOOKUP(D210:D923,'Остатки на корсчетах'!B$3:D$4956,2,FALSE),0)</f>
        <v>1680.4</v>
      </c>
      <c r="F211">
        <f>IFERROR(VLOOKUP(D211:D923,Сальдо!C$3:D$4010,2,FALSE),0)</f>
        <v>1425</v>
      </c>
      <c r="G211">
        <f>IFERROR(VLOOKUP(D211:D923,'Факторы ликвидности'!C$4:L$2204,2,FALSE),0)</f>
        <v>-16.5</v>
      </c>
      <c r="H211">
        <f>IFERROR(VLOOKUP(D211:D923,'Факторы ликвидности'!C$4:L$2204,3,FALSE),0)</f>
        <v>607.29999999999995</v>
      </c>
      <c r="I211">
        <f>IFERROR(VLOOKUP(D211:D923,'Факторы ликвидности'!C$4:L$2204,4,FALSE),0)</f>
        <v>1.4</v>
      </c>
      <c r="J211">
        <f>IFERROR(VLOOKUP(D211:D923,'Факторы ликвидности'!C$4:L$2204,5,FALSE),0)</f>
        <v>63.7</v>
      </c>
      <c r="K211">
        <f>IFERROR(VLOOKUP(D211:D923,'Факторы ликвидности'!C$4:L$2204,6,FALSE),0)</f>
        <v>212.5</v>
      </c>
      <c r="L211">
        <f>IFERROR(VLOOKUP(D211:D923,'Факторы ликвидности'!C$4:L$2204,7,FALSE),0)</f>
        <v>14.4</v>
      </c>
      <c r="M211">
        <f>IFERROR(VLOOKUP(D211:D923,'Факторы ликвидности'!C$4:L$2204,8,FALSE),0)</f>
        <v>0</v>
      </c>
      <c r="N211">
        <f>IFERROR(VLOOKUP(D211:D923,'Факторы ликвидности'!C$4:L$2204,10,FALSE),0)</f>
        <v>216</v>
      </c>
    </row>
    <row r="212" spans="2:14" x14ac:dyDescent="0.3">
      <c r="B212">
        <v>208</v>
      </c>
      <c r="C212" s="18">
        <f t="shared" si="7"/>
        <v>1</v>
      </c>
      <c r="D212" s="8">
        <v>43584</v>
      </c>
      <c r="E212">
        <f>IFERROR(VLOOKUP(D211:D924,'Остатки на корсчетах'!B$3:D$4956,2,FALSE),0)</f>
        <v>1986.9</v>
      </c>
      <c r="F212">
        <f>IFERROR(VLOOKUP(D212:D924,Сальдо!C$3:D$4010,2,FALSE),0)</f>
        <v>172.7</v>
      </c>
      <c r="G212">
        <f>IFERROR(VLOOKUP(D212:D924,'Факторы ликвидности'!C$4:L$2204,2,FALSE),0)</f>
        <v>-34.200000000000003</v>
      </c>
      <c r="H212">
        <f>IFERROR(VLOOKUP(D212:D924,'Факторы ликвидности'!C$4:L$2204,3,FALSE),0)</f>
        <v>-270.39999999999998</v>
      </c>
      <c r="I212">
        <f>IFERROR(VLOOKUP(D212:D924,'Факторы ликвидности'!C$4:L$2204,4,FALSE),0)</f>
        <v>0</v>
      </c>
      <c r="J212">
        <f>IFERROR(VLOOKUP(D212:D924,'Факторы ликвидности'!C$4:L$2204,5,FALSE),0)</f>
        <v>0</v>
      </c>
      <c r="K212">
        <f>IFERROR(VLOOKUP(D212:D924,'Факторы ликвидности'!C$4:L$2204,6,FALSE),0)</f>
        <v>-40</v>
      </c>
      <c r="L212">
        <f>IFERROR(VLOOKUP(D212:D924,'Факторы ликвидности'!C$4:L$2204,7,FALSE),0)</f>
        <v>14.4</v>
      </c>
      <c r="M212">
        <f>IFERROR(VLOOKUP(D212:D924,'Факторы ликвидности'!C$4:L$2204,8,FALSE),0)</f>
        <v>0</v>
      </c>
      <c r="N212">
        <f>IFERROR(VLOOKUP(D212:D924,'Факторы ликвидности'!C$4:L$2204,10,FALSE),0)</f>
        <v>-2</v>
      </c>
    </row>
    <row r="213" spans="2:14" x14ac:dyDescent="0.3">
      <c r="B213">
        <v>209</v>
      </c>
      <c r="C213" s="18">
        <f t="shared" si="7"/>
        <v>7</v>
      </c>
      <c r="D213" s="19">
        <v>43583</v>
      </c>
      <c r="E213">
        <f>IFERROR(VLOOKUP(D212:D925,'Остатки на корсчетах'!B$3:D$4956,2,FALSE),0)</f>
        <v>0</v>
      </c>
      <c r="F213">
        <f>IFERROR(VLOOKUP(D213:D925,Сальдо!C$3:D$4010,2,FALSE),0)</f>
        <v>0</v>
      </c>
      <c r="G213">
        <f>IFERROR(VLOOKUP(D213:D925,'Факторы ликвидности'!C$4:L$2204,2,FALSE),0)</f>
        <v>0</v>
      </c>
      <c r="H213">
        <f>IFERROR(VLOOKUP(D213:D925,'Факторы ликвидности'!C$4:L$2204,3,FALSE),0)</f>
        <v>0</v>
      </c>
      <c r="I213">
        <f>IFERROR(VLOOKUP(D213:D925,'Факторы ликвидности'!C$4:L$2204,4,FALSE),0)</f>
        <v>0</v>
      </c>
      <c r="J213">
        <f>IFERROR(VLOOKUP(D213:D925,'Факторы ликвидности'!C$4:L$2204,5,FALSE),0)</f>
        <v>0</v>
      </c>
      <c r="K213">
        <f>IFERROR(VLOOKUP(D213:D925,'Факторы ликвидности'!C$4:L$2204,6,FALSE),0)</f>
        <v>0</v>
      </c>
      <c r="L213">
        <f>IFERROR(VLOOKUP(D213:D925,'Факторы ликвидности'!C$4:L$2204,7,FALSE),0)</f>
        <v>0</v>
      </c>
      <c r="M213">
        <f>IFERROR(VLOOKUP(D213:D925,'Факторы ликвидности'!C$4:L$2204,8,FALSE),0)</f>
        <v>0</v>
      </c>
      <c r="N213">
        <f>IFERROR(VLOOKUP(D213:D925,'Факторы ликвидности'!C$4:L$2204,10,FALSE),0)</f>
        <v>0</v>
      </c>
    </row>
    <row r="214" spans="2:14" x14ac:dyDescent="0.3">
      <c r="B214">
        <v>210</v>
      </c>
      <c r="C214" s="18">
        <f t="shared" si="7"/>
        <v>6</v>
      </c>
      <c r="D214" s="19">
        <v>43582</v>
      </c>
      <c r="E214">
        <f>IFERROR(VLOOKUP(D213:D926,'Остатки на корсчетах'!B$3:D$4956,2,FALSE),0)</f>
        <v>0</v>
      </c>
      <c r="F214">
        <f>IFERROR(VLOOKUP(D214:D926,Сальдо!C$3:D$4010,2,FALSE),0)</f>
        <v>0</v>
      </c>
      <c r="G214">
        <f>IFERROR(VLOOKUP(D214:D926,'Факторы ликвидности'!C$4:L$2204,2,FALSE),0)</f>
        <v>0</v>
      </c>
      <c r="H214">
        <f>IFERROR(VLOOKUP(D214:D926,'Факторы ликвидности'!C$4:L$2204,3,FALSE),0)</f>
        <v>0</v>
      </c>
      <c r="I214">
        <f>IFERROR(VLOOKUP(D214:D926,'Факторы ликвидности'!C$4:L$2204,4,FALSE),0)</f>
        <v>0</v>
      </c>
      <c r="J214">
        <f>IFERROR(VLOOKUP(D214:D926,'Факторы ликвидности'!C$4:L$2204,5,FALSE),0)</f>
        <v>0</v>
      </c>
      <c r="K214">
        <f>IFERROR(VLOOKUP(D214:D926,'Факторы ликвидности'!C$4:L$2204,6,FALSE),0)</f>
        <v>0</v>
      </c>
      <c r="L214">
        <f>IFERROR(VLOOKUP(D214:D926,'Факторы ликвидности'!C$4:L$2204,7,FALSE),0)</f>
        <v>0</v>
      </c>
      <c r="M214">
        <f>IFERROR(VLOOKUP(D214:D926,'Факторы ликвидности'!C$4:L$2204,8,FALSE),0)</f>
        <v>0</v>
      </c>
      <c r="N214">
        <f>IFERROR(VLOOKUP(D214:D926,'Факторы ликвидности'!C$4:L$2204,10,FALSE),0)</f>
        <v>0</v>
      </c>
    </row>
    <row r="215" spans="2:14" x14ac:dyDescent="0.3">
      <c r="B215">
        <v>211</v>
      </c>
      <c r="C215" s="18">
        <f t="shared" si="7"/>
        <v>5</v>
      </c>
      <c r="D215" s="19">
        <v>43581</v>
      </c>
      <c r="E215">
        <f>IFERROR(VLOOKUP(D214:D927,'Остатки на корсчетах'!B$3:D$4956,2,FALSE),0)</f>
        <v>1976.3</v>
      </c>
      <c r="F215">
        <f>IFERROR(VLOOKUP(D215:D927,Сальдо!C$3:D$4010,2,FALSE),0)</f>
        <v>166.3</v>
      </c>
      <c r="G215">
        <f>IFERROR(VLOOKUP(D215:D927,'Факторы ликвидности'!C$4:L$2204,2,FALSE),0)</f>
        <v>-36.200000000000003</v>
      </c>
      <c r="H215">
        <f>IFERROR(VLOOKUP(D215:D927,'Факторы ликвидности'!C$4:L$2204,3,FALSE),0)</f>
        <v>50.7</v>
      </c>
      <c r="I215">
        <f>IFERROR(VLOOKUP(D215:D927,'Факторы ликвидности'!C$4:L$2204,4,FALSE),0)</f>
        <v>0</v>
      </c>
      <c r="J215">
        <f>IFERROR(VLOOKUP(D215:D927,'Факторы ликвидности'!C$4:L$2204,5,FALSE),0)</f>
        <v>10</v>
      </c>
      <c r="K215">
        <f>IFERROR(VLOOKUP(D215:D927,'Факторы ликвидности'!C$4:L$2204,6,FALSE),0)</f>
        <v>-2.5</v>
      </c>
      <c r="L215">
        <f>IFERROR(VLOOKUP(D215:D927,'Факторы ликвидности'!C$4:L$2204,7,FALSE),0)</f>
        <v>14.6</v>
      </c>
      <c r="M215">
        <f>IFERROR(VLOOKUP(D215:D927,'Факторы ликвидности'!C$4:L$2204,8,FALSE),0)</f>
        <v>0</v>
      </c>
      <c r="N215">
        <f>IFERROR(VLOOKUP(D215:D927,'Факторы ликвидности'!C$4:L$2204,10,FALSE),0)</f>
        <v>-3.8</v>
      </c>
    </row>
    <row r="216" spans="2:14" x14ac:dyDescent="0.3">
      <c r="B216">
        <v>212</v>
      </c>
      <c r="C216" s="18">
        <f t="shared" si="7"/>
        <v>4</v>
      </c>
      <c r="D216" s="19">
        <v>43580</v>
      </c>
      <c r="E216">
        <f>IFERROR(VLOOKUP(D215:D928,'Остатки на корсчетах'!B$3:D$4956,2,FALSE),0)</f>
        <v>2748.2</v>
      </c>
      <c r="F216">
        <f>IFERROR(VLOOKUP(D216:D928,Сальдо!C$3:D$4010,2,FALSE),0)</f>
        <v>191.3</v>
      </c>
      <c r="G216">
        <f>IFERROR(VLOOKUP(D216:D928,'Факторы ликвидности'!C$4:L$2204,2,FALSE),0)</f>
        <v>-18.7</v>
      </c>
      <c r="H216">
        <f>IFERROR(VLOOKUP(D216:D928,'Факторы ликвидности'!C$4:L$2204,3,FALSE),0)</f>
        <v>-774.8</v>
      </c>
      <c r="I216">
        <f>IFERROR(VLOOKUP(D216:D928,'Факторы ликвидности'!C$4:L$2204,4,FALSE),0)</f>
        <v>0</v>
      </c>
      <c r="J216">
        <f>IFERROR(VLOOKUP(D216:D928,'Факторы ликвидности'!C$4:L$2204,5,FALSE),0)</f>
        <v>0</v>
      </c>
      <c r="K216">
        <f>IFERROR(VLOOKUP(D216:D928,'Факторы ликвидности'!C$4:L$2204,6,FALSE),0)</f>
        <v>-0.8</v>
      </c>
      <c r="L216">
        <f>IFERROR(VLOOKUP(D216:D928,'Факторы ликвидности'!C$4:L$2204,7,FALSE),0)</f>
        <v>14.5</v>
      </c>
      <c r="M216">
        <f>IFERROR(VLOOKUP(D216:D928,'Факторы ликвидности'!C$4:L$2204,8,FALSE),0)</f>
        <v>0</v>
      </c>
      <c r="N216">
        <f>IFERROR(VLOOKUP(D216:D928,'Факторы ликвидности'!C$4:L$2204,10,FALSE),0)</f>
        <v>21.6</v>
      </c>
    </row>
    <row r="217" spans="2:14" x14ac:dyDescent="0.3">
      <c r="B217">
        <v>213</v>
      </c>
      <c r="C217" s="18">
        <f t="shared" si="7"/>
        <v>3</v>
      </c>
      <c r="D217" s="19">
        <v>43579</v>
      </c>
      <c r="E217">
        <f>IFERROR(VLOOKUP(D216:D929,'Остатки на корсчетах'!B$3:D$4956,2,FALSE),0)</f>
        <v>2977.3</v>
      </c>
      <c r="F217">
        <f>IFERROR(VLOOKUP(D217:D929,Сальдо!C$3:D$4010,2,FALSE),0)</f>
        <v>221.7</v>
      </c>
      <c r="G217">
        <f>IFERROR(VLOOKUP(D217:D929,'Факторы ликвидности'!C$4:L$2204,2,FALSE),0)</f>
        <v>11.1</v>
      </c>
      <c r="H217">
        <f>IFERROR(VLOOKUP(D217:D929,'Факторы ликвидности'!C$4:L$2204,3,FALSE),0)</f>
        <v>-272.10000000000002</v>
      </c>
      <c r="I217">
        <f>IFERROR(VLOOKUP(D217:D929,'Факторы ликвидности'!C$4:L$2204,4,FALSE),0)</f>
        <v>-57.8</v>
      </c>
      <c r="J217">
        <f>IFERROR(VLOOKUP(D217:D929,'Факторы ликвидности'!C$4:L$2204,5,FALSE),0)</f>
        <v>-88</v>
      </c>
      <c r="K217">
        <f>IFERROR(VLOOKUP(D217:D929,'Факторы ликвидности'!C$4:L$2204,6,FALSE),0)</f>
        <v>-0.5</v>
      </c>
      <c r="L217">
        <f>IFERROR(VLOOKUP(D217:D929,'Факторы ликвидности'!C$4:L$2204,7,FALSE),0)</f>
        <v>14.4</v>
      </c>
      <c r="M217">
        <f>IFERROR(VLOOKUP(D217:D929,'Факторы ликвидности'!C$4:L$2204,8,FALSE),0)</f>
        <v>0</v>
      </c>
      <c r="N217">
        <f>IFERROR(VLOOKUP(D217:D929,'Факторы ликвидности'!C$4:L$2204,10,FALSE),0)</f>
        <v>31.9</v>
      </c>
    </row>
    <row r="218" spans="2:14" x14ac:dyDescent="0.3">
      <c r="B218">
        <v>214</v>
      </c>
      <c r="C218" s="16">
        <f t="shared" si="7"/>
        <v>2</v>
      </c>
      <c r="D218" s="17">
        <v>43578</v>
      </c>
      <c r="E218">
        <f>IFERROR(VLOOKUP(D217:D930,'Остатки на корсчетах'!B$3:D$4956,2,FALSE),0)</f>
        <v>2896.6</v>
      </c>
      <c r="F218">
        <f>IFERROR(VLOOKUP(D218:D930,Сальдо!C$3:D$4010,2,FALSE),0)</f>
        <v>145.30000000000001</v>
      </c>
      <c r="G218">
        <f>IFERROR(VLOOKUP(D218:D930,'Факторы ликвидности'!C$4:L$2204,2,FALSE),0)</f>
        <v>22.8</v>
      </c>
      <c r="H218">
        <f>IFERROR(VLOOKUP(D218:D930,'Факторы ликвидности'!C$4:L$2204,3,FALSE),0)</f>
        <v>58.3</v>
      </c>
      <c r="I218">
        <f>IFERROR(VLOOKUP(D218:D930,'Факторы ликвидности'!C$4:L$2204,4,FALSE),0)</f>
        <v>12.4</v>
      </c>
      <c r="J218">
        <f>IFERROR(VLOOKUP(D218:D930,'Факторы ликвидности'!C$4:L$2204,5,FALSE),0)</f>
        <v>0</v>
      </c>
      <c r="K218">
        <f>IFERROR(VLOOKUP(D218:D930,'Факторы ликвидности'!C$4:L$2204,6,FALSE),0)</f>
        <v>0.2</v>
      </c>
      <c r="L218">
        <f>IFERROR(VLOOKUP(D218:D930,'Факторы ликвидности'!C$4:L$2204,7,FALSE),0)</f>
        <v>27.2</v>
      </c>
      <c r="M218">
        <f>IFERROR(VLOOKUP(D218:D930,'Факторы ликвидности'!C$4:L$2204,8,FALSE),0)</f>
        <v>0</v>
      </c>
      <c r="N218">
        <f>IFERROR(VLOOKUP(D218:D930,'Факторы ликвидности'!C$4:L$2204,10,FALSE),0)</f>
        <v>-0.5</v>
      </c>
    </row>
    <row r="219" spans="2:14" x14ac:dyDescent="0.3">
      <c r="B219">
        <v>215</v>
      </c>
      <c r="C219" s="16">
        <f t="shared" si="7"/>
        <v>1</v>
      </c>
      <c r="D219" s="17">
        <v>43577</v>
      </c>
      <c r="E219">
        <f>IFERROR(VLOOKUP(D218:D931,'Остатки на корсчетах'!B$3:D$4956,2,FALSE),0)</f>
        <v>2817.8</v>
      </c>
      <c r="F219">
        <f>IFERROR(VLOOKUP(D219:D931,Сальдо!C$3:D$4010,2,FALSE),0)</f>
        <v>106.8</v>
      </c>
      <c r="G219">
        <f>IFERROR(VLOOKUP(D219:D931,'Факторы ликвидности'!C$4:L$2204,2,FALSE),0)</f>
        <v>46.3</v>
      </c>
      <c r="H219">
        <f>IFERROR(VLOOKUP(D219:D931,'Факторы ликвидности'!C$4:L$2204,3,FALSE),0)</f>
        <v>68</v>
      </c>
      <c r="I219">
        <f>IFERROR(VLOOKUP(D219:D931,'Факторы ликвидности'!C$4:L$2204,4,FALSE),0)</f>
        <v>0</v>
      </c>
      <c r="J219">
        <f>IFERROR(VLOOKUP(D219:D931,'Факторы ликвидности'!C$4:L$2204,5,FALSE),0)</f>
        <v>0</v>
      </c>
      <c r="K219">
        <f>IFERROR(VLOOKUP(D219:D931,'Факторы ликвидности'!C$4:L$2204,6,FALSE),0)</f>
        <v>17.7</v>
      </c>
      <c r="L219">
        <f>IFERROR(VLOOKUP(D219:D931,'Факторы ликвидности'!C$4:L$2204,7,FALSE),0)</f>
        <v>8</v>
      </c>
      <c r="M219">
        <f>IFERROR(VLOOKUP(D219:D931,'Факторы ликвидности'!C$4:L$2204,8,FALSE),0)</f>
        <v>0</v>
      </c>
      <c r="N219">
        <f>IFERROR(VLOOKUP(D219:D931,'Факторы ликвидности'!C$4:L$2204,10,FALSE),0)</f>
        <v>-35.4</v>
      </c>
    </row>
    <row r="220" spans="2:14" x14ac:dyDescent="0.3">
      <c r="B220">
        <v>216</v>
      </c>
      <c r="C220" s="16">
        <f t="shared" si="7"/>
        <v>7</v>
      </c>
      <c r="D220" s="17">
        <v>43576</v>
      </c>
      <c r="E220">
        <f>IFERROR(VLOOKUP(D219:D932,'Остатки на корсчетах'!B$3:D$4956,2,FALSE),0)</f>
        <v>0</v>
      </c>
      <c r="F220">
        <f>IFERROR(VLOOKUP(D220:D932,Сальдо!C$3:D$4010,2,FALSE),0)</f>
        <v>0</v>
      </c>
      <c r="G220">
        <f>IFERROR(VLOOKUP(D220:D932,'Факторы ликвидности'!C$4:L$2204,2,FALSE),0)</f>
        <v>0</v>
      </c>
      <c r="H220">
        <f>IFERROR(VLOOKUP(D220:D932,'Факторы ликвидности'!C$4:L$2204,3,FALSE),0)</f>
        <v>0</v>
      </c>
      <c r="I220">
        <f>IFERROR(VLOOKUP(D220:D932,'Факторы ликвидности'!C$4:L$2204,4,FALSE),0)</f>
        <v>0</v>
      </c>
      <c r="J220">
        <f>IFERROR(VLOOKUP(D220:D932,'Факторы ликвидности'!C$4:L$2204,5,FALSE),0)</f>
        <v>0</v>
      </c>
      <c r="K220">
        <f>IFERROR(VLOOKUP(D220:D932,'Факторы ликвидности'!C$4:L$2204,6,FALSE),0)</f>
        <v>0</v>
      </c>
      <c r="L220">
        <f>IFERROR(VLOOKUP(D220:D932,'Факторы ликвидности'!C$4:L$2204,7,FALSE),0)</f>
        <v>0</v>
      </c>
      <c r="M220">
        <f>IFERROR(VLOOKUP(D220:D932,'Факторы ликвидности'!C$4:L$2204,8,FALSE),0)</f>
        <v>0</v>
      </c>
      <c r="N220">
        <f>IFERROR(VLOOKUP(D220:D932,'Факторы ликвидности'!C$4:L$2204,10,FALSE),0)</f>
        <v>0</v>
      </c>
    </row>
    <row r="221" spans="2:14" x14ac:dyDescent="0.3">
      <c r="B221">
        <v>217</v>
      </c>
      <c r="C221" s="16">
        <f t="shared" si="7"/>
        <v>6</v>
      </c>
      <c r="D221" s="17">
        <v>43575</v>
      </c>
      <c r="E221">
        <f>IFERROR(VLOOKUP(D220:D933,'Остатки на корсчетах'!B$3:D$4956,2,FALSE),0)</f>
        <v>0</v>
      </c>
      <c r="F221">
        <f>IFERROR(VLOOKUP(D221:D933,Сальдо!C$3:D$4010,2,FALSE),0)</f>
        <v>0</v>
      </c>
      <c r="G221">
        <f>IFERROR(VLOOKUP(D221:D933,'Факторы ликвидности'!C$4:L$2204,2,FALSE),0)</f>
        <v>0</v>
      </c>
      <c r="H221">
        <f>IFERROR(VLOOKUP(D221:D933,'Факторы ликвидности'!C$4:L$2204,3,FALSE),0)</f>
        <v>0</v>
      </c>
      <c r="I221">
        <f>IFERROR(VLOOKUP(D221:D933,'Факторы ликвидности'!C$4:L$2204,4,FALSE),0)</f>
        <v>0</v>
      </c>
      <c r="J221">
        <f>IFERROR(VLOOKUP(D221:D933,'Факторы ликвидности'!C$4:L$2204,5,FALSE),0)</f>
        <v>0</v>
      </c>
      <c r="K221">
        <f>IFERROR(VLOOKUP(D221:D933,'Факторы ликвидности'!C$4:L$2204,6,FALSE),0)</f>
        <v>0</v>
      </c>
      <c r="L221">
        <f>IFERROR(VLOOKUP(D221:D933,'Факторы ликвидности'!C$4:L$2204,7,FALSE),0)</f>
        <v>0</v>
      </c>
      <c r="M221">
        <f>IFERROR(VLOOKUP(D221:D933,'Факторы ликвидности'!C$4:L$2204,8,FALSE),0)</f>
        <v>0</v>
      </c>
      <c r="N221">
        <f>IFERROR(VLOOKUP(D221:D933,'Факторы ликвидности'!C$4:L$2204,10,FALSE),0)</f>
        <v>0</v>
      </c>
    </row>
    <row r="222" spans="2:14" x14ac:dyDescent="0.3">
      <c r="B222">
        <v>218</v>
      </c>
      <c r="C222" s="16">
        <f t="shared" si="7"/>
        <v>5</v>
      </c>
      <c r="D222" s="17">
        <v>43574</v>
      </c>
      <c r="E222">
        <f>IFERROR(VLOOKUP(D221:D934,'Остатки на корсчетах'!B$3:D$4956,2,FALSE),0)</f>
        <v>2720.4</v>
      </c>
      <c r="F222">
        <f>IFERROR(VLOOKUP(D222:D934,Сальдо!C$3:D$4010,2,FALSE),0)</f>
        <v>105.9</v>
      </c>
      <c r="G222">
        <f>IFERROR(VLOOKUP(D222:D934,'Факторы ликвидности'!C$4:L$2204,2,FALSE),0)</f>
        <v>-1.7</v>
      </c>
      <c r="H222">
        <f>IFERROR(VLOOKUP(D222:D934,'Факторы ликвидности'!C$4:L$2204,3,FALSE),0)</f>
        <v>97</v>
      </c>
      <c r="I222">
        <f>IFERROR(VLOOKUP(D222:D934,'Факторы ликвидности'!C$4:L$2204,4,FALSE),0)</f>
        <v>0</v>
      </c>
      <c r="J222">
        <f>IFERROR(VLOOKUP(D222:D934,'Факторы ликвидности'!C$4:L$2204,5,FALSE),0)</f>
        <v>20</v>
      </c>
      <c r="K222">
        <f>IFERROR(VLOOKUP(D222:D934,'Факторы ликвидности'!C$4:L$2204,6,FALSE),0)</f>
        <v>-18.3</v>
      </c>
      <c r="L222">
        <f>IFERROR(VLOOKUP(D222:D934,'Факторы ликвидности'!C$4:L$2204,7,FALSE),0)</f>
        <v>8</v>
      </c>
      <c r="M222">
        <f>IFERROR(VLOOKUP(D222:D934,'Факторы ликвидности'!C$4:L$2204,8,FALSE),0)</f>
        <v>0</v>
      </c>
      <c r="N222">
        <f>IFERROR(VLOOKUP(D222:D934,'Факторы ликвидности'!C$4:L$2204,10,FALSE),0)</f>
        <v>2</v>
      </c>
    </row>
    <row r="223" spans="2:14" x14ac:dyDescent="0.3">
      <c r="B223">
        <v>219</v>
      </c>
      <c r="C223" s="16">
        <f t="shared" si="7"/>
        <v>4</v>
      </c>
      <c r="D223" s="17">
        <v>43573</v>
      </c>
      <c r="E223">
        <f>IFERROR(VLOOKUP(D222:D935,'Остатки на корсчетах'!B$3:D$4956,2,FALSE),0)</f>
        <v>2733.3</v>
      </c>
      <c r="F223">
        <f>IFERROR(VLOOKUP(D223:D935,Сальдо!C$3:D$4010,2,FALSE),0)</f>
        <v>111.5</v>
      </c>
      <c r="G223">
        <f>IFERROR(VLOOKUP(D223:D935,'Факторы ликвидности'!C$4:L$2204,2,FALSE),0)</f>
        <v>-12.3</v>
      </c>
      <c r="H223">
        <f>IFERROR(VLOOKUP(D223:D935,'Факторы ликвидности'!C$4:L$2204,3,FALSE),0)</f>
        <v>-2.1</v>
      </c>
      <c r="I223">
        <f>IFERROR(VLOOKUP(D223:D935,'Факторы ликвидности'!C$4:L$2204,4,FALSE),0)</f>
        <v>0</v>
      </c>
      <c r="J223">
        <f>IFERROR(VLOOKUP(D223:D935,'Факторы ликвидности'!C$4:L$2204,5,FALSE),0)</f>
        <v>0</v>
      </c>
      <c r="K223">
        <f>IFERROR(VLOOKUP(D223:D935,'Факторы ликвидности'!C$4:L$2204,6,FALSE),0)</f>
        <v>-13</v>
      </c>
      <c r="L223">
        <f>IFERROR(VLOOKUP(D223:D935,'Факторы ликвидности'!C$4:L$2204,7,FALSE),0)</f>
        <v>14.3</v>
      </c>
      <c r="M223">
        <f>IFERROR(VLOOKUP(D223:D935,'Факторы ликвидности'!C$4:L$2204,8,FALSE),0)</f>
        <v>0</v>
      </c>
      <c r="N223">
        <f>IFERROR(VLOOKUP(D223:D935,'Факторы ликвидности'!C$4:L$2204,10,FALSE),0)</f>
        <v>1.5</v>
      </c>
    </row>
    <row r="224" spans="2:14" x14ac:dyDescent="0.3">
      <c r="B224">
        <v>220</v>
      </c>
      <c r="C224" s="16">
        <f t="shared" si="7"/>
        <v>3</v>
      </c>
      <c r="D224" s="17">
        <v>43572</v>
      </c>
      <c r="E224">
        <f>IFERROR(VLOOKUP(D223:D936,'Остатки на корсчетах'!B$3:D$4956,2,FALSE),0)</f>
        <v>2435.9</v>
      </c>
      <c r="F224">
        <f>IFERROR(VLOOKUP(D224:D936,Сальдо!C$3:D$4010,2,FALSE),0)</f>
        <v>501.5</v>
      </c>
      <c r="G224">
        <f>IFERROR(VLOOKUP(D224:D936,'Факторы ликвидности'!C$4:L$2204,2,FALSE),0)</f>
        <v>-8.9</v>
      </c>
      <c r="H224">
        <f>IFERROR(VLOOKUP(D224:D936,'Факторы ликвидности'!C$4:L$2204,3,FALSE),0)</f>
        <v>-96.2</v>
      </c>
      <c r="I224">
        <f>IFERROR(VLOOKUP(D224:D936,'Факторы ликвидности'!C$4:L$2204,4,FALSE),0)</f>
        <v>-121.5</v>
      </c>
      <c r="J224">
        <f>IFERROR(VLOOKUP(D224:D936,'Факторы ликвидности'!C$4:L$2204,5,FALSE),0)</f>
        <v>-21</v>
      </c>
      <c r="K224">
        <f>IFERROR(VLOOKUP(D224:D936,'Факторы ликвидности'!C$4:L$2204,6,FALSE),0)</f>
        <v>-5.7</v>
      </c>
      <c r="L224">
        <f>IFERROR(VLOOKUP(D224:D936,'Факторы ликвидности'!C$4:L$2204,7,FALSE),0)</f>
        <v>14.4</v>
      </c>
      <c r="M224">
        <f>IFERROR(VLOOKUP(D224:D936,'Факторы ликвидности'!C$4:L$2204,8,FALSE),0)</f>
        <v>0</v>
      </c>
      <c r="N224">
        <f>IFERROR(VLOOKUP(D224:D936,'Факторы ликвидности'!C$4:L$2204,10,FALSE),0)</f>
        <v>402.4</v>
      </c>
    </row>
    <row r="225" spans="2:14" x14ac:dyDescent="0.3">
      <c r="B225">
        <v>221</v>
      </c>
      <c r="C225" s="18">
        <f t="shared" si="7"/>
        <v>2</v>
      </c>
      <c r="D225" s="8">
        <v>43571</v>
      </c>
      <c r="E225">
        <f>IFERROR(VLOOKUP(D224:D937,'Остатки на корсчетах'!B$3:D$4956,2,FALSE),0)</f>
        <v>2355.5</v>
      </c>
      <c r="F225">
        <f>IFERROR(VLOOKUP(D225:D937,Сальдо!C$3:D$4010,2,FALSE),0)</f>
        <v>92.2</v>
      </c>
      <c r="G225">
        <f>IFERROR(VLOOKUP(D225:D937,'Факторы ликвидности'!C$4:L$2204,2,FALSE),0)</f>
        <v>-4.0999999999999996</v>
      </c>
      <c r="H225">
        <f>IFERROR(VLOOKUP(D225:D937,'Факторы ликвидности'!C$4:L$2204,3,FALSE),0)</f>
        <v>106.3</v>
      </c>
      <c r="I225">
        <f>IFERROR(VLOOKUP(D225:D937,'Факторы ликвидности'!C$4:L$2204,4,FALSE),0)</f>
        <v>22</v>
      </c>
      <c r="J225">
        <f>IFERROR(VLOOKUP(D225:D937,'Факторы ликвидности'!C$4:L$2204,5,FALSE),0)</f>
        <v>0</v>
      </c>
      <c r="K225">
        <f>IFERROR(VLOOKUP(D225:D937,'Факторы ликвидности'!C$4:L$2204,6,FALSE),0)</f>
        <v>19</v>
      </c>
      <c r="L225">
        <f>IFERROR(VLOOKUP(D225:D937,'Факторы ликвидности'!C$4:L$2204,7,FALSE),0)</f>
        <v>14.3</v>
      </c>
      <c r="M225">
        <f>IFERROR(VLOOKUP(D225:D937,'Факторы ликвидности'!C$4:L$2204,8,FALSE),0)</f>
        <v>1.7</v>
      </c>
      <c r="N225">
        <f>IFERROR(VLOOKUP(D225:D937,'Факторы ликвидности'!C$4:L$2204,10,FALSE),0)</f>
        <v>-23.5</v>
      </c>
    </row>
    <row r="226" spans="2:14" x14ac:dyDescent="0.3">
      <c r="B226">
        <v>222</v>
      </c>
      <c r="C226" s="18">
        <f t="shared" si="7"/>
        <v>1</v>
      </c>
      <c r="D226" s="8">
        <v>43570</v>
      </c>
      <c r="E226">
        <f>IFERROR(VLOOKUP(D225:D938,'Остатки на корсчетах'!B$3:D$4956,2,FALSE),0)</f>
        <v>2443.6</v>
      </c>
      <c r="F226">
        <f>IFERROR(VLOOKUP(D226:D938,Сальдо!C$3:D$4010,2,FALSE),0)</f>
        <v>115.2</v>
      </c>
      <c r="G226">
        <f>IFERROR(VLOOKUP(D226:D938,'Факторы ликвидности'!C$4:L$2204,2,FALSE),0)</f>
        <v>2.8</v>
      </c>
      <c r="H226">
        <f>IFERROR(VLOOKUP(D226:D938,'Факторы ликвидности'!C$4:L$2204,3,FALSE),0)</f>
        <v>-110.3</v>
      </c>
      <c r="I226">
        <f>IFERROR(VLOOKUP(D226:D938,'Факторы ликвидности'!C$4:L$2204,4,FALSE),0)</f>
        <v>0</v>
      </c>
      <c r="J226">
        <f>IFERROR(VLOOKUP(D226:D938,'Факторы ликвидности'!C$4:L$2204,5,FALSE),0)</f>
        <v>0</v>
      </c>
      <c r="K226">
        <f>IFERROR(VLOOKUP(D226:D938,'Факторы ликвидности'!C$4:L$2204,6,FALSE),0)</f>
        <v>101.1</v>
      </c>
      <c r="L226">
        <f>IFERROR(VLOOKUP(D226:D938,'Факторы ликвидности'!C$4:L$2204,7,FALSE),0)</f>
        <v>14.4</v>
      </c>
      <c r="M226">
        <f>IFERROR(VLOOKUP(D226:D938,'Факторы ликвидности'!C$4:L$2204,8,FALSE),0)</f>
        <v>-3.6</v>
      </c>
      <c r="N226">
        <f>IFERROR(VLOOKUP(D226:D938,'Факторы ликвидности'!C$4:L$2204,10,FALSE),0)</f>
        <v>23</v>
      </c>
    </row>
    <row r="227" spans="2:14" x14ac:dyDescent="0.3">
      <c r="B227">
        <v>223</v>
      </c>
      <c r="C227" s="18">
        <f t="shared" si="7"/>
        <v>7</v>
      </c>
      <c r="D227" s="19">
        <v>43569</v>
      </c>
      <c r="E227">
        <f>IFERROR(VLOOKUP(D226:D939,'Остатки на корсчетах'!B$3:D$4956,2,FALSE),0)</f>
        <v>0</v>
      </c>
      <c r="F227">
        <f>IFERROR(VLOOKUP(D227:D939,Сальдо!C$3:D$4010,2,FALSE),0)</f>
        <v>0</v>
      </c>
      <c r="G227">
        <f>IFERROR(VLOOKUP(D227:D939,'Факторы ликвидности'!C$4:L$2204,2,FALSE),0)</f>
        <v>0</v>
      </c>
      <c r="H227">
        <f>IFERROR(VLOOKUP(D227:D939,'Факторы ликвидности'!C$4:L$2204,3,FALSE),0)</f>
        <v>0</v>
      </c>
      <c r="I227">
        <f>IFERROR(VLOOKUP(D227:D939,'Факторы ликвидности'!C$4:L$2204,4,FALSE),0)</f>
        <v>0</v>
      </c>
      <c r="J227">
        <f>IFERROR(VLOOKUP(D227:D939,'Факторы ликвидности'!C$4:L$2204,5,FALSE),0)</f>
        <v>0</v>
      </c>
      <c r="K227">
        <f>IFERROR(VLOOKUP(D227:D939,'Факторы ликвидности'!C$4:L$2204,6,FALSE),0)</f>
        <v>0</v>
      </c>
      <c r="L227">
        <f>IFERROR(VLOOKUP(D227:D939,'Факторы ликвидности'!C$4:L$2204,7,FALSE),0)</f>
        <v>0</v>
      </c>
      <c r="M227">
        <f>IFERROR(VLOOKUP(D227:D939,'Факторы ликвидности'!C$4:L$2204,8,FALSE),0)</f>
        <v>0</v>
      </c>
      <c r="N227">
        <f>IFERROR(VLOOKUP(D227:D939,'Факторы ликвидности'!C$4:L$2204,10,FALSE),0)</f>
        <v>0</v>
      </c>
    </row>
    <row r="228" spans="2:14" x14ac:dyDescent="0.3">
      <c r="B228">
        <v>224</v>
      </c>
      <c r="C228" s="18">
        <f t="shared" si="7"/>
        <v>6</v>
      </c>
      <c r="D228" s="19">
        <v>43568</v>
      </c>
      <c r="E228">
        <f>IFERROR(VLOOKUP(D227:D940,'Остатки на корсчетах'!B$3:D$4956,2,FALSE),0)</f>
        <v>0</v>
      </c>
      <c r="F228">
        <f>IFERROR(VLOOKUP(D228:D940,Сальдо!C$3:D$4010,2,FALSE),0)</f>
        <v>0</v>
      </c>
      <c r="G228">
        <f>IFERROR(VLOOKUP(D228:D940,'Факторы ликвидности'!C$4:L$2204,2,FALSE),0)</f>
        <v>0</v>
      </c>
      <c r="H228">
        <f>IFERROR(VLOOKUP(D228:D940,'Факторы ликвидности'!C$4:L$2204,3,FALSE),0)</f>
        <v>0</v>
      </c>
      <c r="I228">
        <f>IFERROR(VLOOKUP(D228:D940,'Факторы ликвидности'!C$4:L$2204,4,FALSE),0)</f>
        <v>0</v>
      </c>
      <c r="J228">
        <f>IFERROR(VLOOKUP(D228:D940,'Факторы ликвидности'!C$4:L$2204,5,FALSE),0)</f>
        <v>0</v>
      </c>
      <c r="K228">
        <f>IFERROR(VLOOKUP(D228:D940,'Факторы ликвидности'!C$4:L$2204,6,FALSE),0)</f>
        <v>0</v>
      </c>
      <c r="L228">
        <f>IFERROR(VLOOKUP(D228:D940,'Факторы ликвидности'!C$4:L$2204,7,FALSE),0)</f>
        <v>0</v>
      </c>
      <c r="M228">
        <f>IFERROR(VLOOKUP(D228:D940,'Факторы ликвидности'!C$4:L$2204,8,FALSE),0)</f>
        <v>0</v>
      </c>
      <c r="N228">
        <f>IFERROR(VLOOKUP(D228:D940,'Факторы ликвидности'!C$4:L$2204,10,FALSE),0)</f>
        <v>0</v>
      </c>
    </row>
    <row r="229" spans="2:14" x14ac:dyDescent="0.3">
      <c r="B229">
        <v>225</v>
      </c>
      <c r="C229" s="18">
        <f t="shared" si="7"/>
        <v>5</v>
      </c>
      <c r="D229" s="19">
        <v>43567</v>
      </c>
      <c r="E229">
        <f>IFERROR(VLOOKUP(D228:D941,'Остатки на корсчетах'!B$3:D$4956,2,FALSE),0)</f>
        <v>2451.3000000000002</v>
      </c>
      <c r="F229">
        <f>IFERROR(VLOOKUP(D229:D941,Сальдо!C$3:D$4010,2,FALSE),0)</f>
        <v>104.5</v>
      </c>
      <c r="G229">
        <f>IFERROR(VLOOKUP(D229:D941,'Факторы ликвидности'!C$4:L$2204,2,FALSE),0)</f>
        <v>-46.6</v>
      </c>
      <c r="H229">
        <f>IFERROR(VLOOKUP(D229:D941,'Факторы ликвидности'!C$4:L$2204,3,FALSE),0)</f>
        <v>47.8</v>
      </c>
      <c r="I229">
        <f>IFERROR(VLOOKUP(D229:D941,'Факторы ликвидности'!C$4:L$2204,4,FALSE),0)</f>
        <v>0</v>
      </c>
      <c r="J229">
        <f>IFERROR(VLOOKUP(D229:D941,'Факторы ликвидности'!C$4:L$2204,5,FALSE),0)</f>
        <v>20</v>
      </c>
      <c r="K229">
        <f>IFERROR(VLOOKUP(D229:D941,'Факторы ликвидности'!C$4:L$2204,6,FALSE),0)</f>
        <v>5.3</v>
      </c>
      <c r="L229">
        <f>IFERROR(VLOOKUP(D229:D941,'Факторы ликвидности'!C$4:L$2204,7,FALSE),0)</f>
        <v>14.3</v>
      </c>
      <c r="M229">
        <f>IFERROR(VLOOKUP(D229:D941,'Факторы ликвидности'!C$4:L$2204,8,FALSE),0)</f>
        <v>-0.1</v>
      </c>
      <c r="N229">
        <f>IFERROR(VLOOKUP(D229:D941,'Факторы ликвидности'!C$4:L$2204,10,FALSE),0)</f>
        <v>-8.8000000000000007</v>
      </c>
    </row>
    <row r="230" spans="2:14" x14ac:dyDescent="0.3">
      <c r="B230">
        <v>226</v>
      </c>
      <c r="C230" s="18">
        <f t="shared" si="7"/>
        <v>4</v>
      </c>
      <c r="D230" s="19">
        <v>43566</v>
      </c>
      <c r="E230">
        <f>IFERROR(VLOOKUP(D229:D942,'Остатки на корсчетах'!B$3:D$4956,2,FALSE),0)</f>
        <v>2400.6999999999998</v>
      </c>
      <c r="F230">
        <f>IFERROR(VLOOKUP(D230:D942,Сальдо!C$3:D$4010,2,FALSE),0)</f>
        <v>110.2</v>
      </c>
      <c r="G230">
        <f>IFERROR(VLOOKUP(D230:D942,'Факторы ликвидности'!C$4:L$2204,2,FALSE),0)</f>
        <v>-38.6</v>
      </c>
      <c r="H230">
        <f>IFERROR(VLOOKUP(D230:D942,'Факторы ликвидности'!C$4:L$2204,3,FALSE),0)</f>
        <v>84.7</v>
      </c>
      <c r="I230">
        <f>IFERROR(VLOOKUP(D230:D942,'Факторы ликвидности'!C$4:L$2204,4,FALSE),0)</f>
        <v>0</v>
      </c>
      <c r="J230">
        <f>IFERROR(VLOOKUP(D230:D942,'Факторы ликвидности'!C$4:L$2204,5,FALSE),0)</f>
        <v>0</v>
      </c>
      <c r="K230">
        <f>IFERROR(VLOOKUP(D230:D942,'Факторы ликвидности'!C$4:L$2204,6,FALSE),0)</f>
        <v>0.1</v>
      </c>
      <c r="L230">
        <f>IFERROR(VLOOKUP(D230:D942,'Факторы ликвидности'!C$4:L$2204,7,FALSE),0)</f>
        <v>14.4</v>
      </c>
      <c r="M230">
        <f>IFERROR(VLOOKUP(D230:D942,'Факторы ликвидности'!C$4:L$2204,8,FALSE),0)</f>
        <v>0</v>
      </c>
      <c r="N230">
        <f>IFERROR(VLOOKUP(D230:D942,'Факторы ликвидности'!C$4:L$2204,10,FALSE),0)</f>
        <v>4.5999999999999996</v>
      </c>
    </row>
    <row r="231" spans="2:14" x14ac:dyDescent="0.3">
      <c r="B231">
        <v>227</v>
      </c>
      <c r="C231" s="18">
        <f t="shared" si="7"/>
        <v>3</v>
      </c>
      <c r="D231" s="19">
        <v>43565</v>
      </c>
      <c r="E231">
        <f>IFERROR(VLOOKUP(D230:D943,'Остатки на корсчетах'!B$3:D$4956,2,FALSE),0)</f>
        <v>1730.7</v>
      </c>
      <c r="F231">
        <f>IFERROR(VLOOKUP(D231:D943,Сальдо!C$3:D$4010,2,FALSE),0)</f>
        <v>911.5</v>
      </c>
      <c r="G231">
        <f>IFERROR(VLOOKUP(D231:D943,'Факторы ликвидности'!C$4:L$2204,2,FALSE),0)</f>
        <v>-21.7</v>
      </c>
      <c r="H231">
        <f>IFERROR(VLOOKUP(D231:D943,'Факторы ликвидности'!C$4:L$2204,3,FALSE),0)</f>
        <v>-122.5</v>
      </c>
      <c r="I231">
        <f>IFERROR(VLOOKUP(D231:D943,'Факторы ликвидности'!C$4:L$2204,4,FALSE),0)</f>
        <v>-130.6</v>
      </c>
      <c r="J231">
        <f>IFERROR(VLOOKUP(D231:D943,'Факторы ликвидности'!C$4:L$2204,5,FALSE),0)</f>
        <v>5</v>
      </c>
      <c r="K231">
        <f>IFERROR(VLOOKUP(D231:D943,'Факторы ликвидности'!C$4:L$2204,6,FALSE),0)</f>
        <v>-0.2</v>
      </c>
      <c r="L231">
        <f>IFERROR(VLOOKUP(D231:D943,'Факторы ликвидности'!C$4:L$2204,7,FALSE),0)</f>
        <v>14.2</v>
      </c>
      <c r="M231">
        <f>IFERROR(VLOOKUP(D231:D943,'Факторы ликвидности'!C$4:L$2204,8,FALSE),0)</f>
        <v>0</v>
      </c>
      <c r="N231">
        <f>IFERROR(VLOOKUP(D231:D943,'Факторы ликвидности'!C$4:L$2204,10,FALSE),0)</f>
        <v>814.1</v>
      </c>
    </row>
    <row r="232" spans="2:14" x14ac:dyDescent="0.3">
      <c r="B232">
        <v>228</v>
      </c>
      <c r="C232" s="16">
        <f t="shared" si="7"/>
        <v>2</v>
      </c>
      <c r="D232" s="17">
        <v>43564</v>
      </c>
      <c r="E232">
        <f>IFERROR(VLOOKUP(D231:D944,'Остатки на корсчетах'!B$3:D$4956,2,FALSE),0)</f>
        <v>2303</v>
      </c>
      <c r="F232">
        <f>IFERROR(VLOOKUP(D232:D944,Сальдо!C$3:D$4010,2,FALSE),0)</f>
        <v>130.69999999999999</v>
      </c>
      <c r="G232">
        <f>IFERROR(VLOOKUP(D232:D944,'Факторы ликвидности'!C$4:L$2204,2,FALSE),0)</f>
        <v>-11.8</v>
      </c>
      <c r="H232">
        <f>IFERROR(VLOOKUP(D232:D944,'Факторы ликвидности'!C$4:L$2204,3,FALSE),0)</f>
        <v>151.69999999999999</v>
      </c>
      <c r="I232">
        <f>IFERROR(VLOOKUP(D232:D944,'Факторы ликвидности'!C$4:L$2204,4,FALSE),0)</f>
        <v>13.4</v>
      </c>
      <c r="J232">
        <f>IFERROR(VLOOKUP(D232:D944,'Факторы ликвидности'!C$4:L$2204,5,FALSE),0)</f>
        <v>0</v>
      </c>
      <c r="K232">
        <f>IFERROR(VLOOKUP(D232:D944,'Факторы ликвидности'!C$4:L$2204,6,FALSE),0)</f>
        <v>0.7</v>
      </c>
      <c r="L232">
        <f>IFERROR(VLOOKUP(D232:D944,'Факторы ликвидности'!C$4:L$2204,7,FALSE),0)</f>
        <v>14.4</v>
      </c>
      <c r="M232">
        <f>IFERROR(VLOOKUP(D232:D944,'Факторы ликвидности'!C$4:L$2204,8,FALSE),0)</f>
        <v>0</v>
      </c>
      <c r="N232">
        <f>IFERROR(VLOOKUP(D232:D944,'Факторы ликвидности'!C$4:L$2204,10,FALSE),0)</f>
        <v>-712.1</v>
      </c>
    </row>
    <row r="233" spans="2:14" x14ac:dyDescent="0.3">
      <c r="B233">
        <v>229</v>
      </c>
      <c r="C233" s="16">
        <f t="shared" si="7"/>
        <v>1</v>
      </c>
      <c r="D233" s="17">
        <v>43563</v>
      </c>
      <c r="E233">
        <f>IFERROR(VLOOKUP(D232:D945,'Остатки на корсчетах'!B$3:D$4956,2,FALSE),0)</f>
        <v>2428.1</v>
      </c>
      <c r="F233">
        <f>IFERROR(VLOOKUP(D233:D945,Сальдо!C$3:D$4010,2,FALSE),0)</f>
        <v>115.4</v>
      </c>
      <c r="G233">
        <f>IFERROR(VLOOKUP(D233:D945,'Факторы ликвидности'!C$4:L$2204,2,FALSE),0)</f>
        <v>12.7</v>
      </c>
      <c r="H233">
        <f>IFERROR(VLOOKUP(D233:D945,'Факторы ликвидности'!C$4:L$2204,3,FALSE),0)</f>
        <v>-123.6</v>
      </c>
      <c r="I233">
        <f>IFERROR(VLOOKUP(D233:D945,'Факторы ликвидности'!C$4:L$2204,4,FALSE),0)</f>
        <v>0</v>
      </c>
      <c r="J233">
        <f>IFERROR(VLOOKUP(D233:D945,'Факторы ликвидности'!C$4:L$2204,5,FALSE),0)</f>
        <v>0</v>
      </c>
      <c r="K233">
        <f>IFERROR(VLOOKUP(D233:D945,'Факторы ликвидности'!C$4:L$2204,6,FALSE),0)</f>
        <v>-136.9</v>
      </c>
      <c r="L233">
        <f>IFERROR(VLOOKUP(D233:D945,'Факторы ликвидности'!C$4:L$2204,7,FALSE),0)</f>
        <v>14.5</v>
      </c>
      <c r="M233">
        <f>IFERROR(VLOOKUP(D233:D945,'Факторы ликвидности'!C$4:L$2204,8,FALSE),0)</f>
        <v>0</v>
      </c>
      <c r="N233">
        <f>IFERROR(VLOOKUP(D233:D945,'Факторы ликвидности'!C$4:L$2204,10,FALSE),0)</f>
        <v>-14.3</v>
      </c>
    </row>
    <row r="234" spans="2:14" x14ac:dyDescent="0.3">
      <c r="B234">
        <v>230</v>
      </c>
      <c r="C234" s="16">
        <f t="shared" si="7"/>
        <v>7</v>
      </c>
      <c r="D234" s="17">
        <v>43562</v>
      </c>
      <c r="E234">
        <f>IFERROR(VLOOKUP(D233:D946,'Остатки на корсчетах'!B$3:D$4956,2,FALSE),0)</f>
        <v>0</v>
      </c>
      <c r="F234">
        <f>IFERROR(VLOOKUP(D234:D946,Сальдо!C$3:D$4010,2,FALSE),0)</f>
        <v>0</v>
      </c>
      <c r="G234">
        <f>IFERROR(VLOOKUP(D234:D946,'Факторы ликвидности'!C$4:L$2204,2,FALSE),0)</f>
        <v>0</v>
      </c>
      <c r="H234">
        <f>IFERROR(VLOOKUP(D234:D946,'Факторы ликвидности'!C$4:L$2204,3,FALSE),0)</f>
        <v>0</v>
      </c>
      <c r="I234">
        <f>IFERROR(VLOOKUP(D234:D946,'Факторы ликвидности'!C$4:L$2204,4,FALSE),0)</f>
        <v>0</v>
      </c>
      <c r="J234">
        <f>IFERROR(VLOOKUP(D234:D946,'Факторы ликвидности'!C$4:L$2204,5,FALSE),0)</f>
        <v>0</v>
      </c>
      <c r="K234">
        <f>IFERROR(VLOOKUP(D234:D946,'Факторы ликвидности'!C$4:L$2204,6,FALSE),0)</f>
        <v>0</v>
      </c>
      <c r="L234">
        <f>IFERROR(VLOOKUP(D234:D946,'Факторы ликвидности'!C$4:L$2204,7,FALSE),0)</f>
        <v>0</v>
      </c>
      <c r="M234">
        <f>IFERROR(VLOOKUP(D234:D946,'Факторы ликвидности'!C$4:L$2204,8,FALSE),0)</f>
        <v>0</v>
      </c>
      <c r="N234">
        <f>IFERROR(VLOOKUP(D234:D946,'Факторы ликвидности'!C$4:L$2204,10,FALSE),0)</f>
        <v>0</v>
      </c>
    </row>
    <row r="235" spans="2:14" x14ac:dyDescent="0.3">
      <c r="B235">
        <v>231</v>
      </c>
      <c r="C235" s="16">
        <f t="shared" si="7"/>
        <v>6</v>
      </c>
      <c r="D235" s="17">
        <v>43561</v>
      </c>
      <c r="E235">
        <f>IFERROR(VLOOKUP(D234:D947,'Остатки на корсчетах'!B$3:D$4956,2,FALSE),0)</f>
        <v>0</v>
      </c>
      <c r="F235">
        <f>IFERROR(VLOOKUP(D235:D947,Сальдо!C$3:D$4010,2,FALSE),0)</f>
        <v>0</v>
      </c>
      <c r="G235">
        <f>IFERROR(VLOOKUP(D235:D947,'Факторы ликвидности'!C$4:L$2204,2,FALSE),0)</f>
        <v>0</v>
      </c>
      <c r="H235">
        <f>IFERROR(VLOOKUP(D235:D947,'Факторы ликвидности'!C$4:L$2204,3,FALSE),0)</f>
        <v>0</v>
      </c>
      <c r="I235">
        <f>IFERROR(VLOOKUP(D235:D947,'Факторы ликвидности'!C$4:L$2204,4,FALSE),0)</f>
        <v>0</v>
      </c>
      <c r="J235">
        <f>IFERROR(VLOOKUP(D235:D947,'Факторы ликвидности'!C$4:L$2204,5,FALSE),0)</f>
        <v>0</v>
      </c>
      <c r="K235">
        <f>IFERROR(VLOOKUP(D235:D947,'Факторы ликвидности'!C$4:L$2204,6,FALSE),0)</f>
        <v>0</v>
      </c>
      <c r="L235">
        <f>IFERROR(VLOOKUP(D235:D947,'Факторы ликвидности'!C$4:L$2204,7,FALSE),0)</f>
        <v>0</v>
      </c>
      <c r="M235">
        <f>IFERROR(VLOOKUP(D235:D947,'Факторы ликвидности'!C$4:L$2204,8,FALSE),0)</f>
        <v>0</v>
      </c>
      <c r="N235">
        <f>IFERROR(VLOOKUP(D235:D947,'Факторы ликвидности'!C$4:L$2204,10,FALSE),0)</f>
        <v>0</v>
      </c>
    </row>
    <row r="236" spans="2:14" x14ac:dyDescent="0.3">
      <c r="B236">
        <v>232</v>
      </c>
      <c r="C236" s="16">
        <f t="shared" si="7"/>
        <v>5</v>
      </c>
      <c r="D236" s="17">
        <v>43560</v>
      </c>
      <c r="E236">
        <f>IFERROR(VLOOKUP(D235:D948,'Остатки на корсчетах'!B$3:D$4956,2,FALSE),0)</f>
        <v>2275.6</v>
      </c>
      <c r="F236">
        <f>IFERROR(VLOOKUP(D236:D948,Сальдо!C$3:D$4010,2,FALSE),0)</f>
        <v>112.3</v>
      </c>
      <c r="G236">
        <f>IFERROR(VLOOKUP(D236:D948,'Факторы ликвидности'!C$4:L$2204,2,FALSE),0)</f>
        <v>-26.9</v>
      </c>
      <c r="H236">
        <f>IFERROR(VLOOKUP(D236:D948,'Факторы ликвидности'!C$4:L$2204,3,FALSE),0)</f>
        <v>182.4</v>
      </c>
      <c r="I236">
        <f>IFERROR(VLOOKUP(D236:D948,'Факторы ликвидности'!C$4:L$2204,4,FALSE),0)</f>
        <v>-1.6</v>
      </c>
      <c r="J236">
        <f>IFERROR(VLOOKUP(D236:D948,'Факторы ликвидности'!C$4:L$2204,5,FALSE),0)</f>
        <v>0</v>
      </c>
      <c r="K236">
        <f>IFERROR(VLOOKUP(D236:D948,'Факторы ликвидности'!C$4:L$2204,6,FALSE),0)</f>
        <v>97.1</v>
      </c>
      <c r="L236">
        <f>IFERROR(VLOOKUP(D236:D948,'Факторы ликвидности'!C$4:L$2204,7,FALSE),0)</f>
        <v>18.399999999999999</v>
      </c>
      <c r="M236">
        <f>IFERROR(VLOOKUP(D236:D948,'Факторы ликвидности'!C$4:L$2204,8,FALSE),0)</f>
        <v>0</v>
      </c>
      <c r="N236">
        <f>IFERROR(VLOOKUP(D236:D948,'Факторы ликвидности'!C$4:L$2204,10,FALSE),0)</f>
        <v>-3.1</v>
      </c>
    </row>
    <row r="237" spans="2:14" x14ac:dyDescent="0.3">
      <c r="B237">
        <v>233</v>
      </c>
      <c r="C237" s="16">
        <f t="shared" si="7"/>
        <v>4</v>
      </c>
      <c r="D237" s="17">
        <v>43559</v>
      </c>
      <c r="E237">
        <f>IFERROR(VLOOKUP(D236:D949,'Остатки на корсчетах'!B$3:D$4956,2,FALSE),0)</f>
        <v>2265</v>
      </c>
      <c r="F237">
        <f>IFERROR(VLOOKUP(D237:D949,Сальдо!C$3:D$4010,2,FALSE),0)</f>
        <v>110.9</v>
      </c>
      <c r="G237">
        <f>IFERROR(VLOOKUP(D237:D949,'Факторы ликвидности'!C$4:L$2204,2,FALSE),0)</f>
        <v>-34.299999999999997</v>
      </c>
      <c r="H237">
        <f>IFERROR(VLOOKUP(D237:D949,'Факторы ликвидности'!C$4:L$2204,3,FALSE),0)</f>
        <v>47.3</v>
      </c>
      <c r="I237">
        <f>IFERROR(VLOOKUP(D237:D949,'Факторы ликвидности'!C$4:L$2204,4,FALSE),0)</f>
        <v>-2</v>
      </c>
      <c r="J237">
        <f>IFERROR(VLOOKUP(D237:D949,'Факторы ликвидности'!C$4:L$2204,5,FALSE),0)</f>
        <v>0</v>
      </c>
      <c r="K237">
        <f>IFERROR(VLOOKUP(D237:D949,'Факторы ликвидности'!C$4:L$2204,6,FALSE),0)</f>
        <v>-49.7</v>
      </c>
      <c r="L237">
        <f>IFERROR(VLOOKUP(D237:D949,'Факторы ликвидности'!C$4:L$2204,7,FALSE),0)</f>
        <v>18.2</v>
      </c>
      <c r="M237">
        <f>IFERROR(VLOOKUP(D237:D949,'Факторы ликвидности'!C$4:L$2204,8,FALSE),0)</f>
        <v>0</v>
      </c>
      <c r="N237">
        <f>IFERROR(VLOOKUP(D237:D949,'Факторы ликвидности'!C$4:L$2204,10,FALSE),0)</f>
        <v>-2.4</v>
      </c>
    </row>
    <row r="238" spans="2:14" x14ac:dyDescent="0.3">
      <c r="B238">
        <v>234</v>
      </c>
      <c r="C238" s="16">
        <f t="shared" si="7"/>
        <v>3</v>
      </c>
      <c r="D238" s="17">
        <v>43558</v>
      </c>
      <c r="E238">
        <f>IFERROR(VLOOKUP(D237:D950,'Остатки на корсчетах'!B$3:D$4956,2,FALSE),0)</f>
        <v>2494.4</v>
      </c>
      <c r="F238">
        <f>IFERROR(VLOOKUP(D238:D950,Сальдо!C$3:D$4010,2,FALSE),0)</f>
        <v>-23.7</v>
      </c>
      <c r="G238">
        <f>IFERROR(VLOOKUP(D238:D950,'Факторы ликвидности'!C$4:L$2204,2,FALSE),0)</f>
        <v>-20</v>
      </c>
      <c r="H238">
        <f>IFERROR(VLOOKUP(D238:D950,'Факторы ликвидности'!C$4:L$2204,3,FALSE),0)</f>
        <v>-111.6</v>
      </c>
      <c r="I238">
        <f>IFERROR(VLOOKUP(D238:D950,'Факторы ликвидности'!C$4:L$2204,4,FALSE),0)</f>
        <v>-85.7</v>
      </c>
      <c r="J238">
        <f>IFERROR(VLOOKUP(D238:D950,'Факторы ликвидности'!C$4:L$2204,5,FALSE),0)</f>
        <v>26</v>
      </c>
      <c r="K238">
        <f>IFERROR(VLOOKUP(D238:D950,'Факторы ликвидности'!C$4:L$2204,6,FALSE),0)</f>
        <v>-150.4</v>
      </c>
      <c r="L238">
        <f>IFERROR(VLOOKUP(D238:D950,'Факторы ликвидности'!C$4:L$2204,7,FALSE),0)</f>
        <v>18.3</v>
      </c>
      <c r="M238">
        <f>IFERROR(VLOOKUP(D238:D950,'Факторы ликвидности'!C$4:L$2204,8,FALSE),0)</f>
        <v>0</v>
      </c>
      <c r="N238">
        <f>IFERROR(VLOOKUP(D238:D950,'Факторы ликвидности'!C$4:L$2204,10,FALSE),0)</f>
        <v>-97.8</v>
      </c>
    </row>
    <row r="239" spans="2:14" x14ac:dyDescent="0.3">
      <c r="B239">
        <v>235</v>
      </c>
      <c r="C239" s="18">
        <f t="shared" si="7"/>
        <v>2</v>
      </c>
      <c r="D239" s="8">
        <v>43557</v>
      </c>
      <c r="E239">
        <f>IFERROR(VLOOKUP(D238:D951,'Остатки на корсчетах'!B$3:D$4956,2,FALSE),0)</f>
        <v>2162</v>
      </c>
      <c r="F239">
        <f>IFERROR(VLOOKUP(D239:D951,Сальдо!C$3:D$4010,2,FALSE),0)</f>
        <v>134.19999999999999</v>
      </c>
      <c r="G239">
        <f>IFERROR(VLOOKUP(D239:D951,'Факторы ликвидности'!C$4:L$2204,2,FALSE),0)</f>
        <v>-3.8</v>
      </c>
      <c r="H239">
        <f>IFERROR(VLOOKUP(D239:D951,'Факторы ликвидности'!C$4:L$2204,3,FALSE),0)</f>
        <v>323.5</v>
      </c>
      <c r="I239">
        <f>IFERROR(VLOOKUP(D239:D951,'Факторы ликвидности'!C$4:L$2204,4,FALSE),0)</f>
        <v>10.6</v>
      </c>
      <c r="J239">
        <f>IFERROR(VLOOKUP(D239:D951,'Факторы ликвидности'!C$4:L$2204,5,FALSE),0)</f>
        <v>0</v>
      </c>
      <c r="K239">
        <f>IFERROR(VLOOKUP(D239:D951,'Факторы ликвидности'!C$4:L$2204,6,FALSE),0)</f>
        <v>249.9</v>
      </c>
      <c r="L239">
        <f>IFERROR(VLOOKUP(D239:D951,'Факторы ликвидности'!C$4:L$2204,7,FALSE),0)</f>
        <v>18.5</v>
      </c>
      <c r="M239">
        <f>IFERROR(VLOOKUP(D239:D951,'Факторы ликвидности'!C$4:L$2204,8,FALSE),0)</f>
        <v>0</v>
      </c>
      <c r="N239">
        <f>IFERROR(VLOOKUP(D239:D951,'Факторы ликвидности'!C$4:L$2204,10,FALSE),0)</f>
        <v>12.6</v>
      </c>
    </row>
    <row r="240" spans="2:14" x14ac:dyDescent="0.3">
      <c r="B240">
        <v>236</v>
      </c>
      <c r="C240" s="18">
        <f t="shared" si="7"/>
        <v>1</v>
      </c>
      <c r="D240" s="8">
        <v>43556</v>
      </c>
      <c r="E240">
        <f>IFERROR(VLOOKUP(D239:D952,'Остатки на корсчетах'!B$3:D$4956,2,FALSE),0)</f>
        <v>2128.6</v>
      </c>
      <c r="F240">
        <f>IFERROR(VLOOKUP(D240:D952,Сальдо!C$3:D$4010,2,FALSE),0)</f>
        <v>98.9</v>
      </c>
      <c r="G240">
        <f>IFERROR(VLOOKUP(D240:D952,'Факторы ликвидности'!C$4:L$2204,2,FALSE),0)</f>
        <v>32</v>
      </c>
      <c r="H240">
        <f>IFERROR(VLOOKUP(D240:D952,'Факторы ликвидности'!C$4:L$2204,3,FALSE),0)</f>
        <v>38.4</v>
      </c>
      <c r="I240">
        <f>IFERROR(VLOOKUP(D240:D952,'Факторы ликвидности'!C$4:L$2204,4,FALSE),0)</f>
        <v>0</v>
      </c>
      <c r="J240">
        <f>IFERROR(VLOOKUP(D240:D952,'Факторы ликвидности'!C$4:L$2204,5,FALSE),0)</f>
        <v>0</v>
      </c>
      <c r="K240">
        <f>IFERROR(VLOOKUP(D240:D952,'Факторы ликвидности'!C$4:L$2204,6,FALSE),0)</f>
        <v>50</v>
      </c>
      <c r="L240">
        <f>IFERROR(VLOOKUP(D240:D952,'Факторы ликвидности'!C$4:L$2204,7,FALSE),0)</f>
        <v>18.3</v>
      </c>
      <c r="M240">
        <f>IFERROR(VLOOKUP(D240:D952,'Факторы ликвидности'!C$4:L$2204,8,FALSE),0)</f>
        <v>0</v>
      </c>
      <c r="N240">
        <f>IFERROR(VLOOKUP(D240:D952,'Факторы ликвидности'!C$4:L$2204,10,FALSE),0)</f>
        <v>-36.799999999999997</v>
      </c>
    </row>
    <row r="241" spans="2:14" x14ac:dyDescent="0.3">
      <c r="B241">
        <v>237</v>
      </c>
      <c r="C241" s="18">
        <f t="shared" si="7"/>
        <v>7</v>
      </c>
      <c r="D241" s="19">
        <v>43555</v>
      </c>
      <c r="E241">
        <f>IFERROR(VLOOKUP(D240:D953,'Остатки на корсчетах'!B$3:D$4956,2,FALSE),0)</f>
        <v>0</v>
      </c>
      <c r="F241">
        <f>IFERROR(VLOOKUP(D241:D953,Сальдо!C$3:D$4010,2,FALSE),0)</f>
        <v>0</v>
      </c>
      <c r="G241">
        <f>IFERROR(VLOOKUP(D241:D953,'Факторы ликвидности'!C$4:L$2204,2,FALSE),0)</f>
        <v>0</v>
      </c>
      <c r="H241">
        <f>IFERROR(VLOOKUP(D241:D953,'Факторы ликвидности'!C$4:L$2204,3,FALSE),0)</f>
        <v>0</v>
      </c>
      <c r="I241">
        <f>IFERROR(VLOOKUP(D241:D953,'Факторы ликвидности'!C$4:L$2204,4,FALSE),0)</f>
        <v>0</v>
      </c>
      <c r="J241">
        <f>IFERROR(VLOOKUP(D241:D953,'Факторы ликвидности'!C$4:L$2204,5,FALSE),0)</f>
        <v>0</v>
      </c>
      <c r="K241">
        <f>IFERROR(VLOOKUP(D241:D953,'Факторы ликвидности'!C$4:L$2204,6,FALSE),0)</f>
        <v>0</v>
      </c>
      <c r="L241">
        <f>IFERROR(VLOOKUP(D241:D953,'Факторы ликвидности'!C$4:L$2204,7,FALSE),0)</f>
        <v>0</v>
      </c>
      <c r="M241">
        <f>IFERROR(VLOOKUP(D241:D953,'Факторы ликвидности'!C$4:L$2204,8,FALSE),0)</f>
        <v>0</v>
      </c>
      <c r="N241">
        <f>IFERROR(VLOOKUP(D241:D953,'Факторы ликвидности'!C$4:L$2204,10,FALSE),0)</f>
        <v>0</v>
      </c>
    </row>
    <row r="242" spans="2:14" x14ac:dyDescent="0.3">
      <c r="B242">
        <v>238</v>
      </c>
      <c r="C242" s="18">
        <f t="shared" si="7"/>
        <v>6</v>
      </c>
      <c r="D242" s="19">
        <v>43554</v>
      </c>
      <c r="E242">
        <f>IFERROR(VLOOKUP(D241:D954,'Остатки на корсчетах'!B$3:D$4956,2,FALSE),0)</f>
        <v>0</v>
      </c>
      <c r="F242">
        <f>IFERROR(VLOOKUP(D242:D954,Сальдо!C$3:D$4010,2,FALSE),0)</f>
        <v>0</v>
      </c>
      <c r="G242">
        <f>IFERROR(VLOOKUP(D242:D954,'Факторы ликвидности'!C$4:L$2204,2,FALSE),0)</f>
        <v>0</v>
      </c>
      <c r="H242">
        <f>IFERROR(VLOOKUP(D242:D954,'Факторы ликвидности'!C$4:L$2204,3,FALSE),0)</f>
        <v>0</v>
      </c>
      <c r="I242">
        <f>IFERROR(VLOOKUP(D242:D954,'Факторы ликвидности'!C$4:L$2204,4,FALSE),0)</f>
        <v>0</v>
      </c>
      <c r="J242">
        <f>IFERROR(VLOOKUP(D242:D954,'Факторы ликвидности'!C$4:L$2204,5,FALSE),0)</f>
        <v>0</v>
      </c>
      <c r="K242">
        <f>IFERROR(VLOOKUP(D242:D954,'Факторы ликвидности'!C$4:L$2204,6,FALSE),0)</f>
        <v>0</v>
      </c>
      <c r="L242">
        <f>IFERROR(VLOOKUP(D242:D954,'Факторы ликвидности'!C$4:L$2204,7,FALSE),0)</f>
        <v>0</v>
      </c>
      <c r="M242">
        <f>IFERROR(VLOOKUP(D242:D954,'Факторы ликвидности'!C$4:L$2204,8,FALSE),0)</f>
        <v>0</v>
      </c>
      <c r="N242">
        <f>IFERROR(VLOOKUP(D242:D954,'Факторы ликвидности'!C$4:L$2204,10,FALSE),0)</f>
        <v>0</v>
      </c>
    </row>
    <row r="243" spans="2:14" x14ac:dyDescent="0.3">
      <c r="B243">
        <v>239</v>
      </c>
      <c r="C243" s="18">
        <f t="shared" si="7"/>
        <v>5</v>
      </c>
      <c r="D243" s="19">
        <v>43553</v>
      </c>
      <c r="E243">
        <f>IFERROR(VLOOKUP(D242:D955,'Остатки на корсчетах'!B$3:D$4956,2,FALSE),0)</f>
        <v>2078.8000000000002</v>
      </c>
      <c r="F243">
        <f>IFERROR(VLOOKUP(D243:D955,Сальдо!C$3:D$4010,2,FALSE),0)</f>
        <v>51.2</v>
      </c>
      <c r="G243">
        <f>IFERROR(VLOOKUP(D243:D955,'Факторы ликвидности'!C$4:L$2204,2,FALSE),0)</f>
        <v>11.3</v>
      </c>
      <c r="H243">
        <f>IFERROR(VLOOKUP(D243:D955,'Факторы ликвидности'!C$4:L$2204,3,FALSE),0)</f>
        <v>82.9</v>
      </c>
      <c r="I243">
        <f>IFERROR(VLOOKUP(D243:D955,'Факторы ликвидности'!C$4:L$2204,4,FALSE),0)</f>
        <v>0</v>
      </c>
      <c r="J243">
        <f>IFERROR(VLOOKUP(D243:D955,'Факторы ликвидности'!C$4:L$2204,5,FALSE),0)</f>
        <v>10</v>
      </c>
      <c r="K243">
        <f>IFERROR(VLOOKUP(D243:D955,'Факторы ликвидности'!C$4:L$2204,6,FALSE),0)</f>
        <v>-149.69999999999999</v>
      </c>
      <c r="L243">
        <f>IFERROR(VLOOKUP(D243:D955,'Факторы ликвидности'!C$4:L$2204,7,FALSE),0)</f>
        <v>18.399999999999999</v>
      </c>
      <c r="M243">
        <f>IFERROR(VLOOKUP(D243:D955,'Факторы ликвидности'!C$4:L$2204,8,FALSE),0)</f>
        <v>0</v>
      </c>
      <c r="N243">
        <f>IFERROR(VLOOKUP(D243:D955,'Факторы ликвидности'!C$4:L$2204,10,FALSE),0)</f>
        <v>-44.5</v>
      </c>
    </row>
    <row r="244" spans="2:14" x14ac:dyDescent="0.3">
      <c r="B244">
        <v>240</v>
      </c>
      <c r="C244" s="18">
        <f t="shared" si="7"/>
        <v>4</v>
      </c>
      <c r="D244" s="19">
        <v>43552</v>
      </c>
      <c r="E244">
        <f>IFERROR(VLOOKUP(D243:D956,'Остатки на корсчетах'!B$3:D$4956,2,FALSE),0)</f>
        <v>2125.6</v>
      </c>
      <c r="F244">
        <f>IFERROR(VLOOKUP(D244:D956,Сальдо!C$3:D$4010,2,FALSE),0)</f>
        <v>135.69999999999999</v>
      </c>
      <c r="G244">
        <f>IFERROR(VLOOKUP(D244:D956,'Факторы ликвидности'!C$4:L$2204,2,FALSE),0)</f>
        <v>11.3</v>
      </c>
      <c r="H244">
        <f>IFERROR(VLOOKUP(D244:D956,'Факторы ликвидности'!C$4:L$2204,3,FALSE),0)</f>
        <v>-145.30000000000001</v>
      </c>
      <c r="I244">
        <f>IFERROR(VLOOKUP(D244:D956,'Факторы ликвидности'!C$4:L$2204,4,FALSE),0)</f>
        <v>0</v>
      </c>
      <c r="J244">
        <f>IFERROR(VLOOKUP(D244:D956,'Факторы ликвидности'!C$4:L$2204,5,FALSE),0)</f>
        <v>0</v>
      </c>
      <c r="K244">
        <f>IFERROR(VLOOKUP(D244:D956,'Факторы ликвидности'!C$4:L$2204,6,FALSE),0)</f>
        <v>19.399999999999999</v>
      </c>
      <c r="L244">
        <f>IFERROR(VLOOKUP(D244:D956,'Факторы ликвидности'!C$4:L$2204,7,FALSE),0)</f>
        <v>18.5</v>
      </c>
      <c r="M244">
        <f>IFERROR(VLOOKUP(D244:D956,'Факторы ликвидности'!C$4:L$2204,8,FALSE),0)</f>
        <v>0</v>
      </c>
      <c r="N244">
        <f>IFERROR(VLOOKUP(D244:D956,'Факторы ликвидности'!C$4:L$2204,10,FALSE),0)</f>
        <v>87.1</v>
      </c>
    </row>
    <row r="245" spans="2:14" x14ac:dyDescent="0.3">
      <c r="B245">
        <v>241</v>
      </c>
      <c r="C245" s="18">
        <f t="shared" si="7"/>
        <v>3</v>
      </c>
      <c r="D245" s="19">
        <v>43551</v>
      </c>
      <c r="E245">
        <f>IFERROR(VLOOKUP(D244:D957,'Остатки на корсчетах'!B$3:D$4956,2,FALSE),0)</f>
        <v>1866.4</v>
      </c>
      <c r="F245">
        <f>IFERROR(VLOOKUP(D245:D957,Сальдо!C$3:D$4010,2,FALSE),0)</f>
        <v>406.4</v>
      </c>
      <c r="G245">
        <f>IFERROR(VLOOKUP(D245:D957,'Факторы ликвидности'!C$4:L$2204,2,FALSE),0)</f>
        <v>16.5</v>
      </c>
      <c r="H245">
        <f>IFERROR(VLOOKUP(D245:D957,'Факторы ликвидности'!C$4:L$2204,3,FALSE),0)</f>
        <v>-31.1</v>
      </c>
      <c r="I245">
        <f>IFERROR(VLOOKUP(D245:D957,'Факторы ликвидности'!C$4:L$2204,4,FALSE),0)</f>
        <v>-54.6</v>
      </c>
      <c r="J245">
        <f>IFERROR(VLOOKUP(D245:D957,'Факторы ликвидности'!C$4:L$2204,5,FALSE),0)</f>
        <v>41.3</v>
      </c>
      <c r="K245">
        <f>IFERROR(VLOOKUP(D245:D957,'Факторы ликвидности'!C$4:L$2204,6,FALSE),0)</f>
        <v>25</v>
      </c>
      <c r="L245">
        <f>IFERROR(VLOOKUP(D245:D957,'Факторы ликвидности'!C$4:L$2204,7,FALSE),0)</f>
        <v>18.3</v>
      </c>
      <c r="M245">
        <f>IFERROR(VLOOKUP(D245:D957,'Факторы ликвидности'!C$4:L$2204,8,FALSE),0)</f>
        <v>0.2</v>
      </c>
      <c r="N245">
        <f>IFERROR(VLOOKUP(D245:D957,'Факторы ликвидности'!C$4:L$2204,10,FALSE),0)</f>
        <v>273.8</v>
      </c>
    </row>
    <row r="246" spans="2:14" x14ac:dyDescent="0.3">
      <c r="B246">
        <v>242</v>
      </c>
      <c r="C246" s="16">
        <f t="shared" si="7"/>
        <v>2</v>
      </c>
      <c r="D246" s="17">
        <v>43550</v>
      </c>
      <c r="E246">
        <f>IFERROR(VLOOKUP(D245:D958,'Остатки на корсчетах'!B$3:D$4956,2,FALSE),0)</f>
        <v>1774.8</v>
      </c>
      <c r="F246">
        <f>IFERROR(VLOOKUP(D246:D958,Сальдо!C$3:D$4010,2,FALSE),0)</f>
        <v>139.69999999999999</v>
      </c>
      <c r="G246">
        <f>IFERROR(VLOOKUP(D246:D958,'Факторы ликвидности'!C$4:L$2204,2,FALSE),0)</f>
        <v>27.5</v>
      </c>
      <c r="H246">
        <f>IFERROR(VLOOKUP(D246:D958,'Факторы ликвидности'!C$4:L$2204,3,FALSE),0)</f>
        <v>40.9</v>
      </c>
      <c r="I246">
        <f>IFERROR(VLOOKUP(D246:D958,'Факторы ликвидности'!C$4:L$2204,4,FALSE),0)</f>
        <v>13.9</v>
      </c>
      <c r="J246">
        <f>IFERROR(VLOOKUP(D246:D958,'Факторы ликвидности'!C$4:L$2204,5,FALSE),0)</f>
        <v>0</v>
      </c>
      <c r="K246">
        <f>IFERROR(VLOOKUP(D246:D958,'Факторы ликвидности'!C$4:L$2204,6,FALSE),0)</f>
        <v>1</v>
      </c>
      <c r="L246">
        <f>IFERROR(VLOOKUP(D246:D958,'Факторы ликвидности'!C$4:L$2204,7,FALSE),0)</f>
        <v>18.5</v>
      </c>
      <c r="M246">
        <f>IFERROR(VLOOKUP(D246:D958,'Факторы ликвидности'!C$4:L$2204,8,FALSE),0)</f>
        <v>0</v>
      </c>
      <c r="N246">
        <f>IFERROR(VLOOKUP(D246:D958,'Факторы ликвидности'!C$4:L$2204,10,FALSE),0)</f>
        <v>23.3</v>
      </c>
    </row>
    <row r="247" spans="2:14" x14ac:dyDescent="0.3">
      <c r="B247">
        <v>243</v>
      </c>
      <c r="C247" s="16">
        <f t="shared" si="7"/>
        <v>1</v>
      </c>
      <c r="D247" s="17">
        <v>43549</v>
      </c>
      <c r="E247">
        <f>IFERROR(VLOOKUP(D246:D959,'Остатки на корсчетах'!B$3:D$4956,2,FALSE),0)</f>
        <v>2414</v>
      </c>
      <c r="F247">
        <f>IFERROR(VLOOKUP(D247:D959,Сальдо!C$3:D$4010,2,FALSE),0)</f>
        <v>133.9</v>
      </c>
      <c r="G247">
        <f>IFERROR(VLOOKUP(D247:D959,'Факторы ликвидности'!C$4:L$2204,2,FALSE),0)</f>
        <v>56.6</v>
      </c>
      <c r="H247">
        <f>IFERROR(VLOOKUP(D247:D959,'Факторы ликвидности'!C$4:L$2204,3,FALSE),0)</f>
        <v>-691.2</v>
      </c>
      <c r="I247">
        <f>IFERROR(VLOOKUP(D247:D959,'Факторы ликвидности'!C$4:L$2204,4,FALSE),0)</f>
        <v>0</v>
      </c>
      <c r="J247">
        <f>IFERROR(VLOOKUP(D247:D959,'Факторы ликвидности'!C$4:L$2204,5,FALSE),0)</f>
        <v>0</v>
      </c>
      <c r="K247">
        <f>IFERROR(VLOOKUP(D247:D959,'Факторы ликвидности'!C$4:L$2204,6,FALSE),0)</f>
        <v>109.1</v>
      </c>
      <c r="L247">
        <f>IFERROR(VLOOKUP(D247:D959,'Факторы ликвидности'!C$4:L$2204,7,FALSE),0)</f>
        <v>18.399999999999999</v>
      </c>
      <c r="M247">
        <f>IFERROR(VLOOKUP(D247:D959,'Факторы ликвидности'!C$4:L$2204,8,FALSE),0)</f>
        <v>0</v>
      </c>
      <c r="N247">
        <f>IFERROR(VLOOKUP(D247:D959,'Факторы ликвидности'!C$4:L$2204,10,FALSE),0)</f>
        <v>-4.7</v>
      </c>
    </row>
    <row r="248" spans="2:14" x14ac:dyDescent="0.3">
      <c r="B248">
        <v>244</v>
      </c>
      <c r="C248" s="16">
        <f t="shared" si="7"/>
        <v>7</v>
      </c>
      <c r="D248" s="17">
        <v>43548</v>
      </c>
      <c r="E248">
        <f>IFERROR(VLOOKUP(D247:D960,'Остатки на корсчетах'!B$3:D$4956,2,FALSE),0)</f>
        <v>0</v>
      </c>
      <c r="F248">
        <f>IFERROR(VLOOKUP(D248:D960,Сальдо!C$3:D$4010,2,FALSE),0)</f>
        <v>0</v>
      </c>
      <c r="G248">
        <f>IFERROR(VLOOKUP(D248:D960,'Факторы ликвидности'!C$4:L$2204,2,FALSE),0)</f>
        <v>0</v>
      </c>
      <c r="H248">
        <f>IFERROR(VLOOKUP(D248:D960,'Факторы ликвидности'!C$4:L$2204,3,FALSE),0)</f>
        <v>0</v>
      </c>
      <c r="I248">
        <f>IFERROR(VLOOKUP(D248:D960,'Факторы ликвидности'!C$4:L$2204,4,FALSE),0)</f>
        <v>0</v>
      </c>
      <c r="J248">
        <f>IFERROR(VLOOKUP(D248:D960,'Факторы ликвидности'!C$4:L$2204,5,FALSE),0)</f>
        <v>0</v>
      </c>
      <c r="K248">
        <f>IFERROR(VLOOKUP(D248:D960,'Факторы ликвидности'!C$4:L$2204,6,FALSE),0)</f>
        <v>0</v>
      </c>
      <c r="L248">
        <f>IFERROR(VLOOKUP(D248:D960,'Факторы ликвидности'!C$4:L$2204,7,FALSE),0)</f>
        <v>0</v>
      </c>
      <c r="M248">
        <f>IFERROR(VLOOKUP(D248:D960,'Факторы ликвидности'!C$4:L$2204,8,FALSE),0)</f>
        <v>0</v>
      </c>
      <c r="N248">
        <f>IFERROR(VLOOKUP(D248:D960,'Факторы ликвидности'!C$4:L$2204,10,FALSE),0)</f>
        <v>0</v>
      </c>
    </row>
    <row r="249" spans="2:14" x14ac:dyDescent="0.3">
      <c r="B249">
        <v>245</v>
      </c>
      <c r="C249" s="16">
        <f t="shared" si="7"/>
        <v>6</v>
      </c>
      <c r="D249" s="17">
        <v>43547</v>
      </c>
      <c r="E249">
        <f>IFERROR(VLOOKUP(D248:D961,'Остатки на корсчетах'!B$3:D$4956,2,FALSE),0)</f>
        <v>0</v>
      </c>
      <c r="F249">
        <f>IFERROR(VLOOKUP(D249:D961,Сальдо!C$3:D$4010,2,FALSE),0)</f>
        <v>0</v>
      </c>
      <c r="G249">
        <f>IFERROR(VLOOKUP(D249:D961,'Факторы ликвидности'!C$4:L$2204,2,FALSE),0)</f>
        <v>0</v>
      </c>
      <c r="H249">
        <f>IFERROR(VLOOKUP(D249:D961,'Факторы ликвидности'!C$4:L$2204,3,FALSE),0)</f>
        <v>0</v>
      </c>
      <c r="I249">
        <f>IFERROR(VLOOKUP(D249:D961,'Факторы ликвидности'!C$4:L$2204,4,FALSE),0)</f>
        <v>0</v>
      </c>
      <c r="J249">
        <f>IFERROR(VLOOKUP(D249:D961,'Факторы ликвидности'!C$4:L$2204,5,FALSE),0)</f>
        <v>0</v>
      </c>
      <c r="K249">
        <f>IFERROR(VLOOKUP(D249:D961,'Факторы ликвидности'!C$4:L$2204,6,FALSE),0)</f>
        <v>0</v>
      </c>
      <c r="L249">
        <f>IFERROR(VLOOKUP(D249:D961,'Факторы ликвидности'!C$4:L$2204,7,FALSE),0)</f>
        <v>0</v>
      </c>
      <c r="M249">
        <f>IFERROR(VLOOKUP(D249:D961,'Факторы ликвидности'!C$4:L$2204,8,FALSE),0)</f>
        <v>0</v>
      </c>
      <c r="N249">
        <f>IFERROR(VLOOKUP(D249:D961,'Факторы ликвидности'!C$4:L$2204,10,FALSE),0)</f>
        <v>0</v>
      </c>
    </row>
    <row r="250" spans="2:14" x14ac:dyDescent="0.3">
      <c r="B250">
        <v>246</v>
      </c>
      <c r="C250" s="16">
        <f t="shared" si="7"/>
        <v>5</v>
      </c>
      <c r="D250" s="17">
        <v>43546</v>
      </c>
      <c r="E250">
        <f>IFERROR(VLOOKUP(D249:D962,'Остатки на корсчетах'!B$3:D$4956,2,FALSE),0)</f>
        <v>2489.5</v>
      </c>
      <c r="F250">
        <f>IFERROR(VLOOKUP(D250:D962,Сальдо!C$3:D$4010,2,FALSE),0)</f>
        <v>121.5</v>
      </c>
      <c r="G250">
        <f>IFERROR(VLOOKUP(D250:D962,'Факторы ликвидности'!C$4:L$2204,2,FALSE),0)</f>
        <v>16.399999999999999</v>
      </c>
      <c r="H250">
        <f>IFERROR(VLOOKUP(D250:D962,'Факторы ликвидности'!C$4:L$2204,3,FALSE),0)</f>
        <v>-82.6</v>
      </c>
      <c r="I250">
        <f>IFERROR(VLOOKUP(D250:D962,'Факторы ликвидности'!C$4:L$2204,4,FALSE),0)</f>
        <v>0</v>
      </c>
      <c r="J250">
        <f>IFERROR(VLOOKUP(D250:D962,'Факторы ликвидности'!C$4:L$2204,5,FALSE),0)</f>
        <v>10</v>
      </c>
      <c r="K250">
        <f>IFERROR(VLOOKUP(D250:D962,'Факторы ликвидности'!C$4:L$2204,6,FALSE),0)</f>
        <v>-7.4</v>
      </c>
      <c r="L250">
        <f>IFERROR(VLOOKUP(D250:D962,'Факторы ликвидности'!C$4:L$2204,7,FALSE),0)</f>
        <v>18.2</v>
      </c>
      <c r="M250">
        <f>IFERROR(VLOOKUP(D250:D962,'Факторы ликвидности'!C$4:L$2204,8,FALSE),0)</f>
        <v>0</v>
      </c>
      <c r="N250">
        <f>IFERROR(VLOOKUP(D250:D962,'Факторы ликвидности'!C$4:L$2204,10,FALSE),0)</f>
        <v>-9.4</v>
      </c>
    </row>
    <row r="251" spans="2:14" x14ac:dyDescent="0.3">
      <c r="B251">
        <v>247</v>
      </c>
      <c r="C251" s="16">
        <f t="shared" si="7"/>
        <v>4</v>
      </c>
      <c r="D251" s="17">
        <v>43545</v>
      </c>
      <c r="E251">
        <f>IFERROR(VLOOKUP(D250:D963,'Остатки на корсчетах'!B$3:D$4956,2,FALSE),0)</f>
        <v>2401.1</v>
      </c>
      <c r="F251">
        <f>IFERROR(VLOOKUP(D251:D963,Сальдо!C$3:D$4010,2,FALSE),0)</f>
        <v>131.6</v>
      </c>
      <c r="G251">
        <f>IFERROR(VLOOKUP(D251:D963,'Факторы ликвидности'!C$4:L$2204,2,FALSE),0)</f>
        <v>15.9</v>
      </c>
      <c r="H251">
        <f>IFERROR(VLOOKUP(D251:D963,'Факторы ликвидности'!C$4:L$2204,3,FALSE),0)</f>
        <v>65.5</v>
      </c>
      <c r="I251">
        <f>IFERROR(VLOOKUP(D251:D963,'Факторы ликвидности'!C$4:L$2204,4,FALSE),0)</f>
        <v>0</v>
      </c>
      <c r="J251">
        <f>IFERROR(VLOOKUP(D251:D963,'Факторы ликвидности'!C$4:L$2204,5,FALSE),0)</f>
        <v>0</v>
      </c>
      <c r="K251">
        <f>IFERROR(VLOOKUP(D251:D963,'Факторы ликвидности'!C$4:L$2204,6,FALSE),0)</f>
        <v>0.2</v>
      </c>
      <c r="L251">
        <f>IFERROR(VLOOKUP(D251:D963,'Факторы ликвидности'!C$4:L$2204,7,FALSE),0)</f>
        <v>18.3</v>
      </c>
      <c r="M251">
        <f>IFERROR(VLOOKUP(D251:D963,'Факторы ликвидности'!C$4:L$2204,8,FALSE),0)</f>
        <v>0</v>
      </c>
      <c r="N251">
        <f>IFERROR(VLOOKUP(D251:D963,'Факторы ликвидности'!C$4:L$2204,10,FALSE),0)</f>
        <v>7</v>
      </c>
    </row>
    <row r="252" spans="2:14" x14ac:dyDescent="0.3">
      <c r="B252">
        <v>248</v>
      </c>
      <c r="C252" s="16">
        <f t="shared" si="7"/>
        <v>3</v>
      </c>
      <c r="D252" s="17">
        <v>43544</v>
      </c>
      <c r="E252">
        <f>IFERROR(VLOOKUP(D251:D964,'Остатки на корсчетах'!B$3:D$4956,2,FALSE),0)</f>
        <v>2551.6999999999998</v>
      </c>
      <c r="F252">
        <f>IFERROR(VLOOKUP(D252:D964,Сальдо!C$3:D$4010,2,FALSE),0)</f>
        <v>-36.5</v>
      </c>
      <c r="G252">
        <f>IFERROR(VLOOKUP(D252:D964,'Факторы ликвидности'!C$4:L$2204,2,FALSE),0)</f>
        <v>14.2</v>
      </c>
      <c r="H252">
        <f>IFERROR(VLOOKUP(D252:D964,'Факторы ликвидности'!C$4:L$2204,3,FALSE),0)</f>
        <v>1</v>
      </c>
      <c r="I252">
        <f>IFERROR(VLOOKUP(D252:D964,'Факторы ликвидности'!C$4:L$2204,4,FALSE),0)</f>
        <v>-73.3</v>
      </c>
      <c r="J252">
        <f>IFERROR(VLOOKUP(D252:D964,'Факторы ликвидности'!C$4:L$2204,5,FALSE),0)</f>
        <v>88</v>
      </c>
      <c r="K252">
        <f>IFERROR(VLOOKUP(D252:D964,'Факторы ликвидности'!C$4:L$2204,6,FALSE),0)</f>
        <v>-76.099999999999994</v>
      </c>
      <c r="L252">
        <f>IFERROR(VLOOKUP(D252:D964,'Факторы ликвидности'!C$4:L$2204,7,FALSE),0)</f>
        <v>18.2</v>
      </c>
      <c r="M252">
        <f>IFERROR(VLOOKUP(D252:D964,'Факторы ликвидности'!C$4:L$2204,8,FALSE),0)</f>
        <v>0</v>
      </c>
      <c r="N252">
        <f>IFERROR(VLOOKUP(D252:D964,'Факторы ликвидности'!C$4:L$2204,10,FALSE),0)</f>
        <v>-165.7</v>
      </c>
    </row>
    <row r="253" spans="2:14" x14ac:dyDescent="0.3">
      <c r="B253">
        <v>249</v>
      </c>
      <c r="C253" s="18">
        <f t="shared" si="7"/>
        <v>2</v>
      </c>
      <c r="D253" s="8">
        <v>43543</v>
      </c>
      <c r="E253">
        <f>IFERROR(VLOOKUP(D252:D965,'Остатки на корсчетах'!B$3:D$4956,2,FALSE),0)</f>
        <v>2535.9</v>
      </c>
      <c r="F253">
        <f>IFERROR(VLOOKUP(D253:D965,Сальдо!C$3:D$4010,2,FALSE),0)</f>
        <v>110.6</v>
      </c>
      <c r="G253">
        <f>IFERROR(VLOOKUP(D253:D965,'Факторы ликвидности'!C$4:L$2204,2,FALSE),0)</f>
        <v>16.7</v>
      </c>
      <c r="H253">
        <f>IFERROR(VLOOKUP(D253:D965,'Факторы ликвидности'!C$4:L$2204,3,FALSE),0)</f>
        <v>4.4000000000000004</v>
      </c>
      <c r="I253">
        <f>IFERROR(VLOOKUP(D253:D965,'Факторы ликвидности'!C$4:L$2204,4,FALSE),0)</f>
        <v>2.9</v>
      </c>
      <c r="J253">
        <f>IFERROR(VLOOKUP(D253:D965,'Факторы ликвидности'!C$4:L$2204,5,FALSE),0)</f>
        <v>0</v>
      </c>
      <c r="K253">
        <f>IFERROR(VLOOKUP(D253:D965,'Факторы ликвидности'!C$4:L$2204,6,FALSE),0)</f>
        <v>17</v>
      </c>
      <c r="L253">
        <f>IFERROR(VLOOKUP(D253:D965,'Факторы ликвидности'!C$4:L$2204,7,FALSE),0)</f>
        <v>18.100000000000001</v>
      </c>
      <c r="M253">
        <f>IFERROR(VLOOKUP(D253:D965,'Факторы ликвидности'!C$4:L$2204,8,FALSE),0)</f>
        <v>-1.3</v>
      </c>
      <c r="N253">
        <f>IFERROR(VLOOKUP(D253:D965,'Факторы ликвидности'!C$4:L$2204,10,FALSE),0)</f>
        <v>-4.2</v>
      </c>
    </row>
    <row r="254" spans="2:14" x14ac:dyDescent="0.3">
      <c r="B254">
        <v>250</v>
      </c>
      <c r="C254" s="18">
        <f t="shared" si="7"/>
        <v>1</v>
      </c>
      <c r="D254" s="8">
        <v>43542</v>
      </c>
      <c r="E254">
        <f>IFERROR(VLOOKUP(D253:D966,'Остатки на корсчетах'!B$3:D$4956,2,FALSE),0)</f>
        <v>2558.8000000000002</v>
      </c>
      <c r="F254">
        <f>IFERROR(VLOOKUP(D254:D966,Сальдо!C$3:D$4010,2,FALSE),0)</f>
        <v>103.4</v>
      </c>
      <c r="G254">
        <f>IFERROR(VLOOKUP(D254:D966,'Факторы ликвидности'!C$4:L$2204,2,FALSE),0)</f>
        <v>30.8</v>
      </c>
      <c r="H254">
        <f>IFERROR(VLOOKUP(D254:D966,'Факторы ликвидности'!C$4:L$2204,3,FALSE),0)</f>
        <v>-48.8</v>
      </c>
      <c r="I254">
        <f>IFERROR(VLOOKUP(D254:D966,'Факторы ликвидности'!C$4:L$2204,4,FALSE),0)</f>
        <v>0</v>
      </c>
      <c r="J254">
        <f>IFERROR(VLOOKUP(D254:D966,'Факторы ликвидности'!C$4:L$2204,5,FALSE),0)</f>
        <v>0</v>
      </c>
      <c r="K254">
        <f>IFERROR(VLOOKUP(D254:D966,'Факторы ликвидности'!C$4:L$2204,6,FALSE),0)</f>
        <v>-40.1</v>
      </c>
      <c r="L254">
        <f>IFERROR(VLOOKUP(D254:D966,'Факторы ликвидности'!C$4:L$2204,7,FALSE),0)</f>
        <v>18.3</v>
      </c>
      <c r="M254">
        <f>IFERROR(VLOOKUP(D254:D966,'Факторы ликвидности'!C$4:L$2204,8,FALSE),0)</f>
        <v>2.2999999999999998</v>
      </c>
      <c r="N254">
        <f>IFERROR(VLOOKUP(D254:D966,'Факторы ликвидности'!C$4:L$2204,10,FALSE),0)</f>
        <v>-7.1</v>
      </c>
    </row>
    <row r="255" spans="2:14" x14ac:dyDescent="0.3">
      <c r="B255">
        <v>251</v>
      </c>
      <c r="C255" s="18">
        <f t="shared" si="7"/>
        <v>7</v>
      </c>
      <c r="D255" s="19">
        <v>43541</v>
      </c>
      <c r="E255">
        <f>IFERROR(VLOOKUP(D254:D967,'Остатки на корсчетах'!B$3:D$4956,2,FALSE),0)</f>
        <v>0</v>
      </c>
      <c r="F255">
        <f>IFERROR(VLOOKUP(D255:D967,Сальдо!C$3:D$4010,2,FALSE),0)</f>
        <v>0</v>
      </c>
      <c r="G255">
        <f>IFERROR(VLOOKUP(D255:D967,'Факторы ликвидности'!C$4:L$2204,2,FALSE),0)</f>
        <v>0</v>
      </c>
      <c r="H255">
        <f>IFERROR(VLOOKUP(D255:D967,'Факторы ликвидности'!C$4:L$2204,3,FALSE),0)</f>
        <v>0</v>
      </c>
      <c r="I255">
        <f>IFERROR(VLOOKUP(D255:D967,'Факторы ликвидности'!C$4:L$2204,4,FALSE),0)</f>
        <v>0</v>
      </c>
      <c r="J255">
        <f>IFERROR(VLOOKUP(D255:D967,'Факторы ликвидности'!C$4:L$2204,5,FALSE),0)</f>
        <v>0</v>
      </c>
      <c r="K255">
        <f>IFERROR(VLOOKUP(D255:D967,'Факторы ликвидности'!C$4:L$2204,6,FALSE),0)</f>
        <v>0</v>
      </c>
      <c r="L255">
        <f>IFERROR(VLOOKUP(D255:D967,'Факторы ликвидности'!C$4:L$2204,7,FALSE),0)</f>
        <v>0</v>
      </c>
      <c r="M255">
        <f>IFERROR(VLOOKUP(D255:D967,'Факторы ликвидности'!C$4:L$2204,8,FALSE),0)</f>
        <v>0</v>
      </c>
      <c r="N255">
        <f>IFERROR(VLOOKUP(D255:D967,'Факторы ликвидности'!C$4:L$2204,10,FALSE),0)</f>
        <v>0</v>
      </c>
    </row>
    <row r="256" spans="2:14" x14ac:dyDescent="0.3">
      <c r="B256">
        <v>252</v>
      </c>
      <c r="C256" s="18">
        <f t="shared" si="7"/>
        <v>6</v>
      </c>
      <c r="D256" s="19">
        <v>43540</v>
      </c>
      <c r="E256">
        <f>IFERROR(VLOOKUP(D255:D968,'Остатки на корсчетах'!B$3:D$4956,2,FALSE),0)</f>
        <v>0</v>
      </c>
      <c r="F256">
        <f>IFERROR(VLOOKUP(D256:D968,Сальдо!C$3:D$4010,2,FALSE),0)</f>
        <v>0</v>
      </c>
      <c r="G256">
        <f>IFERROR(VLOOKUP(D256:D968,'Факторы ликвидности'!C$4:L$2204,2,FALSE),0)</f>
        <v>0</v>
      </c>
      <c r="H256">
        <f>IFERROR(VLOOKUP(D256:D968,'Факторы ликвидности'!C$4:L$2204,3,FALSE),0)</f>
        <v>0</v>
      </c>
      <c r="I256">
        <f>IFERROR(VLOOKUP(D256:D968,'Факторы ликвидности'!C$4:L$2204,4,FALSE),0)</f>
        <v>0</v>
      </c>
      <c r="J256">
        <f>IFERROR(VLOOKUP(D256:D968,'Факторы ликвидности'!C$4:L$2204,5,FALSE),0)</f>
        <v>0</v>
      </c>
      <c r="K256">
        <f>IFERROR(VLOOKUP(D256:D968,'Факторы ликвидности'!C$4:L$2204,6,FALSE),0)</f>
        <v>0</v>
      </c>
      <c r="L256">
        <f>IFERROR(VLOOKUP(D256:D968,'Факторы ликвидности'!C$4:L$2204,7,FALSE),0)</f>
        <v>0</v>
      </c>
      <c r="M256">
        <f>IFERROR(VLOOKUP(D256:D968,'Факторы ликвидности'!C$4:L$2204,8,FALSE),0)</f>
        <v>0</v>
      </c>
      <c r="N256">
        <f>IFERROR(VLOOKUP(D256:D968,'Факторы ликвидности'!C$4:L$2204,10,FALSE),0)</f>
        <v>0</v>
      </c>
    </row>
    <row r="257" spans="2:14" x14ac:dyDescent="0.3">
      <c r="B257">
        <v>253</v>
      </c>
      <c r="C257" s="18">
        <f t="shared" si="7"/>
        <v>5</v>
      </c>
      <c r="D257" s="19">
        <v>43539</v>
      </c>
      <c r="E257">
        <f>IFERROR(VLOOKUP(D256:D969,'Остатки на корсчетах'!B$3:D$4956,2,FALSE),0)</f>
        <v>2664</v>
      </c>
      <c r="F257">
        <f>IFERROR(VLOOKUP(D257:D969,Сальдо!C$3:D$4010,2,FALSE),0)</f>
        <v>99.7</v>
      </c>
      <c r="G257">
        <f>IFERROR(VLOOKUP(D257:D969,'Факторы ликвидности'!C$4:L$2204,2,FALSE),0)</f>
        <v>-15.8</v>
      </c>
      <c r="H257">
        <f>IFERROR(VLOOKUP(D257:D969,'Факторы ликвидности'!C$4:L$2204,3,FALSE),0)</f>
        <v>-88.2</v>
      </c>
      <c r="I257">
        <f>IFERROR(VLOOKUP(D257:D969,'Факторы ликвидности'!C$4:L$2204,4,FALSE),0)</f>
        <v>0</v>
      </c>
      <c r="J257">
        <f>IFERROR(VLOOKUP(D257:D969,'Факторы ликвидности'!C$4:L$2204,5,FALSE),0)</f>
        <v>10</v>
      </c>
      <c r="K257">
        <f>IFERROR(VLOOKUP(D257:D969,'Факторы ликвидности'!C$4:L$2204,6,FALSE),0)</f>
        <v>-105.9</v>
      </c>
      <c r="L257">
        <f>IFERROR(VLOOKUP(D257:D969,'Факторы ликвидности'!C$4:L$2204,7,FALSE),0)</f>
        <v>18.3</v>
      </c>
      <c r="M257">
        <f>IFERROR(VLOOKUP(D257:D969,'Факторы ликвидности'!C$4:L$2204,8,FALSE),0)</f>
        <v>0.1</v>
      </c>
      <c r="N257">
        <f>IFERROR(VLOOKUP(D257:D969,'Факторы ликвидности'!C$4:L$2204,10,FALSE),0)</f>
        <v>-1.3</v>
      </c>
    </row>
    <row r="258" spans="2:14" x14ac:dyDescent="0.3">
      <c r="B258">
        <v>254</v>
      </c>
      <c r="C258" s="18">
        <f t="shared" si="7"/>
        <v>4</v>
      </c>
      <c r="D258" s="19">
        <v>43538</v>
      </c>
      <c r="E258">
        <f>IFERROR(VLOOKUP(D257:D970,'Остатки на корсчетах'!B$3:D$4956,2,FALSE),0)</f>
        <v>2685.1</v>
      </c>
      <c r="F258">
        <f>IFERROR(VLOOKUP(D258:D970,Сальдо!C$3:D$4010,2,FALSE),0)</f>
        <v>123.4</v>
      </c>
      <c r="G258">
        <f>IFERROR(VLOOKUP(D258:D970,'Факторы ликвидности'!C$4:L$2204,2,FALSE),0)</f>
        <v>-25.2</v>
      </c>
      <c r="H258">
        <f>IFERROR(VLOOKUP(D258:D970,'Факторы ликвидности'!C$4:L$2204,3,FALSE),0)</f>
        <v>-16.899999999999999</v>
      </c>
      <c r="I258">
        <f>IFERROR(VLOOKUP(D258:D970,'Факторы ликвидности'!C$4:L$2204,4,FALSE),0)</f>
        <v>0</v>
      </c>
      <c r="J258">
        <f>IFERROR(VLOOKUP(D258:D970,'Факторы ликвидности'!C$4:L$2204,5,FALSE),0)</f>
        <v>0</v>
      </c>
      <c r="K258">
        <f>IFERROR(VLOOKUP(D258:D970,'Факторы ликвидности'!C$4:L$2204,6,FALSE),0)</f>
        <v>0</v>
      </c>
      <c r="L258">
        <f>IFERROR(VLOOKUP(D258:D970,'Факторы ликвидности'!C$4:L$2204,7,FALSE),0)</f>
        <v>18.2</v>
      </c>
      <c r="M258">
        <f>IFERROR(VLOOKUP(D258:D970,'Факторы ликвидности'!C$4:L$2204,8,FALSE),0)</f>
        <v>0</v>
      </c>
      <c r="N258">
        <f>IFERROR(VLOOKUP(D258:D970,'Факторы ликвидности'!C$4:L$2204,10,FALSE),0)</f>
        <v>20.9</v>
      </c>
    </row>
    <row r="259" spans="2:14" x14ac:dyDescent="0.3">
      <c r="B259">
        <v>255</v>
      </c>
      <c r="C259" s="18">
        <f t="shared" si="7"/>
        <v>3</v>
      </c>
      <c r="D259" s="19">
        <v>43537</v>
      </c>
      <c r="E259">
        <f>IFERROR(VLOOKUP(D258:D971,'Остатки на корсчетах'!B$3:D$4956,2,FALSE),0)</f>
        <v>2692.4</v>
      </c>
      <c r="F259">
        <f>IFERROR(VLOOKUP(D259:D971,Сальдо!C$3:D$4010,2,FALSE),0)</f>
        <v>122.5</v>
      </c>
      <c r="G259">
        <f>IFERROR(VLOOKUP(D259:D971,'Факторы ликвидности'!C$4:L$2204,2,FALSE),0)</f>
        <v>-9.9</v>
      </c>
      <c r="H259">
        <f>IFERROR(VLOOKUP(D259:D971,'Факторы ликвидности'!C$4:L$2204,3,FALSE),0)</f>
        <v>-9.4</v>
      </c>
      <c r="I259">
        <f>IFERROR(VLOOKUP(D259:D971,'Факторы ликвидности'!C$4:L$2204,4,FALSE),0)</f>
        <v>-87.2</v>
      </c>
      <c r="J259">
        <f>IFERROR(VLOOKUP(D259:D971,'Факторы ликвидности'!C$4:L$2204,5,FALSE),0)</f>
        <v>27.1</v>
      </c>
      <c r="K259">
        <f>IFERROR(VLOOKUP(D259:D971,'Факторы ликвидности'!C$4:L$2204,6,FALSE),0)</f>
        <v>50.2</v>
      </c>
      <c r="L259">
        <f>IFERROR(VLOOKUP(D259:D971,'Факторы ликвидности'!C$4:L$2204,7,FALSE),0)</f>
        <v>18.2</v>
      </c>
      <c r="M259">
        <f>IFERROR(VLOOKUP(D259:D971,'Факторы ликвидности'!C$4:L$2204,8,FALSE),0)</f>
        <v>0</v>
      </c>
      <c r="N259">
        <f>IFERROR(VLOOKUP(D259:D971,'Факторы ликвидности'!C$4:L$2204,10,FALSE),0)</f>
        <v>12</v>
      </c>
    </row>
    <row r="260" spans="2:14" x14ac:dyDescent="0.3">
      <c r="B260">
        <v>256</v>
      </c>
      <c r="C260" s="16">
        <f t="shared" si="7"/>
        <v>2</v>
      </c>
      <c r="D260" s="17">
        <v>43536</v>
      </c>
      <c r="E260">
        <f>IFERROR(VLOOKUP(D259:D972,'Остатки на корсчетах'!B$3:D$4956,2,FALSE),0)</f>
        <v>2541.1999999999998</v>
      </c>
      <c r="F260">
        <f>IFERROR(VLOOKUP(D260:D972,Сальдо!C$3:D$4010,2,FALSE),0)</f>
        <v>119</v>
      </c>
      <c r="G260">
        <f>IFERROR(VLOOKUP(D260:D972,'Факторы ликвидности'!C$4:L$2204,2,FALSE),0)</f>
        <v>8.5</v>
      </c>
      <c r="H260">
        <f>IFERROR(VLOOKUP(D260:D972,'Факторы ликвидности'!C$4:L$2204,3,FALSE),0)</f>
        <v>137.69999999999999</v>
      </c>
      <c r="I260">
        <f>IFERROR(VLOOKUP(D260:D972,'Факторы ликвидности'!C$4:L$2204,4,FALSE),0)</f>
        <v>7.9</v>
      </c>
      <c r="J260">
        <f>IFERROR(VLOOKUP(D260:D972,'Факторы ликвидности'!C$4:L$2204,5,FALSE),0)</f>
        <v>0</v>
      </c>
      <c r="K260">
        <f>IFERROR(VLOOKUP(D260:D972,'Факторы ликвидности'!C$4:L$2204,6,FALSE),0)</f>
        <v>74</v>
      </c>
      <c r="L260">
        <f>IFERROR(VLOOKUP(D260:D972,'Факторы ликвидности'!C$4:L$2204,7,FALSE),0)</f>
        <v>18.3</v>
      </c>
      <c r="M260">
        <f>IFERROR(VLOOKUP(D260:D972,'Факторы ликвидности'!C$4:L$2204,8,FALSE),0)</f>
        <v>0</v>
      </c>
      <c r="N260">
        <f>IFERROR(VLOOKUP(D260:D972,'Факторы ликвидности'!C$4:L$2204,10,FALSE),0)</f>
        <v>5.0999999999999996</v>
      </c>
    </row>
    <row r="261" spans="2:14" x14ac:dyDescent="0.3">
      <c r="B261">
        <v>257</v>
      </c>
      <c r="C261" s="16">
        <f t="shared" si="7"/>
        <v>1</v>
      </c>
      <c r="D261" s="17">
        <v>43535</v>
      </c>
      <c r="E261">
        <f>IFERROR(VLOOKUP(D260:D973,'Остатки на корсчетах'!B$3:D$4956,2,FALSE),0)</f>
        <v>2358.6999999999998</v>
      </c>
      <c r="F261">
        <f>IFERROR(VLOOKUP(D261:D973,Сальдо!C$3:D$4010,2,FALSE),0)</f>
        <v>106</v>
      </c>
      <c r="G261">
        <f>IFERROR(VLOOKUP(D261:D973,'Факторы ликвидности'!C$4:L$2204,2,FALSE),0)</f>
        <v>45.8</v>
      </c>
      <c r="H261">
        <f>IFERROR(VLOOKUP(D261:D973,'Факторы ликвидности'!C$4:L$2204,3,FALSE),0)</f>
        <v>150.19999999999999</v>
      </c>
      <c r="I261">
        <f>IFERROR(VLOOKUP(D261:D973,'Факторы ликвидности'!C$4:L$2204,4,FALSE),0)</f>
        <v>0</v>
      </c>
      <c r="J261">
        <f>IFERROR(VLOOKUP(D261:D973,'Факторы ликвидности'!C$4:L$2204,5,FALSE),0)</f>
        <v>0</v>
      </c>
      <c r="K261">
        <f>IFERROR(VLOOKUP(D261:D973,'Факторы ликвидности'!C$4:L$2204,6,FALSE),0)</f>
        <v>80</v>
      </c>
      <c r="L261">
        <f>IFERROR(VLOOKUP(D261:D973,'Факторы ликвидности'!C$4:L$2204,7,FALSE),0)</f>
        <v>18.3</v>
      </c>
      <c r="M261">
        <f>IFERROR(VLOOKUP(D261:D973,'Факторы ликвидности'!C$4:L$2204,8,FALSE),0)</f>
        <v>0</v>
      </c>
      <c r="N261">
        <f>IFERROR(VLOOKUP(D261:D973,'Факторы ликвидности'!C$4:L$2204,10,FALSE),0)</f>
        <v>-13.4</v>
      </c>
    </row>
    <row r="262" spans="2:14" x14ac:dyDescent="0.3">
      <c r="B262">
        <v>258</v>
      </c>
      <c r="C262" s="16">
        <f t="shared" ref="C262:C325" si="8">WEEKDAY(D262,2)</f>
        <v>7</v>
      </c>
      <c r="D262" s="17">
        <v>43534</v>
      </c>
      <c r="E262">
        <f>IFERROR(VLOOKUP(D261:D974,'Остатки на корсчетах'!B$3:D$4956,2,FALSE),0)</f>
        <v>0</v>
      </c>
      <c r="F262">
        <f>IFERROR(VLOOKUP(D262:D974,Сальдо!C$3:D$4010,2,FALSE),0)</f>
        <v>0</v>
      </c>
      <c r="G262">
        <f>IFERROR(VLOOKUP(D262:D974,'Факторы ликвидности'!C$4:L$2204,2,FALSE),0)</f>
        <v>0</v>
      </c>
      <c r="H262">
        <f>IFERROR(VLOOKUP(D262:D974,'Факторы ликвидности'!C$4:L$2204,3,FALSE),0)</f>
        <v>0</v>
      </c>
      <c r="I262">
        <f>IFERROR(VLOOKUP(D262:D974,'Факторы ликвидности'!C$4:L$2204,4,FALSE),0)</f>
        <v>0</v>
      </c>
      <c r="J262">
        <f>IFERROR(VLOOKUP(D262:D974,'Факторы ликвидности'!C$4:L$2204,5,FALSE),0)</f>
        <v>0</v>
      </c>
      <c r="K262">
        <f>IFERROR(VLOOKUP(D262:D974,'Факторы ликвидности'!C$4:L$2204,6,FALSE),0)</f>
        <v>0</v>
      </c>
      <c r="L262">
        <f>IFERROR(VLOOKUP(D262:D974,'Факторы ликвидности'!C$4:L$2204,7,FALSE),0)</f>
        <v>0</v>
      </c>
      <c r="M262">
        <f>IFERROR(VLOOKUP(D262:D974,'Факторы ликвидности'!C$4:L$2204,8,FALSE),0)</f>
        <v>0</v>
      </c>
      <c r="N262">
        <f>IFERROR(VLOOKUP(D262:D974,'Факторы ликвидности'!C$4:L$2204,10,FALSE),0)</f>
        <v>0</v>
      </c>
    </row>
    <row r="263" spans="2:14" x14ac:dyDescent="0.3">
      <c r="B263">
        <v>259</v>
      </c>
      <c r="C263" s="16">
        <f t="shared" si="8"/>
        <v>6</v>
      </c>
      <c r="D263" s="17">
        <v>43533</v>
      </c>
      <c r="E263">
        <f>IFERROR(VLOOKUP(D262:D975,'Остатки на корсчетах'!B$3:D$4956,2,FALSE),0)</f>
        <v>0</v>
      </c>
      <c r="F263">
        <f>IFERROR(VLOOKUP(D263:D975,Сальдо!C$3:D$4010,2,FALSE),0)</f>
        <v>0</v>
      </c>
      <c r="G263">
        <f>IFERROR(VLOOKUP(D263:D975,'Факторы ликвидности'!C$4:L$2204,2,FALSE),0)</f>
        <v>0</v>
      </c>
      <c r="H263">
        <f>IFERROR(VLOOKUP(D263:D975,'Факторы ликвидности'!C$4:L$2204,3,FALSE),0)</f>
        <v>0</v>
      </c>
      <c r="I263">
        <f>IFERROR(VLOOKUP(D263:D975,'Факторы ликвидности'!C$4:L$2204,4,FALSE),0)</f>
        <v>0</v>
      </c>
      <c r="J263">
        <f>IFERROR(VLOOKUP(D263:D975,'Факторы ликвидности'!C$4:L$2204,5,FALSE),0)</f>
        <v>0</v>
      </c>
      <c r="K263">
        <f>IFERROR(VLOOKUP(D263:D975,'Факторы ликвидности'!C$4:L$2204,6,FALSE),0)</f>
        <v>0</v>
      </c>
      <c r="L263">
        <f>IFERROR(VLOOKUP(D263:D975,'Факторы ликвидности'!C$4:L$2204,7,FALSE),0)</f>
        <v>0</v>
      </c>
      <c r="M263">
        <f>IFERROR(VLOOKUP(D263:D975,'Факторы ликвидности'!C$4:L$2204,8,FALSE),0)</f>
        <v>0</v>
      </c>
      <c r="N263">
        <f>IFERROR(VLOOKUP(D263:D975,'Факторы ликвидности'!C$4:L$2204,10,FALSE),0)</f>
        <v>0</v>
      </c>
    </row>
    <row r="264" spans="2:14" x14ac:dyDescent="0.3">
      <c r="B264">
        <v>260</v>
      </c>
      <c r="C264" s="16">
        <f t="shared" si="8"/>
        <v>5</v>
      </c>
      <c r="D264" s="17">
        <v>43532</v>
      </c>
      <c r="E264">
        <f>IFERROR(VLOOKUP(D263:D976,'Остатки на корсчетах'!B$3:D$4956,2,FALSE),0)</f>
        <v>0</v>
      </c>
      <c r="F264">
        <f>IFERROR(VLOOKUP(D264:D976,Сальдо!C$3:D$4010,2,FALSE),0)</f>
        <v>0</v>
      </c>
      <c r="G264">
        <f>IFERROR(VLOOKUP(D264:D976,'Факторы ликвидности'!C$4:L$2204,2,FALSE),0)</f>
        <v>0</v>
      </c>
      <c r="H264">
        <f>IFERROR(VLOOKUP(D264:D976,'Факторы ликвидности'!C$4:L$2204,3,FALSE),0)</f>
        <v>0</v>
      </c>
      <c r="I264">
        <f>IFERROR(VLOOKUP(D264:D976,'Факторы ликвидности'!C$4:L$2204,4,FALSE),0)</f>
        <v>0</v>
      </c>
      <c r="J264">
        <f>IFERROR(VLOOKUP(D264:D976,'Факторы ликвидности'!C$4:L$2204,5,FALSE),0)</f>
        <v>0</v>
      </c>
      <c r="K264">
        <f>IFERROR(VLOOKUP(D264:D976,'Факторы ликвидности'!C$4:L$2204,6,FALSE),0)</f>
        <v>0</v>
      </c>
      <c r="L264">
        <f>IFERROR(VLOOKUP(D264:D976,'Факторы ликвидности'!C$4:L$2204,7,FALSE),0)</f>
        <v>0</v>
      </c>
      <c r="M264">
        <f>IFERROR(VLOOKUP(D264:D976,'Факторы ликвидности'!C$4:L$2204,8,FALSE),0)</f>
        <v>0</v>
      </c>
      <c r="N264">
        <f>IFERROR(VLOOKUP(D264:D976,'Факторы ликвидности'!C$4:L$2204,10,FALSE),0)</f>
        <v>0</v>
      </c>
    </row>
    <row r="265" spans="2:14" x14ac:dyDescent="0.3">
      <c r="B265">
        <v>261</v>
      </c>
      <c r="C265" s="16">
        <f t="shared" si="8"/>
        <v>4</v>
      </c>
      <c r="D265" s="17">
        <v>43531</v>
      </c>
      <c r="E265">
        <f>IFERROR(VLOOKUP(D264:D977,'Остатки на корсчетах'!B$3:D$4956,2,FALSE),0)</f>
        <v>2458.3000000000002</v>
      </c>
      <c r="F265">
        <f>IFERROR(VLOOKUP(D265:D977,Сальдо!C$3:D$4010,2,FALSE),0)</f>
        <v>100.6</v>
      </c>
      <c r="G265">
        <f>IFERROR(VLOOKUP(D265:D977,'Факторы ликвидности'!C$4:L$2204,2,FALSE),0)</f>
        <v>-37.9</v>
      </c>
      <c r="H265">
        <f>IFERROR(VLOOKUP(D265:D977,'Факторы ликвидности'!C$4:L$2204,3,FALSE),0)</f>
        <v>-57</v>
      </c>
      <c r="I265">
        <f>IFERROR(VLOOKUP(D265:D977,'Факторы ликвидности'!C$4:L$2204,4,FALSE),0)</f>
        <v>0</v>
      </c>
      <c r="J265">
        <f>IFERROR(VLOOKUP(D265:D977,'Факторы ликвидности'!C$4:L$2204,5,FALSE),0)</f>
        <v>30</v>
      </c>
      <c r="K265">
        <f>IFERROR(VLOOKUP(D265:D977,'Факторы ликвидности'!C$4:L$2204,6,FALSE),0)</f>
        <v>-200</v>
      </c>
      <c r="L265">
        <f>IFERROR(VLOOKUP(D265:D977,'Факторы ликвидности'!C$4:L$2204,7,FALSE),0)</f>
        <v>12.5</v>
      </c>
      <c r="M265">
        <f>IFERROR(VLOOKUP(D265:D977,'Факторы ликвидности'!C$4:L$2204,8,FALSE),0)</f>
        <v>0</v>
      </c>
      <c r="N265">
        <f>IFERROR(VLOOKUP(D265:D977,'Факторы ликвидности'!C$4:L$2204,10,FALSE),0)</f>
        <v>-4.8</v>
      </c>
    </row>
    <row r="266" spans="2:14" x14ac:dyDescent="0.3">
      <c r="B266">
        <v>262</v>
      </c>
      <c r="C266" s="16">
        <f t="shared" si="8"/>
        <v>3</v>
      </c>
      <c r="D266" s="17">
        <v>43530</v>
      </c>
      <c r="E266">
        <f>IFERROR(VLOOKUP(D265:D978,'Остатки на корсчетах'!B$3:D$4956,2,FALSE),0)</f>
        <v>1505.3</v>
      </c>
      <c r="F266">
        <f>IFERROR(VLOOKUP(D266:D978,Сальдо!C$3:D$4010,2,FALSE),0)</f>
        <v>867.3</v>
      </c>
      <c r="G266">
        <f>IFERROR(VLOOKUP(D266:D978,'Факторы ликвидности'!C$4:L$2204,2,FALSE),0)</f>
        <v>-62</v>
      </c>
      <c r="H266">
        <f>IFERROR(VLOOKUP(D266:D978,'Факторы ликвидности'!C$4:L$2204,3,FALSE),0)</f>
        <v>245.3</v>
      </c>
      <c r="I266">
        <f>IFERROR(VLOOKUP(D266:D978,'Факторы ликвидности'!C$4:L$2204,4,FALSE),0)</f>
        <v>-45.1</v>
      </c>
      <c r="J266">
        <f>IFERROR(VLOOKUP(D266:D978,'Факторы ликвидности'!C$4:L$2204,5,FALSE),0)</f>
        <v>47</v>
      </c>
      <c r="K266">
        <f>IFERROR(VLOOKUP(D266:D978,'Факторы ликвидности'!C$4:L$2204,6,FALSE),0)</f>
        <v>132</v>
      </c>
      <c r="L266">
        <f>IFERROR(VLOOKUP(D266:D978,'Факторы ликвидности'!C$4:L$2204,7,FALSE),0)</f>
        <v>12.5</v>
      </c>
      <c r="M266">
        <f>IFERROR(VLOOKUP(D266:D978,'Факторы ликвидности'!C$4:L$2204,8,FALSE),0)</f>
        <v>0</v>
      </c>
      <c r="N266">
        <f>IFERROR(VLOOKUP(D266:D978,'Факторы ликвидности'!C$4:L$2204,10,FALSE),0)</f>
        <v>769.7</v>
      </c>
    </row>
    <row r="267" spans="2:14" x14ac:dyDescent="0.3">
      <c r="B267">
        <v>263</v>
      </c>
      <c r="C267" s="18">
        <f t="shared" si="8"/>
        <v>2</v>
      </c>
      <c r="D267" s="8">
        <v>43529</v>
      </c>
      <c r="E267">
        <f>IFERROR(VLOOKUP(D266:D979,'Остатки на корсчетах'!B$3:D$4956,2,FALSE),0)</f>
        <v>1458.1</v>
      </c>
      <c r="F267">
        <f>IFERROR(VLOOKUP(D267:D979,Сальдо!C$3:D$4010,2,FALSE),0)</f>
        <v>865.8</v>
      </c>
      <c r="G267">
        <f>IFERROR(VLOOKUP(D267:D979,'Факторы ликвидности'!C$4:L$2204,2,FALSE),0)</f>
        <v>-28.5</v>
      </c>
      <c r="H267">
        <f>IFERROR(VLOOKUP(D267:D979,'Факторы ликвидности'!C$4:L$2204,3,FALSE),0)</f>
        <v>93.9</v>
      </c>
      <c r="I267">
        <f>IFERROR(VLOOKUP(D267:D979,'Факторы ликвидности'!C$4:L$2204,4,FALSE),0)</f>
        <v>10.6</v>
      </c>
      <c r="J267">
        <f>IFERROR(VLOOKUP(D267:D979,'Факторы ликвидности'!C$4:L$2204,5,FALSE),0)</f>
        <v>0</v>
      </c>
      <c r="K267">
        <f>IFERROR(VLOOKUP(D267:D979,'Факторы ликвидности'!C$4:L$2204,6,FALSE),0)</f>
        <v>19.8</v>
      </c>
      <c r="L267">
        <f>IFERROR(VLOOKUP(D267:D979,'Факторы ликвидности'!C$4:L$2204,7,FALSE),0)</f>
        <v>12.5</v>
      </c>
      <c r="M267">
        <f>IFERROR(VLOOKUP(D267:D979,'Факторы ликвидности'!C$4:L$2204,8,FALSE),0)</f>
        <v>0.1</v>
      </c>
      <c r="N267">
        <f>IFERROR(VLOOKUP(D267:D979,'Факторы ликвидности'!C$4:L$2204,10,FALSE),0)</f>
        <v>-18.3</v>
      </c>
    </row>
    <row r="268" spans="2:14" x14ac:dyDescent="0.3">
      <c r="B268">
        <v>264</v>
      </c>
      <c r="C268" s="18">
        <f t="shared" si="8"/>
        <v>1</v>
      </c>
      <c r="D268" s="8">
        <v>43528</v>
      </c>
      <c r="E268">
        <f>IFERROR(VLOOKUP(D267:D980,'Остатки на корсчетах'!B$3:D$4956,2,FALSE),0)</f>
        <v>1824.1</v>
      </c>
      <c r="F268">
        <f>IFERROR(VLOOKUP(D268:D980,Сальдо!C$3:D$4010,2,FALSE),0)</f>
        <v>484.3</v>
      </c>
      <c r="G268">
        <f>IFERROR(VLOOKUP(D268:D980,'Факторы ликвидности'!C$4:L$2204,2,FALSE),0)</f>
        <v>-8.5</v>
      </c>
      <c r="H268">
        <f>IFERROR(VLOOKUP(D268:D980,'Факторы ликвидности'!C$4:L$2204,3,FALSE),0)</f>
        <v>23</v>
      </c>
      <c r="I268">
        <f>IFERROR(VLOOKUP(D268:D980,'Факторы ликвидности'!C$4:L$2204,4,FALSE),0)</f>
        <v>0</v>
      </c>
      <c r="J268">
        <f>IFERROR(VLOOKUP(D268:D980,'Факторы ликвидности'!C$4:L$2204,5,FALSE),0)</f>
        <v>0</v>
      </c>
      <c r="K268">
        <f>IFERROR(VLOOKUP(D268:D980,'Факторы ликвидности'!C$4:L$2204,6,FALSE),0)</f>
        <v>-74.900000000000006</v>
      </c>
      <c r="L268">
        <f>IFERROR(VLOOKUP(D268:D980,'Факторы ликвидности'!C$4:L$2204,7,FALSE),0)</f>
        <v>12.5</v>
      </c>
      <c r="M268">
        <f>IFERROR(VLOOKUP(D268:D980,'Факторы ликвидности'!C$4:L$2204,8,FALSE),0)</f>
        <v>0</v>
      </c>
      <c r="N268">
        <f>IFERROR(VLOOKUP(D268:D980,'Факторы ликвидности'!C$4:L$2204,10,FALSE),0)</f>
        <v>-380.4</v>
      </c>
    </row>
    <row r="269" spans="2:14" x14ac:dyDescent="0.3">
      <c r="B269">
        <v>265</v>
      </c>
      <c r="C269" s="18">
        <f t="shared" si="8"/>
        <v>7</v>
      </c>
      <c r="D269" s="19">
        <v>43527</v>
      </c>
      <c r="E269">
        <f>IFERROR(VLOOKUP(D268:D981,'Остатки на корсчетах'!B$3:D$4956,2,FALSE),0)</f>
        <v>0</v>
      </c>
      <c r="F269">
        <f>IFERROR(VLOOKUP(D269:D981,Сальдо!C$3:D$4010,2,FALSE),0)</f>
        <v>0</v>
      </c>
      <c r="G269">
        <f>IFERROR(VLOOKUP(D269:D981,'Факторы ликвидности'!C$4:L$2204,2,FALSE),0)</f>
        <v>0</v>
      </c>
      <c r="H269">
        <f>IFERROR(VLOOKUP(D269:D981,'Факторы ликвидности'!C$4:L$2204,3,FALSE),0)</f>
        <v>0</v>
      </c>
      <c r="I269">
        <f>IFERROR(VLOOKUP(D269:D981,'Факторы ликвидности'!C$4:L$2204,4,FALSE),0)</f>
        <v>0</v>
      </c>
      <c r="J269">
        <f>IFERROR(VLOOKUP(D269:D981,'Факторы ликвидности'!C$4:L$2204,5,FALSE),0)</f>
        <v>0</v>
      </c>
      <c r="K269">
        <f>IFERROR(VLOOKUP(D269:D981,'Факторы ликвидности'!C$4:L$2204,6,FALSE),0)</f>
        <v>0</v>
      </c>
      <c r="L269">
        <f>IFERROR(VLOOKUP(D269:D981,'Факторы ликвидности'!C$4:L$2204,7,FALSE),0)</f>
        <v>0</v>
      </c>
      <c r="M269">
        <f>IFERROR(VLOOKUP(D269:D981,'Факторы ликвидности'!C$4:L$2204,8,FALSE),0)</f>
        <v>0</v>
      </c>
      <c r="N269">
        <f>IFERROR(VLOOKUP(D269:D981,'Факторы ликвидности'!C$4:L$2204,10,FALSE),0)</f>
        <v>0</v>
      </c>
    </row>
    <row r="270" spans="2:14" x14ac:dyDescent="0.3">
      <c r="B270">
        <v>266</v>
      </c>
      <c r="C270" s="18">
        <f t="shared" si="8"/>
        <v>6</v>
      </c>
      <c r="D270" s="19">
        <v>43526</v>
      </c>
      <c r="E270">
        <f>IFERROR(VLOOKUP(D269:D982,'Остатки на корсчетах'!B$3:D$4956,2,FALSE),0)</f>
        <v>0</v>
      </c>
      <c r="F270">
        <f>IFERROR(VLOOKUP(D270:D982,Сальдо!C$3:D$4010,2,FALSE),0)</f>
        <v>0</v>
      </c>
      <c r="G270">
        <f>IFERROR(VLOOKUP(D270:D982,'Факторы ликвидности'!C$4:L$2204,2,FALSE),0)</f>
        <v>0</v>
      </c>
      <c r="H270">
        <f>IFERROR(VLOOKUP(D270:D982,'Факторы ликвидности'!C$4:L$2204,3,FALSE),0)</f>
        <v>0</v>
      </c>
      <c r="I270">
        <f>IFERROR(VLOOKUP(D270:D982,'Факторы ликвидности'!C$4:L$2204,4,FALSE),0)</f>
        <v>0</v>
      </c>
      <c r="J270">
        <f>IFERROR(VLOOKUP(D270:D982,'Факторы ликвидности'!C$4:L$2204,5,FALSE),0)</f>
        <v>0</v>
      </c>
      <c r="K270">
        <f>IFERROR(VLOOKUP(D270:D982,'Факторы ликвидности'!C$4:L$2204,6,FALSE),0)</f>
        <v>0</v>
      </c>
      <c r="L270">
        <f>IFERROR(VLOOKUP(D270:D982,'Факторы ликвидности'!C$4:L$2204,7,FALSE),0)</f>
        <v>0</v>
      </c>
      <c r="M270">
        <f>IFERROR(VLOOKUP(D270:D982,'Факторы ликвидности'!C$4:L$2204,8,FALSE),0)</f>
        <v>0</v>
      </c>
      <c r="N270">
        <f>IFERROR(VLOOKUP(D270:D982,'Факторы ликвидности'!C$4:L$2204,10,FALSE),0)</f>
        <v>0</v>
      </c>
    </row>
    <row r="271" spans="2:14" x14ac:dyDescent="0.3">
      <c r="B271">
        <v>267</v>
      </c>
      <c r="C271" s="18">
        <f t="shared" si="8"/>
        <v>5</v>
      </c>
      <c r="D271" s="19">
        <v>43525</v>
      </c>
      <c r="E271">
        <f>IFERROR(VLOOKUP(D270:D983,'Остатки на корсчетах'!B$3:D$4956,2,FALSE),0)</f>
        <v>1685.3</v>
      </c>
      <c r="F271">
        <f>IFERROR(VLOOKUP(D271:D983,Сальдо!C$3:D$4010,2,FALSE),0)</f>
        <v>481.2</v>
      </c>
      <c r="G271">
        <f>IFERROR(VLOOKUP(D271:D983,'Факторы ликвидности'!C$4:L$2204,2,FALSE),0)</f>
        <v>-23.9</v>
      </c>
      <c r="H271">
        <f>IFERROR(VLOOKUP(D271:D983,'Факторы ликвидности'!C$4:L$2204,3,FALSE),0)</f>
        <v>166.1</v>
      </c>
      <c r="I271">
        <f>IFERROR(VLOOKUP(D271:D983,'Факторы ликвидности'!C$4:L$2204,4,FALSE),0)</f>
        <v>0</v>
      </c>
      <c r="J271">
        <f>IFERROR(VLOOKUP(D271:D983,'Факторы ликвидности'!C$4:L$2204,5,FALSE),0)</f>
        <v>-110</v>
      </c>
      <c r="K271">
        <f>IFERROR(VLOOKUP(D271:D983,'Факторы ликвидности'!C$4:L$2204,6,FALSE),0)</f>
        <v>22.8</v>
      </c>
      <c r="L271">
        <f>IFERROR(VLOOKUP(D271:D983,'Факторы ликвидности'!C$4:L$2204,7,FALSE),0)</f>
        <v>12.5</v>
      </c>
      <c r="M271">
        <f>IFERROR(VLOOKUP(D271:D983,'Факторы ликвидности'!C$4:L$2204,8,FALSE),0)</f>
        <v>0</v>
      </c>
      <c r="N271">
        <f>IFERROR(VLOOKUP(D271:D983,'Факторы ликвидности'!C$4:L$2204,10,FALSE),0)</f>
        <v>-3.5</v>
      </c>
    </row>
    <row r="272" spans="2:14" x14ac:dyDescent="0.3">
      <c r="B272">
        <v>268</v>
      </c>
      <c r="C272" s="18">
        <f t="shared" si="8"/>
        <v>4</v>
      </c>
      <c r="D272" s="19">
        <v>43524</v>
      </c>
      <c r="E272">
        <f>IFERROR(VLOOKUP(D271:D984,'Остатки на корсчетах'!B$3:D$4956,2,FALSE),0)</f>
        <v>1625.3</v>
      </c>
      <c r="F272">
        <f>IFERROR(VLOOKUP(D272:D984,Сальдо!C$3:D$4010,2,FALSE),0)</f>
        <v>138.30000000000001</v>
      </c>
      <c r="G272">
        <f>IFERROR(VLOOKUP(D272:D984,'Факторы ликвидности'!C$4:L$2204,2,FALSE),0)</f>
        <v>-6</v>
      </c>
      <c r="H272">
        <f>IFERROR(VLOOKUP(D272:D984,'Факторы ликвидности'!C$4:L$2204,3,FALSE),0)</f>
        <v>88</v>
      </c>
      <c r="I272">
        <f>IFERROR(VLOOKUP(D272:D984,'Факторы ликвидности'!C$4:L$2204,4,FALSE),0)</f>
        <v>0</v>
      </c>
      <c r="J272">
        <f>IFERROR(VLOOKUP(D272:D984,'Факторы ликвидности'!C$4:L$2204,5,FALSE),0)</f>
        <v>0</v>
      </c>
      <c r="K272">
        <f>IFERROR(VLOOKUP(D272:D984,'Факторы ликвидности'!C$4:L$2204,6,FALSE),0)</f>
        <v>101.8</v>
      </c>
      <c r="L272">
        <f>IFERROR(VLOOKUP(D272:D984,'Факторы ликвидности'!C$4:L$2204,7,FALSE),0)</f>
        <v>12.5</v>
      </c>
      <c r="M272">
        <f>IFERROR(VLOOKUP(D272:D984,'Факторы ликвидности'!C$4:L$2204,8,FALSE),0)</f>
        <v>0</v>
      </c>
      <c r="N272">
        <f>IFERROR(VLOOKUP(D272:D984,'Факторы ликвидности'!C$4:L$2204,10,FALSE),0)</f>
        <v>-22</v>
      </c>
    </row>
    <row r="273" spans="2:14" x14ac:dyDescent="0.3">
      <c r="B273">
        <v>269</v>
      </c>
      <c r="C273" s="18">
        <f t="shared" si="8"/>
        <v>3</v>
      </c>
      <c r="D273" s="19">
        <v>43523</v>
      </c>
      <c r="E273">
        <f>IFERROR(VLOOKUP(D272:D985,'Остатки на корсчетах'!B$3:D$4956,2,FALSE),0)</f>
        <v>2058.6</v>
      </c>
      <c r="F273">
        <f>IFERROR(VLOOKUP(D273:D985,Сальдо!C$3:D$4010,2,FALSE),0)</f>
        <v>53.6</v>
      </c>
      <c r="G273">
        <f>IFERROR(VLOOKUP(D273:D985,'Факторы ликвидности'!C$4:L$2204,2,FALSE),0)</f>
        <v>15.5</v>
      </c>
      <c r="H273">
        <f>IFERROR(VLOOKUP(D273:D985,'Факторы ликвидности'!C$4:L$2204,3,FALSE),0)</f>
        <v>-46.6</v>
      </c>
      <c r="I273">
        <f>IFERROR(VLOOKUP(D273:D985,'Факторы ликвидности'!C$4:L$2204,4,FALSE),0)</f>
        <v>-54.7</v>
      </c>
      <c r="J273">
        <f>IFERROR(VLOOKUP(D273:D985,'Факторы ликвидности'!C$4:L$2204,5,FALSE),0)</f>
        <v>3.4</v>
      </c>
      <c r="K273">
        <f>IFERROR(VLOOKUP(D273:D985,'Факторы ликвидности'!C$4:L$2204,6,FALSE),0)</f>
        <v>4.2</v>
      </c>
      <c r="L273">
        <f>IFERROR(VLOOKUP(D273:D985,'Факторы ликвидности'!C$4:L$2204,7,FALSE),0)</f>
        <v>12.6</v>
      </c>
      <c r="M273">
        <f>IFERROR(VLOOKUP(D273:D985,'Факторы ликвидности'!C$4:L$2204,8,FALSE),0)</f>
        <v>0</v>
      </c>
      <c r="N273">
        <f>IFERROR(VLOOKUP(D273:D985,'Факторы ликвидности'!C$4:L$2204,10,FALSE),0)</f>
        <v>-402.1</v>
      </c>
    </row>
    <row r="274" spans="2:14" x14ac:dyDescent="0.3">
      <c r="B274">
        <v>270</v>
      </c>
      <c r="C274" s="16">
        <f t="shared" si="8"/>
        <v>2</v>
      </c>
      <c r="D274" s="17">
        <v>43522</v>
      </c>
      <c r="E274">
        <f>IFERROR(VLOOKUP(D273:D986,'Остатки на корсчетах'!B$3:D$4956,2,FALSE),0)</f>
        <v>1776.6</v>
      </c>
      <c r="F274">
        <f>IFERROR(VLOOKUP(D274:D986,Сальдо!C$3:D$4010,2,FALSE),0)</f>
        <v>110.8</v>
      </c>
      <c r="G274">
        <f>IFERROR(VLOOKUP(D274:D986,'Факторы ликвидности'!C$4:L$2204,2,FALSE),0)</f>
        <v>32.299999999999997</v>
      </c>
      <c r="H274">
        <f>IFERROR(VLOOKUP(D274:D986,'Факторы ликвидности'!C$4:L$2204,3,FALSE),0)</f>
        <v>240.4</v>
      </c>
      <c r="I274">
        <f>IFERROR(VLOOKUP(D274:D986,'Факторы ликвидности'!C$4:L$2204,4,FALSE),0)</f>
        <v>157.4</v>
      </c>
      <c r="J274">
        <f>IFERROR(VLOOKUP(D274:D986,'Факторы ликвидности'!C$4:L$2204,5,FALSE),0)</f>
        <v>0</v>
      </c>
      <c r="K274">
        <f>IFERROR(VLOOKUP(D274:D986,'Факторы ликвидности'!C$4:L$2204,6,FALSE),0)</f>
        <v>-1</v>
      </c>
      <c r="L274">
        <f>IFERROR(VLOOKUP(D274:D986,'Факторы ликвидности'!C$4:L$2204,7,FALSE),0)</f>
        <v>12.5</v>
      </c>
      <c r="M274">
        <f>IFERROR(VLOOKUP(D274:D986,'Факторы ликвидности'!C$4:L$2204,8,FALSE),0)</f>
        <v>0</v>
      </c>
      <c r="N274">
        <f>IFERROR(VLOOKUP(D274:D986,'Факторы ликвидности'!C$4:L$2204,10,FALSE),0)</f>
        <v>9.1999999999999993</v>
      </c>
    </row>
    <row r="275" spans="2:14" x14ac:dyDescent="0.3">
      <c r="B275">
        <v>271</v>
      </c>
      <c r="C275" s="16">
        <f t="shared" si="8"/>
        <v>1</v>
      </c>
      <c r="D275" s="17">
        <v>43521</v>
      </c>
      <c r="E275">
        <f>IFERROR(VLOOKUP(D274:D987,'Остатки на корсчетах'!B$3:D$4956,2,FALSE),0)</f>
        <v>2496.1999999999998</v>
      </c>
      <c r="F275">
        <f>IFERROR(VLOOKUP(D275:D987,Сальдо!C$3:D$4010,2,FALSE),0)</f>
        <v>160.1</v>
      </c>
      <c r="G275">
        <f>IFERROR(VLOOKUP(D275:D987,'Факторы ликвидности'!C$4:L$2204,2,FALSE),0)</f>
        <v>53.7</v>
      </c>
      <c r="H275">
        <f>IFERROR(VLOOKUP(D275:D987,'Факторы ликвидности'!C$4:L$2204,3,FALSE),0)</f>
        <v>-822.8</v>
      </c>
      <c r="I275">
        <f>IFERROR(VLOOKUP(D275:D987,'Факторы ликвидности'!C$4:L$2204,4,FALSE),0)</f>
        <v>0</v>
      </c>
      <c r="J275">
        <f>IFERROR(VLOOKUP(D275:D987,'Факторы ликвидности'!C$4:L$2204,5,FALSE),0)</f>
        <v>0</v>
      </c>
      <c r="K275">
        <f>IFERROR(VLOOKUP(D275:D987,'Факторы ликвидности'!C$4:L$2204,6,FALSE),0)</f>
        <v>1.8</v>
      </c>
      <c r="L275">
        <f>IFERROR(VLOOKUP(D275:D987,'Факторы ликвидности'!C$4:L$2204,7,FALSE),0)</f>
        <v>12.5</v>
      </c>
      <c r="M275">
        <f>IFERROR(VLOOKUP(D275:D987,'Факторы ликвидности'!C$4:L$2204,8,FALSE),0)</f>
        <v>0</v>
      </c>
      <c r="N275">
        <f>IFERROR(VLOOKUP(D275:D987,'Факторы ликвидности'!C$4:L$2204,10,FALSE),0)</f>
        <v>49.4</v>
      </c>
    </row>
    <row r="276" spans="2:14" x14ac:dyDescent="0.3">
      <c r="B276">
        <v>272</v>
      </c>
      <c r="C276" s="16">
        <f t="shared" si="8"/>
        <v>7</v>
      </c>
      <c r="D276" s="17">
        <v>43520</v>
      </c>
      <c r="E276">
        <f>IFERROR(VLOOKUP(D275:D988,'Остатки на корсчетах'!B$3:D$4956,2,FALSE),0)</f>
        <v>0</v>
      </c>
      <c r="F276">
        <f>IFERROR(VLOOKUP(D276:D988,Сальдо!C$3:D$4010,2,FALSE),0)</f>
        <v>0</v>
      </c>
      <c r="G276">
        <f>IFERROR(VLOOKUP(D276:D988,'Факторы ликвидности'!C$4:L$2204,2,FALSE),0)</f>
        <v>0</v>
      </c>
      <c r="H276">
        <f>IFERROR(VLOOKUP(D276:D988,'Факторы ликвидности'!C$4:L$2204,3,FALSE),0)</f>
        <v>0</v>
      </c>
      <c r="I276">
        <f>IFERROR(VLOOKUP(D276:D988,'Факторы ликвидности'!C$4:L$2204,4,FALSE),0)</f>
        <v>0</v>
      </c>
      <c r="J276">
        <f>IFERROR(VLOOKUP(D276:D988,'Факторы ликвидности'!C$4:L$2204,5,FALSE),0)</f>
        <v>0</v>
      </c>
      <c r="K276">
        <f>IFERROR(VLOOKUP(D276:D988,'Факторы ликвидности'!C$4:L$2204,6,FALSE),0)</f>
        <v>0</v>
      </c>
      <c r="L276">
        <f>IFERROR(VLOOKUP(D276:D988,'Факторы ликвидности'!C$4:L$2204,7,FALSE),0)</f>
        <v>0</v>
      </c>
      <c r="M276">
        <f>IFERROR(VLOOKUP(D276:D988,'Факторы ликвидности'!C$4:L$2204,8,FALSE),0)</f>
        <v>0</v>
      </c>
      <c r="N276">
        <f>IFERROR(VLOOKUP(D276:D988,'Факторы ликвидности'!C$4:L$2204,10,FALSE),0)</f>
        <v>0</v>
      </c>
    </row>
    <row r="277" spans="2:14" x14ac:dyDescent="0.3">
      <c r="B277">
        <v>273</v>
      </c>
      <c r="C277" s="16">
        <f t="shared" si="8"/>
        <v>6</v>
      </c>
      <c r="D277" s="17">
        <v>43519</v>
      </c>
      <c r="E277">
        <f>IFERROR(VLOOKUP(D276:D989,'Остатки на корсчетах'!B$3:D$4956,2,FALSE),0)</f>
        <v>0</v>
      </c>
      <c r="F277">
        <f>IFERROR(VLOOKUP(D277:D989,Сальдо!C$3:D$4010,2,FALSE),0)</f>
        <v>0</v>
      </c>
      <c r="G277">
        <f>IFERROR(VLOOKUP(D277:D989,'Факторы ликвидности'!C$4:L$2204,2,FALSE),0)</f>
        <v>0</v>
      </c>
      <c r="H277">
        <f>IFERROR(VLOOKUP(D277:D989,'Факторы ликвидности'!C$4:L$2204,3,FALSE),0)</f>
        <v>0</v>
      </c>
      <c r="I277">
        <f>IFERROR(VLOOKUP(D277:D989,'Факторы ликвидности'!C$4:L$2204,4,FALSE),0)</f>
        <v>0</v>
      </c>
      <c r="J277">
        <f>IFERROR(VLOOKUP(D277:D989,'Факторы ликвидности'!C$4:L$2204,5,FALSE),0)</f>
        <v>0</v>
      </c>
      <c r="K277">
        <f>IFERROR(VLOOKUP(D277:D989,'Факторы ликвидности'!C$4:L$2204,6,FALSE),0)</f>
        <v>0</v>
      </c>
      <c r="L277">
        <f>IFERROR(VLOOKUP(D277:D989,'Факторы ликвидности'!C$4:L$2204,7,FALSE),0)</f>
        <v>0</v>
      </c>
      <c r="M277">
        <f>IFERROR(VLOOKUP(D277:D989,'Факторы ликвидности'!C$4:L$2204,8,FALSE),0)</f>
        <v>0</v>
      </c>
      <c r="N277">
        <f>IFERROR(VLOOKUP(D277:D989,'Факторы ликвидности'!C$4:L$2204,10,FALSE),0)</f>
        <v>0</v>
      </c>
    </row>
    <row r="278" spans="2:14" x14ac:dyDescent="0.3">
      <c r="B278">
        <v>274</v>
      </c>
      <c r="C278" s="16">
        <f t="shared" si="8"/>
        <v>5</v>
      </c>
      <c r="D278" s="17">
        <v>43518</v>
      </c>
      <c r="E278">
        <f>IFERROR(VLOOKUP(D277:D990,'Остатки на корсчетах'!B$3:D$4956,2,FALSE),0)</f>
        <v>2490</v>
      </c>
      <c r="F278">
        <f>IFERROR(VLOOKUP(D278:D990,Сальдо!C$3:D$4010,2,FALSE),0)</f>
        <v>187.9</v>
      </c>
      <c r="G278">
        <f>IFERROR(VLOOKUP(D278:D990,'Факторы ликвидности'!C$4:L$2204,2,FALSE),0)</f>
        <v>8.9</v>
      </c>
      <c r="H278">
        <f>IFERROR(VLOOKUP(D278:D990,'Факторы ликвидности'!C$4:L$2204,3,FALSE),0)</f>
        <v>-20.6</v>
      </c>
      <c r="I278">
        <f>IFERROR(VLOOKUP(D278:D990,'Факторы ликвидности'!C$4:L$2204,4,FALSE),0)</f>
        <v>0</v>
      </c>
      <c r="J278">
        <f>IFERROR(VLOOKUP(D278:D990,'Факторы ликвидности'!C$4:L$2204,5,FALSE),0)</f>
        <v>20</v>
      </c>
      <c r="K278">
        <f>IFERROR(VLOOKUP(D278:D990,'Факторы ликвидности'!C$4:L$2204,6,FALSE),0)</f>
        <v>-6.2</v>
      </c>
      <c r="L278">
        <f>IFERROR(VLOOKUP(D278:D990,'Факторы ликвидности'!C$4:L$2204,7,FALSE),0)</f>
        <v>12.4</v>
      </c>
      <c r="M278">
        <f>IFERROR(VLOOKUP(D278:D990,'Факторы ликвидности'!C$4:L$2204,8,FALSE),0)</f>
        <v>0</v>
      </c>
      <c r="N278">
        <f>IFERROR(VLOOKUP(D278:D990,'Факторы ликвидности'!C$4:L$2204,10,FALSE),0)</f>
        <v>29.2</v>
      </c>
    </row>
    <row r="279" spans="2:14" x14ac:dyDescent="0.3">
      <c r="B279">
        <v>275</v>
      </c>
      <c r="C279" s="16">
        <f t="shared" si="8"/>
        <v>4</v>
      </c>
      <c r="D279" s="17">
        <v>43517</v>
      </c>
      <c r="E279">
        <f>IFERROR(VLOOKUP(D278:D991,'Остатки на корсчетах'!B$3:D$4956,2,FALSE),0)</f>
        <v>2493</v>
      </c>
      <c r="F279">
        <f>IFERROR(VLOOKUP(D279:D991,Сальдо!C$3:D$4010,2,FALSE),0)</f>
        <v>148</v>
      </c>
      <c r="G279">
        <f>IFERROR(VLOOKUP(D279:D991,'Факторы ликвидности'!C$4:L$2204,2,FALSE),0)</f>
        <v>7.3</v>
      </c>
      <c r="H279">
        <f>IFERROR(VLOOKUP(D279:D991,'Факторы ликвидности'!C$4:L$2204,3,FALSE),0)</f>
        <v>32.200000000000003</v>
      </c>
      <c r="I279">
        <f>IFERROR(VLOOKUP(D279:D991,'Факторы ликвидности'!C$4:L$2204,4,FALSE),0)</f>
        <v>0</v>
      </c>
      <c r="J279">
        <f>IFERROR(VLOOKUP(D279:D991,'Факторы ликвидности'!C$4:L$2204,5,FALSE),0)</f>
        <v>0</v>
      </c>
      <c r="K279">
        <f>IFERROR(VLOOKUP(D279:D991,'Факторы ликвидности'!C$4:L$2204,6,FALSE),0)</f>
        <v>-0.4</v>
      </c>
      <c r="L279">
        <f>IFERROR(VLOOKUP(D279:D991,'Факторы ликвидности'!C$4:L$2204,7,FALSE),0)</f>
        <v>12.4</v>
      </c>
      <c r="M279">
        <f>IFERROR(VLOOKUP(D279:D991,'Факторы ликвидности'!C$4:L$2204,8,FALSE),0)</f>
        <v>0</v>
      </c>
      <c r="N279">
        <f>IFERROR(VLOOKUP(D279:D991,'Факторы ликвидности'!C$4:L$2204,10,FALSE),0)</f>
        <v>-42.5</v>
      </c>
    </row>
    <row r="280" spans="2:14" x14ac:dyDescent="0.3">
      <c r="B280">
        <v>276</v>
      </c>
      <c r="C280" s="16">
        <f t="shared" si="8"/>
        <v>3</v>
      </c>
      <c r="D280" s="17">
        <v>43516</v>
      </c>
      <c r="E280">
        <f>IFERROR(VLOOKUP(D279:D992,'Остатки на корсчетах'!B$3:D$4956,2,FALSE),0)</f>
        <v>2020.5</v>
      </c>
      <c r="F280">
        <f>IFERROR(VLOOKUP(D280:D992,Сальдо!C$3:D$4010,2,FALSE),0)</f>
        <v>585.6</v>
      </c>
      <c r="G280">
        <f>IFERROR(VLOOKUP(D280:D992,'Факторы ликвидности'!C$4:L$2204,2,FALSE),0)</f>
        <v>15.5</v>
      </c>
      <c r="H280">
        <f>IFERROR(VLOOKUP(D280:D992,'Факторы ликвидности'!C$4:L$2204,3,FALSE),0)</f>
        <v>23.2</v>
      </c>
      <c r="I280">
        <f>IFERROR(VLOOKUP(D280:D992,'Факторы ликвидности'!C$4:L$2204,4,FALSE),0)</f>
        <v>-32.6</v>
      </c>
      <c r="J280">
        <f>IFERROR(VLOOKUP(D280:D992,'Факторы ликвидности'!C$4:L$2204,5,FALSE),0)</f>
        <v>-30</v>
      </c>
      <c r="K280">
        <f>IFERROR(VLOOKUP(D280:D992,'Факторы ликвидности'!C$4:L$2204,6,FALSE),0)</f>
        <v>-0.1</v>
      </c>
      <c r="L280">
        <f>IFERROR(VLOOKUP(D280:D992,'Факторы ликвидности'!C$4:L$2204,7,FALSE),0)</f>
        <v>12.5</v>
      </c>
      <c r="M280">
        <f>IFERROR(VLOOKUP(D280:D992,'Факторы ликвидности'!C$4:L$2204,8,FALSE),0)</f>
        <v>0</v>
      </c>
      <c r="N280">
        <f>IFERROR(VLOOKUP(D280:D992,'Факторы ликвидности'!C$4:L$2204,10,FALSE),0)</f>
        <v>433.7</v>
      </c>
    </row>
    <row r="281" spans="2:14" x14ac:dyDescent="0.3">
      <c r="B281">
        <v>277</v>
      </c>
      <c r="C281" s="18">
        <f t="shared" si="8"/>
        <v>2</v>
      </c>
      <c r="D281" s="8">
        <v>43515</v>
      </c>
      <c r="E281">
        <f>IFERROR(VLOOKUP(D280:D993,'Остатки на корсчетах'!B$3:D$4956,2,FALSE),0)</f>
        <v>2096.5</v>
      </c>
      <c r="F281">
        <f>IFERROR(VLOOKUP(D281:D993,Сальдо!C$3:D$4010,2,FALSE),0)</f>
        <v>130.69999999999999</v>
      </c>
      <c r="G281">
        <f>IFERROR(VLOOKUP(D281:D993,'Факторы ликвидности'!C$4:L$2204,2,FALSE),0)</f>
        <v>13.2</v>
      </c>
      <c r="H281">
        <f>IFERROR(VLOOKUP(D281:D993,'Факторы ликвидности'!C$4:L$2204,3,FALSE),0)</f>
        <v>-84.4</v>
      </c>
      <c r="I281">
        <f>IFERROR(VLOOKUP(D281:D993,'Факторы ликвидности'!C$4:L$2204,4,FALSE),0)</f>
        <v>21.4</v>
      </c>
      <c r="J281">
        <f>IFERROR(VLOOKUP(D281:D993,'Факторы ликвидности'!C$4:L$2204,5,FALSE),0)</f>
        <v>-200</v>
      </c>
      <c r="K281">
        <f>IFERROR(VLOOKUP(D281:D993,'Факторы ликвидности'!C$4:L$2204,6,FALSE),0)</f>
        <v>-2.8</v>
      </c>
      <c r="L281">
        <f>IFERROR(VLOOKUP(D281:D993,'Факторы ликвидности'!C$4:L$2204,7,FALSE),0)</f>
        <v>19.399999999999999</v>
      </c>
      <c r="M281">
        <f>IFERROR(VLOOKUP(D281:D993,'Факторы ликвидности'!C$4:L$2204,8,FALSE),0)</f>
        <v>0</v>
      </c>
      <c r="N281">
        <f>IFERROR(VLOOKUP(D281:D993,'Факторы ликвидности'!C$4:L$2204,10,FALSE),0)</f>
        <v>-3.1</v>
      </c>
    </row>
    <row r="282" spans="2:14" x14ac:dyDescent="0.3">
      <c r="B282">
        <v>278</v>
      </c>
      <c r="C282" s="18">
        <f t="shared" si="8"/>
        <v>1</v>
      </c>
      <c r="D282" s="8">
        <v>43514</v>
      </c>
      <c r="E282">
        <f>IFERROR(VLOOKUP(D281:D994,'Остатки на корсчетах'!B$3:D$4956,2,FALSE),0)</f>
        <v>2126</v>
      </c>
      <c r="F282">
        <f>IFERROR(VLOOKUP(D282:D994,Сальдо!C$3:D$4010,2,FALSE),0)</f>
        <v>110.2</v>
      </c>
      <c r="G282">
        <f>IFERROR(VLOOKUP(D282:D994,'Факторы ликвидности'!C$4:L$2204,2,FALSE),0)</f>
        <v>24.2</v>
      </c>
      <c r="H282">
        <f>IFERROR(VLOOKUP(D282:D994,'Факторы ликвидности'!C$4:L$2204,3,FALSE),0)</f>
        <v>-38.299999999999997</v>
      </c>
      <c r="I282">
        <f>IFERROR(VLOOKUP(D282:D994,'Факторы ликвидности'!C$4:L$2204,4,FALSE),0)</f>
        <v>0</v>
      </c>
      <c r="J282">
        <f>IFERROR(VLOOKUP(D282:D994,'Факторы ликвидности'!C$4:L$2204,5,FALSE),0)</f>
        <v>0</v>
      </c>
      <c r="K282">
        <f>IFERROR(VLOOKUP(D282:D994,'Факторы ликвидности'!C$4:L$2204,6,FALSE),0)</f>
        <v>2.8</v>
      </c>
      <c r="L282">
        <f>IFERROR(VLOOKUP(D282:D994,'Факторы ликвидности'!C$4:L$2204,7,FALSE),0)</f>
        <v>5.6</v>
      </c>
      <c r="M282">
        <f>IFERROR(VLOOKUP(D282:D994,'Факторы ликвидности'!C$4:L$2204,8,FALSE),0)</f>
        <v>-3.1</v>
      </c>
      <c r="N282">
        <f>IFERROR(VLOOKUP(D282:D994,'Факторы ликвидности'!C$4:L$2204,10,FALSE),0)</f>
        <v>-12.3</v>
      </c>
    </row>
    <row r="283" spans="2:14" x14ac:dyDescent="0.3">
      <c r="B283">
        <v>279</v>
      </c>
      <c r="C283" s="18">
        <f t="shared" si="8"/>
        <v>7</v>
      </c>
      <c r="D283" s="19">
        <v>43513</v>
      </c>
      <c r="E283">
        <f>IFERROR(VLOOKUP(D282:D995,'Остатки на корсчетах'!B$3:D$4956,2,FALSE),0)</f>
        <v>0</v>
      </c>
      <c r="F283">
        <f>IFERROR(VLOOKUP(D283:D995,Сальдо!C$3:D$4010,2,FALSE),0)</f>
        <v>0</v>
      </c>
      <c r="G283">
        <f>IFERROR(VLOOKUP(D283:D995,'Факторы ликвидности'!C$4:L$2204,2,FALSE),0)</f>
        <v>0</v>
      </c>
      <c r="H283">
        <f>IFERROR(VLOOKUP(D283:D995,'Факторы ликвидности'!C$4:L$2204,3,FALSE),0)</f>
        <v>0</v>
      </c>
      <c r="I283">
        <f>IFERROR(VLOOKUP(D283:D995,'Факторы ликвидности'!C$4:L$2204,4,FALSE),0)</f>
        <v>0</v>
      </c>
      <c r="J283">
        <f>IFERROR(VLOOKUP(D283:D995,'Факторы ликвидности'!C$4:L$2204,5,FALSE),0)</f>
        <v>0</v>
      </c>
      <c r="K283">
        <f>IFERROR(VLOOKUP(D283:D995,'Факторы ликвидности'!C$4:L$2204,6,FALSE),0)</f>
        <v>0</v>
      </c>
      <c r="L283">
        <f>IFERROR(VLOOKUP(D283:D995,'Факторы ликвидности'!C$4:L$2204,7,FALSE),0)</f>
        <v>0</v>
      </c>
      <c r="M283">
        <f>IFERROR(VLOOKUP(D283:D995,'Факторы ликвидности'!C$4:L$2204,8,FALSE),0)</f>
        <v>0</v>
      </c>
      <c r="N283">
        <f>IFERROR(VLOOKUP(D283:D995,'Факторы ликвидности'!C$4:L$2204,10,FALSE),0)</f>
        <v>0</v>
      </c>
    </row>
    <row r="284" spans="2:14" x14ac:dyDescent="0.3">
      <c r="B284">
        <v>280</v>
      </c>
      <c r="C284" s="18">
        <f t="shared" si="8"/>
        <v>6</v>
      </c>
      <c r="D284" s="19">
        <v>43512</v>
      </c>
      <c r="E284">
        <f>IFERROR(VLOOKUP(D283:D996,'Остатки на корсчетах'!B$3:D$4956,2,FALSE),0)</f>
        <v>0</v>
      </c>
      <c r="F284">
        <f>IFERROR(VLOOKUP(D284:D996,Сальдо!C$3:D$4010,2,FALSE),0)</f>
        <v>0</v>
      </c>
      <c r="G284">
        <f>IFERROR(VLOOKUP(D284:D996,'Факторы ликвидности'!C$4:L$2204,2,FALSE),0)</f>
        <v>0</v>
      </c>
      <c r="H284">
        <f>IFERROR(VLOOKUP(D284:D996,'Факторы ликвидности'!C$4:L$2204,3,FALSE),0)</f>
        <v>0</v>
      </c>
      <c r="I284">
        <f>IFERROR(VLOOKUP(D284:D996,'Факторы ликвидности'!C$4:L$2204,4,FALSE),0)</f>
        <v>0</v>
      </c>
      <c r="J284">
        <f>IFERROR(VLOOKUP(D284:D996,'Факторы ликвидности'!C$4:L$2204,5,FALSE),0)</f>
        <v>0</v>
      </c>
      <c r="K284">
        <f>IFERROR(VLOOKUP(D284:D996,'Факторы ликвидности'!C$4:L$2204,6,FALSE),0)</f>
        <v>0</v>
      </c>
      <c r="L284">
        <f>IFERROR(VLOOKUP(D284:D996,'Факторы ликвидности'!C$4:L$2204,7,FALSE),0)</f>
        <v>0</v>
      </c>
      <c r="M284">
        <f>IFERROR(VLOOKUP(D284:D996,'Факторы ликвидности'!C$4:L$2204,8,FALSE),0)</f>
        <v>0</v>
      </c>
      <c r="N284">
        <f>IFERROR(VLOOKUP(D284:D996,'Факторы ликвидности'!C$4:L$2204,10,FALSE),0)</f>
        <v>0</v>
      </c>
    </row>
    <row r="285" spans="2:14" x14ac:dyDescent="0.3">
      <c r="B285">
        <v>281</v>
      </c>
      <c r="C285" s="18">
        <f t="shared" si="8"/>
        <v>5</v>
      </c>
      <c r="D285" s="19">
        <v>43511</v>
      </c>
      <c r="E285">
        <f>IFERROR(VLOOKUP(D284:D997,'Остатки на корсчетах'!B$3:D$4956,2,FALSE),0)</f>
        <v>2637.4</v>
      </c>
      <c r="F285">
        <f>IFERROR(VLOOKUP(D285:D997,Сальдо!C$3:D$4010,2,FALSE),0)</f>
        <v>116.7</v>
      </c>
      <c r="G285">
        <f>IFERROR(VLOOKUP(D285:D997,'Факторы ликвидности'!C$4:L$2204,2,FALSE),0)</f>
        <v>-25.1</v>
      </c>
      <c r="H285">
        <f>IFERROR(VLOOKUP(D285:D997,'Факторы ликвидности'!C$4:L$2204,3,FALSE),0)</f>
        <v>5.2</v>
      </c>
      <c r="I285">
        <f>IFERROR(VLOOKUP(D285:D997,'Факторы ликвидности'!C$4:L$2204,4,FALSE),0)</f>
        <v>0</v>
      </c>
      <c r="J285">
        <f>IFERROR(VLOOKUP(D285:D997,'Факторы ликвидности'!C$4:L$2204,5,FALSE),0)</f>
        <v>20</v>
      </c>
      <c r="K285">
        <f>IFERROR(VLOOKUP(D285:D997,'Факторы ликвидности'!C$4:L$2204,6,FALSE),0)</f>
        <v>3</v>
      </c>
      <c r="L285">
        <f>IFERROR(VLOOKUP(D285:D997,'Факторы ликвидности'!C$4:L$2204,7,FALSE),0)</f>
        <v>12.7</v>
      </c>
      <c r="M285">
        <f>IFERROR(VLOOKUP(D285:D997,'Факторы ликвидности'!C$4:L$2204,8,FALSE),0)</f>
        <v>0.8</v>
      </c>
      <c r="N285">
        <f>IFERROR(VLOOKUP(D285:D997,'Факторы ликвидности'!C$4:L$2204,10,FALSE),0)</f>
        <v>-492.3</v>
      </c>
    </row>
    <row r="286" spans="2:14" x14ac:dyDescent="0.3">
      <c r="B286">
        <v>282</v>
      </c>
      <c r="C286" s="18">
        <f t="shared" si="8"/>
        <v>4</v>
      </c>
      <c r="D286" s="19">
        <v>43510</v>
      </c>
      <c r="E286">
        <f>IFERROR(VLOOKUP(D285:D998,'Остатки на корсчетах'!B$3:D$4956,2,FALSE),0)</f>
        <v>2692</v>
      </c>
      <c r="F286">
        <f>IFERROR(VLOOKUP(D286:D998,Сальдо!C$3:D$4010,2,FALSE),0)</f>
        <v>126.9</v>
      </c>
      <c r="G286">
        <f>IFERROR(VLOOKUP(D286:D998,'Факторы ликвидности'!C$4:L$2204,2,FALSE),0)</f>
        <v>-32.6</v>
      </c>
      <c r="H286">
        <f>IFERROR(VLOOKUP(D286:D998,'Факторы ликвидности'!C$4:L$2204,3,FALSE),0)</f>
        <v>-31.6</v>
      </c>
      <c r="I286">
        <f>IFERROR(VLOOKUP(D286:D998,'Факторы ликвидности'!C$4:L$2204,4,FALSE),0)</f>
        <v>0</v>
      </c>
      <c r="J286">
        <f>IFERROR(VLOOKUP(D286:D998,'Факторы ликвидности'!C$4:L$2204,5,FALSE),0)</f>
        <v>0</v>
      </c>
      <c r="K286">
        <f>IFERROR(VLOOKUP(D286:D998,'Факторы ликвидности'!C$4:L$2204,6,FALSE),0)</f>
        <v>0.2</v>
      </c>
      <c r="L286">
        <f>IFERROR(VLOOKUP(D286:D998,'Факторы ликвидности'!C$4:L$2204,7,FALSE),0)</f>
        <v>12.5</v>
      </c>
      <c r="M286">
        <f>IFERROR(VLOOKUP(D286:D998,'Факторы ликвидности'!C$4:L$2204,8,FALSE),0)</f>
        <v>-0.1</v>
      </c>
      <c r="N286">
        <f>IFERROR(VLOOKUP(D286:D998,'Факторы ликвидности'!C$4:L$2204,10,FALSE),0)</f>
        <v>9.6</v>
      </c>
    </row>
    <row r="287" spans="2:14" x14ac:dyDescent="0.3">
      <c r="B287">
        <v>283</v>
      </c>
      <c r="C287" s="18">
        <f t="shared" si="8"/>
        <v>3</v>
      </c>
      <c r="D287" s="19">
        <v>43509</v>
      </c>
      <c r="E287">
        <f>IFERROR(VLOOKUP(D286:D999,'Остатки на корсчетах'!B$3:D$4956,2,FALSE),0)</f>
        <v>3300.7</v>
      </c>
      <c r="F287">
        <f>IFERROR(VLOOKUP(D287:D999,Сальдо!C$3:D$4010,2,FALSE),0)</f>
        <v>-389.4</v>
      </c>
      <c r="G287">
        <f>IFERROR(VLOOKUP(D287:D999,'Факторы ликвидности'!C$4:L$2204,2,FALSE),0)</f>
        <v>-23</v>
      </c>
      <c r="H287">
        <f>IFERROR(VLOOKUP(D287:D999,'Факторы ликвидности'!C$4:L$2204,3,FALSE),0)</f>
        <v>-85.3</v>
      </c>
      <c r="I287">
        <f>IFERROR(VLOOKUP(D287:D999,'Факторы ликвидности'!C$4:L$2204,4,FALSE),0)</f>
        <v>-40.5</v>
      </c>
      <c r="J287">
        <f>IFERROR(VLOOKUP(D287:D999,'Факторы ликвидности'!C$4:L$2204,5,FALSE),0)</f>
        <v>-115</v>
      </c>
      <c r="K287">
        <f>IFERROR(VLOOKUP(D287:D999,'Факторы ликвидности'!C$4:L$2204,6,FALSE),0)</f>
        <v>0.2</v>
      </c>
      <c r="L287">
        <f>IFERROR(VLOOKUP(D287:D999,'Факторы ликвидности'!C$4:L$2204,7,FALSE),0)</f>
        <v>12.5</v>
      </c>
      <c r="M287">
        <f>IFERROR(VLOOKUP(D287:D999,'Факторы ликвидности'!C$4:L$2204,8,FALSE),0)</f>
        <v>0</v>
      </c>
      <c r="N287">
        <f>IFERROR(VLOOKUP(D287:D999,'Факторы ликвидности'!C$4:L$2204,10,FALSE),0)</f>
        <v>-500.4</v>
      </c>
    </row>
    <row r="288" spans="2:14" x14ac:dyDescent="0.3">
      <c r="B288">
        <v>284</v>
      </c>
      <c r="C288" s="16">
        <f t="shared" si="8"/>
        <v>2</v>
      </c>
      <c r="D288" s="17">
        <v>43508</v>
      </c>
      <c r="E288">
        <f>IFERROR(VLOOKUP(D287:D1000,'Остатки на корсчетах'!B$3:D$4956,2,FALSE),0)</f>
        <v>3287.4</v>
      </c>
      <c r="F288">
        <f>IFERROR(VLOOKUP(D288:D1000,Сальдо!C$3:D$4010,2,FALSE),0)</f>
        <v>129.5</v>
      </c>
      <c r="G288">
        <f>IFERROR(VLOOKUP(D288:D1000,'Факторы ликвидности'!C$4:L$2204,2,FALSE),0)</f>
        <v>-17.899999999999999</v>
      </c>
      <c r="H288">
        <f>IFERROR(VLOOKUP(D288:D1000,'Факторы ликвидности'!C$4:L$2204,3,FALSE),0)</f>
        <v>34.4</v>
      </c>
      <c r="I288">
        <f>IFERROR(VLOOKUP(D288:D1000,'Факторы ликвидности'!C$4:L$2204,4,FALSE),0)</f>
        <v>16.2</v>
      </c>
      <c r="J288">
        <f>IFERROR(VLOOKUP(D288:D1000,'Факторы ликвидности'!C$4:L$2204,5,FALSE),0)</f>
        <v>-41</v>
      </c>
      <c r="K288">
        <f>IFERROR(VLOOKUP(D288:D1000,'Факторы ликвидности'!C$4:L$2204,6,FALSE),0)</f>
        <v>-3.1</v>
      </c>
      <c r="L288">
        <f>IFERROR(VLOOKUP(D288:D1000,'Факторы ликвидности'!C$4:L$2204,7,FALSE),0)</f>
        <v>12.4</v>
      </c>
      <c r="M288">
        <f>IFERROR(VLOOKUP(D288:D1000,'Факторы ликвидности'!C$4:L$2204,8,FALSE),0)</f>
        <v>0</v>
      </c>
      <c r="N288">
        <f>IFERROR(VLOOKUP(D288:D1000,'Факторы ликвидности'!C$4:L$2204,10,FALSE),0)</f>
        <v>-3.2</v>
      </c>
    </row>
    <row r="289" spans="2:14" x14ac:dyDescent="0.3">
      <c r="B289">
        <v>285</v>
      </c>
      <c r="C289" s="16">
        <f t="shared" si="8"/>
        <v>1</v>
      </c>
      <c r="D289" s="17">
        <v>43507</v>
      </c>
      <c r="E289">
        <f>IFERROR(VLOOKUP(D288:D1001,'Остатки на корсчетах'!B$3:D$4956,2,FALSE),0)</f>
        <v>3083.4</v>
      </c>
      <c r="F289">
        <f>IFERROR(VLOOKUP(D289:D1001,Сальдо!C$3:D$4010,2,FALSE),0)</f>
        <v>138.6</v>
      </c>
      <c r="G289">
        <f>IFERROR(VLOOKUP(D289:D1001,'Факторы ликвидности'!C$4:L$2204,2,FALSE),0)</f>
        <v>-1.3</v>
      </c>
      <c r="H289">
        <f>IFERROR(VLOOKUP(D289:D1001,'Факторы ликвидности'!C$4:L$2204,3,FALSE),0)</f>
        <v>195.8</v>
      </c>
      <c r="I289">
        <f>IFERROR(VLOOKUP(D289:D1001,'Факторы ликвидности'!C$4:L$2204,4,FALSE),0)</f>
        <v>0</v>
      </c>
      <c r="J289">
        <f>IFERROR(VLOOKUP(D289:D1001,'Факторы ликвидности'!C$4:L$2204,5,FALSE),0)</f>
        <v>0</v>
      </c>
      <c r="K289">
        <f>IFERROR(VLOOKUP(D289:D1001,'Факторы ликвидности'!C$4:L$2204,6,FALSE),0)</f>
        <v>100</v>
      </c>
      <c r="L289">
        <f>IFERROR(VLOOKUP(D289:D1001,'Факторы ликвидности'!C$4:L$2204,7,FALSE),0)</f>
        <v>12.5</v>
      </c>
      <c r="M289">
        <f>IFERROR(VLOOKUP(D289:D1001,'Факторы ликвидности'!C$4:L$2204,8,FALSE),0)</f>
        <v>0</v>
      </c>
      <c r="N289">
        <f>IFERROR(VLOOKUP(D289:D1001,'Факторы ликвидности'!C$4:L$2204,10,FALSE),0)</f>
        <v>9.5</v>
      </c>
    </row>
    <row r="290" spans="2:14" x14ac:dyDescent="0.3">
      <c r="B290">
        <v>286</v>
      </c>
      <c r="C290" s="16">
        <f t="shared" si="8"/>
        <v>7</v>
      </c>
      <c r="D290" s="17">
        <v>43506</v>
      </c>
      <c r="E290">
        <f>IFERROR(VLOOKUP(D289:D1002,'Остатки на корсчетах'!B$3:D$4956,2,FALSE),0)</f>
        <v>0</v>
      </c>
      <c r="F290">
        <f>IFERROR(VLOOKUP(D290:D1002,Сальдо!C$3:D$4010,2,FALSE),0)</f>
        <v>0</v>
      </c>
      <c r="G290">
        <f>IFERROR(VLOOKUP(D290:D1002,'Факторы ликвидности'!C$4:L$2204,2,FALSE),0)</f>
        <v>0</v>
      </c>
      <c r="H290">
        <f>IFERROR(VLOOKUP(D290:D1002,'Факторы ликвидности'!C$4:L$2204,3,FALSE),0)</f>
        <v>0</v>
      </c>
      <c r="I290">
        <f>IFERROR(VLOOKUP(D290:D1002,'Факторы ликвидности'!C$4:L$2204,4,FALSE),0)</f>
        <v>0</v>
      </c>
      <c r="J290">
        <f>IFERROR(VLOOKUP(D290:D1002,'Факторы ликвидности'!C$4:L$2204,5,FALSE),0)</f>
        <v>0</v>
      </c>
      <c r="K290">
        <f>IFERROR(VLOOKUP(D290:D1002,'Факторы ликвидности'!C$4:L$2204,6,FALSE),0)</f>
        <v>0</v>
      </c>
      <c r="L290">
        <f>IFERROR(VLOOKUP(D290:D1002,'Факторы ликвидности'!C$4:L$2204,7,FALSE),0)</f>
        <v>0</v>
      </c>
      <c r="M290">
        <f>IFERROR(VLOOKUP(D290:D1002,'Факторы ликвидности'!C$4:L$2204,8,FALSE),0)</f>
        <v>0</v>
      </c>
      <c r="N290">
        <f>IFERROR(VLOOKUP(D290:D1002,'Факторы ликвидности'!C$4:L$2204,10,FALSE),0)</f>
        <v>0</v>
      </c>
    </row>
    <row r="291" spans="2:14" x14ac:dyDescent="0.3">
      <c r="B291">
        <v>287</v>
      </c>
      <c r="C291" s="16">
        <f t="shared" si="8"/>
        <v>6</v>
      </c>
      <c r="D291" s="17">
        <v>43505</v>
      </c>
      <c r="E291">
        <f>IFERROR(VLOOKUP(D290:D1003,'Остатки на корсчетах'!B$3:D$4956,2,FALSE),0)</f>
        <v>0</v>
      </c>
      <c r="F291">
        <f>IFERROR(VLOOKUP(D291:D1003,Сальдо!C$3:D$4010,2,FALSE),0)</f>
        <v>0</v>
      </c>
      <c r="G291">
        <f>IFERROR(VLOOKUP(D291:D1003,'Факторы ликвидности'!C$4:L$2204,2,FALSE),0)</f>
        <v>0</v>
      </c>
      <c r="H291">
        <f>IFERROR(VLOOKUP(D291:D1003,'Факторы ликвидности'!C$4:L$2204,3,FALSE),0)</f>
        <v>0</v>
      </c>
      <c r="I291">
        <f>IFERROR(VLOOKUP(D291:D1003,'Факторы ликвидности'!C$4:L$2204,4,FALSE),0)</f>
        <v>0</v>
      </c>
      <c r="J291">
        <f>IFERROR(VLOOKUP(D291:D1003,'Факторы ликвидности'!C$4:L$2204,5,FALSE),0)</f>
        <v>0</v>
      </c>
      <c r="K291">
        <f>IFERROR(VLOOKUP(D291:D1003,'Факторы ликвидности'!C$4:L$2204,6,FALSE),0)</f>
        <v>0</v>
      </c>
      <c r="L291">
        <f>IFERROR(VLOOKUP(D291:D1003,'Факторы ликвидности'!C$4:L$2204,7,FALSE),0)</f>
        <v>0</v>
      </c>
      <c r="M291">
        <f>IFERROR(VLOOKUP(D291:D1003,'Факторы ликвидности'!C$4:L$2204,8,FALSE),0)</f>
        <v>0</v>
      </c>
      <c r="N291">
        <f>IFERROR(VLOOKUP(D291:D1003,'Факторы ликвидности'!C$4:L$2204,10,FALSE),0)</f>
        <v>0</v>
      </c>
    </row>
    <row r="292" spans="2:14" x14ac:dyDescent="0.3">
      <c r="B292">
        <v>288</v>
      </c>
      <c r="C292" s="16">
        <f t="shared" si="8"/>
        <v>5</v>
      </c>
      <c r="D292" s="17">
        <v>43504</v>
      </c>
      <c r="E292">
        <f>IFERROR(VLOOKUP(D291:D1004,'Остатки на корсчетах'!B$3:D$4956,2,FALSE),0)</f>
        <v>2941.9</v>
      </c>
      <c r="F292">
        <f>IFERROR(VLOOKUP(D292:D1004,Сальдо!C$3:D$4010,2,FALSE),0)</f>
        <v>110.8</v>
      </c>
      <c r="G292">
        <f>IFERROR(VLOOKUP(D292:D1004,'Факторы ликвидности'!C$4:L$2204,2,FALSE),0)</f>
        <v>-32.5</v>
      </c>
      <c r="H292">
        <f>IFERROR(VLOOKUP(D292:D1004,'Факторы ликвидности'!C$4:L$2204,3,FALSE),0)</f>
        <v>194.6</v>
      </c>
      <c r="I292">
        <f>IFERROR(VLOOKUP(D292:D1004,'Факторы ликвидности'!C$4:L$2204,4,FALSE),0)</f>
        <v>0</v>
      </c>
      <c r="J292">
        <f>IFERROR(VLOOKUP(D292:D1004,'Факторы ликвидности'!C$4:L$2204,5,FALSE),0)</f>
        <v>0</v>
      </c>
      <c r="K292">
        <f>IFERROR(VLOOKUP(D292:D1004,'Факторы ликвидности'!C$4:L$2204,6,FALSE),0)</f>
        <v>35</v>
      </c>
      <c r="L292">
        <f>IFERROR(VLOOKUP(D292:D1004,'Факторы ликвидности'!C$4:L$2204,7,FALSE),0)</f>
        <v>12.5</v>
      </c>
      <c r="M292">
        <f>IFERROR(VLOOKUP(D292:D1004,'Факторы ликвидности'!C$4:L$2204,8,FALSE),0)</f>
        <v>0.1</v>
      </c>
      <c r="N292">
        <f>IFERROR(VLOOKUP(D292:D1004,'Факторы ликвидности'!C$4:L$2204,10,FALSE),0)</f>
        <v>-25.3</v>
      </c>
    </row>
    <row r="293" spans="2:14" x14ac:dyDescent="0.3">
      <c r="B293">
        <v>289</v>
      </c>
      <c r="C293" s="16">
        <f t="shared" si="8"/>
        <v>4</v>
      </c>
      <c r="D293" s="17">
        <v>43503</v>
      </c>
      <c r="E293">
        <f>IFERROR(VLOOKUP(D292:D1005,'Остатки на корсчетах'!B$3:D$4956,2,FALSE),0)</f>
        <v>2792.8</v>
      </c>
      <c r="F293">
        <f>IFERROR(VLOOKUP(D293:D1005,Сальдо!C$3:D$4010,2,FALSE),0)</f>
        <v>113.7</v>
      </c>
      <c r="G293">
        <f>IFERROR(VLOOKUP(D293:D1005,'Факторы ликвидности'!C$4:L$2204,2,FALSE),0)</f>
        <v>-41.5</v>
      </c>
      <c r="H293">
        <f>IFERROR(VLOOKUP(D293:D1005,'Факторы ликвидности'!C$4:L$2204,3,FALSE),0)</f>
        <v>188.4</v>
      </c>
      <c r="I293">
        <f>IFERROR(VLOOKUP(D293:D1005,'Факторы ликвидности'!C$4:L$2204,4,FALSE),0)</f>
        <v>0</v>
      </c>
      <c r="J293">
        <f>IFERROR(VLOOKUP(D293:D1005,'Факторы ликвидности'!C$4:L$2204,5,FALSE),0)</f>
        <v>0</v>
      </c>
      <c r="K293">
        <f>IFERROR(VLOOKUP(D293:D1005,'Факторы ликвидности'!C$4:L$2204,6,FALSE),0)</f>
        <v>0</v>
      </c>
      <c r="L293">
        <f>IFERROR(VLOOKUP(D293:D1005,'Факторы ликвидности'!C$4:L$2204,7,FALSE),0)</f>
        <v>18.5</v>
      </c>
      <c r="M293">
        <f>IFERROR(VLOOKUP(D293:D1005,'Факторы ликвидности'!C$4:L$2204,8,FALSE),0)</f>
        <v>0</v>
      </c>
      <c r="N293">
        <f>IFERROR(VLOOKUP(D293:D1005,'Факторы ликвидности'!C$4:L$2204,10,FALSE),0)</f>
        <v>2.1</v>
      </c>
    </row>
    <row r="294" spans="2:14" x14ac:dyDescent="0.3">
      <c r="B294">
        <v>290</v>
      </c>
      <c r="C294" s="16">
        <f t="shared" si="8"/>
        <v>3</v>
      </c>
      <c r="D294" s="17">
        <v>43502</v>
      </c>
      <c r="E294">
        <f>IFERROR(VLOOKUP(D293:D1006,'Остатки на корсчетах'!B$3:D$4956,2,FALSE),0)</f>
        <v>972.9</v>
      </c>
      <c r="F294">
        <f>IFERROR(VLOOKUP(D294:D1006,Сальдо!C$3:D$4010,2,FALSE),0)</f>
        <v>1768.5</v>
      </c>
      <c r="G294">
        <f>IFERROR(VLOOKUP(D294:D1006,'Факторы ликвидности'!C$4:L$2204,2,FALSE),0)</f>
        <v>-15.8</v>
      </c>
      <c r="H294">
        <f>IFERROR(VLOOKUP(D294:D1006,'Факторы ликвидности'!C$4:L$2204,3,FALSE),0)</f>
        <v>181.7</v>
      </c>
      <c r="I294">
        <f>IFERROR(VLOOKUP(D294:D1006,'Факторы ликвидности'!C$4:L$2204,4,FALSE),0)</f>
        <v>-34.299999999999997</v>
      </c>
      <c r="J294">
        <f>IFERROR(VLOOKUP(D294:D1006,'Факторы ликвидности'!C$4:L$2204,5,FALSE),0)</f>
        <v>-2.1</v>
      </c>
      <c r="K294">
        <f>IFERROR(VLOOKUP(D294:D1006,'Факторы ликвидности'!C$4:L$2204,6,FALSE),0)</f>
        <v>0</v>
      </c>
      <c r="L294">
        <f>IFERROR(VLOOKUP(D294:D1006,'Факторы ликвидности'!C$4:L$2204,7,FALSE),0)</f>
        <v>18.399999999999999</v>
      </c>
      <c r="M294">
        <f>IFERROR(VLOOKUP(D294:D1006,'Факторы ликвидности'!C$4:L$2204,8,FALSE),0)</f>
        <v>0</v>
      </c>
      <c r="N294">
        <f>IFERROR(VLOOKUP(D294:D1006,'Факторы ликвидности'!C$4:L$2204,10,FALSE),0)</f>
        <v>1654.1</v>
      </c>
    </row>
    <row r="295" spans="2:14" x14ac:dyDescent="0.3">
      <c r="B295">
        <v>291</v>
      </c>
      <c r="C295" s="18">
        <f t="shared" si="8"/>
        <v>2</v>
      </c>
      <c r="D295" s="8">
        <v>43501</v>
      </c>
      <c r="E295">
        <f>IFERROR(VLOOKUP(D294:D1007,'Остатки на корсчетах'!B$3:D$4956,2,FALSE),0)</f>
        <v>1031.8</v>
      </c>
      <c r="F295">
        <f>IFERROR(VLOOKUP(D295:D1007,Сальдо!C$3:D$4010,2,FALSE),0)</f>
        <v>1458.4</v>
      </c>
      <c r="G295">
        <f>IFERROR(VLOOKUP(D295:D1007,'Факторы ликвидности'!C$4:L$2204,2,FALSE),0)</f>
        <v>2.2000000000000002</v>
      </c>
      <c r="H295">
        <f>IFERROR(VLOOKUP(D295:D1007,'Факторы ликвидности'!C$4:L$2204,3,FALSE),0)</f>
        <v>146.1</v>
      </c>
      <c r="I295">
        <f>IFERROR(VLOOKUP(D295:D1007,'Факторы ликвидности'!C$4:L$2204,4,FALSE),0)</f>
        <v>16.100000000000001</v>
      </c>
      <c r="J295">
        <f>IFERROR(VLOOKUP(D295:D1007,'Факторы ликвидности'!C$4:L$2204,5,FALSE),0)</f>
        <v>0</v>
      </c>
      <c r="K295">
        <f>IFERROR(VLOOKUP(D295:D1007,'Факторы ликвидности'!C$4:L$2204,6,FALSE),0)</f>
        <v>-1</v>
      </c>
      <c r="L295">
        <f>IFERROR(VLOOKUP(D295:D1007,'Факторы ликвидности'!C$4:L$2204,7,FALSE),0)</f>
        <v>18.399999999999999</v>
      </c>
      <c r="M295">
        <f>IFERROR(VLOOKUP(D295:D1007,'Факторы ликвидности'!C$4:L$2204,8,FALSE),0)</f>
        <v>0</v>
      </c>
      <c r="N295">
        <f>IFERROR(VLOOKUP(D295:D1007,'Факторы ликвидности'!C$4:L$2204,10,FALSE),0)</f>
        <v>-207.2</v>
      </c>
    </row>
    <row r="296" spans="2:14" x14ac:dyDescent="0.3">
      <c r="B296">
        <v>292</v>
      </c>
      <c r="C296" s="18">
        <f t="shared" si="8"/>
        <v>1</v>
      </c>
      <c r="D296" s="8">
        <v>43500</v>
      </c>
      <c r="E296">
        <f>IFERROR(VLOOKUP(D295:D1008,'Остатки на корсчетах'!B$3:D$4956,2,FALSE),0)</f>
        <v>1868.7</v>
      </c>
      <c r="F296">
        <f>IFERROR(VLOOKUP(D296:D1008,Сальдо!C$3:D$4010,2,FALSE),0)</f>
        <v>545.1</v>
      </c>
      <c r="G296">
        <f>IFERROR(VLOOKUP(D296:D1008,'Факторы ликвидности'!C$4:L$2204,2,FALSE),0)</f>
        <v>21.1</v>
      </c>
      <c r="H296">
        <f>IFERROR(VLOOKUP(D296:D1008,'Факторы ликвидности'!C$4:L$2204,3,FALSE),0)</f>
        <v>54.6</v>
      </c>
      <c r="I296">
        <f>IFERROR(VLOOKUP(D296:D1008,'Факторы ликвидности'!C$4:L$2204,4,FALSE),0)</f>
        <v>0</v>
      </c>
      <c r="J296">
        <f>IFERROR(VLOOKUP(D296:D1008,'Факторы ликвидности'!C$4:L$2204,5,FALSE),0)</f>
        <v>0</v>
      </c>
      <c r="K296">
        <f>IFERROR(VLOOKUP(D296:D1008,'Факторы ликвидности'!C$4:L$2204,6,FALSE),0)</f>
        <v>-38.299999999999997</v>
      </c>
      <c r="L296">
        <f>IFERROR(VLOOKUP(D296:D1008,'Факторы ликвидности'!C$4:L$2204,7,FALSE),0)</f>
        <v>18.5</v>
      </c>
      <c r="M296">
        <f>IFERROR(VLOOKUP(D296:D1008,'Факторы ликвидности'!C$4:L$2204,8,FALSE),0)</f>
        <v>0.1</v>
      </c>
      <c r="N296">
        <f>IFERROR(VLOOKUP(D296:D1008,'Факторы ликвидности'!C$4:L$2204,10,FALSE),0)</f>
        <v>-912.8</v>
      </c>
    </row>
    <row r="297" spans="2:14" x14ac:dyDescent="0.3">
      <c r="B297">
        <v>293</v>
      </c>
      <c r="C297" s="18">
        <f t="shared" si="8"/>
        <v>7</v>
      </c>
      <c r="D297" s="19">
        <v>43499</v>
      </c>
      <c r="E297">
        <f>IFERROR(VLOOKUP(D296:D1009,'Остатки на корсчетах'!B$3:D$4956,2,FALSE),0)</f>
        <v>0</v>
      </c>
      <c r="F297">
        <f>IFERROR(VLOOKUP(D297:D1009,Сальдо!C$3:D$4010,2,FALSE),0)</f>
        <v>0</v>
      </c>
      <c r="G297">
        <f>IFERROR(VLOOKUP(D297:D1009,'Факторы ликвидности'!C$4:L$2204,2,FALSE),0)</f>
        <v>0</v>
      </c>
      <c r="H297">
        <f>IFERROR(VLOOKUP(D297:D1009,'Факторы ликвидности'!C$4:L$2204,3,FALSE),0)</f>
        <v>0</v>
      </c>
      <c r="I297">
        <f>IFERROR(VLOOKUP(D297:D1009,'Факторы ликвидности'!C$4:L$2204,4,FALSE),0)</f>
        <v>0</v>
      </c>
      <c r="J297">
        <f>IFERROR(VLOOKUP(D297:D1009,'Факторы ликвидности'!C$4:L$2204,5,FALSE),0)</f>
        <v>0</v>
      </c>
      <c r="K297">
        <f>IFERROR(VLOOKUP(D297:D1009,'Факторы ликвидности'!C$4:L$2204,6,FALSE),0)</f>
        <v>0</v>
      </c>
      <c r="L297">
        <f>IFERROR(VLOOKUP(D297:D1009,'Факторы ликвидности'!C$4:L$2204,7,FALSE),0)</f>
        <v>0</v>
      </c>
      <c r="M297">
        <f>IFERROR(VLOOKUP(D297:D1009,'Факторы ликвидности'!C$4:L$2204,8,FALSE),0)</f>
        <v>0</v>
      </c>
      <c r="N297">
        <f>IFERROR(VLOOKUP(D297:D1009,'Факторы ликвидности'!C$4:L$2204,10,FALSE),0)</f>
        <v>0</v>
      </c>
    </row>
    <row r="298" spans="2:14" x14ac:dyDescent="0.3">
      <c r="B298">
        <v>294</v>
      </c>
      <c r="C298" s="18">
        <f t="shared" si="8"/>
        <v>6</v>
      </c>
      <c r="D298" s="19">
        <v>43498</v>
      </c>
      <c r="E298">
        <f>IFERROR(VLOOKUP(D297:D1010,'Остатки на корсчетах'!B$3:D$4956,2,FALSE),0)</f>
        <v>0</v>
      </c>
      <c r="F298">
        <f>IFERROR(VLOOKUP(D298:D1010,Сальдо!C$3:D$4010,2,FALSE),0)</f>
        <v>0</v>
      </c>
      <c r="G298">
        <f>IFERROR(VLOOKUP(D298:D1010,'Факторы ликвидности'!C$4:L$2204,2,FALSE),0)</f>
        <v>0</v>
      </c>
      <c r="H298">
        <f>IFERROR(VLOOKUP(D298:D1010,'Факторы ликвидности'!C$4:L$2204,3,FALSE),0)</f>
        <v>0</v>
      </c>
      <c r="I298">
        <f>IFERROR(VLOOKUP(D298:D1010,'Факторы ликвидности'!C$4:L$2204,4,FALSE),0)</f>
        <v>0</v>
      </c>
      <c r="J298">
        <f>IFERROR(VLOOKUP(D298:D1010,'Факторы ликвидности'!C$4:L$2204,5,FALSE),0)</f>
        <v>0</v>
      </c>
      <c r="K298">
        <f>IFERROR(VLOOKUP(D298:D1010,'Факторы ликвидности'!C$4:L$2204,6,FALSE),0)</f>
        <v>0</v>
      </c>
      <c r="L298">
        <f>IFERROR(VLOOKUP(D298:D1010,'Факторы ликвидности'!C$4:L$2204,7,FALSE),0)</f>
        <v>0</v>
      </c>
      <c r="M298">
        <f>IFERROR(VLOOKUP(D298:D1010,'Факторы ликвидности'!C$4:L$2204,8,FALSE),0)</f>
        <v>0</v>
      </c>
      <c r="N298">
        <f>IFERROR(VLOOKUP(D298:D1010,'Факторы ликвидности'!C$4:L$2204,10,FALSE),0)</f>
        <v>0</v>
      </c>
    </row>
    <row r="299" spans="2:14" x14ac:dyDescent="0.3">
      <c r="B299">
        <v>295</v>
      </c>
      <c r="C299" s="18">
        <f t="shared" si="8"/>
        <v>5</v>
      </c>
      <c r="D299" s="19">
        <v>43497</v>
      </c>
      <c r="E299">
        <f>IFERROR(VLOOKUP(D298:D1011,'Остатки на корсчетах'!B$3:D$4956,2,FALSE),0)</f>
        <v>2215.1999999999998</v>
      </c>
      <c r="F299">
        <f>IFERROR(VLOOKUP(D299:D1011,Сальдо!C$3:D$4010,2,FALSE),0)</f>
        <v>135.6</v>
      </c>
      <c r="G299">
        <f>IFERROR(VLOOKUP(D299:D1011,'Факторы ликвидности'!C$4:L$2204,2,FALSE),0)</f>
        <v>-10.1</v>
      </c>
      <c r="H299">
        <f>IFERROR(VLOOKUP(D299:D1011,'Факторы ликвидности'!C$4:L$2204,3,FALSE),0)</f>
        <v>72.400000000000006</v>
      </c>
      <c r="I299">
        <f>IFERROR(VLOOKUP(D299:D1011,'Факторы ликвидности'!C$4:L$2204,4,FALSE),0)</f>
        <v>0</v>
      </c>
      <c r="J299">
        <f>IFERROR(VLOOKUP(D299:D1011,'Факторы ликвидности'!C$4:L$2204,5,FALSE),0)</f>
        <v>10</v>
      </c>
      <c r="K299">
        <f>IFERROR(VLOOKUP(D299:D1011,'Факторы ликвидности'!C$4:L$2204,6,FALSE),0)</f>
        <v>9</v>
      </c>
      <c r="L299">
        <f>IFERROR(VLOOKUP(D299:D1011,'Факторы ликвидности'!C$4:L$2204,7,FALSE),0)</f>
        <v>15.5</v>
      </c>
      <c r="M299">
        <f>IFERROR(VLOOKUP(D299:D1011,'Факторы ликвидности'!C$4:L$2204,8,FALSE),0)</f>
        <v>0</v>
      </c>
      <c r="N299">
        <f>IFERROR(VLOOKUP(D299:D1011,'Факторы ликвидности'!C$4:L$2204,10,FALSE),0)</f>
        <v>-408.7</v>
      </c>
    </row>
    <row r="300" spans="2:14" x14ac:dyDescent="0.3">
      <c r="B300">
        <v>296</v>
      </c>
      <c r="C300" s="18">
        <f t="shared" si="8"/>
        <v>4</v>
      </c>
      <c r="D300" s="19">
        <v>43496</v>
      </c>
      <c r="E300">
        <f>IFERROR(VLOOKUP(D299:D1012,'Остатки на корсчетах'!B$3:D$4956,2,FALSE),0)</f>
        <v>2130</v>
      </c>
      <c r="F300">
        <f>IFERROR(VLOOKUP(D300:D1012,Сальдо!C$3:D$4010,2,FALSE),0)</f>
        <v>9</v>
      </c>
      <c r="G300">
        <f>IFERROR(VLOOKUP(D300:D1012,'Факторы ликвидности'!C$4:L$2204,2,FALSE),0)</f>
        <v>7.5</v>
      </c>
      <c r="H300">
        <f>IFERROR(VLOOKUP(D300:D1012,'Факторы ликвидности'!C$4:L$2204,3,FALSE),0)</f>
        <v>202.8</v>
      </c>
      <c r="I300">
        <f>IFERROR(VLOOKUP(D300:D1012,'Факторы ликвидности'!C$4:L$2204,4,FALSE),0)</f>
        <v>0</v>
      </c>
      <c r="J300">
        <f>IFERROR(VLOOKUP(D300:D1012,'Факторы ликвидности'!C$4:L$2204,5,FALSE),0)</f>
        <v>0</v>
      </c>
      <c r="K300">
        <f>IFERROR(VLOOKUP(D300:D1012,'Факторы ликвидности'!C$4:L$2204,6,FALSE),0)</f>
        <v>1</v>
      </c>
      <c r="L300">
        <f>IFERROR(VLOOKUP(D300:D1012,'Факторы ликвидности'!C$4:L$2204,7,FALSE),0)</f>
        <v>15.6</v>
      </c>
      <c r="M300">
        <f>IFERROR(VLOOKUP(D300:D1012,'Факторы ликвидности'!C$4:L$2204,8,FALSE),0)</f>
        <v>0</v>
      </c>
      <c r="N300">
        <f>IFERROR(VLOOKUP(D300:D1012,'Факторы ликвидности'!C$4:L$2204,10,FALSE),0)</f>
        <v>-125</v>
      </c>
    </row>
    <row r="301" spans="2:14" x14ac:dyDescent="0.3">
      <c r="B301">
        <v>297</v>
      </c>
      <c r="C301" s="18">
        <f t="shared" si="8"/>
        <v>3</v>
      </c>
      <c r="D301" s="19">
        <v>43495</v>
      </c>
      <c r="E301">
        <f>IFERROR(VLOOKUP(D300:D1013,'Остатки на корсчетах'!B$3:D$4956,2,FALSE),0)</f>
        <v>2368.4</v>
      </c>
      <c r="F301">
        <f>IFERROR(VLOOKUP(D301:D1013,Сальдо!C$3:D$4010,2,FALSE),0)</f>
        <v>-229.5</v>
      </c>
      <c r="G301">
        <f>IFERROR(VLOOKUP(D301:D1013,'Факторы ликвидности'!C$4:L$2204,2,FALSE),0)</f>
        <v>25.7</v>
      </c>
      <c r="H301">
        <f>IFERROR(VLOOKUP(D301:D1013,'Факторы ликвидности'!C$4:L$2204,3,FALSE),0)</f>
        <v>-25</v>
      </c>
      <c r="I301">
        <f>IFERROR(VLOOKUP(D301:D1013,'Факторы ликвидности'!C$4:L$2204,4,FALSE),0)</f>
        <v>15.5</v>
      </c>
      <c r="J301">
        <f>IFERROR(VLOOKUP(D301:D1013,'Факторы ликвидности'!C$4:L$2204,5,FALSE),0)</f>
        <v>30</v>
      </c>
      <c r="K301">
        <f>IFERROR(VLOOKUP(D301:D1013,'Факторы ликвидности'!C$4:L$2204,6,FALSE),0)</f>
        <v>-148.30000000000001</v>
      </c>
      <c r="L301">
        <f>IFERROR(VLOOKUP(D301:D1013,'Факторы ликвидности'!C$4:L$2204,7,FALSE),0)</f>
        <v>15.7</v>
      </c>
      <c r="M301">
        <f>IFERROR(VLOOKUP(D301:D1013,'Факторы ликвидности'!C$4:L$2204,8,FALSE),0)</f>
        <v>0</v>
      </c>
      <c r="N301">
        <f>IFERROR(VLOOKUP(D301:D1013,'Факторы ликвидности'!C$4:L$2204,10,FALSE),0)</f>
        <v>-239.1</v>
      </c>
    </row>
    <row r="302" spans="2:14" x14ac:dyDescent="0.3">
      <c r="B302">
        <v>298</v>
      </c>
      <c r="C302" s="16">
        <f t="shared" si="8"/>
        <v>2</v>
      </c>
      <c r="D302" s="17">
        <v>43494</v>
      </c>
      <c r="E302">
        <f>IFERROR(VLOOKUP(D301:D1014,'Остатки на корсчетах'!B$3:D$4956,2,FALSE),0)</f>
        <v>2166.4</v>
      </c>
      <c r="F302">
        <f>IFERROR(VLOOKUP(D302:D1014,Сальдо!C$3:D$4010,2,FALSE),0)</f>
        <v>22.2</v>
      </c>
      <c r="G302">
        <f>IFERROR(VLOOKUP(D302:D1014,'Факторы ликвидности'!C$4:L$2204,2,FALSE),0)</f>
        <v>32.6</v>
      </c>
      <c r="H302">
        <f>IFERROR(VLOOKUP(D302:D1014,'Факторы ликвидности'!C$4:L$2204,3,FALSE),0)</f>
        <v>223.6</v>
      </c>
      <c r="I302">
        <f>IFERROR(VLOOKUP(D302:D1014,'Факторы ликвидности'!C$4:L$2204,4,FALSE),0)</f>
        <v>27.5</v>
      </c>
      <c r="J302">
        <f>IFERROR(VLOOKUP(D302:D1014,'Факторы ликвидности'!C$4:L$2204,5,FALSE),0)</f>
        <v>41</v>
      </c>
      <c r="K302">
        <f>IFERROR(VLOOKUP(D302:D1014,'Факторы ликвидности'!C$4:L$2204,6,FALSE),0)</f>
        <v>-1.9</v>
      </c>
      <c r="L302">
        <f>IFERROR(VLOOKUP(D302:D1014,'Факторы ликвидности'!C$4:L$2204,7,FALSE),0)</f>
        <v>15.6</v>
      </c>
      <c r="M302">
        <f>IFERROR(VLOOKUP(D302:D1014,'Факторы ликвидности'!C$4:L$2204,8,FALSE),0)</f>
        <v>0</v>
      </c>
      <c r="N302">
        <f>IFERROR(VLOOKUP(D302:D1014,'Факторы ликвидности'!C$4:L$2204,10,FALSE),0)</f>
        <v>-54.2</v>
      </c>
    </row>
    <row r="303" spans="2:14" x14ac:dyDescent="0.3">
      <c r="B303">
        <v>299</v>
      </c>
      <c r="C303" s="16">
        <f t="shared" si="8"/>
        <v>1</v>
      </c>
      <c r="D303" s="17">
        <v>43493</v>
      </c>
      <c r="E303">
        <f>IFERROR(VLOOKUP(D302:D1015,'Остатки на корсчетах'!B$3:D$4956,2,FALSE),0)</f>
        <v>2010.6</v>
      </c>
      <c r="F303">
        <f>IFERROR(VLOOKUP(D303:D1015,Сальдо!C$3:D$4010,2,FALSE),0)</f>
        <v>128.19999999999999</v>
      </c>
      <c r="G303">
        <f>IFERROR(VLOOKUP(D303:D1015,'Факторы ликвидности'!C$4:L$2204,2,FALSE),0)</f>
        <v>52.9</v>
      </c>
      <c r="H303">
        <f>IFERROR(VLOOKUP(D303:D1015,'Факторы ликвидности'!C$4:L$2204,3,FALSE),0)</f>
        <v>-2.8</v>
      </c>
      <c r="I303">
        <f>IFERROR(VLOOKUP(D303:D1015,'Факторы ликвидности'!C$4:L$2204,4,FALSE),0)</f>
        <v>0</v>
      </c>
      <c r="J303">
        <f>IFERROR(VLOOKUP(D303:D1015,'Факторы ликвидности'!C$4:L$2204,5,FALSE),0)</f>
        <v>0</v>
      </c>
      <c r="K303">
        <f>IFERROR(VLOOKUP(D303:D1015,'Факторы ликвидности'!C$4:L$2204,6,FALSE),0)</f>
        <v>200.2</v>
      </c>
      <c r="L303">
        <f>IFERROR(VLOOKUP(D303:D1015,'Факторы ликвидности'!C$4:L$2204,7,FALSE),0)</f>
        <v>15.7</v>
      </c>
      <c r="M303">
        <f>IFERROR(VLOOKUP(D303:D1015,'Факторы ликвидности'!C$4:L$2204,8,FALSE),0)</f>
        <v>0</v>
      </c>
      <c r="N303">
        <f>IFERROR(VLOOKUP(D303:D1015,'Факторы ликвидности'!C$4:L$2204,10,FALSE),0)</f>
        <v>105.6</v>
      </c>
    </row>
    <row r="304" spans="2:14" x14ac:dyDescent="0.3">
      <c r="B304">
        <v>300</v>
      </c>
      <c r="C304" s="16">
        <f t="shared" si="8"/>
        <v>7</v>
      </c>
      <c r="D304" s="17">
        <v>43492</v>
      </c>
      <c r="E304">
        <f>IFERROR(VLOOKUP(D303:D1016,'Остатки на корсчетах'!B$3:D$4956,2,FALSE),0)</f>
        <v>0</v>
      </c>
      <c r="F304">
        <f>IFERROR(VLOOKUP(D304:D1016,Сальдо!C$3:D$4010,2,FALSE),0)</f>
        <v>0</v>
      </c>
      <c r="G304">
        <f>IFERROR(VLOOKUP(D304:D1016,'Факторы ликвидности'!C$4:L$2204,2,FALSE),0)</f>
        <v>0</v>
      </c>
      <c r="H304">
        <f>IFERROR(VLOOKUP(D304:D1016,'Факторы ликвидности'!C$4:L$2204,3,FALSE),0)</f>
        <v>0</v>
      </c>
      <c r="I304">
        <f>IFERROR(VLOOKUP(D304:D1016,'Факторы ликвидности'!C$4:L$2204,4,FALSE),0)</f>
        <v>0</v>
      </c>
      <c r="J304">
        <f>IFERROR(VLOOKUP(D304:D1016,'Факторы ликвидности'!C$4:L$2204,5,FALSE),0)</f>
        <v>0</v>
      </c>
      <c r="K304">
        <f>IFERROR(VLOOKUP(D304:D1016,'Факторы ликвидности'!C$4:L$2204,6,FALSE),0)</f>
        <v>0</v>
      </c>
      <c r="L304">
        <f>IFERROR(VLOOKUP(D304:D1016,'Факторы ликвидности'!C$4:L$2204,7,FALSE),0)</f>
        <v>0</v>
      </c>
      <c r="M304">
        <f>IFERROR(VLOOKUP(D304:D1016,'Факторы ликвидности'!C$4:L$2204,8,FALSE),0)</f>
        <v>0</v>
      </c>
      <c r="N304">
        <f>IFERROR(VLOOKUP(D304:D1016,'Факторы ликвидности'!C$4:L$2204,10,FALSE),0)</f>
        <v>0</v>
      </c>
    </row>
    <row r="305" spans="2:14" x14ac:dyDescent="0.3">
      <c r="B305">
        <v>301</v>
      </c>
      <c r="C305" s="16">
        <f t="shared" si="8"/>
        <v>6</v>
      </c>
      <c r="D305" s="17">
        <v>43491</v>
      </c>
      <c r="E305">
        <f>IFERROR(VLOOKUP(D304:D1017,'Остатки на корсчетах'!B$3:D$4956,2,FALSE),0)</f>
        <v>0</v>
      </c>
      <c r="F305">
        <f>IFERROR(VLOOKUP(D305:D1017,Сальдо!C$3:D$4010,2,FALSE),0)</f>
        <v>0</v>
      </c>
      <c r="G305">
        <f>IFERROR(VLOOKUP(D305:D1017,'Факторы ликвидности'!C$4:L$2204,2,FALSE),0)</f>
        <v>0</v>
      </c>
      <c r="H305">
        <f>IFERROR(VLOOKUP(D305:D1017,'Факторы ликвидности'!C$4:L$2204,3,FALSE),0)</f>
        <v>0</v>
      </c>
      <c r="I305">
        <f>IFERROR(VLOOKUP(D305:D1017,'Факторы ликвидности'!C$4:L$2204,4,FALSE),0)</f>
        <v>0</v>
      </c>
      <c r="J305">
        <f>IFERROR(VLOOKUP(D305:D1017,'Факторы ликвидности'!C$4:L$2204,5,FALSE),0)</f>
        <v>0</v>
      </c>
      <c r="K305">
        <f>IFERROR(VLOOKUP(D305:D1017,'Факторы ликвидности'!C$4:L$2204,6,FALSE),0)</f>
        <v>0</v>
      </c>
      <c r="L305">
        <f>IFERROR(VLOOKUP(D305:D1017,'Факторы ликвидности'!C$4:L$2204,7,FALSE),0)</f>
        <v>0</v>
      </c>
      <c r="M305">
        <f>IFERROR(VLOOKUP(D305:D1017,'Факторы ликвидности'!C$4:L$2204,8,FALSE),0)</f>
        <v>0</v>
      </c>
      <c r="N305">
        <f>IFERROR(VLOOKUP(D305:D1017,'Факторы ликвидности'!C$4:L$2204,10,FALSE),0)</f>
        <v>0</v>
      </c>
    </row>
    <row r="306" spans="2:14" x14ac:dyDescent="0.3">
      <c r="B306">
        <v>302</v>
      </c>
      <c r="C306" s="16">
        <f t="shared" si="8"/>
        <v>5</v>
      </c>
      <c r="D306" s="17">
        <v>43490</v>
      </c>
      <c r="E306">
        <f>IFERROR(VLOOKUP(D305:D1018,'Остатки на корсчетах'!B$3:D$4956,2,FALSE),0)</f>
        <v>2824.7</v>
      </c>
      <c r="F306">
        <f>IFERROR(VLOOKUP(D306:D1018,Сальдо!C$3:D$4010,2,FALSE),0)</f>
        <v>146.19999999999999</v>
      </c>
      <c r="G306">
        <f>IFERROR(VLOOKUP(D306:D1018,'Факторы ликвидности'!C$4:L$2204,2,FALSE),0)</f>
        <v>14.5</v>
      </c>
      <c r="H306">
        <f>IFERROR(VLOOKUP(D306:D1018,'Факторы ликвидности'!C$4:L$2204,3,FALSE),0)</f>
        <v>-846</v>
      </c>
      <c r="I306">
        <f>IFERROR(VLOOKUP(D306:D1018,'Факторы ликвидности'!C$4:L$2204,4,FALSE),0)</f>
        <v>0</v>
      </c>
      <c r="J306">
        <f>IFERROR(VLOOKUP(D306:D1018,'Факторы ликвидности'!C$4:L$2204,5,FALSE),0)</f>
        <v>-35</v>
      </c>
      <c r="K306">
        <f>IFERROR(VLOOKUP(D306:D1018,'Факторы ликвидности'!C$4:L$2204,6,FALSE),0)</f>
        <v>4.5999999999999996</v>
      </c>
      <c r="L306">
        <f>IFERROR(VLOOKUP(D306:D1018,'Факторы ликвидности'!C$4:L$2204,7,FALSE),0)</f>
        <v>15.6</v>
      </c>
      <c r="M306">
        <f>IFERROR(VLOOKUP(D306:D1018,'Факторы ликвидности'!C$4:L$2204,8,FALSE),0)</f>
        <v>0</v>
      </c>
      <c r="N306">
        <f>IFERROR(VLOOKUP(D306:D1018,'Факторы ликвидности'!C$4:L$2204,10,FALSE),0)</f>
        <v>17.399999999999999</v>
      </c>
    </row>
    <row r="307" spans="2:14" x14ac:dyDescent="0.3">
      <c r="B307">
        <v>303</v>
      </c>
      <c r="C307" s="16">
        <f t="shared" si="8"/>
        <v>4</v>
      </c>
      <c r="D307" s="17">
        <v>43489</v>
      </c>
      <c r="E307">
        <f>IFERROR(VLOOKUP(D306:D1019,'Остатки на корсчетах'!B$3:D$4956,2,FALSE),0)</f>
        <v>2973.8</v>
      </c>
      <c r="F307">
        <f>IFERROR(VLOOKUP(D307:D1019,Сальдо!C$3:D$4010,2,FALSE),0)</f>
        <v>149.80000000000001</v>
      </c>
      <c r="G307">
        <f>IFERROR(VLOOKUP(D307:D1019,'Факторы ликвидности'!C$4:L$2204,2,FALSE),0)</f>
        <v>18.600000000000001</v>
      </c>
      <c r="H307">
        <f>IFERROR(VLOOKUP(D307:D1019,'Факторы ликвидности'!C$4:L$2204,3,FALSE),0)</f>
        <v>-163.9</v>
      </c>
      <c r="I307">
        <f>IFERROR(VLOOKUP(D307:D1019,'Факторы ликвидности'!C$4:L$2204,4,FALSE),0)</f>
        <v>0</v>
      </c>
      <c r="J307">
        <f>IFERROR(VLOOKUP(D307:D1019,'Факторы ликвидности'!C$4:L$2204,5,FALSE),0)</f>
        <v>0</v>
      </c>
      <c r="K307">
        <f>IFERROR(VLOOKUP(D307:D1019,'Факторы ликвидности'!C$4:L$2204,6,FALSE),0)</f>
        <v>0</v>
      </c>
      <c r="L307">
        <f>IFERROR(VLOOKUP(D307:D1019,'Факторы ликвидности'!C$4:L$2204,7,FALSE),0)</f>
        <v>15.6</v>
      </c>
      <c r="M307">
        <f>IFERROR(VLOOKUP(D307:D1019,'Факторы ликвидности'!C$4:L$2204,8,FALSE),0)</f>
        <v>-8</v>
      </c>
      <c r="N307">
        <f>IFERROR(VLOOKUP(D307:D1019,'Факторы ликвидности'!C$4:L$2204,10,FALSE),0)</f>
        <v>4.3</v>
      </c>
    </row>
    <row r="308" spans="2:14" x14ac:dyDescent="0.3">
      <c r="B308">
        <v>304</v>
      </c>
      <c r="C308" s="16">
        <f t="shared" si="8"/>
        <v>3</v>
      </c>
      <c r="D308" s="17">
        <v>43488</v>
      </c>
      <c r="E308">
        <f>IFERROR(VLOOKUP(D307:D1020,'Остатки на корсчетах'!B$3:D$4956,2,FALSE),0)</f>
        <v>2788.6</v>
      </c>
      <c r="F308">
        <f>IFERROR(VLOOKUP(D308:D1020,Сальдо!C$3:D$4010,2,FALSE),0)</f>
        <v>304</v>
      </c>
      <c r="G308">
        <f>IFERROR(VLOOKUP(D308:D1020,'Факторы ликвидности'!C$4:L$2204,2,FALSE),0)</f>
        <v>28.5</v>
      </c>
      <c r="H308">
        <f>IFERROR(VLOOKUP(D308:D1020,'Факторы ликвидности'!C$4:L$2204,3,FALSE),0)</f>
        <v>2</v>
      </c>
      <c r="I308">
        <f>IFERROR(VLOOKUP(D308:D1020,'Факторы ликвидности'!C$4:L$2204,4,FALSE),0)</f>
        <v>-16.8</v>
      </c>
      <c r="J308">
        <f>IFERROR(VLOOKUP(D308:D1020,'Факторы ликвидности'!C$4:L$2204,5,FALSE),0)</f>
        <v>-7</v>
      </c>
      <c r="K308">
        <f>IFERROR(VLOOKUP(D308:D1020,'Факторы ликвидности'!C$4:L$2204,6,FALSE),0)</f>
        <v>0</v>
      </c>
      <c r="L308">
        <f>IFERROR(VLOOKUP(D308:D1020,'Факторы ликвидности'!C$4:L$2204,7,FALSE),0)</f>
        <v>15.7</v>
      </c>
      <c r="M308">
        <f>IFERROR(VLOOKUP(D308:D1020,'Факторы ликвидности'!C$4:L$2204,8,FALSE),0)</f>
        <v>-3.6</v>
      </c>
      <c r="N308">
        <f>IFERROR(VLOOKUP(D308:D1020,'Факторы ликвидности'!C$4:L$2204,10,FALSE),0)</f>
        <v>155.9</v>
      </c>
    </row>
    <row r="309" spans="2:14" x14ac:dyDescent="0.3">
      <c r="B309">
        <v>305</v>
      </c>
      <c r="C309" s="18">
        <f t="shared" si="8"/>
        <v>2</v>
      </c>
      <c r="D309" s="8">
        <v>43487</v>
      </c>
      <c r="E309">
        <f>IFERROR(VLOOKUP(D308:D1021,'Остатки на корсчетах'!B$3:D$4956,2,FALSE),0)</f>
        <v>2549.5</v>
      </c>
      <c r="F309">
        <f>IFERROR(VLOOKUP(D309:D1021,Сальдо!C$3:D$4010,2,FALSE),0)</f>
        <v>197.6</v>
      </c>
      <c r="G309">
        <f>IFERROR(VLOOKUP(D309:D1021,'Факторы ликвидности'!C$4:L$2204,2,FALSE),0)</f>
        <v>39.9</v>
      </c>
      <c r="H309">
        <f>IFERROR(VLOOKUP(D309:D1021,'Факторы ликвидности'!C$4:L$2204,3,FALSE),0)</f>
        <v>140.80000000000001</v>
      </c>
      <c r="I309">
        <f>IFERROR(VLOOKUP(D309:D1021,'Факторы ликвидности'!C$4:L$2204,4,FALSE),0)</f>
        <v>6.3</v>
      </c>
      <c r="J309">
        <f>IFERROR(VLOOKUP(D309:D1021,'Факторы ликвидности'!C$4:L$2204,5,FALSE),0)</f>
        <v>200</v>
      </c>
      <c r="K309">
        <f>IFERROR(VLOOKUP(D309:D1021,'Факторы ликвидности'!C$4:L$2204,6,FALSE),0)</f>
        <v>-298.60000000000002</v>
      </c>
      <c r="L309">
        <f>IFERROR(VLOOKUP(D309:D1021,'Факторы ликвидности'!C$4:L$2204,7,FALSE),0)</f>
        <v>24.2</v>
      </c>
      <c r="M309">
        <f>IFERROR(VLOOKUP(D309:D1021,'Факторы ликвидности'!C$4:L$2204,8,FALSE),0)</f>
        <v>0.1</v>
      </c>
      <c r="N309">
        <f>IFERROR(VLOOKUP(D309:D1021,'Факторы ликвидности'!C$4:L$2204,10,FALSE),0)</f>
        <v>60.8</v>
      </c>
    </row>
    <row r="310" spans="2:14" x14ac:dyDescent="0.3">
      <c r="B310">
        <v>306</v>
      </c>
      <c r="C310" s="18">
        <f t="shared" si="8"/>
        <v>1</v>
      </c>
      <c r="D310" s="8">
        <v>43486</v>
      </c>
      <c r="E310">
        <f>IFERROR(VLOOKUP(D309:D1022,'Остатки на корсчетах'!B$3:D$4956,2,FALSE),0)</f>
        <v>2490.1</v>
      </c>
      <c r="F310">
        <f>IFERROR(VLOOKUP(D310:D1022,Сальдо!C$3:D$4010,2,FALSE),0)</f>
        <v>172.7</v>
      </c>
      <c r="G310">
        <f>IFERROR(VLOOKUP(D310:D1022,'Факторы ликвидности'!C$4:L$2204,2,FALSE),0)</f>
        <v>55</v>
      </c>
      <c r="H310">
        <f>IFERROR(VLOOKUP(D310:D1022,'Факторы ликвидности'!C$4:L$2204,3,FALSE),0)</f>
        <v>29.3</v>
      </c>
      <c r="I310">
        <f>IFERROR(VLOOKUP(D310:D1022,'Факторы ликвидности'!C$4:L$2204,4,FALSE),0)</f>
        <v>0</v>
      </c>
      <c r="J310">
        <f>IFERROR(VLOOKUP(D310:D1022,'Факторы ликвидности'!C$4:L$2204,5,FALSE),0)</f>
        <v>0</v>
      </c>
      <c r="K310">
        <f>IFERROR(VLOOKUP(D310:D1022,'Факторы ликвидности'!C$4:L$2204,6,FALSE),0)</f>
        <v>26.3</v>
      </c>
      <c r="L310">
        <f>IFERROR(VLOOKUP(D310:D1022,'Факторы ликвидности'!C$4:L$2204,7,FALSE),0)</f>
        <v>7</v>
      </c>
      <c r="M310">
        <f>IFERROR(VLOOKUP(D310:D1022,'Факторы ликвидности'!C$4:L$2204,8,FALSE),0)</f>
        <v>0</v>
      </c>
      <c r="N310">
        <f>IFERROR(VLOOKUP(D310:D1022,'Факторы ликвидности'!C$4:L$2204,10,FALSE),0)</f>
        <v>-25</v>
      </c>
    </row>
    <row r="311" spans="2:14" x14ac:dyDescent="0.3">
      <c r="B311">
        <v>307</v>
      </c>
      <c r="C311" s="18">
        <f t="shared" si="8"/>
        <v>7</v>
      </c>
      <c r="D311" s="19">
        <v>43485</v>
      </c>
      <c r="E311">
        <f>IFERROR(VLOOKUP(D310:D1023,'Остатки на корсчетах'!B$3:D$4956,2,FALSE),0)</f>
        <v>0</v>
      </c>
      <c r="F311">
        <f>IFERROR(VLOOKUP(D311:D1023,Сальдо!C$3:D$4010,2,FALSE),0)</f>
        <v>0</v>
      </c>
      <c r="G311">
        <f>IFERROR(VLOOKUP(D311:D1023,'Факторы ликвидности'!C$4:L$2204,2,FALSE),0)</f>
        <v>0</v>
      </c>
      <c r="H311">
        <f>IFERROR(VLOOKUP(D311:D1023,'Факторы ликвидности'!C$4:L$2204,3,FALSE),0)</f>
        <v>0</v>
      </c>
      <c r="I311">
        <f>IFERROR(VLOOKUP(D311:D1023,'Факторы ликвидности'!C$4:L$2204,4,FALSE),0)</f>
        <v>0</v>
      </c>
      <c r="J311">
        <f>IFERROR(VLOOKUP(D311:D1023,'Факторы ликвидности'!C$4:L$2204,5,FALSE),0)</f>
        <v>0</v>
      </c>
      <c r="K311">
        <f>IFERROR(VLOOKUP(D311:D1023,'Факторы ликвидности'!C$4:L$2204,6,FALSE),0)</f>
        <v>0</v>
      </c>
      <c r="L311">
        <f>IFERROR(VLOOKUP(D311:D1023,'Факторы ликвидности'!C$4:L$2204,7,FALSE),0)</f>
        <v>0</v>
      </c>
      <c r="M311">
        <f>IFERROR(VLOOKUP(D311:D1023,'Факторы ликвидности'!C$4:L$2204,8,FALSE),0)</f>
        <v>0</v>
      </c>
      <c r="N311">
        <f>IFERROR(VLOOKUP(D311:D1023,'Факторы ликвидности'!C$4:L$2204,10,FALSE),0)</f>
        <v>0</v>
      </c>
    </row>
    <row r="312" spans="2:14" x14ac:dyDescent="0.3">
      <c r="B312">
        <v>308</v>
      </c>
      <c r="C312" s="18">
        <f t="shared" si="8"/>
        <v>6</v>
      </c>
      <c r="D312" s="19">
        <v>43484</v>
      </c>
      <c r="E312">
        <f>IFERROR(VLOOKUP(D311:D1024,'Остатки на корсчетах'!B$3:D$4956,2,FALSE),0)</f>
        <v>0</v>
      </c>
      <c r="F312">
        <f>IFERROR(VLOOKUP(D312:D1024,Сальдо!C$3:D$4010,2,FALSE),0)</f>
        <v>0</v>
      </c>
      <c r="G312">
        <f>IFERROR(VLOOKUP(D312:D1024,'Факторы ликвидности'!C$4:L$2204,2,FALSE),0)</f>
        <v>0</v>
      </c>
      <c r="H312">
        <f>IFERROR(VLOOKUP(D312:D1024,'Факторы ликвидности'!C$4:L$2204,3,FALSE),0)</f>
        <v>0</v>
      </c>
      <c r="I312">
        <f>IFERROR(VLOOKUP(D312:D1024,'Факторы ликвидности'!C$4:L$2204,4,FALSE),0)</f>
        <v>0</v>
      </c>
      <c r="J312">
        <f>IFERROR(VLOOKUP(D312:D1024,'Факторы ликвидности'!C$4:L$2204,5,FALSE),0)</f>
        <v>0</v>
      </c>
      <c r="K312">
        <f>IFERROR(VLOOKUP(D312:D1024,'Факторы ликвидности'!C$4:L$2204,6,FALSE),0)</f>
        <v>0</v>
      </c>
      <c r="L312">
        <f>IFERROR(VLOOKUP(D312:D1024,'Факторы ликвидности'!C$4:L$2204,7,FALSE),0)</f>
        <v>0</v>
      </c>
      <c r="M312">
        <f>IFERROR(VLOOKUP(D312:D1024,'Факторы ликвидности'!C$4:L$2204,8,FALSE),0)</f>
        <v>0</v>
      </c>
      <c r="N312">
        <f>IFERROR(VLOOKUP(D312:D1024,'Факторы ликвидности'!C$4:L$2204,10,FALSE),0)</f>
        <v>0</v>
      </c>
    </row>
    <row r="313" spans="2:14" x14ac:dyDescent="0.3">
      <c r="B313">
        <v>309</v>
      </c>
      <c r="C313" s="18">
        <f t="shared" si="8"/>
        <v>5</v>
      </c>
      <c r="D313" s="19">
        <v>43483</v>
      </c>
      <c r="E313">
        <f>IFERROR(VLOOKUP(D312:D1025,'Остатки на корсчетах'!B$3:D$4956,2,FALSE),0)</f>
        <v>2595.1</v>
      </c>
      <c r="F313">
        <f>IFERROR(VLOOKUP(D313:D1025,Сальдо!C$3:D$4010,2,FALSE),0)</f>
        <v>150.5</v>
      </c>
      <c r="G313">
        <f>IFERROR(VLOOKUP(D313:D1025,'Факторы ликвидности'!C$4:L$2204,2,FALSE),0)</f>
        <v>2.5</v>
      </c>
      <c r="H313">
        <f>IFERROR(VLOOKUP(D313:D1025,'Факторы ликвидности'!C$4:L$2204,3,FALSE),0)</f>
        <v>-88.1</v>
      </c>
      <c r="I313">
        <f>IFERROR(VLOOKUP(D313:D1025,'Факторы ликвидности'!C$4:L$2204,4,FALSE),0)</f>
        <v>0</v>
      </c>
      <c r="J313">
        <f>IFERROR(VLOOKUP(D313:D1025,'Факторы ликвидности'!C$4:L$2204,5,FALSE),0)</f>
        <v>-129.1</v>
      </c>
      <c r="K313">
        <f>IFERROR(VLOOKUP(D313:D1025,'Факторы ликвидности'!C$4:L$2204,6,FALSE),0)</f>
        <v>-10.4</v>
      </c>
      <c r="L313">
        <f>IFERROR(VLOOKUP(D313:D1025,'Факторы ликвидности'!C$4:L$2204,7,FALSE),0)</f>
        <v>15.6</v>
      </c>
      <c r="M313">
        <f>IFERROR(VLOOKUP(D313:D1025,'Факторы ликвидности'!C$4:L$2204,8,FALSE),0)</f>
        <v>0</v>
      </c>
      <c r="N313">
        <f>IFERROR(VLOOKUP(D313:D1025,'Факторы ликвидности'!C$4:L$2204,10,FALSE),0)</f>
        <v>-19.399999999999999</v>
      </c>
    </row>
    <row r="314" spans="2:14" x14ac:dyDescent="0.3">
      <c r="B314">
        <v>310</v>
      </c>
      <c r="C314" s="18">
        <f t="shared" si="8"/>
        <v>4</v>
      </c>
      <c r="D314" s="19">
        <v>43482</v>
      </c>
      <c r="E314">
        <f>IFERROR(VLOOKUP(D313:D1026,'Остатки на корсчетах'!B$3:D$4956,2,FALSE),0)</f>
        <v>2638.8</v>
      </c>
      <c r="F314">
        <f>IFERROR(VLOOKUP(D314:D1026,Сальдо!C$3:D$4010,2,FALSE),0)</f>
        <v>180.9</v>
      </c>
      <c r="G314">
        <f>IFERROR(VLOOKUP(D314:D1026,'Факторы ликвидности'!C$4:L$2204,2,FALSE),0)</f>
        <v>-9.5</v>
      </c>
      <c r="H314">
        <f>IFERROR(VLOOKUP(D314:D1026,'Факторы ликвидности'!C$4:L$2204,3,FALSE),0)</f>
        <v>-62.4</v>
      </c>
      <c r="I314">
        <f>IFERROR(VLOOKUP(D314:D1026,'Факторы ликвидности'!C$4:L$2204,4,FALSE),0)</f>
        <v>0</v>
      </c>
      <c r="J314">
        <f>IFERROR(VLOOKUP(D314:D1026,'Факторы ликвидности'!C$4:L$2204,5,FALSE),0)</f>
        <v>0</v>
      </c>
      <c r="K314">
        <f>IFERROR(VLOOKUP(D314:D1026,'Факторы ликвидности'!C$4:L$2204,6,FALSE),0)</f>
        <v>-100</v>
      </c>
      <c r="L314">
        <f>IFERROR(VLOOKUP(D314:D1026,'Факторы ликвидности'!C$4:L$2204,7,FALSE),0)</f>
        <v>15.6</v>
      </c>
      <c r="M314">
        <f>IFERROR(VLOOKUP(D314:D1026,'Факторы ликвидности'!C$4:L$2204,8,FALSE),0)</f>
        <v>0.3</v>
      </c>
      <c r="N314">
        <f>IFERROR(VLOOKUP(D314:D1026,'Факторы ликвидности'!C$4:L$2204,10,FALSE),0)</f>
        <v>27.7</v>
      </c>
    </row>
    <row r="315" spans="2:14" x14ac:dyDescent="0.3">
      <c r="B315">
        <v>311</v>
      </c>
      <c r="C315" s="18">
        <f t="shared" si="8"/>
        <v>3</v>
      </c>
      <c r="D315" s="19">
        <v>43481</v>
      </c>
      <c r="E315">
        <f>IFERROR(VLOOKUP(D314:D1027,'Остатки на корсчетах'!B$3:D$4956,2,FALSE),0)</f>
        <v>2798.2</v>
      </c>
      <c r="F315">
        <f>IFERROR(VLOOKUP(D315:D1027,Сальдо!C$3:D$4010,2,FALSE),0)</f>
        <v>214.5</v>
      </c>
      <c r="G315">
        <f>IFERROR(VLOOKUP(D315:D1027,'Факторы ликвидности'!C$4:L$2204,2,FALSE),0)</f>
        <v>8.6</v>
      </c>
      <c r="H315">
        <f>IFERROR(VLOOKUP(D315:D1027,'Факторы ликвидности'!C$4:L$2204,3,FALSE),0)</f>
        <v>-212.2</v>
      </c>
      <c r="I315">
        <f>IFERROR(VLOOKUP(D315:D1027,'Факторы ликвидности'!C$4:L$2204,4,FALSE),0)</f>
        <v>-33.1</v>
      </c>
      <c r="J315">
        <f>IFERROR(VLOOKUP(D315:D1027,'Факторы ликвидности'!C$4:L$2204,5,FALSE),0)</f>
        <v>-8.5</v>
      </c>
      <c r="K315">
        <f>IFERROR(VLOOKUP(D315:D1027,'Факторы ликвидности'!C$4:L$2204,6,FALSE),0)</f>
        <v>-195.1</v>
      </c>
      <c r="L315">
        <f>IFERROR(VLOOKUP(D315:D1027,'Факторы ликвидности'!C$4:L$2204,7,FALSE),0)</f>
        <v>15.6</v>
      </c>
      <c r="M315">
        <f>IFERROR(VLOOKUP(D315:D1027,'Факторы ликвидности'!C$4:L$2204,8,FALSE),0)</f>
        <v>0</v>
      </c>
      <c r="N315">
        <f>IFERROR(VLOOKUP(D315:D1027,'Факторы ликвидности'!C$4:L$2204,10,FALSE),0)</f>
        <v>44.4</v>
      </c>
    </row>
    <row r="316" spans="2:14" x14ac:dyDescent="0.3">
      <c r="B316">
        <v>312</v>
      </c>
      <c r="C316" s="16">
        <f t="shared" si="8"/>
        <v>2</v>
      </c>
      <c r="D316" s="17">
        <v>43480</v>
      </c>
      <c r="E316">
        <f>IFERROR(VLOOKUP(D315:D1028,'Остатки на корсчетах'!B$3:D$4956,2,FALSE),0)</f>
        <v>2685.3</v>
      </c>
      <c r="F316">
        <f>IFERROR(VLOOKUP(D316:D1028,Сальдо!C$3:D$4010,2,FALSE),0)</f>
        <v>147.6</v>
      </c>
      <c r="G316">
        <f>IFERROR(VLOOKUP(D316:D1028,'Факторы ликвидности'!C$4:L$2204,2,FALSE),0)</f>
        <v>10.9</v>
      </c>
      <c r="H316">
        <f>IFERROR(VLOOKUP(D316:D1028,'Факторы ликвидности'!C$4:L$2204,3,FALSE),0)</f>
        <v>106.3</v>
      </c>
      <c r="I316">
        <f>IFERROR(VLOOKUP(D316:D1028,'Факторы ликвидности'!C$4:L$2204,4,FALSE),0)</f>
        <v>0</v>
      </c>
      <c r="J316">
        <f>IFERROR(VLOOKUP(D316:D1028,'Факторы ликвидности'!C$4:L$2204,5,FALSE),0)</f>
        <v>0</v>
      </c>
      <c r="K316">
        <f>IFERROR(VLOOKUP(D316:D1028,'Факторы ликвидности'!C$4:L$2204,6,FALSE),0)</f>
        <v>195.5</v>
      </c>
      <c r="L316">
        <f>IFERROR(VLOOKUP(D316:D1028,'Факторы ликвидности'!C$4:L$2204,7,FALSE),0)</f>
        <v>0</v>
      </c>
      <c r="M316">
        <f>IFERROR(VLOOKUP(D316:D1028,'Факторы ликвидности'!C$4:L$2204,8,FALSE),0)</f>
        <v>0</v>
      </c>
      <c r="N316">
        <f>IFERROR(VLOOKUP(D316:D1028,'Факторы ликвидности'!C$4:L$2204,10,FALSE),0)</f>
        <v>-4.3</v>
      </c>
    </row>
    <row r="317" spans="2:14" x14ac:dyDescent="0.3">
      <c r="B317">
        <v>313</v>
      </c>
      <c r="C317" s="16">
        <f t="shared" si="8"/>
        <v>1</v>
      </c>
      <c r="D317" s="17">
        <v>43479</v>
      </c>
      <c r="E317">
        <f>IFERROR(VLOOKUP(D316:D1029,'Остатки на корсчетах'!B$3:D$4956,2,FALSE),0)</f>
        <v>2766.3</v>
      </c>
      <c r="F317">
        <f>IFERROR(VLOOKUP(D317:D1029,Сальдо!C$3:D$4010,2,FALSE),0)</f>
        <v>152.6</v>
      </c>
      <c r="G317">
        <f>IFERROR(VLOOKUP(D317:D1029,'Факторы ликвидности'!C$4:L$2204,2,FALSE),0)</f>
        <v>33.799999999999997</v>
      </c>
      <c r="H317">
        <f>IFERROR(VLOOKUP(D317:D1029,'Факторы ликвидности'!C$4:L$2204,3,FALSE),0)</f>
        <v>-111.3</v>
      </c>
      <c r="I317">
        <f>IFERROR(VLOOKUP(D317:D1029,'Факторы ликвидности'!C$4:L$2204,4,FALSE),0)</f>
        <v>0</v>
      </c>
      <c r="J317">
        <f>IFERROR(VLOOKUP(D317:D1029,'Факторы ликвидности'!C$4:L$2204,5,FALSE),0)</f>
        <v>0</v>
      </c>
      <c r="K317">
        <f>IFERROR(VLOOKUP(D317:D1029,'Факторы ликвидности'!C$4:L$2204,6,FALSE),0)</f>
        <v>-18.899999999999999</v>
      </c>
      <c r="L317">
        <f>IFERROR(VLOOKUP(D317:D1029,'Факторы ликвидности'!C$4:L$2204,7,FALSE),0)</f>
        <v>0</v>
      </c>
      <c r="M317">
        <f>IFERROR(VLOOKUP(D317:D1029,'Факторы ликвидности'!C$4:L$2204,8,FALSE),0)</f>
        <v>0</v>
      </c>
      <c r="N317">
        <f>IFERROR(VLOOKUP(D317:D1029,'Факторы ликвидности'!C$4:L$2204,10,FALSE),0)</f>
        <v>-3.5</v>
      </c>
    </row>
    <row r="318" spans="2:14" x14ac:dyDescent="0.3">
      <c r="B318">
        <v>314</v>
      </c>
      <c r="C318" s="16">
        <f t="shared" si="8"/>
        <v>7</v>
      </c>
      <c r="D318" s="17">
        <v>43478</v>
      </c>
      <c r="E318">
        <f>IFERROR(VLOOKUP(D317:D1030,'Остатки на корсчетах'!B$3:D$4956,2,FALSE),0)</f>
        <v>0</v>
      </c>
      <c r="F318">
        <f>IFERROR(VLOOKUP(D318:D1030,Сальдо!C$3:D$4010,2,FALSE),0)</f>
        <v>0</v>
      </c>
      <c r="G318">
        <f>IFERROR(VLOOKUP(D318:D1030,'Факторы ликвидности'!C$4:L$2204,2,FALSE),0)</f>
        <v>0</v>
      </c>
      <c r="H318">
        <f>IFERROR(VLOOKUP(D318:D1030,'Факторы ликвидности'!C$4:L$2204,3,FALSE),0)</f>
        <v>0</v>
      </c>
      <c r="I318">
        <f>IFERROR(VLOOKUP(D318:D1030,'Факторы ликвидности'!C$4:L$2204,4,FALSE),0)</f>
        <v>0</v>
      </c>
      <c r="J318">
        <f>IFERROR(VLOOKUP(D318:D1030,'Факторы ликвидности'!C$4:L$2204,5,FALSE),0)</f>
        <v>0</v>
      </c>
      <c r="K318">
        <f>IFERROR(VLOOKUP(D318:D1030,'Факторы ликвидности'!C$4:L$2204,6,FALSE),0)</f>
        <v>0</v>
      </c>
      <c r="L318">
        <f>IFERROR(VLOOKUP(D318:D1030,'Факторы ликвидности'!C$4:L$2204,7,FALSE),0)</f>
        <v>0</v>
      </c>
      <c r="M318">
        <f>IFERROR(VLOOKUP(D318:D1030,'Факторы ликвидности'!C$4:L$2204,8,FALSE),0)</f>
        <v>0</v>
      </c>
      <c r="N318">
        <f>IFERROR(VLOOKUP(D318:D1030,'Факторы ликвидности'!C$4:L$2204,10,FALSE),0)</f>
        <v>0</v>
      </c>
    </row>
    <row r="319" spans="2:14" x14ac:dyDescent="0.3">
      <c r="B319">
        <v>315</v>
      </c>
      <c r="C319" s="16">
        <f t="shared" si="8"/>
        <v>6</v>
      </c>
      <c r="D319" s="17">
        <v>43477</v>
      </c>
      <c r="E319">
        <f>IFERROR(VLOOKUP(D318:D1031,'Остатки на корсчетах'!B$3:D$4956,2,FALSE),0)</f>
        <v>0</v>
      </c>
      <c r="F319">
        <f>IFERROR(VLOOKUP(D319:D1031,Сальдо!C$3:D$4010,2,FALSE),0)</f>
        <v>0</v>
      </c>
      <c r="G319">
        <f>IFERROR(VLOOKUP(D319:D1031,'Факторы ликвидности'!C$4:L$2204,2,FALSE),0)</f>
        <v>0</v>
      </c>
      <c r="H319">
        <f>IFERROR(VLOOKUP(D319:D1031,'Факторы ликвидности'!C$4:L$2204,3,FALSE),0)</f>
        <v>0</v>
      </c>
      <c r="I319">
        <f>IFERROR(VLOOKUP(D319:D1031,'Факторы ликвидности'!C$4:L$2204,4,FALSE),0)</f>
        <v>0</v>
      </c>
      <c r="J319">
        <f>IFERROR(VLOOKUP(D319:D1031,'Факторы ликвидности'!C$4:L$2204,5,FALSE),0)</f>
        <v>0</v>
      </c>
      <c r="K319">
        <f>IFERROR(VLOOKUP(D319:D1031,'Факторы ликвидности'!C$4:L$2204,6,FALSE),0)</f>
        <v>0</v>
      </c>
      <c r="L319">
        <f>IFERROR(VLOOKUP(D319:D1031,'Факторы ликвидности'!C$4:L$2204,7,FALSE),0)</f>
        <v>0</v>
      </c>
      <c r="M319">
        <f>IFERROR(VLOOKUP(D319:D1031,'Факторы ликвидности'!C$4:L$2204,8,FALSE),0)</f>
        <v>0</v>
      </c>
      <c r="N319">
        <f>IFERROR(VLOOKUP(D319:D1031,'Факторы ликвидности'!C$4:L$2204,10,FALSE),0)</f>
        <v>0</v>
      </c>
    </row>
    <row r="320" spans="2:14" x14ac:dyDescent="0.3">
      <c r="B320">
        <v>316</v>
      </c>
      <c r="C320" s="16">
        <f t="shared" si="8"/>
        <v>5</v>
      </c>
      <c r="D320" s="17">
        <v>43476</v>
      </c>
      <c r="E320">
        <f>IFERROR(VLOOKUP(D319:D1032,'Остатки на корсчетах'!B$3:D$4956,2,FALSE),0)</f>
        <v>2690.6</v>
      </c>
      <c r="F320">
        <f>IFERROR(VLOOKUP(D320:D1032,Сальдо!C$3:D$4010,2,FALSE),0)</f>
        <v>184.4</v>
      </c>
      <c r="G320">
        <f>IFERROR(VLOOKUP(D320:D1032,'Факторы ликвидности'!C$4:L$2204,2,FALSE),0)</f>
        <v>0.8</v>
      </c>
      <c r="H320">
        <f>IFERROR(VLOOKUP(D320:D1032,'Факторы ликвидности'!C$4:L$2204,3,FALSE),0)</f>
        <v>51.1</v>
      </c>
      <c r="I320">
        <f>IFERROR(VLOOKUP(D320:D1032,'Факторы ликвидности'!C$4:L$2204,4,FALSE),0)</f>
        <v>0</v>
      </c>
      <c r="J320">
        <f>IFERROR(VLOOKUP(D320:D1032,'Факторы ликвидности'!C$4:L$2204,5,FALSE),0)</f>
        <v>-25</v>
      </c>
      <c r="K320">
        <f>IFERROR(VLOOKUP(D320:D1032,'Факторы ликвидности'!C$4:L$2204,6,FALSE),0)</f>
        <v>95.9</v>
      </c>
      <c r="L320">
        <f>IFERROR(VLOOKUP(D320:D1032,'Факторы ликвидности'!C$4:L$2204,7,FALSE),0)</f>
        <v>0</v>
      </c>
      <c r="M320">
        <f>IFERROR(VLOOKUP(D320:D1032,'Факторы ликвидности'!C$4:L$2204,8,FALSE),0)</f>
        <v>0</v>
      </c>
      <c r="N320">
        <f>IFERROR(VLOOKUP(D320:D1032,'Факторы ликвидности'!C$4:L$2204,10,FALSE),0)</f>
        <v>23.9</v>
      </c>
    </row>
    <row r="321" spans="2:14" x14ac:dyDescent="0.3">
      <c r="B321">
        <v>317</v>
      </c>
      <c r="C321" s="16">
        <f t="shared" si="8"/>
        <v>4</v>
      </c>
      <c r="D321" s="17">
        <v>43475</v>
      </c>
      <c r="E321">
        <f>IFERROR(VLOOKUP(D320:D1033,'Остатки на корсчетах'!B$3:D$4956,2,FALSE),0)</f>
        <v>2442.5</v>
      </c>
      <c r="F321">
        <f>IFERROR(VLOOKUP(D321:D1033,Сальдо!C$3:D$4010,2,FALSE),0)</f>
        <v>182.1</v>
      </c>
      <c r="G321">
        <f>IFERROR(VLOOKUP(D321:D1033,'Факторы ликвидности'!C$4:L$2204,2,FALSE),0)</f>
        <v>-0.6</v>
      </c>
      <c r="H321">
        <f>IFERROR(VLOOKUP(D321:D1033,'Факторы ликвидности'!C$4:L$2204,3,FALSE),0)</f>
        <v>257.3</v>
      </c>
      <c r="I321">
        <f>IFERROR(VLOOKUP(D321:D1033,'Факторы ликвидности'!C$4:L$2204,4,FALSE),0)</f>
        <v>0</v>
      </c>
      <c r="J321">
        <f>IFERROR(VLOOKUP(D321:D1033,'Факторы ликвидности'!C$4:L$2204,5,FALSE),0)</f>
        <v>0</v>
      </c>
      <c r="K321">
        <f>IFERROR(VLOOKUP(D321:D1033,'Факторы ликвидности'!C$4:L$2204,6,FALSE),0)</f>
        <v>300</v>
      </c>
      <c r="L321">
        <f>IFERROR(VLOOKUP(D321:D1033,'Факторы ликвидности'!C$4:L$2204,7,FALSE),0)</f>
        <v>0</v>
      </c>
      <c r="M321">
        <f>IFERROR(VLOOKUP(D321:D1033,'Факторы ликвидности'!C$4:L$2204,8,FALSE),0)</f>
        <v>0</v>
      </c>
      <c r="N321">
        <f>IFERROR(VLOOKUP(D321:D1033,'Факторы ликвидности'!C$4:L$2204,10,FALSE),0)</f>
        <v>-8.6</v>
      </c>
    </row>
    <row r="322" spans="2:14" x14ac:dyDescent="0.3">
      <c r="B322">
        <v>318</v>
      </c>
      <c r="C322" s="16">
        <f t="shared" si="8"/>
        <v>3</v>
      </c>
      <c r="D322" s="17">
        <v>43474</v>
      </c>
      <c r="E322">
        <f>IFERROR(VLOOKUP(D321:D1034,'Остатки на корсчетах'!B$3:D$4956,2,FALSE),0)</f>
        <v>2250.9</v>
      </c>
      <c r="F322">
        <f>IFERROR(VLOOKUP(D322:D1034,Сальдо!C$3:D$4010,2,FALSE),0)</f>
        <v>430</v>
      </c>
      <c r="G322">
        <f>IFERROR(VLOOKUP(D322:D1034,'Факторы ликвидности'!C$4:L$2204,2,FALSE),0)</f>
        <v>207.5</v>
      </c>
      <c r="H322">
        <f>IFERROR(VLOOKUP(D322:D1034,'Факторы ликвидности'!C$4:L$2204,3,FALSE),0)</f>
        <v>-193.4</v>
      </c>
      <c r="I322">
        <f>IFERROR(VLOOKUP(D322:D1034,'Факторы ликвидности'!C$4:L$2204,4,FALSE),0)</f>
        <v>6.8</v>
      </c>
      <c r="J322">
        <f>IFERROR(VLOOKUP(D322:D1034,'Факторы ликвидности'!C$4:L$2204,5,FALSE),0)</f>
        <v>0</v>
      </c>
      <c r="K322">
        <f>IFERROR(VLOOKUP(D322:D1034,'Факторы ликвидности'!C$4:L$2204,6,FALSE),0)</f>
        <v>0</v>
      </c>
      <c r="L322">
        <f>IFERROR(VLOOKUP(D322:D1034,'Факторы ликвидности'!C$4:L$2204,7,FALSE),0)</f>
        <v>0</v>
      </c>
      <c r="M322">
        <f>IFERROR(VLOOKUP(D322:D1034,'Факторы ликвидности'!C$4:L$2204,8,FALSE),0)</f>
        <v>0</v>
      </c>
      <c r="N322">
        <f>IFERROR(VLOOKUP(D322:D1034,'Факторы ликвидности'!C$4:L$2204,10,FALSE),0)</f>
        <v>209.6</v>
      </c>
    </row>
    <row r="323" spans="2:14" x14ac:dyDescent="0.3">
      <c r="B323">
        <v>319</v>
      </c>
      <c r="C323" s="18">
        <f t="shared" si="8"/>
        <v>2</v>
      </c>
      <c r="D323" s="8">
        <v>43473</v>
      </c>
      <c r="E323">
        <f>IFERROR(VLOOKUP(D322:D1035,'Остатки на корсчетах'!B$3:D$4956,2,FALSE),0)</f>
        <v>0</v>
      </c>
      <c r="F323">
        <f>IFERROR(VLOOKUP(D323:D1035,Сальдо!C$3:D$4010,2,FALSE),0)</f>
        <v>0</v>
      </c>
      <c r="G323">
        <f>IFERROR(VLOOKUP(D323:D1035,'Факторы ликвидности'!C$4:L$2204,2,FALSE),0)</f>
        <v>0</v>
      </c>
      <c r="H323">
        <f>IFERROR(VLOOKUP(D323:D1035,'Факторы ликвидности'!C$4:L$2204,3,FALSE),0)</f>
        <v>0</v>
      </c>
      <c r="I323">
        <f>IFERROR(VLOOKUP(D323:D1035,'Факторы ликвидности'!C$4:L$2204,4,FALSE),0)</f>
        <v>0</v>
      </c>
      <c r="J323">
        <f>IFERROR(VLOOKUP(D323:D1035,'Факторы ликвидности'!C$4:L$2204,5,FALSE),0)</f>
        <v>0</v>
      </c>
      <c r="K323">
        <f>IFERROR(VLOOKUP(D323:D1035,'Факторы ликвидности'!C$4:L$2204,6,FALSE),0)</f>
        <v>0</v>
      </c>
      <c r="L323">
        <f>IFERROR(VLOOKUP(D323:D1035,'Факторы ликвидности'!C$4:L$2204,7,FALSE),0)</f>
        <v>0</v>
      </c>
      <c r="M323">
        <f>IFERROR(VLOOKUP(D323:D1035,'Факторы ликвидности'!C$4:L$2204,8,FALSE),0)</f>
        <v>0</v>
      </c>
      <c r="N323">
        <f>IFERROR(VLOOKUP(D323:D1035,'Факторы ликвидности'!C$4:L$2204,10,FALSE),0)</f>
        <v>0</v>
      </c>
    </row>
    <row r="324" spans="2:14" x14ac:dyDescent="0.3">
      <c r="B324">
        <v>320</v>
      </c>
      <c r="C324" s="18">
        <f t="shared" si="8"/>
        <v>1</v>
      </c>
      <c r="D324" s="8">
        <v>43472</v>
      </c>
      <c r="E324">
        <f>IFERROR(VLOOKUP(D323:D1036,'Остатки на корсчетах'!B$3:D$4956,2,FALSE),0)</f>
        <v>0</v>
      </c>
      <c r="F324">
        <f>IFERROR(VLOOKUP(D324:D1036,Сальдо!C$3:D$4010,2,FALSE),0)</f>
        <v>0</v>
      </c>
      <c r="G324">
        <f>IFERROR(VLOOKUP(D324:D1036,'Факторы ликвидности'!C$4:L$2204,2,FALSE),0)</f>
        <v>0</v>
      </c>
      <c r="H324">
        <f>IFERROR(VLOOKUP(D324:D1036,'Факторы ликвидности'!C$4:L$2204,3,FALSE),0)</f>
        <v>0</v>
      </c>
      <c r="I324">
        <f>IFERROR(VLOOKUP(D324:D1036,'Факторы ликвидности'!C$4:L$2204,4,FALSE),0)</f>
        <v>0</v>
      </c>
      <c r="J324">
        <f>IFERROR(VLOOKUP(D324:D1036,'Факторы ликвидности'!C$4:L$2204,5,FALSE),0)</f>
        <v>0</v>
      </c>
      <c r="K324">
        <f>IFERROR(VLOOKUP(D324:D1036,'Факторы ликвидности'!C$4:L$2204,6,FALSE),0)</f>
        <v>0</v>
      </c>
      <c r="L324">
        <f>IFERROR(VLOOKUP(D324:D1036,'Факторы ликвидности'!C$4:L$2204,7,FALSE),0)</f>
        <v>0</v>
      </c>
      <c r="M324">
        <f>IFERROR(VLOOKUP(D324:D1036,'Факторы ликвидности'!C$4:L$2204,8,FALSE),0)</f>
        <v>0</v>
      </c>
      <c r="N324">
        <f>IFERROR(VLOOKUP(D324:D1036,'Факторы ликвидности'!C$4:L$2204,10,FALSE),0)</f>
        <v>0</v>
      </c>
    </row>
    <row r="325" spans="2:14" x14ac:dyDescent="0.3">
      <c r="B325">
        <v>321</v>
      </c>
      <c r="C325" s="18">
        <f t="shared" si="8"/>
        <v>7</v>
      </c>
      <c r="D325" s="19">
        <v>43471</v>
      </c>
      <c r="E325">
        <f>IFERROR(VLOOKUP(D324:D1037,'Остатки на корсчетах'!B$3:D$4956,2,FALSE),0)</f>
        <v>0</v>
      </c>
      <c r="F325">
        <f>IFERROR(VLOOKUP(D325:D1037,Сальдо!C$3:D$4010,2,FALSE),0)</f>
        <v>0</v>
      </c>
      <c r="G325">
        <f>IFERROR(VLOOKUP(D325:D1037,'Факторы ликвидности'!C$4:L$2204,2,FALSE),0)</f>
        <v>0</v>
      </c>
      <c r="H325">
        <f>IFERROR(VLOOKUP(D325:D1037,'Факторы ликвидности'!C$4:L$2204,3,FALSE),0)</f>
        <v>0</v>
      </c>
      <c r="I325">
        <f>IFERROR(VLOOKUP(D325:D1037,'Факторы ликвидности'!C$4:L$2204,4,FALSE),0)</f>
        <v>0</v>
      </c>
      <c r="J325">
        <f>IFERROR(VLOOKUP(D325:D1037,'Факторы ликвидности'!C$4:L$2204,5,FALSE),0)</f>
        <v>0</v>
      </c>
      <c r="K325">
        <f>IFERROR(VLOOKUP(D325:D1037,'Факторы ликвидности'!C$4:L$2204,6,FALSE),0)</f>
        <v>0</v>
      </c>
      <c r="L325">
        <f>IFERROR(VLOOKUP(D325:D1037,'Факторы ликвидности'!C$4:L$2204,7,FALSE),0)</f>
        <v>0</v>
      </c>
      <c r="M325">
        <f>IFERROR(VLOOKUP(D325:D1037,'Факторы ликвидности'!C$4:L$2204,8,FALSE),0)</f>
        <v>0</v>
      </c>
      <c r="N325">
        <f>IFERROR(VLOOKUP(D325:D1037,'Факторы ликвидности'!C$4:L$2204,10,FALSE),0)</f>
        <v>0</v>
      </c>
    </row>
    <row r="326" spans="2:14" x14ac:dyDescent="0.3">
      <c r="B326">
        <v>322</v>
      </c>
      <c r="C326" s="18">
        <f t="shared" ref="C326:C389" si="9">WEEKDAY(D326,2)</f>
        <v>6</v>
      </c>
      <c r="D326" s="19">
        <v>43470</v>
      </c>
      <c r="E326">
        <f>IFERROR(VLOOKUP(D325:D1038,'Остатки на корсчетах'!B$3:D$4956,2,FALSE),0)</f>
        <v>0</v>
      </c>
      <c r="F326">
        <f>IFERROR(VLOOKUP(D326:D1038,Сальдо!C$3:D$4010,2,FALSE),0)</f>
        <v>0</v>
      </c>
      <c r="G326">
        <f>IFERROR(VLOOKUP(D326:D1038,'Факторы ликвидности'!C$4:L$2204,2,FALSE),0)</f>
        <v>0</v>
      </c>
      <c r="H326">
        <f>IFERROR(VLOOKUP(D326:D1038,'Факторы ликвидности'!C$4:L$2204,3,FALSE),0)</f>
        <v>0</v>
      </c>
      <c r="I326">
        <f>IFERROR(VLOOKUP(D326:D1038,'Факторы ликвидности'!C$4:L$2204,4,FALSE),0)</f>
        <v>0</v>
      </c>
      <c r="J326">
        <f>IFERROR(VLOOKUP(D326:D1038,'Факторы ликвидности'!C$4:L$2204,5,FALSE),0)</f>
        <v>0</v>
      </c>
      <c r="K326">
        <f>IFERROR(VLOOKUP(D326:D1038,'Факторы ликвидности'!C$4:L$2204,6,FALSE),0)</f>
        <v>0</v>
      </c>
      <c r="L326">
        <f>IFERROR(VLOOKUP(D326:D1038,'Факторы ликвидности'!C$4:L$2204,7,FALSE),0)</f>
        <v>0</v>
      </c>
      <c r="M326">
        <f>IFERROR(VLOOKUP(D326:D1038,'Факторы ликвидности'!C$4:L$2204,8,FALSE),0)</f>
        <v>0</v>
      </c>
      <c r="N326">
        <f>IFERROR(VLOOKUP(D326:D1038,'Факторы ликвидности'!C$4:L$2204,10,FALSE),0)</f>
        <v>0</v>
      </c>
    </row>
    <row r="327" spans="2:14" x14ac:dyDescent="0.3">
      <c r="B327">
        <v>323</v>
      </c>
      <c r="C327" s="18">
        <f t="shared" si="9"/>
        <v>5</v>
      </c>
      <c r="D327" s="19">
        <v>43469</v>
      </c>
      <c r="E327">
        <f>IFERROR(VLOOKUP(D326:D1039,'Остатки на корсчетах'!B$3:D$4956,2,FALSE),0)</f>
        <v>0</v>
      </c>
      <c r="F327">
        <f>IFERROR(VLOOKUP(D327:D1039,Сальдо!C$3:D$4010,2,FALSE),0)</f>
        <v>0</v>
      </c>
      <c r="G327">
        <f>IFERROR(VLOOKUP(D327:D1039,'Факторы ликвидности'!C$4:L$2204,2,FALSE),0)</f>
        <v>0</v>
      </c>
      <c r="H327">
        <f>IFERROR(VLOOKUP(D327:D1039,'Факторы ликвидности'!C$4:L$2204,3,FALSE),0)</f>
        <v>0</v>
      </c>
      <c r="I327">
        <f>IFERROR(VLOOKUP(D327:D1039,'Факторы ликвидности'!C$4:L$2204,4,FALSE),0)</f>
        <v>0</v>
      </c>
      <c r="J327">
        <f>IFERROR(VLOOKUP(D327:D1039,'Факторы ликвидности'!C$4:L$2204,5,FALSE),0)</f>
        <v>0</v>
      </c>
      <c r="K327">
        <f>IFERROR(VLOOKUP(D327:D1039,'Факторы ликвидности'!C$4:L$2204,6,FALSE),0)</f>
        <v>0</v>
      </c>
      <c r="L327">
        <f>IFERROR(VLOOKUP(D327:D1039,'Факторы ликвидности'!C$4:L$2204,7,FALSE),0)</f>
        <v>0</v>
      </c>
      <c r="M327">
        <f>IFERROR(VLOOKUP(D327:D1039,'Факторы ликвидности'!C$4:L$2204,8,FALSE),0)</f>
        <v>0</v>
      </c>
      <c r="N327">
        <f>IFERROR(VLOOKUP(D327:D1039,'Факторы ликвидности'!C$4:L$2204,10,FALSE),0)</f>
        <v>0</v>
      </c>
    </row>
    <row r="328" spans="2:14" x14ac:dyDescent="0.3">
      <c r="B328">
        <v>324</v>
      </c>
      <c r="C328" s="18">
        <f t="shared" si="9"/>
        <v>4</v>
      </c>
      <c r="D328" s="19">
        <v>43468</v>
      </c>
      <c r="E328">
        <f>IFERROR(VLOOKUP(D327:D1040,'Остатки на корсчетах'!B$3:D$4956,2,FALSE),0)</f>
        <v>0</v>
      </c>
      <c r="F328">
        <f>IFERROR(VLOOKUP(D328:D1040,Сальдо!C$3:D$4010,2,FALSE),0)</f>
        <v>0</v>
      </c>
      <c r="G328">
        <f>IFERROR(VLOOKUP(D328:D1040,'Факторы ликвидности'!C$4:L$2204,2,FALSE),0)</f>
        <v>0</v>
      </c>
      <c r="H328">
        <f>IFERROR(VLOOKUP(D328:D1040,'Факторы ликвидности'!C$4:L$2204,3,FALSE),0)</f>
        <v>0</v>
      </c>
      <c r="I328">
        <f>IFERROR(VLOOKUP(D328:D1040,'Факторы ликвидности'!C$4:L$2204,4,FALSE),0)</f>
        <v>0</v>
      </c>
      <c r="J328">
        <f>IFERROR(VLOOKUP(D328:D1040,'Факторы ликвидности'!C$4:L$2204,5,FALSE),0)</f>
        <v>0</v>
      </c>
      <c r="K328">
        <f>IFERROR(VLOOKUP(D328:D1040,'Факторы ликвидности'!C$4:L$2204,6,FALSE),0)</f>
        <v>0</v>
      </c>
      <c r="L328">
        <f>IFERROR(VLOOKUP(D328:D1040,'Факторы ликвидности'!C$4:L$2204,7,FALSE),0)</f>
        <v>0</v>
      </c>
      <c r="M328">
        <f>IFERROR(VLOOKUP(D328:D1040,'Факторы ликвидности'!C$4:L$2204,8,FALSE),0)</f>
        <v>0</v>
      </c>
      <c r="N328">
        <f>IFERROR(VLOOKUP(D328:D1040,'Факторы ликвидности'!C$4:L$2204,10,FALSE),0)</f>
        <v>0</v>
      </c>
    </row>
    <row r="329" spans="2:14" x14ac:dyDescent="0.3">
      <c r="B329">
        <v>325</v>
      </c>
      <c r="C329" s="18">
        <f t="shared" si="9"/>
        <v>3</v>
      </c>
      <c r="D329" s="19">
        <v>43467</v>
      </c>
      <c r="E329">
        <f>IFERROR(VLOOKUP(D328:D1041,'Остатки на корсчетах'!B$3:D$4956,2,FALSE),0)</f>
        <v>0</v>
      </c>
      <c r="F329">
        <f>IFERROR(VLOOKUP(D329:D1041,Сальдо!C$3:D$4010,2,FALSE),0)</f>
        <v>0</v>
      </c>
      <c r="G329">
        <f>IFERROR(VLOOKUP(D329:D1041,'Факторы ликвидности'!C$4:L$2204,2,FALSE),0)</f>
        <v>0</v>
      </c>
      <c r="H329">
        <f>IFERROR(VLOOKUP(D329:D1041,'Факторы ликвидности'!C$4:L$2204,3,FALSE),0)</f>
        <v>0</v>
      </c>
      <c r="I329">
        <f>IFERROR(VLOOKUP(D329:D1041,'Факторы ликвидности'!C$4:L$2204,4,FALSE),0)</f>
        <v>0</v>
      </c>
      <c r="J329">
        <f>IFERROR(VLOOKUP(D329:D1041,'Факторы ликвидности'!C$4:L$2204,5,FALSE),0)</f>
        <v>0</v>
      </c>
      <c r="K329">
        <f>IFERROR(VLOOKUP(D329:D1041,'Факторы ликвидности'!C$4:L$2204,6,FALSE),0)</f>
        <v>0</v>
      </c>
      <c r="L329">
        <f>IFERROR(VLOOKUP(D329:D1041,'Факторы ликвидности'!C$4:L$2204,7,FALSE),0)</f>
        <v>0</v>
      </c>
      <c r="M329">
        <f>IFERROR(VLOOKUP(D329:D1041,'Факторы ликвидности'!C$4:L$2204,8,FALSE),0)</f>
        <v>0</v>
      </c>
      <c r="N329">
        <f>IFERROR(VLOOKUP(D329:D1041,'Факторы ликвидности'!C$4:L$2204,10,FALSE),0)</f>
        <v>0</v>
      </c>
    </row>
    <row r="330" spans="2:14" x14ac:dyDescent="0.3">
      <c r="B330">
        <v>326</v>
      </c>
      <c r="C330" s="16">
        <f t="shared" si="9"/>
        <v>2</v>
      </c>
      <c r="D330" s="17">
        <v>43466</v>
      </c>
      <c r="E330">
        <f>IFERROR(VLOOKUP(D329:D1042,'Остатки на корсчетах'!B$3:D$4956,2,FALSE),0)</f>
        <v>1898.3</v>
      </c>
      <c r="F330">
        <f>IFERROR(VLOOKUP(D330:D1042,Сальдо!C$3:D$4010,2,FALSE),0)</f>
        <v>0</v>
      </c>
      <c r="G330">
        <f>IFERROR(VLOOKUP(D330:D1042,'Факторы ликвидности'!C$4:L$2204,2,FALSE),0)</f>
        <v>0</v>
      </c>
      <c r="H330">
        <f>IFERROR(VLOOKUP(D330:D1042,'Факторы ликвидности'!C$4:L$2204,3,FALSE),0)</f>
        <v>0</v>
      </c>
      <c r="I330">
        <f>IFERROR(VLOOKUP(D330:D1042,'Факторы ликвидности'!C$4:L$2204,4,FALSE),0)</f>
        <v>0</v>
      </c>
      <c r="J330">
        <f>IFERROR(VLOOKUP(D330:D1042,'Факторы ликвидности'!C$4:L$2204,5,FALSE),0)</f>
        <v>0</v>
      </c>
      <c r="K330">
        <f>IFERROR(VLOOKUP(D330:D1042,'Факторы ликвидности'!C$4:L$2204,6,FALSE),0)</f>
        <v>0</v>
      </c>
      <c r="L330">
        <f>IFERROR(VLOOKUP(D330:D1042,'Факторы ликвидности'!C$4:L$2204,7,FALSE),0)</f>
        <v>0</v>
      </c>
      <c r="M330">
        <f>IFERROR(VLOOKUP(D330:D1042,'Факторы ликвидности'!C$4:L$2204,8,FALSE),0)</f>
        <v>0</v>
      </c>
      <c r="N330">
        <f>IFERROR(VLOOKUP(D330:D1042,'Факторы ликвидности'!C$4:L$2204,10,FALSE),0)</f>
        <v>0</v>
      </c>
    </row>
    <row r="331" spans="2:14" x14ac:dyDescent="0.3">
      <c r="B331">
        <v>327</v>
      </c>
      <c r="C331" s="16">
        <f t="shared" si="9"/>
        <v>1</v>
      </c>
      <c r="D331" s="17">
        <v>43465</v>
      </c>
      <c r="E331">
        <f>IFERROR(VLOOKUP(D330:D1043,'Остатки на корсчетах'!B$3:D$4956,2,FALSE),0)</f>
        <v>0</v>
      </c>
      <c r="F331">
        <f>IFERROR(VLOOKUP(D331:D1043,Сальдо!C$3:D$4010,2,FALSE),0)</f>
        <v>0</v>
      </c>
      <c r="G331">
        <f>IFERROR(VLOOKUP(D331:D1043,'Факторы ликвидности'!C$4:L$2204,2,FALSE),0)</f>
        <v>0</v>
      </c>
      <c r="H331">
        <f>IFERROR(VLOOKUP(D331:D1043,'Факторы ликвидности'!C$4:L$2204,3,FALSE),0)</f>
        <v>0</v>
      </c>
      <c r="I331">
        <f>IFERROR(VLOOKUP(D331:D1043,'Факторы ликвидности'!C$4:L$2204,4,FALSE),0)</f>
        <v>0</v>
      </c>
      <c r="J331">
        <f>IFERROR(VLOOKUP(D331:D1043,'Факторы ликвидности'!C$4:L$2204,5,FALSE),0)</f>
        <v>0</v>
      </c>
      <c r="K331">
        <f>IFERROR(VLOOKUP(D331:D1043,'Факторы ликвидности'!C$4:L$2204,6,FALSE),0)</f>
        <v>0</v>
      </c>
      <c r="L331">
        <f>IFERROR(VLOOKUP(D331:D1043,'Факторы ликвидности'!C$4:L$2204,7,FALSE),0)</f>
        <v>0</v>
      </c>
      <c r="M331">
        <f>IFERROR(VLOOKUP(D331:D1043,'Факторы ликвидности'!C$4:L$2204,8,FALSE),0)</f>
        <v>0</v>
      </c>
      <c r="N331">
        <f>IFERROR(VLOOKUP(D331:D1043,'Факторы ликвидности'!C$4:L$2204,10,FALSE),0)</f>
        <v>0</v>
      </c>
    </row>
    <row r="332" spans="2:14" x14ac:dyDescent="0.3">
      <c r="B332">
        <v>328</v>
      </c>
      <c r="C332" s="16">
        <f t="shared" si="9"/>
        <v>7</v>
      </c>
      <c r="D332" s="17">
        <v>43464</v>
      </c>
      <c r="E332">
        <f>IFERROR(VLOOKUP(D331:D1044,'Остатки на корсчетах'!B$3:D$4956,2,FALSE),0)</f>
        <v>0</v>
      </c>
      <c r="F332">
        <f>IFERROR(VLOOKUP(D332:D1044,Сальдо!C$3:D$4010,2,FALSE),0)</f>
        <v>0</v>
      </c>
      <c r="G332">
        <f>IFERROR(VLOOKUP(D332:D1044,'Факторы ликвидности'!C$4:L$2204,2,FALSE),0)</f>
        <v>0</v>
      </c>
      <c r="H332">
        <f>IFERROR(VLOOKUP(D332:D1044,'Факторы ликвидности'!C$4:L$2204,3,FALSE),0)</f>
        <v>0</v>
      </c>
      <c r="I332">
        <f>IFERROR(VLOOKUP(D332:D1044,'Факторы ликвидности'!C$4:L$2204,4,FALSE),0)</f>
        <v>0</v>
      </c>
      <c r="J332">
        <f>IFERROR(VLOOKUP(D332:D1044,'Факторы ликвидности'!C$4:L$2204,5,FALSE),0)</f>
        <v>0</v>
      </c>
      <c r="K332">
        <f>IFERROR(VLOOKUP(D332:D1044,'Факторы ликвидности'!C$4:L$2204,6,FALSE),0)</f>
        <v>0</v>
      </c>
      <c r="L332">
        <f>IFERROR(VLOOKUP(D332:D1044,'Факторы ликвидности'!C$4:L$2204,7,FALSE),0)</f>
        <v>0</v>
      </c>
      <c r="M332">
        <f>IFERROR(VLOOKUP(D332:D1044,'Факторы ликвидности'!C$4:L$2204,8,FALSE),0)</f>
        <v>0</v>
      </c>
      <c r="N332">
        <f>IFERROR(VLOOKUP(D332:D1044,'Факторы ликвидности'!C$4:L$2204,10,FALSE),0)</f>
        <v>0</v>
      </c>
    </row>
    <row r="333" spans="2:14" x14ac:dyDescent="0.3">
      <c r="B333">
        <v>329</v>
      </c>
      <c r="C333" s="16">
        <f t="shared" si="9"/>
        <v>6</v>
      </c>
      <c r="D333" s="17">
        <v>43463</v>
      </c>
      <c r="E333">
        <f>IFERROR(VLOOKUP(D332:D1045,'Остатки на корсчетах'!B$3:D$4956,2,FALSE),0)</f>
        <v>2111.3000000000002</v>
      </c>
      <c r="F333">
        <f>IFERROR(VLOOKUP(D333:D1045,Сальдо!C$3:D$4010,2,FALSE),0)</f>
        <v>316.7</v>
      </c>
      <c r="G333">
        <f>IFERROR(VLOOKUP(D333:D1045,'Факторы ликвидности'!C$4:L$2204,2,FALSE),0)</f>
        <v>88.7</v>
      </c>
      <c r="H333">
        <f>IFERROR(VLOOKUP(D333:D1045,'Факторы ликвидности'!C$4:L$2204,3,FALSE),0)</f>
        <v>-92.4</v>
      </c>
      <c r="I333">
        <f>IFERROR(VLOOKUP(D333:D1045,'Факторы ликвидности'!C$4:L$2204,4,FALSE),0)</f>
        <v>0</v>
      </c>
      <c r="J333">
        <f>IFERROR(VLOOKUP(D333:D1045,'Факторы ликвидности'!C$4:L$2204,5,FALSE),0)</f>
        <v>0</v>
      </c>
      <c r="K333">
        <f>IFERROR(VLOOKUP(D333:D1045,'Факторы ликвидности'!C$4:L$2204,6,FALSE),0)</f>
        <v>0</v>
      </c>
      <c r="L333">
        <f>IFERROR(VLOOKUP(D333:D1045,'Факторы ликвидности'!C$4:L$2204,7,FALSE),0)</f>
        <v>0</v>
      </c>
      <c r="M333">
        <f>IFERROR(VLOOKUP(D333:D1045,'Факторы ликвидности'!C$4:L$2204,8,FALSE),0)</f>
        <v>0</v>
      </c>
      <c r="N333">
        <f>IFERROR(VLOOKUP(D333:D1045,'Факторы ликвидности'!C$4:L$2204,10,FALSE),0)</f>
        <v>-342.1</v>
      </c>
    </row>
    <row r="334" spans="2:14" x14ac:dyDescent="0.3">
      <c r="B334">
        <v>330</v>
      </c>
      <c r="C334" s="16">
        <f t="shared" si="9"/>
        <v>5</v>
      </c>
      <c r="D334" s="17">
        <v>43462</v>
      </c>
      <c r="E334">
        <f>IFERROR(VLOOKUP(D333:D1046,'Остатки на корсчетах'!B$3:D$4956,2,FALSE),0)</f>
        <v>2081</v>
      </c>
      <c r="F334">
        <f>IFERROR(VLOOKUP(D334:D1046,Сальдо!C$3:D$4010,2,FALSE),0)</f>
        <v>215.5</v>
      </c>
      <c r="G334">
        <f>IFERROR(VLOOKUP(D334:D1046,'Факторы ликвидности'!C$4:L$2204,2,FALSE),0)</f>
        <v>-96.9</v>
      </c>
      <c r="H334">
        <f>IFERROR(VLOOKUP(D334:D1046,'Факторы ликвидности'!C$4:L$2204,3,FALSE),0)</f>
        <v>207.4</v>
      </c>
      <c r="I334">
        <f>IFERROR(VLOOKUP(D334:D1046,'Факторы ликвидности'!C$4:L$2204,4,FALSE),0)</f>
        <v>0</v>
      </c>
      <c r="J334">
        <f>IFERROR(VLOOKUP(D334:D1046,'Факторы ликвидности'!C$4:L$2204,5,FALSE),0)</f>
        <v>75.3</v>
      </c>
      <c r="K334">
        <f>IFERROR(VLOOKUP(D334:D1046,'Факторы ликвидности'!C$4:L$2204,6,FALSE),0)</f>
        <v>-81.7</v>
      </c>
      <c r="L334">
        <f>IFERROR(VLOOKUP(D334:D1046,'Факторы ликвидности'!C$4:L$2204,7,FALSE),0)</f>
        <v>0</v>
      </c>
      <c r="M334">
        <f>IFERROR(VLOOKUP(D334:D1046,'Факторы ликвидности'!C$4:L$2204,8,FALSE),0)</f>
        <v>0</v>
      </c>
      <c r="N334">
        <f>IFERROR(VLOOKUP(D334:D1046,'Факторы ликвидности'!C$4:L$2204,10,FALSE),0)</f>
        <v>-80.3</v>
      </c>
    </row>
    <row r="335" spans="2:14" x14ac:dyDescent="0.3">
      <c r="B335">
        <v>331</v>
      </c>
      <c r="C335" s="16">
        <f t="shared" si="9"/>
        <v>4</v>
      </c>
      <c r="D335" s="17">
        <v>43461</v>
      </c>
      <c r="E335">
        <f>IFERROR(VLOOKUP(D334:D1047,'Остатки на корсчетах'!B$3:D$4956,2,FALSE),0)</f>
        <v>2216.6</v>
      </c>
      <c r="F335">
        <f>IFERROR(VLOOKUP(D335:D1047,Сальдо!C$3:D$4010,2,FALSE),0)</f>
        <v>235.6</v>
      </c>
      <c r="G335">
        <f>IFERROR(VLOOKUP(D335:D1047,'Факторы ликвидности'!C$4:L$2204,2,FALSE),0)</f>
        <v>-90</v>
      </c>
      <c r="H335">
        <f>IFERROR(VLOOKUP(D335:D1047,'Факторы ликвидности'!C$4:L$2204,3,FALSE),0)</f>
        <v>-57.5</v>
      </c>
      <c r="I335">
        <f>IFERROR(VLOOKUP(D335:D1047,'Факторы ликвидности'!C$4:L$2204,4,FALSE),0)</f>
        <v>0</v>
      </c>
      <c r="J335">
        <f>IFERROR(VLOOKUP(D335:D1047,'Факторы ликвидности'!C$4:L$2204,5,FALSE),0)</f>
        <v>-80.2</v>
      </c>
      <c r="K335">
        <f>IFERROR(VLOOKUP(D335:D1047,'Факторы ликвидности'!C$4:L$2204,6,FALSE),0)</f>
        <v>-332.5</v>
      </c>
      <c r="L335">
        <f>IFERROR(VLOOKUP(D335:D1047,'Факторы ликвидности'!C$4:L$2204,7,FALSE),0)</f>
        <v>0</v>
      </c>
      <c r="M335">
        <f>IFERROR(VLOOKUP(D335:D1047,'Факторы ликвидности'!C$4:L$2204,8,FALSE),0)</f>
        <v>0</v>
      </c>
      <c r="N335">
        <f>IFERROR(VLOOKUP(D335:D1047,'Факторы ликвидности'!C$4:L$2204,10,FALSE),0)</f>
        <v>11.9</v>
      </c>
    </row>
    <row r="336" spans="2:14" x14ac:dyDescent="0.3">
      <c r="B336">
        <v>332</v>
      </c>
      <c r="C336" s="16">
        <f t="shared" si="9"/>
        <v>3</v>
      </c>
      <c r="D336" s="17">
        <v>43460</v>
      </c>
      <c r="E336">
        <f>IFERROR(VLOOKUP(D335:D1048,'Остатки на корсчетах'!B$3:D$4956,2,FALSE),0)</f>
        <v>2097.4</v>
      </c>
      <c r="F336">
        <f>IFERROR(VLOOKUP(D336:D1048,Сальдо!C$3:D$4010,2,FALSE),0)</f>
        <v>168.2</v>
      </c>
      <c r="G336">
        <f>IFERROR(VLOOKUP(D336:D1048,'Факторы ликвидности'!C$4:L$2204,2,FALSE),0)</f>
        <v>-59.5</v>
      </c>
      <c r="H336">
        <f>IFERROR(VLOOKUP(D336:D1048,'Факторы ликвидности'!C$4:L$2204,3,FALSE),0)</f>
        <v>246.4</v>
      </c>
      <c r="I336">
        <f>IFERROR(VLOOKUP(D336:D1048,'Факторы ликвидности'!C$4:L$2204,4,FALSE),0)</f>
        <v>-7.1</v>
      </c>
      <c r="J336">
        <f>IFERROR(VLOOKUP(D336:D1048,'Факторы ликвидности'!C$4:L$2204,5,FALSE),0)</f>
        <v>2</v>
      </c>
      <c r="K336">
        <f>IFERROR(VLOOKUP(D336:D1048,'Факторы ликвидности'!C$4:L$2204,6,FALSE),0)</f>
        <v>50</v>
      </c>
      <c r="L336">
        <f>IFERROR(VLOOKUP(D336:D1048,'Факторы ликвидности'!C$4:L$2204,7,FALSE),0)</f>
        <v>0</v>
      </c>
      <c r="M336">
        <f>IFERROR(VLOOKUP(D336:D1048,'Факторы ликвидности'!C$4:L$2204,8,FALSE),0)</f>
        <v>0</v>
      </c>
      <c r="N336">
        <f>IFERROR(VLOOKUP(D336:D1048,'Факторы ликвидности'!C$4:L$2204,10,FALSE),0)</f>
        <v>-67.7</v>
      </c>
    </row>
    <row r="337" spans="2:14" x14ac:dyDescent="0.3">
      <c r="B337">
        <v>333</v>
      </c>
      <c r="C337" s="18">
        <f t="shared" si="9"/>
        <v>2</v>
      </c>
      <c r="D337" s="8">
        <v>43459</v>
      </c>
      <c r="E337">
        <f>IFERROR(VLOOKUP(D336:D1049,'Остатки на корсчетах'!B$3:D$4956,2,FALSE),0)</f>
        <v>2266.4</v>
      </c>
      <c r="F337">
        <f>IFERROR(VLOOKUP(D337:D1049,Сальдо!C$3:D$4010,2,FALSE),0)</f>
        <v>119</v>
      </c>
      <c r="G337">
        <f>IFERROR(VLOOKUP(D337:D1049,'Факторы ликвидности'!C$4:L$2204,2,FALSE),0)</f>
        <v>-17.8</v>
      </c>
      <c r="H337">
        <f>IFERROR(VLOOKUP(D337:D1049,'Факторы ликвидности'!C$4:L$2204,3,FALSE),0)</f>
        <v>-131.69999999999999</v>
      </c>
      <c r="I337">
        <f>IFERROR(VLOOKUP(D337:D1049,'Факторы ликвидности'!C$4:L$2204,4,FALSE),0)</f>
        <v>8.1999999999999993</v>
      </c>
      <c r="J337">
        <f>IFERROR(VLOOKUP(D337:D1049,'Факторы ликвидности'!C$4:L$2204,5,FALSE),0)</f>
        <v>135</v>
      </c>
      <c r="K337">
        <f>IFERROR(VLOOKUP(D337:D1049,'Факторы ликвидности'!C$4:L$2204,6,FALSE),0)</f>
        <v>251</v>
      </c>
      <c r="L337">
        <f>IFERROR(VLOOKUP(D337:D1049,'Факторы ликвидности'!C$4:L$2204,7,FALSE),0)</f>
        <v>0</v>
      </c>
      <c r="M337">
        <f>IFERROR(VLOOKUP(D337:D1049,'Факторы ликвидности'!C$4:L$2204,8,FALSE),0)</f>
        <v>0</v>
      </c>
      <c r="N337">
        <f>IFERROR(VLOOKUP(D337:D1049,'Факторы ликвидности'!C$4:L$2204,10,FALSE),0)</f>
        <v>-19.600000000000001</v>
      </c>
    </row>
    <row r="338" spans="2:14" x14ac:dyDescent="0.3">
      <c r="B338">
        <v>334</v>
      </c>
      <c r="C338" s="18">
        <f t="shared" si="9"/>
        <v>1</v>
      </c>
      <c r="D338" s="8">
        <v>43458</v>
      </c>
      <c r="E338">
        <f>IFERROR(VLOOKUP(D337:D1050,'Остатки на корсчетах'!B$3:D$4956,2,FALSE),0)</f>
        <v>2529.3000000000002</v>
      </c>
      <c r="F338">
        <f>IFERROR(VLOOKUP(D338:D1050,Сальдо!C$3:D$4010,2,FALSE),0)</f>
        <v>98</v>
      </c>
      <c r="G338">
        <f>IFERROR(VLOOKUP(D338:D1050,'Факторы ликвидности'!C$4:L$2204,2,FALSE),0)</f>
        <v>1.2</v>
      </c>
      <c r="H338">
        <f>IFERROR(VLOOKUP(D338:D1050,'Факторы ликвидности'!C$4:L$2204,3,FALSE),0)</f>
        <v>-339.2</v>
      </c>
      <c r="I338">
        <f>IFERROR(VLOOKUP(D338:D1050,'Факторы ликвидности'!C$4:L$2204,4,FALSE),0)</f>
        <v>0</v>
      </c>
      <c r="J338">
        <f>IFERROR(VLOOKUP(D338:D1050,'Факторы ликвидности'!C$4:L$2204,5,FALSE),0)</f>
        <v>-184.5</v>
      </c>
      <c r="K338">
        <f>IFERROR(VLOOKUP(D338:D1050,'Факторы ликвидности'!C$4:L$2204,6,FALSE),0)</f>
        <v>-110.6</v>
      </c>
      <c r="L338">
        <f>IFERROR(VLOOKUP(D338:D1050,'Факторы ликвидности'!C$4:L$2204,7,FALSE),0)</f>
        <v>0</v>
      </c>
      <c r="M338">
        <f>IFERROR(VLOOKUP(D338:D1050,'Факторы ликвидности'!C$4:L$2204,8,FALSE),0)</f>
        <v>0</v>
      </c>
      <c r="N338">
        <f>IFERROR(VLOOKUP(D338:D1050,'Факторы ликвидности'!C$4:L$2204,10,FALSE),0)</f>
        <v>75</v>
      </c>
    </row>
    <row r="339" spans="2:14" x14ac:dyDescent="0.3">
      <c r="B339">
        <v>335</v>
      </c>
      <c r="C339" s="18">
        <f t="shared" si="9"/>
        <v>7</v>
      </c>
      <c r="D339" s="19">
        <v>43457</v>
      </c>
      <c r="E339">
        <f>IFERROR(VLOOKUP(D338:D1051,'Остатки на корсчетах'!B$3:D$4956,2,FALSE),0)</f>
        <v>0</v>
      </c>
      <c r="F339">
        <f>IFERROR(VLOOKUP(D339:D1051,Сальдо!C$3:D$4010,2,FALSE),0)</f>
        <v>0</v>
      </c>
      <c r="G339">
        <f>IFERROR(VLOOKUP(D339:D1051,'Факторы ликвидности'!C$4:L$2204,2,FALSE),0)</f>
        <v>0</v>
      </c>
      <c r="H339">
        <f>IFERROR(VLOOKUP(D339:D1051,'Факторы ликвидности'!C$4:L$2204,3,FALSE),0)</f>
        <v>0</v>
      </c>
      <c r="I339">
        <f>IFERROR(VLOOKUP(D339:D1051,'Факторы ликвидности'!C$4:L$2204,4,FALSE),0)</f>
        <v>0</v>
      </c>
      <c r="J339">
        <f>IFERROR(VLOOKUP(D339:D1051,'Факторы ликвидности'!C$4:L$2204,5,FALSE),0)</f>
        <v>0</v>
      </c>
      <c r="K339">
        <f>IFERROR(VLOOKUP(D339:D1051,'Факторы ликвидности'!C$4:L$2204,6,FALSE),0)</f>
        <v>0</v>
      </c>
      <c r="L339">
        <f>IFERROR(VLOOKUP(D339:D1051,'Факторы ликвидности'!C$4:L$2204,7,FALSE),0)</f>
        <v>0</v>
      </c>
      <c r="M339">
        <f>IFERROR(VLOOKUP(D339:D1051,'Факторы ликвидности'!C$4:L$2204,8,FALSE),0)</f>
        <v>0</v>
      </c>
      <c r="N339">
        <f>IFERROR(VLOOKUP(D339:D1051,'Факторы ликвидности'!C$4:L$2204,10,FALSE),0)</f>
        <v>0</v>
      </c>
    </row>
    <row r="340" spans="2:14" x14ac:dyDescent="0.3">
      <c r="B340">
        <v>336</v>
      </c>
      <c r="C340" s="18">
        <f t="shared" si="9"/>
        <v>6</v>
      </c>
      <c r="D340" s="19">
        <v>43456</v>
      </c>
      <c r="E340">
        <f>IFERROR(VLOOKUP(D339:D1052,'Остатки на корсчетах'!B$3:D$4956,2,FALSE),0)</f>
        <v>0</v>
      </c>
      <c r="F340">
        <f>IFERROR(VLOOKUP(D340:D1052,Сальдо!C$3:D$4010,2,FALSE),0)</f>
        <v>0</v>
      </c>
      <c r="G340">
        <f>IFERROR(VLOOKUP(D340:D1052,'Факторы ликвидности'!C$4:L$2204,2,FALSE),0)</f>
        <v>0</v>
      </c>
      <c r="H340">
        <f>IFERROR(VLOOKUP(D340:D1052,'Факторы ликвидности'!C$4:L$2204,3,FALSE),0)</f>
        <v>0</v>
      </c>
      <c r="I340">
        <f>IFERROR(VLOOKUP(D340:D1052,'Факторы ликвидности'!C$4:L$2204,4,FALSE),0)</f>
        <v>0</v>
      </c>
      <c r="J340">
        <f>IFERROR(VLOOKUP(D340:D1052,'Факторы ликвидности'!C$4:L$2204,5,FALSE),0)</f>
        <v>0</v>
      </c>
      <c r="K340">
        <f>IFERROR(VLOOKUP(D340:D1052,'Факторы ликвидности'!C$4:L$2204,6,FALSE),0)</f>
        <v>0</v>
      </c>
      <c r="L340">
        <f>IFERROR(VLOOKUP(D340:D1052,'Факторы ликвидности'!C$4:L$2204,7,FALSE),0)</f>
        <v>0</v>
      </c>
      <c r="M340">
        <f>IFERROR(VLOOKUP(D340:D1052,'Факторы ликвидности'!C$4:L$2204,8,FALSE),0)</f>
        <v>0</v>
      </c>
      <c r="N340">
        <f>IFERROR(VLOOKUP(D340:D1052,'Факторы ликвидности'!C$4:L$2204,10,FALSE),0)</f>
        <v>0</v>
      </c>
    </row>
    <row r="341" spans="2:14" x14ac:dyDescent="0.3">
      <c r="B341">
        <v>337</v>
      </c>
      <c r="C341" s="18">
        <f t="shared" si="9"/>
        <v>5</v>
      </c>
      <c r="D341" s="19">
        <v>43455</v>
      </c>
      <c r="E341">
        <f>IFERROR(VLOOKUP(D340:D1053,'Остатки на корсчетах'!B$3:D$4956,2,FALSE),0)</f>
        <v>2555.6</v>
      </c>
      <c r="F341">
        <f>IFERROR(VLOOKUP(D341:D1053,Сальдо!C$3:D$4010,2,FALSE),0)</f>
        <v>-42.2</v>
      </c>
      <c r="G341">
        <f>IFERROR(VLOOKUP(D341:D1053,'Факторы ликвидности'!C$4:L$2204,2,FALSE),0)</f>
        <v>-34.6</v>
      </c>
      <c r="H341">
        <f>IFERROR(VLOOKUP(D341:D1053,'Факторы ликвидности'!C$4:L$2204,3,FALSE),0)</f>
        <v>142.1</v>
      </c>
      <c r="I341">
        <f>IFERROR(VLOOKUP(D341:D1053,'Факторы ликвидности'!C$4:L$2204,4,FALSE),0)</f>
        <v>0</v>
      </c>
      <c r="J341">
        <f>IFERROR(VLOOKUP(D341:D1053,'Факторы ликвидности'!C$4:L$2204,5,FALSE),0)</f>
        <v>20</v>
      </c>
      <c r="K341">
        <f>IFERROR(VLOOKUP(D341:D1053,'Факторы ликвидности'!C$4:L$2204,6,FALSE),0)</f>
        <v>-6.1</v>
      </c>
      <c r="L341">
        <f>IFERROR(VLOOKUP(D341:D1053,'Факторы ликвидности'!C$4:L$2204,7,FALSE),0)</f>
        <v>0</v>
      </c>
      <c r="M341">
        <f>IFERROR(VLOOKUP(D341:D1053,'Факторы ликвидности'!C$4:L$2204,8,FALSE),0)</f>
        <v>0.1</v>
      </c>
      <c r="N341">
        <f>IFERROR(VLOOKUP(D341:D1053,'Факторы ликвидности'!C$4:L$2204,10,FALSE),0)</f>
        <v>-133.9</v>
      </c>
    </row>
    <row r="342" spans="2:14" x14ac:dyDescent="0.3">
      <c r="B342">
        <v>338</v>
      </c>
      <c r="C342" s="18">
        <f t="shared" si="9"/>
        <v>4</v>
      </c>
      <c r="D342" s="19">
        <v>43454</v>
      </c>
      <c r="E342">
        <f>IFERROR(VLOOKUP(D341:D1054,'Остатки на корсчетах'!B$3:D$4956,2,FALSE),0)</f>
        <v>2419.9</v>
      </c>
      <c r="F342">
        <f>IFERROR(VLOOKUP(D342:D1054,Сальдо!C$3:D$4010,2,FALSE),0)</f>
        <v>-68</v>
      </c>
      <c r="G342">
        <f>IFERROR(VLOOKUP(D342:D1054,'Факторы ликвидности'!C$4:L$2204,2,FALSE),0)</f>
        <v>-30.5</v>
      </c>
      <c r="H342">
        <f>IFERROR(VLOOKUP(D342:D1054,'Факторы ликвидности'!C$4:L$2204,3,FALSE),0)</f>
        <v>196</v>
      </c>
      <c r="I342">
        <f>IFERROR(VLOOKUP(D342:D1054,'Факторы ликвидности'!C$4:L$2204,4,FALSE),0)</f>
        <v>0</v>
      </c>
      <c r="J342">
        <f>IFERROR(VLOOKUP(D342:D1054,'Факторы ликвидности'!C$4:L$2204,5,FALSE),0)</f>
        <v>0</v>
      </c>
      <c r="K342">
        <f>IFERROR(VLOOKUP(D342:D1054,'Факторы ликвидности'!C$4:L$2204,6,FALSE),0)</f>
        <v>99</v>
      </c>
      <c r="L342">
        <f>IFERROR(VLOOKUP(D342:D1054,'Факторы ликвидности'!C$4:L$2204,7,FALSE),0)</f>
        <v>0</v>
      </c>
      <c r="M342">
        <f>IFERROR(VLOOKUP(D342:D1054,'Факторы ликвидности'!C$4:L$2204,8,FALSE),0)</f>
        <v>0</v>
      </c>
      <c r="N342">
        <f>IFERROR(VLOOKUP(D342:D1054,'Факторы ликвидности'!C$4:L$2204,10,FALSE),0)</f>
        <v>-29.9</v>
      </c>
    </row>
    <row r="343" spans="2:14" x14ac:dyDescent="0.3">
      <c r="B343">
        <v>339</v>
      </c>
      <c r="C343" s="18">
        <f t="shared" si="9"/>
        <v>3</v>
      </c>
      <c r="D343" s="19">
        <v>43453</v>
      </c>
      <c r="E343">
        <f>IFERROR(VLOOKUP(D342:D1055,'Остатки на корсчетах'!B$3:D$4956,2,FALSE),0)</f>
        <v>2564.6999999999998</v>
      </c>
      <c r="F343">
        <f>IFERROR(VLOOKUP(D343:D1055,Сальдо!C$3:D$4010,2,FALSE),0)</f>
        <v>-204.8</v>
      </c>
      <c r="G343">
        <f>IFERROR(VLOOKUP(D343:D1055,'Факторы ликвидности'!C$4:L$2204,2,FALSE),0)</f>
        <v>-15.1</v>
      </c>
      <c r="H343">
        <f>IFERROR(VLOOKUP(D343:D1055,'Факторы ликвидности'!C$4:L$2204,3,FALSE),0)</f>
        <v>16.600000000000001</v>
      </c>
      <c r="I343">
        <f>IFERROR(VLOOKUP(D343:D1055,'Факторы ликвидности'!C$4:L$2204,4,FALSE),0)</f>
        <v>-3.3</v>
      </c>
      <c r="J343">
        <f>IFERROR(VLOOKUP(D343:D1055,'Факторы ликвидности'!C$4:L$2204,5,FALSE),0)</f>
        <v>17</v>
      </c>
      <c r="K343">
        <f>IFERROR(VLOOKUP(D343:D1055,'Факторы ликвидности'!C$4:L$2204,6,FALSE),0)</f>
        <v>0.4</v>
      </c>
      <c r="L343">
        <f>IFERROR(VLOOKUP(D343:D1055,'Факторы ликвидности'!C$4:L$2204,7,FALSE),0)</f>
        <v>0</v>
      </c>
      <c r="M343">
        <f>IFERROR(VLOOKUP(D343:D1055,'Факторы ликвидности'!C$4:L$2204,8,FALSE),0)</f>
        <v>0</v>
      </c>
      <c r="N343">
        <f>IFERROR(VLOOKUP(D343:D1055,'Факторы ликвидности'!C$4:L$2204,10,FALSE),0)</f>
        <v>-146.19999999999999</v>
      </c>
    </row>
    <row r="344" spans="2:14" x14ac:dyDescent="0.3">
      <c r="B344">
        <v>340</v>
      </c>
      <c r="C344" s="16">
        <f t="shared" si="9"/>
        <v>2</v>
      </c>
      <c r="D344" s="17">
        <v>43452</v>
      </c>
      <c r="E344">
        <f>IFERROR(VLOOKUP(D343:D1056,'Остатки на корсчетах'!B$3:D$4956,2,FALSE),0)</f>
        <v>2441.6999999999998</v>
      </c>
      <c r="F344">
        <f>IFERROR(VLOOKUP(D344:D1056,Сальдо!C$3:D$4010,2,FALSE),0)</f>
        <v>-95.1</v>
      </c>
      <c r="G344">
        <f>IFERROR(VLOOKUP(D344:D1056,'Факторы ликвидности'!C$4:L$2204,2,FALSE),0)</f>
        <v>-15.4</v>
      </c>
      <c r="H344">
        <f>IFERROR(VLOOKUP(D344:D1056,'Факторы ликвидности'!C$4:L$2204,3,FALSE),0)</f>
        <v>18.7</v>
      </c>
      <c r="I344">
        <f>IFERROR(VLOOKUP(D344:D1056,'Факторы ликвидности'!C$4:L$2204,4,FALSE),0)</f>
        <v>12</v>
      </c>
      <c r="J344">
        <f>IFERROR(VLOOKUP(D344:D1056,'Факторы ликвидности'!C$4:L$2204,5,FALSE),0)</f>
        <v>0</v>
      </c>
      <c r="K344">
        <f>IFERROR(VLOOKUP(D344:D1056,'Факторы ликвидности'!C$4:L$2204,6,FALSE),0)</f>
        <v>5.7</v>
      </c>
      <c r="L344">
        <f>IFERROR(VLOOKUP(D344:D1056,'Факторы ликвидности'!C$4:L$2204,7,FALSE),0)</f>
        <v>0</v>
      </c>
      <c r="M344">
        <f>IFERROR(VLOOKUP(D344:D1056,'Факторы ликвидности'!C$4:L$2204,8,FALSE),0)</f>
        <v>-0.1</v>
      </c>
      <c r="N344">
        <f>IFERROR(VLOOKUP(D344:D1056,'Факторы ликвидности'!C$4:L$2204,10,FALSE),0)</f>
        <v>-8.5</v>
      </c>
    </row>
    <row r="345" spans="2:14" x14ac:dyDescent="0.3">
      <c r="B345">
        <v>341</v>
      </c>
      <c r="C345" s="16">
        <f t="shared" si="9"/>
        <v>1</v>
      </c>
      <c r="D345" s="17">
        <v>43451</v>
      </c>
      <c r="E345">
        <f>IFERROR(VLOOKUP(D344:D1057,'Остатки на корсчетах'!B$3:D$4956,2,FALSE),0)</f>
        <v>2926.3</v>
      </c>
      <c r="F345">
        <f>IFERROR(VLOOKUP(D345:D1057,Сальдо!C$3:D$4010,2,FALSE),0)</f>
        <v>-134</v>
      </c>
      <c r="G345">
        <f>IFERROR(VLOOKUP(D345:D1057,'Факторы ликвидности'!C$4:L$2204,2,FALSE),0)</f>
        <v>11.5</v>
      </c>
      <c r="H345">
        <f>IFERROR(VLOOKUP(D345:D1057,'Факторы ликвидности'!C$4:L$2204,3,FALSE),0)</f>
        <v>-448.6</v>
      </c>
      <c r="I345">
        <f>IFERROR(VLOOKUP(D345:D1057,'Факторы ликвидности'!C$4:L$2204,4,FALSE),0)</f>
        <v>0</v>
      </c>
      <c r="J345">
        <f>IFERROR(VLOOKUP(D345:D1057,'Факторы ликвидности'!C$4:L$2204,5,FALSE),0)</f>
        <v>0</v>
      </c>
      <c r="K345">
        <f>IFERROR(VLOOKUP(D345:D1057,'Факторы ликвидности'!C$4:L$2204,6,FALSE),0)</f>
        <v>-423.6</v>
      </c>
      <c r="L345">
        <f>IFERROR(VLOOKUP(D345:D1057,'Факторы ликвидности'!C$4:L$2204,7,FALSE),0)</f>
        <v>0</v>
      </c>
      <c r="M345">
        <f>IFERROR(VLOOKUP(D345:D1057,'Факторы ликвидности'!C$4:L$2204,8,FALSE),0)</f>
        <v>-0.7</v>
      </c>
      <c r="N345">
        <f>IFERROR(VLOOKUP(D345:D1057,'Факторы ликвидности'!C$4:L$2204,10,FALSE),0)</f>
        <v>-39.1</v>
      </c>
    </row>
    <row r="346" spans="2:14" x14ac:dyDescent="0.3">
      <c r="B346">
        <v>342</v>
      </c>
      <c r="C346" s="16">
        <f t="shared" si="9"/>
        <v>7</v>
      </c>
      <c r="D346" s="17">
        <v>43450</v>
      </c>
      <c r="E346">
        <f>IFERROR(VLOOKUP(D345:D1058,'Остатки на корсчетах'!B$3:D$4956,2,FALSE),0)</f>
        <v>0</v>
      </c>
      <c r="F346">
        <f>IFERROR(VLOOKUP(D346:D1058,Сальдо!C$3:D$4010,2,FALSE),0)</f>
        <v>0</v>
      </c>
      <c r="G346">
        <f>IFERROR(VLOOKUP(D346:D1058,'Факторы ликвидности'!C$4:L$2204,2,FALSE),0)</f>
        <v>0</v>
      </c>
      <c r="H346">
        <f>IFERROR(VLOOKUP(D346:D1058,'Факторы ликвидности'!C$4:L$2204,3,FALSE),0)</f>
        <v>0</v>
      </c>
      <c r="I346">
        <f>IFERROR(VLOOKUP(D346:D1058,'Факторы ликвидности'!C$4:L$2204,4,FALSE),0)</f>
        <v>0</v>
      </c>
      <c r="J346">
        <f>IFERROR(VLOOKUP(D346:D1058,'Факторы ликвидности'!C$4:L$2204,5,FALSE),0)</f>
        <v>0</v>
      </c>
      <c r="K346">
        <f>IFERROR(VLOOKUP(D346:D1058,'Факторы ликвидности'!C$4:L$2204,6,FALSE),0)</f>
        <v>0</v>
      </c>
      <c r="L346">
        <f>IFERROR(VLOOKUP(D346:D1058,'Факторы ликвидности'!C$4:L$2204,7,FALSE),0)</f>
        <v>0</v>
      </c>
      <c r="M346">
        <f>IFERROR(VLOOKUP(D346:D1058,'Факторы ликвидности'!C$4:L$2204,8,FALSE),0)</f>
        <v>0</v>
      </c>
      <c r="N346">
        <f>IFERROR(VLOOKUP(D346:D1058,'Факторы ликвидности'!C$4:L$2204,10,FALSE),0)</f>
        <v>0</v>
      </c>
    </row>
    <row r="347" spans="2:14" x14ac:dyDescent="0.3">
      <c r="B347">
        <v>343</v>
      </c>
      <c r="C347" s="16">
        <f t="shared" si="9"/>
        <v>6</v>
      </c>
      <c r="D347" s="17">
        <v>43449</v>
      </c>
      <c r="E347">
        <f>IFERROR(VLOOKUP(D346:D1059,'Остатки на корсчетах'!B$3:D$4956,2,FALSE),0)</f>
        <v>0</v>
      </c>
      <c r="F347">
        <f>IFERROR(VLOOKUP(D347:D1059,Сальдо!C$3:D$4010,2,FALSE),0)</f>
        <v>0</v>
      </c>
      <c r="G347">
        <f>IFERROR(VLOOKUP(D347:D1059,'Факторы ликвидности'!C$4:L$2204,2,FALSE),0)</f>
        <v>0</v>
      </c>
      <c r="H347">
        <f>IFERROR(VLOOKUP(D347:D1059,'Факторы ликвидности'!C$4:L$2204,3,FALSE),0)</f>
        <v>0</v>
      </c>
      <c r="I347">
        <f>IFERROR(VLOOKUP(D347:D1059,'Факторы ликвидности'!C$4:L$2204,4,FALSE),0)</f>
        <v>0</v>
      </c>
      <c r="J347">
        <f>IFERROR(VLOOKUP(D347:D1059,'Факторы ликвидности'!C$4:L$2204,5,FALSE),0)</f>
        <v>0</v>
      </c>
      <c r="K347">
        <f>IFERROR(VLOOKUP(D347:D1059,'Факторы ликвидности'!C$4:L$2204,6,FALSE),0)</f>
        <v>0</v>
      </c>
      <c r="L347">
        <f>IFERROR(VLOOKUP(D347:D1059,'Факторы ликвидности'!C$4:L$2204,7,FALSE),0)</f>
        <v>0</v>
      </c>
      <c r="M347">
        <f>IFERROR(VLOOKUP(D347:D1059,'Факторы ликвидности'!C$4:L$2204,8,FALSE),0)</f>
        <v>0</v>
      </c>
      <c r="N347">
        <f>IFERROR(VLOOKUP(D347:D1059,'Факторы ликвидности'!C$4:L$2204,10,FALSE),0)</f>
        <v>0</v>
      </c>
    </row>
    <row r="348" spans="2:14" x14ac:dyDescent="0.3">
      <c r="B348">
        <v>344</v>
      </c>
      <c r="C348" s="16">
        <f t="shared" si="9"/>
        <v>5</v>
      </c>
      <c r="D348" s="17">
        <v>43448</v>
      </c>
      <c r="E348">
        <f>IFERROR(VLOOKUP(D347:D1060,'Остатки на корсчетах'!B$3:D$4956,2,FALSE),0)</f>
        <v>2815.5</v>
      </c>
      <c r="F348">
        <f>IFERROR(VLOOKUP(D348:D1060,Сальдо!C$3:D$4010,2,FALSE),0)</f>
        <v>-68.3</v>
      </c>
      <c r="G348">
        <f>IFERROR(VLOOKUP(D348:D1060,'Факторы ликвидности'!C$4:L$2204,2,FALSE),0)</f>
        <v>-42.6</v>
      </c>
      <c r="H348">
        <f>IFERROR(VLOOKUP(D348:D1060,'Факторы ликвидности'!C$4:L$2204,3,FALSE),0)</f>
        <v>84</v>
      </c>
      <c r="I348">
        <f>IFERROR(VLOOKUP(D348:D1060,'Факторы ликвидности'!C$4:L$2204,4,FALSE),0)</f>
        <v>0</v>
      </c>
      <c r="J348">
        <f>IFERROR(VLOOKUP(D348:D1060,'Факторы ликвидности'!C$4:L$2204,5,FALSE),0)</f>
        <v>25</v>
      </c>
      <c r="K348">
        <f>IFERROR(VLOOKUP(D348:D1060,'Факторы ликвидности'!C$4:L$2204,6,FALSE),0)</f>
        <v>9.9</v>
      </c>
      <c r="L348">
        <f>IFERROR(VLOOKUP(D348:D1060,'Факторы ликвидности'!C$4:L$2204,7,FALSE),0)</f>
        <v>0</v>
      </c>
      <c r="M348">
        <f>IFERROR(VLOOKUP(D348:D1060,'Факторы ликвидности'!C$4:L$2204,8,FALSE),0)</f>
        <v>0.1</v>
      </c>
      <c r="N348">
        <f>IFERROR(VLOOKUP(D348:D1060,'Факторы ликвидности'!C$4:L$2204,10,FALSE),0)</f>
        <v>69.3</v>
      </c>
    </row>
    <row r="349" spans="2:14" x14ac:dyDescent="0.3">
      <c r="B349">
        <v>345</v>
      </c>
      <c r="C349" s="16">
        <f t="shared" si="9"/>
        <v>4</v>
      </c>
      <c r="D349" s="17">
        <v>43447</v>
      </c>
      <c r="E349">
        <f>IFERROR(VLOOKUP(D348:D1061,'Остатки на корсчетах'!B$3:D$4956,2,FALSE),0)</f>
        <v>2858.1</v>
      </c>
      <c r="F349">
        <f>IFERROR(VLOOKUP(D349:D1061,Сальдо!C$3:D$4010,2,FALSE),0)</f>
        <v>-20.9</v>
      </c>
      <c r="G349">
        <f>IFERROR(VLOOKUP(D349:D1061,'Факторы ликвидности'!C$4:L$2204,2,FALSE),0)</f>
        <v>-50.4</v>
      </c>
      <c r="H349">
        <f>IFERROR(VLOOKUP(D349:D1061,'Факторы ликвидности'!C$4:L$2204,3,FALSE),0)</f>
        <v>-36.4</v>
      </c>
      <c r="I349">
        <f>IFERROR(VLOOKUP(D349:D1061,'Факторы ликвидности'!C$4:L$2204,4,FALSE),0)</f>
        <v>0</v>
      </c>
      <c r="J349">
        <f>IFERROR(VLOOKUP(D349:D1061,'Факторы ликвидности'!C$4:L$2204,5,FALSE),0)</f>
        <v>0</v>
      </c>
      <c r="K349">
        <f>IFERROR(VLOOKUP(D349:D1061,'Факторы ликвидности'!C$4:L$2204,6,FALSE),0)</f>
        <v>-0.1</v>
      </c>
      <c r="L349">
        <f>IFERROR(VLOOKUP(D349:D1061,'Факторы ликвидности'!C$4:L$2204,7,FALSE),0)</f>
        <v>0</v>
      </c>
      <c r="M349">
        <f>IFERROR(VLOOKUP(D349:D1061,'Факторы ликвидности'!C$4:L$2204,8,FALSE),0)</f>
        <v>0</v>
      </c>
      <c r="N349">
        <f>IFERROR(VLOOKUP(D349:D1061,'Факторы ликвидности'!C$4:L$2204,10,FALSE),0)</f>
        <v>44.3</v>
      </c>
    </row>
    <row r="350" spans="2:14" x14ac:dyDescent="0.3">
      <c r="B350">
        <v>346</v>
      </c>
      <c r="C350" s="16">
        <f t="shared" si="9"/>
        <v>3</v>
      </c>
      <c r="D350" s="17">
        <v>43446</v>
      </c>
      <c r="E350">
        <f>IFERROR(VLOOKUP(D349:D1062,'Остатки на корсчетах'!B$3:D$4956,2,FALSE),0)</f>
        <v>2360.1999999999998</v>
      </c>
      <c r="F350">
        <f>IFERROR(VLOOKUP(D350:D1062,Сальдо!C$3:D$4010,2,FALSE),0)</f>
        <v>465.3</v>
      </c>
      <c r="G350">
        <f>IFERROR(VLOOKUP(D350:D1062,'Факторы ликвидности'!C$4:L$2204,2,FALSE),0)</f>
        <v>-35.9</v>
      </c>
      <c r="H350">
        <f>IFERROR(VLOOKUP(D350:D1062,'Факторы ликвидности'!C$4:L$2204,3,FALSE),0)</f>
        <v>30.6</v>
      </c>
      <c r="I350">
        <f>IFERROR(VLOOKUP(D350:D1062,'Факторы ликвидности'!C$4:L$2204,4,FALSE),0)</f>
        <v>-13.6</v>
      </c>
      <c r="J350">
        <f>IFERROR(VLOOKUP(D350:D1062,'Факторы ликвидности'!C$4:L$2204,5,FALSE),0)</f>
        <v>13.1</v>
      </c>
      <c r="K350">
        <f>IFERROR(VLOOKUP(D350:D1062,'Факторы ликвидности'!C$4:L$2204,6,FALSE),0)</f>
        <v>4.9000000000000004</v>
      </c>
      <c r="L350">
        <f>IFERROR(VLOOKUP(D350:D1062,'Факторы ликвидности'!C$4:L$2204,7,FALSE),0)</f>
        <v>0</v>
      </c>
      <c r="M350">
        <f>IFERROR(VLOOKUP(D350:D1062,'Факторы ликвидности'!C$4:L$2204,8,FALSE),0)</f>
        <v>0</v>
      </c>
      <c r="N350">
        <f>IFERROR(VLOOKUP(D350:D1062,'Факторы ликвидности'!C$4:L$2204,10,FALSE),0)</f>
        <v>503.3</v>
      </c>
    </row>
    <row r="351" spans="2:14" x14ac:dyDescent="0.3">
      <c r="B351">
        <v>347</v>
      </c>
      <c r="C351" s="18">
        <f t="shared" si="9"/>
        <v>2</v>
      </c>
      <c r="D351" s="8">
        <v>43445</v>
      </c>
      <c r="E351">
        <f>IFERROR(VLOOKUP(D350:D1063,'Остатки на корсчетах'!B$3:D$4956,2,FALSE),0)</f>
        <v>2347.5</v>
      </c>
      <c r="F351">
        <f>IFERROR(VLOOKUP(D351:D1063,Сальдо!C$3:D$4010,2,FALSE),0)</f>
        <v>12.3</v>
      </c>
      <c r="G351">
        <f>IFERROR(VLOOKUP(D351:D1063,'Факторы ликвидности'!C$4:L$2204,2,FALSE),0)</f>
        <v>-23.6</v>
      </c>
      <c r="H351">
        <f>IFERROR(VLOOKUP(D351:D1063,'Факторы ликвидности'!C$4:L$2204,3,FALSE),0)</f>
        <v>92.1</v>
      </c>
      <c r="I351">
        <f>IFERROR(VLOOKUP(D351:D1063,'Факторы ликвидности'!C$4:L$2204,4,FALSE),0)</f>
        <v>18</v>
      </c>
      <c r="J351">
        <f>IFERROR(VLOOKUP(D351:D1063,'Факторы ликвидности'!C$4:L$2204,5,FALSE),0)</f>
        <v>0</v>
      </c>
      <c r="K351">
        <f>IFERROR(VLOOKUP(D351:D1063,'Факторы ликвидности'!C$4:L$2204,6,FALSE),0)</f>
        <v>-0.1</v>
      </c>
      <c r="L351">
        <f>IFERROR(VLOOKUP(D351:D1063,'Факторы ликвидности'!C$4:L$2204,7,FALSE),0)</f>
        <v>0</v>
      </c>
      <c r="M351">
        <f>IFERROR(VLOOKUP(D351:D1063,'Факторы ликвидности'!C$4:L$2204,8,FALSE),0)</f>
        <v>0</v>
      </c>
      <c r="N351">
        <f>IFERROR(VLOOKUP(D351:D1063,'Факторы ликвидности'!C$4:L$2204,10,FALSE),0)</f>
        <v>-55.9</v>
      </c>
    </row>
    <row r="352" spans="2:14" x14ac:dyDescent="0.3">
      <c r="B352">
        <v>348</v>
      </c>
      <c r="C352" s="18">
        <f t="shared" si="9"/>
        <v>1</v>
      </c>
      <c r="D352" s="8">
        <v>43444</v>
      </c>
      <c r="E352">
        <f>IFERROR(VLOOKUP(D351:D1064,'Остатки на корсчетах'!B$3:D$4956,2,FALSE),0)</f>
        <v>2516.4</v>
      </c>
      <c r="F352">
        <f>IFERROR(VLOOKUP(D352:D1064,Сальдо!C$3:D$4010,2,FALSE),0)</f>
        <v>6.9</v>
      </c>
      <c r="G352">
        <f>IFERROR(VLOOKUP(D352:D1064,'Факторы ликвидности'!C$4:L$2204,2,FALSE),0)</f>
        <v>-2.8</v>
      </c>
      <c r="H352">
        <f>IFERROR(VLOOKUP(D352:D1064,'Факторы ликвидности'!C$4:L$2204,3,FALSE),0)</f>
        <v>-161.1</v>
      </c>
      <c r="I352">
        <f>IFERROR(VLOOKUP(D352:D1064,'Факторы ликвидности'!C$4:L$2204,4,FALSE),0)</f>
        <v>0</v>
      </c>
      <c r="J352">
        <f>IFERROR(VLOOKUP(D352:D1064,'Факторы ликвидности'!C$4:L$2204,5,FALSE),0)</f>
        <v>10</v>
      </c>
      <c r="K352">
        <f>IFERROR(VLOOKUP(D352:D1064,'Факторы ликвидности'!C$4:L$2204,6,FALSE),0)</f>
        <v>-41</v>
      </c>
      <c r="L352">
        <f>IFERROR(VLOOKUP(D352:D1064,'Факторы ликвидности'!C$4:L$2204,7,FALSE),0)</f>
        <v>0</v>
      </c>
      <c r="M352">
        <f>IFERROR(VLOOKUP(D352:D1064,'Факторы ликвидности'!C$4:L$2204,8,FALSE),0)</f>
        <v>0</v>
      </c>
      <c r="N352">
        <f>IFERROR(VLOOKUP(D352:D1064,'Факторы ликвидности'!C$4:L$2204,10,FALSE),0)</f>
        <v>-5.0999999999999996</v>
      </c>
    </row>
    <row r="353" spans="2:14" x14ac:dyDescent="0.3">
      <c r="B353">
        <v>349</v>
      </c>
      <c r="C353" s="18">
        <f t="shared" si="9"/>
        <v>7</v>
      </c>
      <c r="D353" s="19">
        <v>43443</v>
      </c>
      <c r="E353">
        <f>IFERROR(VLOOKUP(D352:D1065,'Остатки на корсчетах'!B$3:D$4956,2,FALSE),0)</f>
        <v>0</v>
      </c>
      <c r="F353">
        <f>IFERROR(VLOOKUP(D353:D1065,Сальдо!C$3:D$4010,2,FALSE),0)</f>
        <v>0</v>
      </c>
      <c r="G353">
        <f>IFERROR(VLOOKUP(D353:D1065,'Факторы ликвидности'!C$4:L$2204,2,FALSE),0)</f>
        <v>0</v>
      </c>
      <c r="H353">
        <f>IFERROR(VLOOKUP(D353:D1065,'Факторы ликвидности'!C$4:L$2204,3,FALSE),0)</f>
        <v>0</v>
      </c>
      <c r="I353">
        <f>IFERROR(VLOOKUP(D353:D1065,'Факторы ликвидности'!C$4:L$2204,4,FALSE),0)</f>
        <v>0</v>
      </c>
      <c r="J353">
        <f>IFERROR(VLOOKUP(D353:D1065,'Факторы ликвидности'!C$4:L$2204,5,FALSE),0)</f>
        <v>0</v>
      </c>
      <c r="K353">
        <f>IFERROR(VLOOKUP(D353:D1065,'Факторы ликвидности'!C$4:L$2204,6,FALSE),0)</f>
        <v>0</v>
      </c>
      <c r="L353">
        <f>IFERROR(VLOOKUP(D353:D1065,'Факторы ликвидности'!C$4:L$2204,7,FALSE),0)</f>
        <v>0</v>
      </c>
      <c r="M353">
        <f>IFERROR(VLOOKUP(D353:D1065,'Факторы ликвидности'!C$4:L$2204,8,FALSE),0)</f>
        <v>0</v>
      </c>
      <c r="N353">
        <f>IFERROR(VLOOKUP(D353:D1065,'Факторы ликвидности'!C$4:L$2204,10,FALSE),0)</f>
        <v>0</v>
      </c>
    </row>
    <row r="354" spans="2:14" x14ac:dyDescent="0.3">
      <c r="B354">
        <v>350</v>
      </c>
      <c r="C354" s="18">
        <f t="shared" si="9"/>
        <v>6</v>
      </c>
      <c r="D354" s="19">
        <v>43442</v>
      </c>
      <c r="E354">
        <f>IFERROR(VLOOKUP(D353:D1066,'Остатки на корсчетах'!B$3:D$4956,2,FALSE),0)</f>
        <v>0</v>
      </c>
      <c r="F354">
        <f>IFERROR(VLOOKUP(D354:D1066,Сальдо!C$3:D$4010,2,FALSE),0)</f>
        <v>0</v>
      </c>
      <c r="G354">
        <f>IFERROR(VLOOKUP(D354:D1066,'Факторы ликвидности'!C$4:L$2204,2,FALSE),0)</f>
        <v>0</v>
      </c>
      <c r="H354">
        <f>IFERROR(VLOOKUP(D354:D1066,'Факторы ликвидности'!C$4:L$2204,3,FALSE),0)</f>
        <v>0</v>
      </c>
      <c r="I354">
        <f>IFERROR(VLOOKUP(D354:D1066,'Факторы ликвидности'!C$4:L$2204,4,FALSE),0)</f>
        <v>0</v>
      </c>
      <c r="J354">
        <f>IFERROR(VLOOKUP(D354:D1066,'Факторы ликвидности'!C$4:L$2204,5,FALSE),0)</f>
        <v>0</v>
      </c>
      <c r="K354">
        <f>IFERROR(VLOOKUP(D354:D1066,'Факторы ликвидности'!C$4:L$2204,6,FALSE),0)</f>
        <v>0</v>
      </c>
      <c r="L354">
        <f>IFERROR(VLOOKUP(D354:D1066,'Факторы ликвидности'!C$4:L$2204,7,FALSE),0)</f>
        <v>0</v>
      </c>
      <c r="M354">
        <f>IFERROR(VLOOKUP(D354:D1066,'Факторы ликвидности'!C$4:L$2204,8,FALSE),0)</f>
        <v>0</v>
      </c>
      <c r="N354">
        <f>IFERROR(VLOOKUP(D354:D1066,'Факторы ликвидности'!C$4:L$2204,10,FALSE),0)</f>
        <v>0</v>
      </c>
    </row>
    <row r="355" spans="2:14" x14ac:dyDescent="0.3">
      <c r="B355">
        <v>351</v>
      </c>
      <c r="C355" s="18">
        <f t="shared" si="9"/>
        <v>5</v>
      </c>
      <c r="D355" s="19">
        <v>43441</v>
      </c>
      <c r="E355">
        <f>IFERROR(VLOOKUP(D354:D1067,'Остатки на корсчетах'!B$3:D$4956,2,FALSE),0)</f>
        <v>2530.3000000000002</v>
      </c>
      <c r="F355">
        <f>IFERROR(VLOOKUP(D355:D1067,Сальдо!C$3:D$4010,2,FALSE),0)</f>
        <v>-75.599999999999994</v>
      </c>
      <c r="G355">
        <f>IFERROR(VLOOKUP(D355:D1067,'Факторы ликвидности'!C$4:L$2204,2,FALSE),0)</f>
        <v>-44.6</v>
      </c>
      <c r="H355">
        <f>IFERROR(VLOOKUP(D355:D1067,'Факторы ликвидности'!C$4:L$2204,3,FALSE),0)</f>
        <v>110.3</v>
      </c>
      <c r="I355">
        <f>IFERROR(VLOOKUP(D355:D1067,'Факторы ликвидности'!C$4:L$2204,4,FALSE),0)</f>
        <v>0</v>
      </c>
      <c r="J355">
        <f>IFERROR(VLOOKUP(D355:D1067,'Факторы ликвидности'!C$4:L$2204,5,FALSE),0)</f>
        <v>0</v>
      </c>
      <c r="K355">
        <f>IFERROR(VLOOKUP(D355:D1067,'Факторы ликвидности'!C$4:L$2204,6,FALSE),0)</f>
        <v>10.1</v>
      </c>
      <c r="L355">
        <f>IFERROR(VLOOKUP(D355:D1067,'Факторы ликвидности'!C$4:L$2204,7,FALSE),0)</f>
        <v>0</v>
      </c>
      <c r="M355">
        <f>IFERROR(VLOOKUP(D355:D1067,'Факторы ликвидности'!C$4:L$2204,8,FALSE),0)</f>
        <v>0</v>
      </c>
      <c r="N355">
        <f>IFERROR(VLOOKUP(D355:D1067,'Факторы ликвидности'!C$4:L$2204,10,FALSE),0)</f>
        <v>-79.599999999999994</v>
      </c>
    </row>
    <row r="356" spans="2:14" x14ac:dyDescent="0.3">
      <c r="B356">
        <v>352</v>
      </c>
      <c r="C356" s="18">
        <f t="shared" si="9"/>
        <v>4</v>
      </c>
      <c r="D356" s="19">
        <v>43440</v>
      </c>
      <c r="E356">
        <f>IFERROR(VLOOKUP(D355:D1068,'Остатки на корсчетах'!B$3:D$4956,2,FALSE),0)</f>
        <v>2526.5</v>
      </c>
      <c r="F356">
        <f>IFERROR(VLOOKUP(D356:D1068,Сальдо!C$3:D$4010,2,FALSE),0)</f>
        <v>-88.1</v>
      </c>
      <c r="G356">
        <f>IFERROR(VLOOKUP(D356:D1068,'Факторы ликвидности'!C$4:L$2204,2,FALSE),0)</f>
        <v>-43.2</v>
      </c>
      <c r="H356">
        <f>IFERROR(VLOOKUP(D356:D1068,'Факторы ликвидности'!C$4:L$2204,3,FALSE),0)</f>
        <v>63.9</v>
      </c>
      <c r="I356">
        <f>IFERROR(VLOOKUP(D356:D1068,'Факторы ликвидности'!C$4:L$2204,4,FALSE),0)</f>
        <v>0</v>
      </c>
      <c r="J356">
        <f>IFERROR(VLOOKUP(D356:D1068,'Факторы ликвидности'!C$4:L$2204,5,FALSE),0)</f>
        <v>0</v>
      </c>
      <c r="K356">
        <f>IFERROR(VLOOKUP(D356:D1068,'Факторы ликвидности'!C$4:L$2204,6,FALSE),0)</f>
        <v>-0.1</v>
      </c>
      <c r="L356">
        <f>IFERROR(VLOOKUP(D356:D1068,'Факторы ликвидности'!C$4:L$2204,7,FALSE),0)</f>
        <v>0</v>
      </c>
      <c r="M356">
        <f>IFERROR(VLOOKUP(D356:D1068,'Факторы ликвидности'!C$4:L$2204,8,FALSE),0)</f>
        <v>0</v>
      </c>
      <c r="N356">
        <f>IFERROR(VLOOKUP(D356:D1068,'Факторы ликвидности'!C$4:L$2204,10,FALSE),0)</f>
        <v>-16.8</v>
      </c>
    </row>
    <row r="357" spans="2:14" x14ac:dyDescent="0.3">
      <c r="B357">
        <v>353</v>
      </c>
      <c r="C357" s="18">
        <f t="shared" si="9"/>
        <v>3</v>
      </c>
      <c r="D357" s="19">
        <v>43439</v>
      </c>
      <c r="E357">
        <f>IFERROR(VLOOKUP(D356:D1069,'Остатки на корсчетах'!B$3:D$4956,2,FALSE),0)</f>
        <v>1648.8</v>
      </c>
      <c r="F357">
        <f>IFERROR(VLOOKUP(D357:D1069,Сальдо!C$3:D$4010,2,FALSE),0)</f>
        <v>485.8</v>
      </c>
      <c r="G357">
        <f>IFERROR(VLOOKUP(D357:D1069,'Факторы ликвидности'!C$4:L$2204,2,FALSE),0)</f>
        <v>-18.8</v>
      </c>
      <c r="H357">
        <f>IFERROR(VLOOKUP(D357:D1069,'Факторы ликвидности'!C$4:L$2204,3,FALSE),0)</f>
        <v>320.89999999999998</v>
      </c>
      <c r="I357">
        <f>IFERROR(VLOOKUP(D357:D1069,'Факторы ликвидности'!C$4:L$2204,4,FALSE),0)</f>
        <v>-17.7</v>
      </c>
      <c r="J357">
        <f>IFERROR(VLOOKUP(D357:D1069,'Факторы ликвидности'!C$4:L$2204,5,FALSE),0)</f>
        <v>10</v>
      </c>
      <c r="K357">
        <f>IFERROR(VLOOKUP(D357:D1069,'Факторы ликвидности'!C$4:L$2204,6,FALSE),0)</f>
        <v>195</v>
      </c>
      <c r="L357">
        <f>IFERROR(VLOOKUP(D357:D1069,'Факторы ликвидности'!C$4:L$2204,7,FALSE),0)</f>
        <v>0</v>
      </c>
      <c r="M357">
        <f>IFERROR(VLOOKUP(D357:D1069,'Факторы ликвидности'!C$4:L$2204,8,FALSE),0)</f>
        <v>0</v>
      </c>
      <c r="N357">
        <f>IFERROR(VLOOKUP(D357:D1069,'Факторы ликвидности'!C$4:L$2204,10,FALSE),0)</f>
        <v>575.6</v>
      </c>
    </row>
    <row r="358" spans="2:14" x14ac:dyDescent="0.3">
      <c r="B358">
        <v>354</v>
      </c>
      <c r="C358" s="16">
        <f t="shared" si="9"/>
        <v>2</v>
      </c>
      <c r="D358" s="17">
        <v>43438</v>
      </c>
      <c r="E358">
        <f>IFERROR(VLOOKUP(D357:D1070,'Остатки на корсчетах'!B$3:D$4956,2,FALSE),0)</f>
        <v>1677.9</v>
      </c>
      <c r="F358">
        <f>IFERROR(VLOOKUP(D358:D1070,Сальдо!C$3:D$4010,2,FALSE),0)</f>
        <v>589.20000000000005</v>
      </c>
      <c r="G358">
        <f>IFERROR(VLOOKUP(D358:D1070,'Факторы ликвидности'!C$4:L$2204,2,FALSE),0)</f>
        <v>-10</v>
      </c>
      <c r="H358">
        <f>IFERROR(VLOOKUP(D358:D1070,'Факторы ликвидности'!C$4:L$2204,3,FALSE),0)</f>
        <v>-83.5</v>
      </c>
      <c r="I358">
        <f>IFERROR(VLOOKUP(D358:D1070,'Факторы ликвидности'!C$4:L$2204,4,FALSE),0)</f>
        <v>3.6</v>
      </c>
      <c r="J358">
        <f>IFERROR(VLOOKUP(D358:D1070,'Факторы ликвидности'!C$4:L$2204,5,FALSE),0)</f>
        <v>0</v>
      </c>
      <c r="K358">
        <f>IFERROR(VLOOKUP(D358:D1070,'Факторы ликвидности'!C$4:L$2204,6,FALSE),0)</f>
        <v>-191.1</v>
      </c>
      <c r="L358">
        <f>IFERROR(VLOOKUP(D358:D1070,'Факторы ликвидности'!C$4:L$2204,7,FALSE),0)</f>
        <v>0</v>
      </c>
      <c r="M358">
        <f>IFERROR(VLOOKUP(D358:D1070,'Факторы ликвидности'!C$4:L$2204,8,FALSE),0)</f>
        <v>0</v>
      </c>
      <c r="N358">
        <f>IFERROR(VLOOKUP(D358:D1070,'Факторы ликвидности'!C$4:L$2204,10,FALSE),0)</f>
        <v>64.400000000000006</v>
      </c>
    </row>
    <row r="359" spans="2:14" x14ac:dyDescent="0.3">
      <c r="B359">
        <v>355</v>
      </c>
      <c r="C359" s="16">
        <f t="shared" si="9"/>
        <v>1</v>
      </c>
      <c r="D359" s="17">
        <v>43437</v>
      </c>
      <c r="E359">
        <f>IFERROR(VLOOKUP(D358:D1071,'Остатки на корсчетах'!B$3:D$4956,2,FALSE),0)</f>
        <v>2020.6</v>
      </c>
      <c r="F359">
        <f>IFERROR(VLOOKUP(D359:D1071,Сальдо!C$3:D$4010,2,FALSE),0)</f>
        <v>-7.1</v>
      </c>
      <c r="G359">
        <f>IFERROR(VLOOKUP(D359:D1071,'Факторы ликвидности'!C$4:L$2204,2,FALSE),0)</f>
        <v>23.7</v>
      </c>
      <c r="H359">
        <f>IFERROR(VLOOKUP(D359:D1071,'Факторы ликвидности'!C$4:L$2204,3,FALSE),0)</f>
        <v>230.4</v>
      </c>
      <c r="I359">
        <f>IFERROR(VLOOKUP(D359:D1071,'Факторы ликвидности'!C$4:L$2204,4,FALSE),0)</f>
        <v>0</v>
      </c>
      <c r="J359">
        <f>IFERROR(VLOOKUP(D359:D1071,'Факторы ликвидности'!C$4:L$2204,5,FALSE),0)</f>
        <v>0</v>
      </c>
      <c r="K359">
        <f>IFERROR(VLOOKUP(D359:D1071,'Факторы ликвидности'!C$4:L$2204,6,FALSE),0)</f>
        <v>259.60000000000002</v>
      </c>
      <c r="L359">
        <f>IFERROR(VLOOKUP(D359:D1071,'Факторы ликвидности'!C$4:L$2204,7,FALSE),0)</f>
        <v>0</v>
      </c>
      <c r="M359">
        <f>IFERROR(VLOOKUP(D359:D1071,'Факторы ликвидности'!C$4:L$2204,8,FALSE),0)</f>
        <v>0</v>
      </c>
      <c r="N359">
        <f>IFERROR(VLOOKUP(D359:D1071,'Факторы ликвидности'!C$4:L$2204,10,FALSE),0)</f>
        <v>-596.79999999999995</v>
      </c>
    </row>
    <row r="360" spans="2:14" x14ac:dyDescent="0.3">
      <c r="B360">
        <v>356</v>
      </c>
      <c r="C360" s="16">
        <f t="shared" si="9"/>
        <v>7</v>
      </c>
      <c r="D360" s="17">
        <v>43436</v>
      </c>
      <c r="E360">
        <f>IFERROR(VLOOKUP(D359:D1072,'Остатки на корсчетах'!B$3:D$4956,2,FALSE),0)</f>
        <v>0</v>
      </c>
      <c r="F360">
        <f>IFERROR(VLOOKUP(D360:D1072,Сальдо!C$3:D$4010,2,FALSE),0)</f>
        <v>0</v>
      </c>
      <c r="G360">
        <f>IFERROR(VLOOKUP(D360:D1072,'Факторы ликвидности'!C$4:L$2204,2,FALSE),0)</f>
        <v>0</v>
      </c>
      <c r="H360">
        <f>IFERROR(VLOOKUP(D360:D1072,'Факторы ликвидности'!C$4:L$2204,3,FALSE),0)</f>
        <v>0</v>
      </c>
      <c r="I360">
        <f>IFERROR(VLOOKUP(D360:D1072,'Факторы ликвидности'!C$4:L$2204,4,FALSE),0)</f>
        <v>0</v>
      </c>
      <c r="J360">
        <f>IFERROR(VLOOKUP(D360:D1072,'Факторы ликвидности'!C$4:L$2204,5,FALSE),0)</f>
        <v>0</v>
      </c>
      <c r="K360">
        <f>IFERROR(VLOOKUP(D360:D1072,'Факторы ликвидности'!C$4:L$2204,6,FALSE),0)</f>
        <v>0</v>
      </c>
      <c r="L360">
        <f>IFERROR(VLOOKUP(D360:D1072,'Факторы ликвидности'!C$4:L$2204,7,FALSE),0)</f>
        <v>0</v>
      </c>
      <c r="M360">
        <f>IFERROR(VLOOKUP(D360:D1072,'Факторы ликвидности'!C$4:L$2204,8,FALSE),0)</f>
        <v>0</v>
      </c>
      <c r="N360">
        <f>IFERROR(VLOOKUP(D360:D1072,'Факторы ликвидности'!C$4:L$2204,10,FALSE),0)</f>
        <v>0</v>
      </c>
    </row>
    <row r="361" spans="2:14" x14ac:dyDescent="0.3">
      <c r="B361">
        <v>357</v>
      </c>
      <c r="C361" s="16">
        <f t="shared" si="9"/>
        <v>6</v>
      </c>
      <c r="D361" s="17">
        <v>43435</v>
      </c>
      <c r="E361">
        <f>IFERROR(VLOOKUP(D360:D1073,'Остатки на корсчетах'!B$3:D$4956,2,FALSE),0)</f>
        <v>0</v>
      </c>
      <c r="F361">
        <f>IFERROR(VLOOKUP(D361:D1073,Сальдо!C$3:D$4010,2,FALSE),0)</f>
        <v>0</v>
      </c>
      <c r="G361">
        <f>IFERROR(VLOOKUP(D361:D1073,'Факторы ликвидности'!C$4:L$2204,2,FALSE),0)</f>
        <v>0</v>
      </c>
      <c r="H361">
        <f>IFERROR(VLOOKUP(D361:D1073,'Факторы ликвидности'!C$4:L$2204,3,FALSE),0)</f>
        <v>0</v>
      </c>
      <c r="I361">
        <f>IFERROR(VLOOKUP(D361:D1073,'Факторы ликвидности'!C$4:L$2204,4,FALSE),0)</f>
        <v>0</v>
      </c>
      <c r="J361">
        <f>IFERROR(VLOOKUP(D361:D1073,'Факторы ликвидности'!C$4:L$2204,5,FALSE),0)</f>
        <v>0</v>
      </c>
      <c r="K361">
        <f>IFERROR(VLOOKUP(D361:D1073,'Факторы ликвидности'!C$4:L$2204,6,FALSE),0)</f>
        <v>0</v>
      </c>
      <c r="L361">
        <f>IFERROR(VLOOKUP(D361:D1073,'Факторы ликвидности'!C$4:L$2204,7,FALSE),0)</f>
        <v>0</v>
      </c>
      <c r="M361">
        <f>IFERROR(VLOOKUP(D361:D1073,'Факторы ликвидности'!C$4:L$2204,8,FALSE),0)</f>
        <v>0</v>
      </c>
      <c r="N361">
        <f>IFERROR(VLOOKUP(D361:D1073,'Факторы ликвидности'!C$4:L$2204,10,FALSE),0)</f>
        <v>0</v>
      </c>
    </row>
    <row r="362" spans="2:14" x14ac:dyDescent="0.3">
      <c r="B362">
        <v>358</v>
      </c>
      <c r="C362" s="16">
        <f t="shared" si="9"/>
        <v>5</v>
      </c>
      <c r="D362" s="17">
        <v>43434</v>
      </c>
      <c r="E362">
        <f>IFERROR(VLOOKUP(D361:D1074,'Остатки на корсчетах'!B$3:D$4956,2,FALSE),0)</f>
        <v>2171.6</v>
      </c>
      <c r="F362">
        <f>IFERROR(VLOOKUP(D362:D1074,Сальдо!C$3:D$4010,2,FALSE),0)</f>
        <v>85.3</v>
      </c>
      <c r="G362">
        <f>IFERROR(VLOOKUP(D362:D1074,'Факторы ликвидности'!C$4:L$2204,2,FALSE),0)</f>
        <v>-7</v>
      </c>
      <c r="H362">
        <f>IFERROR(VLOOKUP(D362:D1074,'Факторы ликвидности'!C$4:L$2204,3,FALSE),0)</f>
        <v>125.2</v>
      </c>
      <c r="I362">
        <f>IFERROR(VLOOKUP(D362:D1074,'Факторы ликвидности'!C$4:L$2204,4,FALSE),0)</f>
        <v>0</v>
      </c>
      <c r="J362">
        <f>IFERROR(VLOOKUP(D362:D1074,'Факторы ликвидности'!C$4:L$2204,5,FALSE),0)</f>
        <v>2</v>
      </c>
      <c r="K362">
        <f>IFERROR(VLOOKUP(D362:D1074,'Факторы ликвидности'!C$4:L$2204,6,FALSE),0)</f>
        <v>-12.4</v>
      </c>
      <c r="L362">
        <f>IFERROR(VLOOKUP(D362:D1074,'Факторы ликвидности'!C$4:L$2204,7,FALSE),0)</f>
        <v>0</v>
      </c>
      <c r="M362">
        <f>IFERROR(VLOOKUP(D362:D1074,'Факторы ликвидности'!C$4:L$2204,8,FALSE),0)</f>
        <v>0</v>
      </c>
      <c r="N362">
        <f>IFERROR(VLOOKUP(D362:D1074,'Факторы ликвидности'!C$4:L$2204,10,FALSE),0)</f>
        <v>-269.2</v>
      </c>
    </row>
    <row r="363" spans="2:14" x14ac:dyDescent="0.3">
      <c r="B363">
        <v>359</v>
      </c>
      <c r="C363" s="16">
        <f t="shared" si="9"/>
        <v>4</v>
      </c>
      <c r="D363" s="17">
        <v>43433</v>
      </c>
      <c r="E363">
        <f>IFERROR(VLOOKUP(D362:D1075,'Остатки на корсчетах'!B$3:D$4956,2,FALSE),0)</f>
        <v>2214.4</v>
      </c>
      <c r="F363">
        <f>IFERROR(VLOOKUP(D363:D1075,Сальдо!C$3:D$4010,2,FALSE),0)</f>
        <v>-229.3</v>
      </c>
      <c r="G363">
        <f>IFERROR(VLOOKUP(D363:D1075,'Факторы ликвидности'!C$4:L$2204,2,FALSE),0)</f>
        <v>1.7</v>
      </c>
      <c r="H363">
        <f>IFERROR(VLOOKUP(D363:D1075,'Факторы ликвидности'!C$4:L$2204,3,FALSE),0)</f>
        <v>-86.1</v>
      </c>
      <c r="I363">
        <f>IFERROR(VLOOKUP(D363:D1075,'Факторы ликвидности'!C$4:L$2204,4,FALSE),0)</f>
        <v>0</v>
      </c>
      <c r="J363">
        <f>IFERROR(VLOOKUP(D363:D1075,'Факторы ликвидности'!C$4:L$2204,5,FALSE),0)</f>
        <v>0</v>
      </c>
      <c r="K363">
        <f>IFERROR(VLOOKUP(D363:D1075,'Факторы ликвидности'!C$4:L$2204,6,FALSE),0)</f>
        <v>-149.9</v>
      </c>
      <c r="L363">
        <f>IFERROR(VLOOKUP(D363:D1075,'Факторы ликвидности'!C$4:L$2204,7,FALSE),0)</f>
        <v>0</v>
      </c>
      <c r="M363">
        <f>IFERROR(VLOOKUP(D363:D1075,'Факторы ликвидности'!C$4:L$2204,8,FALSE),0)</f>
        <v>0</v>
      </c>
      <c r="N363">
        <f>IFERROR(VLOOKUP(D363:D1075,'Факторы ликвидности'!C$4:L$2204,10,FALSE),0)</f>
        <v>41.7</v>
      </c>
    </row>
    <row r="364" spans="2:14" x14ac:dyDescent="0.3">
      <c r="B364">
        <v>360</v>
      </c>
      <c r="C364" s="16">
        <f t="shared" si="9"/>
        <v>3</v>
      </c>
      <c r="D364" s="17">
        <v>43432</v>
      </c>
      <c r="E364">
        <f>IFERROR(VLOOKUP(D363:D1076,'Остатки на корсчетах'!B$3:D$4956,2,FALSE),0)</f>
        <v>1957.5</v>
      </c>
      <c r="F364">
        <f>IFERROR(VLOOKUP(D364:D1076,Сальдо!C$3:D$4010,2,FALSE),0)</f>
        <v>-20.399999999999999</v>
      </c>
      <c r="G364">
        <f>IFERROR(VLOOKUP(D364:D1076,'Факторы ликвидности'!C$4:L$2204,2,FALSE),0)</f>
        <v>24.4</v>
      </c>
      <c r="H364">
        <f>IFERROR(VLOOKUP(D364:D1076,'Факторы ликвидности'!C$4:L$2204,3,FALSE),0)</f>
        <v>23.7</v>
      </c>
      <c r="I364">
        <f>IFERROR(VLOOKUP(D364:D1076,'Факторы ликвидности'!C$4:L$2204,4,FALSE),0)</f>
        <v>-9.6</v>
      </c>
      <c r="J364">
        <f>IFERROR(VLOOKUP(D364:D1076,'Факторы ликвидности'!C$4:L$2204,5,FALSE),0)</f>
        <v>20</v>
      </c>
      <c r="K364">
        <f>IFERROR(VLOOKUP(D364:D1076,'Факторы ликвидности'!C$4:L$2204,6,FALSE),0)</f>
        <v>99.7</v>
      </c>
      <c r="L364">
        <f>IFERROR(VLOOKUP(D364:D1076,'Факторы ликвидности'!C$4:L$2204,7,FALSE),0)</f>
        <v>0</v>
      </c>
      <c r="M364">
        <f>IFERROR(VLOOKUP(D364:D1076,'Факторы ликвидности'!C$4:L$2204,8,FALSE),0)</f>
        <v>0</v>
      </c>
      <c r="N364">
        <f>IFERROR(VLOOKUP(D364:D1076,'Факторы ликвидности'!C$4:L$2204,10,FALSE),0)</f>
        <v>208.8</v>
      </c>
    </row>
    <row r="365" spans="2:14" x14ac:dyDescent="0.3">
      <c r="B365">
        <v>361</v>
      </c>
      <c r="C365" s="18">
        <f t="shared" si="9"/>
        <v>2</v>
      </c>
      <c r="D365" s="8">
        <v>43431</v>
      </c>
      <c r="E365">
        <f>IFERROR(VLOOKUP(D364:D1077,'Остатки на корсчетах'!B$3:D$4956,2,FALSE),0)</f>
        <v>1664.1</v>
      </c>
      <c r="F365">
        <f>IFERROR(VLOOKUP(D365:D1077,Сальдо!C$3:D$4010,2,FALSE),0)</f>
        <v>-249.7</v>
      </c>
      <c r="G365">
        <f>IFERROR(VLOOKUP(D365:D1077,'Факторы ликвидности'!C$4:L$2204,2,FALSE),0)</f>
        <v>28.7</v>
      </c>
      <c r="H365">
        <f>IFERROR(VLOOKUP(D365:D1077,'Факторы ликвидности'!C$4:L$2204,3,FALSE),0)</f>
        <v>262.60000000000002</v>
      </c>
      <c r="I365">
        <f>IFERROR(VLOOKUP(D365:D1077,'Факторы ликвидности'!C$4:L$2204,4,FALSE),0)</f>
        <v>12.4</v>
      </c>
      <c r="J365">
        <f>IFERROR(VLOOKUP(D365:D1077,'Факторы ликвидности'!C$4:L$2204,5,FALSE),0)</f>
        <v>0</v>
      </c>
      <c r="K365">
        <f>IFERROR(VLOOKUP(D365:D1077,'Факторы ликвидности'!C$4:L$2204,6,FALSE),0)</f>
        <v>199.7</v>
      </c>
      <c r="L365">
        <f>IFERROR(VLOOKUP(D365:D1077,'Факторы ликвидности'!C$4:L$2204,7,FALSE),0)</f>
        <v>0</v>
      </c>
      <c r="M365">
        <f>IFERROR(VLOOKUP(D365:D1077,'Факторы ликвидности'!C$4:L$2204,8,FALSE),0)</f>
        <v>0.1</v>
      </c>
      <c r="N365">
        <f>IFERROR(VLOOKUP(D365:D1077,'Факторы ликвидности'!C$4:L$2204,10,FALSE),0)</f>
        <v>2.1</v>
      </c>
    </row>
    <row r="366" spans="2:14" x14ac:dyDescent="0.3">
      <c r="B366">
        <v>362</v>
      </c>
      <c r="C366" s="18">
        <f t="shared" si="9"/>
        <v>1</v>
      </c>
      <c r="D366" s="8">
        <v>43430</v>
      </c>
      <c r="E366">
        <f>IFERROR(VLOOKUP(D365:D1078,'Остатки на корсчетах'!B$3:D$4956,2,FALSE),0)</f>
        <v>2288.8000000000002</v>
      </c>
      <c r="F366">
        <f>IFERROR(VLOOKUP(D366:D1078,Сальдо!C$3:D$4010,2,FALSE),0)</f>
        <v>-60.7</v>
      </c>
      <c r="G366">
        <f>IFERROR(VLOOKUP(D366:D1078,'Факторы ликвидности'!C$4:L$2204,2,FALSE),0)</f>
        <v>62.4</v>
      </c>
      <c r="H366">
        <f>IFERROR(VLOOKUP(D366:D1078,'Факторы ликвидности'!C$4:L$2204,3,FALSE),0)</f>
        <v>-876.5</v>
      </c>
      <c r="I366">
        <f>IFERROR(VLOOKUP(D366:D1078,'Факторы ликвидности'!C$4:L$2204,4,FALSE),0)</f>
        <v>0</v>
      </c>
      <c r="J366">
        <f>IFERROR(VLOOKUP(D366:D1078,'Факторы ликвидности'!C$4:L$2204,5,FALSE),0)</f>
        <v>40</v>
      </c>
      <c r="K366">
        <f>IFERROR(VLOOKUP(D366:D1078,'Факторы ликвидности'!C$4:L$2204,6,FALSE),0)</f>
        <v>0</v>
      </c>
      <c r="L366">
        <f>IFERROR(VLOOKUP(D366:D1078,'Факторы ликвидности'!C$4:L$2204,7,FALSE),0)</f>
        <v>0</v>
      </c>
      <c r="M366">
        <f>IFERROR(VLOOKUP(D366:D1078,'Факторы ликвидности'!C$4:L$2204,8,FALSE),0)</f>
        <v>0</v>
      </c>
      <c r="N366">
        <f>IFERROR(VLOOKUP(D366:D1078,'Факторы ликвидности'!C$4:L$2204,10,FALSE),0)</f>
        <v>189.4</v>
      </c>
    </row>
    <row r="367" spans="2:14" x14ac:dyDescent="0.3">
      <c r="B367">
        <v>363</v>
      </c>
      <c r="C367" s="18">
        <f t="shared" si="9"/>
        <v>7</v>
      </c>
      <c r="D367" s="19">
        <v>43429</v>
      </c>
      <c r="E367">
        <f>IFERROR(VLOOKUP(D366:D1079,'Остатки на корсчетах'!B$3:D$4956,2,FALSE),0)</f>
        <v>0</v>
      </c>
      <c r="F367">
        <f>IFERROR(VLOOKUP(D367:D1079,Сальдо!C$3:D$4010,2,FALSE),0)</f>
        <v>0</v>
      </c>
      <c r="G367">
        <f>IFERROR(VLOOKUP(D367:D1079,'Факторы ликвидности'!C$4:L$2204,2,FALSE),0)</f>
        <v>0</v>
      </c>
      <c r="H367">
        <f>IFERROR(VLOOKUP(D367:D1079,'Факторы ликвидности'!C$4:L$2204,3,FALSE),0)</f>
        <v>0</v>
      </c>
      <c r="I367">
        <f>IFERROR(VLOOKUP(D367:D1079,'Факторы ликвидности'!C$4:L$2204,4,FALSE),0)</f>
        <v>0</v>
      </c>
      <c r="J367">
        <f>IFERROR(VLOOKUP(D367:D1079,'Факторы ликвидности'!C$4:L$2204,5,FALSE),0)</f>
        <v>0</v>
      </c>
      <c r="K367">
        <f>IFERROR(VLOOKUP(D367:D1079,'Факторы ликвидности'!C$4:L$2204,6,FALSE),0)</f>
        <v>0</v>
      </c>
      <c r="L367">
        <f>IFERROR(VLOOKUP(D367:D1079,'Факторы ликвидности'!C$4:L$2204,7,FALSE),0)</f>
        <v>0</v>
      </c>
      <c r="M367">
        <f>IFERROR(VLOOKUP(D367:D1079,'Факторы ликвидности'!C$4:L$2204,8,FALSE),0)</f>
        <v>0</v>
      </c>
      <c r="N367">
        <f>IFERROR(VLOOKUP(D367:D1079,'Факторы ликвидности'!C$4:L$2204,10,FALSE),0)</f>
        <v>0</v>
      </c>
    </row>
    <row r="368" spans="2:14" x14ac:dyDescent="0.3">
      <c r="B368">
        <v>364</v>
      </c>
      <c r="C368" s="18">
        <f t="shared" si="9"/>
        <v>6</v>
      </c>
      <c r="D368" s="19">
        <v>43428</v>
      </c>
      <c r="E368">
        <f>IFERROR(VLOOKUP(D367:D1080,'Остатки на корсчетах'!B$3:D$4956,2,FALSE),0)</f>
        <v>0</v>
      </c>
      <c r="F368">
        <f>IFERROR(VLOOKUP(D368:D1080,Сальдо!C$3:D$4010,2,FALSE),0)</f>
        <v>0</v>
      </c>
      <c r="G368">
        <f>IFERROR(VLOOKUP(D368:D1080,'Факторы ликвидности'!C$4:L$2204,2,FALSE),0)</f>
        <v>0</v>
      </c>
      <c r="H368">
        <f>IFERROR(VLOOKUP(D368:D1080,'Факторы ликвидности'!C$4:L$2204,3,FALSE),0)</f>
        <v>0</v>
      </c>
      <c r="I368">
        <f>IFERROR(VLOOKUP(D368:D1080,'Факторы ликвидности'!C$4:L$2204,4,FALSE),0)</f>
        <v>0</v>
      </c>
      <c r="J368">
        <f>IFERROR(VLOOKUP(D368:D1080,'Факторы ликвидности'!C$4:L$2204,5,FALSE),0)</f>
        <v>0</v>
      </c>
      <c r="K368">
        <f>IFERROR(VLOOKUP(D368:D1080,'Факторы ликвидности'!C$4:L$2204,6,FALSE),0)</f>
        <v>0</v>
      </c>
      <c r="L368">
        <f>IFERROR(VLOOKUP(D368:D1080,'Факторы ликвидности'!C$4:L$2204,7,FALSE),0)</f>
        <v>0</v>
      </c>
      <c r="M368">
        <f>IFERROR(VLOOKUP(D368:D1080,'Факторы ликвидности'!C$4:L$2204,8,FALSE),0)</f>
        <v>0</v>
      </c>
      <c r="N368">
        <f>IFERROR(VLOOKUP(D368:D1080,'Факторы ликвидности'!C$4:L$2204,10,FALSE),0)</f>
        <v>0</v>
      </c>
    </row>
    <row r="369" spans="2:14" x14ac:dyDescent="0.3">
      <c r="B369">
        <v>365</v>
      </c>
      <c r="C369" s="18">
        <f t="shared" si="9"/>
        <v>5</v>
      </c>
      <c r="D369" s="19">
        <v>43427</v>
      </c>
      <c r="E369">
        <f>IFERROR(VLOOKUP(D368:D1081,'Остатки на корсчетах'!B$3:D$4956,2,FALSE),0)</f>
        <v>2251.5</v>
      </c>
      <c r="F369">
        <f>IFERROR(VLOOKUP(D369:D1081,Сальдо!C$3:D$4010,2,FALSE),0)</f>
        <v>116.5</v>
      </c>
      <c r="G369">
        <f>IFERROR(VLOOKUP(D369:D1081,'Факторы ликвидности'!C$4:L$2204,2,FALSE),0)</f>
        <v>16.2</v>
      </c>
      <c r="H369">
        <f>IFERROR(VLOOKUP(D369:D1081,'Факторы ликвидности'!C$4:L$2204,3,FALSE),0)</f>
        <v>-154</v>
      </c>
      <c r="I369">
        <f>IFERROR(VLOOKUP(D369:D1081,'Факторы ликвидности'!C$4:L$2204,4,FALSE),0)</f>
        <v>0</v>
      </c>
      <c r="J369">
        <f>IFERROR(VLOOKUP(D369:D1081,'Факторы ликвидности'!C$4:L$2204,5,FALSE),0)</f>
        <v>10</v>
      </c>
      <c r="K369">
        <f>IFERROR(VLOOKUP(D369:D1081,'Факторы ликвидности'!C$4:L$2204,6,FALSE),0)</f>
        <v>10</v>
      </c>
      <c r="L369">
        <f>IFERROR(VLOOKUP(D369:D1081,'Факторы ликвидности'!C$4:L$2204,7,FALSE),0)</f>
        <v>0</v>
      </c>
      <c r="M369">
        <f>IFERROR(VLOOKUP(D369:D1081,'Факторы ликвидности'!C$4:L$2204,8,FALSE),0)</f>
        <v>0</v>
      </c>
      <c r="N369">
        <f>IFERROR(VLOOKUP(D369:D1081,'Факторы ликвидности'!C$4:L$2204,10,FALSE),0)</f>
        <v>183.6</v>
      </c>
    </row>
    <row r="370" spans="2:14" x14ac:dyDescent="0.3">
      <c r="B370">
        <v>366</v>
      </c>
      <c r="C370" s="18">
        <f t="shared" si="9"/>
        <v>4</v>
      </c>
      <c r="D370" s="19">
        <v>43426</v>
      </c>
      <c r="E370">
        <f>IFERROR(VLOOKUP(D369:D1082,'Остатки на корсчетах'!B$3:D$4956,2,FALSE),0)</f>
        <v>2216.8000000000002</v>
      </c>
      <c r="F370">
        <f>IFERROR(VLOOKUP(D370:D1082,Сальдо!C$3:D$4010,2,FALSE),0)</f>
        <v>197.5</v>
      </c>
      <c r="G370">
        <f>IFERROR(VLOOKUP(D370:D1082,'Факторы ликвидности'!C$4:L$2204,2,FALSE),0)</f>
        <v>13.1</v>
      </c>
      <c r="H370">
        <f>IFERROR(VLOOKUP(D370:D1082,'Факторы ликвидности'!C$4:L$2204,3,FALSE),0)</f>
        <v>-52.1</v>
      </c>
      <c r="I370">
        <f>IFERROR(VLOOKUP(D370:D1082,'Факторы ликвидности'!C$4:L$2204,4,FALSE),0)</f>
        <v>0</v>
      </c>
      <c r="J370">
        <f>IFERROR(VLOOKUP(D370:D1082,'Факторы ликвидности'!C$4:L$2204,5,FALSE),0)</f>
        <v>0</v>
      </c>
      <c r="K370">
        <f>IFERROR(VLOOKUP(D370:D1082,'Факторы ликвидности'!C$4:L$2204,6,FALSE),0)</f>
        <v>0</v>
      </c>
      <c r="L370">
        <f>IFERROR(VLOOKUP(D370:D1082,'Факторы ликвидности'!C$4:L$2204,7,FALSE),0)</f>
        <v>0</v>
      </c>
      <c r="M370">
        <f>IFERROR(VLOOKUP(D370:D1082,'Факторы ликвидности'!C$4:L$2204,8,FALSE),0)</f>
        <v>0</v>
      </c>
      <c r="N370">
        <f>IFERROR(VLOOKUP(D370:D1082,'Факторы ликвидности'!C$4:L$2204,10,FALSE),0)</f>
        <v>73.8</v>
      </c>
    </row>
    <row r="371" spans="2:14" x14ac:dyDescent="0.3">
      <c r="B371">
        <v>367</v>
      </c>
      <c r="C371" s="18">
        <f t="shared" si="9"/>
        <v>3</v>
      </c>
      <c r="D371" s="19">
        <v>43425</v>
      </c>
      <c r="E371">
        <f>IFERROR(VLOOKUP(D370:D1083,'Остатки на корсчетах'!B$3:D$4956,2,FALSE),0)</f>
        <v>2299.1999999999998</v>
      </c>
      <c r="F371">
        <f>IFERROR(VLOOKUP(D371:D1083,Сальдо!C$3:D$4010,2,FALSE),0)</f>
        <v>75.599999999999994</v>
      </c>
      <c r="G371">
        <f>IFERROR(VLOOKUP(D371:D1083,'Факторы ликвидности'!C$4:L$2204,2,FALSE),0)</f>
        <v>23.2</v>
      </c>
      <c r="H371">
        <f>IFERROR(VLOOKUP(D371:D1083,'Факторы ликвидности'!C$4:L$2204,3,FALSE),0)</f>
        <v>14</v>
      </c>
      <c r="I371">
        <f>IFERROR(VLOOKUP(D371:D1083,'Факторы ликвидности'!C$4:L$2204,4,FALSE),0)</f>
        <v>-19.3</v>
      </c>
      <c r="J371">
        <f>IFERROR(VLOOKUP(D371:D1083,'Факторы ликвидности'!C$4:L$2204,5,FALSE),0)</f>
        <v>-30</v>
      </c>
      <c r="K371">
        <f>IFERROR(VLOOKUP(D371:D1083,'Факторы ликвидности'!C$4:L$2204,6,FALSE),0)</f>
        <v>0</v>
      </c>
      <c r="L371">
        <f>IFERROR(VLOOKUP(D371:D1083,'Факторы ликвидности'!C$4:L$2204,7,FALSE),0)</f>
        <v>0</v>
      </c>
      <c r="M371">
        <f>IFERROR(VLOOKUP(D371:D1083,'Факторы ликвидности'!C$4:L$2204,8,FALSE),0)</f>
        <v>0</v>
      </c>
      <c r="N371">
        <f>IFERROR(VLOOKUP(D371:D1083,'Факторы ликвидности'!C$4:L$2204,10,FALSE),0)</f>
        <v>-119.6</v>
      </c>
    </row>
    <row r="372" spans="2:14" x14ac:dyDescent="0.3">
      <c r="B372">
        <v>368</v>
      </c>
      <c r="C372" s="16">
        <f t="shared" si="9"/>
        <v>2</v>
      </c>
      <c r="D372" s="17">
        <v>43424</v>
      </c>
      <c r="E372">
        <f>IFERROR(VLOOKUP(D371:D1084,'Остатки на корсчетах'!B$3:D$4956,2,FALSE),0)</f>
        <v>2245.6</v>
      </c>
      <c r="F372">
        <f>IFERROR(VLOOKUP(D372:D1084,Сальдо!C$3:D$4010,2,FALSE),0)</f>
        <v>-69.599999999999994</v>
      </c>
      <c r="G372">
        <f>IFERROR(VLOOKUP(D372:D1084,'Факторы ликвидности'!C$4:L$2204,2,FALSE),0)</f>
        <v>25.4</v>
      </c>
      <c r="H372">
        <f>IFERROR(VLOOKUP(D372:D1084,'Факторы ликвидности'!C$4:L$2204,3,FALSE),0)</f>
        <v>78.7</v>
      </c>
      <c r="I372">
        <f>IFERROR(VLOOKUP(D372:D1084,'Факторы ликвидности'!C$4:L$2204,4,FALSE),0)</f>
        <v>16.2</v>
      </c>
      <c r="J372">
        <f>IFERROR(VLOOKUP(D372:D1084,'Факторы ликвидности'!C$4:L$2204,5,FALSE),0)</f>
        <v>0</v>
      </c>
      <c r="K372">
        <f>IFERROR(VLOOKUP(D372:D1084,'Факторы ликвидности'!C$4:L$2204,6,FALSE),0)</f>
        <v>-0.2</v>
      </c>
      <c r="L372">
        <f>IFERROR(VLOOKUP(D372:D1084,'Факторы ликвидности'!C$4:L$2204,7,FALSE),0)</f>
        <v>0</v>
      </c>
      <c r="M372">
        <f>IFERROR(VLOOKUP(D372:D1084,'Факторы ликвидности'!C$4:L$2204,8,FALSE),0)</f>
        <v>0</v>
      </c>
      <c r="N372">
        <f>IFERROR(VLOOKUP(D372:D1084,'Факторы ликвидности'!C$4:L$2204,10,FALSE),0)</f>
        <v>-50.5</v>
      </c>
    </row>
    <row r="373" spans="2:14" x14ac:dyDescent="0.3">
      <c r="B373">
        <v>369</v>
      </c>
      <c r="C373" s="16">
        <f t="shared" si="9"/>
        <v>1</v>
      </c>
      <c r="D373" s="17">
        <v>43423</v>
      </c>
      <c r="E373">
        <f>IFERROR(VLOOKUP(D372:D1085,'Остатки на корсчетах'!B$3:D$4956,2,FALSE),0)</f>
        <v>2593.1999999999998</v>
      </c>
      <c r="F373">
        <f>IFERROR(VLOOKUP(D373:D1085,Сальдо!C$3:D$4010,2,FALSE),0)</f>
        <v>-39.700000000000003</v>
      </c>
      <c r="G373">
        <f>IFERROR(VLOOKUP(D373:D1085,'Факторы ликвидности'!C$4:L$2204,2,FALSE),0)</f>
        <v>34.9</v>
      </c>
      <c r="H373">
        <f>IFERROR(VLOOKUP(D373:D1085,'Факторы ликвидности'!C$4:L$2204,3,FALSE),0)</f>
        <v>-33.799999999999997</v>
      </c>
      <c r="I373">
        <f>IFERROR(VLOOKUP(D373:D1085,'Факторы ликвидности'!C$4:L$2204,4,FALSE),0)</f>
        <v>0</v>
      </c>
      <c r="J373">
        <f>IFERROR(VLOOKUP(D373:D1085,'Факторы ликвидности'!C$4:L$2204,5,FALSE),0)</f>
        <v>10</v>
      </c>
      <c r="K373">
        <f>IFERROR(VLOOKUP(D373:D1085,'Факторы ликвидности'!C$4:L$2204,6,FALSE),0)</f>
        <v>0</v>
      </c>
      <c r="L373">
        <f>IFERROR(VLOOKUP(D373:D1085,'Факторы ликвидности'!C$4:L$2204,7,FALSE),0)</f>
        <v>0</v>
      </c>
      <c r="M373">
        <f>IFERROR(VLOOKUP(D373:D1085,'Факторы ликвидности'!C$4:L$2204,8,FALSE),0)</f>
        <v>-1.3</v>
      </c>
      <c r="N373">
        <f>IFERROR(VLOOKUP(D373:D1085,'Факторы ликвидности'!C$4:L$2204,10,FALSE),0)</f>
        <v>-347.5</v>
      </c>
    </row>
    <row r="374" spans="2:14" x14ac:dyDescent="0.3">
      <c r="B374">
        <v>370</v>
      </c>
      <c r="C374" s="16">
        <f t="shared" si="9"/>
        <v>7</v>
      </c>
      <c r="D374" s="17">
        <v>43422</v>
      </c>
      <c r="E374">
        <f>IFERROR(VLOOKUP(D373:D1086,'Остатки на корсчетах'!B$3:D$4956,2,FALSE),0)</f>
        <v>0</v>
      </c>
      <c r="F374">
        <f>IFERROR(VLOOKUP(D374:D1086,Сальдо!C$3:D$4010,2,FALSE),0)</f>
        <v>0</v>
      </c>
      <c r="G374">
        <f>IFERROR(VLOOKUP(D374:D1086,'Факторы ликвидности'!C$4:L$2204,2,FALSE),0)</f>
        <v>0</v>
      </c>
      <c r="H374">
        <f>IFERROR(VLOOKUP(D374:D1086,'Факторы ликвидности'!C$4:L$2204,3,FALSE),0)</f>
        <v>0</v>
      </c>
      <c r="I374">
        <f>IFERROR(VLOOKUP(D374:D1086,'Факторы ликвидности'!C$4:L$2204,4,FALSE),0)</f>
        <v>0</v>
      </c>
      <c r="J374">
        <f>IFERROR(VLOOKUP(D374:D1086,'Факторы ликвидности'!C$4:L$2204,5,FALSE),0)</f>
        <v>0</v>
      </c>
      <c r="K374">
        <f>IFERROR(VLOOKUP(D374:D1086,'Факторы ликвидности'!C$4:L$2204,6,FALSE),0)</f>
        <v>0</v>
      </c>
      <c r="L374">
        <f>IFERROR(VLOOKUP(D374:D1086,'Факторы ликвидности'!C$4:L$2204,7,FALSE),0)</f>
        <v>0</v>
      </c>
      <c r="M374">
        <f>IFERROR(VLOOKUP(D374:D1086,'Факторы ликвидности'!C$4:L$2204,8,FALSE),0)</f>
        <v>0</v>
      </c>
      <c r="N374">
        <f>IFERROR(VLOOKUP(D374:D1086,'Факторы ликвидности'!C$4:L$2204,10,FALSE),0)</f>
        <v>0</v>
      </c>
    </row>
    <row r="375" spans="2:14" x14ac:dyDescent="0.3">
      <c r="B375">
        <v>371</v>
      </c>
      <c r="C375" s="16">
        <f t="shared" si="9"/>
        <v>6</v>
      </c>
      <c r="D375" s="17">
        <v>43421</v>
      </c>
      <c r="E375">
        <f>IFERROR(VLOOKUP(D374:D1087,'Остатки на корсчетах'!B$3:D$4956,2,FALSE),0)</f>
        <v>0</v>
      </c>
      <c r="F375">
        <f>IFERROR(VLOOKUP(D375:D1087,Сальдо!C$3:D$4010,2,FALSE),0)</f>
        <v>0</v>
      </c>
      <c r="G375">
        <f>IFERROR(VLOOKUP(D375:D1087,'Факторы ликвидности'!C$4:L$2204,2,FALSE),0)</f>
        <v>0</v>
      </c>
      <c r="H375">
        <f>IFERROR(VLOOKUP(D375:D1087,'Факторы ликвидности'!C$4:L$2204,3,FALSE),0)</f>
        <v>0</v>
      </c>
      <c r="I375">
        <f>IFERROR(VLOOKUP(D375:D1087,'Факторы ликвидности'!C$4:L$2204,4,FALSE),0)</f>
        <v>0</v>
      </c>
      <c r="J375">
        <f>IFERROR(VLOOKUP(D375:D1087,'Факторы ликвидности'!C$4:L$2204,5,FALSE),0)</f>
        <v>0</v>
      </c>
      <c r="K375">
        <f>IFERROR(VLOOKUP(D375:D1087,'Факторы ликвидности'!C$4:L$2204,6,FALSE),0)</f>
        <v>0</v>
      </c>
      <c r="L375">
        <f>IFERROR(VLOOKUP(D375:D1087,'Факторы ликвидности'!C$4:L$2204,7,FALSE),0)</f>
        <v>0</v>
      </c>
      <c r="M375">
        <f>IFERROR(VLOOKUP(D375:D1087,'Факторы ликвидности'!C$4:L$2204,8,FALSE),0)</f>
        <v>0</v>
      </c>
      <c r="N375">
        <f>IFERROR(VLOOKUP(D375:D1087,'Факторы ликвидности'!C$4:L$2204,10,FALSE),0)</f>
        <v>0</v>
      </c>
    </row>
    <row r="376" spans="2:14" x14ac:dyDescent="0.3">
      <c r="B376">
        <v>372</v>
      </c>
      <c r="C376" s="16">
        <f t="shared" si="9"/>
        <v>5</v>
      </c>
      <c r="D376" s="17">
        <v>43420</v>
      </c>
      <c r="E376">
        <f>IFERROR(VLOOKUP(D375:D1088,'Остатки на корсчетах'!B$3:D$4956,2,FALSE),0)</f>
        <v>2534.1</v>
      </c>
      <c r="F376">
        <f>IFERROR(VLOOKUP(D376:D1088,Сальдо!C$3:D$4010,2,FALSE),0)</f>
        <v>25.1</v>
      </c>
      <c r="G376">
        <f>IFERROR(VLOOKUP(D376:D1088,'Факторы ликвидности'!C$4:L$2204,2,FALSE),0)</f>
        <v>-18.600000000000001</v>
      </c>
      <c r="H376">
        <f>IFERROR(VLOOKUP(D376:D1088,'Факторы ликвидности'!C$4:L$2204,3,FALSE),0)</f>
        <v>26.5</v>
      </c>
      <c r="I376">
        <f>IFERROR(VLOOKUP(D376:D1088,'Факторы ликвидности'!C$4:L$2204,4,FALSE),0)</f>
        <v>0</v>
      </c>
      <c r="J376">
        <f>IFERROR(VLOOKUP(D376:D1088,'Факторы ликвидности'!C$4:L$2204,5,FALSE),0)</f>
        <v>10</v>
      </c>
      <c r="K376">
        <f>IFERROR(VLOOKUP(D376:D1088,'Факторы ликвидности'!C$4:L$2204,6,FALSE),0)</f>
        <v>-17.7</v>
      </c>
      <c r="L376">
        <f>IFERROR(VLOOKUP(D376:D1088,'Факторы ликвидности'!C$4:L$2204,7,FALSE),0)</f>
        <v>0</v>
      </c>
      <c r="M376">
        <f>IFERROR(VLOOKUP(D376:D1088,'Факторы ликвидности'!C$4:L$2204,8,FALSE),0)</f>
        <v>1.5</v>
      </c>
      <c r="N376">
        <f>IFERROR(VLOOKUP(D376:D1088,'Факторы ликвидности'!C$4:L$2204,10,FALSE),0)</f>
        <v>49.7</v>
      </c>
    </row>
    <row r="377" spans="2:14" x14ac:dyDescent="0.3">
      <c r="B377">
        <v>373</v>
      </c>
      <c r="C377" s="16">
        <f t="shared" si="9"/>
        <v>4</v>
      </c>
      <c r="D377" s="17">
        <v>43419</v>
      </c>
      <c r="E377">
        <f>IFERROR(VLOOKUP(D376:D1089,'Остатки на корсчетах'!B$3:D$4956,2,FALSE),0)</f>
        <v>2707.6</v>
      </c>
      <c r="F377">
        <f>IFERROR(VLOOKUP(D377:D1089,Сальдо!C$3:D$4010,2,FALSE),0)</f>
        <v>-67.2</v>
      </c>
      <c r="G377">
        <f>IFERROR(VLOOKUP(D377:D1089,'Факторы ликвидности'!C$4:L$2204,2,FALSE),0)</f>
        <v>-19.2</v>
      </c>
      <c r="H377">
        <f>IFERROR(VLOOKUP(D377:D1089,'Факторы ликвидности'!C$4:L$2204,3,FALSE),0)</f>
        <v>-62.1</v>
      </c>
      <c r="I377">
        <f>IFERROR(VLOOKUP(D377:D1089,'Факторы ликвидности'!C$4:L$2204,4,FALSE),0)</f>
        <v>0</v>
      </c>
      <c r="J377">
        <f>IFERROR(VLOOKUP(D377:D1089,'Факторы ликвидности'!C$4:L$2204,5,FALSE),0)</f>
        <v>0</v>
      </c>
      <c r="K377">
        <f>IFERROR(VLOOKUP(D377:D1089,'Факторы ликвидности'!C$4:L$2204,6,FALSE),0)</f>
        <v>3</v>
      </c>
      <c r="L377">
        <f>IFERROR(VLOOKUP(D377:D1089,'Факторы ликвидности'!C$4:L$2204,7,FALSE),0)</f>
        <v>0</v>
      </c>
      <c r="M377">
        <f>IFERROR(VLOOKUP(D377:D1089,'Факторы ликвидности'!C$4:L$2204,8,FALSE),0)</f>
        <v>0.2</v>
      </c>
      <c r="N377">
        <f>IFERROR(VLOOKUP(D377:D1089,'Факторы ликвидности'!C$4:L$2204,10,FALSE),0)</f>
        <v>-92.3</v>
      </c>
    </row>
    <row r="378" spans="2:14" x14ac:dyDescent="0.3">
      <c r="B378">
        <v>374</v>
      </c>
      <c r="C378" s="16">
        <f t="shared" si="9"/>
        <v>3</v>
      </c>
      <c r="D378" s="17">
        <v>43418</v>
      </c>
      <c r="E378">
        <f>IFERROR(VLOOKUP(D377:D1090,'Остатки на корсчетах'!B$3:D$4956,2,FALSE),0)</f>
        <v>2598.1</v>
      </c>
      <c r="F378">
        <f>IFERROR(VLOOKUP(D378:D1090,Сальдо!C$3:D$4010,2,FALSE),0)</f>
        <v>136.5</v>
      </c>
      <c r="G378">
        <f>IFERROR(VLOOKUP(D378:D1090,'Факторы ликвидности'!C$4:L$2204,2,FALSE),0)</f>
        <v>-0.6</v>
      </c>
      <c r="H378">
        <f>IFERROR(VLOOKUP(D378:D1090,'Факторы ликвидности'!C$4:L$2204,3,FALSE),0)</f>
        <v>-107.4</v>
      </c>
      <c r="I378">
        <f>IFERROR(VLOOKUP(D378:D1090,'Факторы ликвидности'!C$4:L$2204,4,FALSE),0)</f>
        <v>-10.1</v>
      </c>
      <c r="J378">
        <f>IFERROR(VLOOKUP(D378:D1090,'Факторы ликвидности'!C$4:L$2204,5,FALSE),0)</f>
        <v>-73</v>
      </c>
      <c r="K378">
        <f>IFERROR(VLOOKUP(D378:D1090,'Факторы ликвидности'!C$4:L$2204,6,FALSE),0)</f>
        <v>12.1</v>
      </c>
      <c r="L378">
        <f>IFERROR(VLOOKUP(D378:D1090,'Факторы ликвидности'!C$4:L$2204,7,FALSE),0)</f>
        <v>0</v>
      </c>
      <c r="M378">
        <f>IFERROR(VLOOKUP(D378:D1090,'Факторы ликвидности'!C$4:L$2204,8,FALSE),0)</f>
        <v>0</v>
      </c>
      <c r="N378">
        <f>IFERROR(VLOOKUP(D378:D1090,'Факторы ликвидности'!C$4:L$2204,10,FALSE),0)</f>
        <v>217.5</v>
      </c>
    </row>
    <row r="379" spans="2:14" x14ac:dyDescent="0.3">
      <c r="B379">
        <v>375</v>
      </c>
      <c r="C379" s="18">
        <f t="shared" si="9"/>
        <v>2</v>
      </c>
      <c r="D379" s="8">
        <v>43417</v>
      </c>
      <c r="E379">
        <f>IFERROR(VLOOKUP(D378:D1091,'Остатки на корсчетах'!B$3:D$4956,2,FALSE),0)</f>
        <v>2501.9</v>
      </c>
      <c r="F379">
        <f>IFERROR(VLOOKUP(D379:D1091,Сальдо!C$3:D$4010,2,FALSE),0)</f>
        <v>-8.6999999999999993</v>
      </c>
      <c r="G379">
        <f>IFERROR(VLOOKUP(D379:D1091,'Факторы ликвидности'!C$4:L$2204,2,FALSE),0)</f>
        <v>4</v>
      </c>
      <c r="H379">
        <f>IFERROR(VLOOKUP(D379:D1091,'Факторы ликвидности'!C$4:L$2204,3,FALSE),0)</f>
        <v>22.1</v>
      </c>
      <c r="I379">
        <f>IFERROR(VLOOKUP(D379:D1091,'Факторы ликвидности'!C$4:L$2204,4,FALSE),0)</f>
        <v>8.4</v>
      </c>
      <c r="J379">
        <f>IFERROR(VLOOKUP(D379:D1091,'Факторы ликвидности'!C$4:L$2204,5,FALSE),0)</f>
        <v>0</v>
      </c>
      <c r="K379">
        <f>IFERROR(VLOOKUP(D379:D1091,'Факторы ликвидности'!C$4:L$2204,6,FALSE),0)</f>
        <v>-13.5</v>
      </c>
      <c r="L379">
        <f>IFERROR(VLOOKUP(D379:D1091,'Факторы ликвидности'!C$4:L$2204,7,FALSE),0)</f>
        <v>0</v>
      </c>
      <c r="M379">
        <f>IFERROR(VLOOKUP(D379:D1091,'Факторы ликвидности'!C$4:L$2204,8,FALSE),0)</f>
        <v>0</v>
      </c>
      <c r="N379">
        <f>IFERROR(VLOOKUP(D379:D1091,'Факторы ликвидности'!C$4:L$2204,10,FALSE),0)</f>
        <v>70</v>
      </c>
    </row>
    <row r="380" spans="2:14" x14ac:dyDescent="0.3">
      <c r="B380">
        <v>376</v>
      </c>
      <c r="C380" s="18">
        <f t="shared" si="9"/>
        <v>1</v>
      </c>
      <c r="D380" s="8">
        <v>43416</v>
      </c>
      <c r="E380">
        <f>IFERROR(VLOOKUP(D379:D1092,'Остатки на корсчетах'!B$3:D$4956,2,FALSE),0)</f>
        <v>2462.1</v>
      </c>
      <c r="F380">
        <f>IFERROR(VLOOKUP(D380:D1092,Сальдо!C$3:D$4010,2,FALSE),0)</f>
        <v>-58.4</v>
      </c>
      <c r="G380">
        <f>IFERROR(VLOOKUP(D380:D1092,'Факторы ликвидности'!C$4:L$2204,2,FALSE),0)</f>
        <v>10.199999999999999</v>
      </c>
      <c r="H380">
        <f>IFERROR(VLOOKUP(D380:D1092,'Факторы ликвидности'!C$4:L$2204,3,FALSE),0)</f>
        <v>78.5</v>
      </c>
      <c r="I380">
        <f>IFERROR(VLOOKUP(D380:D1092,'Факторы ликвидности'!C$4:L$2204,4,FALSE),0)</f>
        <v>0</v>
      </c>
      <c r="J380">
        <f>IFERROR(VLOOKUP(D380:D1092,'Факторы ликвидности'!C$4:L$2204,5,FALSE),0)</f>
        <v>0</v>
      </c>
      <c r="K380">
        <f>IFERROR(VLOOKUP(D380:D1092,'Факторы ликвидности'!C$4:L$2204,6,FALSE),0)</f>
        <v>0</v>
      </c>
      <c r="L380">
        <f>IFERROR(VLOOKUP(D380:D1092,'Факторы ликвидности'!C$4:L$2204,7,FALSE),0)</f>
        <v>0</v>
      </c>
      <c r="M380">
        <f>IFERROR(VLOOKUP(D380:D1092,'Факторы ликвидности'!C$4:L$2204,8,FALSE),0)</f>
        <v>0</v>
      </c>
      <c r="N380">
        <f>IFERROR(VLOOKUP(D380:D1092,'Факторы ликвидности'!C$4:L$2204,10,FALSE),0)</f>
        <v>-49</v>
      </c>
    </row>
    <row r="381" spans="2:14" x14ac:dyDescent="0.3">
      <c r="B381">
        <v>377</v>
      </c>
      <c r="C381" s="18">
        <f t="shared" si="9"/>
        <v>7</v>
      </c>
      <c r="D381" s="19">
        <v>43415</v>
      </c>
      <c r="E381">
        <f>IFERROR(VLOOKUP(D380:D1093,'Остатки на корсчетах'!B$3:D$4956,2,FALSE),0)</f>
        <v>0</v>
      </c>
      <c r="F381">
        <f>IFERROR(VLOOKUP(D381:D1093,Сальдо!C$3:D$4010,2,FALSE),0)</f>
        <v>0</v>
      </c>
      <c r="G381">
        <f>IFERROR(VLOOKUP(D381:D1093,'Факторы ликвидности'!C$4:L$2204,2,FALSE),0)</f>
        <v>0</v>
      </c>
      <c r="H381">
        <f>IFERROR(VLOOKUP(D381:D1093,'Факторы ликвидности'!C$4:L$2204,3,FALSE),0)</f>
        <v>0</v>
      </c>
      <c r="I381">
        <f>IFERROR(VLOOKUP(D381:D1093,'Факторы ликвидности'!C$4:L$2204,4,FALSE),0)</f>
        <v>0</v>
      </c>
      <c r="J381">
        <f>IFERROR(VLOOKUP(D381:D1093,'Факторы ликвидности'!C$4:L$2204,5,FALSE),0)</f>
        <v>0</v>
      </c>
      <c r="K381">
        <f>IFERROR(VLOOKUP(D381:D1093,'Факторы ликвидности'!C$4:L$2204,6,FALSE),0)</f>
        <v>0</v>
      </c>
      <c r="L381">
        <f>IFERROR(VLOOKUP(D381:D1093,'Факторы ликвидности'!C$4:L$2204,7,FALSE),0)</f>
        <v>0</v>
      </c>
      <c r="M381">
        <f>IFERROR(VLOOKUP(D381:D1093,'Факторы ликвидности'!C$4:L$2204,8,FALSE),0)</f>
        <v>0</v>
      </c>
      <c r="N381">
        <f>IFERROR(VLOOKUP(D381:D1093,'Факторы ликвидности'!C$4:L$2204,10,FALSE),0)</f>
        <v>0</v>
      </c>
    </row>
    <row r="382" spans="2:14" x14ac:dyDescent="0.3">
      <c r="B382">
        <v>378</v>
      </c>
      <c r="C382" s="18">
        <f t="shared" si="9"/>
        <v>6</v>
      </c>
      <c r="D382" s="19">
        <v>43414</v>
      </c>
      <c r="E382">
        <f>IFERROR(VLOOKUP(D381:D1094,'Остатки на корсчетах'!B$3:D$4956,2,FALSE),0)</f>
        <v>0</v>
      </c>
      <c r="F382">
        <f>IFERROR(VLOOKUP(D382:D1094,Сальдо!C$3:D$4010,2,FALSE),0)</f>
        <v>0</v>
      </c>
      <c r="G382">
        <f>IFERROR(VLOOKUP(D382:D1094,'Факторы ликвидности'!C$4:L$2204,2,FALSE),0)</f>
        <v>0</v>
      </c>
      <c r="H382">
        <f>IFERROR(VLOOKUP(D382:D1094,'Факторы ликвидности'!C$4:L$2204,3,FALSE),0)</f>
        <v>0</v>
      </c>
      <c r="I382">
        <f>IFERROR(VLOOKUP(D382:D1094,'Факторы ликвидности'!C$4:L$2204,4,FALSE),0)</f>
        <v>0</v>
      </c>
      <c r="J382">
        <f>IFERROR(VLOOKUP(D382:D1094,'Факторы ликвидности'!C$4:L$2204,5,FALSE),0)</f>
        <v>0</v>
      </c>
      <c r="K382">
        <f>IFERROR(VLOOKUP(D382:D1094,'Факторы ликвидности'!C$4:L$2204,6,FALSE),0)</f>
        <v>0</v>
      </c>
      <c r="L382">
        <f>IFERROR(VLOOKUP(D382:D1094,'Факторы ликвидности'!C$4:L$2204,7,FALSE),0)</f>
        <v>0</v>
      </c>
      <c r="M382">
        <f>IFERROR(VLOOKUP(D382:D1094,'Факторы ликвидности'!C$4:L$2204,8,FALSE),0)</f>
        <v>0</v>
      </c>
      <c r="N382">
        <f>IFERROR(VLOOKUP(D382:D1094,'Факторы ликвидности'!C$4:L$2204,10,FALSE),0)</f>
        <v>0</v>
      </c>
    </row>
    <row r="383" spans="2:14" x14ac:dyDescent="0.3">
      <c r="B383">
        <v>379</v>
      </c>
      <c r="C383" s="18">
        <f t="shared" si="9"/>
        <v>5</v>
      </c>
      <c r="D383" s="19">
        <v>43413</v>
      </c>
      <c r="E383">
        <f>IFERROR(VLOOKUP(D382:D1095,'Остатки на корсчетах'!B$3:D$4956,2,FALSE),0)</f>
        <v>2489.1999999999998</v>
      </c>
      <c r="F383">
        <f>IFERROR(VLOOKUP(D383:D1095,Сальдо!C$3:D$4010,2,FALSE),0)</f>
        <v>-13.8</v>
      </c>
      <c r="G383">
        <f>IFERROR(VLOOKUP(D383:D1095,'Факторы ликвидности'!C$4:L$2204,2,FALSE),0)</f>
        <v>-25.3</v>
      </c>
      <c r="H383">
        <f>IFERROR(VLOOKUP(D383:D1095,'Факторы ликвидности'!C$4:L$2204,3,FALSE),0)</f>
        <v>-48</v>
      </c>
      <c r="I383">
        <f>IFERROR(VLOOKUP(D383:D1095,'Факторы ликвидности'!C$4:L$2204,4,FALSE),0)</f>
        <v>0</v>
      </c>
      <c r="J383">
        <f>IFERROR(VLOOKUP(D383:D1095,'Факторы ликвидности'!C$4:L$2204,5,FALSE),0)</f>
        <v>-60</v>
      </c>
      <c r="K383">
        <f>IFERROR(VLOOKUP(D383:D1095,'Факторы ликвидности'!C$4:L$2204,6,FALSE),0)</f>
        <v>-59.4</v>
      </c>
      <c r="L383">
        <f>IFERROR(VLOOKUP(D383:D1095,'Факторы ликвидности'!C$4:L$2204,7,FALSE),0)</f>
        <v>0</v>
      </c>
      <c r="M383">
        <f>IFERROR(VLOOKUP(D383:D1095,'Факторы ликвидности'!C$4:L$2204,8,FALSE),0)</f>
        <v>0</v>
      </c>
      <c r="N383">
        <f>IFERROR(VLOOKUP(D383:D1095,'Факторы ликвидности'!C$4:L$2204,10,FALSE),0)</f>
        <v>46.3</v>
      </c>
    </row>
    <row r="384" spans="2:14" x14ac:dyDescent="0.3">
      <c r="B384">
        <v>380</v>
      </c>
      <c r="C384" s="18">
        <f t="shared" si="9"/>
        <v>4</v>
      </c>
      <c r="D384" s="19">
        <v>43412</v>
      </c>
      <c r="E384">
        <f>IFERROR(VLOOKUP(D383:D1096,'Остатки на корсчетах'!B$3:D$4956,2,FALSE),0)</f>
        <v>2395.6</v>
      </c>
      <c r="F384">
        <f>IFERROR(VLOOKUP(D384:D1096,Сальдо!C$3:D$4010,2,FALSE),0)</f>
        <v>-53.8</v>
      </c>
      <c r="G384">
        <f>IFERROR(VLOOKUP(D384:D1096,'Факторы ликвидности'!C$4:L$2204,2,FALSE),0)</f>
        <v>-30.3</v>
      </c>
      <c r="H384">
        <f>IFERROR(VLOOKUP(D384:D1096,'Факторы ликвидности'!C$4:L$2204,3,FALSE),0)</f>
        <v>164.1</v>
      </c>
      <c r="I384">
        <f>IFERROR(VLOOKUP(D384:D1096,'Факторы ликвидности'!C$4:L$2204,4,FALSE),0)</f>
        <v>0</v>
      </c>
      <c r="J384">
        <f>IFERROR(VLOOKUP(D384:D1096,'Факторы ликвидности'!C$4:L$2204,5,FALSE),0)</f>
        <v>0</v>
      </c>
      <c r="K384">
        <f>IFERROR(VLOOKUP(D384:D1096,'Факторы ликвидности'!C$4:L$2204,6,FALSE),0)</f>
        <v>-0.4</v>
      </c>
      <c r="L384">
        <f>IFERROR(VLOOKUP(D384:D1096,'Факторы ликвидности'!C$4:L$2204,7,FALSE),0)</f>
        <v>0</v>
      </c>
      <c r="M384">
        <f>IFERROR(VLOOKUP(D384:D1096,'Факторы ликвидности'!C$4:L$2204,8,FALSE),0)</f>
        <v>0</v>
      </c>
      <c r="N384">
        <f>IFERROR(VLOOKUP(D384:D1096,'Факторы ликвидности'!C$4:L$2204,10,FALSE),0)</f>
        <v>-40.200000000000003</v>
      </c>
    </row>
    <row r="385" spans="2:14" x14ac:dyDescent="0.3">
      <c r="B385">
        <v>381</v>
      </c>
      <c r="C385" s="18">
        <f t="shared" si="9"/>
        <v>3</v>
      </c>
      <c r="D385" s="19">
        <v>43411</v>
      </c>
      <c r="E385">
        <f>IFERROR(VLOOKUP(D384:D1097,'Остатки на корсчетах'!B$3:D$4956,2,FALSE),0)</f>
        <v>1571.2</v>
      </c>
      <c r="F385">
        <f>IFERROR(VLOOKUP(D385:D1097,Сальдо!C$3:D$4010,2,FALSE),0)</f>
        <v>602.4</v>
      </c>
      <c r="G385">
        <f>IFERROR(VLOOKUP(D385:D1097,'Факторы ликвидности'!C$4:L$2204,2,FALSE),0)</f>
        <v>-4.0999999999999996</v>
      </c>
      <c r="H385">
        <f>IFERROR(VLOOKUP(D385:D1097,'Факторы ликвидности'!C$4:L$2204,3,FALSE),0)</f>
        <v>165.8</v>
      </c>
      <c r="I385">
        <f>IFERROR(VLOOKUP(D385:D1097,'Факторы ликвидности'!C$4:L$2204,4,FALSE),0)</f>
        <v>-10.4</v>
      </c>
      <c r="J385">
        <f>IFERROR(VLOOKUP(D385:D1097,'Факторы ликвидности'!C$4:L$2204,5,FALSE),0)</f>
        <v>36</v>
      </c>
      <c r="K385">
        <f>IFERROR(VLOOKUP(D385:D1097,'Факторы ликвидности'!C$4:L$2204,6,FALSE),0)</f>
        <v>1.9</v>
      </c>
      <c r="L385">
        <f>IFERROR(VLOOKUP(D385:D1097,'Факторы ликвидности'!C$4:L$2204,7,FALSE),0)</f>
        <v>0</v>
      </c>
      <c r="M385">
        <f>IFERROR(VLOOKUP(D385:D1097,'Факторы ликвидности'!C$4:L$2204,8,FALSE),0)</f>
        <v>0</v>
      </c>
      <c r="N385">
        <f>IFERROR(VLOOKUP(D385:D1097,'Факторы ликвидности'!C$4:L$2204,10,FALSE),0)</f>
        <v>662.8</v>
      </c>
    </row>
    <row r="386" spans="2:14" x14ac:dyDescent="0.3">
      <c r="B386">
        <v>382</v>
      </c>
      <c r="C386" s="16">
        <f t="shared" si="9"/>
        <v>2</v>
      </c>
      <c r="D386" s="17">
        <v>43410</v>
      </c>
      <c r="E386">
        <f>IFERROR(VLOOKUP(D385:D1098,'Остатки на корсчетах'!B$3:D$4956,2,FALSE),0)</f>
        <v>1376.1</v>
      </c>
      <c r="F386">
        <f>IFERROR(VLOOKUP(D386:D1098,Сальдо!C$3:D$4010,2,FALSE),0)</f>
        <v>487.3</v>
      </c>
      <c r="G386">
        <f>IFERROR(VLOOKUP(D386:D1098,'Факторы ликвидности'!C$4:L$2204,2,FALSE),0)</f>
        <v>30.9</v>
      </c>
      <c r="H386">
        <f>IFERROR(VLOOKUP(D386:D1098,'Факторы ликвидности'!C$4:L$2204,3,FALSE),0)</f>
        <v>29.4</v>
      </c>
      <c r="I386">
        <f>IFERROR(VLOOKUP(D386:D1098,'Факторы ликвидности'!C$4:L$2204,4,FALSE),0)</f>
        <v>0</v>
      </c>
      <c r="J386">
        <f>IFERROR(VLOOKUP(D386:D1098,'Факторы ликвидности'!C$4:L$2204,5,FALSE),0)</f>
        <v>0</v>
      </c>
      <c r="K386">
        <f>IFERROR(VLOOKUP(D386:D1098,'Факторы ликвидности'!C$4:L$2204,6,FALSE),0)</f>
        <v>-2.1</v>
      </c>
      <c r="L386">
        <f>IFERROR(VLOOKUP(D386:D1098,'Факторы ликвидности'!C$4:L$2204,7,FALSE),0)</f>
        <v>0</v>
      </c>
      <c r="M386">
        <f>IFERROR(VLOOKUP(D386:D1098,'Факторы ликвидности'!C$4:L$2204,8,FALSE),0)</f>
        <v>0.2</v>
      </c>
      <c r="N386">
        <f>IFERROR(VLOOKUP(D386:D1098,'Факторы ликвидности'!C$4:L$2204,10,FALSE),0)</f>
        <v>134.69999999999999</v>
      </c>
    </row>
    <row r="387" spans="2:14" x14ac:dyDescent="0.3">
      <c r="B387">
        <v>383</v>
      </c>
      <c r="C387" s="16">
        <f t="shared" si="9"/>
        <v>1</v>
      </c>
      <c r="D387" s="17">
        <v>43409</v>
      </c>
      <c r="E387">
        <f>IFERROR(VLOOKUP(D386:D1099,'Остатки на корсчетах'!B$3:D$4956,2,FALSE),0)</f>
        <v>0</v>
      </c>
      <c r="F387">
        <f>IFERROR(VLOOKUP(D387:D1099,Сальдо!C$3:D$4010,2,FALSE),0)</f>
        <v>0</v>
      </c>
      <c r="G387">
        <f>IFERROR(VLOOKUP(D387:D1099,'Факторы ликвидности'!C$4:L$2204,2,FALSE),0)</f>
        <v>0</v>
      </c>
      <c r="H387">
        <f>IFERROR(VLOOKUP(D387:D1099,'Факторы ликвидности'!C$4:L$2204,3,FALSE),0)</f>
        <v>0</v>
      </c>
      <c r="I387">
        <f>IFERROR(VLOOKUP(D387:D1099,'Факторы ликвидности'!C$4:L$2204,4,FALSE),0)</f>
        <v>0</v>
      </c>
      <c r="J387">
        <f>IFERROR(VLOOKUP(D387:D1099,'Факторы ликвидности'!C$4:L$2204,5,FALSE),0)</f>
        <v>0</v>
      </c>
      <c r="K387">
        <f>IFERROR(VLOOKUP(D387:D1099,'Факторы ликвидности'!C$4:L$2204,6,FALSE),0)</f>
        <v>0</v>
      </c>
      <c r="L387">
        <f>IFERROR(VLOOKUP(D387:D1099,'Факторы ликвидности'!C$4:L$2204,7,FALSE),0)</f>
        <v>0</v>
      </c>
      <c r="M387">
        <f>IFERROR(VLOOKUP(D387:D1099,'Факторы ликвидности'!C$4:L$2204,8,FALSE),0)</f>
        <v>0</v>
      </c>
      <c r="N387">
        <f>IFERROR(VLOOKUP(D387:D1099,'Факторы ликвидности'!C$4:L$2204,10,FALSE),0)</f>
        <v>0</v>
      </c>
    </row>
    <row r="388" spans="2:14" x14ac:dyDescent="0.3">
      <c r="B388">
        <v>384</v>
      </c>
      <c r="C388" s="16">
        <f t="shared" si="9"/>
        <v>7</v>
      </c>
      <c r="D388" s="17">
        <v>43408</v>
      </c>
      <c r="E388">
        <f>IFERROR(VLOOKUP(D387:D1100,'Остатки на корсчетах'!B$3:D$4956,2,FALSE),0)</f>
        <v>0</v>
      </c>
      <c r="F388">
        <f>IFERROR(VLOOKUP(D388:D1100,Сальдо!C$3:D$4010,2,FALSE),0)</f>
        <v>0</v>
      </c>
      <c r="G388">
        <f>IFERROR(VLOOKUP(D388:D1100,'Факторы ликвидности'!C$4:L$2204,2,FALSE),0)</f>
        <v>0</v>
      </c>
      <c r="H388">
        <f>IFERROR(VLOOKUP(D388:D1100,'Факторы ликвидности'!C$4:L$2204,3,FALSE),0)</f>
        <v>0</v>
      </c>
      <c r="I388">
        <f>IFERROR(VLOOKUP(D388:D1100,'Факторы ликвидности'!C$4:L$2204,4,FALSE),0)</f>
        <v>0</v>
      </c>
      <c r="J388">
        <f>IFERROR(VLOOKUP(D388:D1100,'Факторы ликвидности'!C$4:L$2204,5,FALSE),0)</f>
        <v>0</v>
      </c>
      <c r="K388">
        <f>IFERROR(VLOOKUP(D388:D1100,'Факторы ликвидности'!C$4:L$2204,6,FALSE),0)</f>
        <v>0</v>
      </c>
      <c r="L388">
        <f>IFERROR(VLOOKUP(D388:D1100,'Факторы ликвидности'!C$4:L$2204,7,FALSE),0)</f>
        <v>0</v>
      </c>
      <c r="M388">
        <f>IFERROR(VLOOKUP(D388:D1100,'Факторы ликвидности'!C$4:L$2204,8,FALSE),0)</f>
        <v>0</v>
      </c>
      <c r="N388">
        <f>IFERROR(VLOOKUP(D388:D1100,'Факторы ликвидности'!C$4:L$2204,10,FALSE),0)</f>
        <v>0</v>
      </c>
    </row>
    <row r="389" spans="2:14" x14ac:dyDescent="0.3">
      <c r="B389">
        <v>385</v>
      </c>
      <c r="C389" s="16">
        <f t="shared" si="9"/>
        <v>6</v>
      </c>
      <c r="D389" s="17">
        <v>43407</v>
      </c>
      <c r="E389">
        <f>IFERROR(VLOOKUP(D388:D1101,'Остатки на корсчетах'!B$3:D$4956,2,FALSE),0)</f>
        <v>0</v>
      </c>
      <c r="F389">
        <f>IFERROR(VLOOKUP(D389:D1101,Сальдо!C$3:D$4010,2,FALSE),0)</f>
        <v>0</v>
      </c>
      <c r="G389">
        <f>IFERROR(VLOOKUP(D389:D1101,'Факторы ликвидности'!C$4:L$2204,2,FALSE),0)</f>
        <v>0</v>
      </c>
      <c r="H389">
        <f>IFERROR(VLOOKUP(D389:D1101,'Факторы ликвидности'!C$4:L$2204,3,FALSE),0)</f>
        <v>0</v>
      </c>
      <c r="I389">
        <f>IFERROR(VLOOKUP(D389:D1101,'Факторы ликвидности'!C$4:L$2204,4,FALSE),0)</f>
        <v>0</v>
      </c>
      <c r="J389">
        <f>IFERROR(VLOOKUP(D389:D1101,'Факторы ликвидности'!C$4:L$2204,5,FALSE),0)</f>
        <v>0</v>
      </c>
      <c r="K389">
        <f>IFERROR(VLOOKUP(D389:D1101,'Факторы ликвидности'!C$4:L$2204,6,FALSE),0)</f>
        <v>0</v>
      </c>
      <c r="L389">
        <f>IFERROR(VLOOKUP(D389:D1101,'Факторы ликвидности'!C$4:L$2204,7,FALSE),0)</f>
        <v>0</v>
      </c>
      <c r="M389">
        <f>IFERROR(VLOOKUP(D389:D1101,'Факторы ликвидности'!C$4:L$2204,8,FALSE),0)</f>
        <v>0</v>
      </c>
      <c r="N389">
        <f>IFERROR(VLOOKUP(D389:D1101,'Факторы ликвидности'!C$4:L$2204,10,FALSE),0)</f>
        <v>0</v>
      </c>
    </row>
    <row r="390" spans="2:14" x14ac:dyDescent="0.3">
      <c r="B390">
        <v>386</v>
      </c>
      <c r="C390" s="16">
        <f t="shared" ref="C390:C453" si="10">WEEKDAY(D390,2)</f>
        <v>5</v>
      </c>
      <c r="D390" s="17">
        <v>43406</v>
      </c>
      <c r="E390">
        <f>IFERROR(VLOOKUP(D389:D1102,'Остатки на корсчетах'!B$3:D$4956,2,FALSE),0)</f>
        <v>1968.5</v>
      </c>
      <c r="F390">
        <f>IFERROR(VLOOKUP(D390:D1102,Сальдо!C$3:D$4010,2,FALSE),0)</f>
        <v>201.9</v>
      </c>
      <c r="G390">
        <f>IFERROR(VLOOKUP(D390:D1102,'Факторы ликвидности'!C$4:L$2204,2,FALSE),0)</f>
        <v>-32.5</v>
      </c>
      <c r="H390">
        <f>IFERROR(VLOOKUP(D390:D1102,'Факторы ликвидности'!C$4:L$2204,3,FALSE),0)</f>
        <v>43.5</v>
      </c>
      <c r="I390">
        <f>IFERROR(VLOOKUP(D390:D1102,'Факторы ликвидности'!C$4:L$2204,4,FALSE),0)</f>
        <v>0</v>
      </c>
      <c r="J390">
        <f>IFERROR(VLOOKUP(D390:D1102,'Факторы ликвидности'!C$4:L$2204,5,FALSE),0)</f>
        <v>-55</v>
      </c>
      <c r="K390">
        <f>IFERROR(VLOOKUP(D390:D1102,'Факторы ликвидности'!C$4:L$2204,6,FALSE),0)</f>
        <v>-56.2</v>
      </c>
      <c r="L390">
        <f>IFERROR(VLOOKUP(D390:D1102,'Факторы ликвидности'!C$4:L$2204,7,FALSE),0)</f>
        <v>0</v>
      </c>
      <c r="M390">
        <f>IFERROR(VLOOKUP(D390:D1102,'Факторы ликвидности'!C$4:L$2204,8,FALSE),0)</f>
        <v>0</v>
      </c>
      <c r="N390">
        <f>IFERROR(VLOOKUP(D390:D1102,'Факторы ликвидности'!C$4:L$2204,10,FALSE),0)</f>
        <v>-603.4</v>
      </c>
    </row>
    <row r="391" spans="2:14" x14ac:dyDescent="0.3">
      <c r="B391">
        <v>387</v>
      </c>
      <c r="C391" s="16">
        <f t="shared" si="10"/>
        <v>4</v>
      </c>
      <c r="D391" s="17">
        <v>43405</v>
      </c>
      <c r="E391">
        <f>IFERROR(VLOOKUP(D390:D1103,'Остатки на корсчетах'!B$3:D$4956,2,FALSE),0)</f>
        <v>2077.5</v>
      </c>
      <c r="F391">
        <f>IFERROR(VLOOKUP(D391:D1103,Сальдо!C$3:D$4010,2,FALSE),0)</f>
        <v>-242.4</v>
      </c>
      <c r="G391">
        <f>IFERROR(VLOOKUP(D391:D1103,'Факторы ликвидности'!C$4:L$2204,2,FALSE),0)</f>
        <v>-24.9</v>
      </c>
      <c r="H391">
        <f>IFERROR(VLOOKUP(D391:D1103,'Факторы ликвидности'!C$4:L$2204,3,FALSE),0)</f>
        <v>43.4</v>
      </c>
      <c r="I391">
        <f>IFERROR(VLOOKUP(D391:D1103,'Факторы ликвидности'!C$4:L$2204,4,FALSE),0)</f>
        <v>0</v>
      </c>
      <c r="J391">
        <f>IFERROR(VLOOKUP(D391:D1103,'Факторы ликвидности'!C$4:L$2204,5,FALSE),0)</f>
        <v>0</v>
      </c>
      <c r="K391">
        <f>IFERROR(VLOOKUP(D391:D1103,'Факторы ликвидности'!C$4:L$2204,6,FALSE),0)</f>
        <v>-0.1</v>
      </c>
      <c r="L391">
        <f>IFERROR(VLOOKUP(D391:D1103,'Факторы ликвидности'!C$4:L$2204,7,FALSE),0)</f>
        <v>0</v>
      </c>
      <c r="M391">
        <f>IFERROR(VLOOKUP(D391:D1103,'Факторы ликвидности'!C$4:L$2204,8,FALSE),0)</f>
        <v>0.2</v>
      </c>
      <c r="N391">
        <f>IFERROR(VLOOKUP(D391:D1103,'Факторы ликвидности'!C$4:L$2204,10,FALSE),0)</f>
        <v>-127.6</v>
      </c>
    </row>
    <row r="392" spans="2:14" x14ac:dyDescent="0.3">
      <c r="B392">
        <v>388</v>
      </c>
      <c r="C392" s="16">
        <f t="shared" si="10"/>
        <v>3</v>
      </c>
      <c r="D392" s="17">
        <v>43404</v>
      </c>
      <c r="E392">
        <f>IFERROR(VLOOKUP(D391:D1104,'Остатки на корсчетах'!B$3:D$4956,2,FALSE),0)</f>
        <v>2277.1</v>
      </c>
      <c r="F392">
        <f>IFERROR(VLOOKUP(D392:D1104,Сальдо!C$3:D$4010,2,FALSE),0)</f>
        <v>-636.4</v>
      </c>
      <c r="G392">
        <f>IFERROR(VLOOKUP(D392:D1104,'Факторы ликвидности'!C$4:L$2204,2,FALSE),0)</f>
        <v>12.9</v>
      </c>
      <c r="H392">
        <f>IFERROR(VLOOKUP(D392:D1104,'Факторы ликвидности'!C$4:L$2204,3,FALSE),0)</f>
        <v>182.2</v>
      </c>
      <c r="I392">
        <f>IFERROR(VLOOKUP(D392:D1104,'Факторы ликвидности'!C$4:L$2204,4,FALSE),0)</f>
        <v>-16.7</v>
      </c>
      <c r="J392">
        <f>IFERROR(VLOOKUP(D392:D1104,'Факторы ликвидности'!C$4:L$2204,5,FALSE),0)</f>
        <v>35</v>
      </c>
      <c r="K392">
        <f>IFERROR(VLOOKUP(D392:D1104,'Факторы ликвидности'!C$4:L$2204,6,FALSE),0)</f>
        <v>0</v>
      </c>
      <c r="L392">
        <f>IFERROR(VLOOKUP(D392:D1104,'Факторы ликвидности'!C$4:L$2204,7,FALSE),0)</f>
        <v>0</v>
      </c>
      <c r="M392">
        <f>IFERROR(VLOOKUP(D392:D1104,'Факторы ликвидности'!C$4:L$2204,8,FALSE),0)</f>
        <v>0</v>
      </c>
      <c r="N392">
        <f>IFERROR(VLOOKUP(D392:D1104,'Факторы ликвидности'!C$4:L$2204,10,FALSE),0)</f>
        <v>-394.7</v>
      </c>
    </row>
    <row r="393" spans="2:14" x14ac:dyDescent="0.3">
      <c r="B393">
        <v>389</v>
      </c>
      <c r="C393" s="18">
        <f t="shared" si="10"/>
        <v>2</v>
      </c>
      <c r="D393" s="8">
        <v>43403</v>
      </c>
      <c r="E393">
        <f>IFERROR(VLOOKUP(D392:D1105,'Остатки на корсчетах'!B$3:D$4956,2,FALSE),0)</f>
        <v>2168</v>
      </c>
      <c r="F393">
        <f>IFERROR(VLOOKUP(D393:D1105,Сальдо!C$3:D$4010,2,FALSE),0)</f>
        <v>-356.7</v>
      </c>
      <c r="G393">
        <f>IFERROR(VLOOKUP(D393:D1105,'Факторы ликвидности'!C$4:L$2204,2,FALSE),0)</f>
        <v>29</v>
      </c>
      <c r="H393">
        <f>IFERROR(VLOOKUP(D393:D1105,'Факторы ликвидности'!C$4:L$2204,3,FALSE),0)</f>
        <v>133.69999999999999</v>
      </c>
      <c r="I393">
        <f>IFERROR(VLOOKUP(D393:D1105,'Факторы ликвидности'!C$4:L$2204,4,FALSE),0)</f>
        <v>2.2999999999999998</v>
      </c>
      <c r="J393">
        <f>IFERROR(VLOOKUP(D393:D1105,'Факторы ликвидности'!C$4:L$2204,5,FALSE),0)</f>
        <v>0</v>
      </c>
      <c r="K393">
        <f>IFERROR(VLOOKUP(D393:D1105,'Факторы ликвидности'!C$4:L$2204,6,FALSE),0)</f>
        <v>-0.1</v>
      </c>
      <c r="L393">
        <f>IFERROR(VLOOKUP(D393:D1105,'Факторы ликвидности'!C$4:L$2204,7,FALSE),0)</f>
        <v>0</v>
      </c>
      <c r="M393">
        <f>IFERROR(VLOOKUP(D393:D1105,'Факторы ликвидности'!C$4:L$2204,8,FALSE),0)</f>
        <v>0</v>
      </c>
      <c r="N393">
        <f>IFERROR(VLOOKUP(D393:D1105,'Факторы ликвидности'!C$4:L$2204,10,FALSE),0)</f>
        <v>-53.6</v>
      </c>
    </row>
    <row r="394" spans="2:14" x14ac:dyDescent="0.3">
      <c r="B394">
        <v>390</v>
      </c>
      <c r="C394" s="18">
        <f t="shared" si="10"/>
        <v>1</v>
      </c>
      <c r="D394" s="8">
        <v>43402</v>
      </c>
      <c r="E394">
        <f>IFERROR(VLOOKUP(D393:D1106,'Остатки на корсчетах'!B$3:D$4956,2,FALSE),0)</f>
        <v>2311.9</v>
      </c>
      <c r="F394">
        <f>IFERROR(VLOOKUP(D394:D1106,Сальдо!C$3:D$4010,2,FALSE),0)</f>
        <v>-358.7</v>
      </c>
      <c r="G394">
        <f>IFERROR(VLOOKUP(D394:D1106,'Факторы ликвидности'!C$4:L$2204,2,FALSE),0)</f>
        <v>44.6</v>
      </c>
      <c r="H394">
        <f>IFERROR(VLOOKUP(D394:D1106,'Факторы ликвидности'!C$4:L$2204,3,FALSE),0)</f>
        <v>-193</v>
      </c>
      <c r="I394">
        <f>IFERROR(VLOOKUP(D394:D1106,'Факторы ликвидности'!C$4:L$2204,4,FALSE),0)</f>
        <v>0</v>
      </c>
      <c r="J394">
        <f>IFERROR(VLOOKUP(D394:D1106,'Факторы ликвидности'!C$4:L$2204,5,FALSE),0)</f>
        <v>0</v>
      </c>
      <c r="K394">
        <f>IFERROR(VLOOKUP(D394:D1106,'Факторы ликвидности'!C$4:L$2204,6,FALSE),0)</f>
        <v>0.3</v>
      </c>
      <c r="L394">
        <f>IFERROR(VLOOKUP(D394:D1106,'Факторы ликвидности'!C$4:L$2204,7,FALSE),0)</f>
        <v>0</v>
      </c>
      <c r="M394">
        <f>IFERROR(VLOOKUP(D394:D1106,'Факторы ликвидности'!C$4:L$2204,8,FALSE),0)</f>
        <v>0</v>
      </c>
      <c r="N394">
        <f>IFERROR(VLOOKUP(D394:D1106,'Факторы ликвидности'!C$4:L$2204,10,FALSE),0)</f>
        <v>4.5999999999999996</v>
      </c>
    </row>
    <row r="395" spans="2:14" x14ac:dyDescent="0.3">
      <c r="B395">
        <v>391</v>
      </c>
      <c r="C395" s="18">
        <f t="shared" si="10"/>
        <v>7</v>
      </c>
      <c r="D395" s="19">
        <v>43401</v>
      </c>
      <c r="E395">
        <f>IFERROR(VLOOKUP(D394:D1107,'Остатки на корсчетах'!B$3:D$4956,2,FALSE),0)</f>
        <v>0</v>
      </c>
      <c r="F395">
        <f>IFERROR(VLOOKUP(D395:D1107,Сальдо!C$3:D$4010,2,FALSE),0)</f>
        <v>0</v>
      </c>
      <c r="G395">
        <f>IFERROR(VLOOKUP(D395:D1107,'Факторы ликвидности'!C$4:L$2204,2,FALSE),0)</f>
        <v>0</v>
      </c>
      <c r="H395">
        <f>IFERROR(VLOOKUP(D395:D1107,'Факторы ликвидности'!C$4:L$2204,3,FALSE),0)</f>
        <v>0</v>
      </c>
      <c r="I395">
        <f>IFERROR(VLOOKUP(D395:D1107,'Факторы ликвидности'!C$4:L$2204,4,FALSE),0)</f>
        <v>0</v>
      </c>
      <c r="J395">
        <f>IFERROR(VLOOKUP(D395:D1107,'Факторы ликвидности'!C$4:L$2204,5,FALSE),0)</f>
        <v>0</v>
      </c>
      <c r="K395">
        <f>IFERROR(VLOOKUP(D395:D1107,'Факторы ликвидности'!C$4:L$2204,6,FALSE),0)</f>
        <v>0</v>
      </c>
      <c r="L395">
        <f>IFERROR(VLOOKUP(D395:D1107,'Факторы ликвидности'!C$4:L$2204,7,FALSE),0)</f>
        <v>0</v>
      </c>
      <c r="M395">
        <f>IFERROR(VLOOKUP(D395:D1107,'Факторы ликвидности'!C$4:L$2204,8,FALSE),0)</f>
        <v>0</v>
      </c>
      <c r="N395">
        <f>IFERROR(VLOOKUP(D395:D1107,'Факторы ликвидности'!C$4:L$2204,10,FALSE),0)</f>
        <v>0</v>
      </c>
    </row>
    <row r="396" spans="2:14" x14ac:dyDescent="0.3">
      <c r="B396">
        <v>392</v>
      </c>
      <c r="C396" s="18">
        <f t="shared" si="10"/>
        <v>6</v>
      </c>
      <c r="D396" s="19">
        <v>43400</v>
      </c>
      <c r="E396">
        <f>IFERROR(VLOOKUP(D395:D1108,'Остатки на корсчетах'!B$3:D$4956,2,FALSE),0)</f>
        <v>0</v>
      </c>
      <c r="F396">
        <f>IFERROR(VLOOKUP(D396:D1108,Сальдо!C$3:D$4010,2,FALSE),0)</f>
        <v>0</v>
      </c>
      <c r="G396">
        <f>IFERROR(VLOOKUP(D396:D1108,'Факторы ликвидности'!C$4:L$2204,2,FALSE),0)</f>
        <v>0</v>
      </c>
      <c r="H396">
        <f>IFERROR(VLOOKUP(D396:D1108,'Факторы ликвидности'!C$4:L$2204,3,FALSE),0)</f>
        <v>0</v>
      </c>
      <c r="I396">
        <f>IFERROR(VLOOKUP(D396:D1108,'Факторы ликвидности'!C$4:L$2204,4,FALSE),0)</f>
        <v>0</v>
      </c>
      <c r="J396">
        <f>IFERROR(VLOOKUP(D396:D1108,'Факторы ликвидности'!C$4:L$2204,5,FALSE),0)</f>
        <v>0</v>
      </c>
      <c r="K396">
        <f>IFERROR(VLOOKUP(D396:D1108,'Факторы ликвидности'!C$4:L$2204,6,FALSE),0)</f>
        <v>0</v>
      </c>
      <c r="L396">
        <f>IFERROR(VLOOKUP(D396:D1108,'Факторы ликвидности'!C$4:L$2204,7,FALSE),0)</f>
        <v>0</v>
      </c>
      <c r="M396">
        <f>IFERROR(VLOOKUP(D396:D1108,'Факторы ликвидности'!C$4:L$2204,8,FALSE),0)</f>
        <v>0</v>
      </c>
      <c r="N396">
        <f>IFERROR(VLOOKUP(D396:D1108,'Факторы ликвидности'!C$4:L$2204,10,FALSE),0)</f>
        <v>0</v>
      </c>
    </row>
    <row r="397" spans="2:14" x14ac:dyDescent="0.3">
      <c r="B397">
        <v>393</v>
      </c>
      <c r="C397" s="18">
        <f t="shared" si="10"/>
        <v>5</v>
      </c>
      <c r="D397" s="19">
        <v>43399</v>
      </c>
      <c r="E397">
        <f>IFERROR(VLOOKUP(D396:D1109,'Остатки на корсчетах'!B$3:D$4956,2,FALSE),0)</f>
        <v>2161.6</v>
      </c>
      <c r="F397">
        <f>IFERROR(VLOOKUP(D397:D1109,Сальдо!C$3:D$4010,2,FALSE),0)</f>
        <v>-304.5</v>
      </c>
      <c r="G397">
        <f>IFERROR(VLOOKUP(D397:D1109,'Факторы ликвидности'!C$4:L$2204,2,FALSE),0)</f>
        <v>4.9000000000000004</v>
      </c>
      <c r="H397">
        <f>IFERROR(VLOOKUP(D397:D1109,'Факторы ликвидности'!C$4:L$2204,3,FALSE),0)</f>
        <v>93</v>
      </c>
      <c r="I397">
        <f>IFERROR(VLOOKUP(D397:D1109,'Факторы ликвидности'!C$4:L$2204,4,FALSE),0)</f>
        <v>0</v>
      </c>
      <c r="J397">
        <f>IFERROR(VLOOKUP(D397:D1109,'Факторы ликвидности'!C$4:L$2204,5,FALSE),0)</f>
        <v>10</v>
      </c>
      <c r="K397">
        <f>IFERROR(VLOOKUP(D397:D1109,'Факторы ликвидности'!C$4:L$2204,6,FALSE),0)</f>
        <v>1.9</v>
      </c>
      <c r="L397">
        <f>IFERROR(VLOOKUP(D397:D1109,'Факторы ликвидности'!C$4:L$2204,7,FALSE),0)</f>
        <v>0</v>
      </c>
      <c r="M397">
        <f>IFERROR(VLOOKUP(D397:D1109,'Факторы ликвидности'!C$4:L$2204,8,FALSE),0)</f>
        <v>0</v>
      </c>
      <c r="N397">
        <f>IFERROR(VLOOKUP(D397:D1109,'Факторы ликвидности'!C$4:L$2204,10,FALSE),0)</f>
        <v>52.4</v>
      </c>
    </row>
    <row r="398" spans="2:14" x14ac:dyDescent="0.3">
      <c r="B398">
        <v>394</v>
      </c>
      <c r="C398" s="18">
        <f t="shared" si="10"/>
        <v>4</v>
      </c>
      <c r="D398" s="19">
        <v>43398</v>
      </c>
      <c r="E398">
        <f>IFERROR(VLOOKUP(D397:D1110,'Остатки на корсчетах'!B$3:D$4956,2,FALSE),0)</f>
        <v>2888.9</v>
      </c>
      <c r="F398">
        <f>IFERROR(VLOOKUP(D398:D1110,Сальдо!C$3:D$4010,2,FALSE),0)</f>
        <v>-113.3</v>
      </c>
      <c r="G398">
        <f>IFERROR(VLOOKUP(D398:D1110,'Факторы ликвидности'!C$4:L$2204,2,FALSE),0)</f>
        <v>9.5</v>
      </c>
      <c r="H398">
        <f>IFERROR(VLOOKUP(D398:D1110,'Факторы ликвидности'!C$4:L$2204,3,FALSE),0)</f>
        <v>-928.8</v>
      </c>
      <c r="I398">
        <f>IFERROR(VLOOKUP(D398:D1110,'Факторы ликвидности'!C$4:L$2204,4,FALSE),0)</f>
        <v>0</v>
      </c>
      <c r="J398">
        <f>IFERROR(VLOOKUP(D398:D1110,'Факторы ликвидности'!C$4:L$2204,5,FALSE),0)</f>
        <v>0</v>
      </c>
      <c r="K398">
        <f>IFERROR(VLOOKUP(D398:D1110,'Факторы ликвидности'!C$4:L$2204,6,FALSE),0)</f>
        <v>0.2</v>
      </c>
      <c r="L398">
        <f>IFERROR(VLOOKUP(D398:D1110,'Факторы ликвидности'!C$4:L$2204,7,FALSE),0)</f>
        <v>0</v>
      </c>
      <c r="M398">
        <f>IFERROR(VLOOKUP(D398:D1110,'Факторы ликвидности'!C$4:L$2204,8,FALSE),0)</f>
        <v>0</v>
      </c>
      <c r="N398">
        <f>IFERROR(VLOOKUP(D398:D1110,'Факторы ликвидности'!C$4:L$2204,10,FALSE),0)</f>
        <v>192</v>
      </c>
    </row>
    <row r="399" spans="2:14" x14ac:dyDescent="0.3">
      <c r="B399">
        <v>395</v>
      </c>
      <c r="C399" s="18">
        <f t="shared" si="10"/>
        <v>3</v>
      </c>
      <c r="D399" s="19">
        <v>43397</v>
      </c>
      <c r="E399">
        <f>IFERROR(VLOOKUP(D398:D1111,'Остатки на корсчетах'!B$3:D$4956,2,FALSE),0)</f>
        <v>2666.7</v>
      </c>
      <c r="F399">
        <f>IFERROR(VLOOKUP(D399:D1111,Сальдо!C$3:D$4010,2,FALSE),0)</f>
        <v>108.8</v>
      </c>
      <c r="G399">
        <f>IFERROR(VLOOKUP(D399:D1111,'Факторы ликвидности'!C$4:L$2204,2,FALSE),0)</f>
        <v>21.1</v>
      </c>
      <c r="H399">
        <f>IFERROR(VLOOKUP(D399:D1111,'Факторы ликвидности'!C$4:L$2204,3,FALSE),0)</f>
        <v>-41.7</v>
      </c>
      <c r="I399">
        <f>IFERROR(VLOOKUP(D399:D1111,'Факторы ликвидности'!C$4:L$2204,4,FALSE),0)</f>
        <v>-13.2</v>
      </c>
      <c r="J399">
        <f>IFERROR(VLOOKUP(D399:D1111,'Факторы ликвидности'!C$4:L$2204,5,FALSE),0)</f>
        <v>60</v>
      </c>
      <c r="K399">
        <f>IFERROR(VLOOKUP(D399:D1111,'Факторы ликвидности'!C$4:L$2204,6,FALSE),0)</f>
        <v>-0.2</v>
      </c>
      <c r="L399">
        <f>IFERROR(VLOOKUP(D399:D1111,'Факторы ликвидности'!C$4:L$2204,7,FALSE),0)</f>
        <v>0</v>
      </c>
      <c r="M399">
        <f>IFERROR(VLOOKUP(D399:D1111,'Факторы ликвидности'!C$4:L$2204,8,FALSE),0)</f>
        <v>0</v>
      </c>
      <c r="N399">
        <f>IFERROR(VLOOKUP(D399:D1111,'Факторы ликвидности'!C$4:L$2204,10,FALSE),0)</f>
        <v>242.8</v>
      </c>
    </row>
    <row r="400" spans="2:14" x14ac:dyDescent="0.3">
      <c r="B400">
        <v>396</v>
      </c>
      <c r="C400" s="16">
        <f t="shared" si="10"/>
        <v>2</v>
      </c>
      <c r="D400" s="17">
        <v>43396</v>
      </c>
      <c r="E400">
        <f>IFERROR(VLOOKUP(D399:D1112,'Остатки на корсчетах'!B$3:D$4956,2,FALSE),0)</f>
        <v>2622.2</v>
      </c>
      <c r="F400">
        <f>IFERROR(VLOOKUP(D400:D1112,Сальдо!C$3:D$4010,2,FALSE),0)</f>
        <v>-39.5</v>
      </c>
      <c r="G400">
        <f>IFERROR(VLOOKUP(D400:D1112,'Факторы ликвидности'!C$4:L$2204,2,FALSE),0)</f>
        <v>29.1</v>
      </c>
      <c r="H400">
        <f>IFERROR(VLOOKUP(D400:D1112,'Факторы ликвидности'!C$4:L$2204,3,FALSE),0)</f>
        <v>-6.3</v>
      </c>
      <c r="I400">
        <f>IFERROR(VLOOKUP(D400:D1112,'Факторы ликвидности'!C$4:L$2204,4,FALSE),0)</f>
        <v>12.4</v>
      </c>
      <c r="J400">
        <f>IFERROR(VLOOKUP(D400:D1112,'Факторы ликвидности'!C$4:L$2204,5,FALSE),0)</f>
        <v>0</v>
      </c>
      <c r="K400">
        <f>IFERROR(VLOOKUP(D400:D1112,'Факторы ликвидности'!C$4:L$2204,6,FALSE),0)</f>
        <v>0</v>
      </c>
      <c r="L400">
        <f>IFERROR(VLOOKUP(D400:D1112,'Факторы ликвидности'!C$4:L$2204,7,FALSE),0)</f>
        <v>0</v>
      </c>
      <c r="M400">
        <f>IFERROR(VLOOKUP(D400:D1112,'Факторы ликвидности'!C$4:L$2204,8,FALSE),0)</f>
        <v>0</v>
      </c>
      <c r="N400">
        <f>IFERROR(VLOOKUP(D400:D1112,'Факторы ликвидности'!C$4:L$2204,10,FALSE),0)</f>
        <v>21.8</v>
      </c>
    </row>
    <row r="401" spans="2:14" x14ac:dyDescent="0.3">
      <c r="B401">
        <v>397</v>
      </c>
      <c r="C401" s="16">
        <f t="shared" si="10"/>
        <v>1</v>
      </c>
      <c r="D401" s="17">
        <v>43395</v>
      </c>
      <c r="E401">
        <f>IFERROR(VLOOKUP(D400:D1113,'Остатки на корсчетах'!B$3:D$4956,2,FALSE),0)</f>
        <v>2696.9</v>
      </c>
      <c r="F401">
        <f>IFERROR(VLOOKUP(D401:D1113,Сальдо!C$3:D$4010,2,FALSE),0)</f>
        <v>-159.30000000000001</v>
      </c>
      <c r="G401">
        <f>IFERROR(VLOOKUP(D401:D1113,'Факторы ликвидности'!C$4:L$2204,2,FALSE),0)</f>
        <v>52</v>
      </c>
      <c r="H401">
        <f>IFERROR(VLOOKUP(D401:D1113,'Факторы ликвидности'!C$4:L$2204,3,FALSE),0)</f>
        <v>-5.6</v>
      </c>
      <c r="I401">
        <f>IFERROR(VLOOKUP(D401:D1113,'Факторы ликвидности'!C$4:L$2204,4,FALSE),0)</f>
        <v>0</v>
      </c>
      <c r="J401">
        <f>IFERROR(VLOOKUP(D401:D1113,'Факторы ликвидности'!C$4:L$2204,5,FALSE),0)</f>
        <v>0</v>
      </c>
      <c r="K401">
        <f>IFERROR(VLOOKUP(D401:D1113,'Факторы ликвидности'!C$4:L$2204,6,FALSE),0)</f>
        <v>0</v>
      </c>
      <c r="L401">
        <f>IFERROR(VLOOKUP(D401:D1113,'Факторы ликвидности'!C$4:L$2204,7,FALSE),0)</f>
        <v>0</v>
      </c>
      <c r="M401">
        <f>IFERROR(VLOOKUP(D401:D1113,'Факторы ликвидности'!C$4:L$2204,8,FALSE),0)</f>
        <v>0</v>
      </c>
      <c r="N401">
        <f>IFERROR(VLOOKUP(D401:D1113,'Факторы ликвидности'!C$4:L$2204,10,FALSE),0)</f>
        <v>-121.1</v>
      </c>
    </row>
    <row r="402" spans="2:14" x14ac:dyDescent="0.3">
      <c r="B402">
        <v>398</v>
      </c>
      <c r="C402" s="16">
        <f t="shared" si="10"/>
        <v>7</v>
      </c>
      <c r="D402" s="17">
        <v>43394</v>
      </c>
      <c r="E402">
        <f>IFERROR(VLOOKUP(D401:D1114,'Остатки на корсчетах'!B$3:D$4956,2,FALSE),0)</f>
        <v>0</v>
      </c>
      <c r="F402">
        <f>IFERROR(VLOOKUP(D402:D1114,Сальдо!C$3:D$4010,2,FALSE),0)</f>
        <v>0</v>
      </c>
      <c r="G402">
        <f>IFERROR(VLOOKUP(D402:D1114,'Факторы ликвидности'!C$4:L$2204,2,FALSE),0)</f>
        <v>0</v>
      </c>
      <c r="H402">
        <f>IFERROR(VLOOKUP(D402:D1114,'Факторы ликвидности'!C$4:L$2204,3,FALSE),0)</f>
        <v>0</v>
      </c>
      <c r="I402">
        <f>IFERROR(VLOOKUP(D402:D1114,'Факторы ликвидности'!C$4:L$2204,4,FALSE),0)</f>
        <v>0</v>
      </c>
      <c r="J402">
        <f>IFERROR(VLOOKUP(D402:D1114,'Факторы ликвидности'!C$4:L$2204,5,FALSE),0)</f>
        <v>0</v>
      </c>
      <c r="K402">
        <f>IFERROR(VLOOKUP(D402:D1114,'Факторы ликвидности'!C$4:L$2204,6,FALSE),0)</f>
        <v>0</v>
      </c>
      <c r="L402">
        <f>IFERROR(VLOOKUP(D402:D1114,'Факторы ликвидности'!C$4:L$2204,7,FALSE),0)</f>
        <v>0</v>
      </c>
      <c r="M402">
        <f>IFERROR(VLOOKUP(D402:D1114,'Факторы ликвидности'!C$4:L$2204,8,FALSE),0)</f>
        <v>0</v>
      </c>
      <c r="N402">
        <f>IFERROR(VLOOKUP(D402:D1114,'Факторы ликвидности'!C$4:L$2204,10,FALSE),0)</f>
        <v>0</v>
      </c>
    </row>
    <row r="403" spans="2:14" x14ac:dyDescent="0.3">
      <c r="B403">
        <v>399</v>
      </c>
      <c r="C403" s="16">
        <f t="shared" si="10"/>
        <v>6</v>
      </c>
      <c r="D403" s="17">
        <v>43393</v>
      </c>
      <c r="E403">
        <f>IFERROR(VLOOKUP(D402:D1115,'Остатки на корсчетах'!B$3:D$4956,2,FALSE),0)</f>
        <v>0</v>
      </c>
      <c r="F403">
        <f>IFERROR(VLOOKUP(D403:D1115,Сальдо!C$3:D$4010,2,FALSE),0)</f>
        <v>0</v>
      </c>
      <c r="G403">
        <f>IFERROR(VLOOKUP(D403:D1115,'Факторы ликвидности'!C$4:L$2204,2,FALSE),0)</f>
        <v>0</v>
      </c>
      <c r="H403">
        <f>IFERROR(VLOOKUP(D403:D1115,'Факторы ликвидности'!C$4:L$2204,3,FALSE),0)</f>
        <v>0</v>
      </c>
      <c r="I403">
        <f>IFERROR(VLOOKUP(D403:D1115,'Факторы ликвидности'!C$4:L$2204,4,FALSE),0)</f>
        <v>0</v>
      </c>
      <c r="J403">
        <f>IFERROR(VLOOKUP(D403:D1115,'Факторы ликвидности'!C$4:L$2204,5,FALSE),0)</f>
        <v>0</v>
      </c>
      <c r="K403">
        <f>IFERROR(VLOOKUP(D403:D1115,'Факторы ликвидности'!C$4:L$2204,6,FALSE),0)</f>
        <v>0</v>
      </c>
      <c r="L403">
        <f>IFERROR(VLOOKUP(D403:D1115,'Факторы ликвидности'!C$4:L$2204,7,FALSE),0)</f>
        <v>0</v>
      </c>
      <c r="M403">
        <f>IFERROR(VLOOKUP(D403:D1115,'Факторы ликвидности'!C$4:L$2204,8,FALSE),0)</f>
        <v>0</v>
      </c>
      <c r="N403">
        <f>IFERROR(VLOOKUP(D403:D1115,'Факторы ликвидности'!C$4:L$2204,10,FALSE),0)</f>
        <v>0</v>
      </c>
    </row>
    <row r="404" spans="2:14" x14ac:dyDescent="0.3">
      <c r="B404">
        <v>400</v>
      </c>
      <c r="C404" s="16">
        <f t="shared" si="10"/>
        <v>5</v>
      </c>
      <c r="D404" s="17">
        <v>43392</v>
      </c>
      <c r="E404">
        <f>IFERROR(VLOOKUP(D403:D1116,'Остатки на корсчетах'!B$3:D$4956,2,FALSE),0)</f>
        <v>2558.3000000000002</v>
      </c>
      <c r="F404">
        <f>IFERROR(VLOOKUP(D404:D1116,Сальдо!C$3:D$4010,2,FALSE),0)</f>
        <v>-183.1</v>
      </c>
      <c r="G404">
        <f>IFERROR(VLOOKUP(D404:D1116,'Факторы ликвидности'!C$4:L$2204,2,FALSE),0)</f>
        <v>4.4000000000000004</v>
      </c>
      <c r="H404">
        <f>IFERROR(VLOOKUP(D404:D1116,'Факторы ликвидности'!C$4:L$2204,3,FALSE),0)</f>
        <v>158.1</v>
      </c>
      <c r="I404">
        <f>IFERROR(VLOOKUP(D404:D1116,'Факторы ликвидности'!C$4:L$2204,4,FALSE),0)</f>
        <v>0</v>
      </c>
      <c r="J404">
        <f>IFERROR(VLOOKUP(D404:D1116,'Факторы ликвидности'!C$4:L$2204,5,FALSE),0)</f>
        <v>20</v>
      </c>
      <c r="K404">
        <f>IFERROR(VLOOKUP(D404:D1116,'Факторы ликвидности'!C$4:L$2204,6,FALSE),0)</f>
        <v>20.2</v>
      </c>
      <c r="L404">
        <f>IFERROR(VLOOKUP(D404:D1116,'Факторы ликвидности'!C$4:L$2204,7,FALSE),0)</f>
        <v>0</v>
      </c>
      <c r="M404">
        <f>IFERROR(VLOOKUP(D404:D1116,'Факторы ликвидности'!C$4:L$2204,8,FALSE),0)</f>
        <v>0</v>
      </c>
      <c r="N404">
        <f>IFERROR(VLOOKUP(D404:D1116,'Факторы ликвидности'!C$4:L$2204,10,FALSE),0)</f>
        <v>-23.9</v>
      </c>
    </row>
    <row r="405" spans="2:14" x14ac:dyDescent="0.3">
      <c r="B405">
        <v>401</v>
      </c>
      <c r="C405" s="16">
        <f t="shared" si="10"/>
        <v>4</v>
      </c>
      <c r="D405" s="17">
        <v>43391</v>
      </c>
      <c r="E405">
        <f>IFERROR(VLOOKUP(D404:D1117,'Остатки на корсчетах'!B$3:D$4956,2,FALSE),0)</f>
        <v>2623.1</v>
      </c>
      <c r="F405">
        <f>IFERROR(VLOOKUP(D405:D1117,Сальдо!C$3:D$4010,2,FALSE),0)</f>
        <v>-161.69999999999999</v>
      </c>
      <c r="G405">
        <f>IFERROR(VLOOKUP(D405:D1117,'Факторы ликвидности'!C$4:L$2204,2,FALSE),0)</f>
        <v>-7.4</v>
      </c>
      <c r="H405">
        <f>IFERROR(VLOOKUP(D405:D1117,'Факторы ликвидности'!C$4:L$2204,3,FALSE),0)</f>
        <v>-80.3</v>
      </c>
      <c r="I405">
        <f>IFERROR(VLOOKUP(D405:D1117,'Факторы ликвидности'!C$4:L$2204,4,FALSE),0)</f>
        <v>0</v>
      </c>
      <c r="J405">
        <f>IFERROR(VLOOKUP(D405:D1117,'Факторы ликвидности'!C$4:L$2204,5,FALSE),0)</f>
        <v>0</v>
      </c>
      <c r="K405">
        <f>IFERROR(VLOOKUP(D405:D1117,'Факторы ликвидности'!C$4:L$2204,6,FALSE),0)</f>
        <v>0.4</v>
      </c>
      <c r="L405">
        <f>IFERROR(VLOOKUP(D405:D1117,'Факторы ликвидности'!C$4:L$2204,7,FALSE),0)</f>
        <v>0</v>
      </c>
      <c r="M405">
        <f>IFERROR(VLOOKUP(D405:D1117,'Факторы ликвидности'!C$4:L$2204,8,FALSE),0)</f>
        <v>3.3</v>
      </c>
      <c r="N405">
        <f>IFERROR(VLOOKUP(D405:D1117,'Факторы ликвидности'!C$4:L$2204,10,FALSE),0)</f>
        <v>19.7</v>
      </c>
    </row>
    <row r="406" spans="2:14" x14ac:dyDescent="0.3">
      <c r="B406">
        <v>402</v>
      </c>
      <c r="C406" s="16">
        <f t="shared" si="10"/>
        <v>3</v>
      </c>
      <c r="D406" s="17">
        <v>43390</v>
      </c>
      <c r="E406">
        <f>IFERROR(VLOOKUP(D405:D1118,'Остатки на корсчетах'!B$3:D$4956,2,FALSE),0)</f>
        <v>2496.3000000000002</v>
      </c>
      <c r="F406">
        <f>IFERROR(VLOOKUP(D406:D1118,Сальдо!C$3:D$4010,2,FALSE),0)</f>
        <v>-111.5</v>
      </c>
      <c r="G406">
        <f>IFERROR(VLOOKUP(D406:D1118,'Факторы ликвидности'!C$4:L$2204,2,FALSE),0)</f>
        <v>2.6</v>
      </c>
      <c r="H406">
        <f>IFERROR(VLOOKUP(D406:D1118,'Факторы ликвидности'!C$4:L$2204,3,FALSE),0)</f>
        <v>71.599999999999994</v>
      </c>
      <c r="I406">
        <f>IFERROR(VLOOKUP(D406:D1118,'Факторы ликвидности'!C$4:L$2204,4,FALSE),0)</f>
        <v>-9.3000000000000007</v>
      </c>
      <c r="J406">
        <f>IFERROR(VLOOKUP(D406:D1118,'Факторы ликвидности'!C$4:L$2204,5,FALSE),0)</f>
        <v>40</v>
      </c>
      <c r="K406">
        <f>IFERROR(VLOOKUP(D406:D1118,'Факторы ликвидности'!C$4:L$2204,6,FALSE),0)</f>
        <v>-0.2</v>
      </c>
      <c r="L406">
        <f>IFERROR(VLOOKUP(D406:D1118,'Факторы ликвидности'!C$4:L$2204,7,FALSE),0)</f>
        <v>0</v>
      </c>
      <c r="M406">
        <f>IFERROR(VLOOKUP(D406:D1118,'Факторы ликвидности'!C$4:L$2204,8,FALSE),0)</f>
        <v>0</v>
      </c>
      <c r="N406">
        <f>IFERROR(VLOOKUP(D406:D1118,'Факторы ликвидности'!C$4:L$2204,10,FALSE),0)</f>
        <v>52.6</v>
      </c>
    </row>
    <row r="407" spans="2:14" x14ac:dyDescent="0.3">
      <c r="B407">
        <v>403</v>
      </c>
      <c r="C407" s="18">
        <f t="shared" si="10"/>
        <v>2</v>
      </c>
      <c r="D407" s="8">
        <v>43389</v>
      </c>
      <c r="E407">
        <f>IFERROR(VLOOKUP(D406:D1119,'Остатки на корсчетах'!B$3:D$4956,2,FALSE),0)</f>
        <v>2496.1999999999998</v>
      </c>
      <c r="F407">
        <f>IFERROR(VLOOKUP(D407:D1119,Сальдо!C$3:D$4010,2,FALSE),0)</f>
        <v>-302.5</v>
      </c>
      <c r="G407">
        <f>IFERROR(VLOOKUP(D407:D1119,'Факторы ликвидности'!C$4:L$2204,2,FALSE),0)</f>
        <v>3.4</v>
      </c>
      <c r="H407">
        <f>IFERROR(VLOOKUP(D407:D1119,'Факторы ликвидности'!C$4:L$2204,3,FALSE),0)</f>
        <v>53</v>
      </c>
      <c r="I407">
        <f>IFERROR(VLOOKUP(D407:D1119,'Факторы ликвидности'!C$4:L$2204,4,FALSE),0)</f>
        <v>18.3</v>
      </c>
      <c r="J407">
        <f>IFERROR(VLOOKUP(D407:D1119,'Факторы ликвидности'!C$4:L$2204,5,FALSE),0)</f>
        <v>0</v>
      </c>
      <c r="K407">
        <f>IFERROR(VLOOKUP(D407:D1119,'Факторы ликвидности'!C$4:L$2204,6,FALSE),0)</f>
        <v>0</v>
      </c>
      <c r="L407">
        <f>IFERROR(VLOOKUP(D407:D1119,'Факторы ликвидности'!C$4:L$2204,7,FALSE),0)</f>
        <v>0</v>
      </c>
      <c r="M407">
        <f>IFERROR(VLOOKUP(D407:D1119,'Факторы ликвидности'!C$4:L$2204,8,FALSE),0)</f>
        <v>-3.6</v>
      </c>
      <c r="N407">
        <f>IFERROR(VLOOKUP(D407:D1119,'Факторы ликвидности'!C$4:L$2204,10,FALSE),0)</f>
        <v>-52.8</v>
      </c>
    </row>
    <row r="408" spans="2:14" x14ac:dyDescent="0.3">
      <c r="B408">
        <v>404</v>
      </c>
      <c r="C408" s="18">
        <f t="shared" si="10"/>
        <v>1</v>
      </c>
      <c r="D408" s="8">
        <v>43388</v>
      </c>
      <c r="E408">
        <f>IFERROR(VLOOKUP(D407:D1120,'Остатки на корсчетах'!B$3:D$4956,2,FALSE),0)</f>
        <v>2570.6999999999998</v>
      </c>
      <c r="F408">
        <f>IFERROR(VLOOKUP(D408:D1120,Сальдо!C$3:D$4010,2,FALSE),0)</f>
        <v>-195.1</v>
      </c>
      <c r="G408">
        <f>IFERROR(VLOOKUP(D408:D1120,'Факторы ликвидности'!C$4:L$2204,2,FALSE),0)</f>
        <v>11.8</v>
      </c>
      <c r="H408">
        <f>IFERROR(VLOOKUP(D408:D1120,'Факторы ликвидности'!C$4:L$2204,3,FALSE),0)</f>
        <v>-182.8</v>
      </c>
      <c r="I408">
        <f>IFERROR(VLOOKUP(D408:D1120,'Факторы ликвидности'!C$4:L$2204,4,FALSE),0)</f>
        <v>0</v>
      </c>
      <c r="J408">
        <f>IFERROR(VLOOKUP(D408:D1120,'Факторы ликвидности'!C$4:L$2204,5,FALSE),0)</f>
        <v>0</v>
      </c>
      <c r="K408">
        <f>IFERROR(VLOOKUP(D408:D1120,'Факторы ликвидности'!C$4:L$2204,6,FALSE),0)</f>
        <v>19.899999999999999</v>
      </c>
      <c r="L408">
        <f>IFERROR(VLOOKUP(D408:D1120,'Факторы ликвидности'!C$4:L$2204,7,FALSE),0)</f>
        <v>0</v>
      </c>
      <c r="M408">
        <f>IFERROR(VLOOKUP(D408:D1120,'Факторы ликвидности'!C$4:L$2204,8,FALSE),0)</f>
        <v>-5.8</v>
      </c>
      <c r="N408">
        <f>IFERROR(VLOOKUP(D408:D1120,'Факторы ликвидности'!C$4:L$2204,10,FALSE),0)</f>
        <v>102.3</v>
      </c>
    </row>
    <row r="409" spans="2:14" x14ac:dyDescent="0.3">
      <c r="B409">
        <v>405</v>
      </c>
      <c r="C409" s="18">
        <f t="shared" si="10"/>
        <v>7</v>
      </c>
      <c r="D409" s="19">
        <v>43387</v>
      </c>
      <c r="E409">
        <f>IFERROR(VLOOKUP(D408:D1121,'Остатки на корсчетах'!B$3:D$4956,2,FALSE),0)</f>
        <v>0</v>
      </c>
      <c r="F409">
        <f>IFERROR(VLOOKUP(D409:D1121,Сальдо!C$3:D$4010,2,FALSE),0)</f>
        <v>0</v>
      </c>
      <c r="G409">
        <f>IFERROR(VLOOKUP(D409:D1121,'Факторы ликвидности'!C$4:L$2204,2,FALSE),0)</f>
        <v>0</v>
      </c>
      <c r="H409">
        <f>IFERROR(VLOOKUP(D409:D1121,'Факторы ликвидности'!C$4:L$2204,3,FALSE),0)</f>
        <v>0</v>
      </c>
      <c r="I409">
        <f>IFERROR(VLOOKUP(D409:D1121,'Факторы ликвидности'!C$4:L$2204,4,FALSE),0)</f>
        <v>0</v>
      </c>
      <c r="J409">
        <f>IFERROR(VLOOKUP(D409:D1121,'Факторы ликвидности'!C$4:L$2204,5,FALSE),0)</f>
        <v>0</v>
      </c>
      <c r="K409">
        <f>IFERROR(VLOOKUP(D409:D1121,'Факторы ликвидности'!C$4:L$2204,6,FALSE),0)</f>
        <v>0</v>
      </c>
      <c r="L409">
        <f>IFERROR(VLOOKUP(D409:D1121,'Факторы ликвидности'!C$4:L$2204,7,FALSE),0)</f>
        <v>0</v>
      </c>
      <c r="M409">
        <f>IFERROR(VLOOKUP(D409:D1121,'Факторы ликвидности'!C$4:L$2204,8,FALSE),0)</f>
        <v>0</v>
      </c>
      <c r="N409">
        <f>IFERROR(VLOOKUP(D409:D1121,'Факторы ликвидности'!C$4:L$2204,10,FALSE),0)</f>
        <v>0</v>
      </c>
    </row>
    <row r="410" spans="2:14" x14ac:dyDescent="0.3">
      <c r="B410">
        <v>406</v>
      </c>
      <c r="C410" s="18">
        <f t="shared" si="10"/>
        <v>6</v>
      </c>
      <c r="D410" s="19">
        <v>43386</v>
      </c>
      <c r="E410">
        <f>IFERROR(VLOOKUP(D409:D1122,'Остатки на корсчетах'!B$3:D$4956,2,FALSE),0)</f>
        <v>0</v>
      </c>
      <c r="F410">
        <f>IFERROR(VLOOKUP(D410:D1122,Сальдо!C$3:D$4010,2,FALSE),0)</f>
        <v>0</v>
      </c>
      <c r="G410">
        <f>IFERROR(VLOOKUP(D410:D1122,'Факторы ликвидности'!C$4:L$2204,2,FALSE),0)</f>
        <v>0</v>
      </c>
      <c r="H410">
        <f>IFERROR(VLOOKUP(D410:D1122,'Факторы ликвидности'!C$4:L$2204,3,FALSE),0)</f>
        <v>0</v>
      </c>
      <c r="I410">
        <f>IFERROR(VLOOKUP(D410:D1122,'Факторы ликвидности'!C$4:L$2204,4,FALSE),0)</f>
        <v>0</v>
      </c>
      <c r="J410">
        <f>IFERROR(VLOOKUP(D410:D1122,'Факторы ликвидности'!C$4:L$2204,5,FALSE),0)</f>
        <v>0</v>
      </c>
      <c r="K410">
        <f>IFERROR(VLOOKUP(D410:D1122,'Факторы ликвидности'!C$4:L$2204,6,FALSE),0)</f>
        <v>0</v>
      </c>
      <c r="L410">
        <f>IFERROR(VLOOKUP(D410:D1122,'Факторы ликвидности'!C$4:L$2204,7,FALSE),0)</f>
        <v>0</v>
      </c>
      <c r="M410">
        <f>IFERROR(VLOOKUP(D410:D1122,'Факторы ликвидности'!C$4:L$2204,8,FALSE),0)</f>
        <v>0</v>
      </c>
      <c r="N410">
        <f>IFERROR(VLOOKUP(D410:D1122,'Факторы ликвидности'!C$4:L$2204,10,FALSE),0)</f>
        <v>0</v>
      </c>
    </row>
    <row r="411" spans="2:14" x14ac:dyDescent="0.3">
      <c r="B411">
        <v>407</v>
      </c>
      <c r="C411" s="18">
        <f t="shared" si="10"/>
        <v>5</v>
      </c>
      <c r="D411" s="19">
        <v>43385</v>
      </c>
      <c r="E411">
        <f>IFERROR(VLOOKUP(D410:D1123,'Остатки на корсчетах'!B$3:D$4956,2,FALSE),0)</f>
        <v>2461.3000000000002</v>
      </c>
      <c r="F411">
        <f>IFERROR(VLOOKUP(D411:D1123,Сальдо!C$3:D$4010,2,FALSE),0)</f>
        <v>-115.9</v>
      </c>
      <c r="G411">
        <f>IFERROR(VLOOKUP(D411:D1123,'Факторы ликвидности'!C$4:L$2204,2,FALSE),0)</f>
        <v>-40.799999999999997</v>
      </c>
      <c r="H411">
        <f>IFERROR(VLOOKUP(D411:D1123,'Факторы ликвидности'!C$4:L$2204,3,FALSE),0)</f>
        <v>71.599999999999994</v>
      </c>
      <c r="I411">
        <f>IFERROR(VLOOKUP(D411:D1123,'Факторы ликвидности'!C$4:L$2204,4,FALSE),0)</f>
        <v>0</v>
      </c>
      <c r="J411">
        <f>IFERROR(VLOOKUP(D411:D1123,'Факторы ликвидности'!C$4:L$2204,5,FALSE),0)</f>
        <v>20</v>
      </c>
      <c r="K411">
        <f>IFERROR(VLOOKUP(D411:D1123,'Факторы ликвидности'!C$4:L$2204,6,FALSE),0)</f>
        <v>0.2</v>
      </c>
      <c r="L411">
        <f>IFERROR(VLOOKUP(D411:D1123,'Факторы ликвидности'!C$4:L$2204,7,FALSE),0)</f>
        <v>0</v>
      </c>
      <c r="M411">
        <f>IFERROR(VLOOKUP(D411:D1123,'Факторы ликвидности'!C$4:L$2204,8,FALSE),0)</f>
        <v>-0.4</v>
      </c>
      <c r="N411">
        <f>IFERROR(VLOOKUP(D411:D1123,'Факторы ликвидности'!C$4:L$2204,10,FALSE),0)</f>
        <v>78.900000000000006</v>
      </c>
    </row>
    <row r="412" spans="2:14" x14ac:dyDescent="0.3">
      <c r="B412">
        <v>408</v>
      </c>
      <c r="C412" s="18">
        <f t="shared" si="10"/>
        <v>4</v>
      </c>
      <c r="D412" s="19">
        <v>43384</v>
      </c>
      <c r="E412">
        <f>IFERROR(VLOOKUP(D411:D1124,'Остатки на корсчетах'!B$3:D$4956,2,FALSE),0)</f>
        <v>2516.9</v>
      </c>
      <c r="F412">
        <f>IFERROR(VLOOKUP(D412:D1124,Сальдо!C$3:D$4010,2,FALSE),0)</f>
        <v>-149</v>
      </c>
      <c r="G412">
        <f>IFERROR(VLOOKUP(D412:D1124,'Факторы ликвидности'!C$4:L$2204,2,FALSE),0)</f>
        <v>-38</v>
      </c>
      <c r="H412">
        <f>IFERROR(VLOOKUP(D412:D1124,'Факторы ликвидности'!C$4:L$2204,3,FALSE),0)</f>
        <v>13.7</v>
      </c>
      <c r="I412">
        <f>IFERROR(VLOOKUP(D412:D1124,'Факторы ликвидности'!C$4:L$2204,4,FALSE),0)</f>
        <v>0</v>
      </c>
      <c r="J412">
        <f>IFERROR(VLOOKUP(D412:D1124,'Факторы ликвидности'!C$4:L$2204,5,FALSE),0)</f>
        <v>0</v>
      </c>
      <c r="K412">
        <f>IFERROR(VLOOKUP(D412:D1124,'Факторы ликвидности'!C$4:L$2204,6,FALSE),0)</f>
        <v>0</v>
      </c>
      <c r="L412">
        <f>IFERROR(VLOOKUP(D412:D1124,'Факторы ликвидности'!C$4:L$2204,7,FALSE),0)</f>
        <v>0</v>
      </c>
      <c r="M412">
        <f>IFERROR(VLOOKUP(D412:D1124,'Факторы ликвидности'!C$4:L$2204,8,FALSE),0)</f>
        <v>0</v>
      </c>
      <c r="N412">
        <f>IFERROR(VLOOKUP(D412:D1124,'Факторы ликвидности'!C$4:L$2204,10,FALSE),0)</f>
        <v>-31.2</v>
      </c>
    </row>
    <row r="413" spans="2:14" x14ac:dyDescent="0.3">
      <c r="B413">
        <v>409</v>
      </c>
      <c r="C413" s="18">
        <f t="shared" si="10"/>
        <v>3</v>
      </c>
      <c r="D413" s="19">
        <v>43383</v>
      </c>
      <c r="E413">
        <f>IFERROR(VLOOKUP(D412:D1125,'Остатки на корсчетах'!B$3:D$4956,2,FALSE),0)</f>
        <v>970.8</v>
      </c>
      <c r="F413">
        <f>IFERROR(VLOOKUP(D413:D1125,Сальдо!C$3:D$4010,2,FALSE),0)</f>
        <v>1194.7</v>
      </c>
      <c r="G413">
        <f>IFERROR(VLOOKUP(D413:D1125,'Факторы ликвидности'!C$4:L$2204,2,FALSE),0)</f>
        <v>-18.399999999999999</v>
      </c>
      <c r="H413">
        <f>IFERROR(VLOOKUP(D413:D1125,'Факторы ликвидности'!C$4:L$2204,3,FALSE),0)</f>
        <v>228.2</v>
      </c>
      <c r="I413">
        <f>IFERROR(VLOOKUP(D413:D1125,'Факторы ликвидности'!C$4:L$2204,4,FALSE),0)</f>
        <v>-5</v>
      </c>
      <c r="J413">
        <f>IFERROR(VLOOKUP(D413:D1125,'Факторы ликвидности'!C$4:L$2204,5,FALSE),0)</f>
        <v>80</v>
      </c>
      <c r="K413">
        <f>IFERROR(VLOOKUP(D413:D1125,'Факторы ликвидности'!C$4:L$2204,6,FALSE),0)</f>
        <v>0</v>
      </c>
      <c r="L413">
        <f>IFERROR(VLOOKUP(D413:D1125,'Факторы ликвидности'!C$4:L$2204,7,FALSE),0)</f>
        <v>0</v>
      </c>
      <c r="M413">
        <f>IFERROR(VLOOKUP(D413:D1125,'Факторы ликвидности'!C$4:L$2204,8,FALSE),0)</f>
        <v>0</v>
      </c>
      <c r="N413">
        <f>IFERROR(VLOOKUP(D413:D1125,'Факторы ликвидности'!C$4:L$2204,10,FALSE),0)</f>
        <v>1336.2</v>
      </c>
    </row>
    <row r="414" spans="2:14" x14ac:dyDescent="0.3">
      <c r="B414">
        <v>410</v>
      </c>
      <c r="C414" s="16">
        <f t="shared" si="10"/>
        <v>2</v>
      </c>
      <c r="D414" s="17">
        <v>43382</v>
      </c>
      <c r="E414">
        <f>IFERROR(VLOOKUP(D413:D1126,'Остатки на корсчетах'!B$3:D$4956,2,FALSE),0)</f>
        <v>1678.5</v>
      </c>
      <c r="F414">
        <f>IFERROR(VLOOKUP(D414:D1126,Сальдо!C$3:D$4010,2,FALSE),0)</f>
        <v>195.3</v>
      </c>
      <c r="G414">
        <f>IFERROR(VLOOKUP(D414:D1126,'Факторы ликвидности'!C$4:L$2204,2,FALSE),0)</f>
        <v>-14.6</v>
      </c>
      <c r="H414">
        <f>IFERROR(VLOOKUP(D414:D1126,'Факторы ликвидности'!C$4:L$2204,3,FALSE),0)</f>
        <v>-29.2</v>
      </c>
      <c r="I414">
        <f>IFERROR(VLOOKUP(D414:D1126,'Факторы ликвидности'!C$4:L$2204,4,FALSE),0)</f>
        <v>13.4</v>
      </c>
      <c r="J414">
        <f>IFERROR(VLOOKUP(D414:D1126,'Факторы ликвидности'!C$4:L$2204,5,FALSE),0)</f>
        <v>0</v>
      </c>
      <c r="K414">
        <f>IFERROR(VLOOKUP(D414:D1126,'Факторы ликвидности'!C$4:L$2204,6,FALSE),0)</f>
        <v>-86.7</v>
      </c>
      <c r="L414">
        <f>IFERROR(VLOOKUP(D414:D1126,'Факторы ликвидности'!C$4:L$2204,7,FALSE),0)</f>
        <v>0</v>
      </c>
      <c r="M414">
        <f>IFERROR(VLOOKUP(D414:D1126,'Факторы ликвидности'!C$4:L$2204,8,FALSE),0)</f>
        <v>0</v>
      </c>
      <c r="N414">
        <f>IFERROR(VLOOKUP(D414:D1126,'Факторы ликвидности'!C$4:L$2204,10,FALSE),0)</f>
        <v>-664</v>
      </c>
    </row>
    <row r="415" spans="2:14" x14ac:dyDescent="0.3">
      <c r="B415">
        <v>411</v>
      </c>
      <c r="C415" s="16">
        <f t="shared" si="10"/>
        <v>1</v>
      </c>
      <c r="D415" s="17">
        <v>43381</v>
      </c>
      <c r="E415">
        <f>IFERROR(VLOOKUP(D414:D1127,'Остатки на корсчетах'!B$3:D$4956,2,FALSE),0)</f>
        <v>1762.2</v>
      </c>
      <c r="F415">
        <f>IFERROR(VLOOKUP(D415:D1127,Сальдо!C$3:D$4010,2,FALSE),0)</f>
        <v>10.9</v>
      </c>
      <c r="G415">
        <f>IFERROR(VLOOKUP(D415:D1127,'Факторы ликвидности'!C$4:L$2204,2,FALSE),0)</f>
        <v>13.6</v>
      </c>
      <c r="H415">
        <f>IFERROR(VLOOKUP(D415:D1127,'Факторы ликвидности'!C$4:L$2204,3,FALSE),0)</f>
        <v>104.8</v>
      </c>
      <c r="I415">
        <f>IFERROR(VLOOKUP(D415:D1127,'Факторы ликвидности'!C$4:L$2204,4,FALSE),0)</f>
        <v>0</v>
      </c>
      <c r="J415">
        <f>IFERROR(VLOOKUP(D415:D1127,'Факторы ликвидности'!C$4:L$2204,5,FALSE),0)</f>
        <v>0</v>
      </c>
      <c r="K415">
        <f>IFERROR(VLOOKUP(D415:D1127,'Факторы ликвидности'!C$4:L$2204,6,FALSE),0)</f>
        <v>66.599999999999994</v>
      </c>
      <c r="L415">
        <f>IFERROR(VLOOKUP(D415:D1127,'Факторы ликвидности'!C$4:L$2204,7,FALSE),0)</f>
        <v>0</v>
      </c>
      <c r="M415">
        <f>IFERROR(VLOOKUP(D415:D1127,'Факторы ликвидности'!C$4:L$2204,8,FALSE),0)</f>
        <v>0</v>
      </c>
      <c r="N415">
        <f>IFERROR(VLOOKUP(D415:D1127,'Факторы ликвидности'!C$4:L$2204,10,FALSE),0)</f>
        <v>-202.1</v>
      </c>
    </row>
    <row r="416" spans="2:14" x14ac:dyDescent="0.3">
      <c r="B416">
        <v>412</v>
      </c>
      <c r="C416" s="16">
        <f t="shared" si="10"/>
        <v>7</v>
      </c>
      <c r="D416" s="17">
        <v>43380</v>
      </c>
      <c r="E416">
        <f>IFERROR(VLOOKUP(D415:D1128,'Остатки на корсчетах'!B$3:D$4956,2,FALSE),0)</f>
        <v>0</v>
      </c>
      <c r="F416">
        <f>IFERROR(VLOOKUP(D416:D1128,Сальдо!C$3:D$4010,2,FALSE),0)</f>
        <v>0</v>
      </c>
      <c r="G416">
        <f>IFERROR(VLOOKUP(D416:D1128,'Факторы ликвидности'!C$4:L$2204,2,FALSE),0)</f>
        <v>0</v>
      </c>
      <c r="H416">
        <f>IFERROR(VLOOKUP(D416:D1128,'Факторы ликвидности'!C$4:L$2204,3,FALSE),0)</f>
        <v>0</v>
      </c>
      <c r="I416">
        <f>IFERROR(VLOOKUP(D416:D1128,'Факторы ликвидности'!C$4:L$2204,4,FALSE),0)</f>
        <v>0</v>
      </c>
      <c r="J416">
        <f>IFERROR(VLOOKUP(D416:D1128,'Факторы ликвидности'!C$4:L$2204,5,FALSE),0)</f>
        <v>0</v>
      </c>
      <c r="K416">
        <f>IFERROR(VLOOKUP(D416:D1128,'Факторы ликвидности'!C$4:L$2204,6,FALSE),0)</f>
        <v>0</v>
      </c>
      <c r="L416">
        <f>IFERROR(VLOOKUP(D416:D1128,'Факторы ликвидности'!C$4:L$2204,7,FALSE),0)</f>
        <v>0</v>
      </c>
      <c r="M416">
        <f>IFERROR(VLOOKUP(D416:D1128,'Факторы ликвидности'!C$4:L$2204,8,FALSE),0)</f>
        <v>0</v>
      </c>
      <c r="N416">
        <f>IFERROR(VLOOKUP(D416:D1128,'Факторы ликвидности'!C$4:L$2204,10,FALSE),0)</f>
        <v>0</v>
      </c>
    </row>
    <row r="417" spans="2:14" x14ac:dyDescent="0.3">
      <c r="B417">
        <v>413</v>
      </c>
      <c r="C417" s="16">
        <f t="shared" si="10"/>
        <v>6</v>
      </c>
      <c r="D417" s="17">
        <v>43379</v>
      </c>
      <c r="E417">
        <f>IFERROR(VLOOKUP(D416:D1129,'Остатки на корсчетах'!B$3:D$4956,2,FALSE),0)</f>
        <v>0</v>
      </c>
      <c r="F417">
        <f>IFERROR(VLOOKUP(D417:D1129,Сальдо!C$3:D$4010,2,FALSE),0)</f>
        <v>0</v>
      </c>
      <c r="G417">
        <f>IFERROR(VLOOKUP(D417:D1129,'Факторы ликвидности'!C$4:L$2204,2,FALSE),0)</f>
        <v>0</v>
      </c>
      <c r="H417">
        <f>IFERROR(VLOOKUP(D417:D1129,'Факторы ликвидности'!C$4:L$2204,3,FALSE),0)</f>
        <v>0</v>
      </c>
      <c r="I417">
        <f>IFERROR(VLOOKUP(D417:D1129,'Факторы ликвидности'!C$4:L$2204,4,FALSE),0)</f>
        <v>0</v>
      </c>
      <c r="J417">
        <f>IFERROR(VLOOKUP(D417:D1129,'Факторы ликвидности'!C$4:L$2204,5,FALSE),0)</f>
        <v>0</v>
      </c>
      <c r="K417">
        <f>IFERROR(VLOOKUP(D417:D1129,'Факторы ликвидности'!C$4:L$2204,6,FALSE),0)</f>
        <v>0</v>
      </c>
      <c r="L417">
        <f>IFERROR(VLOOKUP(D417:D1129,'Факторы ликвидности'!C$4:L$2204,7,FALSE),0)</f>
        <v>0</v>
      </c>
      <c r="M417">
        <f>IFERROR(VLOOKUP(D417:D1129,'Факторы ликвидности'!C$4:L$2204,8,FALSE),0)</f>
        <v>0</v>
      </c>
      <c r="N417">
        <f>IFERROR(VLOOKUP(D417:D1129,'Факторы ликвидности'!C$4:L$2204,10,FALSE),0)</f>
        <v>0</v>
      </c>
    </row>
    <row r="418" spans="2:14" x14ac:dyDescent="0.3">
      <c r="B418">
        <v>414</v>
      </c>
      <c r="C418" s="16">
        <f t="shared" si="10"/>
        <v>5</v>
      </c>
      <c r="D418" s="17">
        <v>43378</v>
      </c>
      <c r="E418">
        <f>IFERROR(VLOOKUP(D417:D1130,'Остатки на корсчетах'!B$3:D$4956,2,FALSE),0)</f>
        <v>1632</v>
      </c>
      <c r="F418">
        <f>IFERROR(VLOOKUP(D418:D1130,Сальдо!C$3:D$4010,2,FALSE),0)</f>
        <v>54.4</v>
      </c>
      <c r="G418">
        <f>IFERROR(VLOOKUP(D418:D1130,'Факторы ликвидности'!C$4:L$2204,2,FALSE),0)</f>
        <v>-20.9</v>
      </c>
      <c r="H418">
        <f>IFERROR(VLOOKUP(D418:D1130,'Факторы ликвидности'!C$4:L$2204,3,FALSE),0)</f>
        <v>86.2</v>
      </c>
      <c r="I418">
        <f>IFERROR(VLOOKUP(D418:D1130,'Факторы ликвидности'!C$4:L$2204,4,FALSE),0)</f>
        <v>0</v>
      </c>
      <c r="J418">
        <f>IFERROR(VLOOKUP(D418:D1130,'Факторы ликвидности'!C$4:L$2204,5,FALSE),0)</f>
        <v>15</v>
      </c>
      <c r="K418">
        <f>IFERROR(VLOOKUP(D418:D1130,'Факторы ликвидности'!C$4:L$2204,6,FALSE),0)</f>
        <v>0</v>
      </c>
      <c r="L418">
        <f>IFERROR(VLOOKUP(D418:D1130,'Факторы ликвидности'!C$4:L$2204,7,FALSE),0)</f>
        <v>0</v>
      </c>
      <c r="M418">
        <f>IFERROR(VLOOKUP(D418:D1130,'Факторы ликвидности'!C$4:L$2204,8,FALSE),0)</f>
        <v>0</v>
      </c>
      <c r="N418">
        <f>IFERROR(VLOOKUP(D418:D1130,'Факторы ликвидности'!C$4:L$2204,10,FALSE),0)</f>
        <v>64.8</v>
      </c>
    </row>
    <row r="419" spans="2:14" x14ac:dyDescent="0.3">
      <c r="B419">
        <v>415</v>
      </c>
      <c r="C419" s="16">
        <f t="shared" si="10"/>
        <v>4</v>
      </c>
      <c r="D419" s="17">
        <v>43377</v>
      </c>
      <c r="E419">
        <f>IFERROR(VLOOKUP(D418:D1131,'Остатки на корсчетах'!B$3:D$4956,2,FALSE),0)</f>
        <v>1611.4</v>
      </c>
      <c r="F419">
        <f>IFERROR(VLOOKUP(D419:D1131,Сальдо!C$3:D$4010,2,FALSE),0)</f>
        <v>34.4</v>
      </c>
      <c r="G419">
        <f>IFERROR(VLOOKUP(D419:D1131,'Факторы ликвидности'!C$4:L$2204,2,FALSE),0)</f>
        <v>-31</v>
      </c>
      <c r="H419">
        <f>IFERROR(VLOOKUP(D419:D1131,'Факторы ликвидности'!C$4:L$2204,3,FALSE),0)</f>
        <v>76.099999999999994</v>
      </c>
      <c r="I419">
        <f>IFERROR(VLOOKUP(D419:D1131,'Факторы ликвидности'!C$4:L$2204,4,FALSE),0)</f>
        <v>0</v>
      </c>
      <c r="J419">
        <f>IFERROR(VLOOKUP(D419:D1131,'Факторы ликвидности'!C$4:L$2204,5,FALSE),0)</f>
        <v>0</v>
      </c>
      <c r="K419">
        <f>IFERROR(VLOOKUP(D419:D1131,'Факторы ликвидности'!C$4:L$2204,6,FALSE),0)</f>
        <v>-0.1</v>
      </c>
      <c r="L419">
        <f>IFERROR(VLOOKUP(D419:D1131,'Факторы ликвидности'!C$4:L$2204,7,FALSE),0)</f>
        <v>0</v>
      </c>
      <c r="M419">
        <f>IFERROR(VLOOKUP(D419:D1131,'Факторы ликвидности'!C$4:L$2204,8,FALSE),0)</f>
        <v>0</v>
      </c>
      <c r="N419">
        <f>IFERROR(VLOOKUP(D419:D1131,'Факторы ликвидности'!C$4:L$2204,10,FALSE),0)</f>
        <v>-24.5</v>
      </c>
    </row>
    <row r="420" spans="2:14" x14ac:dyDescent="0.3">
      <c r="B420">
        <v>416</v>
      </c>
      <c r="C420" s="16">
        <f t="shared" si="10"/>
        <v>3</v>
      </c>
      <c r="D420" s="17">
        <v>43376</v>
      </c>
      <c r="E420">
        <f>IFERROR(VLOOKUP(D419:D1132,'Остатки на корсчетах'!B$3:D$4956,2,FALSE),0)</f>
        <v>2187.3000000000002</v>
      </c>
      <c r="F420">
        <f>IFERROR(VLOOKUP(D420:D1132,Сальдо!C$3:D$4010,2,FALSE),0)</f>
        <v>-539.70000000000005</v>
      </c>
      <c r="G420">
        <f>IFERROR(VLOOKUP(D420:D1132,'Факторы ликвидности'!C$4:L$2204,2,FALSE),0)</f>
        <v>-11.2</v>
      </c>
      <c r="H420">
        <f>IFERROR(VLOOKUP(D420:D1132,'Факторы ликвидности'!C$4:L$2204,3,FALSE),0)</f>
        <v>-7.8</v>
      </c>
      <c r="I420">
        <f>IFERROR(VLOOKUP(D420:D1132,'Факторы ликвидности'!C$4:L$2204,4,FALSE),0)</f>
        <v>-6.9</v>
      </c>
      <c r="J420">
        <f>IFERROR(VLOOKUP(D420:D1132,'Факторы ликвидности'!C$4:L$2204,5,FALSE),0)</f>
        <v>-20</v>
      </c>
      <c r="K420">
        <f>IFERROR(VLOOKUP(D420:D1132,'Факторы ликвидности'!C$4:L$2204,6,FALSE),0)</f>
        <v>0.6</v>
      </c>
      <c r="L420">
        <f>IFERROR(VLOOKUP(D420:D1132,'Факторы ликвидности'!C$4:L$2204,7,FALSE),0)</f>
        <v>0</v>
      </c>
      <c r="M420">
        <f>IFERROR(VLOOKUP(D420:D1132,'Факторы ликвидности'!C$4:L$2204,8,FALSE),0)</f>
        <v>0</v>
      </c>
      <c r="N420">
        <f>IFERROR(VLOOKUP(D420:D1132,'Факторы ликвидности'!C$4:L$2204,10,FALSE),0)</f>
        <v>-556.9</v>
      </c>
    </row>
    <row r="421" spans="2:14" x14ac:dyDescent="0.3">
      <c r="B421">
        <v>417</v>
      </c>
      <c r="C421" s="18">
        <f t="shared" si="10"/>
        <v>2</v>
      </c>
      <c r="D421" s="8">
        <v>43375</v>
      </c>
      <c r="E421">
        <f>IFERROR(VLOOKUP(D420:D1133,'Остатки на корсчетах'!B$3:D$4956,2,FALSE),0)</f>
        <v>2005.9</v>
      </c>
      <c r="F421">
        <f>IFERROR(VLOOKUP(D421:D1133,Сальдо!C$3:D$4010,2,FALSE),0)</f>
        <v>46.5</v>
      </c>
      <c r="G421">
        <f>IFERROR(VLOOKUP(D421:D1133,'Факторы ликвидности'!C$4:L$2204,2,FALSE),0)</f>
        <v>3.6</v>
      </c>
      <c r="H421">
        <f>IFERROR(VLOOKUP(D421:D1133,'Факторы ликвидности'!C$4:L$2204,3,FALSE),0)</f>
        <v>86.9</v>
      </c>
      <c r="I421">
        <f>IFERROR(VLOOKUP(D421:D1133,'Факторы ликвидности'!C$4:L$2204,4,FALSE),0)</f>
        <v>10.6</v>
      </c>
      <c r="J421">
        <f>IFERROR(VLOOKUP(D421:D1133,'Факторы ликвидности'!C$4:L$2204,5,FALSE),0)</f>
        <v>0</v>
      </c>
      <c r="K421">
        <f>IFERROR(VLOOKUP(D421:D1133,'Факторы ликвидности'!C$4:L$2204,6,FALSE),0)</f>
        <v>0</v>
      </c>
      <c r="L421">
        <f>IFERROR(VLOOKUP(D421:D1133,'Факторы ликвидности'!C$4:L$2204,7,FALSE),0)</f>
        <v>0</v>
      </c>
      <c r="M421">
        <f>IFERROR(VLOOKUP(D421:D1133,'Факторы ликвидности'!C$4:L$2204,8,FALSE),0)</f>
        <v>0</v>
      </c>
      <c r="N421">
        <f>IFERROR(VLOOKUP(D421:D1133,'Факторы ликвидности'!C$4:L$2204,10,FALSE),0)</f>
        <v>90.8</v>
      </c>
    </row>
    <row r="422" spans="2:14" x14ac:dyDescent="0.3">
      <c r="B422">
        <v>418</v>
      </c>
      <c r="C422" s="18">
        <f t="shared" si="10"/>
        <v>1</v>
      </c>
      <c r="D422" s="8">
        <v>43374</v>
      </c>
      <c r="E422">
        <f>IFERROR(VLOOKUP(D421:D1134,'Остатки на корсчетах'!B$3:D$4956,2,FALSE),0)</f>
        <v>2079.5</v>
      </c>
      <c r="F422">
        <f>IFERROR(VLOOKUP(D422:D1134,Сальдо!C$3:D$4010,2,FALSE),0)</f>
        <v>118.6</v>
      </c>
      <c r="G422">
        <f>IFERROR(VLOOKUP(D422:D1134,'Факторы ликвидности'!C$4:L$2204,2,FALSE),0)</f>
        <v>37.5</v>
      </c>
      <c r="H422">
        <f>IFERROR(VLOOKUP(D422:D1134,'Факторы ликвидности'!C$4:L$2204,3,FALSE),0)</f>
        <v>-181.6</v>
      </c>
      <c r="I422">
        <f>IFERROR(VLOOKUP(D422:D1134,'Факторы ликвидности'!C$4:L$2204,4,FALSE),0)</f>
        <v>0</v>
      </c>
      <c r="J422">
        <f>IFERROR(VLOOKUP(D422:D1134,'Факторы ликвидности'!C$4:L$2204,5,FALSE),0)</f>
        <v>0</v>
      </c>
      <c r="K422">
        <f>IFERROR(VLOOKUP(D422:D1134,'Факторы ликвидности'!C$4:L$2204,6,FALSE),0)</f>
        <v>-202.4</v>
      </c>
      <c r="L422">
        <f>IFERROR(VLOOKUP(D422:D1134,'Факторы ликвидности'!C$4:L$2204,7,FALSE),0)</f>
        <v>0</v>
      </c>
      <c r="M422">
        <f>IFERROR(VLOOKUP(D422:D1134,'Факторы ликвидности'!C$4:L$2204,8,FALSE),0)</f>
        <v>0</v>
      </c>
      <c r="N422">
        <f>IFERROR(VLOOKUP(D422:D1134,'Факторы ликвидности'!C$4:L$2204,10,FALSE),0)</f>
        <v>70.599999999999994</v>
      </c>
    </row>
    <row r="423" spans="2:14" x14ac:dyDescent="0.3">
      <c r="B423">
        <v>419</v>
      </c>
      <c r="C423" s="18">
        <f t="shared" si="10"/>
        <v>7</v>
      </c>
      <c r="D423" s="19">
        <v>43373</v>
      </c>
      <c r="E423">
        <f>IFERROR(VLOOKUP(D422:D1135,'Остатки на корсчетах'!B$3:D$4956,2,FALSE),0)</f>
        <v>0</v>
      </c>
      <c r="F423">
        <f>IFERROR(VLOOKUP(D423:D1135,Сальдо!C$3:D$4010,2,FALSE),0)</f>
        <v>0</v>
      </c>
      <c r="G423">
        <f>IFERROR(VLOOKUP(D423:D1135,'Факторы ликвидности'!C$4:L$2204,2,FALSE),0)</f>
        <v>0</v>
      </c>
      <c r="H423">
        <f>IFERROR(VLOOKUP(D423:D1135,'Факторы ликвидности'!C$4:L$2204,3,FALSE),0)</f>
        <v>0</v>
      </c>
      <c r="I423">
        <f>IFERROR(VLOOKUP(D423:D1135,'Факторы ликвидности'!C$4:L$2204,4,FALSE),0)</f>
        <v>0</v>
      </c>
      <c r="J423">
        <f>IFERROR(VLOOKUP(D423:D1135,'Факторы ликвидности'!C$4:L$2204,5,FALSE),0)</f>
        <v>0</v>
      </c>
      <c r="K423">
        <f>IFERROR(VLOOKUP(D423:D1135,'Факторы ликвидности'!C$4:L$2204,6,FALSE),0)</f>
        <v>0</v>
      </c>
      <c r="L423">
        <f>IFERROR(VLOOKUP(D423:D1135,'Факторы ликвидности'!C$4:L$2204,7,FALSE),0)</f>
        <v>0</v>
      </c>
      <c r="M423">
        <f>IFERROR(VLOOKUP(D423:D1135,'Факторы ликвидности'!C$4:L$2204,8,FALSE),0)</f>
        <v>0</v>
      </c>
      <c r="N423">
        <f>IFERROR(VLOOKUP(D423:D1135,'Факторы ликвидности'!C$4:L$2204,10,FALSE),0)</f>
        <v>0</v>
      </c>
    </row>
    <row r="424" spans="2:14" x14ac:dyDescent="0.3">
      <c r="B424">
        <v>420</v>
      </c>
      <c r="C424" s="18">
        <f t="shared" si="10"/>
        <v>6</v>
      </c>
      <c r="D424" s="19">
        <v>43372</v>
      </c>
      <c r="E424">
        <f>IFERROR(VLOOKUP(D423:D1136,'Остатки на корсчетах'!B$3:D$4956,2,FALSE),0)</f>
        <v>0</v>
      </c>
      <c r="F424">
        <f>IFERROR(VLOOKUP(D424:D1136,Сальдо!C$3:D$4010,2,FALSE),0)</f>
        <v>0</v>
      </c>
      <c r="G424">
        <f>IFERROR(VLOOKUP(D424:D1136,'Факторы ликвидности'!C$4:L$2204,2,FALSE),0)</f>
        <v>0</v>
      </c>
      <c r="H424">
        <f>IFERROR(VLOOKUP(D424:D1136,'Факторы ликвидности'!C$4:L$2204,3,FALSE),0)</f>
        <v>0</v>
      </c>
      <c r="I424">
        <f>IFERROR(VLOOKUP(D424:D1136,'Факторы ликвидности'!C$4:L$2204,4,FALSE),0)</f>
        <v>0</v>
      </c>
      <c r="J424">
        <f>IFERROR(VLOOKUP(D424:D1136,'Факторы ликвидности'!C$4:L$2204,5,FALSE),0)</f>
        <v>0</v>
      </c>
      <c r="K424">
        <f>IFERROR(VLOOKUP(D424:D1136,'Факторы ликвидности'!C$4:L$2204,6,FALSE),0)</f>
        <v>0</v>
      </c>
      <c r="L424">
        <f>IFERROR(VLOOKUP(D424:D1136,'Факторы ликвидности'!C$4:L$2204,7,FALSE),0)</f>
        <v>0</v>
      </c>
      <c r="M424">
        <f>IFERROR(VLOOKUP(D424:D1136,'Факторы ликвидности'!C$4:L$2204,8,FALSE),0)</f>
        <v>0</v>
      </c>
      <c r="N424">
        <f>IFERROR(VLOOKUP(D424:D1136,'Факторы ликвидности'!C$4:L$2204,10,FALSE),0)</f>
        <v>0</v>
      </c>
    </row>
    <row r="425" spans="2:14" x14ac:dyDescent="0.3">
      <c r="B425">
        <v>421</v>
      </c>
      <c r="C425" s="18">
        <f t="shared" si="10"/>
        <v>5</v>
      </c>
      <c r="D425" s="19">
        <v>43371</v>
      </c>
      <c r="E425">
        <f>IFERROR(VLOOKUP(D424:D1137,'Остатки на корсчетах'!B$3:D$4956,2,FALSE),0)</f>
        <v>2128.1</v>
      </c>
      <c r="F425">
        <f>IFERROR(VLOOKUP(D425:D1137,Сальдо!C$3:D$4010,2,FALSE),0)</f>
        <v>-205.4</v>
      </c>
      <c r="G425">
        <f>IFERROR(VLOOKUP(D425:D1137,'Факторы ликвидности'!C$4:L$2204,2,FALSE),0)</f>
        <v>2.9</v>
      </c>
      <c r="H425">
        <f>IFERROR(VLOOKUP(D425:D1137,'Факторы ликвидности'!C$4:L$2204,3,FALSE),0)</f>
        <v>270</v>
      </c>
      <c r="I425">
        <f>IFERROR(VLOOKUP(D425:D1137,'Факторы ликвидности'!C$4:L$2204,4,FALSE),0)</f>
        <v>0</v>
      </c>
      <c r="J425">
        <f>IFERROR(VLOOKUP(D425:D1137,'Факторы ликвидности'!C$4:L$2204,5,FALSE),0)</f>
        <v>14.7</v>
      </c>
      <c r="K425">
        <f>IFERROR(VLOOKUP(D425:D1137,'Факторы ликвидности'!C$4:L$2204,6,FALSE),0)</f>
        <v>199.5</v>
      </c>
      <c r="L425">
        <f>IFERROR(VLOOKUP(D425:D1137,'Факторы ликвидности'!C$4:L$2204,7,FALSE),0)</f>
        <v>0</v>
      </c>
      <c r="M425">
        <f>IFERROR(VLOOKUP(D425:D1137,'Факторы ликвидности'!C$4:L$2204,8,FALSE),0)</f>
        <v>0</v>
      </c>
      <c r="N425">
        <f>IFERROR(VLOOKUP(D425:D1137,'Факторы ликвидности'!C$4:L$2204,10,FALSE),0)</f>
        <v>-321.5</v>
      </c>
    </row>
    <row r="426" spans="2:14" x14ac:dyDescent="0.3">
      <c r="B426">
        <v>422</v>
      </c>
      <c r="C426" s="18">
        <f t="shared" si="10"/>
        <v>4</v>
      </c>
      <c r="D426" s="19">
        <v>43370</v>
      </c>
      <c r="E426">
        <f>IFERROR(VLOOKUP(D425:D1138,'Остатки на корсчетах'!B$3:D$4956,2,FALSE),0)</f>
        <v>2208.5</v>
      </c>
      <c r="F426">
        <f>IFERROR(VLOOKUP(D426:D1138,Сальдо!C$3:D$4010,2,FALSE),0)</f>
        <v>-262.39999999999998</v>
      </c>
      <c r="G426">
        <f>IFERROR(VLOOKUP(D426:D1138,'Факторы ликвидности'!C$4:L$2204,2,FALSE),0)</f>
        <v>5.5</v>
      </c>
      <c r="H426">
        <f>IFERROR(VLOOKUP(D426:D1138,'Факторы ликвидности'!C$4:L$2204,3,FALSE),0)</f>
        <v>-28</v>
      </c>
      <c r="I426">
        <f>IFERROR(VLOOKUP(D426:D1138,'Факторы ликвидности'!C$4:L$2204,4,FALSE),0)</f>
        <v>0</v>
      </c>
      <c r="J426">
        <f>IFERROR(VLOOKUP(D426:D1138,'Факторы ликвидности'!C$4:L$2204,5,FALSE),0)</f>
        <v>0</v>
      </c>
      <c r="K426">
        <f>IFERROR(VLOOKUP(D426:D1138,'Факторы ликвидности'!C$4:L$2204,6,FALSE),0)</f>
        <v>0.5</v>
      </c>
      <c r="L426">
        <f>IFERROR(VLOOKUP(D426:D1138,'Факторы ликвидности'!C$4:L$2204,7,FALSE),0)</f>
        <v>0</v>
      </c>
      <c r="M426">
        <f>IFERROR(VLOOKUP(D426:D1138,'Факторы ликвидности'!C$4:L$2204,8,FALSE),0)</f>
        <v>0</v>
      </c>
      <c r="N426">
        <f>IFERROR(VLOOKUP(D426:D1138,'Факторы ликвидности'!C$4:L$2204,10,FALSE),0)</f>
        <v>-57.9</v>
      </c>
    </row>
    <row r="427" spans="2:14" x14ac:dyDescent="0.3">
      <c r="B427">
        <v>423</v>
      </c>
      <c r="C427" s="18">
        <f t="shared" si="10"/>
        <v>3</v>
      </c>
      <c r="D427" s="19">
        <v>43369</v>
      </c>
      <c r="E427">
        <f>IFERROR(VLOOKUP(D426:D1139,'Остатки на корсчетах'!B$3:D$4956,2,FALSE),0)</f>
        <v>2015.1</v>
      </c>
      <c r="F427">
        <f>IFERROR(VLOOKUP(D427:D1139,Сальдо!C$3:D$4010,2,FALSE),0)</f>
        <v>-151.80000000000001</v>
      </c>
      <c r="G427">
        <f>IFERROR(VLOOKUP(D427:D1139,'Факторы ликвидности'!C$4:L$2204,2,FALSE),0)</f>
        <v>23.8</v>
      </c>
      <c r="H427">
        <f>IFERROR(VLOOKUP(D427:D1139,'Факторы ликвидности'!C$4:L$2204,3,FALSE),0)</f>
        <v>54.8</v>
      </c>
      <c r="I427">
        <f>IFERROR(VLOOKUP(D427:D1139,'Факторы ликвидности'!C$4:L$2204,4,FALSE),0)</f>
        <v>0</v>
      </c>
      <c r="J427">
        <f>IFERROR(VLOOKUP(D427:D1139,'Факторы ликвидности'!C$4:L$2204,5,FALSE),0)</f>
        <v>15</v>
      </c>
      <c r="K427">
        <f>IFERROR(VLOOKUP(D427:D1139,'Факторы ликвидности'!C$4:L$2204,6,FALSE),0)</f>
        <v>-0.3</v>
      </c>
      <c r="L427">
        <f>IFERROR(VLOOKUP(D427:D1139,'Факторы ликвидности'!C$4:L$2204,7,FALSE),0)</f>
        <v>0</v>
      </c>
      <c r="M427">
        <f>IFERROR(VLOOKUP(D427:D1139,'Факторы ликвидности'!C$4:L$2204,8,FALSE),0)</f>
        <v>0</v>
      </c>
      <c r="N427">
        <f>IFERROR(VLOOKUP(D427:D1139,'Факторы ликвидности'!C$4:L$2204,10,FALSE),0)</f>
        <v>114.8</v>
      </c>
    </row>
    <row r="428" spans="2:14" x14ac:dyDescent="0.3">
      <c r="B428">
        <v>424</v>
      </c>
      <c r="C428" s="16">
        <f t="shared" si="10"/>
        <v>2</v>
      </c>
      <c r="D428" s="17">
        <v>43368</v>
      </c>
      <c r="E428">
        <f>IFERROR(VLOOKUP(D427:D1140,'Остатки на корсчетах'!B$3:D$4956,2,FALSE),0)</f>
        <v>2542.5</v>
      </c>
      <c r="F428">
        <f>IFERROR(VLOOKUP(D428:D1140,Сальдо!C$3:D$4010,2,FALSE),0)</f>
        <v>10.199999999999999</v>
      </c>
      <c r="G428">
        <f>IFERROR(VLOOKUP(D428:D1140,'Факторы ликвидности'!C$4:L$2204,2,FALSE),0)</f>
        <v>29.3</v>
      </c>
      <c r="H428">
        <f>IFERROR(VLOOKUP(D428:D1140,'Факторы ликвидности'!C$4:L$2204,3,FALSE),0)</f>
        <v>-829.1</v>
      </c>
      <c r="I428">
        <f>IFERROR(VLOOKUP(D428:D1140,'Факторы ликвидности'!C$4:L$2204,4,FALSE),0)</f>
        <v>13.9</v>
      </c>
      <c r="J428">
        <f>IFERROR(VLOOKUP(D428:D1140,'Факторы ликвидности'!C$4:L$2204,5,FALSE),0)</f>
        <v>0</v>
      </c>
      <c r="K428">
        <f>IFERROR(VLOOKUP(D428:D1140,'Факторы ликвидности'!C$4:L$2204,6,FALSE),0)</f>
        <v>0.2</v>
      </c>
      <c r="L428">
        <f>IFERROR(VLOOKUP(D428:D1140,'Факторы ликвидности'!C$4:L$2204,7,FALSE),0)</f>
        <v>0</v>
      </c>
      <c r="M428">
        <f>IFERROR(VLOOKUP(D428:D1140,'Факторы ликвидности'!C$4:L$2204,8,FALSE),0)</f>
        <v>0</v>
      </c>
      <c r="N428">
        <f>IFERROR(VLOOKUP(D428:D1140,'Факторы ликвидности'!C$4:L$2204,10,FALSE),0)</f>
        <v>272.39999999999998</v>
      </c>
    </row>
    <row r="429" spans="2:14" x14ac:dyDescent="0.3">
      <c r="B429">
        <v>425</v>
      </c>
      <c r="C429" s="16">
        <f t="shared" si="10"/>
        <v>1</v>
      </c>
      <c r="D429" s="17">
        <v>43367</v>
      </c>
      <c r="E429">
        <f>IFERROR(VLOOKUP(D428:D1141,'Остатки на корсчетах'!B$3:D$4956,2,FALSE),0)</f>
        <v>2459.5</v>
      </c>
      <c r="F429">
        <f>IFERROR(VLOOKUP(D429:D1141,Сальдо!C$3:D$4010,2,FALSE),0)</f>
        <v>176.1</v>
      </c>
      <c r="G429">
        <f>IFERROR(VLOOKUP(D429:D1141,'Факторы ликвидности'!C$4:L$2204,2,FALSE),0)</f>
        <v>53.7</v>
      </c>
      <c r="H429">
        <f>IFERROR(VLOOKUP(D429:D1141,'Факторы ликвидности'!C$4:L$2204,3,FALSE),0)</f>
        <v>-136.30000000000001</v>
      </c>
      <c r="I429">
        <f>IFERROR(VLOOKUP(D429:D1141,'Факторы ликвидности'!C$4:L$2204,4,FALSE),0)</f>
        <v>0</v>
      </c>
      <c r="J429">
        <f>IFERROR(VLOOKUP(D429:D1141,'Факторы ликвидности'!C$4:L$2204,5,FALSE),0)</f>
        <v>34.5</v>
      </c>
      <c r="K429">
        <f>IFERROR(VLOOKUP(D429:D1141,'Факторы ликвидности'!C$4:L$2204,6,FALSE),0)</f>
        <v>46.8</v>
      </c>
      <c r="L429">
        <f>IFERROR(VLOOKUP(D429:D1141,'Факторы ликвидности'!C$4:L$2204,7,FALSE),0)</f>
        <v>0</v>
      </c>
      <c r="M429">
        <f>IFERROR(VLOOKUP(D429:D1141,'Факторы ликвидности'!C$4:L$2204,8,FALSE),0)</f>
        <v>0</v>
      </c>
      <c r="N429">
        <f>IFERROR(VLOOKUP(D429:D1141,'Факторы ликвидности'!C$4:L$2204,10,FALSE),0)</f>
        <v>165.6</v>
      </c>
    </row>
    <row r="430" spans="2:14" x14ac:dyDescent="0.3">
      <c r="B430">
        <v>426</v>
      </c>
      <c r="C430" s="16">
        <f t="shared" si="10"/>
        <v>7</v>
      </c>
      <c r="D430" s="17">
        <v>43366</v>
      </c>
      <c r="E430">
        <f>IFERROR(VLOOKUP(D429:D1142,'Остатки на корсчетах'!B$3:D$4956,2,FALSE),0)</f>
        <v>0</v>
      </c>
      <c r="F430">
        <f>IFERROR(VLOOKUP(D430:D1142,Сальдо!C$3:D$4010,2,FALSE),0)</f>
        <v>0</v>
      </c>
      <c r="G430">
        <f>IFERROR(VLOOKUP(D430:D1142,'Факторы ликвидности'!C$4:L$2204,2,FALSE),0)</f>
        <v>0</v>
      </c>
      <c r="H430">
        <f>IFERROR(VLOOKUP(D430:D1142,'Факторы ликвидности'!C$4:L$2204,3,FALSE),0)</f>
        <v>0</v>
      </c>
      <c r="I430">
        <f>IFERROR(VLOOKUP(D430:D1142,'Факторы ликвидности'!C$4:L$2204,4,FALSE),0)</f>
        <v>0</v>
      </c>
      <c r="J430">
        <f>IFERROR(VLOOKUP(D430:D1142,'Факторы ликвидности'!C$4:L$2204,5,FALSE),0)</f>
        <v>0</v>
      </c>
      <c r="K430">
        <f>IFERROR(VLOOKUP(D430:D1142,'Факторы ликвидности'!C$4:L$2204,6,FALSE),0)</f>
        <v>0</v>
      </c>
      <c r="L430">
        <f>IFERROR(VLOOKUP(D430:D1142,'Факторы ликвидности'!C$4:L$2204,7,FALSE),0)</f>
        <v>0</v>
      </c>
      <c r="M430">
        <f>IFERROR(VLOOKUP(D430:D1142,'Факторы ликвидности'!C$4:L$2204,8,FALSE),0)</f>
        <v>0</v>
      </c>
      <c r="N430">
        <f>IFERROR(VLOOKUP(D430:D1142,'Факторы ликвидности'!C$4:L$2204,10,FALSE),0)</f>
        <v>0</v>
      </c>
    </row>
    <row r="431" spans="2:14" x14ac:dyDescent="0.3">
      <c r="B431">
        <v>427</v>
      </c>
      <c r="C431" s="16">
        <f t="shared" si="10"/>
        <v>6</v>
      </c>
      <c r="D431" s="17">
        <v>43365</v>
      </c>
      <c r="E431">
        <f>IFERROR(VLOOKUP(D430:D1143,'Остатки на корсчетах'!B$3:D$4956,2,FALSE),0)</f>
        <v>0</v>
      </c>
      <c r="F431">
        <f>IFERROR(VLOOKUP(D431:D1143,Сальдо!C$3:D$4010,2,FALSE),0)</f>
        <v>0</v>
      </c>
      <c r="G431">
        <f>IFERROR(VLOOKUP(D431:D1143,'Факторы ликвидности'!C$4:L$2204,2,FALSE),0)</f>
        <v>0</v>
      </c>
      <c r="H431">
        <f>IFERROR(VLOOKUP(D431:D1143,'Факторы ликвидности'!C$4:L$2204,3,FALSE),0)</f>
        <v>0</v>
      </c>
      <c r="I431">
        <f>IFERROR(VLOOKUP(D431:D1143,'Факторы ликвидности'!C$4:L$2204,4,FALSE),0)</f>
        <v>0</v>
      </c>
      <c r="J431">
        <f>IFERROR(VLOOKUP(D431:D1143,'Факторы ликвидности'!C$4:L$2204,5,FALSE),0)</f>
        <v>0</v>
      </c>
      <c r="K431">
        <f>IFERROR(VLOOKUP(D431:D1143,'Факторы ликвидности'!C$4:L$2204,6,FALSE),0)</f>
        <v>0</v>
      </c>
      <c r="L431">
        <f>IFERROR(VLOOKUP(D431:D1143,'Факторы ликвидности'!C$4:L$2204,7,FALSE),0)</f>
        <v>0</v>
      </c>
      <c r="M431">
        <f>IFERROR(VLOOKUP(D431:D1143,'Факторы ликвидности'!C$4:L$2204,8,FALSE),0)</f>
        <v>0</v>
      </c>
      <c r="N431">
        <f>IFERROR(VLOOKUP(D431:D1143,'Факторы ликвидности'!C$4:L$2204,10,FALSE),0)</f>
        <v>0</v>
      </c>
    </row>
    <row r="432" spans="2:14" x14ac:dyDescent="0.3">
      <c r="B432">
        <v>428</v>
      </c>
      <c r="C432" s="16">
        <f t="shared" si="10"/>
        <v>5</v>
      </c>
      <c r="D432" s="17">
        <v>43364</v>
      </c>
      <c r="E432">
        <f>IFERROR(VLOOKUP(D431:D1144,'Остатки на корсчетах'!B$3:D$4956,2,FALSE),0)</f>
        <v>2444.9</v>
      </c>
      <c r="F432">
        <f>IFERROR(VLOOKUP(D432:D1144,Сальдо!C$3:D$4010,2,FALSE),0)</f>
        <v>-173.6</v>
      </c>
      <c r="G432">
        <f>IFERROR(VLOOKUP(D432:D1144,'Факторы ликвидности'!C$4:L$2204,2,FALSE),0)</f>
        <v>11.8</v>
      </c>
      <c r="H432">
        <f>IFERROR(VLOOKUP(D432:D1144,'Факторы ликвидности'!C$4:L$2204,3,FALSE),0)</f>
        <v>113.7</v>
      </c>
      <c r="I432">
        <f>IFERROR(VLOOKUP(D432:D1144,'Факторы ликвидности'!C$4:L$2204,4,FALSE),0)</f>
        <v>0</v>
      </c>
      <c r="J432">
        <f>IFERROR(VLOOKUP(D432:D1144,'Факторы ликвидности'!C$4:L$2204,5,FALSE),0)</f>
        <v>40</v>
      </c>
      <c r="K432">
        <f>IFERROR(VLOOKUP(D432:D1144,'Факторы ликвидности'!C$4:L$2204,6,FALSE),0)</f>
        <v>3</v>
      </c>
      <c r="L432">
        <f>IFERROR(VLOOKUP(D432:D1144,'Факторы ликвидности'!C$4:L$2204,7,FALSE),0)</f>
        <v>0</v>
      </c>
      <c r="M432">
        <f>IFERROR(VLOOKUP(D432:D1144,'Факторы ликвидности'!C$4:L$2204,8,FALSE),0)</f>
        <v>0</v>
      </c>
      <c r="N432">
        <f>IFERROR(VLOOKUP(D432:D1144,'Факторы ликвидности'!C$4:L$2204,10,FALSE),0)</f>
        <v>-110.8</v>
      </c>
    </row>
    <row r="433" spans="2:14" x14ac:dyDescent="0.3">
      <c r="B433">
        <v>429</v>
      </c>
      <c r="C433" s="16">
        <f t="shared" si="10"/>
        <v>4</v>
      </c>
      <c r="D433" s="17">
        <v>43363</v>
      </c>
      <c r="E433">
        <f>IFERROR(VLOOKUP(D432:D1145,'Остатки на корсчетах'!B$3:D$4956,2,FALSE),0)</f>
        <v>2586.9</v>
      </c>
      <c r="F433">
        <f>IFERROR(VLOOKUP(D433:D1145,Сальдо!C$3:D$4010,2,FALSE),0)</f>
        <v>-101.6</v>
      </c>
      <c r="G433">
        <f>IFERROR(VLOOKUP(D433:D1145,'Факторы ликвидности'!C$4:L$2204,2,FALSE),0)</f>
        <v>5.2</v>
      </c>
      <c r="H433">
        <f>IFERROR(VLOOKUP(D433:D1145,'Факторы ликвидности'!C$4:L$2204,3,FALSE),0)</f>
        <v>19.7</v>
      </c>
      <c r="I433">
        <f>IFERROR(VLOOKUP(D433:D1145,'Факторы ликвидности'!C$4:L$2204,4,FALSE),0)</f>
        <v>0</v>
      </c>
      <c r="J433">
        <f>IFERROR(VLOOKUP(D433:D1145,'Факторы ликвидности'!C$4:L$2204,5,FALSE),0)</f>
        <v>0</v>
      </c>
      <c r="K433">
        <f>IFERROR(VLOOKUP(D433:D1145,'Факторы ликвидности'!C$4:L$2204,6,FALSE),0)</f>
        <v>0</v>
      </c>
      <c r="L433">
        <f>IFERROR(VLOOKUP(D433:D1145,'Факторы ликвидности'!C$4:L$2204,7,FALSE),0)</f>
        <v>0</v>
      </c>
      <c r="M433">
        <f>IFERROR(VLOOKUP(D433:D1145,'Факторы ликвидности'!C$4:L$2204,8,FALSE),0)</f>
        <v>0</v>
      </c>
      <c r="N433">
        <f>IFERROR(VLOOKUP(D433:D1145,'Факторы ликвидности'!C$4:L$2204,10,FALSE),0)</f>
        <v>-166.9</v>
      </c>
    </row>
    <row r="434" spans="2:14" x14ac:dyDescent="0.3">
      <c r="B434">
        <v>430</v>
      </c>
      <c r="C434" s="16">
        <f t="shared" si="10"/>
        <v>3</v>
      </c>
      <c r="D434" s="17">
        <v>43362</v>
      </c>
      <c r="E434">
        <f>IFERROR(VLOOKUP(D433:D1146,'Остатки на корсчетах'!B$3:D$4956,2,FALSE),0)</f>
        <v>2536.1999999999998</v>
      </c>
      <c r="F434">
        <f>IFERROR(VLOOKUP(D434:D1146,Сальдо!C$3:D$4010,2,FALSE),0)</f>
        <v>-76.900000000000006</v>
      </c>
      <c r="G434">
        <f>IFERROR(VLOOKUP(D434:D1146,'Факторы ликвидности'!C$4:L$2204,2,FALSE),0)</f>
        <v>13.4</v>
      </c>
      <c r="H434">
        <f>IFERROR(VLOOKUP(D434:D1146,'Факторы ликвидности'!C$4:L$2204,3,FALSE),0)</f>
        <v>11.1</v>
      </c>
      <c r="I434">
        <f>IFERROR(VLOOKUP(D434:D1146,'Факторы ликвидности'!C$4:L$2204,4,FALSE),0)</f>
        <v>0</v>
      </c>
      <c r="J434">
        <f>IFERROR(VLOOKUP(D434:D1146,'Факторы ликвидности'!C$4:L$2204,5,FALSE),0)</f>
        <v>10</v>
      </c>
      <c r="K434">
        <f>IFERROR(VLOOKUP(D434:D1146,'Факторы ликвидности'!C$4:L$2204,6,FALSE),0)</f>
        <v>0</v>
      </c>
      <c r="L434">
        <f>IFERROR(VLOOKUP(D434:D1146,'Факторы ликвидности'!C$4:L$2204,7,FALSE),0)</f>
        <v>0</v>
      </c>
      <c r="M434">
        <f>IFERROR(VLOOKUP(D434:D1146,'Факторы ликвидности'!C$4:L$2204,8,FALSE),0)</f>
        <v>0</v>
      </c>
      <c r="N434">
        <f>IFERROR(VLOOKUP(D434:D1146,'Факторы ликвидности'!C$4:L$2204,10,FALSE),0)</f>
        <v>26.2</v>
      </c>
    </row>
    <row r="435" spans="2:14" x14ac:dyDescent="0.3">
      <c r="B435">
        <v>431</v>
      </c>
      <c r="C435" s="18">
        <f t="shared" si="10"/>
        <v>2</v>
      </c>
      <c r="D435" s="8">
        <v>43361</v>
      </c>
      <c r="E435">
        <f>IFERROR(VLOOKUP(D434:D1147,'Остатки на корсчетах'!B$3:D$4956,2,FALSE),0)</f>
        <v>2546.1</v>
      </c>
      <c r="F435">
        <f>IFERROR(VLOOKUP(D435:D1147,Сальдо!C$3:D$4010,2,FALSE),0)</f>
        <v>-177</v>
      </c>
      <c r="G435">
        <f>IFERROR(VLOOKUP(D435:D1147,'Факторы ликвидности'!C$4:L$2204,2,FALSE),0)</f>
        <v>9.3000000000000007</v>
      </c>
      <c r="H435">
        <f>IFERROR(VLOOKUP(D435:D1147,'Факторы ликвидности'!C$4:L$2204,3,FALSE),0)</f>
        <v>6.6</v>
      </c>
      <c r="I435">
        <f>IFERROR(VLOOKUP(D435:D1147,'Факторы ликвидности'!C$4:L$2204,4,FALSE),0)</f>
        <v>0</v>
      </c>
      <c r="J435">
        <f>IFERROR(VLOOKUP(D435:D1147,'Факторы ликвидности'!C$4:L$2204,5,FALSE),0)</f>
        <v>0</v>
      </c>
      <c r="K435">
        <f>IFERROR(VLOOKUP(D435:D1147,'Факторы ликвидности'!C$4:L$2204,6,FALSE),0)</f>
        <v>10.199999999999999</v>
      </c>
      <c r="L435">
        <f>IFERROR(VLOOKUP(D435:D1147,'Факторы ликвидности'!C$4:L$2204,7,FALSE),0)</f>
        <v>0</v>
      </c>
      <c r="M435">
        <f>IFERROR(VLOOKUP(D435:D1147,'Факторы ликвидности'!C$4:L$2204,8,FALSE),0)</f>
        <v>-21.5</v>
      </c>
      <c r="N435">
        <f>IFERROR(VLOOKUP(D435:D1147,'Факторы ликвидности'!C$4:L$2204,10,FALSE),0)</f>
        <v>-4.2</v>
      </c>
    </row>
    <row r="436" spans="2:14" x14ac:dyDescent="0.3">
      <c r="B436">
        <v>432</v>
      </c>
      <c r="C436" s="18">
        <f t="shared" si="10"/>
        <v>1</v>
      </c>
      <c r="D436" s="8">
        <v>43360</v>
      </c>
      <c r="E436">
        <f>IFERROR(VLOOKUP(D435:D1148,'Остатки на корсчетах'!B$3:D$4956,2,FALSE),0)</f>
        <v>2575.3000000000002</v>
      </c>
      <c r="F436">
        <f>IFERROR(VLOOKUP(D436:D1148,Сальдо!C$3:D$4010,2,FALSE),0)</f>
        <v>-18.5</v>
      </c>
      <c r="G436">
        <f>IFERROR(VLOOKUP(D436:D1148,'Факторы ликвидности'!C$4:L$2204,2,FALSE),0)</f>
        <v>26.6</v>
      </c>
      <c r="H436">
        <f>IFERROR(VLOOKUP(D436:D1148,'Факторы ликвидности'!C$4:L$2204,3,FALSE),0)</f>
        <v>-38.4</v>
      </c>
      <c r="I436">
        <f>IFERROR(VLOOKUP(D436:D1148,'Факторы ликвидности'!C$4:L$2204,4,FALSE),0)</f>
        <v>0</v>
      </c>
      <c r="J436">
        <f>IFERROR(VLOOKUP(D436:D1148,'Факторы ликвидности'!C$4:L$2204,5,FALSE),0)</f>
        <v>0</v>
      </c>
      <c r="K436">
        <f>IFERROR(VLOOKUP(D436:D1148,'Факторы ликвидности'!C$4:L$2204,6,FALSE),0)</f>
        <v>19</v>
      </c>
      <c r="L436">
        <f>IFERROR(VLOOKUP(D436:D1148,'Факторы ликвидности'!C$4:L$2204,7,FALSE),0)</f>
        <v>0</v>
      </c>
      <c r="M436">
        <f>IFERROR(VLOOKUP(D436:D1148,'Факторы ликвидности'!C$4:L$2204,8,FALSE),0)</f>
        <v>-15.2</v>
      </c>
      <c r="N436">
        <f>IFERROR(VLOOKUP(D436:D1148,'Факторы ликвидности'!C$4:L$2204,10,FALSE),0)</f>
        <v>-2.2999999999999998</v>
      </c>
    </row>
    <row r="437" spans="2:14" x14ac:dyDescent="0.3">
      <c r="B437">
        <v>433</v>
      </c>
      <c r="C437" s="18">
        <f t="shared" si="10"/>
        <v>7</v>
      </c>
      <c r="D437" s="19">
        <v>43359</v>
      </c>
      <c r="E437">
        <f>IFERROR(VLOOKUP(D436:D1149,'Остатки на корсчетах'!B$3:D$4956,2,FALSE),0)</f>
        <v>0</v>
      </c>
      <c r="F437">
        <f>IFERROR(VLOOKUP(D437:D1149,Сальдо!C$3:D$4010,2,FALSE),0)</f>
        <v>0</v>
      </c>
      <c r="G437">
        <f>IFERROR(VLOOKUP(D437:D1149,'Факторы ликвидности'!C$4:L$2204,2,FALSE),0)</f>
        <v>0</v>
      </c>
      <c r="H437">
        <f>IFERROR(VLOOKUP(D437:D1149,'Факторы ликвидности'!C$4:L$2204,3,FALSE),0)</f>
        <v>0</v>
      </c>
      <c r="I437">
        <f>IFERROR(VLOOKUP(D437:D1149,'Факторы ликвидности'!C$4:L$2204,4,FALSE),0)</f>
        <v>0</v>
      </c>
      <c r="J437">
        <f>IFERROR(VLOOKUP(D437:D1149,'Факторы ликвидности'!C$4:L$2204,5,FALSE),0)</f>
        <v>0</v>
      </c>
      <c r="K437">
        <f>IFERROR(VLOOKUP(D437:D1149,'Факторы ликвидности'!C$4:L$2204,6,FALSE),0)</f>
        <v>0</v>
      </c>
      <c r="L437">
        <f>IFERROR(VLOOKUP(D437:D1149,'Факторы ликвидности'!C$4:L$2204,7,FALSE),0)</f>
        <v>0</v>
      </c>
      <c r="M437">
        <f>IFERROR(VLOOKUP(D437:D1149,'Факторы ликвидности'!C$4:L$2204,8,FALSE),0)</f>
        <v>0</v>
      </c>
      <c r="N437">
        <f>IFERROR(VLOOKUP(D437:D1149,'Факторы ликвидности'!C$4:L$2204,10,FALSE),0)</f>
        <v>0</v>
      </c>
    </row>
    <row r="438" spans="2:14" x14ac:dyDescent="0.3">
      <c r="B438">
        <v>434</v>
      </c>
      <c r="C438" s="18">
        <f t="shared" si="10"/>
        <v>6</v>
      </c>
      <c r="D438" s="19">
        <v>43358</v>
      </c>
      <c r="E438">
        <f>IFERROR(VLOOKUP(D437:D1150,'Остатки на корсчетах'!B$3:D$4956,2,FALSE),0)</f>
        <v>0</v>
      </c>
      <c r="F438">
        <f>IFERROR(VLOOKUP(D438:D1150,Сальдо!C$3:D$4010,2,FALSE),0)</f>
        <v>0</v>
      </c>
      <c r="G438">
        <f>IFERROR(VLOOKUP(D438:D1150,'Факторы ликвидности'!C$4:L$2204,2,FALSE),0)</f>
        <v>0</v>
      </c>
      <c r="H438">
        <f>IFERROR(VLOOKUP(D438:D1150,'Факторы ликвидности'!C$4:L$2204,3,FALSE),0)</f>
        <v>0</v>
      </c>
      <c r="I438">
        <f>IFERROR(VLOOKUP(D438:D1150,'Факторы ликвидности'!C$4:L$2204,4,FALSE),0)</f>
        <v>0</v>
      </c>
      <c r="J438">
        <f>IFERROR(VLOOKUP(D438:D1150,'Факторы ликвидности'!C$4:L$2204,5,FALSE),0)</f>
        <v>0</v>
      </c>
      <c r="K438">
        <f>IFERROR(VLOOKUP(D438:D1150,'Факторы ликвидности'!C$4:L$2204,6,FALSE),0)</f>
        <v>0</v>
      </c>
      <c r="L438">
        <f>IFERROR(VLOOKUP(D438:D1150,'Факторы ликвидности'!C$4:L$2204,7,FALSE),0)</f>
        <v>0</v>
      </c>
      <c r="M438">
        <f>IFERROR(VLOOKUP(D438:D1150,'Факторы ликвидности'!C$4:L$2204,8,FALSE),0)</f>
        <v>0</v>
      </c>
      <c r="N438">
        <f>IFERROR(VLOOKUP(D438:D1150,'Факторы ликвидности'!C$4:L$2204,10,FALSE),0)</f>
        <v>0</v>
      </c>
    </row>
    <row r="439" spans="2:14" x14ac:dyDescent="0.3">
      <c r="B439">
        <v>435</v>
      </c>
      <c r="C439" s="18">
        <f t="shared" si="10"/>
        <v>5</v>
      </c>
      <c r="D439" s="19">
        <v>43357</v>
      </c>
      <c r="E439">
        <f>IFERROR(VLOOKUP(D438:D1151,'Остатки на корсчетах'!B$3:D$4956,2,FALSE),0)</f>
        <v>2600.1999999999998</v>
      </c>
      <c r="F439">
        <f>IFERROR(VLOOKUP(D439:D1151,Сальдо!C$3:D$4010,2,FALSE),0)</f>
        <v>-277.8</v>
      </c>
      <c r="G439">
        <f>IFERROR(VLOOKUP(D439:D1151,'Факторы ликвидности'!C$4:L$2204,2,FALSE),0)</f>
        <v>-26.6</v>
      </c>
      <c r="H439">
        <f>IFERROR(VLOOKUP(D439:D1151,'Факторы ликвидности'!C$4:L$2204,3,FALSE),0)</f>
        <v>34.6</v>
      </c>
      <c r="I439">
        <f>IFERROR(VLOOKUP(D439:D1151,'Факторы ликвидности'!C$4:L$2204,4,FALSE),0)</f>
        <v>0</v>
      </c>
      <c r="J439">
        <f>IFERROR(VLOOKUP(D439:D1151,'Факторы ликвидности'!C$4:L$2204,5,FALSE),0)</f>
        <v>20</v>
      </c>
      <c r="K439">
        <f>IFERROR(VLOOKUP(D439:D1151,'Факторы ликвидности'!C$4:L$2204,6,FALSE),0)</f>
        <v>0</v>
      </c>
      <c r="L439">
        <f>IFERROR(VLOOKUP(D439:D1151,'Факторы ликвидности'!C$4:L$2204,7,FALSE),0)</f>
        <v>0</v>
      </c>
      <c r="M439">
        <f>IFERROR(VLOOKUP(D439:D1151,'Факторы ликвидности'!C$4:L$2204,8,FALSE),0)</f>
        <v>-0.3</v>
      </c>
      <c r="N439">
        <f>IFERROR(VLOOKUP(D439:D1151,'Факторы ликвидности'!C$4:L$2204,10,FALSE),0)</f>
        <v>-32.6</v>
      </c>
    </row>
    <row r="440" spans="2:14" x14ac:dyDescent="0.3">
      <c r="B440">
        <v>436</v>
      </c>
      <c r="C440" s="18">
        <f t="shared" si="10"/>
        <v>4</v>
      </c>
      <c r="D440" s="19">
        <v>43356</v>
      </c>
      <c r="E440">
        <f>IFERROR(VLOOKUP(D439:D1152,'Остатки на корсчетах'!B$3:D$4956,2,FALSE),0)</f>
        <v>2737.3</v>
      </c>
      <c r="F440">
        <f>IFERROR(VLOOKUP(D440:D1152,Сальдо!C$3:D$4010,2,FALSE),0)</f>
        <v>-162.19999999999999</v>
      </c>
      <c r="G440">
        <f>IFERROR(VLOOKUP(D440:D1152,'Факторы ликвидности'!C$4:L$2204,2,FALSE),0)</f>
        <v>-37.1</v>
      </c>
      <c r="H440">
        <f>IFERROR(VLOOKUP(D440:D1152,'Факторы ликвидности'!C$4:L$2204,3,FALSE),0)</f>
        <v>11</v>
      </c>
      <c r="I440">
        <f>IFERROR(VLOOKUP(D440:D1152,'Факторы ликвидности'!C$4:L$2204,4,FALSE),0)</f>
        <v>0</v>
      </c>
      <c r="J440">
        <f>IFERROR(VLOOKUP(D440:D1152,'Факторы ликвидности'!C$4:L$2204,5,FALSE),0)</f>
        <v>0</v>
      </c>
      <c r="K440">
        <f>IFERROR(VLOOKUP(D440:D1152,'Факторы ликвидности'!C$4:L$2204,6,FALSE),0)</f>
        <v>0</v>
      </c>
      <c r="L440">
        <f>IFERROR(VLOOKUP(D440:D1152,'Факторы ликвидности'!C$4:L$2204,7,FALSE),0)</f>
        <v>0</v>
      </c>
      <c r="M440">
        <f>IFERROR(VLOOKUP(D440:D1152,'Факторы ликвидности'!C$4:L$2204,8,FALSE),0)</f>
        <v>0.1</v>
      </c>
      <c r="N440">
        <f>IFERROR(VLOOKUP(D440:D1152,'Факторы ликвидности'!C$4:L$2204,10,FALSE),0)</f>
        <v>-111</v>
      </c>
    </row>
    <row r="441" spans="2:14" x14ac:dyDescent="0.3">
      <c r="B441">
        <v>437</v>
      </c>
      <c r="C441" s="18">
        <f t="shared" si="10"/>
        <v>3</v>
      </c>
      <c r="D441" s="19">
        <v>43355</v>
      </c>
      <c r="E441">
        <f>IFERROR(VLOOKUP(D440:D1153,'Остатки на корсчетах'!B$3:D$4956,2,FALSE),0)</f>
        <v>2439</v>
      </c>
      <c r="F441">
        <f>IFERROR(VLOOKUP(D441:D1153,Сальдо!C$3:D$4010,2,FALSE),0)</f>
        <v>122.1</v>
      </c>
      <c r="G441">
        <f>IFERROR(VLOOKUP(D441:D1153,'Факторы ликвидности'!C$4:L$2204,2,FALSE),0)</f>
        <v>-26.3</v>
      </c>
      <c r="H441">
        <f>IFERROR(VLOOKUP(D441:D1153,'Факторы ликвидности'!C$4:L$2204,3,FALSE),0)</f>
        <v>37.9</v>
      </c>
      <c r="I441">
        <f>IFERROR(VLOOKUP(D441:D1153,'Факторы ликвидности'!C$4:L$2204,4,FALSE),0)</f>
        <v>0</v>
      </c>
      <c r="J441">
        <f>IFERROR(VLOOKUP(D441:D1153,'Факторы ликвидности'!C$4:L$2204,5,FALSE),0)</f>
        <v>-10</v>
      </c>
      <c r="K441">
        <f>IFERROR(VLOOKUP(D441:D1153,'Факторы ликвидности'!C$4:L$2204,6,FALSE),0)</f>
        <v>0</v>
      </c>
      <c r="L441">
        <f>IFERROR(VLOOKUP(D441:D1153,'Факторы ликвидности'!C$4:L$2204,7,FALSE),0)</f>
        <v>0</v>
      </c>
      <c r="M441">
        <f>IFERROR(VLOOKUP(D441:D1153,'Факторы ликвидности'!C$4:L$2204,8,FALSE),0)</f>
        <v>0</v>
      </c>
      <c r="N441">
        <f>IFERROR(VLOOKUP(D441:D1153,'Факторы ликвидности'!C$4:L$2204,10,FALSE),0)</f>
        <v>286.7</v>
      </c>
    </row>
    <row r="442" spans="2:14" x14ac:dyDescent="0.3">
      <c r="B442">
        <v>438</v>
      </c>
      <c r="C442" s="16">
        <f t="shared" si="10"/>
        <v>2</v>
      </c>
      <c r="D442" s="17">
        <v>43354</v>
      </c>
      <c r="E442">
        <f>IFERROR(VLOOKUP(D441:D1154,'Остатки на корсчетах'!B$3:D$4956,2,FALSE),0)</f>
        <v>2445.1999999999998</v>
      </c>
      <c r="F442">
        <f>IFERROR(VLOOKUP(D442:D1154,Сальдо!C$3:D$4010,2,FALSE),0)</f>
        <v>-204.3</v>
      </c>
      <c r="G442">
        <f>IFERROR(VLOOKUP(D442:D1154,'Факторы ликвидности'!C$4:L$2204,2,FALSE),0)</f>
        <v>-13.3</v>
      </c>
      <c r="H442">
        <f>IFERROR(VLOOKUP(D442:D1154,'Факторы ликвидности'!C$4:L$2204,3,FALSE),0)</f>
        <v>46.9</v>
      </c>
      <c r="I442">
        <f>IFERROR(VLOOKUP(D442:D1154,'Факторы ликвидности'!C$4:L$2204,4,FALSE),0)</f>
        <v>8.5</v>
      </c>
      <c r="J442">
        <f>IFERROR(VLOOKUP(D442:D1154,'Факторы ликвидности'!C$4:L$2204,5,FALSE),0)</f>
        <v>0</v>
      </c>
      <c r="K442">
        <f>IFERROR(VLOOKUP(D442:D1154,'Факторы ликвидности'!C$4:L$2204,6,FALSE),0)</f>
        <v>0.2</v>
      </c>
      <c r="L442">
        <f>IFERROR(VLOOKUP(D442:D1154,'Факторы ликвидности'!C$4:L$2204,7,FALSE),0)</f>
        <v>0</v>
      </c>
      <c r="M442">
        <f>IFERROR(VLOOKUP(D442:D1154,'Факторы ликвидности'!C$4:L$2204,8,FALSE),0)</f>
        <v>0</v>
      </c>
      <c r="N442">
        <f>IFERROR(VLOOKUP(D442:D1154,'Факторы ликвидности'!C$4:L$2204,10,FALSE),0)</f>
        <v>-39.9</v>
      </c>
    </row>
    <row r="443" spans="2:14" x14ac:dyDescent="0.3">
      <c r="B443">
        <v>439</v>
      </c>
      <c r="C443" s="16">
        <f t="shared" si="10"/>
        <v>1</v>
      </c>
      <c r="D443" s="17">
        <v>43353</v>
      </c>
      <c r="E443">
        <f>IFERROR(VLOOKUP(D442:D1155,'Остатки на корсчетах'!B$3:D$4956,2,FALSE),0)</f>
        <v>2419.1999999999998</v>
      </c>
      <c r="F443">
        <f>IFERROR(VLOOKUP(D443:D1155,Сальдо!C$3:D$4010,2,FALSE),0)</f>
        <v>-236.8</v>
      </c>
      <c r="G443">
        <f>IFERROR(VLOOKUP(D443:D1155,'Факторы ликвидности'!C$4:L$2204,2,FALSE),0)</f>
        <v>6.7</v>
      </c>
      <c r="H443">
        <f>IFERROR(VLOOKUP(D443:D1155,'Факторы ликвидности'!C$4:L$2204,3,FALSE),0)</f>
        <v>49.7</v>
      </c>
      <c r="I443">
        <f>IFERROR(VLOOKUP(D443:D1155,'Факторы ликвидности'!C$4:L$2204,4,FALSE),0)</f>
        <v>0</v>
      </c>
      <c r="J443">
        <f>IFERROR(VLOOKUP(D443:D1155,'Факторы ликвидности'!C$4:L$2204,5,FALSE),0)</f>
        <v>0</v>
      </c>
      <c r="K443">
        <f>IFERROR(VLOOKUP(D443:D1155,'Факторы ликвидности'!C$4:L$2204,6,FALSE),0)</f>
        <v>44.4</v>
      </c>
      <c r="L443">
        <f>IFERROR(VLOOKUP(D443:D1155,'Факторы ликвидности'!C$4:L$2204,7,FALSE),0)</f>
        <v>0</v>
      </c>
      <c r="M443">
        <f>IFERROR(VLOOKUP(D443:D1155,'Факторы ликвидности'!C$4:L$2204,8,FALSE),0)</f>
        <v>0</v>
      </c>
      <c r="N443">
        <f>IFERROR(VLOOKUP(D443:D1155,'Факторы ликвидности'!C$4:L$2204,10,FALSE),0)</f>
        <v>-30.4</v>
      </c>
    </row>
    <row r="444" spans="2:14" x14ac:dyDescent="0.3">
      <c r="B444">
        <v>440</v>
      </c>
      <c r="C444" s="16">
        <f t="shared" si="10"/>
        <v>7</v>
      </c>
      <c r="D444" s="17">
        <v>43352</v>
      </c>
      <c r="E444">
        <f>IFERROR(VLOOKUP(D443:D1156,'Остатки на корсчетах'!B$3:D$4956,2,FALSE),0)</f>
        <v>0</v>
      </c>
      <c r="F444">
        <f>IFERROR(VLOOKUP(D444:D1156,Сальдо!C$3:D$4010,2,FALSE),0)</f>
        <v>0</v>
      </c>
      <c r="G444">
        <f>IFERROR(VLOOKUP(D444:D1156,'Факторы ликвидности'!C$4:L$2204,2,FALSE),0)</f>
        <v>0</v>
      </c>
      <c r="H444">
        <f>IFERROR(VLOOKUP(D444:D1156,'Факторы ликвидности'!C$4:L$2204,3,FALSE),0)</f>
        <v>0</v>
      </c>
      <c r="I444">
        <f>IFERROR(VLOOKUP(D444:D1156,'Факторы ликвидности'!C$4:L$2204,4,FALSE),0)</f>
        <v>0</v>
      </c>
      <c r="J444">
        <f>IFERROR(VLOOKUP(D444:D1156,'Факторы ликвидности'!C$4:L$2204,5,FALSE),0)</f>
        <v>0</v>
      </c>
      <c r="K444">
        <f>IFERROR(VLOOKUP(D444:D1156,'Факторы ликвидности'!C$4:L$2204,6,FALSE),0)</f>
        <v>0</v>
      </c>
      <c r="L444">
        <f>IFERROR(VLOOKUP(D444:D1156,'Факторы ликвидности'!C$4:L$2204,7,FALSE),0)</f>
        <v>0</v>
      </c>
      <c r="M444">
        <f>IFERROR(VLOOKUP(D444:D1156,'Факторы ликвидности'!C$4:L$2204,8,FALSE),0)</f>
        <v>0</v>
      </c>
      <c r="N444">
        <f>IFERROR(VLOOKUP(D444:D1156,'Факторы ликвидности'!C$4:L$2204,10,FALSE),0)</f>
        <v>0</v>
      </c>
    </row>
    <row r="445" spans="2:14" x14ac:dyDescent="0.3">
      <c r="B445">
        <v>441</v>
      </c>
      <c r="C445" s="16">
        <f t="shared" si="10"/>
        <v>6</v>
      </c>
      <c r="D445" s="17">
        <v>43351</v>
      </c>
      <c r="E445">
        <f>IFERROR(VLOOKUP(D444:D1157,'Остатки на корсчетах'!B$3:D$4956,2,FALSE),0)</f>
        <v>0</v>
      </c>
      <c r="F445">
        <f>IFERROR(VLOOKUP(D445:D1157,Сальдо!C$3:D$4010,2,FALSE),0)</f>
        <v>0</v>
      </c>
      <c r="G445">
        <f>IFERROR(VLOOKUP(D445:D1157,'Факторы ликвидности'!C$4:L$2204,2,FALSE),0)</f>
        <v>0</v>
      </c>
      <c r="H445">
        <f>IFERROR(VLOOKUP(D445:D1157,'Факторы ликвидности'!C$4:L$2204,3,FALSE),0)</f>
        <v>0</v>
      </c>
      <c r="I445">
        <f>IFERROR(VLOOKUP(D445:D1157,'Факторы ликвидности'!C$4:L$2204,4,FALSE),0)</f>
        <v>0</v>
      </c>
      <c r="J445">
        <f>IFERROR(VLOOKUP(D445:D1157,'Факторы ликвидности'!C$4:L$2204,5,FALSE),0)</f>
        <v>0</v>
      </c>
      <c r="K445">
        <f>IFERROR(VLOOKUP(D445:D1157,'Факторы ликвидности'!C$4:L$2204,6,FALSE),0)</f>
        <v>0</v>
      </c>
      <c r="L445">
        <f>IFERROR(VLOOKUP(D445:D1157,'Факторы ликвидности'!C$4:L$2204,7,FALSE),0)</f>
        <v>0</v>
      </c>
      <c r="M445">
        <f>IFERROR(VLOOKUP(D445:D1157,'Факторы ликвидности'!C$4:L$2204,8,FALSE),0)</f>
        <v>0</v>
      </c>
      <c r="N445">
        <f>IFERROR(VLOOKUP(D445:D1157,'Факторы ликвидности'!C$4:L$2204,10,FALSE),0)</f>
        <v>0</v>
      </c>
    </row>
    <row r="446" spans="2:14" x14ac:dyDescent="0.3">
      <c r="B446">
        <v>442</v>
      </c>
      <c r="C446" s="16">
        <f t="shared" si="10"/>
        <v>5</v>
      </c>
      <c r="D446" s="17">
        <v>43350</v>
      </c>
      <c r="E446">
        <f>IFERROR(VLOOKUP(D445:D1158,'Остатки на корсчетах'!B$3:D$4956,2,FALSE),0)</f>
        <v>2432.4</v>
      </c>
      <c r="F446">
        <f>IFERROR(VLOOKUP(D446:D1158,Сальдо!C$3:D$4010,2,FALSE),0)</f>
        <v>-252.2</v>
      </c>
      <c r="G446">
        <f>IFERROR(VLOOKUP(D446:D1158,'Факторы ликвидности'!C$4:L$2204,2,FALSE),0)</f>
        <v>-32.799999999999997</v>
      </c>
      <c r="H446">
        <f>IFERROR(VLOOKUP(D446:D1158,'Факторы ликвидности'!C$4:L$2204,3,FALSE),0)</f>
        <v>38.700000000000003</v>
      </c>
      <c r="I446">
        <f>IFERROR(VLOOKUP(D446:D1158,'Факторы ликвидности'!C$4:L$2204,4,FALSE),0)</f>
        <v>0</v>
      </c>
      <c r="J446">
        <f>IFERROR(VLOOKUP(D446:D1158,'Факторы ликвидности'!C$4:L$2204,5,FALSE),0)</f>
        <v>40</v>
      </c>
      <c r="K446">
        <f>IFERROR(VLOOKUP(D446:D1158,'Факторы ликвидности'!C$4:L$2204,6,FALSE),0)</f>
        <v>-100.2</v>
      </c>
      <c r="L446">
        <f>IFERROR(VLOOKUP(D446:D1158,'Факторы ликвидности'!C$4:L$2204,7,FALSE),0)</f>
        <v>0</v>
      </c>
      <c r="M446">
        <f>IFERROR(VLOOKUP(D446:D1158,'Факторы ликвидности'!C$4:L$2204,8,FALSE),0)</f>
        <v>0</v>
      </c>
      <c r="N446">
        <f>IFERROR(VLOOKUP(D446:D1158,'Факторы ликвидности'!C$4:L$2204,10,FALSE),0)</f>
        <v>-19</v>
      </c>
    </row>
    <row r="447" spans="2:14" x14ac:dyDescent="0.3">
      <c r="B447">
        <v>443</v>
      </c>
      <c r="C447" s="16">
        <f t="shared" si="10"/>
        <v>4</v>
      </c>
      <c r="D447" s="17">
        <v>43349</v>
      </c>
      <c r="E447">
        <f>IFERROR(VLOOKUP(D446:D1159,'Остатки на корсчетах'!B$3:D$4956,2,FALSE),0)</f>
        <v>2626.8</v>
      </c>
      <c r="F447">
        <f>IFERROR(VLOOKUP(D447:D1159,Сальдо!C$3:D$4010,2,FALSE),0)</f>
        <v>-157.30000000000001</v>
      </c>
      <c r="G447">
        <f>IFERROR(VLOOKUP(D447:D1159,'Факторы ликвидности'!C$4:L$2204,2,FALSE),0)</f>
        <v>-35</v>
      </c>
      <c r="H447">
        <f>IFERROR(VLOOKUP(D447:D1159,'Факторы ликвидности'!C$4:L$2204,3,FALSE),0)</f>
        <v>-255</v>
      </c>
      <c r="I447">
        <f>IFERROR(VLOOKUP(D447:D1159,'Факторы ликвидности'!C$4:L$2204,4,FALSE),0)</f>
        <v>0</v>
      </c>
      <c r="J447">
        <f>IFERROR(VLOOKUP(D447:D1159,'Факторы ликвидности'!C$4:L$2204,5,FALSE),0)</f>
        <v>0</v>
      </c>
      <c r="K447">
        <f>IFERROR(VLOOKUP(D447:D1159,'Факторы ликвидности'!C$4:L$2204,6,FALSE),0)</f>
        <v>-267.10000000000002</v>
      </c>
      <c r="L447">
        <f>IFERROR(VLOOKUP(D447:D1159,'Факторы ликвидности'!C$4:L$2204,7,FALSE),0)</f>
        <v>0</v>
      </c>
      <c r="M447">
        <f>IFERROR(VLOOKUP(D447:D1159,'Факторы ликвидности'!C$4:L$2204,8,FALSE),0)</f>
        <v>0</v>
      </c>
      <c r="N447">
        <f>IFERROR(VLOOKUP(D447:D1159,'Факторы ликвидности'!C$4:L$2204,10,FALSE),0)</f>
        <v>95.5</v>
      </c>
    </row>
    <row r="448" spans="2:14" x14ac:dyDescent="0.3">
      <c r="B448">
        <v>444</v>
      </c>
      <c r="C448" s="16">
        <f t="shared" si="10"/>
        <v>3</v>
      </c>
      <c r="D448" s="17">
        <v>43348</v>
      </c>
      <c r="E448">
        <f>IFERROR(VLOOKUP(D447:D1160,'Остатки на корсчетах'!B$3:D$4956,2,FALSE),0)</f>
        <v>1570.5</v>
      </c>
      <c r="F448">
        <f>IFERROR(VLOOKUP(D448:D1160,Сальдо!C$3:D$4010,2,FALSE),0)</f>
        <v>861.3</v>
      </c>
      <c r="G448">
        <f>IFERROR(VLOOKUP(D448:D1160,'Факторы ликвидности'!C$4:L$2204,2,FALSE),0)</f>
        <v>-14.9</v>
      </c>
      <c r="H448">
        <f>IFERROR(VLOOKUP(D448:D1160,'Факторы ликвидности'!C$4:L$2204,3,FALSE),0)</f>
        <v>50.8</v>
      </c>
      <c r="I448">
        <f>IFERROR(VLOOKUP(D448:D1160,'Факторы ликвидности'!C$4:L$2204,4,FALSE),0)</f>
        <v>0</v>
      </c>
      <c r="J448">
        <f>IFERROR(VLOOKUP(D448:D1160,'Факторы ликвидности'!C$4:L$2204,5,FALSE),0)</f>
        <v>-30</v>
      </c>
      <c r="K448">
        <f>IFERROR(VLOOKUP(D448:D1160,'Факторы ликвидности'!C$4:L$2204,6,FALSE),0)</f>
        <v>11.9</v>
      </c>
      <c r="L448">
        <f>IFERROR(VLOOKUP(D448:D1160,'Факторы ликвидности'!C$4:L$2204,7,FALSE),0)</f>
        <v>0</v>
      </c>
      <c r="M448">
        <f>IFERROR(VLOOKUP(D448:D1160,'Факторы ликвидности'!C$4:L$2204,8,FALSE),0)</f>
        <v>0</v>
      </c>
      <c r="N448">
        <f>IFERROR(VLOOKUP(D448:D1160,'Факторы ликвидности'!C$4:L$2204,10,FALSE),0)</f>
        <v>1020.4</v>
      </c>
    </row>
    <row r="449" spans="2:14" x14ac:dyDescent="0.3">
      <c r="B449">
        <v>445</v>
      </c>
      <c r="C449" s="18">
        <f t="shared" si="10"/>
        <v>2</v>
      </c>
      <c r="D449" s="8">
        <v>43347</v>
      </c>
      <c r="E449">
        <f>IFERROR(VLOOKUP(D448:D1161,'Остатки на корсчетах'!B$3:D$4956,2,FALSE),0)</f>
        <v>2002.1</v>
      </c>
      <c r="F449">
        <f>IFERROR(VLOOKUP(D449:D1161,Сальдо!C$3:D$4010,2,FALSE),0)</f>
        <v>493.3</v>
      </c>
      <c r="G449">
        <f>IFERROR(VLOOKUP(D449:D1161,'Факторы ликвидности'!C$4:L$2204,2,FALSE),0)</f>
        <v>-6.2</v>
      </c>
      <c r="H449">
        <f>IFERROR(VLOOKUP(D449:D1161,'Факторы ликвидности'!C$4:L$2204,3,FALSE),0)</f>
        <v>62.1</v>
      </c>
      <c r="I449">
        <f>IFERROR(VLOOKUP(D449:D1161,'Факторы ликвидности'!C$4:L$2204,4,FALSE),0)</f>
        <v>5.0999999999999996</v>
      </c>
      <c r="J449">
        <f>IFERROR(VLOOKUP(D449:D1161,'Факторы ликвидности'!C$4:L$2204,5,FALSE),0)</f>
        <v>0</v>
      </c>
      <c r="K449">
        <f>IFERROR(VLOOKUP(D449:D1161,'Факторы ликвидности'!C$4:L$2204,6,FALSE),0)</f>
        <v>5.0999999999999996</v>
      </c>
      <c r="L449">
        <f>IFERROR(VLOOKUP(D449:D1161,'Факторы ликвидности'!C$4:L$2204,7,FALSE),0)</f>
        <v>0</v>
      </c>
      <c r="M449">
        <f>IFERROR(VLOOKUP(D449:D1161,'Факторы ликвидности'!C$4:L$2204,8,FALSE),0)</f>
        <v>0.3</v>
      </c>
      <c r="N449">
        <f>IFERROR(VLOOKUP(D449:D1161,'Факторы ликвидности'!C$4:L$2204,10,FALSE),0)</f>
        <v>-487.9</v>
      </c>
    </row>
    <row r="450" spans="2:14" x14ac:dyDescent="0.3">
      <c r="B450">
        <v>446</v>
      </c>
      <c r="C450" s="18">
        <f t="shared" si="10"/>
        <v>1</v>
      </c>
      <c r="D450" s="8">
        <v>43346</v>
      </c>
      <c r="E450">
        <f>IFERROR(VLOOKUP(D449:D1162,'Остатки на корсчетах'!B$3:D$4956,2,FALSE),0)</f>
        <v>1894.7</v>
      </c>
      <c r="F450">
        <f>IFERROR(VLOOKUP(D450:D1162,Сальдо!C$3:D$4010,2,FALSE),0)</f>
        <v>244</v>
      </c>
      <c r="G450">
        <f>IFERROR(VLOOKUP(D450:D1162,'Факторы ликвидности'!C$4:L$2204,2,FALSE),0)</f>
        <v>25.7</v>
      </c>
      <c r="H450">
        <f>IFERROR(VLOOKUP(D450:D1162,'Факторы ликвидности'!C$4:L$2204,3,FALSE),0)</f>
        <v>330.9</v>
      </c>
      <c r="I450">
        <f>IFERROR(VLOOKUP(D450:D1162,'Факторы ликвидности'!C$4:L$2204,4,FALSE),0)</f>
        <v>0</v>
      </c>
      <c r="J450">
        <f>IFERROR(VLOOKUP(D450:D1162,'Факторы ликвидности'!C$4:L$2204,5,FALSE),0)</f>
        <v>0</v>
      </c>
      <c r="K450">
        <f>IFERROR(VLOOKUP(D450:D1162,'Факторы ликвидности'!C$4:L$2204,6,FALSE),0)</f>
        <v>350</v>
      </c>
      <c r="L450">
        <f>IFERROR(VLOOKUP(D450:D1162,'Факторы ликвидности'!C$4:L$2204,7,FALSE),0)</f>
        <v>0</v>
      </c>
      <c r="M450">
        <f>IFERROR(VLOOKUP(D450:D1162,'Факторы ликвидности'!C$4:L$2204,8,FALSE),0)</f>
        <v>0.1</v>
      </c>
      <c r="N450">
        <f>IFERROR(VLOOKUP(D450:D1162,'Факторы ликвидности'!C$4:L$2204,10,FALSE),0)</f>
        <v>-249.1</v>
      </c>
    </row>
    <row r="451" spans="2:14" x14ac:dyDescent="0.3">
      <c r="B451">
        <v>447</v>
      </c>
      <c r="C451" s="18">
        <f t="shared" si="10"/>
        <v>7</v>
      </c>
      <c r="D451" s="19">
        <v>43345</v>
      </c>
      <c r="E451">
        <f>IFERROR(VLOOKUP(D450:D1163,'Остатки на корсчетах'!B$3:D$4956,2,FALSE),0)</f>
        <v>0</v>
      </c>
      <c r="F451">
        <f>IFERROR(VLOOKUP(D451:D1163,Сальдо!C$3:D$4010,2,FALSE),0)</f>
        <v>0</v>
      </c>
      <c r="G451">
        <f>IFERROR(VLOOKUP(D451:D1163,'Факторы ликвидности'!C$4:L$2204,2,FALSE),0)</f>
        <v>0</v>
      </c>
      <c r="H451">
        <f>IFERROR(VLOOKUP(D451:D1163,'Факторы ликвидности'!C$4:L$2204,3,FALSE),0)</f>
        <v>0</v>
      </c>
      <c r="I451">
        <f>IFERROR(VLOOKUP(D451:D1163,'Факторы ликвидности'!C$4:L$2204,4,FALSE),0)</f>
        <v>0</v>
      </c>
      <c r="J451">
        <f>IFERROR(VLOOKUP(D451:D1163,'Факторы ликвидности'!C$4:L$2204,5,FALSE),0)</f>
        <v>0</v>
      </c>
      <c r="K451">
        <f>IFERROR(VLOOKUP(D451:D1163,'Факторы ликвидности'!C$4:L$2204,6,FALSE),0)</f>
        <v>0</v>
      </c>
      <c r="L451">
        <f>IFERROR(VLOOKUP(D451:D1163,'Факторы ликвидности'!C$4:L$2204,7,FALSE),0)</f>
        <v>0</v>
      </c>
      <c r="M451">
        <f>IFERROR(VLOOKUP(D451:D1163,'Факторы ликвидности'!C$4:L$2204,8,FALSE),0)</f>
        <v>0</v>
      </c>
      <c r="N451">
        <f>IFERROR(VLOOKUP(D451:D1163,'Факторы ликвидности'!C$4:L$2204,10,FALSE),0)</f>
        <v>0</v>
      </c>
    </row>
    <row r="452" spans="2:14" x14ac:dyDescent="0.3">
      <c r="B452">
        <v>448</v>
      </c>
      <c r="C452" s="18">
        <f t="shared" si="10"/>
        <v>6</v>
      </c>
      <c r="D452" s="19">
        <v>43344</v>
      </c>
      <c r="E452">
        <f>IFERROR(VLOOKUP(D451:D1164,'Остатки на корсчетах'!B$3:D$4956,2,FALSE),0)</f>
        <v>0</v>
      </c>
      <c r="F452">
        <f>IFERROR(VLOOKUP(D452:D1164,Сальдо!C$3:D$4010,2,FALSE),0)</f>
        <v>0</v>
      </c>
      <c r="G452">
        <f>IFERROR(VLOOKUP(D452:D1164,'Факторы ликвидности'!C$4:L$2204,2,FALSE),0)</f>
        <v>0</v>
      </c>
      <c r="H452">
        <f>IFERROR(VLOOKUP(D452:D1164,'Факторы ликвидности'!C$4:L$2204,3,FALSE),0)</f>
        <v>0</v>
      </c>
      <c r="I452">
        <f>IFERROR(VLOOKUP(D452:D1164,'Факторы ликвидности'!C$4:L$2204,4,FALSE),0)</f>
        <v>0</v>
      </c>
      <c r="J452">
        <f>IFERROR(VLOOKUP(D452:D1164,'Факторы ликвидности'!C$4:L$2204,5,FALSE),0)</f>
        <v>0</v>
      </c>
      <c r="K452">
        <f>IFERROR(VLOOKUP(D452:D1164,'Факторы ликвидности'!C$4:L$2204,6,FALSE),0)</f>
        <v>0</v>
      </c>
      <c r="L452">
        <f>IFERROR(VLOOKUP(D452:D1164,'Факторы ликвидности'!C$4:L$2204,7,FALSE),0)</f>
        <v>0</v>
      </c>
      <c r="M452">
        <f>IFERROR(VLOOKUP(D452:D1164,'Факторы ликвидности'!C$4:L$2204,8,FALSE),0)</f>
        <v>0</v>
      </c>
      <c r="N452">
        <f>IFERROR(VLOOKUP(D452:D1164,'Факторы ликвидности'!C$4:L$2204,10,FALSE),0)</f>
        <v>0</v>
      </c>
    </row>
    <row r="453" spans="2:14" x14ac:dyDescent="0.3">
      <c r="B453">
        <v>449</v>
      </c>
      <c r="C453" s="18">
        <f t="shared" si="10"/>
        <v>5</v>
      </c>
      <c r="D453" s="19">
        <v>43343</v>
      </c>
      <c r="E453">
        <f>IFERROR(VLOOKUP(D452:D1165,'Остатки на корсчетах'!B$3:D$4956,2,FALSE),0)</f>
        <v>2324.6999999999998</v>
      </c>
      <c r="F453">
        <f>IFERROR(VLOOKUP(D453:D1165,Сальдо!C$3:D$4010,2,FALSE),0)</f>
        <v>124.4</v>
      </c>
      <c r="G453">
        <f>IFERROR(VLOOKUP(D453:D1165,'Факторы ликвидности'!C$4:L$2204,2,FALSE),0)</f>
        <v>-11.8</v>
      </c>
      <c r="H453">
        <f>IFERROR(VLOOKUP(D453:D1165,'Факторы ликвидности'!C$4:L$2204,3,FALSE),0)</f>
        <v>-310.2</v>
      </c>
      <c r="I453">
        <f>IFERROR(VLOOKUP(D453:D1165,'Факторы ликвидности'!C$4:L$2204,4,FALSE),0)</f>
        <v>0</v>
      </c>
      <c r="J453">
        <f>IFERROR(VLOOKUP(D453:D1165,'Факторы ликвидности'!C$4:L$2204,5,FALSE),0)</f>
        <v>0</v>
      </c>
      <c r="K453">
        <f>IFERROR(VLOOKUP(D453:D1165,'Факторы ликвидности'!C$4:L$2204,6,FALSE),0)</f>
        <v>-350.8</v>
      </c>
      <c r="L453">
        <f>IFERROR(VLOOKUP(D453:D1165,'Факторы ликвидности'!C$4:L$2204,7,FALSE),0)</f>
        <v>0</v>
      </c>
      <c r="M453">
        <f>IFERROR(VLOOKUP(D453:D1165,'Факторы ликвидности'!C$4:L$2204,8,FALSE),0)</f>
        <v>0</v>
      </c>
      <c r="N453">
        <f>IFERROR(VLOOKUP(D453:D1165,'Факторы ликвидности'!C$4:L$2204,10,FALSE),0)</f>
        <v>-108.2</v>
      </c>
    </row>
    <row r="454" spans="2:14" x14ac:dyDescent="0.3">
      <c r="B454">
        <v>450</v>
      </c>
      <c r="C454" s="18">
        <f t="shared" ref="C454:C517" si="11">WEEKDAY(D454,2)</f>
        <v>4</v>
      </c>
      <c r="D454" s="19">
        <v>43342</v>
      </c>
      <c r="E454">
        <f>IFERROR(VLOOKUP(D453:D1166,'Остатки на корсчетах'!B$3:D$4956,2,FALSE),0)</f>
        <v>2022.8</v>
      </c>
      <c r="F454">
        <f>IFERROR(VLOOKUP(D454:D1166,Сальдо!C$3:D$4010,2,FALSE),0)</f>
        <v>119</v>
      </c>
      <c r="G454">
        <f>IFERROR(VLOOKUP(D454:D1166,'Факторы ликвидности'!C$4:L$2204,2,FALSE),0)</f>
        <v>-5.6</v>
      </c>
      <c r="H454">
        <f>IFERROR(VLOOKUP(D454:D1166,'Факторы ликвидности'!C$4:L$2204,3,FALSE),0)</f>
        <v>318.60000000000002</v>
      </c>
      <c r="I454">
        <f>IFERROR(VLOOKUP(D454:D1166,'Факторы ликвидности'!C$4:L$2204,4,FALSE),0)</f>
        <v>0</v>
      </c>
      <c r="J454">
        <f>IFERROR(VLOOKUP(D454:D1166,'Факторы ликвидности'!C$4:L$2204,5,FALSE),0)</f>
        <v>0</v>
      </c>
      <c r="K454">
        <f>IFERROR(VLOOKUP(D454:D1166,'Факторы ликвидности'!C$4:L$2204,6,FALSE),0)</f>
        <v>189</v>
      </c>
      <c r="L454">
        <f>IFERROR(VLOOKUP(D454:D1166,'Факторы ликвидности'!C$4:L$2204,7,FALSE),0)</f>
        <v>0</v>
      </c>
      <c r="M454">
        <f>IFERROR(VLOOKUP(D454:D1166,'Факторы ликвидности'!C$4:L$2204,8,FALSE),0)</f>
        <v>0</v>
      </c>
      <c r="N454">
        <f>IFERROR(VLOOKUP(D454:D1166,'Факторы ликвидности'!C$4:L$2204,10,FALSE),0)</f>
        <v>-11.1</v>
      </c>
    </row>
    <row r="455" spans="2:14" x14ac:dyDescent="0.3">
      <c r="B455">
        <v>451</v>
      </c>
      <c r="C455" s="18">
        <f t="shared" si="11"/>
        <v>3</v>
      </c>
      <c r="D455" s="19">
        <v>43341</v>
      </c>
      <c r="E455">
        <f>IFERROR(VLOOKUP(D454:D1167,'Остатки на корсчетах'!B$3:D$4956,2,FALSE),0)</f>
        <v>1607.5</v>
      </c>
      <c r="F455">
        <f>IFERROR(VLOOKUP(D455:D1167,Сальдо!C$3:D$4010,2,FALSE),0)</f>
        <v>445</v>
      </c>
      <c r="G455">
        <f>IFERROR(VLOOKUP(D455:D1167,'Факторы ликвидности'!C$4:L$2204,2,FALSE),0)</f>
        <v>16.100000000000001</v>
      </c>
      <c r="H455">
        <f>IFERROR(VLOOKUP(D455:D1167,'Факторы ликвидности'!C$4:L$2204,3,FALSE),0)</f>
        <v>70.7</v>
      </c>
      <c r="I455">
        <f>IFERROR(VLOOKUP(D455:D1167,'Факторы ликвидности'!C$4:L$2204,4,FALSE),0)</f>
        <v>-13</v>
      </c>
      <c r="J455">
        <f>IFERROR(VLOOKUP(D455:D1167,'Факторы ликвидности'!C$4:L$2204,5,FALSE),0)</f>
        <v>-74.900000000000006</v>
      </c>
      <c r="K455">
        <f>IFERROR(VLOOKUP(D455:D1167,'Факторы ликвидности'!C$4:L$2204,6,FALSE),0)</f>
        <v>1</v>
      </c>
      <c r="L455">
        <f>IFERROR(VLOOKUP(D455:D1167,'Факторы ликвидности'!C$4:L$2204,7,FALSE),0)</f>
        <v>0</v>
      </c>
      <c r="M455">
        <f>IFERROR(VLOOKUP(D455:D1167,'Факторы ликвидности'!C$4:L$2204,8,FALSE),0)</f>
        <v>0</v>
      </c>
      <c r="N455">
        <f>IFERROR(VLOOKUP(D455:D1167,'Факторы ликвидности'!C$4:L$2204,10,FALSE),0)</f>
        <v>328.6</v>
      </c>
    </row>
    <row r="456" spans="2:14" x14ac:dyDescent="0.3">
      <c r="B456">
        <v>452</v>
      </c>
      <c r="C456" s="16">
        <f t="shared" si="11"/>
        <v>2</v>
      </c>
      <c r="D456" s="17">
        <v>43340</v>
      </c>
      <c r="E456">
        <f>IFERROR(VLOOKUP(D455:D1168,'Остатки на корсчетах'!B$3:D$4956,2,FALSE),0)</f>
        <v>1534.1</v>
      </c>
      <c r="F456">
        <f>IFERROR(VLOOKUP(D456:D1168,Сальдо!C$3:D$4010,2,FALSE),0)</f>
        <v>3.9</v>
      </c>
      <c r="G456">
        <f>IFERROR(VLOOKUP(D456:D1168,'Факторы ликвидности'!C$4:L$2204,2,FALSE),0)</f>
        <v>20.6</v>
      </c>
      <c r="H456">
        <f>IFERROR(VLOOKUP(D456:D1168,'Факторы ликвидности'!C$4:L$2204,3,FALSE),0)</f>
        <v>86.6</v>
      </c>
      <c r="I456">
        <f>IFERROR(VLOOKUP(D456:D1168,'Факторы ликвидности'!C$4:L$2204,4,FALSE),0)</f>
        <v>22.5</v>
      </c>
      <c r="J456">
        <f>IFERROR(VLOOKUP(D456:D1168,'Факторы ликвидности'!C$4:L$2204,5,FALSE),0)</f>
        <v>0</v>
      </c>
      <c r="K456">
        <f>IFERROR(VLOOKUP(D456:D1168,'Факторы ликвидности'!C$4:L$2204,6,FALSE),0)</f>
        <v>168</v>
      </c>
      <c r="L456">
        <f>IFERROR(VLOOKUP(D456:D1168,'Факторы ликвидности'!C$4:L$2204,7,FALSE),0)</f>
        <v>0</v>
      </c>
      <c r="M456">
        <f>IFERROR(VLOOKUP(D456:D1168,'Факторы ликвидности'!C$4:L$2204,8,FALSE),0)</f>
        <v>0</v>
      </c>
      <c r="N456">
        <f>IFERROR(VLOOKUP(D456:D1168,'Факторы ликвидности'!C$4:L$2204,10,FALSE),0)</f>
        <v>-33.700000000000003</v>
      </c>
    </row>
    <row r="457" spans="2:14" x14ac:dyDescent="0.3">
      <c r="B457">
        <v>453</v>
      </c>
      <c r="C457" s="16">
        <f t="shared" si="11"/>
        <v>1</v>
      </c>
      <c r="D457" s="17">
        <v>43339</v>
      </c>
      <c r="E457">
        <f>IFERROR(VLOOKUP(D456:D1169,'Остатки на корсчетах'!B$3:D$4956,2,FALSE),0)</f>
        <v>1961.3</v>
      </c>
      <c r="F457">
        <f>IFERROR(VLOOKUP(D457:D1169,Сальдо!C$3:D$4010,2,FALSE),0)</f>
        <v>182.3</v>
      </c>
      <c r="G457">
        <f>IFERROR(VLOOKUP(D457:D1169,'Факторы ликвидности'!C$4:L$2204,2,FALSE),0)</f>
        <v>43.7</v>
      </c>
      <c r="H457">
        <f>IFERROR(VLOOKUP(D457:D1169,'Факторы ликвидности'!C$4:L$2204,3,FALSE),0)</f>
        <v>-648.79999999999995</v>
      </c>
      <c r="I457">
        <f>IFERROR(VLOOKUP(D457:D1169,'Факторы ликвидности'!C$4:L$2204,4,FALSE),0)</f>
        <v>0</v>
      </c>
      <c r="J457">
        <f>IFERROR(VLOOKUP(D457:D1169,'Факторы ликвидности'!C$4:L$2204,5,FALSE),0)</f>
        <v>0</v>
      </c>
      <c r="K457">
        <f>IFERROR(VLOOKUP(D457:D1169,'Факторы ликвидности'!C$4:L$2204,6,FALSE),0)</f>
        <v>-1</v>
      </c>
      <c r="L457">
        <f>IFERROR(VLOOKUP(D457:D1169,'Факторы ликвидности'!C$4:L$2204,7,FALSE),0)</f>
        <v>0</v>
      </c>
      <c r="M457">
        <f>IFERROR(VLOOKUP(D457:D1169,'Факторы ликвидности'!C$4:L$2204,8,FALSE),0)</f>
        <v>0</v>
      </c>
      <c r="N457">
        <f>IFERROR(VLOOKUP(D457:D1169,'Факторы ликвидности'!C$4:L$2204,10,FALSE),0)</f>
        <v>177.7</v>
      </c>
    </row>
    <row r="458" spans="2:14" x14ac:dyDescent="0.3">
      <c r="B458">
        <v>454</v>
      </c>
      <c r="C458" s="16">
        <f t="shared" si="11"/>
        <v>7</v>
      </c>
      <c r="D458" s="17">
        <v>43338</v>
      </c>
      <c r="E458">
        <f>IFERROR(VLOOKUP(D457:D1170,'Остатки на корсчетах'!B$3:D$4956,2,FALSE),0)</f>
        <v>0</v>
      </c>
      <c r="F458">
        <f>IFERROR(VLOOKUP(D458:D1170,Сальдо!C$3:D$4010,2,FALSE),0)</f>
        <v>0</v>
      </c>
      <c r="G458">
        <f>IFERROR(VLOOKUP(D458:D1170,'Факторы ликвидности'!C$4:L$2204,2,FALSE),0)</f>
        <v>0</v>
      </c>
      <c r="H458">
        <f>IFERROR(VLOOKUP(D458:D1170,'Факторы ликвидности'!C$4:L$2204,3,FALSE),0)</f>
        <v>0</v>
      </c>
      <c r="I458">
        <f>IFERROR(VLOOKUP(D458:D1170,'Факторы ликвидности'!C$4:L$2204,4,FALSE),0)</f>
        <v>0</v>
      </c>
      <c r="J458">
        <f>IFERROR(VLOOKUP(D458:D1170,'Факторы ликвидности'!C$4:L$2204,5,FALSE),0)</f>
        <v>0</v>
      </c>
      <c r="K458">
        <f>IFERROR(VLOOKUP(D458:D1170,'Факторы ликвидности'!C$4:L$2204,6,FALSE),0)</f>
        <v>0</v>
      </c>
      <c r="L458">
        <f>IFERROR(VLOOKUP(D458:D1170,'Факторы ликвидности'!C$4:L$2204,7,FALSE),0)</f>
        <v>0</v>
      </c>
      <c r="M458">
        <f>IFERROR(VLOOKUP(D458:D1170,'Факторы ликвидности'!C$4:L$2204,8,FALSE),0)</f>
        <v>0</v>
      </c>
      <c r="N458">
        <f>IFERROR(VLOOKUP(D458:D1170,'Факторы ликвидности'!C$4:L$2204,10,FALSE),0)</f>
        <v>0</v>
      </c>
    </row>
    <row r="459" spans="2:14" x14ac:dyDescent="0.3">
      <c r="B459">
        <v>455</v>
      </c>
      <c r="C459" s="16">
        <f t="shared" si="11"/>
        <v>6</v>
      </c>
      <c r="D459" s="17">
        <v>43337</v>
      </c>
      <c r="E459">
        <f>IFERROR(VLOOKUP(D458:D1171,'Остатки на корсчетах'!B$3:D$4956,2,FALSE),0)</f>
        <v>0</v>
      </c>
      <c r="F459">
        <f>IFERROR(VLOOKUP(D459:D1171,Сальдо!C$3:D$4010,2,FALSE),0)</f>
        <v>0</v>
      </c>
      <c r="G459">
        <f>IFERROR(VLOOKUP(D459:D1171,'Факторы ликвидности'!C$4:L$2204,2,FALSE),0)</f>
        <v>0</v>
      </c>
      <c r="H459">
        <f>IFERROR(VLOOKUP(D459:D1171,'Факторы ликвидности'!C$4:L$2204,3,FALSE),0)</f>
        <v>0</v>
      </c>
      <c r="I459">
        <f>IFERROR(VLOOKUP(D459:D1171,'Факторы ликвидности'!C$4:L$2204,4,FALSE),0)</f>
        <v>0</v>
      </c>
      <c r="J459">
        <f>IFERROR(VLOOKUP(D459:D1171,'Факторы ликвидности'!C$4:L$2204,5,FALSE),0)</f>
        <v>0</v>
      </c>
      <c r="K459">
        <f>IFERROR(VLOOKUP(D459:D1171,'Факторы ликвидности'!C$4:L$2204,6,FALSE),0)</f>
        <v>0</v>
      </c>
      <c r="L459">
        <f>IFERROR(VLOOKUP(D459:D1171,'Факторы ликвидности'!C$4:L$2204,7,FALSE),0)</f>
        <v>0</v>
      </c>
      <c r="M459">
        <f>IFERROR(VLOOKUP(D459:D1171,'Факторы ликвидности'!C$4:L$2204,8,FALSE),0)</f>
        <v>0</v>
      </c>
      <c r="N459">
        <f>IFERROR(VLOOKUP(D459:D1171,'Факторы ликвидности'!C$4:L$2204,10,FALSE),0)</f>
        <v>0</v>
      </c>
    </row>
    <row r="460" spans="2:14" x14ac:dyDescent="0.3">
      <c r="B460">
        <v>456</v>
      </c>
      <c r="C460" s="16">
        <f t="shared" si="11"/>
        <v>5</v>
      </c>
      <c r="D460" s="17">
        <v>43336</v>
      </c>
      <c r="E460">
        <f>IFERROR(VLOOKUP(D459:D1172,'Остатки на корсчетах'!B$3:D$4956,2,FALSE),0)</f>
        <v>2231.9</v>
      </c>
      <c r="F460">
        <f>IFERROR(VLOOKUP(D460:D1172,Сальдо!C$3:D$4010,2,FALSE),0)</f>
        <v>266</v>
      </c>
      <c r="G460">
        <f>IFERROR(VLOOKUP(D460:D1172,'Факторы ликвидности'!C$4:L$2204,2,FALSE),0)</f>
        <v>7.6</v>
      </c>
      <c r="H460">
        <f>IFERROR(VLOOKUP(D460:D1172,'Факторы ликвидности'!C$4:L$2204,3,FALSE),0)</f>
        <v>-362.1</v>
      </c>
      <c r="I460">
        <f>IFERROR(VLOOKUP(D460:D1172,'Факторы ликвидности'!C$4:L$2204,4,FALSE),0)</f>
        <v>0</v>
      </c>
      <c r="J460">
        <f>IFERROR(VLOOKUP(D460:D1172,'Факторы ликвидности'!C$4:L$2204,5,FALSE),0)</f>
        <v>-50</v>
      </c>
      <c r="K460">
        <f>IFERROR(VLOOKUP(D460:D1172,'Факторы ликвидности'!C$4:L$2204,6,FALSE),0)</f>
        <v>0.2</v>
      </c>
      <c r="L460">
        <f>IFERROR(VLOOKUP(D460:D1172,'Факторы ликвидности'!C$4:L$2204,7,FALSE),0)</f>
        <v>0</v>
      </c>
      <c r="M460">
        <f>IFERROR(VLOOKUP(D460:D1172,'Факторы ликвидности'!C$4:L$2204,8,FALSE),0)</f>
        <v>0</v>
      </c>
      <c r="N460">
        <f>IFERROR(VLOOKUP(D460:D1172,'Факторы ликвидности'!C$4:L$2204,10,FALSE),0)</f>
        <v>84</v>
      </c>
    </row>
    <row r="461" spans="2:14" x14ac:dyDescent="0.3">
      <c r="B461">
        <v>457</v>
      </c>
      <c r="C461" s="16">
        <f t="shared" si="11"/>
        <v>4</v>
      </c>
      <c r="D461" s="17">
        <v>43335</v>
      </c>
      <c r="E461">
        <f>IFERROR(VLOOKUP(D460:D1173,'Остатки на корсчетах'!B$3:D$4956,2,FALSE),0)</f>
        <v>2320.8000000000002</v>
      </c>
      <c r="F461">
        <f>IFERROR(VLOOKUP(D461:D1173,Сальдо!C$3:D$4010,2,FALSE),0)</f>
        <v>250.5</v>
      </c>
      <c r="G461">
        <f>IFERROR(VLOOKUP(D461:D1173,'Факторы ликвидности'!C$4:L$2204,2,FALSE),0)</f>
        <v>9.4</v>
      </c>
      <c r="H461">
        <f>IFERROR(VLOOKUP(D461:D1173,'Факторы ликвидности'!C$4:L$2204,3,FALSE),0)</f>
        <v>-81.2</v>
      </c>
      <c r="I461">
        <f>IFERROR(VLOOKUP(D461:D1173,'Факторы ликвидности'!C$4:L$2204,4,FALSE),0)</f>
        <v>0</v>
      </c>
      <c r="J461">
        <f>IFERROR(VLOOKUP(D461:D1173,'Факторы ликвидности'!C$4:L$2204,5,FALSE),0)</f>
        <v>0</v>
      </c>
      <c r="K461">
        <f>IFERROR(VLOOKUP(D461:D1173,'Факторы ликвидности'!C$4:L$2204,6,FALSE),0)</f>
        <v>0</v>
      </c>
      <c r="L461">
        <f>IFERROR(VLOOKUP(D461:D1173,'Факторы ликвидности'!C$4:L$2204,7,FALSE),0)</f>
        <v>20.2</v>
      </c>
      <c r="M461">
        <f>IFERROR(VLOOKUP(D461:D1173,'Факторы ликвидности'!C$4:L$2204,8,FALSE),0)</f>
        <v>0</v>
      </c>
      <c r="N461">
        <f>IFERROR(VLOOKUP(D461:D1173,'Факторы ликвидности'!C$4:L$2204,10,FALSE),0)</f>
        <v>-17.100000000000001</v>
      </c>
    </row>
    <row r="462" spans="2:14" x14ac:dyDescent="0.3">
      <c r="B462">
        <v>458</v>
      </c>
      <c r="C462" s="16">
        <f t="shared" si="11"/>
        <v>3</v>
      </c>
      <c r="D462" s="17">
        <v>43334</v>
      </c>
      <c r="E462">
        <f>IFERROR(VLOOKUP(D461:D1174,'Остатки на корсчетах'!B$3:D$4956,2,FALSE),0)</f>
        <v>2526.4</v>
      </c>
      <c r="F462">
        <f>IFERROR(VLOOKUP(D462:D1174,Сальдо!C$3:D$4010,2,FALSE),0)</f>
        <v>11.7</v>
      </c>
      <c r="G462">
        <f>IFERROR(VLOOKUP(D462:D1174,'Факторы ликвидности'!C$4:L$2204,2,FALSE),0)</f>
        <v>19</v>
      </c>
      <c r="H462">
        <f>IFERROR(VLOOKUP(D462:D1174,'Факторы ликвидности'!C$4:L$2204,3,FALSE),0)</f>
        <v>13.7</v>
      </c>
      <c r="I462">
        <f>IFERROR(VLOOKUP(D462:D1174,'Факторы ликвидности'!C$4:L$2204,4,FALSE),0)</f>
        <v>0</v>
      </c>
      <c r="J462">
        <f>IFERROR(VLOOKUP(D462:D1174,'Факторы ликвидности'!C$4:L$2204,5,FALSE),0)</f>
        <v>-5</v>
      </c>
      <c r="K462">
        <f>IFERROR(VLOOKUP(D462:D1174,'Факторы ликвидности'!C$4:L$2204,6,FALSE),0)</f>
        <v>0</v>
      </c>
      <c r="L462">
        <f>IFERROR(VLOOKUP(D462:D1174,'Факторы ликвидности'!C$4:L$2204,7,FALSE),0)</f>
        <v>20.100000000000001</v>
      </c>
      <c r="M462">
        <f>IFERROR(VLOOKUP(D462:D1174,'Факторы ликвидности'!C$4:L$2204,8,FALSE),0)</f>
        <v>0</v>
      </c>
      <c r="N462">
        <f>IFERROR(VLOOKUP(D462:D1174,'Факторы ликвидности'!C$4:L$2204,10,FALSE),0)</f>
        <v>-238.1</v>
      </c>
    </row>
    <row r="463" spans="2:14" x14ac:dyDescent="0.3">
      <c r="B463">
        <v>459</v>
      </c>
      <c r="C463" s="18">
        <f t="shared" si="11"/>
        <v>2</v>
      </c>
      <c r="D463" s="8">
        <v>43333</v>
      </c>
      <c r="E463">
        <f>IFERROR(VLOOKUP(D462:D1175,'Остатки на корсчетах'!B$3:D$4956,2,FALSE),0)</f>
        <v>2438.1999999999998</v>
      </c>
      <c r="F463">
        <f>IFERROR(VLOOKUP(D463:D1175,Сальдо!C$3:D$4010,2,FALSE),0)</f>
        <v>274.8</v>
      </c>
      <c r="G463">
        <f>IFERROR(VLOOKUP(D463:D1175,'Факторы ликвидности'!C$4:L$2204,2,FALSE),0)</f>
        <v>24.1</v>
      </c>
      <c r="H463">
        <f>IFERROR(VLOOKUP(D463:D1175,'Факторы ликвидности'!C$4:L$2204,3,FALSE),0)</f>
        <v>53.1</v>
      </c>
      <c r="I463">
        <f>IFERROR(VLOOKUP(D463:D1175,'Факторы ликвидности'!C$4:L$2204,4,FALSE),0)</f>
        <v>21.4</v>
      </c>
      <c r="J463">
        <f>IFERROR(VLOOKUP(D463:D1175,'Факторы ликвидности'!C$4:L$2204,5,FALSE),0)</f>
        <v>0</v>
      </c>
      <c r="K463">
        <f>IFERROR(VLOOKUP(D463:D1175,'Факторы ликвидности'!C$4:L$2204,6,FALSE),0)</f>
        <v>-1.6</v>
      </c>
      <c r="L463">
        <f>IFERROR(VLOOKUP(D463:D1175,'Факторы ликвидности'!C$4:L$2204,7,FALSE),0)</f>
        <v>17.5</v>
      </c>
      <c r="M463">
        <f>IFERROR(VLOOKUP(D463:D1175,'Факторы ликвидности'!C$4:L$2204,8,FALSE),0)</f>
        <v>0</v>
      </c>
      <c r="N463">
        <f>IFERROR(VLOOKUP(D463:D1175,'Факторы ликвидности'!C$4:L$2204,10,FALSE),0)</f>
        <v>11.1</v>
      </c>
    </row>
    <row r="464" spans="2:14" x14ac:dyDescent="0.3">
      <c r="B464">
        <v>460</v>
      </c>
      <c r="C464" s="18">
        <f t="shared" si="11"/>
        <v>1</v>
      </c>
      <c r="D464" s="8">
        <v>43332</v>
      </c>
      <c r="E464">
        <f>IFERROR(VLOOKUP(D463:D1176,'Остатки на корсчетах'!B$3:D$4956,2,FALSE),0)</f>
        <v>2400.4</v>
      </c>
      <c r="F464">
        <f>IFERROR(VLOOKUP(D464:D1176,Сальдо!C$3:D$4010,2,FALSE),0)</f>
        <v>204.6</v>
      </c>
      <c r="G464">
        <f>IFERROR(VLOOKUP(D464:D1176,'Факторы ликвидности'!C$4:L$2204,2,FALSE),0)</f>
        <v>39.1</v>
      </c>
      <c r="H464">
        <f>IFERROR(VLOOKUP(D464:D1176,'Факторы ликвидности'!C$4:L$2204,3,FALSE),0)</f>
        <v>61.7</v>
      </c>
      <c r="I464">
        <f>IFERROR(VLOOKUP(D464:D1176,'Факторы ликвидности'!C$4:L$2204,4,FALSE),0)</f>
        <v>0</v>
      </c>
      <c r="J464">
        <f>IFERROR(VLOOKUP(D464:D1176,'Факторы ликвидности'!C$4:L$2204,5,FALSE),0)</f>
        <v>0</v>
      </c>
      <c r="K464">
        <f>IFERROR(VLOOKUP(D464:D1176,'Факторы ликвидности'!C$4:L$2204,6,FALSE),0)</f>
        <v>9.8000000000000007</v>
      </c>
      <c r="L464">
        <f>IFERROR(VLOOKUP(D464:D1176,'Факторы ликвидности'!C$4:L$2204,7,FALSE),0)</f>
        <v>17.5</v>
      </c>
      <c r="M464">
        <f>IFERROR(VLOOKUP(D464:D1176,'Факторы ликвидности'!C$4:L$2204,8,FALSE),0)</f>
        <v>0</v>
      </c>
      <c r="N464">
        <f>IFERROR(VLOOKUP(D464:D1176,'Факторы ликвидности'!C$4:L$2204,10,FALSE),0)</f>
        <v>-63.2</v>
      </c>
    </row>
    <row r="465" spans="2:14" x14ac:dyDescent="0.3">
      <c r="B465">
        <v>461</v>
      </c>
      <c r="C465" s="18">
        <f t="shared" si="11"/>
        <v>7</v>
      </c>
      <c r="D465" s="19">
        <v>43331</v>
      </c>
      <c r="E465">
        <f>IFERROR(VLOOKUP(D464:D1177,'Остатки на корсчетах'!B$3:D$4956,2,FALSE),0)</f>
        <v>0</v>
      </c>
      <c r="F465">
        <f>IFERROR(VLOOKUP(D465:D1177,Сальдо!C$3:D$4010,2,FALSE),0)</f>
        <v>0</v>
      </c>
      <c r="G465">
        <f>IFERROR(VLOOKUP(D465:D1177,'Факторы ликвидности'!C$4:L$2204,2,FALSE),0)</f>
        <v>0</v>
      </c>
      <c r="H465">
        <f>IFERROR(VLOOKUP(D465:D1177,'Факторы ликвидности'!C$4:L$2204,3,FALSE),0)</f>
        <v>0</v>
      </c>
      <c r="I465">
        <f>IFERROR(VLOOKUP(D465:D1177,'Факторы ликвидности'!C$4:L$2204,4,FALSE),0)</f>
        <v>0</v>
      </c>
      <c r="J465">
        <f>IFERROR(VLOOKUP(D465:D1177,'Факторы ликвидности'!C$4:L$2204,5,FALSE),0)</f>
        <v>0</v>
      </c>
      <c r="K465">
        <f>IFERROR(VLOOKUP(D465:D1177,'Факторы ликвидности'!C$4:L$2204,6,FALSE),0)</f>
        <v>0</v>
      </c>
      <c r="L465">
        <f>IFERROR(VLOOKUP(D465:D1177,'Факторы ликвидности'!C$4:L$2204,7,FALSE),0)</f>
        <v>0</v>
      </c>
      <c r="M465">
        <f>IFERROR(VLOOKUP(D465:D1177,'Факторы ликвидности'!C$4:L$2204,8,FALSE),0)</f>
        <v>0</v>
      </c>
      <c r="N465">
        <f>IFERROR(VLOOKUP(D465:D1177,'Факторы ликвидности'!C$4:L$2204,10,FALSE),0)</f>
        <v>0</v>
      </c>
    </row>
    <row r="466" spans="2:14" x14ac:dyDescent="0.3">
      <c r="B466">
        <v>462</v>
      </c>
      <c r="C466" s="18">
        <f t="shared" si="11"/>
        <v>6</v>
      </c>
      <c r="D466" s="19">
        <v>43330</v>
      </c>
      <c r="E466">
        <f>IFERROR(VLOOKUP(D465:D1178,'Остатки на корсчетах'!B$3:D$4956,2,FALSE),0)</f>
        <v>0</v>
      </c>
      <c r="F466">
        <f>IFERROR(VLOOKUP(D466:D1178,Сальдо!C$3:D$4010,2,FALSE),0)</f>
        <v>0</v>
      </c>
      <c r="G466">
        <f>IFERROR(VLOOKUP(D466:D1178,'Факторы ликвидности'!C$4:L$2204,2,FALSE),0)</f>
        <v>0</v>
      </c>
      <c r="H466">
        <f>IFERROR(VLOOKUP(D466:D1178,'Факторы ликвидности'!C$4:L$2204,3,FALSE),0)</f>
        <v>0</v>
      </c>
      <c r="I466">
        <f>IFERROR(VLOOKUP(D466:D1178,'Факторы ликвидности'!C$4:L$2204,4,FALSE),0)</f>
        <v>0</v>
      </c>
      <c r="J466">
        <f>IFERROR(VLOOKUP(D466:D1178,'Факторы ликвидности'!C$4:L$2204,5,FALSE),0)</f>
        <v>0</v>
      </c>
      <c r="K466">
        <f>IFERROR(VLOOKUP(D466:D1178,'Факторы ликвидности'!C$4:L$2204,6,FALSE),0)</f>
        <v>0</v>
      </c>
      <c r="L466">
        <f>IFERROR(VLOOKUP(D466:D1178,'Факторы ликвидности'!C$4:L$2204,7,FALSE),0)</f>
        <v>0</v>
      </c>
      <c r="M466">
        <f>IFERROR(VLOOKUP(D466:D1178,'Факторы ликвидности'!C$4:L$2204,8,FALSE),0)</f>
        <v>0</v>
      </c>
      <c r="N466">
        <f>IFERROR(VLOOKUP(D466:D1178,'Факторы ликвидности'!C$4:L$2204,10,FALSE),0)</f>
        <v>0</v>
      </c>
    </row>
    <row r="467" spans="2:14" x14ac:dyDescent="0.3">
      <c r="B467">
        <v>463</v>
      </c>
      <c r="C467" s="18">
        <f t="shared" si="11"/>
        <v>5</v>
      </c>
      <c r="D467" s="19">
        <v>43329</v>
      </c>
      <c r="E467">
        <f>IFERROR(VLOOKUP(D466:D1179,'Остатки на корсчетах'!B$3:D$4956,2,FALSE),0)</f>
        <v>2339.3000000000002</v>
      </c>
      <c r="F467">
        <f>IFERROR(VLOOKUP(D467:D1179,Сальдо!C$3:D$4010,2,FALSE),0)</f>
        <v>204.4</v>
      </c>
      <c r="G467">
        <f>IFERROR(VLOOKUP(D467:D1179,'Факторы ликвидности'!C$4:L$2204,2,FALSE),0)</f>
        <v>-18.600000000000001</v>
      </c>
      <c r="H467">
        <f>IFERROR(VLOOKUP(D467:D1179,'Факторы ликвидности'!C$4:L$2204,3,FALSE),0)</f>
        <v>84</v>
      </c>
      <c r="I467">
        <f>IFERROR(VLOOKUP(D467:D1179,'Факторы ликвидности'!C$4:L$2204,4,FALSE),0)</f>
        <v>0</v>
      </c>
      <c r="J467">
        <f>IFERROR(VLOOKUP(D467:D1179,'Факторы ликвидности'!C$4:L$2204,5,FALSE),0)</f>
        <v>0</v>
      </c>
      <c r="K467">
        <f>IFERROR(VLOOKUP(D467:D1179,'Факторы ликвидности'!C$4:L$2204,6,FALSE),0)</f>
        <v>14.5</v>
      </c>
      <c r="L467">
        <f>IFERROR(VLOOKUP(D467:D1179,'Факторы ликвидности'!C$4:L$2204,7,FALSE),0)</f>
        <v>0</v>
      </c>
      <c r="M467">
        <f>IFERROR(VLOOKUP(D467:D1179,'Факторы ликвидности'!C$4:L$2204,8,FALSE),0)</f>
        <v>1.1000000000000001</v>
      </c>
      <c r="N467">
        <f>IFERROR(VLOOKUP(D467:D1179,'Факторы ликвидности'!C$4:L$2204,10,FALSE),0)</f>
        <v>-5.4</v>
      </c>
    </row>
    <row r="468" spans="2:14" x14ac:dyDescent="0.3">
      <c r="B468">
        <v>464</v>
      </c>
      <c r="C468" s="18">
        <f t="shared" si="11"/>
        <v>4</v>
      </c>
      <c r="D468" s="19">
        <v>43328</v>
      </c>
      <c r="E468">
        <f>IFERROR(VLOOKUP(D467:D1180,'Остатки на корсчетах'!B$3:D$4956,2,FALSE),0)</f>
        <v>2394.6</v>
      </c>
      <c r="F468">
        <f>IFERROR(VLOOKUP(D468:D1180,Сальдо!C$3:D$4010,2,FALSE),0)</f>
        <v>188.5</v>
      </c>
      <c r="G468">
        <f>IFERROR(VLOOKUP(D468:D1180,'Факторы ликвидности'!C$4:L$2204,2,FALSE),0)</f>
        <v>-29</v>
      </c>
      <c r="H468">
        <f>IFERROR(VLOOKUP(D468:D1180,'Факторы ликвидности'!C$4:L$2204,3,FALSE),0)</f>
        <v>-8.1</v>
      </c>
      <c r="I468">
        <f>IFERROR(VLOOKUP(D468:D1180,'Факторы ликвидности'!C$4:L$2204,4,FALSE),0)</f>
        <v>0</v>
      </c>
      <c r="J468">
        <f>IFERROR(VLOOKUP(D468:D1180,'Факторы ликвидности'!C$4:L$2204,5,FALSE),0)</f>
        <v>0</v>
      </c>
      <c r="K468">
        <f>IFERROR(VLOOKUP(D468:D1180,'Факторы ликвидности'!C$4:L$2204,6,FALSE),0)</f>
        <v>0.1</v>
      </c>
      <c r="L468">
        <f>IFERROR(VLOOKUP(D468:D1180,'Факторы ликвидности'!C$4:L$2204,7,FALSE),0)</f>
        <v>0</v>
      </c>
      <c r="M468">
        <f>IFERROR(VLOOKUP(D468:D1180,'Факторы ликвидности'!C$4:L$2204,8,FALSE),0)</f>
        <v>2.1</v>
      </c>
      <c r="N468">
        <f>IFERROR(VLOOKUP(D468:D1180,'Факторы ликвидности'!C$4:L$2204,10,FALSE),0)</f>
        <v>-20.3</v>
      </c>
    </row>
    <row r="469" spans="2:14" x14ac:dyDescent="0.3">
      <c r="B469">
        <v>465</v>
      </c>
      <c r="C469" s="18">
        <f t="shared" si="11"/>
        <v>3</v>
      </c>
      <c r="D469" s="19">
        <v>43327</v>
      </c>
      <c r="E469">
        <f>IFERROR(VLOOKUP(D468:D1181,'Остатки на корсчетах'!B$3:D$4956,2,FALSE),0)</f>
        <v>2071</v>
      </c>
      <c r="F469">
        <f>IFERROR(VLOOKUP(D469:D1181,Сальдо!C$3:D$4010,2,FALSE),0)</f>
        <v>591.9</v>
      </c>
      <c r="G469">
        <f>IFERROR(VLOOKUP(D469:D1181,'Факторы ликвидности'!C$4:L$2204,2,FALSE),0)</f>
        <v>-24.3</v>
      </c>
      <c r="H469">
        <f>IFERROR(VLOOKUP(D469:D1181,'Факторы ликвидности'!C$4:L$2204,3,FALSE),0)</f>
        <v>-89.6</v>
      </c>
      <c r="I469">
        <f>IFERROR(VLOOKUP(D469:D1181,'Факторы ликвидности'!C$4:L$2204,4,FALSE),0)</f>
        <v>-5.8</v>
      </c>
      <c r="J469">
        <f>IFERROR(VLOOKUP(D469:D1181,'Факторы ликвидности'!C$4:L$2204,5,FALSE),0)</f>
        <v>-5</v>
      </c>
      <c r="K469">
        <f>IFERROR(VLOOKUP(D469:D1181,'Факторы ликвидности'!C$4:L$2204,6,FALSE),0)</f>
        <v>1</v>
      </c>
      <c r="L469">
        <f>IFERROR(VLOOKUP(D469:D1181,'Факторы ликвидности'!C$4:L$2204,7,FALSE),0)</f>
        <v>0</v>
      </c>
      <c r="M469">
        <f>IFERROR(VLOOKUP(D469:D1181,'Факторы ликвидности'!C$4:L$2204,8,FALSE),0)</f>
        <v>1.1000000000000001</v>
      </c>
      <c r="N469">
        <f>IFERROR(VLOOKUP(D469:D1181,'Факторы ликвидности'!C$4:L$2204,10,FALSE),0)</f>
        <v>436.4</v>
      </c>
    </row>
    <row r="470" spans="2:14" x14ac:dyDescent="0.3">
      <c r="B470">
        <v>466</v>
      </c>
      <c r="C470" s="16">
        <f t="shared" si="11"/>
        <v>2</v>
      </c>
      <c r="D470" s="17">
        <v>43326</v>
      </c>
      <c r="E470">
        <f>IFERROR(VLOOKUP(D469:D1182,'Остатки на корсчетах'!B$3:D$4956,2,FALSE),0)</f>
        <v>2129.6999999999998</v>
      </c>
      <c r="F470">
        <f>IFERROR(VLOOKUP(D470:D1182,Сальдо!C$3:D$4010,2,FALSE),0)</f>
        <v>177.1</v>
      </c>
      <c r="G470">
        <f>IFERROR(VLOOKUP(D470:D1182,'Факторы ликвидности'!C$4:L$2204,2,FALSE),0)</f>
        <v>-21.4</v>
      </c>
      <c r="H470">
        <f>IFERROR(VLOOKUP(D470:D1182,'Факторы ликвидности'!C$4:L$2204,3,FALSE),0)</f>
        <v>-54.8</v>
      </c>
      <c r="I470">
        <f>IFERROR(VLOOKUP(D470:D1182,'Факторы ликвидности'!C$4:L$2204,4,FALSE),0)</f>
        <v>15.8</v>
      </c>
      <c r="J470">
        <f>IFERROR(VLOOKUP(D470:D1182,'Факторы ликвидности'!C$4:L$2204,5,FALSE),0)</f>
        <v>0</v>
      </c>
      <c r="K470">
        <f>IFERROR(VLOOKUP(D470:D1182,'Факторы ликвидности'!C$4:L$2204,6,FALSE),0)</f>
        <v>0</v>
      </c>
      <c r="L470">
        <f>IFERROR(VLOOKUP(D470:D1182,'Факторы ликвидности'!C$4:L$2204,7,FALSE),0)</f>
        <v>0</v>
      </c>
      <c r="M470">
        <f>IFERROR(VLOOKUP(D470:D1182,'Факторы ликвидности'!C$4:L$2204,8,FALSE),0)</f>
        <v>-0.2</v>
      </c>
      <c r="N470">
        <f>IFERROR(VLOOKUP(D470:D1182,'Факторы ликвидности'!C$4:L$2204,10,FALSE),0)</f>
        <v>17.7</v>
      </c>
    </row>
    <row r="471" spans="2:14" x14ac:dyDescent="0.3">
      <c r="B471">
        <v>467</v>
      </c>
      <c r="C471" s="16">
        <f t="shared" si="11"/>
        <v>1</v>
      </c>
      <c r="D471" s="17">
        <v>43325</v>
      </c>
      <c r="E471">
        <f>IFERROR(VLOOKUP(D470:D1183,'Остатки на корсчетах'!B$3:D$4956,2,FALSE),0)</f>
        <v>2127.6</v>
      </c>
      <c r="F471">
        <f>IFERROR(VLOOKUP(D471:D1183,Сальдо!C$3:D$4010,2,FALSE),0)</f>
        <v>168.5</v>
      </c>
      <c r="G471">
        <f>IFERROR(VLOOKUP(D471:D1183,'Факторы ликвидности'!C$4:L$2204,2,FALSE),0)</f>
        <v>3.1</v>
      </c>
      <c r="H471">
        <f>IFERROR(VLOOKUP(D471:D1183,'Факторы ликвидности'!C$4:L$2204,3,FALSE),0)</f>
        <v>6.9</v>
      </c>
      <c r="I471">
        <f>IFERROR(VLOOKUP(D471:D1183,'Факторы ликвидности'!C$4:L$2204,4,FALSE),0)</f>
        <v>0</v>
      </c>
      <c r="J471">
        <f>IFERROR(VLOOKUP(D471:D1183,'Факторы ликвидности'!C$4:L$2204,5,FALSE),0)</f>
        <v>0</v>
      </c>
      <c r="K471">
        <f>IFERROR(VLOOKUP(D471:D1183,'Факторы ликвидности'!C$4:L$2204,6,FALSE),0)</f>
        <v>31.8</v>
      </c>
      <c r="L471">
        <f>IFERROR(VLOOKUP(D471:D1183,'Факторы ликвидности'!C$4:L$2204,7,FALSE),0)</f>
        <v>0</v>
      </c>
      <c r="M471">
        <f>IFERROR(VLOOKUP(D471:D1183,'Факторы ликвидности'!C$4:L$2204,8,FALSE),0)</f>
        <v>0</v>
      </c>
      <c r="N471">
        <f>IFERROR(VLOOKUP(D471:D1183,'Факторы ликвидности'!C$4:L$2204,10,FALSE),0)</f>
        <v>-7.9</v>
      </c>
    </row>
    <row r="472" spans="2:14" x14ac:dyDescent="0.3">
      <c r="B472">
        <v>468</v>
      </c>
      <c r="C472" s="16">
        <f t="shared" si="11"/>
        <v>7</v>
      </c>
      <c r="D472" s="17">
        <v>43324</v>
      </c>
      <c r="E472">
        <f>IFERROR(VLOOKUP(D471:D1184,'Остатки на корсчетах'!B$3:D$4956,2,FALSE),0)</f>
        <v>0</v>
      </c>
      <c r="F472">
        <f>IFERROR(VLOOKUP(D472:D1184,Сальдо!C$3:D$4010,2,FALSE),0)</f>
        <v>0</v>
      </c>
      <c r="G472">
        <f>IFERROR(VLOOKUP(D472:D1184,'Факторы ликвидности'!C$4:L$2204,2,FALSE),0)</f>
        <v>0</v>
      </c>
      <c r="H472">
        <f>IFERROR(VLOOKUP(D472:D1184,'Факторы ликвидности'!C$4:L$2204,3,FALSE),0)</f>
        <v>0</v>
      </c>
      <c r="I472">
        <f>IFERROR(VLOOKUP(D472:D1184,'Факторы ликвидности'!C$4:L$2204,4,FALSE),0)</f>
        <v>0</v>
      </c>
      <c r="J472">
        <f>IFERROR(VLOOKUP(D472:D1184,'Факторы ликвидности'!C$4:L$2204,5,FALSE),0)</f>
        <v>0</v>
      </c>
      <c r="K472">
        <f>IFERROR(VLOOKUP(D472:D1184,'Факторы ликвидности'!C$4:L$2204,6,FALSE),0)</f>
        <v>0</v>
      </c>
      <c r="L472">
        <f>IFERROR(VLOOKUP(D472:D1184,'Факторы ликвидности'!C$4:L$2204,7,FALSE),0)</f>
        <v>0</v>
      </c>
      <c r="M472">
        <f>IFERROR(VLOOKUP(D472:D1184,'Факторы ликвидности'!C$4:L$2204,8,FALSE),0)</f>
        <v>0</v>
      </c>
      <c r="N472">
        <f>IFERROR(VLOOKUP(D472:D1184,'Факторы ликвидности'!C$4:L$2204,10,FALSE),0)</f>
        <v>0</v>
      </c>
    </row>
    <row r="473" spans="2:14" x14ac:dyDescent="0.3">
      <c r="B473">
        <v>469</v>
      </c>
      <c r="C473" s="16">
        <f t="shared" si="11"/>
        <v>6</v>
      </c>
      <c r="D473" s="17">
        <v>43323</v>
      </c>
      <c r="E473">
        <f>IFERROR(VLOOKUP(D472:D1185,'Остатки на корсчетах'!B$3:D$4956,2,FALSE),0)</f>
        <v>0</v>
      </c>
      <c r="F473">
        <f>IFERROR(VLOOKUP(D473:D1185,Сальдо!C$3:D$4010,2,FALSE),0)</f>
        <v>0</v>
      </c>
      <c r="G473">
        <f>IFERROR(VLOOKUP(D473:D1185,'Факторы ликвидности'!C$4:L$2204,2,FALSE),0)</f>
        <v>0</v>
      </c>
      <c r="H473">
        <f>IFERROR(VLOOKUP(D473:D1185,'Факторы ликвидности'!C$4:L$2204,3,FALSE),0)</f>
        <v>0</v>
      </c>
      <c r="I473">
        <f>IFERROR(VLOOKUP(D473:D1185,'Факторы ликвидности'!C$4:L$2204,4,FALSE),0)</f>
        <v>0</v>
      </c>
      <c r="J473">
        <f>IFERROR(VLOOKUP(D473:D1185,'Факторы ликвидности'!C$4:L$2204,5,FALSE),0)</f>
        <v>0</v>
      </c>
      <c r="K473">
        <f>IFERROR(VLOOKUP(D473:D1185,'Факторы ликвидности'!C$4:L$2204,6,FALSE),0)</f>
        <v>0</v>
      </c>
      <c r="L473">
        <f>IFERROR(VLOOKUP(D473:D1185,'Факторы ликвидности'!C$4:L$2204,7,FALSE),0)</f>
        <v>0</v>
      </c>
      <c r="M473">
        <f>IFERROR(VLOOKUP(D473:D1185,'Факторы ликвидности'!C$4:L$2204,8,FALSE),0)</f>
        <v>0</v>
      </c>
      <c r="N473">
        <f>IFERROR(VLOOKUP(D473:D1185,'Факторы ликвидности'!C$4:L$2204,10,FALSE),0)</f>
        <v>0</v>
      </c>
    </row>
    <row r="474" spans="2:14" x14ac:dyDescent="0.3">
      <c r="B474">
        <v>470</v>
      </c>
      <c r="C474" s="16">
        <f t="shared" si="11"/>
        <v>5</v>
      </c>
      <c r="D474" s="17">
        <v>43322</v>
      </c>
      <c r="E474">
        <f>IFERROR(VLOOKUP(D473:D1186,'Остатки на корсчетах'!B$3:D$4956,2,FALSE),0)</f>
        <v>2107.1</v>
      </c>
      <c r="F474">
        <f>IFERROR(VLOOKUP(D474:D1186,Сальдо!C$3:D$4010,2,FALSE),0)</f>
        <v>167.7</v>
      </c>
      <c r="G474">
        <f>IFERROR(VLOOKUP(D474:D1186,'Факторы ликвидности'!C$4:L$2204,2,FALSE),0)</f>
        <v>-36.9</v>
      </c>
      <c r="H474">
        <f>IFERROR(VLOOKUP(D474:D1186,'Факторы ликвидности'!C$4:L$2204,3,FALSE),0)</f>
        <v>58.7</v>
      </c>
      <c r="I474">
        <f>IFERROR(VLOOKUP(D474:D1186,'Факторы ликвидности'!C$4:L$2204,4,FALSE),0)</f>
        <v>0</v>
      </c>
      <c r="J474">
        <f>IFERROR(VLOOKUP(D474:D1186,'Факторы ликвидности'!C$4:L$2204,5,FALSE),0)</f>
        <v>0</v>
      </c>
      <c r="K474">
        <f>IFERROR(VLOOKUP(D474:D1186,'Факторы ликвидности'!C$4:L$2204,6,FALSE),0)</f>
        <v>68.900000000000006</v>
      </c>
      <c r="L474">
        <f>IFERROR(VLOOKUP(D474:D1186,'Факторы ликвидности'!C$4:L$2204,7,FALSE),0)</f>
        <v>0</v>
      </c>
      <c r="M474">
        <f>IFERROR(VLOOKUP(D474:D1186,'Факторы ликвидности'!C$4:L$2204,8,FALSE),0)</f>
        <v>0</v>
      </c>
      <c r="N474">
        <f>IFERROR(VLOOKUP(D474:D1186,'Факторы ликвидности'!C$4:L$2204,10,FALSE),0)</f>
        <v>-1.3</v>
      </c>
    </row>
    <row r="475" spans="2:14" x14ac:dyDescent="0.3">
      <c r="B475">
        <v>471</v>
      </c>
      <c r="C475" s="16">
        <f t="shared" si="11"/>
        <v>4</v>
      </c>
      <c r="D475" s="17">
        <v>43321</v>
      </c>
      <c r="E475">
        <f>IFERROR(VLOOKUP(D474:D1187,'Остатки на корсчетах'!B$3:D$4956,2,FALSE),0)</f>
        <v>2036.6</v>
      </c>
      <c r="F475">
        <f>IFERROR(VLOOKUP(D475:D1187,Сальдо!C$3:D$4010,2,FALSE),0)</f>
        <v>189.5</v>
      </c>
      <c r="G475">
        <f>IFERROR(VLOOKUP(D475:D1187,'Факторы ликвидности'!C$4:L$2204,2,FALSE),0)</f>
        <v>-39</v>
      </c>
      <c r="H475">
        <f>IFERROR(VLOOKUP(D475:D1187,'Факторы ликвидности'!C$4:L$2204,3,FALSE),0)</f>
        <v>86.5</v>
      </c>
      <c r="I475">
        <f>IFERROR(VLOOKUP(D475:D1187,'Факторы ликвидности'!C$4:L$2204,4,FALSE),0)</f>
        <v>0</v>
      </c>
      <c r="J475">
        <f>IFERROR(VLOOKUP(D475:D1187,'Факторы ликвидности'!C$4:L$2204,5,FALSE),0)</f>
        <v>0</v>
      </c>
      <c r="K475">
        <f>IFERROR(VLOOKUP(D475:D1187,'Факторы ликвидности'!C$4:L$2204,6,FALSE),0)</f>
        <v>0</v>
      </c>
      <c r="L475">
        <f>IFERROR(VLOOKUP(D475:D1187,'Факторы ликвидности'!C$4:L$2204,7,FALSE),0)</f>
        <v>8.4</v>
      </c>
      <c r="M475">
        <f>IFERROR(VLOOKUP(D475:D1187,'Факторы ликвидности'!C$4:L$2204,8,FALSE),0)</f>
        <v>0</v>
      </c>
      <c r="N475">
        <f>IFERROR(VLOOKUP(D475:D1187,'Факторы ликвидности'!C$4:L$2204,10,FALSE),0)</f>
        <v>23</v>
      </c>
    </row>
    <row r="476" spans="2:14" x14ac:dyDescent="0.3">
      <c r="B476">
        <v>472</v>
      </c>
      <c r="C476" s="16">
        <f t="shared" si="11"/>
        <v>3</v>
      </c>
      <c r="D476" s="17">
        <v>43320</v>
      </c>
      <c r="E476">
        <f>IFERROR(VLOOKUP(D475:D1188,'Остатки на корсчетах'!B$3:D$4956,2,FALSE),0)</f>
        <v>1453.5</v>
      </c>
      <c r="F476">
        <f>IFERROR(VLOOKUP(D476:D1188,Сальдо!C$3:D$4010,2,FALSE),0)</f>
        <v>716.7</v>
      </c>
      <c r="G476">
        <f>IFERROR(VLOOKUP(D476:D1188,'Факторы ликвидности'!C$4:L$2204,2,FALSE),0)</f>
        <v>-23.2</v>
      </c>
      <c r="H476">
        <f>IFERROR(VLOOKUP(D476:D1188,'Факторы ликвидности'!C$4:L$2204,3,FALSE),0)</f>
        <v>79.2</v>
      </c>
      <c r="I476">
        <f>IFERROR(VLOOKUP(D476:D1188,'Факторы ликвидности'!C$4:L$2204,4,FALSE),0)</f>
        <v>-12.8</v>
      </c>
      <c r="J476">
        <f>IFERROR(VLOOKUP(D476:D1188,'Факторы ликвидности'!C$4:L$2204,5,FALSE),0)</f>
        <v>-9.8000000000000007</v>
      </c>
      <c r="K476">
        <f>IFERROR(VLOOKUP(D476:D1188,'Факторы ликвидности'!C$4:L$2204,6,FALSE),0)</f>
        <v>0.2</v>
      </c>
      <c r="L476">
        <f>IFERROR(VLOOKUP(D476:D1188,'Факторы ликвидности'!C$4:L$2204,7,FALSE),0)</f>
        <v>16.7</v>
      </c>
      <c r="M476">
        <f>IFERROR(VLOOKUP(D476:D1188,'Факторы ликвидности'!C$4:L$2204,8,FALSE),0)</f>
        <v>0</v>
      </c>
      <c r="N476">
        <f>IFERROR(VLOOKUP(D476:D1188,'Факторы ликвидности'!C$4:L$2204,10,FALSE),0)</f>
        <v>527</v>
      </c>
    </row>
    <row r="477" spans="2:14" x14ac:dyDescent="0.3">
      <c r="B477">
        <v>473</v>
      </c>
      <c r="C477" s="18">
        <f t="shared" si="11"/>
        <v>2</v>
      </c>
      <c r="D477" s="8">
        <v>43319</v>
      </c>
      <c r="E477">
        <f>IFERROR(VLOOKUP(D476:D1189,'Остатки на корсчетах'!B$3:D$4956,2,FALSE),0)</f>
        <v>1411</v>
      </c>
      <c r="F477">
        <f>IFERROR(VLOOKUP(D477:D1189,Сальдо!C$3:D$4010,2,FALSE),0)</f>
        <v>1485.9</v>
      </c>
      <c r="G477">
        <f>IFERROR(VLOOKUP(D477:D1189,'Факторы ликвидности'!C$4:L$2204,2,FALSE),0)</f>
        <v>-7.7</v>
      </c>
      <c r="H477">
        <f>IFERROR(VLOOKUP(D477:D1189,'Факторы ликвидности'!C$4:L$2204,3,FALSE),0)</f>
        <v>151.30000000000001</v>
      </c>
      <c r="I477">
        <f>IFERROR(VLOOKUP(D477:D1189,'Факторы ликвидности'!C$4:L$2204,4,FALSE),0)</f>
        <v>63.8</v>
      </c>
      <c r="J477">
        <f>IFERROR(VLOOKUP(D477:D1189,'Факторы ликвидности'!C$4:L$2204,5,FALSE),0)</f>
        <v>0</v>
      </c>
      <c r="K477">
        <f>IFERROR(VLOOKUP(D477:D1189,'Факторы ликвидности'!C$4:L$2204,6,FALSE),0)</f>
        <v>-24.3</v>
      </c>
      <c r="L477">
        <f>IFERROR(VLOOKUP(D477:D1189,'Факторы ликвидности'!C$4:L$2204,7,FALSE),0)</f>
        <v>15.8</v>
      </c>
      <c r="M477">
        <f>IFERROR(VLOOKUP(D477:D1189,'Факторы ликвидности'!C$4:L$2204,8,FALSE),0)</f>
        <v>0</v>
      </c>
      <c r="N477">
        <f>IFERROR(VLOOKUP(D477:D1189,'Факторы ликвидности'!C$4:L$2204,10,FALSE),0)</f>
        <v>-101.1</v>
      </c>
    </row>
    <row r="478" spans="2:14" x14ac:dyDescent="0.3">
      <c r="B478">
        <v>474</v>
      </c>
      <c r="C478" s="18">
        <f t="shared" si="11"/>
        <v>1</v>
      </c>
      <c r="D478" s="8">
        <v>43318</v>
      </c>
      <c r="E478">
        <f>IFERROR(VLOOKUP(D477:D1190,'Остатки на корсчетах'!B$3:D$4956,2,FALSE),0)</f>
        <v>2265.5</v>
      </c>
      <c r="F478">
        <f>IFERROR(VLOOKUP(D478:D1190,Сальдо!C$3:D$4010,2,FALSE),0)</f>
        <v>581</v>
      </c>
      <c r="G478">
        <f>IFERROR(VLOOKUP(D478:D1190,'Факторы ликвидности'!C$4:L$2204,2,FALSE),0)</f>
        <v>8.9</v>
      </c>
      <c r="H478">
        <f>IFERROR(VLOOKUP(D478:D1190,'Факторы ликвидности'!C$4:L$2204,3,FALSE),0)</f>
        <v>42.4</v>
      </c>
      <c r="I478">
        <f>IFERROR(VLOOKUP(D478:D1190,'Факторы ликвидности'!C$4:L$2204,4,FALSE),0)</f>
        <v>0</v>
      </c>
      <c r="J478">
        <f>IFERROR(VLOOKUP(D478:D1190,'Факторы ликвидности'!C$4:L$2204,5,FALSE),0)</f>
        <v>0</v>
      </c>
      <c r="K478">
        <f>IFERROR(VLOOKUP(D478:D1190,'Факторы ликвидности'!C$4:L$2204,6,FALSE),0)</f>
        <v>11.6</v>
      </c>
      <c r="L478">
        <f>IFERROR(VLOOKUP(D478:D1190,'Факторы ликвидности'!C$4:L$2204,7,FALSE),0)</f>
        <v>15.8</v>
      </c>
      <c r="M478">
        <f>IFERROR(VLOOKUP(D478:D1190,'Факторы ликвидности'!C$4:L$2204,8,FALSE),0)</f>
        <v>0</v>
      </c>
      <c r="N478">
        <f>IFERROR(VLOOKUP(D478:D1190,'Факторы ликвидности'!C$4:L$2204,10,FALSE),0)</f>
        <v>-905.8</v>
      </c>
    </row>
    <row r="479" spans="2:14" x14ac:dyDescent="0.3">
      <c r="B479">
        <v>475</v>
      </c>
      <c r="C479" s="18">
        <f t="shared" si="11"/>
        <v>7</v>
      </c>
      <c r="D479" s="19">
        <v>43317</v>
      </c>
      <c r="E479">
        <f>IFERROR(VLOOKUP(D478:D1191,'Остатки на корсчетах'!B$3:D$4956,2,FALSE),0)</f>
        <v>0</v>
      </c>
      <c r="F479">
        <f>IFERROR(VLOOKUP(D479:D1191,Сальдо!C$3:D$4010,2,FALSE),0)</f>
        <v>0</v>
      </c>
      <c r="G479">
        <f>IFERROR(VLOOKUP(D479:D1191,'Факторы ликвидности'!C$4:L$2204,2,FALSE),0)</f>
        <v>0</v>
      </c>
      <c r="H479">
        <f>IFERROR(VLOOKUP(D479:D1191,'Факторы ликвидности'!C$4:L$2204,3,FALSE),0)</f>
        <v>0</v>
      </c>
      <c r="I479">
        <f>IFERROR(VLOOKUP(D479:D1191,'Факторы ликвидности'!C$4:L$2204,4,FALSE),0)</f>
        <v>0</v>
      </c>
      <c r="J479">
        <f>IFERROR(VLOOKUP(D479:D1191,'Факторы ликвидности'!C$4:L$2204,5,FALSE),0)</f>
        <v>0</v>
      </c>
      <c r="K479">
        <f>IFERROR(VLOOKUP(D479:D1191,'Факторы ликвидности'!C$4:L$2204,6,FALSE),0)</f>
        <v>0</v>
      </c>
      <c r="L479">
        <f>IFERROR(VLOOKUP(D479:D1191,'Факторы ликвидности'!C$4:L$2204,7,FALSE),0)</f>
        <v>0</v>
      </c>
      <c r="M479">
        <f>IFERROR(VLOOKUP(D479:D1191,'Факторы ликвидности'!C$4:L$2204,8,FALSE),0)</f>
        <v>0</v>
      </c>
      <c r="N479">
        <f>IFERROR(VLOOKUP(D479:D1191,'Факторы ликвидности'!C$4:L$2204,10,FALSE),0)</f>
        <v>0</v>
      </c>
    </row>
    <row r="480" spans="2:14" x14ac:dyDescent="0.3">
      <c r="B480">
        <v>476</v>
      </c>
      <c r="C480" s="18">
        <f t="shared" si="11"/>
        <v>6</v>
      </c>
      <c r="D480" s="19">
        <v>43316</v>
      </c>
      <c r="E480">
        <f>IFERROR(VLOOKUP(D479:D1192,'Остатки на корсчетах'!B$3:D$4956,2,FALSE),0)</f>
        <v>0</v>
      </c>
      <c r="F480">
        <f>IFERROR(VLOOKUP(D480:D1192,Сальдо!C$3:D$4010,2,FALSE),0)</f>
        <v>0</v>
      </c>
      <c r="G480">
        <f>IFERROR(VLOOKUP(D480:D1192,'Факторы ликвидности'!C$4:L$2204,2,FALSE),0)</f>
        <v>0</v>
      </c>
      <c r="H480">
        <f>IFERROR(VLOOKUP(D480:D1192,'Факторы ликвидности'!C$4:L$2204,3,FALSE),0)</f>
        <v>0</v>
      </c>
      <c r="I480">
        <f>IFERROR(VLOOKUP(D480:D1192,'Факторы ликвидности'!C$4:L$2204,4,FALSE),0)</f>
        <v>0</v>
      </c>
      <c r="J480">
        <f>IFERROR(VLOOKUP(D480:D1192,'Факторы ликвидности'!C$4:L$2204,5,FALSE),0)</f>
        <v>0</v>
      </c>
      <c r="K480">
        <f>IFERROR(VLOOKUP(D480:D1192,'Факторы ликвидности'!C$4:L$2204,6,FALSE),0)</f>
        <v>0</v>
      </c>
      <c r="L480">
        <f>IFERROR(VLOOKUP(D480:D1192,'Факторы ликвидности'!C$4:L$2204,7,FALSE),0)</f>
        <v>0</v>
      </c>
      <c r="M480">
        <f>IFERROR(VLOOKUP(D480:D1192,'Факторы ликвидности'!C$4:L$2204,8,FALSE),0)</f>
        <v>0</v>
      </c>
      <c r="N480">
        <f>IFERROR(VLOOKUP(D480:D1192,'Факторы ликвидности'!C$4:L$2204,10,FALSE),0)</f>
        <v>0</v>
      </c>
    </row>
    <row r="481" spans="2:14" x14ac:dyDescent="0.3">
      <c r="B481">
        <v>477</v>
      </c>
      <c r="C481" s="18">
        <f t="shared" si="11"/>
        <v>5</v>
      </c>
      <c r="D481" s="19">
        <v>43315</v>
      </c>
      <c r="E481">
        <f>IFERROR(VLOOKUP(D480:D1193,'Остатки на корсчетах'!B$3:D$4956,2,FALSE),0)</f>
        <v>2114.6999999999998</v>
      </c>
      <c r="F481">
        <f>IFERROR(VLOOKUP(D481:D1193,Сальдо!C$3:D$4010,2,FALSE),0)</f>
        <v>112.6</v>
      </c>
      <c r="G481">
        <f>IFERROR(VLOOKUP(D481:D1193,'Факторы ликвидности'!C$4:L$2204,2,FALSE),0)</f>
        <v>-29.4</v>
      </c>
      <c r="H481">
        <f>IFERROR(VLOOKUP(D481:D1193,'Факторы ликвидности'!C$4:L$2204,3,FALSE),0)</f>
        <v>313.2</v>
      </c>
      <c r="I481">
        <f>IFERROR(VLOOKUP(D481:D1193,'Факторы ликвидности'!C$4:L$2204,4,FALSE),0)</f>
        <v>0</v>
      </c>
      <c r="J481">
        <f>IFERROR(VLOOKUP(D481:D1193,'Факторы ликвидности'!C$4:L$2204,5,FALSE),0)</f>
        <v>60</v>
      </c>
      <c r="K481">
        <f>IFERROR(VLOOKUP(D481:D1193,'Факторы ликвидности'!C$4:L$2204,6,FALSE),0)</f>
        <v>50</v>
      </c>
      <c r="L481">
        <f>IFERROR(VLOOKUP(D481:D1193,'Факторы ликвидности'!C$4:L$2204,7,FALSE),0)</f>
        <v>16</v>
      </c>
      <c r="M481">
        <f>IFERROR(VLOOKUP(D481:D1193,'Факторы ликвидности'!C$4:L$2204,8,FALSE),0)</f>
        <v>0</v>
      </c>
      <c r="N481">
        <f>IFERROR(VLOOKUP(D481:D1193,'Факторы ликвидности'!C$4:L$2204,10,FALSE),0)</f>
        <v>-133</v>
      </c>
    </row>
    <row r="482" spans="2:14" x14ac:dyDescent="0.3">
      <c r="B482">
        <v>478</v>
      </c>
      <c r="C482" s="18">
        <f t="shared" si="11"/>
        <v>4</v>
      </c>
      <c r="D482" s="19">
        <v>43314</v>
      </c>
      <c r="E482">
        <f>IFERROR(VLOOKUP(D481:D1194,'Остатки на корсчетах'!B$3:D$4956,2,FALSE),0)</f>
        <v>2601</v>
      </c>
      <c r="F482">
        <f>IFERROR(VLOOKUP(D482:D1194,Сальдо!C$3:D$4010,2,FALSE),0)</f>
        <v>25.9</v>
      </c>
      <c r="G482">
        <f>IFERROR(VLOOKUP(D482:D1194,'Факторы ликвидности'!C$4:L$2204,2,FALSE),0)</f>
        <v>-24</v>
      </c>
      <c r="H482">
        <f>IFERROR(VLOOKUP(D482:D1194,'Факторы ликвидности'!C$4:L$2204,3,FALSE),0)</f>
        <v>-43.5</v>
      </c>
      <c r="I482">
        <f>IFERROR(VLOOKUP(D482:D1194,'Факторы ликвидности'!C$4:L$2204,4,FALSE),0)</f>
        <v>0</v>
      </c>
      <c r="J482">
        <f>IFERROR(VLOOKUP(D482:D1194,'Факторы ликвидности'!C$4:L$2204,5,FALSE),0)</f>
        <v>0</v>
      </c>
      <c r="K482">
        <f>IFERROR(VLOOKUP(D482:D1194,'Факторы ликвидности'!C$4:L$2204,6,FALSE),0)</f>
        <v>-106.5</v>
      </c>
      <c r="L482">
        <f>IFERROR(VLOOKUP(D482:D1194,'Факторы ликвидности'!C$4:L$2204,7,FALSE),0)</f>
        <v>15.9</v>
      </c>
      <c r="M482">
        <f>IFERROR(VLOOKUP(D482:D1194,'Факторы ликвидности'!C$4:L$2204,8,FALSE),0)</f>
        <v>0</v>
      </c>
      <c r="N482">
        <f>IFERROR(VLOOKUP(D482:D1194,'Факторы ликвидности'!C$4:L$2204,10,FALSE),0)</f>
        <v>-418.9</v>
      </c>
    </row>
    <row r="483" spans="2:14" x14ac:dyDescent="0.3">
      <c r="B483">
        <v>479</v>
      </c>
      <c r="C483" s="18">
        <f t="shared" si="11"/>
        <v>3</v>
      </c>
      <c r="D483" s="19">
        <v>43313</v>
      </c>
      <c r="E483">
        <f>IFERROR(VLOOKUP(D482:D1195,'Остатки на корсчетах'!B$3:D$4956,2,FALSE),0)</f>
        <v>1886.1</v>
      </c>
      <c r="F483">
        <f>IFERROR(VLOOKUP(D483:D1195,Сальдо!C$3:D$4010,2,FALSE),0)</f>
        <v>553.70000000000005</v>
      </c>
      <c r="G483">
        <f>IFERROR(VLOOKUP(D483:D1195,'Факторы ликвидности'!C$4:L$2204,2,FALSE),0)</f>
        <v>0.7</v>
      </c>
      <c r="H483">
        <f>IFERROR(VLOOKUP(D483:D1195,'Факторы ликвидности'!C$4:L$2204,3,FALSE),0)</f>
        <v>191.8</v>
      </c>
      <c r="I483">
        <f>IFERROR(VLOOKUP(D483:D1195,'Факторы ликвидности'!C$4:L$2204,4,FALSE),0)</f>
        <v>-18.600000000000001</v>
      </c>
      <c r="J483">
        <f>IFERROR(VLOOKUP(D483:D1195,'Факторы ликвидности'!C$4:L$2204,5,FALSE),0)</f>
        <v>115</v>
      </c>
      <c r="K483">
        <f>IFERROR(VLOOKUP(D483:D1195,'Факторы ликвидности'!C$4:L$2204,6,FALSE),0)</f>
        <v>59.1</v>
      </c>
      <c r="L483">
        <f>IFERROR(VLOOKUP(D483:D1195,'Факторы ликвидности'!C$4:L$2204,7,FALSE),0)</f>
        <v>15.7</v>
      </c>
      <c r="M483">
        <f>IFERROR(VLOOKUP(D483:D1195,'Факторы ликвидности'!C$4:L$2204,8,FALSE),0)</f>
        <v>0</v>
      </c>
      <c r="N483">
        <f>IFERROR(VLOOKUP(D483:D1195,'Факторы ликвидности'!C$4:L$2204,10,FALSE),0)</f>
        <v>522.6</v>
      </c>
    </row>
    <row r="484" spans="2:14" x14ac:dyDescent="0.3">
      <c r="B484">
        <v>480</v>
      </c>
      <c r="C484" s="16">
        <f t="shared" si="11"/>
        <v>2</v>
      </c>
      <c r="D484" s="17">
        <v>43312</v>
      </c>
      <c r="E484">
        <f>IFERROR(VLOOKUP(D483:D1196,'Остатки на корсчетах'!B$3:D$4956,2,FALSE),0)</f>
        <v>1889.6</v>
      </c>
      <c r="F484">
        <f>IFERROR(VLOOKUP(D484:D1196,Сальдо!C$3:D$4010,2,FALSE),0)</f>
        <v>90</v>
      </c>
      <c r="G484">
        <f>IFERROR(VLOOKUP(D484:D1196,'Факторы ликвидности'!C$4:L$2204,2,FALSE),0)</f>
        <v>19.8</v>
      </c>
      <c r="H484">
        <f>IFERROR(VLOOKUP(D484:D1196,'Факторы ликвидности'!C$4:L$2204,3,FALSE),0)</f>
        <v>-103.5</v>
      </c>
      <c r="I484">
        <f>IFERROR(VLOOKUP(D484:D1196,'Факторы ликвидности'!C$4:L$2204,4,FALSE),0)</f>
        <v>28.3</v>
      </c>
      <c r="J484">
        <f>IFERROR(VLOOKUP(D484:D1196,'Факторы ликвидности'!C$4:L$2204,5,FALSE),0)</f>
        <v>0</v>
      </c>
      <c r="K484">
        <f>IFERROR(VLOOKUP(D484:D1196,'Факторы ликвидности'!C$4:L$2204,6,FALSE),0)</f>
        <v>-335.3</v>
      </c>
      <c r="L484">
        <f>IFERROR(VLOOKUP(D484:D1196,'Факторы ликвидности'!C$4:L$2204,7,FALSE),0)</f>
        <v>15.7</v>
      </c>
      <c r="M484">
        <f>IFERROR(VLOOKUP(D484:D1196,'Факторы ликвидности'!C$4:L$2204,8,FALSE),0)</f>
        <v>0</v>
      </c>
      <c r="N484">
        <f>IFERROR(VLOOKUP(D484:D1196,'Факторы ликвидности'!C$4:L$2204,10,FALSE),0)</f>
        <v>80</v>
      </c>
    </row>
    <row r="485" spans="2:14" x14ac:dyDescent="0.3">
      <c r="B485">
        <v>481</v>
      </c>
      <c r="C485" s="16">
        <f t="shared" si="11"/>
        <v>1</v>
      </c>
      <c r="D485" s="17">
        <v>43311</v>
      </c>
      <c r="E485">
        <f>IFERROR(VLOOKUP(D484:D1197,'Остатки на корсчетах'!B$3:D$4956,2,FALSE),0)</f>
        <v>1729.7</v>
      </c>
      <c r="F485">
        <f>IFERROR(VLOOKUP(D485:D1197,Сальдо!C$3:D$4010,2,FALSE),0)</f>
        <v>42.9</v>
      </c>
      <c r="G485">
        <f>IFERROR(VLOOKUP(D485:D1197,'Факторы ликвидности'!C$4:L$2204,2,FALSE),0)</f>
        <v>46.7</v>
      </c>
      <c r="H485">
        <f>IFERROR(VLOOKUP(D485:D1197,'Факторы ликвидности'!C$4:L$2204,3,FALSE),0)</f>
        <v>159</v>
      </c>
      <c r="I485">
        <f>IFERROR(VLOOKUP(D485:D1197,'Факторы ликвидности'!C$4:L$2204,4,FALSE),0)</f>
        <v>0</v>
      </c>
      <c r="J485">
        <f>IFERROR(VLOOKUP(D485:D1197,'Факторы ликвидности'!C$4:L$2204,5,FALSE),0)</f>
        <v>0</v>
      </c>
      <c r="K485">
        <f>IFERROR(VLOOKUP(D485:D1197,'Факторы ликвидности'!C$4:L$2204,6,FALSE),0)</f>
        <v>299.39999999999998</v>
      </c>
      <c r="L485">
        <f>IFERROR(VLOOKUP(D485:D1197,'Факторы ликвидности'!C$4:L$2204,7,FALSE),0)</f>
        <v>15.8</v>
      </c>
      <c r="M485">
        <f>IFERROR(VLOOKUP(D485:D1197,'Факторы ликвидности'!C$4:L$2204,8,FALSE),0)</f>
        <v>0</v>
      </c>
      <c r="N485">
        <f>IFERROR(VLOOKUP(D485:D1197,'Факторы ликвидности'!C$4:L$2204,10,FALSE),0)</f>
        <v>-45.7</v>
      </c>
    </row>
    <row r="486" spans="2:14" x14ac:dyDescent="0.3">
      <c r="B486">
        <v>482</v>
      </c>
      <c r="C486" s="16">
        <f t="shared" si="11"/>
        <v>7</v>
      </c>
      <c r="D486" s="17">
        <v>43310</v>
      </c>
      <c r="E486">
        <f>IFERROR(VLOOKUP(D485:D1198,'Остатки на корсчетах'!B$3:D$4956,2,FALSE),0)</f>
        <v>0</v>
      </c>
      <c r="F486">
        <f>IFERROR(VLOOKUP(D486:D1198,Сальдо!C$3:D$4010,2,FALSE),0)</f>
        <v>0</v>
      </c>
      <c r="G486">
        <f>IFERROR(VLOOKUP(D486:D1198,'Факторы ликвидности'!C$4:L$2204,2,FALSE),0)</f>
        <v>0</v>
      </c>
      <c r="H486">
        <f>IFERROR(VLOOKUP(D486:D1198,'Факторы ликвидности'!C$4:L$2204,3,FALSE),0)</f>
        <v>0</v>
      </c>
      <c r="I486">
        <f>IFERROR(VLOOKUP(D486:D1198,'Факторы ликвидности'!C$4:L$2204,4,FALSE),0)</f>
        <v>0</v>
      </c>
      <c r="J486">
        <f>IFERROR(VLOOKUP(D486:D1198,'Факторы ликвидности'!C$4:L$2204,5,FALSE),0)</f>
        <v>0</v>
      </c>
      <c r="K486">
        <f>IFERROR(VLOOKUP(D486:D1198,'Факторы ликвидности'!C$4:L$2204,6,FALSE),0)</f>
        <v>0</v>
      </c>
      <c r="L486">
        <f>IFERROR(VLOOKUP(D486:D1198,'Факторы ликвидности'!C$4:L$2204,7,FALSE),0)</f>
        <v>0</v>
      </c>
      <c r="M486">
        <f>IFERROR(VLOOKUP(D486:D1198,'Факторы ликвидности'!C$4:L$2204,8,FALSE),0)</f>
        <v>0</v>
      </c>
      <c r="N486">
        <f>IFERROR(VLOOKUP(D486:D1198,'Факторы ликвидности'!C$4:L$2204,10,FALSE),0)</f>
        <v>0</v>
      </c>
    </row>
    <row r="487" spans="2:14" x14ac:dyDescent="0.3">
      <c r="B487">
        <v>483</v>
      </c>
      <c r="C487" s="16">
        <f t="shared" si="11"/>
        <v>6</v>
      </c>
      <c r="D487" s="17">
        <v>43309</v>
      </c>
      <c r="E487">
        <f>IFERROR(VLOOKUP(D486:D1199,'Остатки на корсчетах'!B$3:D$4956,2,FALSE),0)</f>
        <v>0</v>
      </c>
      <c r="F487">
        <f>IFERROR(VLOOKUP(D487:D1199,Сальдо!C$3:D$4010,2,FALSE),0)</f>
        <v>0</v>
      </c>
      <c r="G487">
        <f>IFERROR(VLOOKUP(D487:D1199,'Факторы ликвидности'!C$4:L$2204,2,FALSE),0)</f>
        <v>0</v>
      </c>
      <c r="H487">
        <f>IFERROR(VLOOKUP(D487:D1199,'Факторы ликвидности'!C$4:L$2204,3,FALSE),0)</f>
        <v>0</v>
      </c>
      <c r="I487">
        <f>IFERROR(VLOOKUP(D487:D1199,'Факторы ликвидности'!C$4:L$2204,4,FALSE),0)</f>
        <v>0</v>
      </c>
      <c r="J487">
        <f>IFERROR(VLOOKUP(D487:D1199,'Факторы ликвидности'!C$4:L$2204,5,FALSE),0)</f>
        <v>0</v>
      </c>
      <c r="K487">
        <f>IFERROR(VLOOKUP(D487:D1199,'Факторы ликвидности'!C$4:L$2204,6,FALSE),0)</f>
        <v>0</v>
      </c>
      <c r="L487">
        <f>IFERROR(VLOOKUP(D487:D1199,'Факторы ликвидности'!C$4:L$2204,7,FALSE),0)</f>
        <v>0</v>
      </c>
      <c r="M487">
        <f>IFERROR(VLOOKUP(D487:D1199,'Факторы ликвидности'!C$4:L$2204,8,FALSE),0)</f>
        <v>0</v>
      </c>
      <c r="N487">
        <f>IFERROR(VLOOKUP(D487:D1199,'Факторы ликвидности'!C$4:L$2204,10,FALSE),0)</f>
        <v>0</v>
      </c>
    </row>
    <row r="488" spans="2:14" x14ac:dyDescent="0.3">
      <c r="B488">
        <v>484</v>
      </c>
      <c r="C488" s="16">
        <f t="shared" si="11"/>
        <v>5</v>
      </c>
      <c r="D488" s="17">
        <v>43308</v>
      </c>
      <c r="E488">
        <f>IFERROR(VLOOKUP(D487:D1200,'Остатки на корсчетах'!B$3:D$4956,2,FALSE),0)</f>
        <v>1504.4</v>
      </c>
      <c r="F488">
        <f>IFERROR(VLOOKUP(D488:D1200,Сальдо!C$3:D$4010,2,FALSE),0)</f>
        <v>173.4</v>
      </c>
      <c r="G488">
        <f>IFERROR(VLOOKUP(D488:D1200,'Факторы ликвидности'!C$4:L$2204,2,FALSE),0)</f>
        <v>2.9</v>
      </c>
      <c r="H488">
        <f>IFERROR(VLOOKUP(D488:D1200,'Факторы ликвидности'!C$4:L$2204,3,FALSE),0)</f>
        <v>90.5</v>
      </c>
      <c r="I488">
        <f>IFERROR(VLOOKUP(D488:D1200,'Факторы ликвидности'!C$4:L$2204,4,FALSE),0)</f>
        <v>0</v>
      </c>
      <c r="J488">
        <f>IFERROR(VLOOKUP(D488:D1200,'Факторы ликвидности'!C$4:L$2204,5,FALSE),0)</f>
        <v>35</v>
      </c>
      <c r="K488">
        <f>IFERROR(VLOOKUP(D488:D1200,'Факторы ликвидности'!C$4:L$2204,6,FALSE),0)</f>
        <v>100.5</v>
      </c>
      <c r="L488">
        <f>IFERROR(VLOOKUP(D488:D1200,'Факторы ликвидности'!C$4:L$2204,7,FALSE),0)</f>
        <v>15.8</v>
      </c>
      <c r="M488">
        <f>IFERROR(VLOOKUP(D488:D1200,'Факторы ликвидности'!C$4:L$2204,8,FALSE),0)</f>
        <v>0.2</v>
      </c>
      <c r="N488">
        <f>IFERROR(VLOOKUP(D488:D1200,'Факторы ликвидности'!C$4:L$2204,10,FALSE),0)</f>
        <v>131.69999999999999</v>
      </c>
    </row>
    <row r="489" spans="2:14" x14ac:dyDescent="0.3">
      <c r="B489">
        <v>485</v>
      </c>
      <c r="C489" s="16">
        <f t="shared" si="11"/>
        <v>4</v>
      </c>
      <c r="D489" s="17">
        <v>43307</v>
      </c>
      <c r="E489">
        <f>IFERROR(VLOOKUP(D488:D1201,'Остатки на корсчетах'!B$3:D$4956,2,FALSE),0)</f>
        <v>1571.2</v>
      </c>
      <c r="F489">
        <f>IFERROR(VLOOKUP(D489:D1201,Сальдо!C$3:D$4010,2,FALSE),0)</f>
        <v>78</v>
      </c>
      <c r="G489">
        <f>IFERROR(VLOOKUP(D489:D1201,'Факторы ликвидности'!C$4:L$2204,2,FALSE),0)</f>
        <v>5.8</v>
      </c>
      <c r="H489">
        <f>IFERROR(VLOOKUP(D489:D1201,'Факторы ликвидности'!C$4:L$2204,3,FALSE),0)</f>
        <v>23</v>
      </c>
      <c r="I489">
        <f>IFERROR(VLOOKUP(D489:D1201,'Факторы ликвидности'!C$4:L$2204,4,FALSE),0)</f>
        <v>0</v>
      </c>
      <c r="J489">
        <f>IFERROR(VLOOKUP(D489:D1201,'Факторы ликвидности'!C$4:L$2204,5,FALSE),0)</f>
        <v>0</v>
      </c>
      <c r="K489">
        <f>IFERROR(VLOOKUP(D489:D1201,'Факторы ликвидности'!C$4:L$2204,6,FALSE),0)</f>
        <v>0</v>
      </c>
      <c r="L489">
        <f>IFERROR(VLOOKUP(D489:D1201,'Факторы ликвидности'!C$4:L$2204,7,FALSE),0)</f>
        <v>15.8</v>
      </c>
      <c r="M489">
        <f>IFERROR(VLOOKUP(D489:D1201,'Факторы ликвидности'!C$4:L$2204,8,FALSE),0)</f>
        <v>0</v>
      </c>
      <c r="N489">
        <f>IFERROR(VLOOKUP(D489:D1201,'Факторы ликвидности'!C$4:L$2204,10,FALSE),0)</f>
        <v>-95.6</v>
      </c>
    </row>
    <row r="490" spans="2:14" x14ac:dyDescent="0.3">
      <c r="B490">
        <v>486</v>
      </c>
      <c r="C490" s="16">
        <f t="shared" si="11"/>
        <v>3</v>
      </c>
      <c r="D490" s="17">
        <v>43306</v>
      </c>
      <c r="E490">
        <f>IFERROR(VLOOKUP(D489:D1202,'Остатки на корсчетах'!B$3:D$4956,2,FALSE),0)</f>
        <v>2272.1</v>
      </c>
      <c r="F490">
        <f>IFERROR(VLOOKUP(D490:D1202,Сальдо!C$3:D$4010,2,FALSE),0)</f>
        <v>280.5</v>
      </c>
      <c r="G490">
        <f>IFERROR(VLOOKUP(D490:D1202,'Факторы ликвидности'!C$4:L$2204,2,FALSE),0)</f>
        <v>13.4</v>
      </c>
      <c r="H490">
        <f>IFERROR(VLOOKUP(D490:D1202,'Факторы ликвидности'!C$4:L$2204,3,FALSE),0)</f>
        <v>-919.9</v>
      </c>
      <c r="I490">
        <f>IFERROR(VLOOKUP(D490:D1202,'Факторы ликвидности'!C$4:L$2204,4,FALSE),0)</f>
        <v>-34.299999999999997</v>
      </c>
      <c r="J490">
        <f>IFERROR(VLOOKUP(D490:D1202,'Факторы ликвидности'!C$4:L$2204,5,FALSE),0)</f>
        <v>-49</v>
      </c>
      <c r="K490">
        <f>IFERROR(VLOOKUP(D490:D1202,'Факторы ликвидности'!C$4:L$2204,6,FALSE),0)</f>
        <v>-0.3</v>
      </c>
      <c r="L490">
        <f>IFERROR(VLOOKUP(D490:D1202,'Факторы ликвидности'!C$4:L$2204,7,FALSE),0)</f>
        <v>15.7</v>
      </c>
      <c r="M490">
        <f>IFERROR(VLOOKUP(D490:D1202,'Факторы ликвидности'!C$4:L$2204,8,FALSE),0)</f>
        <v>0</v>
      </c>
      <c r="N490">
        <f>IFERROR(VLOOKUP(D490:D1202,'Факторы ликвидности'!C$4:L$2204,10,FALSE),0)</f>
        <v>205.6</v>
      </c>
    </row>
    <row r="491" spans="2:14" x14ac:dyDescent="0.3">
      <c r="B491">
        <v>487</v>
      </c>
      <c r="C491" s="18">
        <f t="shared" si="11"/>
        <v>2</v>
      </c>
      <c r="D491" s="8">
        <v>43305</v>
      </c>
      <c r="E491">
        <f>IFERROR(VLOOKUP(D490:D1203,'Остатки на корсчетах'!B$3:D$4956,2,FALSE),0)</f>
        <v>2430.6999999999998</v>
      </c>
      <c r="F491">
        <f>IFERROR(VLOOKUP(D491:D1203,Сальдо!C$3:D$4010,2,FALSE),0)</f>
        <v>220.8</v>
      </c>
      <c r="G491">
        <f>IFERROR(VLOOKUP(D491:D1203,'Факторы ликвидности'!C$4:L$2204,2,FALSE),0)</f>
        <v>23</v>
      </c>
      <c r="H491">
        <f>IFERROR(VLOOKUP(D491:D1203,'Факторы ликвидности'!C$4:L$2204,3,FALSE),0)</f>
        <v>-139.1</v>
      </c>
      <c r="I491">
        <f>IFERROR(VLOOKUP(D491:D1203,'Факторы ликвидности'!C$4:L$2204,4,FALSE),0)</f>
        <v>6.4</v>
      </c>
      <c r="J491">
        <f>IFERROR(VLOOKUP(D491:D1203,'Факторы ликвидности'!C$4:L$2204,5,FALSE),0)</f>
        <v>0</v>
      </c>
      <c r="K491">
        <f>IFERROR(VLOOKUP(D491:D1203,'Факторы ликвидности'!C$4:L$2204,6,FALSE),0)</f>
        <v>0</v>
      </c>
      <c r="L491">
        <f>IFERROR(VLOOKUP(D491:D1203,'Факторы ликвидности'!C$4:L$2204,7,FALSE),0)</f>
        <v>15.7</v>
      </c>
      <c r="M491">
        <f>IFERROR(VLOOKUP(D491:D1203,'Факторы ликвидности'!C$4:L$2204,8,FALSE),0)</f>
        <v>0</v>
      </c>
      <c r="N491">
        <f>IFERROR(VLOOKUP(D491:D1203,'Факторы ликвидности'!C$4:L$2204,10,FALSE),0)</f>
        <v>-42.4</v>
      </c>
    </row>
    <row r="492" spans="2:14" x14ac:dyDescent="0.3">
      <c r="B492">
        <v>488</v>
      </c>
      <c r="C492" s="18">
        <f t="shared" si="11"/>
        <v>1</v>
      </c>
      <c r="D492" s="8">
        <v>43304</v>
      </c>
      <c r="E492">
        <f>IFERROR(VLOOKUP(D491:D1204,'Остатки на корсчетах'!B$3:D$4956,2,FALSE),0)</f>
        <v>2431.8000000000002</v>
      </c>
      <c r="F492">
        <f>IFERROR(VLOOKUP(D492:D1204,Сальдо!C$3:D$4010,2,FALSE),0)</f>
        <v>181.2</v>
      </c>
      <c r="G492">
        <f>IFERROR(VLOOKUP(D492:D1204,'Факторы ликвидности'!C$4:L$2204,2,FALSE),0)</f>
        <v>43.5</v>
      </c>
      <c r="H492">
        <f>IFERROR(VLOOKUP(D492:D1204,'Факторы ликвидности'!C$4:L$2204,3,FALSE),0)</f>
        <v>-6</v>
      </c>
      <c r="I492">
        <f>IFERROR(VLOOKUP(D492:D1204,'Факторы ликвидности'!C$4:L$2204,4,FALSE),0)</f>
        <v>0</v>
      </c>
      <c r="J492">
        <f>IFERROR(VLOOKUP(D492:D1204,'Факторы ликвидности'!C$4:L$2204,5,FALSE),0)</f>
        <v>0</v>
      </c>
      <c r="K492">
        <f>IFERROR(VLOOKUP(D492:D1204,'Факторы ликвидности'!C$4:L$2204,6,FALSE),0)</f>
        <v>-0.4</v>
      </c>
      <c r="L492">
        <f>IFERROR(VLOOKUP(D492:D1204,'Факторы ликвидности'!C$4:L$2204,7,FALSE),0)</f>
        <v>15.9</v>
      </c>
      <c r="M492">
        <f>IFERROR(VLOOKUP(D492:D1204,'Факторы ликвидности'!C$4:L$2204,8,FALSE),0)</f>
        <v>0</v>
      </c>
      <c r="N492">
        <f>IFERROR(VLOOKUP(D492:D1204,'Факторы ликвидности'!C$4:L$2204,10,FALSE),0)</f>
        <v>-38.6</v>
      </c>
    </row>
    <row r="493" spans="2:14" x14ac:dyDescent="0.3">
      <c r="B493">
        <v>489</v>
      </c>
      <c r="C493" s="18">
        <f t="shared" si="11"/>
        <v>7</v>
      </c>
      <c r="D493" s="19">
        <v>43303</v>
      </c>
      <c r="E493">
        <f>IFERROR(VLOOKUP(D492:D1205,'Остатки на корсчетах'!B$3:D$4956,2,FALSE),0)</f>
        <v>0</v>
      </c>
      <c r="F493">
        <f>IFERROR(VLOOKUP(D493:D1205,Сальдо!C$3:D$4010,2,FALSE),0)</f>
        <v>0</v>
      </c>
      <c r="G493">
        <f>IFERROR(VLOOKUP(D493:D1205,'Факторы ликвидности'!C$4:L$2204,2,FALSE),0)</f>
        <v>0</v>
      </c>
      <c r="H493">
        <f>IFERROR(VLOOKUP(D493:D1205,'Факторы ликвидности'!C$4:L$2204,3,FALSE),0)</f>
        <v>0</v>
      </c>
      <c r="I493">
        <f>IFERROR(VLOOKUP(D493:D1205,'Факторы ликвидности'!C$4:L$2204,4,FALSE),0)</f>
        <v>0</v>
      </c>
      <c r="J493">
        <f>IFERROR(VLOOKUP(D493:D1205,'Факторы ликвидности'!C$4:L$2204,5,FALSE),0)</f>
        <v>0</v>
      </c>
      <c r="K493">
        <f>IFERROR(VLOOKUP(D493:D1205,'Факторы ликвидности'!C$4:L$2204,6,FALSE),0)</f>
        <v>0</v>
      </c>
      <c r="L493">
        <f>IFERROR(VLOOKUP(D493:D1205,'Факторы ликвидности'!C$4:L$2204,7,FALSE),0)</f>
        <v>0</v>
      </c>
      <c r="M493">
        <f>IFERROR(VLOOKUP(D493:D1205,'Факторы ликвидности'!C$4:L$2204,8,FALSE),0)</f>
        <v>0</v>
      </c>
      <c r="N493">
        <f>IFERROR(VLOOKUP(D493:D1205,'Факторы ликвидности'!C$4:L$2204,10,FALSE),0)</f>
        <v>0</v>
      </c>
    </row>
    <row r="494" spans="2:14" x14ac:dyDescent="0.3">
      <c r="B494">
        <v>490</v>
      </c>
      <c r="C494" s="18">
        <f t="shared" si="11"/>
        <v>6</v>
      </c>
      <c r="D494" s="19">
        <v>43302</v>
      </c>
      <c r="E494">
        <f>IFERROR(VLOOKUP(D493:D1206,'Остатки на корсчетах'!B$3:D$4956,2,FALSE),0)</f>
        <v>0</v>
      </c>
      <c r="F494">
        <f>IFERROR(VLOOKUP(D494:D1206,Сальдо!C$3:D$4010,2,FALSE),0)</f>
        <v>0</v>
      </c>
      <c r="G494">
        <f>IFERROR(VLOOKUP(D494:D1206,'Факторы ликвидности'!C$4:L$2204,2,FALSE),0)</f>
        <v>0</v>
      </c>
      <c r="H494">
        <f>IFERROR(VLOOKUP(D494:D1206,'Факторы ликвидности'!C$4:L$2204,3,FALSE),0)</f>
        <v>0</v>
      </c>
      <c r="I494">
        <f>IFERROR(VLOOKUP(D494:D1206,'Факторы ликвидности'!C$4:L$2204,4,FALSE),0)</f>
        <v>0</v>
      </c>
      <c r="J494">
        <f>IFERROR(VLOOKUP(D494:D1206,'Факторы ликвидности'!C$4:L$2204,5,FALSE),0)</f>
        <v>0</v>
      </c>
      <c r="K494">
        <f>IFERROR(VLOOKUP(D494:D1206,'Факторы ликвидности'!C$4:L$2204,6,FALSE),0)</f>
        <v>0</v>
      </c>
      <c r="L494">
        <f>IFERROR(VLOOKUP(D494:D1206,'Факторы ликвидности'!C$4:L$2204,7,FALSE),0)</f>
        <v>0</v>
      </c>
      <c r="M494">
        <f>IFERROR(VLOOKUP(D494:D1206,'Факторы ликвидности'!C$4:L$2204,8,FALSE),0)</f>
        <v>0</v>
      </c>
      <c r="N494">
        <f>IFERROR(VLOOKUP(D494:D1206,'Факторы ликвидности'!C$4:L$2204,10,FALSE),0)</f>
        <v>0</v>
      </c>
    </row>
    <row r="495" spans="2:14" x14ac:dyDescent="0.3">
      <c r="B495">
        <v>491</v>
      </c>
      <c r="C495" s="18">
        <f t="shared" si="11"/>
        <v>5</v>
      </c>
      <c r="D495" s="19">
        <v>43301</v>
      </c>
      <c r="E495">
        <f>IFERROR(VLOOKUP(D494:D1207,'Остатки на корсчетах'!B$3:D$4956,2,FALSE),0)</f>
        <v>2429.6</v>
      </c>
      <c r="F495">
        <f>IFERROR(VLOOKUP(D495:D1207,Сальдо!C$3:D$4010,2,FALSE),0)</f>
        <v>161.5</v>
      </c>
      <c r="G495">
        <f>IFERROR(VLOOKUP(D495:D1207,'Факторы ликвидности'!C$4:L$2204,2,FALSE),0)</f>
        <v>-5.5</v>
      </c>
      <c r="H495">
        <f>IFERROR(VLOOKUP(D495:D1207,'Факторы ликвидности'!C$4:L$2204,3,FALSE),0)</f>
        <v>27.5</v>
      </c>
      <c r="I495">
        <f>IFERROR(VLOOKUP(D495:D1207,'Факторы ликвидности'!C$4:L$2204,4,FALSE),0)</f>
        <v>0</v>
      </c>
      <c r="J495">
        <f>IFERROR(VLOOKUP(D495:D1207,'Факторы ликвидности'!C$4:L$2204,5,FALSE),0)</f>
        <v>0</v>
      </c>
      <c r="K495">
        <f>IFERROR(VLOOKUP(D495:D1207,'Факторы ликвидности'!C$4:L$2204,6,FALSE),0)</f>
        <v>-100.6</v>
      </c>
      <c r="L495">
        <f>IFERROR(VLOOKUP(D495:D1207,'Факторы ликвидности'!C$4:L$2204,7,FALSE),0)</f>
        <v>15.9</v>
      </c>
      <c r="M495">
        <f>IFERROR(VLOOKUP(D495:D1207,'Факторы ликвидности'!C$4:L$2204,8,FALSE),0)</f>
        <v>0</v>
      </c>
      <c r="N495">
        <f>IFERROR(VLOOKUP(D495:D1207,'Факторы ликвидности'!C$4:L$2204,10,FALSE),0)</f>
        <v>-19.600000000000001</v>
      </c>
    </row>
    <row r="496" spans="2:14" x14ac:dyDescent="0.3">
      <c r="B496">
        <v>492</v>
      </c>
      <c r="C496" s="18">
        <f t="shared" si="11"/>
        <v>4</v>
      </c>
      <c r="D496" s="19">
        <v>43300</v>
      </c>
      <c r="E496">
        <f>IFERROR(VLOOKUP(D495:D1208,'Остатки на корсчетах'!B$3:D$4956,2,FALSE),0)</f>
        <v>2567.8000000000002</v>
      </c>
      <c r="F496">
        <f>IFERROR(VLOOKUP(D496:D1208,Сальдо!C$3:D$4010,2,FALSE),0)</f>
        <v>145.9</v>
      </c>
      <c r="G496">
        <f>IFERROR(VLOOKUP(D496:D1208,'Факторы ликвидности'!C$4:L$2204,2,FALSE),0)</f>
        <v>-6.2</v>
      </c>
      <c r="H496">
        <f>IFERROR(VLOOKUP(D496:D1208,'Факторы ликвидности'!C$4:L$2204,3,FALSE),0)</f>
        <v>-115.3</v>
      </c>
      <c r="I496">
        <f>IFERROR(VLOOKUP(D496:D1208,'Факторы ликвидности'!C$4:L$2204,4,FALSE),0)</f>
        <v>0</v>
      </c>
      <c r="J496">
        <f>IFERROR(VLOOKUP(D496:D1208,'Факторы ликвидности'!C$4:L$2204,5,FALSE),0)</f>
        <v>0</v>
      </c>
      <c r="K496">
        <f>IFERROR(VLOOKUP(D496:D1208,'Факторы ликвидности'!C$4:L$2204,6,FALSE),0)</f>
        <v>-100.2</v>
      </c>
      <c r="L496">
        <f>IFERROR(VLOOKUP(D496:D1208,'Факторы ликвидности'!C$4:L$2204,7,FALSE),0)</f>
        <v>16</v>
      </c>
      <c r="M496">
        <f>IFERROR(VLOOKUP(D496:D1208,'Факторы ликвидности'!C$4:L$2204,8,FALSE),0)</f>
        <v>0</v>
      </c>
      <c r="N496">
        <f>IFERROR(VLOOKUP(D496:D1208,'Факторы ликвидности'!C$4:L$2204,10,FALSE),0)</f>
        <v>-16.8</v>
      </c>
    </row>
    <row r="497" spans="2:14" x14ac:dyDescent="0.3">
      <c r="B497">
        <v>493</v>
      </c>
      <c r="C497" s="18">
        <f t="shared" si="11"/>
        <v>3</v>
      </c>
      <c r="D497" s="19">
        <v>43299</v>
      </c>
      <c r="E497">
        <f>IFERROR(VLOOKUP(D496:D1209,'Остатки на корсчетах'!B$3:D$4956,2,FALSE),0)</f>
        <v>2193.6</v>
      </c>
      <c r="F497">
        <f>IFERROR(VLOOKUP(D497:D1209,Сальдо!C$3:D$4010,2,FALSE),0)</f>
        <v>676.5</v>
      </c>
      <c r="G497">
        <f>IFERROR(VLOOKUP(D497:D1209,'Факторы ликвидности'!C$4:L$2204,2,FALSE),0)</f>
        <v>-5.2</v>
      </c>
      <c r="H497">
        <f>IFERROR(VLOOKUP(D497:D1209,'Факторы ликвидности'!C$4:L$2204,3,FALSE),0)</f>
        <v>-157.80000000000001</v>
      </c>
      <c r="I497">
        <f>IFERROR(VLOOKUP(D497:D1209,'Факторы ликвидности'!C$4:L$2204,4,FALSE),0)</f>
        <v>-39</v>
      </c>
      <c r="J497">
        <f>IFERROR(VLOOKUP(D497:D1209,'Факторы ликвидности'!C$4:L$2204,5,FALSE),0)</f>
        <v>0</v>
      </c>
      <c r="K497">
        <f>IFERROR(VLOOKUP(D497:D1209,'Факторы ликвидности'!C$4:L$2204,6,FALSE),0)</f>
        <v>-189.7</v>
      </c>
      <c r="L497">
        <f>IFERROR(VLOOKUP(D497:D1209,'Факторы ликвидности'!C$4:L$2204,7,FALSE),0)</f>
        <v>15.9</v>
      </c>
      <c r="M497">
        <f>IFERROR(VLOOKUP(D497:D1209,'Факторы ликвидности'!C$4:L$2204,8,FALSE),0)</f>
        <v>0</v>
      </c>
      <c r="N497">
        <f>IFERROR(VLOOKUP(D497:D1209,'Факторы ликвидности'!C$4:L$2204,10,FALSE),0)</f>
        <v>537.20000000000005</v>
      </c>
    </row>
    <row r="498" spans="2:14" x14ac:dyDescent="0.3">
      <c r="B498">
        <v>494</v>
      </c>
      <c r="C498" s="16">
        <f t="shared" si="11"/>
        <v>2</v>
      </c>
      <c r="D498" s="17">
        <v>43298</v>
      </c>
      <c r="E498">
        <f>IFERROR(VLOOKUP(D497:D1210,'Остатки на корсчетах'!B$3:D$4956,2,FALSE),0)</f>
        <v>2226.4</v>
      </c>
      <c r="F498">
        <f>IFERROR(VLOOKUP(D498:D1210,Сальдо!C$3:D$4010,2,FALSE),0)</f>
        <v>159.9</v>
      </c>
      <c r="G498">
        <f>IFERROR(VLOOKUP(D498:D1210,'Факторы ликвидности'!C$4:L$2204,2,FALSE),0)</f>
        <v>5.6</v>
      </c>
      <c r="H498">
        <f>IFERROR(VLOOKUP(D498:D1210,'Факторы ликвидности'!C$4:L$2204,3,FALSE),0)</f>
        <v>-0.4</v>
      </c>
      <c r="I498">
        <f>IFERROR(VLOOKUP(D498:D1210,'Факторы ликвидности'!C$4:L$2204,4,FALSE),0)</f>
        <v>0</v>
      </c>
      <c r="J498">
        <f>IFERROR(VLOOKUP(D498:D1210,'Факторы ликвидности'!C$4:L$2204,5,FALSE),0)</f>
        <v>0</v>
      </c>
      <c r="K498">
        <f>IFERROR(VLOOKUP(D498:D1210,'Факторы ликвидности'!C$4:L$2204,6,FALSE),0)</f>
        <v>-9.1999999999999993</v>
      </c>
      <c r="L498">
        <f>IFERROR(VLOOKUP(D498:D1210,'Факторы ликвидности'!C$4:L$2204,7,FALSE),0)</f>
        <v>15.8</v>
      </c>
      <c r="M498">
        <f>IFERROR(VLOOKUP(D498:D1210,'Факторы ликвидности'!C$4:L$2204,8,FALSE),0)</f>
        <v>-5.9</v>
      </c>
      <c r="N498">
        <f>IFERROR(VLOOKUP(D498:D1210,'Факторы ликвидности'!C$4:L$2204,10,FALSE),0)</f>
        <v>-32</v>
      </c>
    </row>
    <row r="499" spans="2:14" x14ac:dyDescent="0.3">
      <c r="B499">
        <v>495</v>
      </c>
      <c r="C499" s="16">
        <f t="shared" si="11"/>
        <v>1</v>
      </c>
      <c r="D499" s="17">
        <v>43297</v>
      </c>
      <c r="E499">
        <f>IFERROR(VLOOKUP(D498:D1211,'Остатки на корсчетах'!B$3:D$4956,2,FALSE),0)</f>
        <v>2215.6</v>
      </c>
      <c r="F499">
        <f>IFERROR(VLOOKUP(D499:D1211,Сальдо!C$3:D$4010,2,FALSE),0)</f>
        <v>168.6</v>
      </c>
      <c r="G499">
        <f>IFERROR(VLOOKUP(D499:D1211,'Факторы ликвидности'!C$4:L$2204,2,FALSE),0)</f>
        <v>19.399999999999999</v>
      </c>
      <c r="H499">
        <f>IFERROR(VLOOKUP(D499:D1211,'Факторы ликвидности'!C$4:L$2204,3,FALSE),0)</f>
        <v>-29.4</v>
      </c>
      <c r="I499">
        <f>IFERROR(VLOOKUP(D499:D1211,'Факторы ликвидности'!C$4:L$2204,4,FALSE),0)</f>
        <v>0</v>
      </c>
      <c r="J499">
        <f>IFERROR(VLOOKUP(D499:D1211,'Факторы ликвидности'!C$4:L$2204,5,FALSE),0)</f>
        <v>0</v>
      </c>
      <c r="K499">
        <f>IFERROR(VLOOKUP(D499:D1211,'Факторы ликвидности'!C$4:L$2204,6,FALSE),0)</f>
        <v>-0.2</v>
      </c>
      <c r="L499">
        <f>IFERROR(VLOOKUP(D499:D1211,'Факторы ликвидности'!C$4:L$2204,7,FALSE),0)</f>
        <v>15.8</v>
      </c>
      <c r="M499">
        <f>IFERROR(VLOOKUP(D499:D1211,'Факторы ликвидности'!C$4:L$2204,8,FALSE),0)</f>
        <v>0.7</v>
      </c>
      <c r="N499">
        <f>IFERROR(VLOOKUP(D499:D1211,'Факторы ликвидности'!C$4:L$2204,10,FALSE),0)</f>
        <v>20.100000000000001</v>
      </c>
    </row>
    <row r="500" spans="2:14" x14ac:dyDescent="0.3">
      <c r="B500">
        <v>496</v>
      </c>
      <c r="C500" s="16">
        <f t="shared" si="11"/>
        <v>7</v>
      </c>
      <c r="D500" s="17">
        <v>43296</v>
      </c>
      <c r="E500">
        <f>IFERROR(VLOOKUP(D499:D1212,'Остатки на корсчетах'!B$3:D$4956,2,FALSE),0)</f>
        <v>0</v>
      </c>
      <c r="F500">
        <f>IFERROR(VLOOKUP(D500:D1212,Сальдо!C$3:D$4010,2,FALSE),0)</f>
        <v>0</v>
      </c>
      <c r="G500">
        <f>IFERROR(VLOOKUP(D500:D1212,'Факторы ликвидности'!C$4:L$2204,2,FALSE),0)</f>
        <v>0</v>
      </c>
      <c r="H500">
        <f>IFERROR(VLOOKUP(D500:D1212,'Факторы ликвидности'!C$4:L$2204,3,FALSE),0)</f>
        <v>0</v>
      </c>
      <c r="I500">
        <f>IFERROR(VLOOKUP(D500:D1212,'Факторы ликвидности'!C$4:L$2204,4,FALSE),0)</f>
        <v>0</v>
      </c>
      <c r="J500">
        <f>IFERROR(VLOOKUP(D500:D1212,'Факторы ликвидности'!C$4:L$2204,5,FALSE),0)</f>
        <v>0</v>
      </c>
      <c r="K500">
        <f>IFERROR(VLOOKUP(D500:D1212,'Факторы ликвидности'!C$4:L$2204,6,FALSE),0)</f>
        <v>0</v>
      </c>
      <c r="L500">
        <f>IFERROR(VLOOKUP(D500:D1212,'Факторы ликвидности'!C$4:L$2204,7,FALSE),0)</f>
        <v>0</v>
      </c>
      <c r="M500">
        <f>IFERROR(VLOOKUP(D500:D1212,'Факторы ликвидности'!C$4:L$2204,8,FALSE),0)</f>
        <v>0</v>
      </c>
      <c r="N500">
        <f>IFERROR(VLOOKUP(D500:D1212,'Факторы ликвидности'!C$4:L$2204,10,FALSE),0)</f>
        <v>0</v>
      </c>
    </row>
    <row r="501" spans="2:14" x14ac:dyDescent="0.3">
      <c r="B501">
        <v>497</v>
      </c>
      <c r="C501" s="16">
        <f t="shared" si="11"/>
        <v>6</v>
      </c>
      <c r="D501" s="17">
        <v>43295</v>
      </c>
      <c r="E501">
        <f>IFERROR(VLOOKUP(D500:D1213,'Остатки на корсчетах'!B$3:D$4956,2,FALSE),0)</f>
        <v>0</v>
      </c>
      <c r="F501">
        <f>IFERROR(VLOOKUP(D501:D1213,Сальдо!C$3:D$4010,2,FALSE),0)</f>
        <v>0</v>
      </c>
      <c r="G501">
        <f>IFERROR(VLOOKUP(D501:D1213,'Факторы ликвидности'!C$4:L$2204,2,FALSE),0)</f>
        <v>0</v>
      </c>
      <c r="H501">
        <f>IFERROR(VLOOKUP(D501:D1213,'Факторы ликвидности'!C$4:L$2204,3,FALSE),0)</f>
        <v>0</v>
      </c>
      <c r="I501">
        <f>IFERROR(VLOOKUP(D501:D1213,'Факторы ликвидности'!C$4:L$2204,4,FALSE),0)</f>
        <v>0</v>
      </c>
      <c r="J501">
        <f>IFERROR(VLOOKUP(D501:D1213,'Факторы ликвидности'!C$4:L$2204,5,FALSE),0)</f>
        <v>0</v>
      </c>
      <c r="K501">
        <f>IFERROR(VLOOKUP(D501:D1213,'Факторы ликвидности'!C$4:L$2204,6,FALSE),0)</f>
        <v>0</v>
      </c>
      <c r="L501">
        <f>IFERROR(VLOOKUP(D501:D1213,'Факторы ликвидности'!C$4:L$2204,7,FALSE),0)</f>
        <v>0</v>
      </c>
      <c r="M501">
        <f>IFERROR(VLOOKUP(D501:D1213,'Факторы ликвидности'!C$4:L$2204,8,FALSE),0)</f>
        <v>0</v>
      </c>
      <c r="N501">
        <f>IFERROR(VLOOKUP(D501:D1213,'Факторы ликвидности'!C$4:L$2204,10,FALSE),0)</f>
        <v>0</v>
      </c>
    </row>
    <row r="502" spans="2:14" x14ac:dyDescent="0.3">
      <c r="B502">
        <v>498</v>
      </c>
      <c r="C502" s="16">
        <f t="shared" si="11"/>
        <v>5</v>
      </c>
      <c r="D502" s="17">
        <v>43294</v>
      </c>
      <c r="E502">
        <f>IFERROR(VLOOKUP(D501:D1214,'Остатки на корсчетах'!B$3:D$4956,2,FALSE),0)</f>
        <v>2237.6999999999998</v>
      </c>
      <c r="F502">
        <f>IFERROR(VLOOKUP(D502:D1214,Сальдо!C$3:D$4010,2,FALSE),0)</f>
        <v>172.5</v>
      </c>
      <c r="G502">
        <f>IFERROR(VLOOKUP(D502:D1214,'Факторы ликвидности'!C$4:L$2204,2,FALSE),0)</f>
        <v>-32.299999999999997</v>
      </c>
      <c r="H502">
        <f>IFERROR(VLOOKUP(D502:D1214,'Факторы ликвидности'!C$4:L$2204,3,FALSE),0)</f>
        <v>5.7</v>
      </c>
      <c r="I502">
        <f>IFERROR(VLOOKUP(D502:D1214,'Факторы ликвидности'!C$4:L$2204,4,FALSE),0)</f>
        <v>0</v>
      </c>
      <c r="J502">
        <f>IFERROR(VLOOKUP(D502:D1214,'Факторы ликвидности'!C$4:L$2204,5,FALSE),0)</f>
        <v>0</v>
      </c>
      <c r="K502">
        <f>IFERROR(VLOOKUP(D502:D1214,'Факторы ликвидности'!C$4:L$2204,6,FALSE),0)</f>
        <v>-1.1000000000000001</v>
      </c>
      <c r="L502">
        <f>IFERROR(VLOOKUP(D502:D1214,'Факторы ликвидности'!C$4:L$2204,7,FALSE),0)</f>
        <v>15.8</v>
      </c>
      <c r="M502">
        <f>IFERROR(VLOOKUP(D502:D1214,'Факторы ликвидности'!C$4:L$2204,8,FALSE),0)</f>
        <v>0</v>
      </c>
      <c r="N502">
        <f>IFERROR(VLOOKUP(D502:D1214,'Факторы ликвидности'!C$4:L$2204,10,FALSE),0)</f>
        <v>4.5999999999999996</v>
      </c>
    </row>
    <row r="503" spans="2:14" x14ac:dyDescent="0.3">
      <c r="B503">
        <v>499</v>
      </c>
      <c r="C503" s="16">
        <f t="shared" si="11"/>
        <v>4</v>
      </c>
      <c r="D503" s="17">
        <v>43293</v>
      </c>
      <c r="E503">
        <f>IFERROR(VLOOKUP(D502:D1215,'Остатки на корсчетах'!B$3:D$4956,2,FALSE),0)</f>
        <v>2244.6999999999998</v>
      </c>
      <c r="F503">
        <f>IFERROR(VLOOKUP(D503:D1215,Сальдо!C$3:D$4010,2,FALSE),0)</f>
        <v>203.9</v>
      </c>
      <c r="G503">
        <f>IFERROR(VLOOKUP(D503:D1215,'Факторы ликвидности'!C$4:L$2204,2,FALSE),0)</f>
        <v>-49.3</v>
      </c>
      <c r="H503">
        <f>IFERROR(VLOOKUP(D503:D1215,'Факторы ликвидности'!C$4:L$2204,3,FALSE),0)</f>
        <v>24</v>
      </c>
      <c r="I503">
        <f>IFERROR(VLOOKUP(D503:D1215,'Факторы ликвидности'!C$4:L$2204,4,FALSE),0)</f>
        <v>0</v>
      </c>
      <c r="J503">
        <f>IFERROR(VLOOKUP(D503:D1215,'Факторы ликвидности'!C$4:L$2204,5,FALSE),0)</f>
        <v>0</v>
      </c>
      <c r="K503">
        <f>IFERROR(VLOOKUP(D503:D1215,'Факторы ликвидности'!C$4:L$2204,6,FALSE),0)</f>
        <v>-0.1</v>
      </c>
      <c r="L503">
        <f>IFERROR(VLOOKUP(D503:D1215,'Факторы ликвидности'!C$4:L$2204,7,FALSE),0)</f>
        <v>15.7</v>
      </c>
      <c r="M503">
        <f>IFERROR(VLOOKUP(D503:D1215,'Факторы ликвидности'!C$4:L$2204,8,FALSE),0)</f>
        <v>1.4</v>
      </c>
      <c r="N503">
        <f>IFERROR(VLOOKUP(D503:D1215,'Факторы ликвидности'!C$4:L$2204,10,FALSE),0)</f>
        <v>16.8</v>
      </c>
    </row>
    <row r="504" spans="2:14" x14ac:dyDescent="0.3">
      <c r="B504">
        <v>500</v>
      </c>
      <c r="C504" s="16">
        <f t="shared" si="11"/>
        <v>3</v>
      </c>
      <c r="D504" s="17">
        <v>43292</v>
      </c>
      <c r="E504">
        <f>IFERROR(VLOOKUP(D503:D1216,'Остатки на корсчетах'!B$3:D$4956,2,FALSE),0)</f>
        <v>1082.4000000000001</v>
      </c>
      <c r="F504">
        <f>IFERROR(VLOOKUP(D504:D1216,Сальдо!C$3:D$4010,2,FALSE),0)</f>
        <v>1005.5</v>
      </c>
      <c r="G504">
        <f>IFERROR(VLOOKUP(D504:D1216,'Факторы ликвидности'!C$4:L$2204,2,FALSE),0)</f>
        <v>-29.2</v>
      </c>
      <c r="H504">
        <f>IFERROR(VLOOKUP(D504:D1216,'Факторы ликвидности'!C$4:L$2204,3,FALSE),0)</f>
        <v>386.3</v>
      </c>
      <c r="I504">
        <f>IFERROR(VLOOKUP(D504:D1216,'Факторы ликвидности'!C$4:L$2204,4,FALSE),0)</f>
        <v>-39.1</v>
      </c>
      <c r="J504">
        <f>IFERROR(VLOOKUP(D504:D1216,'Факторы ликвидности'!C$4:L$2204,5,FALSE),0)</f>
        <v>0</v>
      </c>
      <c r="K504">
        <f>IFERROR(VLOOKUP(D504:D1216,'Факторы ликвидности'!C$4:L$2204,6,FALSE),0)</f>
        <v>384.5</v>
      </c>
      <c r="L504">
        <f>IFERROR(VLOOKUP(D504:D1216,'Факторы ликвидности'!C$4:L$2204,7,FALSE),0)</f>
        <v>15.7</v>
      </c>
      <c r="M504">
        <f>IFERROR(VLOOKUP(D504:D1216,'Факторы ликвидности'!C$4:L$2204,8,FALSE),0)</f>
        <v>0</v>
      </c>
      <c r="N504">
        <f>IFERROR(VLOOKUP(D504:D1216,'Факторы ликвидности'!C$4:L$2204,10,FALSE),0)</f>
        <v>805.2</v>
      </c>
    </row>
    <row r="505" spans="2:14" x14ac:dyDescent="0.3">
      <c r="B505">
        <v>501</v>
      </c>
      <c r="C505" s="18">
        <f t="shared" si="11"/>
        <v>2</v>
      </c>
      <c r="D505" s="8">
        <v>43291</v>
      </c>
      <c r="E505">
        <f>IFERROR(VLOOKUP(D504:D1217,'Остатки на корсчетах'!B$3:D$4956,2,FALSE),0)</f>
        <v>1389.2</v>
      </c>
      <c r="F505">
        <f>IFERROR(VLOOKUP(D505:D1217,Сальдо!C$3:D$4010,2,FALSE),0)</f>
        <v>1003.3</v>
      </c>
      <c r="G505">
        <f>IFERROR(VLOOKUP(D505:D1217,'Факторы ликвидности'!C$4:L$2204,2,FALSE),0)</f>
        <v>-23.4</v>
      </c>
      <c r="H505">
        <f>IFERROR(VLOOKUP(D505:D1217,'Факторы ликвидности'!C$4:L$2204,3,FALSE),0)</f>
        <v>-69.2</v>
      </c>
      <c r="I505">
        <f>IFERROR(VLOOKUP(D505:D1217,'Факторы ликвидности'!C$4:L$2204,4,FALSE),0)</f>
        <v>0</v>
      </c>
      <c r="J505">
        <f>IFERROR(VLOOKUP(D505:D1217,'Факторы ликвидности'!C$4:L$2204,5,FALSE),0)</f>
        <v>0</v>
      </c>
      <c r="K505">
        <f>IFERROR(VLOOKUP(D505:D1217,'Факторы ликвидности'!C$4:L$2204,6,FALSE),0)</f>
        <v>-0.6</v>
      </c>
      <c r="L505">
        <f>IFERROR(VLOOKUP(D505:D1217,'Факторы ликвидности'!C$4:L$2204,7,FALSE),0)</f>
        <v>15.7</v>
      </c>
      <c r="M505">
        <f>IFERROR(VLOOKUP(D505:D1217,'Факторы ликвидности'!C$4:L$2204,8,FALSE),0)</f>
        <v>0.1</v>
      </c>
      <c r="N505">
        <f>IFERROR(VLOOKUP(D505:D1217,'Факторы ликвидности'!C$4:L$2204,10,FALSE),0)</f>
        <v>-214.1</v>
      </c>
    </row>
    <row r="506" spans="2:14" x14ac:dyDescent="0.3">
      <c r="B506">
        <v>502</v>
      </c>
      <c r="C506" s="18">
        <f t="shared" si="11"/>
        <v>1</v>
      </c>
      <c r="D506" s="8">
        <v>43290</v>
      </c>
      <c r="E506">
        <f>IFERROR(VLOOKUP(D505:D1218,'Остатки на корсчетах'!B$3:D$4956,2,FALSE),0)</f>
        <v>1735.7</v>
      </c>
      <c r="F506">
        <f>IFERROR(VLOOKUP(D506:D1218,Сальдо!C$3:D$4010,2,FALSE),0)</f>
        <v>554.1</v>
      </c>
      <c r="G506">
        <f>IFERROR(VLOOKUP(D506:D1218,'Факторы ликвидности'!C$4:L$2204,2,FALSE),0)</f>
        <v>-2.2999999999999998</v>
      </c>
      <c r="H506">
        <f>IFERROR(VLOOKUP(D506:D1218,'Факторы ликвидности'!C$4:L$2204,3,FALSE),0)</f>
        <v>103.6</v>
      </c>
      <c r="I506">
        <f>IFERROR(VLOOKUP(D506:D1218,'Факторы ликвидности'!C$4:L$2204,4,FALSE),0)</f>
        <v>0</v>
      </c>
      <c r="J506">
        <f>IFERROR(VLOOKUP(D506:D1218,'Факторы ликвидности'!C$4:L$2204,5,FALSE),0)</f>
        <v>0</v>
      </c>
      <c r="K506">
        <f>IFERROR(VLOOKUP(D506:D1218,'Факторы ликвидности'!C$4:L$2204,6,FALSE),0)</f>
        <v>69.599999999999994</v>
      </c>
      <c r="L506">
        <f>IFERROR(VLOOKUP(D506:D1218,'Факторы ликвидности'!C$4:L$2204,7,FALSE),0)</f>
        <v>15.8</v>
      </c>
      <c r="M506">
        <f>IFERROR(VLOOKUP(D506:D1218,'Факторы ликвидности'!C$4:L$2204,8,FALSE),0)</f>
        <v>0</v>
      </c>
      <c r="N506">
        <f>IFERROR(VLOOKUP(D506:D1218,'Факторы ликвидности'!C$4:L$2204,10,FALSE),0)</f>
        <v>-447.8</v>
      </c>
    </row>
    <row r="507" spans="2:14" x14ac:dyDescent="0.3">
      <c r="B507">
        <v>503</v>
      </c>
      <c r="C507" s="18">
        <f t="shared" si="11"/>
        <v>7</v>
      </c>
      <c r="D507" s="19">
        <v>43289</v>
      </c>
      <c r="E507">
        <f>IFERROR(VLOOKUP(D506:D1219,'Остатки на корсчетах'!B$3:D$4956,2,FALSE),0)</f>
        <v>0</v>
      </c>
      <c r="F507">
        <f>IFERROR(VLOOKUP(D507:D1219,Сальдо!C$3:D$4010,2,FALSE),0)</f>
        <v>0</v>
      </c>
      <c r="G507">
        <f>IFERROR(VLOOKUP(D507:D1219,'Факторы ликвидности'!C$4:L$2204,2,FALSE),0)</f>
        <v>0</v>
      </c>
      <c r="H507">
        <f>IFERROR(VLOOKUP(D507:D1219,'Факторы ликвидности'!C$4:L$2204,3,FALSE),0)</f>
        <v>0</v>
      </c>
      <c r="I507">
        <f>IFERROR(VLOOKUP(D507:D1219,'Факторы ликвидности'!C$4:L$2204,4,FALSE),0)</f>
        <v>0</v>
      </c>
      <c r="J507">
        <f>IFERROR(VLOOKUP(D507:D1219,'Факторы ликвидности'!C$4:L$2204,5,FALSE),0)</f>
        <v>0</v>
      </c>
      <c r="K507">
        <f>IFERROR(VLOOKUP(D507:D1219,'Факторы ликвидности'!C$4:L$2204,6,FALSE),0)</f>
        <v>0</v>
      </c>
      <c r="L507">
        <f>IFERROR(VLOOKUP(D507:D1219,'Факторы ликвидности'!C$4:L$2204,7,FALSE),0)</f>
        <v>0</v>
      </c>
      <c r="M507">
        <f>IFERROR(VLOOKUP(D507:D1219,'Факторы ликвидности'!C$4:L$2204,8,FALSE),0)</f>
        <v>0</v>
      </c>
      <c r="N507">
        <f>IFERROR(VLOOKUP(D507:D1219,'Факторы ликвидности'!C$4:L$2204,10,FALSE),0)</f>
        <v>0</v>
      </c>
    </row>
    <row r="508" spans="2:14" x14ac:dyDescent="0.3">
      <c r="B508">
        <v>504</v>
      </c>
      <c r="C508" s="18">
        <f t="shared" si="11"/>
        <v>6</v>
      </c>
      <c r="D508" s="19">
        <v>43288</v>
      </c>
      <c r="E508">
        <f>IFERROR(VLOOKUP(D507:D1220,'Остатки на корсчетах'!B$3:D$4956,2,FALSE),0)</f>
        <v>0</v>
      </c>
      <c r="F508">
        <f>IFERROR(VLOOKUP(D508:D1220,Сальдо!C$3:D$4010,2,FALSE),0)</f>
        <v>0</v>
      </c>
      <c r="G508">
        <f>IFERROR(VLOOKUP(D508:D1220,'Факторы ликвидности'!C$4:L$2204,2,FALSE),0)</f>
        <v>0</v>
      </c>
      <c r="H508">
        <f>IFERROR(VLOOKUP(D508:D1220,'Факторы ликвидности'!C$4:L$2204,3,FALSE),0)</f>
        <v>0</v>
      </c>
      <c r="I508">
        <f>IFERROR(VLOOKUP(D508:D1220,'Факторы ликвидности'!C$4:L$2204,4,FALSE),0)</f>
        <v>0</v>
      </c>
      <c r="J508">
        <f>IFERROR(VLOOKUP(D508:D1220,'Факторы ликвидности'!C$4:L$2204,5,FALSE),0)</f>
        <v>0</v>
      </c>
      <c r="K508">
        <f>IFERROR(VLOOKUP(D508:D1220,'Факторы ликвидности'!C$4:L$2204,6,FALSE),0)</f>
        <v>0</v>
      </c>
      <c r="L508">
        <f>IFERROR(VLOOKUP(D508:D1220,'Факторы ликвидности'!C$4:L$2204,7,FALSE),0)</f>
        <v>0</v>
      </c>
      <c r="M508">
        <f>IFERROR(VLOOKUP(D508:D1220,'Факторы ликвидности'!C$4:L$2204,8,FALSE),0)</f>
        <v>0</v>
      </c>
      <c r="N508">
        <f>IFERROR(VLOOKUP(D508:D1220,'Факторы ликвидности'!C$4:L$2204,10,FALSE),0)</f>
        <v>0</v>
      </c>
    </row>
    <row r="509" spans="2:14" x14ac:dyDescent="0.3">
      <c r="B509">
        <v>505</v>
      </c>
      <c r="C509" s="18">
        <f t="shared" si="11"/>
        <v>5</v>
      </c>
      <c r="D509" s="19">
        <v>43287</v>
      </c>
      <c r="E509">
        <f>IFERROR(VLOOKUP(D508:D1221,'Остатки на корсчетах'!B$3:D$4956,2,FALSE),0)</f>
        <v>1692.6</v>
      </c>
      <c r="F509">
        <f>IFERROR(VLOOKUP(D509:D1221,Сальдо!C$3:D$4010,2,FALSE),0)</f>
        <v>507.1</v>
      </c>
      <c r="G509">
        <f>IFERROR(VLOOKUP(D509:D1221,'Факторы ликвидности'!C$4:L$2204,2,FALSE),0)</f>
        <v>-38</v>
      </c>
      <c r="H509">
        <f>IFERROR(VLOOKUP(D509:D1221,'Факторы ликвидности'!C$4:L$2204,3,FALSE),0)</f>
        <v>124.6</v>
      </c>
      <c r="I509">
        <f>IFERROR(VLOOKUP(D509:D1221,'Факторы ликвидности'!C$4:L$2204,4,FALSE),0)</f>
        <v>0</v>
      </c>
      <c r="J509">
        <f>IFERROR(VLOOKUP(D509:D1221,'Факторы ликвидности'!C$4:L$2204,5,FALSE),0)</f>
        <v>0</v>
      </c>
      <c r="K509">
        <f>IFERROR(VLOOKUP(D509:D1221,'Факторы ликвидности'!C$4:L$2204,6,FALSE),0)</f>
        <v>-0.3</v>
      </c>
      <c r="L509">
        <f>IFERROR(VLOOKUP(D509:D1221,'Факторы ликвидности'!C$4:L$2204,7,FALSE),0)</f>
        <v>20</v>
      </c>
      <c r="M509">
        <f>IFERROR(VLOOKUP(D509:D1221,'Факторы ликвидности'!C$4:L$2204,8,FALSE),0)</f>
        <v>0</v>
      </c>
      <c r="N509">
        <f>IFERROR(VLOOKUP(D509:D1221,'Факторы ликвидности'!C$4:L$2204,10,FALSE),0)</f>
        <v>-43.4</v>
      </c>
    </row>
    <row r="510" spans="2:14" x14ac:dyDescent="0.3">
      <c r="B510">
        <v>506</v>
      </c>
      <c r="C510" s="18">
        <f t="shared" si="11"/>
        <v>4</v>
      </c>
      <c r="D510" s="19">
        <v>43286</v>
      </c>
      <c r="E510">
        <f>IFERROR(VLOOKUP(D509:D1222,'Остатки на корсчетах'!B$3:D$4956,2,FALSE),0)</f>
        <v>1660</v>
      </c>
      <c r="F510">
        <f>IFERROR(VLOOKUP(D510:D1222,Сальдо!C$3:D$4010,2,FALSE),0)</f>
        <v>190.2</v>
      </c>
      <c r="G510">
        <f>IFERROR(VLOOKUP(D510:D1222,'Факторы ликвидности'!C$4:L$2204,2,FALSE),0)</f>
        <v>-48.9</v>
      </c>
      <c r="H510">
        <f>IFERROR(VLOOKUP(D510:D1222,'Факторы ликвидности'!C$4:L$2204,3,FALSE),0)</f>
        <v>97.8</v>
      </c>
      <c r="I510">
        <f>IFERROR(VLOOKUP(D510:D1222,'Факторы ликвидности'!C$4:L$2204,4,FALSE),0)</f>
        <v>0</v>
      </c>
      <c r="J510">
        <f>IFERROR(VLOOKUP(D510:D1222,'Факторы ликвидности'!C$4:L$2204,5,FALSE),0)</f>
        <v>0</v>
      </c>
      <c r="K510">
        <f>IFERROR(VLOOKUP(D510:D1222,'Факторы ликвидности'!C$4:L$2204,6,FALSE),0)</f>
        <v>0.1</v>
      </c>
      <c r="L510">
        <f>IFERROR(VLOOKUP(D510:D1222,'Факторы ликвидности'!C$4:L$2204,7,FALSE),0)</f>
        <v>32.1</v>
      </c>
      <c r="M510">
        <f>IFERROR(VLOOKUP(D510:D1222,'Факторы ликвидности'!C$4:L$2204,8,FALSE),0)</f>
        <v>0</v>
      </c>
      <c r="N510">
        <f>IFERROR(VLOOKUP(D510:D1222,'Факторы ликвидности'!C$4:L$2204,10,FALSE),0)</f>
        <v>-16.3</v>
      </c>
    </row>
    <row r="511" spans="2:14" x14ac:dyDescent="0.3">
      <c r="B511">
        <v>507</v>
      </c>
      <c r="C511" s="18">
        <f t="shared" si="11"/>
        <v>3</v>
      </c>
      <c r="D511" s="19">
        <v>43285</v>
      </c>
      <c r="E511">
        <f>IFERROR(VLOOKUP(D510:D1223,'Остатки на корсчетах'!B$3:D$4956,2,FALSE),0)</f>
        <v>2357.9</v>
      </c>
      <c r="F511">
        <f>IFERROR(VLOOKUP(D511:D1223,Сальдо!C$3:D$4010,2,FALSE),0)</f>
        <v>-241.4</v>
      </c>
      <c r="G511">
        <f>IFERROR(VLOOKUP(D511:D1223,'Факторы ликвидности'!C$4:L$2204,2,FALSE),0)</f>
        <v>-27.5</v>
      </c>
      <c r="H511">
        <f>IFERROR(VLOOKUP(D511:D1223,'Факторы ликвидности'!C$4:L$2204,3,FALSE),0)</f>
        <v>60.4</v>
      </c>
      <c r="I511">
        <f>IFERROR(VLOOKUP(D511:D1223,'Факторы ликвидности'!C$4:L$2204,4,FALSE),0)</f>
        <v>-29.1</v>
      </c>
      <c r="J511">
        <f>IFERROR(VLOOKUP(D511:D1223,'Факторы ликвидности'!C$4:L$2204,5,FALSE),0)</f>
        <v>7.5</v>
      </c>
      <c r="K511">
        <f>IFERROR(VLOOKUP(D511:D1223,'Факторы ликвидности'!C$4:L$2204,6,FALSE),0)</f>
        <v>-10.1</v>
      </c>
      <c r="L511">
        <f>IFERROR(VLOOKUP(D511:D1223,'Факторы ликвидности'!C$4:L$2204,7,FALSE),0)</f>
        <v>8</v>
      </c>
      <c r="M511">
        <f>IFERROR(VLOOKUP(D511:D1223,'Факторы ликвидности'!C$4:L$2204,8,FALSE),0)</f>
        <v>0</v>
      </c>
      <c r="N511">
        <f>IFERROR(VLOOKUP(D511:D1223,'Факторы ликвидности'!C$4:L$2204,10,FALSE),0)</f>
        <v>-730.7</v>
      </c>
    </row>
    <row r="512" spans="2:14" x14ac:dyDescent="0.3">
      <c r="B512">
        <v>508</v>
      </c>
      <c r="C512" s="16">
        <f t="shared" si="11"/>
        <v>2</v>
      </c>
      <c r="D512" s="17">
        <v>43284</v>
      </c>
      <c r="E512">
        <f>IFERROR(VLOOKUP(D511:D1224,'Остатки на корсчетах'!B$3:D$4956,2,FALSE),0)</f>
        <v>2390.3000000000002</v>
      </c>
      <c r="F512">
        <f>IFERROR(VLOOKUP(D512:D1224,Сальдо!C$3:D$4010,2,FALSE),0)</f>
        <v>240.1</v>
      </c>
      <c r="G512">
        <f>IFERROR(VLOOKUP(D512:D1224,'Факторы ликвидности'!C$4:L$2204,2,FALSE),0)</f>
        <v>-10.6</v>
      </c>
      <c r="H512">
        <f>IFERROR(VLOOKUP(D512:D1224,'Факторы ликвидности'!C$4:L$2204,3,FALSE),0)</f>
        <v>15</v>
      </c>
      <c r="I512">
        <f>IFERROR(VLOOKUP(D512:D1224,'Факторы ликвидности'!C$4:L$2204,4,FALSE),0)</f>
        <v>0</v>
      </c>
      <c r="J512">
        <f>IFERROR(VLOOKUP(D512:D1224,'Факторы ликвидности'!C$4:L$2204,5,FALSE),0)</f>
        <v>0</v>
      </c>
      <c r="K512">
        <f>IFERROR(VLOOKUP(D512:D1224,'Факторы ликвидности'!C$4:L$2204,6,FALSE),0)</f>
        <v>-49.3</v>
      </c>
      <c r="L512">
        <f>IFERROR(VLOOKUP(D512:D1224,'Факторы ликвидности'!C$4:L$2204,7,FALSE),0)</f>
        <v>20.2</v>
      </c>
      <c r="M512">
        <f>IFERROR(VLOOKUP(D512:D1224,'Факторы ликвидности'!C$4:L$2204,8,FALSE),0)</f>
        <v>0</v>
      </c>
      <c r="N512">
        <f>IFERROR(VLOOKUP(D512:D1224,'Факторы ликвидности'!C$4:L$2204,10,FALSE),0)</f>
        <v>-36.9</v>
      </c>
    </row>
    <row r="513" spans="2:14" x14ac:dyDescent="0.3">
      <c r="B513">
        <v>509</v>
      </c>
      <c r="C513" s="16">
        <f t="shared" si="11"/>
        <v>1</v>
      </c>
      <c r="D513" s="17">
        <v>43283</v>
      </c>
      <c r="E513">
        <f>IFERROR(VLOOKUP(D512:D1225,'Остатки на корсчетах'!B$3:D$4956,2,FALSE),0)</f>
        <v>2345.6</v>
      </c>
      <c r="F513">
        <f>IFERROR(VLOOKUP(D513:D1225,Сальдо!C$3:D$4010,2,FALSE),0)</f>
        <v>319.7</v>
      </c>
      <c r="G513">
        <f>IFERROR(VLOOKUP(D513:D1225,'Факторы ликвидности'!C$4:L$2204,2,FALSE),0)</f>
        <v>21.6</v>
      </c>
      <c r="H513">
        <f>IFERROR(VLOOKUP(D513:D1225,'Факторы ликвидности'!C$4:L$2204,3,FALSE),0)</f>
        <v>-57.8</v>
      </c>
      <c r="I513">
        <f>IFERROR(VLOOKUP(D513:D1225,'Факторы ликвидности'!C$4:L$2204,4,FALSE),0)</f>
        <v>0</v>
      </c>
      <c r="J513">
        <f>IFERROR(VLOOKUP(D513:D1225,'Факторы ликвидности'!C$4:L$2204,5,FALSE),0)</f>
        <v>0</v>
      </c>
      <c r="K513">
        <f>IFERROR(VLOOKUP(D513:D1225,'Факторы ликвидности'!C$4:L$2204,6,FALSE),0)</f>
        <v>-49.7</v>
      </c>
      <c r="L513">
        <f>IFERROR(VLOOKUP(D513:D1225,'Факторы ликвидности'!C$4:L$2204,7,FALSE),0)</f>
        <v>19.8</v>
      </c>
      <c r="M513">
        <f>IFERROR(VLOOKUP(D513:D1225,'Факторы ликвидности'!C$4:L$2204,8,FALSE),0)</f>
        <v>0</v>
      </c>
      <c r="N513">
        <f>IFERROR(VLOOKUP(D513:D1225,'Факторы ликвидности'!C$4:L$2204,10,FALSE),0)</f>
        <v>81.099999999999994</v>
      </c>
    </row>
    <row r="514" spans="2:14" x14ac:dyDescent="0.3">
      <c r="B514">
        <v>510</v>
      </c>
      <c r="C514" s="16">
        <f t="shared" si="11"/>
        <v>7</v>
      </c>
      <c r="D514" s="17">
        <v>43282</v>
      </c>
      <c r="E514">
        <f>IFERROR(VLOOKUP(D513:D1226,'Остатки на корсчетах'!B$3:D$4956,2,FALSE),0)</f>
        <v>0</v>
      </c>
      <c r="F514">
        <f>IFERROR(VLOOKUP(D514:D1226,Сальдо!C$3:D$4010,2,FALSE),0)</f>
        <v>0</v>
      </c>
      <c r="G514">
        <f>IFERROR(VLOOKUP(D514:D1226,'Факторы ликвидности'!C$4:L$2204,2,FALSE),0)</f>
        <v>0</v>
      </c>
      <c r="H514">
        <f>IFERROR(VLOOKUP(D514:D1226,'Факторы ликвидности'!C$4:L$2204,3,FALSE),0)</f>
        <v>0</v>
      </c>
      <c r="I514">
        <f>IFERROR(VLOOKUP(D514:D1226,'Факторы ликвидности'!C$4:L$2204,4,FALSE),0)</f>
        <v>0</v>
      </c>
      <c r="J514">
        <f>IFERROR(VLOOKUP(D514:D1226,'Факторы ликвидности'!C$4:L$2204,5,FALSE),0)</f>
        <v>0</v>
      </c>
      <c r="K514">
        <f>IFERROR(VLOOKUP(D514:D1226,'Факторы ликвидности'!C$4:L$2204,6,FALSE),0)</f>
        <v>0</v>
      </c>
      <c r="L514">
        <f>IFERROR(VLOOKUP(D514:D1226,'Факторы ликвидности'!C$4:L$2204,7,FALSE),0)</f>
        <v>0</v>
      </c>
      <c r="M514">
        <f>IFERROR(VLOOKUP(D514:D1226,'Факторы ликвидности'!C$4:L$2204,8,FALSE),0)</f>
        <v>0</v>
      </c>
      <c r="N514">
        <f>IFERROR(VLOOKUP(D514:D1226,'Факторы ликвидности'!C$4:L$2204,10,FALSE),0)</f>
        <v>0</v>
      </c>
    </row>
    <row r="515" spans="2:14" x14ac:dyDescent="0.3">
      <c r="B515">
        <v>511</v>
      </c>
      <c r="C515" s="16">
        <f t="shared" si="11"/>
        <v>6</v>
      </c>
      <c r="D515" s="17">
        <v>43281</v>
      </c>
      <c r="E515">
        <f>IFERROR(VLOOKUP(D514:D1227,'Остатки на корсчетах'!B$3:D$4956,2,FALSE),0)</f>
        <v>0</v>
      </c>
      <c r="F515">
        <f>IFERROR(VLOOKUP(D515:D1227,Сальдо!C$3:D$4010,2,FALSE),0)</f>
        <v>0</v>
      </c>
      <c r="G515">
        <f>IFERROR(VLOOKUP(D515:D1227,'Факторы ликвидности'!C$4:L$2204,2,FALSE),0)</f>
        <v>0</v>
      </c>
      <c r="H515">
        <f>IFERROR(VLOOKUP(D515:D1227,'Факторы ликвидности'!C$4:L$2204,3,FALSE),0)</f>
        <v>0</v>
      </c>
      <c r="I515">
        <f>IFERROR(VLOOKUP(D515:D1227,'Факторы ликвидности'!C$4:L$2204,4,FALSE),0)</f>
        <v>0</v>
      </c>
      <c r="J515">
        <f>IFERROR(VLOOKUP(D515:D1227,'Факторы ликвидности'!C$4:L$2204,5,FALSE),0)</f>
        <v>0</v>
      </c>
      <c r="K515">
        <f>IFERROR(VLOOKUP(D515:D1227,'Факторы ликвидности'!C$4:L$2204,6,FALSE),0)</f>
        <v>0</v>
      </c>
      <c r="L515">
        <f>IFERROR(VLOOKUP(D515:D1227,'Факторы ликвидности'!C$4:L$2204,7,FALSE),0)</f>
        <v>0</v>
      </c>
      <c r="M515">
        <f>IFERROR(VLOOKUP(D515:D1227,'Факторы ликвидности'!C$4:L$2204,8,FALSE),0)</f>
        <v>0</v>
      </c>
      <c r="N515">
        <f>IFERROR(VLOOKUP(D515:D1227,'Факторы ликвидности'!C$4:L$2204,10,FALSE),0)</f>
        <v>0</v>
      </c>
    </row>
    <row r="516" spans="2:14" x14ac:dyDescent="0.3">
      <c r="B516">
        <v>512</v>
      </c>
      <c r="C516" s="16">
        <f t="shared" si="11"/>
        <v>5</v>
      </c>
      <c r="D516" s="17">
        <v>43280</v>
      </c>
      <c r="E516">
        <f>IFERROR(VLOOKUP(D515:D1228,'Остатки на корсчетах'!B$3:D$4956,2,FALSE),0)</f>
        <v>2474.3000000000002</v>
      </c>
      <c r="F516">
        <f>IFERROR(VLOOKUP(D516:D1228,Сальдо!C$3:D$4010,2,FALSE),0)</f>
        <v>205.2</v>
      </c>
      <c r="G516">
        <f>IFERROR(VLOOKUP(D516:D1228,'Факторы ликвидности'!C$4:L$2204,2,FALSE),0)</f>
        <v>-4.5</v>
      </c>
      <c r="H516">
        <f>IFERROR(VLOOKUP(D516:D1228,'Факторы ликвидности'!C$4:L$2204,3,FALSE),0)</f>
        <v>-11.5</v>
      </c>
      <c r="I516">
        <f>IFERROR(VLOOKUP(D516:D1228,'Факторы ликвидности'!C$4:L$2204,4,FALSE),0)</f>
        <v>0</v>
      </c>
      <c r="J516">
        <f>IFERROR(VLOOKUP(D516:D1228,'Факторы ликвидности'!C$4:L$2204,5,FALSE),0)</f>
        <v>0</v>
      </c>
      <c r="K516">
        <f>IFERROR(VLOOKUP(D516:D1228,'Факторы ликвидности'!C$4:L$2204,6,FALSE),0)</f>
        <v>-192.8</v>
      </c>
      <c r="L516">
        <f>IFERROR(VLOOKUP(D516:D1228,'Факторы ликвидности'!C$4:L$2204,7,FALSE),0)</f>
        <v>20</v>
      </c>
      <c r="M516">
        <f>IFERROR(VLOOKUP(D516:D1228,'Факторы ликвидности'!C$4:L$2204,8,FALSE),0)</f>
        <v>0.1</v>
      </c>
      <c r="N516">
        <f>IFERROR(VLOOKUP(D516:D1228,'Факторы ликвидности'!C$4:L$2204,10,FALSE),0)</f>
        <v>-113</v>
      </c>
    </row>
    <row r="517" spans="2:14" x14ac:dyDescent="0.3">
      <c r="B517">
        <v>513</v>
      </c>
      <c r="C517" s="16">
        <f t="shared" si="11"/>
        <v>4</v>
      </c>
      <c r="D517" s="17">
        <v>43279</v>
      </c>
      <c r="E517">
        <f>IFERROR(VLOOKUP(D516:D1229,'Остатки на корсчетах'!B$3:D$4956,2,FALSE),0)</f>
        <v>2461.6999999999998</v>
      </c>
      <c r="F517">
        <f>IFERROR(VLOOKUP(D517:D1229,Сальдо!C$3:D$4010,2,FALSE),0)</f>
        <v>168.2</v>
      </c>
      <c r="G517">
        <f>IFERROR(VLOOKUP(D517:D1229,'Факторы ликвидности'!C$4:L$2204,2,FALSE),0)</f>
        <v>-2.2999999999999998</v>
      </c>
      <c r="H517">
        <f>IFERROR(VLOOKUP(D517:D1229,'Факторы ликвидности'!C$4:L$2204,3,FALSE),0)</f>
        <v>53.4</v>
      </c>
      <c r="I517">
        <f>IFERROR(VLOOKUP(D517:D1229,'Факторы ликвидности'!C$4:L$2204,4,FALSE),0)</f>
        <v>0</v>
      </c>
      <c r="J517">
        <f>IFERROR(VLOOKUP(D517:D1229,'Факторы ликвидности'!C$4:L$2204,5,FALSE),0)</f>
        <v>0</v>
      </c>
      <c r="K517">
        <f>IFERROR(VLOOKUP(D517:D1229,'Факторы ликвидности'!C$4:L$2204,6,FALSE),0)</f>
        <v>-0.1</v>
      </c>
      <c r="L517">
        <f>IFERROR(VLOOKUP(D517:D1229,'Факторы ликвидности'!C$4:L$2204,7,FALSE),0)</f>
        <v>20.2</v>
      </c>
      <c r="M517">
        <f>IFERROR(VLOOKUP(D517:D1229,'Факторы ликвидности'!C$4:L$2204,8,FALSE),0)</f>
        <v>0</v>
      </c>
      <c r="N517">
        <f>IFERROR(VLOOKUP(D517:D1229,'Факторы ликвидности'!C$4:L$2204,10,FALSE),0)</f>
        <v>-38.5</v>
      </c>
    </row>
    <row r="518" spans="2:14" x14ac:dyDescent="0.3">
      <c r="B518">
        <v>514</v>
      </c>
      <c r="C518" s="16">
        <f t="shared" ref="C518:C581" si="12">WEEKDAY(D518,2)</f>
        <v>3</v>
      </c>
      <c r="D518" s="17">
        <v>43278</v>
      </c>
      <c r="E518">
        <f>IFERROR(VLOOKUP(D517:D1230,'Остатки на корсчетах'!B$3:D$4956,2,FALSE),0)</f>
        <v>1884.8</v>
      </c>
      <c r="F518">
        <f>IFERROR(VLOOKUP(D518:D1230,Сальдо!C$3:D$4010,2,FALSE),0)</f>
        <v>668.7</v>
      </c>
      <c r="G518">
        <f>IFERROR(VLOOKUP(D518:D1230,'Факторы ликвидности'!C$4:L$2204,2,FALSE),0)</f>
        <v>8.1</v>
      </c>
      <c r="H518">
        <f>IFERROR(VLOOKUP(D518:D1230,'Факторы ликвидности'!C$4:L$2204,3,FALSE),0)</f>
        <v>65</v>
      </c>
      <c r="I518">
        <f>IFERROR(VLOOKUP(D518:D1230,'Факторы ликвидности'!C$4:L$2204,4,FALSE),0)</f>
        <v>-19.3</v>
      </c>
      <c r="J518">
        <f>IFERROR(VLOOKUP(D518:D1230,'Факторы ликвидности'!C$4:L$2204,5,FALSE),0)</f>
        <v>45</v>
      </c>
      <c r="K518">
        <f>IFERROR(VLOOKUP(D518:D1230,'Факторы ликвидности'!C$4:L$2204,6,FALSE),0)</f>
        <v>-0.1</v>
      </c>
      <c r="L518">
        <f>IFERROR(VLOOKUP(D518:D1230,'Факторы ликвидности'!C$4:L$2204,7,FALSE),0)</f>
        <v>20</v>
      </c>
      <c r="M518">
        <f>IFERROR(VLOOKUP(D518:D1230,'Факторы ликвидности'!C$4:L$2204,8,FALSE),0)</f>
        <v>0</v>
      </c>
      <c r="N518">
        <f>IFERROR(VLOOKUP(D518:D1230,'Факторы ликвидности'!C$4:L$2204,10,FALSE),0)</f>
        <v>503.8</v>
      </c>
    </row>
    <row r="519" spans="2:14" x14ac:dyDescent="0.3">
      <c r="B519">
        <v>515</v>
      </c>
      <c r="C519" s="18">
        <f t="shared" si="12"/>
        <v>2</v>
      </c>
      <c r="D519" s="8">
        <v>43277</v>
      </c>
      <c r="E519">
        <f>IFERROR(VLOOKUP(D518:D1231,'Остатки на корсчетах'!B$3:D$4956,2,FALSE),0)</f>
        <v>1774.6</v>
      </c>
      <c r="F519">
        <f>IFERROR(VLOOKUP(D519:D1231,Сальдо!C$3:D$4010,2,FALSE),0)</f>
        <v>167.4</v>
      </c>
      <c r="G519">
        <f>IFERROR(VLOOKUP(D519:D1231,'Факторы ликвидности'!C$4:L$2204,2,FALSE),0)</f>
        <v>21</v>
      </c>
      <c r="H519">
        <f>IFERROR(VLOOKUP(D519:D1231,'Факторы ликвидности'!C$4:L$2204,3,FALSE),0)</f>
        <v>116</v>
      </c>
      <c r="I519">
        <f>IFERROR(VLOOKUP(D519:D1231,'Факторы ликвидности'!C$4:L$2204,4,FALSE),0)</f>
        <v>9.4</v>
      </c>
      <c r="J519">
        <f>IFERROR(VLOOKUP(D519:D1231,'Факторы ликвидности'!C$4:L$2204,5,FALSE),0)</f>
        <v>0</v>
      </c>
      <c r="K519">
        <f>IFERROR(VLOOKUP(D519:D1231,'Факторы ликвидности'!C$4:L$2204,6,FALSE),0)</f>
        <v>-0.7</v>
      </c>
      <c r="L519">
        <f>IFERROR(VLOOKUP(D519:D1231,'Факторы ликвидности'!C$4:L$2204,7,FALSE),0)</f>
        <v>19.899999999999999</v>
      </c>
      <c r="M519">
        <f>IFERROR(VLOOKUP(D519:D1231,'Факторы ликвидности'!C$4:L$2204,8,FALSE),0)</f>
        <v>0</v>
      </c>
      <c r="N519">
        <f>IFERROR(VLOOKUP(D519:D1231,'Факторы ликвидности'!C$4:L$2204,10,FALSE),0)</f>
        <v>-26.8</v>
      </c>
    </row>
    <row r="520" spans="2:14" x14ac:dyDescent="0.3">
      <c r="B520">
        <v>516</v>
      </c>
      <c r="C520" s="18">
        <f t="shared" si="12"/>
        <v>1</v>
      </c>
      <c r="D520" s="8">
        <v>43276</v>
      </c>
      <c r="E520">
        <f>IFERROR(VLOOKUP(D519:D1232,'Остатки на корсчетах'!B$3:D$4956,2,FALSE),0)</f>
        <v>2536.9</v>
      </c>
      <c r="F520">
        <f>IFERROR(VLOOKUP(D520:D1232,Сальдо!C$3:D$4010,2,FALSE),0)</f>
        <v>184.2</v>
      </c>
      <c r="G520">
        <f>IFERROR(VLOOKUP(D520:D1232,'Факторы ликвидности'!C$4:L$2204,2,FALSE),0)</f>
        <v>42.5</v>
      </c>
      <c r="H520">
        <f>IFERROR(VLOOKUP(D520:D1232,'Факторы ликвидности'!C$4:L$2204,3,FALSE),0)</f>
        <v>-821.4</v>
      </c>
      <c r="I520">
        <f>IFERROR(VLOOKUP(D520:D1232,'Факторы ликвидности'!C$4:L$2204,4,FALSE),0)</f>
        <v>0</v>
      </c>
      <c r="J520">
        <f>IFERROR(VLOOKUP(D520:D1232,'Факторы ликвидности'!C$4:L$2204,5,FALSE),0)</f>
        <v>0</v>
      </c>
      <c r="K520">
        <f>IFERROR(VLOOKUP(D520:D1232,'Факторы ликвидности'!C$4:L$2204,6,FALSE),0)</f>
        <v>3</v>
      </c>
      <c r="L520">
        <f>IFERROR(VLOOKUP(D520:D1232,'Факторы ликвидности'!C$4:L$2204,7,FALSE),0)</f>
        <v>19.8</v>
      </c>
      <c r="M520">
        <f>IFERROR(VLOOKUP(D520:D1232,'Факторы ликвидности'!C$4:L$2204,8,FALSE),0)</f>
        <v>0.1</v>
      </c>
      <c r="N520">
        <f>IFERROR(VLOOKUP(D520:D1232,'Факторы ликвидности'!C$4:L$2204,10,FALSE),0)</f>
        <v>16.600000000000001</v>
      </c>
    </row>
    <row r="521" spans="2:14" x14ac:dyDescent="0.3">
      <c r="B521">
        <v>517</v>
      </c>
      <c r="C521" s="18">
        <f t="shared" si="12"/>
        <v>7</v>
      </c>
      <c r="D521" s="19">
        <v>43275</v>
      </c>
      <c r="E521">
        <f>IFERROR(VLOOKUP(D520:D1233,'Остатки на корсчетах'!B$3:D$4956,2,FALSE),0)</f>
        <v>0</v>
      </c>
      <c r="F521">
        <f>IFERROR(VLOOKUP(D521:D1233,Сальдо!C$3:D$4010,2,FALSE),0)</f>
        <v>0</v>
      </c>
      <c r="G521">
        <f>IFERROR(VLOOKUP(D521:D1233,'Факторы ликвидности'!C$4:L$2204,2,FALSE),0)</f>
        <v>0</v>
      </c>
      <c r="H521">
        <f>IFERROR(VLOOKUP(D521:D1233,'Факторы ликвидности'!C$4:L$2204,3,FALSE),0)</f>
        <v>0</v>
      </c>
      <c r="I521">
        <f>IFERROR(VLOOKUP(D521:D1233,'Факторы ликвидности'!C$4:L$2204,4,FALSE),0)</f>
        <v>0</v>
      </c>
      <c r="J521">
        <f>IFERROR(VLOOKUP(D521:D1233,'Факторы ликвидности'!C$4:L$2204,5,FALSE),0)</f>
        <v>0</v>
      </c>
      <c r="K521">
        <f>IFERROR(VLOOKUP(D521:D1233,'Факторы ликвидности'!C$4:L$2204,6,FALSE),0)</f>
        <v>0</v>
      </c>
      <c r="L521">
        <f>IFERROR(VLOOKUP(D521:D1233,'Факторы ликвидности'!C$4:L$2204,7,FALSE),0)</f>
        <v>0</v>
      </c>
      <c r="M521">
        <f>IFERROR(VLOOKUP(D521:D1233,'Факторы ликвидности'!C$4:L$2204,8,FALSE),0)</f>
        <v>0</v>
      </c>
      <c r="N521">
        <f>IFERROR(VLOOKUP(D521:D1233,'Факторы ликвидности'!C$4:L$2204,10,FALSE),0)</f>
        <v>0</v>
      </c>
    </row>
    <row r="522" spans="2:14" x14ac:dyDescent="0.3">
      <c r="B522">
        <v>518</v>
      </c>
      <c r="C522" s="18">
        <f t="shared" si="12"/>
        <v>6</v>
      </c>
      <c r="D522" s="19">
        <v>43274</v>
      </c>
      <c r="E522">
        <f>IFERROR(VLOOKUP(D521:D1234,'Остатки на корсчетах'!B$3:D$4956,2,FALSE),0)</f>
        <v>0</v>
      </c>
      <c r="F522">
        <f>IFERROR(VLOOKUP(D522:D1234,Сальдо!C$3:D$4010,2,FALSE),0)</f>
        <v>0</v>
      </c>
      <c r="G522">
        <f>IFERROR(VLOOKUP(D522:D1234,'Факторы ликвидности'!C$4:L$2204,2,FALSE),0)</f>
        <v>0</v>
      </c>
      <c r="H522">
        <f>IFERROR(VLOOKUP(D522:D1234,'Факторы ликвидности'!C$4:L$2204,3,FALSE),0)</f>
        <v>0</v>
      </c>
      <c r="I522">
        <f>IFERROR(VLOOKUP(D522:D1234,'Факторы ликвидности'!C$4:L$2204,4,FALSE),0)</f>
        <v>0</v>
      </c>
      <c r="J522">
        <f>IFERROR(VLOOKUP(D522:D1234,'Факторы ликвидности'!C$4:L$2204,5,FALSE),0)</f>
        <v>0</v>
      </c>
      <c r="K522">
        <f>IFERROR(VLOOKUP(D522:D1234,'Факторы ликвидности'!C$4:L$2204,6,FALSE),0)</f>
        <v>0</v>
      </c>
      <c r="L522">
        <f>IFERROR(VLOOKUP(D522:D1234,'Факторы ликвидности'!C$4:L$2204,7,FALSE),0)</f>
        <v>0</v>
      </c>
      <c r="M522">
        <f>IFERROR(VLOOKUP(D522:D1234,'Факторы ликвидности'!C$4:L$2204,8,FALSE),0)</f>
        <v>0</v>
      </c>
      <c r="N522">
        <f>IFERROR(VLOOKUP(D522:D1234,'Факторы ликвидности'!C$4:L$2204,10,FALSE),0)</f>
        <v>0</v>
      </c>
    </row>
    <row r="523" spans="2:14" x14ac:dyDescent="0.3">
      <c r="B523">
        <v>519</v>
      </c>
      <c r="C523" s="18">
        <f t="shared" si="12"/>
        <v>5</v>
      </c>
      <c r="D523" s="19">
        <v>43273</v>
      </c>
      <c r="E523">
        <f>IFERROR(VLOOKUP(D522:D1235,'Остатки на корсчетах'!B$3:D$4956,2,FALSE),0)</f>
        <v>2336.3000000000002</v>
      </c>
      <c r="F523">
        <f>IFERROR(VLOOKUP(D523:D1235,Сальдо!C$3:D$4010,2,FALSE),0)</f>
        <v>186.7</v>
      </c>
      <c r="G523">
        <f>IFERROR(VLOOKUP(D523:D1235,'Факторы ликвидности'!C$4:L$2204,2,FALSE),0)</f>
        <v>1.3</v>
      </c>
      <c r="H523">
        <f>IFERROR(VLOOKUP(D523:D1235,'Факторы ликвидности'!C$4:L$2204,3,FALSE),0)</f>
        <v>196.6</v>
      </c>
      <c r="I523">
        <f>IFERROR(VLOOKUP(D523:D1235,'Факторы ликвидности'!C$4:L$2204,4,FALSE),0)</f>
        <v>0</v>
      </c>
      <c r="J523">
        <f>IFERROR(VLOOKUP(D523:D1235,'Факторы ликвидности'!C$4:L$2204,5,FALSE),0)</f>
        <v>0</v>
      </c>
      <c r="K523">
        <f>IFERROR(VLOOKUP(D523:D1235,'Факторы ликвидности'!C$4:L$2204,6,FALSE),0)</f>
        <v>246.5</v>
      </c>
      <c r="L523">
        <f>IFERROR(VLOOKUP(D523:D1235,'Факторы ликвидности'!C$4:L$2204,7,FALSE),0)</f>
        <v>20</v>
      </c>
      <c r="M523">
        <f>IFERROR(VLOOKUP(D523:D1235,'Факторы ликвидности'!C$4:L$2204,8,FALSE),0)</f>
        <v>0</v>
      </c>
      <c r="N523">
        <f>IFERROR(VLOOKUP(D523:D1235,'Факторы ликвидности'!C$4:L$2204,10,FALSE),0)</f>
        <v>2.8</v>
      </c>
    </row>
    <row r="524" spans="2:14" x14ac:dyDescent="0.3">
      <c r="B524">
        <v>520</v>
      </c>
      <c r="C524" s="18">
        <f t="shared" si="12"/>
        <v>4</v>
      </c>
      <c r="D524" s="19">
        <v>43272</v>
      </c>
      <c r="E524">
        <f>IFERROR(VLOOKUP(D523:D1236,'Остатки на корсчетах'!B$3:D$4956,2,FALSE),0)</f>
        <v>2256.1999999999998</v>
      </c>
      <c r="F524">
        <f>IFERROR(VLOOKUP(D524:D1236,Сальдо!C$3:D$4010,2,FALSE),0)</f>
        <v>228.2</v>
      </c>
      <c r="G524">
        <f>IFERROR(VLOOKUP(D524:D1236,'Факторы ликвидности'!C$4:L$2204,2,FALSE),0)</f>
        <v>-5.7</v>
      </c>
      <c r="H524">
        <f>IFERROR(VLOOKUP(D524:D1236,'Факторы ликвидности'!C$4:L$2204,3,FALSE),0)</f>
        <v>43.6</v>
      </c>
      <c r="I524">
        <f>IFERROR(VLOOKUP(D524:D1236,'Факторы ликвидности'!C$4:L$2204,4,FALSE),0)</f>
        <v>0</v>
      </c>
      <c r="J524">
        <f>IFERROR(VLOOKUP(D524:D1236,'Факторы ликвидности'!C$4:L$2204,5,FALSE),0)</f>
        <v>0</v>
      </c>
      <c r="K524">
        <f>IFERROR(VLOOKUP(D524:D1236,'Факторы ликвидности'!C$4:L$2204,6,FALSE),0)</f>
        <v>0.4</v>
      </c>
      <c r="L524">
        <f>IFERROR(VLOOKUP(D524:D1236,'Факторы ликвидности'!C$4:L$2204,7,FALSE),0)</f>
        <v>19.8</v>
      </c>
      <c r="M524">
        <f>IFERROR(VLOOKUP(D524:D1236,'Факторы ликвидности'!C$4:L$2204,8,FALSE),0)</f>
        <v>0</v>
      </c>
      <c r="N524">
        <f>IFERROR(VLOOKUP(D524:D1236,'Факторы ликвидности'!C$4:L$2204,10,FALSE),0)</f>
        <v>42.2</v>
      </c>
    </row>
    <row r="525" spans="2:14" x14ac:dyDescent="0.3">
      <c r="B525">
        <v>521</v>
      </c>
      <c r="C525" s="18">
        <f t="shared" si="12"/>
        <v>3</v>
      </c>
      <c r="D525" s="19">
        <v>43271</v>
      </c>
      <c r="E525">
        <f>IFERROR(VLOOKUP(D524:D1237,'Остатки на корсчетах'!B$3:D$4956,2,FALSE),0)</f>
        <v>2043.4</v>
      </c>
      <c r="F525">
        <f>IFERROR(VLOOKUP(D525:D1237,Сальдо!C$3:D$4010,2,FALSE),0)</f>
        <v>284.3</v>
      </c>
      <c r="G525">
        <f>IFERROR(VLOOKUP(D525:D1237,'Факторы ликвидности'!C$4:L$2204,2,FALSE),0)</f>
        <v>6.1</v>
      </c>
      <c r="H525">
        <f>IFERROR(VLOOKUP(D525:D1237,'Факторы ликвидности'!C$4:L$2204,3,FALSE),0)</f>
        <v>147.80000000000001</v>
      </c>
      <c r="I525">
        <f>IFERROR(VLOOKUP(D525:D1237,'Факторы ликвидности'!C$4:L$2204,4,FALSE),0)</f>
        <v>-7.4</v>
      </c>
      <c r="J525">
        <f>IFERROR(VLOOKUP(D525:D1237,'Факторы ликвидности'!C$4:L$2204,5,FALSE),0)</f>
        <v>12</v>
      </c>
      <c r="K525">
        <f>IFERROR(VLOOKUP(D525:D1237,'Факторы ликвидности'!C$4:L$2204,6,FALSE),0)</f>
        <v>100.9</v>
      </c>
      <c r="L525">
        <f>IFERROR(VLOOKUP(D525:D1237,'Факторы ликвидности'!C$4:L$2204,7,FALSE),0)</f>
        <v>20.2</v>
      </c>
      <c r="M525">
        <f>IFERROR(VLOOKUP(D525:D1237,'Факторы ликвидности'!C$4:L$2204,8,FALSE),0)</f>
        <v>0</v>
      </c>
      <c r="N525">
        <f>IFERROR(VLOOKUP(D525:D1237,'Факторы ликвидности'!C$4:L$2204,10,FALSE),0)</f>
        <v>59</v>
      </c>
    </row>
    <row r="526" spans="2:14" x14ac:dyDescent="0.3">
      <c r="B526">
        <v>522</v>
      </c>
      <c r="C526" s="16">
        <f t="shared" si="12"/>
        <v>2</v>
      </c>
      <c r="D526" s="17">
        <v>43270</v>
      </c>
      <c r="E526">
        <f>IFERROR(VLOOKUP(D525:D1238,'Остатки на корсчетах'!B$3:D$4956,2,FALSE),0)</f>
        <v>1957.4</v>
      </c>
      <c r="F526">
        <f>IFERROR(VLOOKUP(D526:D1238,Сальдо!C$3:D$4010,2,FALSE),0)</f>
        <v>203.1</v>
      </c>
      <c r="G526">
        <f>IFERROR(VLOOKUP(D526:D1238,'Факторы ликвидности'!C$4:L$2204,2,FALSE),0)</f>
        <v>13.6</v>
      </c>
      <c r="H526">
        <f>IFERROR(VLOOKUP(D526:D1238,'Факторы ликвидности'!C$4:L$2204,3,FALSE),0)</f>
        <v>51</v>
      </c>
      <c r="I526">
        <f>IFERROR(VLOOKUP(D526:D1238,'Факторы ликвидности'!C$4:L$2204,4,FALSE),0)</f>
        <v>11.3</v>
      </c>
      <c r="J526">
        <f>IFERROR(VLOOKUP(D526:D1238,'Факторы ликвидности'!C$4:L$2204,5,FALSE),0)</f>
        <v>0</v>
      </c>
      <c r="K526">
        <f>IFERROR(VLOOKUP(D526:D1238,'Факторы ликвидности'!C$4:L$2204,6,FALSE),0)</f>
        <v>-0.1</v>
      </c>
      <c r="L526">
        <f>IFERROR(VLOOKUP(D526:D1238,'Факторы ликвидности'!C$4:L$2204,7,FALSE),0)</f>
        <v>20.2</v>
      </c>
      <c r="M526">
        <f>IFERROR(VLOOKUP(D526:D1238,'Факторы ликвидности'!C$4:L$2204,8,FALSE),0)</f>
        <v>-5.9</v>
      </c>
      <c r="N526">
        <f>IFERROR(VLOOKUP(D526:D1238,'Факторы ликвидности'!C$4:L$2204,10,FALSE),0)</f>
        <v>27.3</v>
      </c>
    </row>
    <row r="527" spans="2:14" x14ac:dyDescent="0.3">
      <c r="B527">
        <v>523</v>
      </c>
      <c r="C527" s="16">
        <f t="shared" si="12"/>
        <v>1</v>
      </c>
      <c r="D527" s="17">
        <v>43269</v>
      </c>
      <c r="E527">
        <f>IFERROR(VLOOKUP(D526:D1239,'Остатки на корсчетах'!B$3:D$4956,2,FALSE),0)</f>
        <v>2050.5</v>
      </c>
      <c r="F527">
        <f>IFERROR(VLOOKUP(D527:D1239,Сальдо!C$3:D$4010,2,FALSE),0)</f>
        <v>349</v>
      </c>
      <c r="G527">
        <f>IFERROR(VLOOKUP(D527:D1239,'Факторы ликвидности'!C$4:L$2204,2,FALSE),0)</f>
        <v>11.2</v>
      </c>
      <c r="H527">
        <f>IFERROR(VLOOKUP(D527:D1239,'Факторы ликвидности'!C$4:L$2204,3,FALSE),0)</f>
        <v>-10.1</v>
      </c>
      <c r="I527">
        <f>IFERROR(VLOOKUP(D527:D1239,'Факторы ликвидности'!C$4:L$2204,4,FALSE),0)</f>
        <v>0</v>
      </c>
      <c r="J527">
        <f>IFERROR(VLOOKUP(D527:D1239,'Факторы ликвидности'!C$4:L$2204,5,FALSE),0)</f>
        <v>0</v>
      </c>
      <c r="K527">
        <f>IFERROR(VLOOKUP(D527:D1239,'Факторы ликвидности'!C$4:L$2204,6,FALSE),0)</f>
        <v>0</v>
      </c>
      <c r="L527">
        <f>IFERROR(VLOOKUP(D527:D1239,'Факторы ликвидности'!C$4:L$2204,7,FALSE),0)</f>
        <v>20.100000000000001</v>
      </c>
      <c r="M527">
        <f>IFERROR(VLOOKUP(D527:D1239,'Факторы ликвидности'!C$4:L$2204,8,FALSE),0)</f>
        <v>-0.4</v>
      </c>
      <c r="N527">
        <f>IFERROR(VLOOKUP(D527:D1239,'Факторы ликвидности'!C$4:L$2204,10,FALSE),0)</f>
        <v>-93.8</v>
      </c>
    </row>
    <row r="528" spans="2:14" x14ac:dyDescent="0.3">
      <c r="B528">
        <v>524</v>
      </c>
      <c r="C528" s="16">
        <f t="shared" si="12"/>
        <v>7</v>
      </c>
      <c r="D528" s="17">
        <v>43268</v>
      </c>
      <c r="E528">
        <f>IFERROR(VLOOKUP(D527:D1240,'Остатки на корсчетах'!B$3:D$4956,2,FALSE),0)</f>
        <v>0</v>
      </c>
      <c r="F528">
        <f>IFERROR(VLOOKUP(D528:D1240,Сальдо!C$3:D$4010,2,FALSE),0)</f>
        <v>0</v>
      </c>
      <c r="G528">
        <f>IFERROR(VLOOKUP(D528:D1240,'Факторы ликвидности'!C$4:L$2204,2,FALSE),0)</f>
        <v>0</v>
      </c>
      <c r="H528">
        <f>IFERROR(VLOOKUP(D528:D1240,'Факторы ликвидности'!C$4:L$2204,3,FALSE),0)</f>
        <v>0</v>
      </c>
      <c r="I528">
        <f>IFERROR(VLOOKUP(D528:D1240,'Факторы ликвидности'!C$4:L$2204,4,FALSE),0)</f>
        <v>0</v>
      </c>
      <c r="J528">
        <f>IFERROR(VLOOKUP(D528:D1240,'Факторы ликвидности'!C$4:L$2204,5,FALSE),0)</f>
        <v>0</v>
      </c>
      <c r="K528">
        <f>IFERROR(VLOOKUP(D528:D1240,'Факторы ликвидности'!C$4:L$2204,6,FALSE),0)</f>
        <v>0</v>
      </c>
      <c r="L528">
        <f>IFERROR(VLOOKUP(D528:D1240,'Факторы ликвидности'!C$4:L$2204,7,FALSE),0)</f>
        <v>0</v>
      </c>
      <c r="M528">
        <f>IFERROR(VLOOKUP(D528:D1240,'Факторы ликвидности'!C$4:L$2204,8,FALSE),0)</f>
        <v>0</v>
      </c>
      <c r="N528">
        <f>IFERROR(VLOOKUP(D528:D1240,'Факторы ликвидности'!C$4:L$2204,10,FALSE),0)</f>
        <v>0</v>
      </c>
    </row>
    <row r="529" spans="2:14" x14ac:dyDescent="0.3">
      <c r="B529">
        <v>525</v>
      </c>
      <c r="C529" s="16">
        <f t="shared" si="12"/>
        <v>6</v>
      </c>
      <c r="D529" s="17">
        <v>43267</v>
      </c>
      <c r="E529">
        <f>IFERROR(VLOOKUP(D528:D1241,'Остатки на корсчетах'!B$3:D$4956,2,FALSE),0)</f>
        <v>0</v>
      </c>
      <c r="F529">
        <f>IFERROR(VLOOKUP(D529:D1241,Сальдо!C$3:D$4010,2,FALSE),0)</f>
        <v>0</v>
      </c>
      <c r="G529">
        <f>IFERROR(VLOOKUP(D529:D1241,'Факторы ликвидности'!C$4:L$2204,2,FALSE),0)</f>
        <v>0</v>
      </c>
      <c r="H529">
        <f>IFERROR(VLOOKUP(D529:D1241,'Факторы ликвидности'!C$4:L$2204,3,FALSE),0)</f>
        <v>0</v>
      </c>
      <c r="I529">
        <f>IFERROR(VLOOKUP(D529:D1241,'Факторы ликвидности'!C$4:L$2204,4,FALSE),0)</f>
        <v>0</v>
      </c>
      <c r="J529">
        <f>IFERROR(VLOOKUP(D529:D1241,'Факторы ликвидности'!C$4:L$2204,5,FALSE),0)</f>
        <v>0</v>
      </c>
      <c r="K529">
        <f>IFERROR(VLOOKUP(D529:D1241,'Факторы ликвидности'!C$4:L$2204,6,FALSE),0)</f>
        <v>0</v>
      </c>
      <c r="L529">
        <f>IFERROR(VLOOKUP(D529:D1241,'Факторы ликвидности'!C$4:L$2204,7,FALSE),0)</f>
        <v>0</v>
      </c>
      <c r="M529">
        <f>IFERROR(VLOOKUP(D529:D1241,'Факторы ликвидности'!C$4:L$2204,8,FALSE),0)</f>
        <v>0</v>
      </c>
      <c r="N529">
        <f>IFERROR(VLOOKUP(D529:D1241,'Факторы ликвидности'!C$4:L$2204,10,FALSE),0)</f>
        <v>0</v>
      </c>
    </row>
    <row r="530" spans="2:14" x14ac:dyDescent="0.3">
      <c r="B530">
        <v>526</v>
      </c>
      <c r="C530" s="16">
        <f t="shared" si="12"/>
        <v>5</v>
      </c>
      <c r="D530" s="17">
        <v>43266</v>
      </c>
      <c r="E530">
        <f>IFERROR(VLOOKUP(D529:D1242,'Остатки на корсчетах'!B$3:D$4956,2,FALSE),0)</f>
        <v>2132.4</v>
      </c>
      <c r="F530">
        <f>IFERROR(VLOOKUP(D530:D1242,Сальдо!C$3:D$4010,2,FALSE),0)</f>
        <v>143.6</v>
      </c>
      <c r="G530">
        <f>IFERROR(VLOOKUP(D530:D1242,'Факторы ликвидности'!C$4:L$2204,2,FALSE),0)</f>
        <v>-39.5</v>
      </c>
      <c r="H530">
        <f>IFERROR(VLOOKUP(D530:D1242,'Факторы ликвидности'!C$4:L$2204,3,FALSE),0)</f>
        <v>-40.9</v>
      </c>
      <c r="I530">
        <f>IFERROR(VLOOKUP(D530:D1242,'Факторы ликвидности'!C$4:L$2204,4,FALSE),0)</f>
        <v>0</v>
      </c>
      <c r="J530">
        <f>IFERROR(VLOOKUP(D530:D1242,'Факторы ликвидности'!C$4:L$2204,5,FALSE),0)</f>
        <v>-9</v>
      </c>
      <c r="K530">
        <f>IFERROR(VLOOKUP(D530:D1242,'Факторы ликвидности'!C$4:L$2204,6,FALSE),0)</f>
        <v>0.3</v>
      </c>
      <c r="L530">
        <f>IFERROR(VLOOKUP(D530:D1242,'Факторы ликвидности'!C$4:L$2204,7,FALSE),0)</f>
        <v>19.7</v>
      </c>
      <c r="M530">
        <f>IFERROR(VLOOKUP(D530:D1242,'Факторы ликвидности'!C$4:L$2204,8,FALSE),0)</f>
        <v>-0.2</v>
      </c>
      <c r="N530">
        <f>IFERROR(VLOOKUP(D530:D1242,'Факторы ликвидности'!C$4:L$2204,10,FALSE),0)</f>
        <v>-1.3</v>
      </c>
    </row>
    <row r="531" spans="2:14" x14ac:dyDescent="0.3">
      <c r="B531">
        <v>527</v>
      </c>
      <c r="C531" s="16">
        <f t="shared" si="12"/>
        <v>4</v>
      </c>
      <c r="D531" s="17">
        <v>43265</v>
      </c>
      <c r="E531">
        <f>IFERROR(VLOOKUP(D530:D1243,'Остатки на корсчетах'!B$3:D$4956,2,FALSE),0)</f>
        <v>2230.1999999999998</v>
      </c>
      <c r="F531">
        <f>IFERROR(VLOOKUP(D531:D1243,Сальдо!C$3:D$4010,2,FALSE),0)</f>
        <v>144.5</v>
      </c>
      <c r="G531">
        <f>IFERROR(VLOOKUP(D531:D1243,'Факторы ликвидности'!C$4:L$2204,2,FALSE),0)</f>
        <v>-42.8</v>
      </c>
      <c r="H531">
        <f>IFERROR(VLOOKUP(D531:D1243,'Факторы ликвидности'!C$4:L$2204,3,FALSE),0)</f>
        <v>-56.6</v>
      </c>
      <c r="I531">
        <f>IFERROR(VLOOKUP(D531:D1243,'Факторы ликвидности'!C$4:L$2204,4,FALSE),0)</f>
        <v>0</v>
      </c>
      <c r="J531">
        <f>IFERROR(VLOOKUP(D531:D1243,'Факторы ликвидности'!C$4:L$2204,5,FALSE),0)</f>
        <v>0</v>
      </c>
      <c r="K531">
        <f>IFERROR(VLOOKUP(D531:D1243,'Факторы ликвидности'!C$4:L$2204,6,FALSE),0)</f>
        <v>0.5</v>
      </c>
      <c r="L531">
        <f>IFERROR(VLOOKUP(D531:D1243,'Факторы ликвидности'!C$4:L$2204,7,FALSE),0)</f>
        <v>20.2</v>
      </c>
      <c r="M531">
        <f>IFERROR(VLOOKUP(D531:D1243,'Факторы ликвидности'!C$4:L$2204,8,FALSE),0)</f>
        <v>0</v>
      </c>
      <c r="N531">
        <f>IFERROR(VLOOKUP(D531:D1243,'Факторы ликвидности'!C$4:L$2204,10,FALSE),0)</f>
        <v>1.6</v>
      </c>
    </row>
    <row r="532" spans="2:14" x14ac:dyDescent="0.3">
      <c r="B532">
        <v>528</v>
      </c>
      <c r="C532" s="16">
        <f t="shared" si="12"/>
        <v>3</v>
      </c>
      <c r="D532" s="17">
        <v>43264</v>
      </c>
      <c r="E532">
        <f>IFERROR(VLOOKUP(D531:D1244,'Остатки на корсчетах'!B$3:D$4956,2,FALSE),0)</f>
        <v>2261</v>
      </c>
      <c r="F532">
        <f>IFERROR(VLOOKUP(D532:D1244,Сальдо!C$3:D$4010,2,FALSE),0)</f>
        <v>365.3</v>
      </c>
      <c r="G532">
        <f>IFERROR(VLOOKUP(D532:D1244,'Факторы ликвидности'!C$4:L$2204,2,FALSE),0)</f>
        <v>11</v>
      </c>
      <c r="H532">
        <f>IFERROR(VLOOKUP(D532:D1244,'Факторы ликвидности'!C$4:L$2204,3,FALSE),0)</f>
        <v>-61.2</v>
      </c>
      <c r="I532">
        <f>IFERROR(VLOOKUP(D532:D1244,'Факторы ликвидности'!C$4:L$2204,4,FALSE),0)</f>
        <v>-19.100000000000001</v>
      </c>
      <c r="J532">
        <f>IFERROR(VLOOKUP(D532:D1244,'Факторы ликвидности'!C$4:L$2204,5,FALSE),0)</f>
        <v>-100</v>
      </c>
      <c r="K532">
        <f>IFERROR(VLOOKUP(D532:D1244,'Факторы ликвидности'!C$4:L$2204,6,FALSE),0)</f>
        <v>0.3</v>
      </c>
      <c r="L532">
        <f>IFERROR(VLOOKUP(D532:D1244,'Факторы ликвидности'!C$4:L$2204,7,FALSE),0)</f>
        <v>20.3</v>
      </c>
      <c r="M532">
        <f>IFERROR(VLOOKUP(D532:D1244,'Факторы ликвидности'!C$4:L$2204,8,FALSE),0)</f>
        <v>0</v>
      </c>
      <c r="N532">
        <f>IFERROR(VLOOKUP(D532:D1244,'Факторы ликвидности'!C$4:L$2204,10,FALSE),0)</f>
        <v>19.399999999999999</v>
      </c>
    </row>
    <row r="533" spans="2:14" x14ac:dyDescent="0.3">
      <c r="B533">
        <v>529</v>
      </c>
      <c r="C533" s="18">
        <f t="shared" si="12"/>
        <v>2</v>
      </c>
      <c r="D533" s="8">
        <v>43263</v>
      </c>
      <c r="E533">
        <f>IFERROR(VLOOKUP(D532:D1245,'Остатки на корсчетах'!B$3:D$4956,2,FALSE),0)</f>
        <v>0</v>
      </c>
      <c r="F533">
        <f>IFERROR(VLOOKUP(D533:D1245,Сальдо!C$3:D$4010,2,FALSE),0)</f>
        <v>0</v>
      </c>
      <c r="G533">
        <f>IFERROR(VLOOKUP(D533:D1245,'Факторы ликвидности'!C$4:L$2204,2,FALSE),0)</f>
        <v>0</v>
      </c>
      <c r="H533">
        <f>IFERROR(VLOOKUP(D533:D1245,'Факторы ликвидности'!C$4:L$2204,3,FALSE),0)</f>
        <v>0</v>
      </c>
      <c r="I533">
        <f>IFERROR(VLOOKUP(D533:D1245,'Факторы ликвидности'!C$4:L$2204,4,FALSE),0)</f>
        <v>0</v>
      </c>
      <c r="J533">
        <f>IFERROR(VLOOKUP(D533:D1245,'Факторы ликвидности'!C$4:L$2204,5,FALSE),0)</f>
        <v>0</v>
      </c>
      <c r="K533">
        <f>IFERROR(VLOOKUP(D533:D1245,'Факторы ликвидности'!C$4:L$2204,6,FALSE),0)</f>
        <v>0</v>
      </c>
      <c r="L533">
        <f>IFERROR(VLOOKUP(D533:D1245,'Факторы ликвидности'!C$4:L$2204,7,FALSE),0)</f>
        <v>0</v>
      </c>
      <c r="M533">
        <f>IFERROR(VLOOKUP(D533:D1245,'Факторы ликвидности'!C$4:L$2204,8,FALSE),0)</f>
        <v>0</v>
      </c>
      <c r="N533">
        <f>IFERROR(VLOOKUP(D533:D1245,'Факторы ликвидности'!C$4:L$2204,10,FALSE),0)</f>
        <v>0</v>
      </c>
    </row>
    <row r="534" spans="2:14" x14ac:dyDescent="0.3">
      <c r="B534">
        <v>530</v>
      </c>
      <c r="C534" s="18">
        <f t="shared" si="12"/>
        <v>1</v>
      </c>
      <c r="D534" s="8">
        <v>43262</v>
      </c>
      <c r="E534">
        <f>IFERROR(VLOOKUP(D533:D1246,'Остатки на корсчетах'!B$3:D$4956,2,FALSE),0)</f>
        <v>0</v>
      </c>
      <c r="F534">
        <f>IFERROR(VLOOKUP(D534:D1246,Сальдо!C$3:D$4010,2,FALSE),0)</f>
        <v>0</v>
      </c>
      <c r="G534">
        <f>IFERROR(VLOOKUP(D534:D1246,'Факторы ликвидности'!C$4:L$2204,2,FALSE),0)</f>
        <v>0</v>
      </c>
      <c r="H534">
        <f>IFERROR(VLOOKUP(D534:D1246,'Факторы ликвидности'!C$4:L$2204,3,FALSE),0)</f>
        <v>0</v>
      </c>
      <c r="I534">
        <f>IFERROR(VLOOKUP(D534:D1246,'Факторы ликвидности'!C$4:L$2204,4,FALSE),0)</f>
        <v>0</v>
      </c>
      <c r="J534">
        <f>IFERROR(VLOOKUP(D534:D1246,'Факторы ликвидности'!C$4:L$2204,5,FALSE),0)</f>
        <v>0</v>
      </c>
      <c r="K534">
        <f>IFERROR(VLOOKUP(D534:D1246,'Факторы ликвидности'!C$4:L$2204,6,FALSE),0)</f>
        <v>0</v>
      </c>
      <c r="L534">
        <f>IFERROR(VLOOKUP(D534:D1246,'Факторы ликвидности'!C$4:L$2204,7,FALSE),0)</f>
        <v>0</v>
      </c>
      <c r="M534">
        <f>IFERROR(VLOOKUP(D534:D1246,'Факторы ликвидности'!C$4:L$2204,8,FALSE),0)</f>
        <v>0</v>
      </c>
      <c r="N534">
        <f>IFERROR(VLOOKUP(D534:D1246,'Факторы ликвидности'!C$4:L$2204,10,FALSE),0)</f>
        <v>0</v>
      </c>
    </row>
    <row r="535" spans="2:14" x14ac:dyDescent="0.3">
      <c r="B535">
        <v>531</v>
      </c>
      <c r="C535" s="18">
        <f t="shared" si="12"/>
        <v>7</v>
      </c>
      <c r="D535" s="19">
        <v>43261</v>
      </c>
      <c r="E535">
        <f>IFERROR(VLOOKUP(D534:D1247,'Остатки на корсчетах'!B$3:D$4956,2,FALSE),0)</f>
        <v>0</v>
      </c>
      <c r="F535">
        <f>IFERROR(VLOOKUP(D535:D1247,Сальдо!C$3:D$4010,2,FALSE),0)</f>
        <v>0</v>
      </c>
      <c r="G535">
        <f>IFERROR(VLOOKUP(D535:D1247,'Факторы ликвидности'!C$4:L$2204,2,FALSE),0)</f>
        <v>0</v>
      </c>
      <c r="H535">
        <f>IFERROR(VLOOKUP(D535:D1247,'Факторы ликвидности'!C$4:L$2204,3,FALSE),0)</f>
        <v>0</v>
      </c>
      <c r="I535">
        <f>IFERROR(VLOOKUP(D535:D1247,'Факторы ликвидности'!C$4:L$2204,4,FALSE),0)</f>
        <v>0</v>
      </c>
      <c r="J535">
        <f>IFERROR(VLOOKUP(D535:D1247,'Факторы ликвидности'!C$4:L$2204,5,FALSE),0)</f>
        <v>0</v>
      </c>
      <c r="K535">
        <f>IFERROR(VLOOKUP(D535:D1247,'Факторы ликвидности'!C$4:L$2204,6,FALSE),0)</f>
        <v>0</v>
      </c>
      <c r="L535">
        <f>IFERROR(VLOOKUP(D535:D1247,'Факторы ликвидности'!C$4:L$2204,7,FALSE),0)</f>
        <v>0</v>
      </c>
      <c r="M535">
        <f>IFERROR(VLOOKUP(D535:D1247,'Факторы ликвидности'!C$4:L$2204,8,FALSE),0)</f>
        <v>0</v>
      </c>
      <c r="N535">
        <f>IFERROR(VLOOKUP(D535:D1247,'Факторы ликвидности'!C$4:L$2204,10,FALSE),0)</f>
        <v>0</v>
      </c>
    </row>
    <row r="536" spans="2:14" x14ac:dyDescent="0.3">
      <c r="B536">
        <v>532</v>
      </c>
      <c r="C536" s="18">
        <f t="shared" si="12"/>
        <v>6</v>
      </c>
      <c r="D536" s="19">
        <v>43260</v>
      </c>
      <c r="E536">
        <f>IFERROR(VLOOKUP(D535:D1248,'Остатки на корсчетах'!B$3:D$4956,2,FALSE),0)</f>
        <v>2166.4</v>
      </c>
      <c r="F536">
        <f>IFERROR(VLOOKUP(D536:D1248,Сальдо!C$3:D$4010,2,FALSE),0)</f>
        <v>202.4</v>
      </c>
      <c r="G536">
        <f>IFERROR(VLOOKUP(D536:D1248,'Факторы ликвидности'!C$4:L$2204,2,FALSE),0)</f>
        <v>-38.200000000000003</v>
      </c>
      <c r="H536">
        <f>IFERROR(VLOOKUP(D536:D1248,'Факторы ликвидности'!C$4:L$2204,3,FALSE),0)</f>
        <v>104.5</v>
      </c>
      <c r="I536">
        <f>IFERROR(VLOOKUP(D536:D1248,'Факторы ликвидности'!C$4:L$2204,4,FALSE),0)</f>
        <v>18</v>
      </c>
      <c r="J536">
        <f>IFERROR(VLOOKUP(D536:D1248,'Факторы ликвидности'!C$4:L$2204,5,FALSE),0)</f>
        <v>0</v>
      </c>
      <c r="K536">
        <f>IFERROR(VLOOKUP(D536:D1248,'Факторы ликвидности'!C$4:L$2204,6,FALSE),0)</f>
        <v>5.8</v>
      </c>
      <c r="L536">
        <f>IFERROR(VLOOKUP(D536:D1248,'Факторы ликвидности'!C$4:L$2204,7,FALSE),0)</f>
        <v>0</v>
      </c>
      <c r="M536">
        <f>IFERROR(VLOOKUP(D536:D1248,'Факторы ликвидности'!C$4:L$2204,8,FALSE),0)</f>
        <v>0</v>
      </c>
      <c r="N536">
        <f>IFERROR(VLOOKUP(D536:D1248,'Факторы ликвидности'!C$4:L$2204,10,FALSE),0)</f>
        <v>28.3</v>
      </c>
    </row>
    <row r="537" spans="2:14" x14ac:dyDescent="0.3">
      <c r="B537">
        <v>533</v>
      </c>
      <c r="C537" s="18">
        <f t="shared" si="12"/>
        <v>5</v>
      </c>
      <c r="D537" s="19">
        <v>43259</v>
      </c>
      <c r="E537">
        <f>IFERROR(VLOOKUP(D536:D1249,'Остатки на корсчетах'!B$3:D$4956,2,FALSE),0)</f>
        <v>2192.9</v>
      </c>
      <c r="F537">
        <f>IFERROR(VLOOKUP(D537:D1249,Сальдо!C$3:D$4010,2,FALSE),0)</f>
        <v>151.80000000000001</v>
      </c>
      <c r="G537">
        <f>IFERROR(VLOOKUP(D537:D1249,'Факторы ликвидности'!C$4:L$2204,2,FALSE),0)</f>
        <v>-56.1</v>
      </c>
      <c r="H537">
        <f>IFERROR(VLOOKUP(D537:D1249,'Факторы ликвидности'!C$4:L$2204,3,FALSE),0)</f>
        <v>80.099999999999994</v>
      </c>
      <c r="I537">
        <f>IFERROR(VLOOKUP(D537:D1249,'Факторы ликвидности'!C$4:L$2204,4,FALSE),0)</f>
        <v>0</v>
      </c>
      <c r="J537">
        <f>IFERROR(VLOOKUP(D537:D1249,'Факторы ликвидности'!C$4:L$2204,5,FALSE),0)</f>
        <v>0</v>
      </c>
      <c r="K537">
        <f>IFERROR(VLOOKUP(D537:D1249,'Факторы ликвидности'!C$4:L$2204,6,FALSE),0)</f>
        <v>0</v>
      </c>
      <c r="L537">
        <f>IFERROR(VLOOKUP(D537:D1249,'Факторы ликвидности'!C$4:L$2204,7,FALSE),0)</f>
        <v>20</v>
      </c>
      <c r="M537">
        <f>IFERROR(VLOOKUP(D537:D1249,'Факторы ликвидности'!C$4:L$2204,8,FALSE),0)</f>
        <v>0</v>
      </c>
      <c r="N537">
        <f>IFERROR(VLOOKUP(D537:D1249,'Факторы ликвидности'!C$4:L$2204,10,FALSE),0)</f>
        <v>-50.5</v>
      </c>
    </row>
    <row r="538" spans="2:14" x14ac:dyDescent="0.3">
      <c r="B538">
        <v>534</v>
      </c>
      <c r="C538" s="18">
        <f t="shared" si="12"/>
        <v>4</v>
      </c>
      <c r="D538" s="19">
        <v>43258</v>
      </c>
      <c r="E538">
        <f>IFERROR(VLOOKUP(D537:D1250,'Остатки на корсчетах'!B$3:D$4956,2,FALSE),0)</f>
        <v>2139.6</v>
      </c>
      <c r="F538">
        <f>IFERROR(VLOOKUP(D538:D1250,Сальдо!C$3:D$4010,2,FALSE),0)</f>
        <v>170.3</v>
      </c>
      <c r="G538">
        <f>IFERROR(VLOOKUP(D538:D1250,'Факторы ликвидности'!C$4:L$2204,2,FALSE),0)</f>
        <v>-50.4</v>
      </c>
      <c r="H538">
        <f>IFERROR(VLOOKUP(D538:D1250,'Факторы ликвидности'!C$4:L$2204,3,FALSE),0)</f>
        <v>85.2</v>
      </c>
      <c r="I538">
        <f>IFERROR(VLOOKUP(D538:D1250,'Факторы ликвидности'!C$4:L$2204,4,FALSE),0)</f>
        <v>0</v>
      </c>
      <c r="J538">
        <f>IFERROR(VLOOKUP(D538:D1250,'Факторы ликвидности'!C$4:L$2204,5,FALSE),0)</f>
        <v>0</v>
      </c>
      <c r="K538">
        <f>IFERROR(VLOOKUP(D538:D1250,'Факторы ликвидности'!C$4:L$2204,6,FALSE),0)</f>
        <v>1</v>
      </c>
      <c r="L538">
        <f>IFERROR(VLOOKUP(D538:D1250,'Факторы ликвидности'!C$4:L$2204,7,FALSE),0)</f>
        <v>16.100000000000001</v>
      </c>
      <c r="M538">
        <f>IFERROR(VLOOKUP(D538:D1250,'Факторы ликвидности'!C$4:L$2204,8,FALSE),0)</f>
        <v>0</v>
      </c>
      <c r="N538">
        <f>IFERROR(VLOOKUP(D538:D1250,'Факторы ликвидности'!C$4:L$2204,10,FALSE),0)</f>
        <v>18.5</v>
      </c>
    </row>
    <row r="539" spans="2:14" x14ac:dyDescent="0.3">
      <c r="B539">
        <v>535</v>
      </c>
      <c r="C539" s="18">
        <f t="shared" si="12"/>
        <v>3</v>
      </c>
      <c r="D539" s="19">
        <v>43257</v>
      </c>
      <c r="E539">
        <f>IFERROR(VLOOKUP(D538:D1251,'Остатки на корсчетах'!B$3:D$4956,2,FALSE),0)</f>
        <v>1477.7</v>
      </c>
      <c r="F539">
        <f>IFERROR(VLOOKUP(D539:D1251,Сальдо!C$3:D$4010,2,FALSE),0)</f>
        <v>794.2</v>
      </c>
      <c r="G539">
        <f>IFERROR(VLOOKUP(D539:D1251,'Факторы ликвидности'!C$4:L$2204,2,FALSE),0)</f>
        <v>-31.6</v>
      </c>
      <c r="H539">
        <f>IFERROR(VLOOKUP(D539:D1251,'Факторы ликвидности'!C$4:L$2204,3,FALSE),0)</f>
        <v>66.2</v>
      </c>
      <c r="I539">
        <f>IFERROR(VLOOKUP(D539:D1251,'Факторы ликвидности'!C$4:L$2204,4,FALSE),0)</f>
        <v>-26.1</v>
      </c>
      <c r="J539">
        <f>IFERROR(VLOOKUP(D539:D1251,'Факторы ликвидности'!C$4:L$2204,5,FALSE),0)</f>
        <v>0</v>
      </c>
      <c r="K539">
        <f>IFERROR(VLOOKUP(D539:D1251,'Факторы ликвидности'!C$4:L$2204,6,FALSE),0)</f>
        <v>0</v>
      </c>
      <c r="L539">
        <f>IFERROR(VLOOKUP(D539:D1251,'Факторы ликвидности'!C$4:L$2204,7,FALSE),0)</f>
        <v>16.2</v>
      </c>
      <c r="M539">
        <f>IFERROR(VLOOKUP(D539:D1251,'Факторы ликвидности'!C$4:L$2204,8,FALSE),0)</f>
        <v>0</v>
      </c>
      <c r="N539">
        <f>IFERROR(VLOOKUP(D539:D1251,'Факторы ликвидности'!C$4:L$2204,10,FALSE),0)</f>
        <v>627.29999999999995</v>
      </c>
    </row>
    <row r="540" spans="2:14" x14ac:dyDescent="0.3">
      <c r="B540">
        <v>536</v>
      </c>
      <c r="C540" s="16">
        <f t="shared" si="12"/>
        <v>2</v>
      </c>
      <c r="D540" s="17">
        <v>43256</v>
      </c>
      <c r="E540">
        <f>IFERROR(VLOOKUP(D539:D1252,'Остатки на корсчетах'!B$3:D$4956,2,FALSE),0)</f>
        <v>1644.7</v>
      </c>
      <c r="F540">
        <f>IFERROR(VLOOKUP(D540:D1252,Сальдо!C$3:D$4010,2,FALSE),0)</f>
        <v>903</v>
      </c>
      <c r="G540">
        <f>IFERROR(VLOOKUP(D540:D1252,'Факторы ликвидности'!C$4:L$2204,2,FALSE),0)</f>
        <v>-6.6</v>
      </c>
      <c r="H540">
        <f>IFERROR(VLOOKUP(D540:D1252,'Факторы ликвидности'!C$4:L$2204,3,FALSE),0)</f>
        <v>99.3</v>
      </c>
      <c r="I540">
        <f>IFERROR(VLOOKUP(D540:D1252,'Факторы ликвидности'!C$4:L$2204,4,FALSE),0)</f>
        <v>0.9</v>
      </c>
      <c r="J540">
        <f>IFERROR(VLOOKUP(D540:D1252,'Факторы ликвидности'!C$4:L$2204,5,FALSE),0)</f>
        <v>0</v>
      </c>
      <c r="K540">
        <f>IFERROR(VLOOKUP(D540:D1252,'Факторы ликвидности'!C$4:L$2204,6,FALSE),0)</f>
        <v>-0.2</v>
      </c>
      <c r="L540">
        <f>IFERROR(VLOOKUP(D540:D1252,'Факторы ликвидности'!C$4:L$2204,7,FALSE),0)</f>
        <v>16</v>
      </c>
      <c r="M540">
        <f>IFERROR(VLOOKUP(D540:D1252,'Факторы ликвидности'!C$4:L$2204,8,FALSE),0)</f>
        <v>0</v>
      </c>
      <c r="N540">
        <f>IFERROR(VLOOKUP(D540:D1252,'Факторы ликвидности'!C$4:L$2204,10,FALSE),0)</f>
        <v>-259.60000000000002</v>
      </c>
    </row>
    <row r="541" spans="2:14" x14ac:dyDescent="0.3">
      <c r="B541">
        <v>537</v>
      </c>
      <c r="C541" s="16">
        <f t="shared" si="12"/>
        <v>1</v>
      </c>
      <c r="D541" s="17">
        <v>43255</v>
      </c>
      <c r="E541">
        <f>IFERROR(VLOOKUP(D540:D1253,'Остатки на корсчетах'!B$3:D$4956,2,FALSE),0)</f>
        <v>2337.4</v>
      </c>
      <c r="F541">
        <f>IFERROR(VLOOKUP(D541:D1253,Сальдо!C$3:D$4010,2,FALSE),0)</f>
        <v>292.89999999999998</v>
      </c>
      <c r="G541">
        <f>IFERROR(VLOOKUP(D541:D1253,'Факторы ликвидности'!C$4:L$2204,2,FALSE),0)</f>
        <v>5.4</v>
      </c>
      <c r="H541">
        <f>IFERROR(VLOOKUP(D541:D1253,'Факторы ликвидности'!C$4:L$2204,3,FALSE),0)</f>
        <v>-88.1</v>
      </c>
      <c r="I541">
        <f>IFERROR(VLOOKUP(D541:D1253,'Факторы ликвидности'!C$4:L$2204,4,FALSE),0)</f>
        <v>0</v>
      </c>
      <c r="J541">
        <f>IFERROR(VLOOKUP(D541:D1253,'Факторы ликвидности'!C$4:L$2204,5,FALSE),0)</f>
        <v>0</v>
      </c>
      <c r="K541">
        <f>IFERROR(VLOOKUP(D541:D1253,'Факторы ликвидности'!C$4:L$2204,6,FALSE),0)</f>
        <v>-118.9</v>
      </c>
      <c r="L541">
        <f>IFERROR(VLOOKUP(D541:D1253,'Факторы ликвидности'!C$4:L$2204,7,FALSE),0)</f>
        <v>16.2</v>
      </c>
      <c r="M541">
        <f>IFERROR(VLOOKUP(D541:D1253,'Факторы ликвидности'!C$4:L$2204,8,FALSE),0)</f>
        <v>0</v>
      </c>
      <c r="N541">
        <f>IFERROR(VLOOKUP(D541:D1253,'Факторы ликвидности'!C$4:L$2204,10,FALSE),0)</f>
        <v>-610</v>
      </c>
    </row>
    <row r="542" spans="2:14" x14ac:dyDescent="0.3">
      <c r="B542">
        <v>538</v>
      </c>
      <c r="C542" s="16">
        <f t="shared" si="12"/>
        <v>7</v>
      </c>
      <c r="D542" s="17">
        <v>43254</v>
      </c>
      <c r="E542">
        <f>IFERROR(VLOOKUP(D541:D1254,'Остатки на корсчетах'!B$3:D$4956,2,FALSE),0)</f>
        <v>0</v>
      </c>
      <c r="F542">
        <f>IFERROR(VLOOKUP(D542:D1254,Сальдо!C$3:D$4010,2,FALSE),0)</f>
        <v>0</v>
      </c>
      <c r="G542">
        <f>IFERROR(VLOOKUP(D542:D1254,'Факторы ликвидности'!C$4:L$2204,2,FALSE),0)</f>
        <v>0</v>
      </c>
      <c r="H542">
        <f>IFERROR(VLOOKUP(D542:D1254,'Факторы ликвидности'!C$4:L$2204,3,FALSE),0)</f>
        <v>0</v>
      </c>
      <c r="I542">
        <f>IFERROR(VLOOKUP(D542:D1254,'Факторы ликвидности'!C$4:L$2204,4,FALSE),0)</f>
        <v>0</v>
      </c>
      <c r="J542">
        <f>IFERROR(VLOOKUP(D542:D1254,'Факторы ликвидности'!C$4:L$2204,5,FALSE),0)</f>
        <v>0</v>
      </c>
      <c r="K542">
        <f>IFERROR(VLOOKUP(D542:D1254,'Факторы ликвидности'!C$4:L$2204,6,FALSE),0)</f>
        <v>0</v>
      </c>
      <c r="L542">
        <f>IFERROR(VLOOKUP(D542:D1254,'Факторы ликвидности'!C$4:L$2204,7,FALSE),0)</f>
        <v>0</v>
      </c>
      <c r="M542">
        <f>IFERROR(VLOOKUP(D542:D1254,'Факторы ликвидности'!C$4:L$2204,8,FALSE),0)</f>
        <v>0</v>
      </c>
      <c r="N542">
        <f>IFERROR(VLOOKUP(D542:D1254,'Факторы ликвидности'!C$4:L$2204,10,FALSE),0)</f>
        <v>0</v>
      </c>
    </row>
    <row r="543" spans="2:14" x14ac:dyDescent="0.3">
      <c r="B543">
        <v>539</v>
      </c>
      <c r="C543" s="16">
        <f t="shared" si="12"/>
        <v>6</v>
      </c>
      <c r="D543" s="17">
        <v>43253</v>
      </c>
      <c r="E543">
        <f>IFERROR(VLOOKUP(D542:D1255,'Остатки на корсчетах'!B$3:D$4956,2,FALSE),0)</f>
        <v>0</v>
      </c>
      <c r="F543">
        <f>IFERROR(VLOOKUP(D543:D1255,Сальдо!C$3:D$4010,2,FALSE),0)</f>
        <v>0</v>
      </c>
      <c r="G543">
        <f>IFERROR(VLOOKUP(D543:D1255,'Факторы ликвидности'!C$4:L$2204,2,FALSE),0)</f>
        <v>0</v>
      </c>
      <c r="H543">
        <f>IFERROR(VLOOKUP(D543:D1255,'Факторы ликвидности'!C$4:L$2204,3,FALSE),0)</f>
        <v>0</v>
      </c>
      <c r="I543">
        <f>IFERROR(VLOOKUP(D543:D1255,'Факторы ликвидности'!C$4:L$2204,4,FALSE),0)</f>
        <v>0</v>
      </c>
      <c r="J543">
        <f>IFERROR(VLOOKUP(D543:D1255,'Факторы ликвидности'!C$4:L$2204,5,FALSE),0)</f>
        <v>0</v>
      </c>
      <c r="K543">
        <f>IFERROR(VLOOKUP(D543:D1255,'Факторы ликвидности'!C$4:L$2204,6,FALSE),0)</f>
        <v>0</v>
      </c>
      <c r="L543">
        <f>IFERROR(VLOOKUP(D543:D1255,'Факторы ликвидности'!C$4:L$2204,7,FALSE),0)</f>
        <v>0</v>
      </c>
      <c r="M543">
        <f>IFERROR(VLOOKUP(D543:D1255,'Факторы ликвидности'!C$4:L$2204,8,FALSE),0)</f>
        <v>0</v>
      </c>
      <c r="N543">
        <f>IFERROR(VLOOKUP(D543:D1255,'Факторы ликвидности'!C$4:L$2204,10,FALSE),0)</f>
        <v>0</v>
      </c>
    </row>
    <row r="544" spans="2:14" x14ac:dyDescent="0.3">
      <c r="B544">
        <v>540</v>
      </c>
      <c r="C544" s="16">
        <f t="shared" si="12"/>
        <v>5</v>
      </c>
      <c r="D544" s="17">
        <v>43252</v>
      </c>
      <c r="E544">
        <f>IFERROR(VLOOKUP(D543:D1256,'Остатки на корсчетах'!B$3:D$4956,2,FALSE),0)</f>
        <v>2102.6</v>
      </c>
      <c r="F544">
        <f>IFERROR(VLOOKUP(D544:D1256,Сальдо!C$3:D$4010,2,FALSE),0)</f>
        <v>136.9</v>
      </c>
      <c r="G544">
        <f>IFERROR(VLOOKUP(D544:D1256,'Факторы ликвидности'!C$4:L$2204,2,FALSE),0)</f>
        <v>-28.7</v>
      </c>
      <c r="H544">
        <f>IFERROR(VLOOKUP(D544:D1256,'Факторы ликвидности'!C$4:L$2204,3,FALSE),0)</f>
        <v>275.39999999999998</v>
      </c>
      <c r="I544">
        <f>IFERROR(VLOOKUP(D544:D1256,'Факторы ликвидности'!C$4:L$2204,4,FALSE),0)</f>
        <v>0</v>
      </c>
      <c r="J544">
        <f>IFERROR(VLOOKUP(D544:D1256,'Факторы ликвидности'!C$4:L$2204,5,FALSE),0)</f>
        <v>6.2</v>
      </c>
      <c r="K544">
        <f>IFERROR(VLOOKUP(D544:D1256,'Факторы ликвидности'!C$4:L$2204,6,FALSE),0)</f>
        <v>118.8</v>
      </c>
      <c r="L544">
        <f>IFERROR(VLOOKUP(D544:D1256,'Факторы ликвидности'!C$4:L$2204,7,FALSE),0)</f>
        <v>16</v>
      </c>
      <c r="M544">
        <f>IFERROR(VLOOKUP(D544:D1256,'Факторы ликвидности'!C$4:L$2204,8,FALSE),0)</f>
        <v>0.4</v>
      </c>
      <c r="N544">
        <f>IFERROR(VLOOKUP(D544:D1256,'Факторы ликвидности'!C$4:L$2204,10,FALSE),0)</f>
        <v>-12.1</v>
      </c>
    </row>
    <row r="545" spans="2:14" x14ac:dyDescent="0.3">
      <c r="B545">
        <v>541</v>
      </c>
      <c r="C545" s="16">
        <f t="shared" si="12"/>
        <v>4</v>
      </c>
      <c r="D545" s="17">
        <v>43251</v>
      </c>
      <c r="E545">
        <f>IFERROR(VLOOKUP(D544:D1257,'Остатки на корсчетах'!B$3:D$4956,2,FALSE),0)</f>
        <v>2075.1</v>
      </c>
      <c r="F545">
        <f>IFERROR(VLOOKUP(D545:D1257,Сальдо!C$3:D$4010,2,FALSE),0)</f>
        <v>99.6</v>
      </c>
      <c r="G545">
        <f>IFERROR(VLOOKUP(D545:D1257,'Факторы ликвидности'!C$4:L$2204,2,FALSE),0)</f>
        <v>-8.8000000000000007</v>
      </c>
      <c r="H545">
        <f>IFERROR(VLOOKUP(D545:D1257,'Факторы ликвидности'!C$4:L$2204,3,FALSE),0)</f>
        <v>73</v>
      </c>
      <c r="I545">
        <f>IFERROR(VLOOKUP(D545:D1257,'Факторы ликвидности'!C$4:L$2204,4,FALSE),0)</f>
        <v>0</v>
      </c>
      <c r="J545">
        <f>IFERROR(VLOOKUP(D545:D1257,'Факторы ликвидности'!C$4:L$2204,5,FALSE),0)</f>
        <v>0</v>
      </c>
      <c r="K545">
        <f>IFERROR(VLOOKUP(D545:D1257,'Факторы ликвидности'!C$4:L$2204,6,FALSE),0)</f>
        <v>0</v>
      </c>
      <c r="L545">
        <f>IFERROR(VLOOKUP(D545:D1257,'Факторы ликвидности'!C$4:L$2204,7,FALSE),0)</f>
        <v>16</v>
      </c>
      <c r="M545">
        <f>IFERROR(VLOOKUP(D545:D1257,'Факторы ликвидности'!C$4:L$2204,8,FALSE),0)</f>
        <v>0</v>
      </c>
      <c r="N545">
        <f>IFERROR(VLOOKUP(D545:D1257,'Факторы ликвидности'!C$4:L$2204,10,FALSE),0)</f>
        <v>-37</v>
      </c>
    </row>
    <row r="546" spans="2:14" x14ac:dyDescent="0.3">
      <c r="B546">
        <v>542</v>
      </c>
      <c r="C546" s="16">
        <f t="shared" si="12"/>
        <v>3</v>
      </c>
      <c r="D546" s="17">
        <v>43250</v>
      </c>
      <c r="E546">
        <f>IFERROR(VLOOKUP(D545:D1258,'Остатки на корсчетах'!B$3:D$4956,2,FALSE),0)</f>
        <v>2018.7</v>
      </c>
      <c r="F546">
        <f>IFERROR(VLOOKUP(D546:D1258,Сальдо!C$3:D$4010,2,FALSE),0)</f>
        <v>242</v>
      </c>
      <c r="G546">
        <f>IFERROR(VLOOKUP(D546:D1258,'Факторы ликвидности'!C$4:L$2204,2,FALSE),0)</f>
        <v>6.5</v>
      </c>
      <c r="H546">
        <f>IFERROR(VLOOKUP(D546:D1258,'Факторы ликвидности'!C$4:L$2204,3,FALSE),0)</f>
        <v>32.6</v>
      </c>
      <c r="I546">
        <f>IFERROR(VLOOKUP(D546:D1258,'Факторы ликвидности'!C$4:L$2204,4,FALSE),0)</f>
        <v>-30.5</v>
      </c>
      <c r="J546">
        <f>IFERROR(VLOOKUP(D546:D1258,'Факторы ликвидности'!C$4:L$2204,5,FALSE),0)</f>
        <v>0</v>
      </c>
      <c r="K546">
        <f>IFERROR(VLOOKUP(D546:D1258,'Факторы ликвидности'!C$4:L$2204,6,FALSE),0)</f>
        <v>-0.4</v>
      </c>
      <c r="L546">
        <f>IFERROR(VLOOKUP(D546:D1258,'Факторы ликвидности'!C$4:L$2204,7,FALSE),0)</f>
        <v>16.2</v>
      </c>
      <c r="M546">
        <f>IFERROR(VLOOKUP(D546:D1258,'Факторы ликвидности'!C$4:L$2204,8,FALSE),0)</f>
        <v>0</v>
      </c>
      <c r="N546">
        <f>IFERROR(VLOOKUP(D546:D1258,'Факторы ликвидности'!C$4:L$2204,10,FALSE),0)</f>
        <v>17.3</v>
      </c>
    </row>
    <row r="547" spans="2:14" x14ac:dyDescent="0.3">
      <c r="B547">
        <v>543</v>
      </c>
      <c r="C547" s="18">
        <f t="shared" si="12"/>
        <v>2</v>
      </c>
      <c r="D547" s="8">
        <v>43249</v>
      </c>
      <c r="E547">
        <f>IFERROR(VLOOKUP(D546:D1259,'Остатки на корсчетах'!B$3:D$4956,2,FALSE),0)</f>
        <v>1844.7</v>
      </c>
      <c r="F547">
        <f>IFERROR(VLOOKUP(D547:D1259,Сальдо!C$3:D$4010,2,FALSE),0)</f>
        <v>182.4</v>
      </c>
      <c r="G547">
        <f>IFERROR(VLOOKUP(D547:D1259,'Факторы ликвидности'!C$4:L$2204,2,FALSE),0)</f>
        <v>18.5</v>
      </c>
      <c r="H547">
        <f>IFERROR(VLOOKUP(D547:D1259,'Факторы ликвидности'!C$4:L$2204,3,FALSE),0)</f>
        <v>121.7</v>
      </c>
      <c r="I547">
        <f>IFERROR(VLOOKUP(D547:D1259,'Факторы ликвидности'!C$4:L$2204,4,FALSE),0)</f>
        <v>9.6</v>
      </c>
      <c r="J547">
        <f>IFERROR(VLOOKUP(D547:D1259,'Факторы ликвидности'!C$4:L$2204,5,FALSE),0)</f>
        <v>0</v>
      </c>
      <c r="K547">
        <f>IFERROR(VLOOKUP(D547:D1259,'Факторы ликвидности'!C$4:L$2204,6,FALSE),0)</f>
        <v>0.1</v>
      </c>
      <c r="L547">
        <f>IFERROR(VLOOKUP(D547:D1259,'Факторы ликвидности'!C$4:L$2204,7,FALSE),0)</f>
        <v>30.2</v>
      </c>
      <c r="M547">
        <f>IFERROR(VLOOKUP(D547:D1259,'Факторы ликвидности'!C$4:L$2204,8,FALSE),0)</f>
        <v>0</v>
      </c>
      <c r="N547">
        <f>IFERROR(VLOOKUP(D547:D1259,'Факторы ликвидности'!C$4:L$2204,10,FALSE),0)</f>
        <v>33.700000000000003</v>
      </c>
    </row>
    <row r="548" spans="2:14" x14ac:dyDescent="0.3">
      <c r="B548">
        <v>544</v>
      </c>
      <c r="C548" s="18">
        <f t="shared" si="12"/>
        <v>1</v>
      </c>
      <c r="D548" s="8">
        <v>43248</v>
      </c>
      <c r="E548">
        <f>IFERROR(VLOOKUP(D547:D1260,'Остатки на корсчетах'!B$3:D$4956,2,FALSE),0)</f>
        <v>2075.1999999999998</v>
      </c>
      <c r="F548">
        <f>IFERROR(VLOOKUP(D548:D1260,Сальдо!C$3:D$4010,2,FALSE),0)</f>
        <v>152</v>
      </c>
      <c r="G548">
        <f>IFERROR(VLOOKUP(D548:D1260,'Факторы ликвидности'!C$4:L$2204,2,FALSE),0)</f>
        <v>42.3</v>
      </c>
      <c r="H548">
        <f>IFERROR(VLOOKUP(D548:D1260,'Факторы ликвидности'!C$4:L$2204,3,FALSE),0)</f>
        <v>-245.1</v>
      </c>
      <c r="I548">
        <f>IFERROR(VLOOKUP(D548:D1260,'Факторы ликвидности'!C$4:L$2204,4,FALSE),0)</f>
        <v>0</v>
      </c>
      <c r="J548">
        <f>IFERROR(VLOOKUP(D548:D1260,'Факторы ликвидности'!C$4:L$2204,5,FALSE),0)</f>
        <v>0</v>
      </c>
      <c r="K548">
        <f>IFERROR(VLOOKUP(D548:D1260,'Факторы ликвидности'!C$4:L$2204,6,FALSE),0)</f>
        <v>1.1000000000000001</v>
      </c>
      <c r="L548">
        <f>IFERROR(VLOOKUP(D548:D1260,'Факторы ликвидности'!C$4:L$2204,7,FALSE),0)</f>
        <v>2.2999999999999998</v>
      </c>
      <c r="M548">
        <f>IFERROR(VLOOKUP(D548:D1260,'Факторы ликвидности'!C$4:L$2204,8,FALSE),0)</f>
        <v>0.2</v>
      </c>
      <c r="N548">
        <f>IFERROR(VLOOKUP(D548:D1260,'Факторы ликвидности'!C$4:L$2204,10,FALSE),0)</f>
        <v>-27.9</v>
      </c>
    </row>
    <row r="549" spans="2:14" x14ac:dyDescent="0.3">
      <c r="B549">
        <v>545</v>
      </c>
      <c r="C549" s="18">
        <f t="shared" si="12"/>
        <v>7</v>
      </c>
      <c r="D549" s="19">
        <v>43247</v>
      </c>
      <c r="E549">
        <f>IFERROR(VLOOKUP(D548:D1261,'Остатки на корсчетах'!B$3:D$4956,2,FALSE),0)</f>
        <v>0</v>
      </c>
      <c r="F549">
        <f>IFERROR(VLOOKUP(D549:D1261,Сальдо!C$3:D$4010,2,FALSE),0)</f>
        <v>0</v>
      </c>
      <c r="G549">
        <f>IFERROR(VLOOKUP(D549:D1261,'Факторы ликвидности'!C$4:L$2204,2,FALSE),0)</f>
        <v>0</v>
      </c>
      <c r="H549">
        <f>IFERROR(VLOOKUP(D549:D1261,'Факторы ликвидности'!C$4:L$2204,3,FALSE),0)</f>
        <v>0</v>
      </c>
      <c r="I549">
        <f>IFERROR(VLOOKUP(D549:D1261,'Факторы ликвидности'!C$4:L$2204,4,FALSE),0)</f>
        <v>0</v>
      </c>
      <c r="J549">
        <f>IFERROR(VLOOKUP(D549:D1261,'Факторы ликвидности'!C$4:L$2204,5,FALSE),0)</f>
        <v>0</v>
      </c>
      <c r="K549">
        <f>IFERROR(VLOOKUP(D549:D1261,'Факторы ликвидности'!C$4:L$2204,6,FALSE),0)</f>
        <v>0</v>
      </c>
      <c r="L549">
        <f>IFERROR(VLOOKUP(D549:D1261,'Факторы ликвидности'!C$4:L$2204,7,FALSE),0)</f>
        <v>0</v>
      </c>
      <c r="M549">
        <f>IFERROR(VLOOKUP(D549:D1261,'Факторы ликвидности'!C$4:L$2204,8,FALSE),0)</f>
        <v>0</v>
      </c>
      <c r="N549">
        <f>IFERROR(VLOOKUP(D549:D1261,'Факторы ликвидности'!C$4:L$2204,10,FALSE),0)</f>
        <v>0</v>
      </c>
    </row>
    <row r="550" spans="2:14" x14ac:dyDescent="0.3">
      <c r="B550">
        <v>546</v>
      </c>
      <c r="C550" s="18">
        <f t="shared" si="12"/>
        <v>6</v>
      </c>
      <c r="D550" s="19">
        <v>43246</v>
      </c>
      <c r="E550">
        <f>IFERROR(VLOOKUP(D549:D1262,'Остатки на корсчетах'!B$3:D$4956,2,FALSE),0)</f>
        <v>0</v>
      </c>
      <c r="F550">
        <f>IFERROR(VLOOKUP(D550:D1262,Сальдо!C$3:D$4010,2,FALSE),0)</f>
        <v>0</v>
      </c>
      <c r="G550">
        <f>IFERROR(VLOOKUP(D550:D1262,'Факторы ликвидности'!C$4:L$2204,2,FALSE),0)</f>
        <v>0</v>
      </c>
      <c r="H550">
        <f>IFERROR(VLOOKUP(D550:D1262,'Факторы ликвидности'!C$4:L$2204,3,FALSE),0)</f>
        <v>0</v>
      </c>
      <c r="I550">
        <f>IFERROR(VLOOKUP(D550:D1262,'Факторы ликвидности'!C$4:L$2204,4,FALSE),0)</f>
        <v>0</v>
      </c>
      <c r="J550">
        <f>IFERROR(VLOOKUP(D550:D1262,'Факторы ликвидности'!C$4:L$2204,5,FALSE),0)</f>
        <v>0</v>
      </c>
      <c r="K550">
        <f>IFERROR(VLOOKUP(D550:D1262,'Факторы ликвидности'!C$4:L$2204,6,FALSE),0)</f>
        <v>0</v>
      </c>
      <c r="L550">
        <f>IFERROR(VLOOKUP(D550:D1262,'Факторы ликвидности'!C$4:L$2204,7,FALSE),0)</f>
        <v>0</v>
      </c>
      <c r="M550">
        <f>IFERROR(VLOOKUP(D550:D1262,'Факторы ликвидности'!C$4:L$2204,8,FALSE),0)</f>
        <v>0</v>
      </c>
      <c r="N550">
        <f>IFERROR(VLOOKUP(D550:D1262,'Факторы ликвидности'!C$4:L$2204,10,FALSE),0)</f>
        <v>0</v>
      </c>
    </row>
    <row r="551" spans="2:14" x14ac:dyDescent="0.3">
      <c r="B551">
        <v>547</v>
      </c>
      <c r="C551" s="18">
        <f t="shared" si="12"/>
        <v>5</v>
      </c>
      <c r="D551" s="19">
        <v>43245</v>
      </c>
      <c r="E551">
        <f>IFERROR(VLOOKUP(D550:D1263,'Остатки на корсчетах'!B$3:D$4956,2,FALSE),0)</f>
        <v>2215.1</v>
      </c>
      <c r="F551">
        <f>IFERROR(VLOOKUP(D551:D1263,Сальдо!C$3:D$4010,2,FALSE),0)</f>
        <v>670.2</v>
      </c>
      <c r="G551">
        <f>IFERROR(VLOOKUP(D551:D1263,'Факторы ликвидности'!C$4:L$2204,2,FALSE),0)</f>
        <v>9.4</v>
      </c>
      <c r="H551">
        <f>IFERROR(VLOOKUP(D551:D1263,'Факторы ликвидности'!C$4:L$2204,3,FALSE),0)</f>
        <v>-669.9</v>
      </c>
      <c r="I551">
        <f>IFERROR(VLOOKUP(D551:D1263,'Факторы ликвидности'!C$4:L$2204,4,FALSE),0)</f>
        <v>0</v>
      </c>
      <c r="J551">
        <f>IFERROR(VLOOKUP(D551:D1263,'Факторы ликвидности'!C$4:L$2204,5,FALSE),0)</f>
        <v>50</v>
      </c>
      <c r="K551">
        <f>IFERROR(VLOOKUP(D551:D1263,'Факторы ликвидности'!C$4:L$2204,6,FALSE),0)</f>
        <v>3.2</v>
      </c>
      <c r="L551">
        <f>IFERROR(VLOOKUP(D551:D1263,'Факторы ликвидности'!C$4:L$2204,7,FALSE),0)</f>
        <v>16</v>
      </c>
      <c r="M551">
        <f>IFERROR(VLOOKUP(D551:D1263,'Факторы ликвидности'!C$4:L$2204,8,FALSE),0)</f>
        <v>0</v>
      </c>
      <c r="N551">
        <f>IFERROR(VLOOKUP(D551:D1263,'Факторы ликвидности'!C$4:L$2204,10,FALSE),0)</f>
        <v>520.6</v>
      </c>
    </row>
    <row r="552" spans="2:14" x14ac:dyDescent="0.3">
      <c r="B552">
        <v>548</v>
      </c>
      <c r="C552" s="18">
        <f t="shared" si="12"/>
        <v>4</v>
      </c>
      <c r="D552" s="19">
        <v>43244</v>
      </c>
      <c r="E552">
        <f>IFERROR(VLOOKUP(D551:D1264,'Остатки на корсчетах'!B$3:D$4956,2,FALSE),0)</f>
        <v>2279.1</v>
      </c>
      <c r="F552">
        <f>IFERROR(VLOOKUP(D552:D1264,Сальдо!C$3:D$4010,2,FALSE),0)</f>
        <v>193.9</v>
      </c>
      <c r="G552">
        <f>IFERROR(VLOOKUP(D552:D1264,'Факторы ликвидности'!C$4:L$2204,2,FALSE),0)</f>
        <v>9.9</v>
      </c>
      <c r="H552">
        <f>IFERROR(VLOOKUP(D552:D1264,'Факторы ликвидности'!C$4:L$2204,3,FALSE),0)</f>
        <v>-101.8</v>
      </c>
      <c r="I552">
        <f>IFERROR(VLOOKUP(D552:D1264,'Факторы ликвидности'!C$4:L$2204,4,FALSE),0)</f>
        <v>0</v>
      </c>
      <c r="J552">
        <f>IFERROR(VLOOKUP(D552:D1264,'Факторы ликвидности'!C$4:L$2204,5,FALSE),0)</f>
        <v>0</v>
      </c>
      <c r="K552">
        <f>IFERROR(VLOOKUP(D552:D1264,'Факторы ликвидности'!C$4:L$2204,6,FALSE),0)</f>
        <v>1.2</v>
      </c>
      <c r="L552">
        <f>IFERROR(VLOOKUP(D552:D1264,'Факторы ликвидности'!C$4:L$2204,7,FALSE),0)</f>
        <v>16.2</v>
      </c>
      <c r="M552">
        <f>IFERROR(VLOOKUP(D552:D1264,'Факторы ликвидности'!C$4:L$2204,8,FALSE),0)</f>
        <v>0</v>
      </c>
      <c r="N552">
        <f>IFERROR(VLOOKUP(D552:D1264,'Факторы ликвидности'!C$4:L$2204,10,FALSE),0)</f>
        <v>27.9</v>
      </c>
    </row>
    <row r="553" spans="2:14" x14ac:dyDescent="0.3">
      <c r="B553">
        <v>549</v>
      </c>
      <c r="C553" s="18">
        <f t="shared" si="12"/>
        <v>3</v>
      </c>
      <c r="D553" s="19">
        <v>43243</v>
      </c>
      <c r="E553">
        <f>IFERROR(VLOOKUP(D552:D1265,'Остатки на корсчетах'!B$3:D$4956,2,FALSE),0)</f>
        <v>2203.6999999999998</v>
      </c>
      <c r="F553">
        <f>IFERROR(VLOOKUP(D553:D1265,Сальдо!C$3:D$4010,2,FALSE),0)</f>
        <v>552.4</v>
      </c>
      <c r="G553">
        <f>IFERROR(VLOOKUP(D553:D1265,'Факторы ликвидности'!C$4:L$2204,2,FALSE),0)</f>
        <v>19.600000000000001</v>
      </c>
      <c r="H553">
        <f>IFERROR(VLOOKUP(D553:D1265,'Факторы ликвидности'!C$4:L$2204,3,FALSE),0)</f>
        <v>72.2</v>
      </c>
      <c r="I553">
        <f>IFERROR(VLOOKUP(D553:D1265,'Факторы ликвидности'!C$4:L$2204,4,FALSE),0)</f>
        <v>-29.6</v>
      </c>
      <c r="J553">
        <f>IFERROR(VLOOKUP(D553:D1265,'Факторы ликвидности'!C$4:L$2204,5,FALSE),0)</f>
        <v>60</v>
      </c>
      <c r="K553">
        <f>IFERROR(VLOOKUP(D553:D1265,'Факторы ликвидности'!C$4:L$2204,6,FALSE),0)</f>
        <v>-0.5</v>
      </c>
      <c r="L553">
        <f>IFERROR(VLOOKUP(D553:D1265,'Факторы ликвидности'!C$4:L$2204,7,FALSE),0)</f>
        <v>15.8</v>
      </c>
      <c r="M553">
        <f>IFERROR(VLOOKUP(D553:D1265,'Факторы ликвидности'!C$4:L$2204,8,FALSE),0)</f>
        <v>0</v>
      </c>
      <c r="N553">
        <f>IFERROR(VLOOKUP(D553:D1265,'Факторы ликвидности'!C$4:L$2204,10,FALSE),0)</f>
        <v>-16.2</v>
      </c>
    </row>
    <row r="554" spans="2:14" x14ac:dyDescent="0.3">
      <c r="B554">
        <v>550</v>
      </c>
      <c r="C554" s="16">
        <f t="shared" si="12"/>
        <v>2</v>
      </c>
      <c r="D554" s="17">
        <v>43242</v>
      </c>
      <c r="E554">
        <f>IFERROR(VLOOKUP(D553:D1266,'Остатки на корсчетах'!B$3:D$4956,2,FALSE),0)</f>
        <v>2125.1</v>
      </c>
      <c r="F554">
        <f>IFERROR(VLOOKUP(D554:D1266,Сальдо!C$3:D$4010,2,FALSE),0)</f>
        <v>133</v>
      </c>
      <c r="G554">
        <f>IFERROR(VLOOKUP(D554:D1266,'Факторы ликвидности'!C$4:L$2204,2,FALSE),0)</f>
        <v>26.6</v>
      </c>
      <c r="H554">
        <f>IFERROR(VLOOKUP(D554:D1266,'Факторы ликвидности'!C$4:L$2204,3,FALSE),0)</f>
        <v>58</v>
      </c>
      <c r="I554">
        <f>IFERROR(VLOOKUP(D554:D1266,'Факторы ликвидности'!C$4:L$2204,4,FALSE),0)</f>
        <v>18.2</v>
      </c>
      <c r="J554">
        <f>IFERROR(VLOOKUP(D554:D1266,'Факторы ликвидности'!C$4:L$2204,5,FALSE),0)</f>
        <v>0</v>
      </c>
      <c r="K554">
        <f>IFERROR(VLOOKUP(D554:D1266,'Факторы ликвидности'!C$4:L$2204,6,FALSE),0)</f>
        <v>0.5</v>
      </c>
      <c r="L554">
        <f>IFERROR(VLOOKUP(D554:D1266,'Факторы ликвидности'!C$4:L$2204,7,FALSE),0)</f>
        <v>16.2</v>
      </c>
      <c r="M554">
        <f>IFERROR(VLOOKUP(D554:D1266,'Факторы ликвидности'!C$4:L$2204,8,FALSE),0)</f>
        <v>0</v>
      </c>
      <c r="N554">
        <f>IFERROR(VLOOKUP(D554:D1266,'Факторы ликвидности'!C$4:L$2204,10,FALSE),0)</f>
        <v>-6</v>
      </c>
    </row>
    <row r="555" spans="2:14" x14ac:dyDescent="0.3">
      <c r="B555">
        <v>551</v>
      </c>
      <c r="C555" s="16">
        <f t="shared" si="12"/>
        <v>1</v>
      </c>
      <c r="D555" s="17">
        <v>43241</v>
      </c>
      <c r="E555">
        <f>IFERROR(VLOOKUP(D554:D1267,'Остатки на корсчетах'!B$3:D$4956,2,FALSE),0)</f>
        <v>2061.5</v>
      </c>
      <c r="F555">
        <f>IFERROR(VLOOKUP(D555:D1267,Сальдо!C$3:D$4010,2,FALSE),0)</f>
        <v>135.30000000000001</v>
      </c>
      <c r="G555">
        <f>IFERROR(VLOOKUP(D555:D1267,'Факторы ликвидности'!C$4:L$2204,2,FALSE),0)</f>
        <v>40.799999999999997</v>
      </c>
      <c r="H555">
        <f>IFERROR(VLOOKUP(D555:D1267,'Факторы ликвидности'!C$4:L$2204,3,FALSE),0)</f>
        <v>31</v>
      </c>
      <c r="I555">
        <f>IFERROR(VLOOKUP(D555:D1267,'Факторы ликвидности'!C$4:L$2204,4,FALSE),0)</f>
        <v>0</v>
      </c>
      <c r="J555">
        <f>IFERROR(VLOOKUP(D555:D1267,'Факторы ликвидности'!C$4:L$2204,5,FALSE),0)</f>
        <v>0</v>
      </c>
      <c r="K555">
        <f>IFERROR(VLOOKUP(D555:D1267,'Факторы ликвидности'!C$4:L$2204,6,FALSE),0)</f>
        <v>-1.4</v>
      </c>
      <c r="L555">
        <f>IFERROR(VLOOKUP(D555:D1267,'Факторы ликвидности'!C$4:L$2204,7,FALSE),0)</f>
        <v>16.2</v>
      </c>
      <c r="M555">
        <f>IFERROR(VLOOKUP(D555:D1267,'Факторы ликвидности'!C$4:L$2204,8,FALSE),0)</f>
        <v>-10.4</v>
      </c>
      <c r="N555">
        <f>IFERROR(VLOOKUP(D555:D1267,'Факторы ликвидности'!C$4:L$2204,10,FALSE),0)</f>
        <v>2.1</v>
      </c>
    </row>
    <row r="556" spans="2:14" x14ac:dyDescent="0.3">
      <c r="B556">
        <v>552</v>
      </c>
      <c r="C556" s="16">
        <f t="shared" si="12"/>
        <v>7</v>
      </c>
      <c r="D556" s="17">
        <v>43240</v>
      </c>
      <c r="E556">
        <f>IFERROR(VLOOKUP(D555:D1268,'Остатки на корсчетах'!B$3:D$4956,2,FALSE),0)</f>
        <v>0</v>
      </c>
      <c r="F556">
        <f>IFERROR(VLOOKUP(D556:D1268,Сальдо!C$3:D$4010,2,FALSE),0)</f>
        <v>0</v>
      </c>
      <c r="G556">
        <f>IFERROR(VLOOKUP(D556:D1268,'Факторы ликвидности'!C$4:L$2204,2,FALSE),0)</f>
        <v>0</v>
      </c>
      <c r="H556">
        <f>IFERROR(VLOOKUP(D556:D1268,'Факторы ликвидности'!C$4:L$2204,3,FALSE),0)</f>
        <v>0</v>
      </c>
      <c r="I556">
        <f>IFERROR(VLOOKUP(D556:D1268,'Факторы ликвидности'!C$4:L$2204,4,FALSE),0)</f>
        <v>0</v>
      </c>
      <c r="J556">
        <f>IFERROR(VLOOKUP(D556:D1268,'Факторы ликвидности'!C$4:L$2204,5,FALSE),0)</f>
        <v>0</v>
      </c>
      <c r="K556">
        <f>IFERROR(VLOOKUP(D556:D1268,'Факторы ликвидности'!C$4:L$2204,6,FALSE),0)</f>
        <v>0</v>
      </c>
      <c r="L556">
        <f>IFERROR(VLOOKUP(D556:D1268,'Факторы ликвидности'!C$4:L$2204,7,FALSE),0)</f>
        <v>0</v>
      </c>
      <c r="M556">
        <f>IFERROR(VLOOKUP(D556:D1268,'Факторы ликвидности'!C$4:L$2204,8,FALSE),0)</f>
        <v>0</v>
      </c>
      <c r="N556">
        <f>IFERROR(VLOOKUP(D556:D1268,'Факторы ликвидности'!C$4:L$2204,10,FALSE),0)</f>
        <v>0</v>
      </c>
    </row>
    <row r="557" spans="2:14" x14ac:dyDescent="0.3">
      <c r="B557">
        <v>553</v>
      </c>
      <c r="C557" s="16">
        <f t="shared" si="12"/>
        <v>6</v>
      </c>
      <c r="D557" s="17">
        <v>43239</v>
      </c>
      <c r="E557">
        <f>IFERROR(VLOOKUP(D556:D1269,'Остатки на корсчетах'!B$3:D$4956,2,FALSE),0)</f>
        <v>0</v>
      </c>
      <c r="F557">
        <f>IFERROR(VLOOKUP(D557:D1269,Сальдо!C$3:D$4010,2,FALSE),0)</f>
        <v>0</v>
      </c>
      <c r="G557">
        <f>IFERROR(VLOOKUP(D557:D1269,'Факторы ликвидности'!C$4:L$2204,2,FALSE),0)</f>
        <v>0</v>
      </c>
      <c r="H557">
        <f>IFERROR(VLOOKUP(D557:D1269,'Факторы ликвидности'!C$4:L$2204,3,FALSE),0)</f>
        <v>0</v>
      </c>
      <c r="I557">
        <f>IFERROR(VLOOKUP(D557:D1269,'Факторы ликвидности'!C$4:L$2204,4,FALSE),0)</f>
        <v>0</v>
      </c>
      <c r="J557">
        <f>IFERROR(VLOOKUP(D557:D1269,'Факторы ликвидности'!C$4:L$2204,5,FALSE),0)</f>
        <v>0</v>
      </c>
      <c r="K557">
        <f>IFERROR(VLOOKUP(D557:D1269,'Факторы ликвидности'!C$4:L$2204,6,FALSE),0)</f>
        <v>0</v>
      </c>
      <c r="L557">
        <f>IFERROR(VLOOKUP(D557:D1269,'Факторы ликвидности'!C$4:L$2204,7,FALSE),0)</f>
        <v>0</v>
      </c>
      <c r="M557">
        <f>IFERROR(VLOOKUP(D557:D1269,'Факторы ликвидности'!C$4:L$2204,8,FALSE),0)</f>
        <v>0</v>
      </c>
      <c r="N557">
        <f>IFERROR(VLOOKUP(D557:D1269,'Факторы ликвидности'!C$4:L$2204,10,FALSE),0)</f>
        <v>0</v>
      </c>
    </row>
    <row r="558" spans="2:14" x14ac:dyDescent="0.3">
      <c r="B558">
        <v>554</v>
      </c>
      <c r="C558" s="16">
        <f t="shared" si="12"/>
        <v>5</v>
      </c>
      <c r="D558" s="17">
        <v>43238</v>
      </c>
      <c r="E558">
        <f>IFERROR(VLOOKUP(D557:D1270,'Остатки на корсчетах'!B$3:D$4956,2,FALSE),0)</f>
        <v>1982</v>
      </c>
      <c r="F558">
        <f>IFERROR(VLOOKUP(D558:D1270,Сальдо!C$3:D$4010,2,FALSE),0)</f>
        <v>120.3</v>
      </c>
      <c r="G558">
        <f>IFERROR(VLOOKUP(D558:D1270,'Факторы ликвидности'!C$4:L$2204,2,FALSE),0)</f>
        <v>-8.4</v>
      </c>
      <c r="H558">
        <f>IFERROR(VLOOKUP(D558:D1270,'Факторы ликвидности'!C$4:L$2204,3,FALSE),0)</f>
        <v>105</v>
      </c>
      <c r="I558">
        <f>IFERROR(VLOOKUP(D558:D1270,'Факторы ликвидности'!C$4:L$2204,4,FALSE),0)</f>
        <v>0</v>
      </c>
      <c r="J558">
        <f>IFERROR(VLOOKUP(D558:D1270,'Факторы ликвидности'!C$4:L$2204,5,FALSE),0)</f>
        <v>-10</v>
      </c>
      <c r="K558">
        <f>IFERROR(VLOOKUP(D558:D1270,'Факторы ликвидности'!C$4:L$2204,6,FALSE),0)</f>
        <v>-10</v>
      </c>
      <c r="L558">
        <f>IFERROR(VLOOKUP(D558:D1270,'Факторы ликвидности'!C$4:L$2204,7,FALSE),0)</f>
        <v>16</v>
      </c>
      <c r="M558">
        <f>IFERROR(VLOOKUP(D558:D1270,'Факторы ликвидности'!C$4:L$2204,8,FALSE),0)</f>
        <v>-3.4</v>
      </c>
      <c r="N558">
        <f>IFERROR(VLOOKUP(D558:D1270,'Факторы ликвидности'!C$4:L$2204,10,FALSE),0)</f>
        <v>-13.7</v>
      </c>
    </row>
    <row r="559" spans="2:14" x14ac:dyDescent="0.3">
      <c r="B559">
        <v>555</v>
      </c>
      <c r="C559" s="16">
        <f t="shared" si="12"/>
        <v>4</v>
      </c>
      <c r="D559" s="17">
        <v>43237</v>
      </c>
      <c r="E559">
        <f>IFERROR(VLOOKUP(D558:D1271,'Остатки на корсчетах'!B$3:D$4956,2,FALSE),0)</f>
        <v>2030</v>
      </c>
      <c r="F559">
        <f>IFERROR(VLOOKUP(D559:D1271,Сальдо!C$3:D$4010,2,FALSE),0)</f>
        <v>94.5</v>
      </c>
      <c r="G559">
        <f>IFERROR(VLOOKUP(D559:D1271,'Факторы ликвидности'!C$4:L$2204,2,FALSE),0)</f>
        <v>-28.3</v>
      </c>
      <c r="H559">
        <f>IFERROR(VLOOKUP(D559:D1271,'Факторы ликвидности'!C$4:L$2204,3,FALSE),0)</f>
        <v>2.6</v>
      </c>
      <c r="I559">
        <f>IFERROR(VLOOKUP(D559:D1271,'Факторы ликвидности'!C$4:L$2204,4,FALSE),0)</f>
        <v>0</v>
      </c>
      <c r="J559">
        <f>IFERROR(VLOOKUP(D559:D1271,'Факторы ликвидности'!C$4:L$2204,5,FALSE),0)</f>
        <v>0</v>
      </c>
      <c r="K559">
        <f>IFERROR(VLOOKUP(D559:D1271,'Факторы ликвидности'!C$4:L$2204,6,FALSE),0)</f>
        <v>0.1</v>
      </c>
      <c r="L559">
        <f>IFERROR(VLOOKUP(D559:D1271,'Факторы ликвидности'!C$4:L$2204,7,FALSE),0)</f>
        <v>16.2</v>
      </c>
      <c r="M559">
        <f>IFERROR(VLOOKUP(D559:D1271,'Факторы ликвидности'!C$4:L$2204,8,FALSE),0)</f>
        <v>0.1</v>
      </c>
      <c r="N559">
        <f>IFERROR(VLOOKUP(D559:D1271,'Факторы ликвидности'!C$4:L$2204,10,FALSE),0)</f>
        <v>-22.4</v>
      </c>
    </row>
    <row r="560" spans="2:14" x14ac:dyDescent="0.3">
      <c r="B560">
        <v>556</v>
      </c>
      <c r="C560" s="16">
        <f t="shared" si="12"/>
        <v>3</v>
      </c>
      <c r="D560" s="17">
        <v>43236</v>
      </c>
      <c r="E560">
        <f>IFERROR(VLOOKUP(D559:D1272,'Остатки на корсчетах'!B$3:D$4956,2,FALSE),0)</f>
        <v>1965.8</v>
      </c>
      <c r="F560">
        <f>IFERROR(VLOOKUP(D560:D1272,Сальдо!C$3:D$4010,2,FALSE),0)</f>
        <v>21.5</v>
      </c>
      <c r="G560">
        <f>IFERROR(VLOOKUP(D560:D1272,'Факторы ликвидности'!C$4:L$2204,2,FALSE),0)</f>
        <v>-20.3</v>
      </c>
      <c r="H560">
        <f>IFERROR(VLOOKUP(D560:D1272,'Факторы ликвидности'!C$4:L$2204,3,FALSE),0)</f>
        <v>151.5</v>
      </c>
      <c r="I560">
        <f>IFERROR(VLOOKUP(D560:D1272,'Факторы ликвидности'!C$4:L$2204,4,FALSE),0)</f>
        <v>-22.1</v>
      </c>
      <c r="J560">
        <f>IFERROR(VLOOKUP(D560:D1272,'Факторы ликвидности'!C$4:L$2204,5,FALSE),0)</f>
        <v>7</v>
      </c>
      <c r="K560">
        <f>IFERROR(VLOOKUP(D560:D1272,'Факторы ликвидности'!C$4:L$2204,6,FALSE),0)</f>
        <v>0.2</v>
      </c>
      <c r="L560">
        <f>IFERROR(VLOOKUP(D560:D1272,'Факторы ликвидности'!C$4:L$2204,7,FALSE),0)</f>
        <v>16.2</v>
      </c>
      <c r="M560">
        <f>IFERROR(VLOOKUP(D560:D1272,'Факторы ликвидности'!C$4:L$2204,8,FALSE),0)</f>
        <v>0</v>
      </c>
      <c r="N560">
        <f>IFERROR(VLOOKUP(D560:D1272,'Факторы ликвидности'!C$4:L$2204,10,FALSE),0)</f>
        <v>-67</v>
      </c>
    </row>
    <row r="561" spans="2:14" x14ac:dyDescent="0.3">
      <c r="B561">
        <v>557</v>
      </c>
      <c r="C561" s="18">
        <f t="shared" si="12"/>
        <v>2</v>
      </c>
      <c r="D561" s="8">
        <v>43235</v>
      </c>
      <c r="E561">
        <f>IFERROR(VLOOKUP(D560:D1273,'Остатки на корсчетах'!B$3:D$4956,2,FALSE),0)</f>
        <v>1949.5</v>
      </c>
      <c r="F561">
        <f>IFERROR(VLOOKUP(D561:D1273,Сальдо!C$3:D$4010,2,FALSE),0)</f>
        <v>140.19999999999999</v>
      </c>
      <c r="G561">
        <f>IFERROR(VLOOKUP(D561:D1273,'Факторы ликвидности'!C$4:L$2204,2,FALSE),0)</f>
        <v>-16.600000000000001</v>
      </c>
      <c r="H561">
        <f>IFERROR(VLOOKUP(D561:D1273,'Факторы ликвидности'!C$4:L$2204,3,FALSE),0)</f>
        <v>23.1</v>
      </c>
      <c r="I561">
        <f>IFERROR(VLOOKUP(D561:D1273,'Факторы ликвидности'!C$4:L$2204,4,FALSE),0)</f>
        <v>8.3000000000000007</v>
      </c>
      <c r="J561">
        <f>IFERROR(VLOOKUP(D561:D1273,'Факторы ликвидности'!C$4:L$2204,5,FALSE),0)</f>
        <v>0</v>
      </c>
      <c r="K561">
        <f>IFERROR(VLOOKUP(D561:D1273,'Факторы ликвидности'!C$4:L$2204,6,FALSE),0)</f>
        <v>0</v>
      </c>
      <c r="L561">
        <f>IFERROR(VLOOKUP(D561:D1273,'Факторы ликвидности'!C$4:L$2204,7,FALSE),0)</f>
        <v>16.100000000000001</v>
      </c>
      <c r="M561">
        <f>IFERROR(VLOOKUP(D561:D1273,'Факторы ликвидности'!C$4:L$2204,8,FALSE),0)</f>
        <v>0</v>
      </c>
      <c r="N561">
        <f>IFERROR(VLOOKUP(D561:D1273,'Факторы ликвидности'!C$4:L$2204,10,FALSE),0)</f>
        <v>9.8000000000000007</v>
      </c>
    </row>
    <row r="562" spans="2:14" x14ac:dyDescent="0.3">
      <c r="B562">
        <v>558</v>
      </c>
      <c r="C562" s="18">
        <f t="shared" si="12"/>
        <v>1</v>
      </c>
      <c r="D562" s="8">
        <v>43234</v>
      </c>
      <c r="E562">
        <f>IFERROR(VLOOKUP(D561:D1274,'Остатки на корсчетах'!B$3:D$4956,2,FALSE),0)</f>
        <v>2320.1999999999998</v>
      </c>
      <c r="F562">
        <f>IFERROR(VLOOKUP(D562:D1274,Сальдо!C$3:D$4010,2,FALSE),0)</f>
        <v>161.30000000000001</v>
      </c>
      <c r="G562">
        <f>IFERROR(VLOOKUP(D562:D1274,'Факторы ликвидности'!C$4:L$2204,2,FALSE),0)</f>
        <v>-6.3</v>
      </c>
      <c r="H562">
        <f>IFERROR(VLOOKUP(D562:D1274,'Факторы ликвидности'!C$4:L$2204,3,FALSE),0)</f>
        <v>-36.4</v>
      </c>
      <c r="I562">
        <f>IFERROR(VLOOKUP(D562:D1274,'Факторы ликвидности'!C$4:L$2204,4,FALSE),0)</f>
        <v>0</v>
      </c>
      <c r="J562">
        <f>IFERROR(VLOOKUP(D562:D1274,'Факторы ликвидности'!C$4:L$2204,5,FALSE),0)</f>
        <v>0</v>
      </c>
      <c r="K562">
        <f>IFERROR(VLOOKUP(D562:D1274,'Факторы ликвидности'!C$4:L$2204,6,FALSE),0)</f>
        <v>-0.1</v>
      </c>
      <c r="L562">
        <f>IFERROR(VLOOKUP(D562:D1274,'Факторы ликвидности'!C$4:L$2204,7,FALSE),0)</f>
        <v>15.9</v>
      </c>
      <c r="M562">
        <f>IFERROR(VLOOKUP(D562:D1274,'Факторы ликвидности'!C$4:L$2204,8,FALSE),0)</f>
        <v>0</v>
      </c>
      <c r="N562">
        <f>IFERROR(VLOOKUP(D562:D1274,'Факторы ликвидности'!C$4:L$2204,10,FALSE),0)</f>
        <v>-327.9</v>
      </c>
    </row>
    <row r="563" spans="2:14" x14ac:dyDescent="0.3">
      <c r="B563">
        <v>559</v>
      </c>
      <c r="C563" s="18">
        <f t="shared" si="12"/>
        <v>7</v>
      </c>
      <c r="D563" s="19">
        <v>43233</v>
      </c>
      <c r="E563">
        <f>IFERROR(VLOOKUP(D562:D1275,'Остатки на корсчетах'!B$3:D$4956,2,FALSE),0)</f>
        <v>0</v>
      </c>
      <c r="F563">
        <f>IFERROR(VLOOKUP(D563:D1275,Сальдо!C$3:D$4010,2,FALSE),0)</f>
        <v>0</v>
      </c>
      <c r="G563">
        <f>IFERROR(VLOOKUP(D563:D1275,'Факторы ликвидности'!C$4:L$2204,2,FALSE),0)</f>
        <v>0</v>
      </c>
      <c r="H563">
        <f>IFERROR(VLOOKUP(D563:D1275,'Факторы ликвидности'!C$4:L$2204,3,FALSE),0)</f>
        <v>0</v>
      </c>
      <c r="I563">
        <f>IFERROR(VLOOKUP(D563:D1275,'Факторы ликвидности'!C$4:L$2204,4,FALSE),0)</f>
        <v>0</v>
      </c>
      <c r="J563">
        <f>IFERROR(VLOOKUP(D563:D1275,'Факторы ликвидности'!C$4:L$2204,5,FALSE),0)</f>
        <v>0</v>
      </c>
      <c r="K563">
        <f>IFERROR(VLOOKUP(D563:D1275,'Факторы ликвидности'!C$4:L$2204,6,FALSE),0)</f>
        <v>0</v>
      </c>
      <c r="L563">
        <f>IFERROR(VLOOKUP(D563:D1275,'Факторы ликвидности'!C$4:L$2204,7,FALSE),0)</f>
        <v>0</v>
      </c>
      <c r="M563">
        <f>IFERROR(VLOOKUP(D563:D1275,'Факторы ликвидности'!C$4:L$2204,8,FALSE),0)</f>
        <v>0</v>
      </c>
      <c r="N563">
        <f>IFERROR(VLOOKUP(D563:D1275,'Факторы ликвидности'!C$4:L$2204,10,FALSE),0)</f>
        <v>0</v>
      </c>
    </row>
    <row r="564" spans="2:14" x14ac:dyDescent="0.3">
      <c r="B564">
        <v>560</v>
      </c>
      <c r="C564" s="18">
        <f t="shared" si="12"/>
        <v>6</v>
      </c>
      <c r="D564" s="19">
        <v>43232</v>
      </c>
      <c r="E564">
        <f>IFERROR(VLOOKUP(D563:D1276,'Остатки на корсчетах'!B$3:D$4956,2,FALSE),0)</f>
        <v>0</v>
      </c>
      <c r="F564">
        <f>IFERROR(VLOOKUP(D564:D1276,Сальдо!C$3:D$4010,2,FALSE),0)</f>
        <v>0</v>
      </c>
      <c r="G564">
        <f>IFERROR(VLOOKUP(D564:D1276,'Факторы ликвидности'!C$4:L$2204,2,FALSE),0)</f>
        <v>0</v>
      </c>
      <c r="H564">
        <f>IFERROR(VLOOKUP(D564:D1276,'Факторы ликвидности'!C$4:L$2204,3,FALSE),0)</f>
        <v>0</v>
      </c>
      <c r="I564">
        <f>IFERROR(VLOOKUP(D564:D1276,'Факторы ликвидности'!C$4:L$2204,4,FALSE),0)</f>
        <v>0</v>
      </c>
      <c r="J564">
        <f>IFERROR(VLOOKUP(D564:D1276,'Факторы ликвидности'!C$4:L$2204,5,FALSE),0)</f>
        <v>0</v>
      </c>
      <c r="K564">
        <f>IFERROR(VLOOKUP(D564:D1276,'Факторы ликвидности'!C$4:L$2204,6,FALSE),0)</f>
        <v>0</v>
      </c>
      <c r="L564">
        <f>IFERROR(VLOOKUP(D564:D1276,'Факторы ликвидности'!C$4:L$2204,7,FALSE),0)</f>
        <v>0</v>
      </c>
      <c r="M564">
        <f>IFERROR(VLOOKUP(D564:D1276,'Факторы ликвидности'!C$4:L$2204,8,FALSE),0)</f>
        <v>0</v>
      </c>
      <c r="N564">
        <f>IFERROR(VLOOKUP(D564:D1276,'Факторы ликвидности'!C$4:L$2204,10,FALSE),0)</f>
        <v>0</v>
      </c>
    </row>
    <row r="565" spans="2:14" x14ac:dyDescent="0.3">
      <c r="B565">
        <v>561</v>
      </c>
      <c r="C565" s="18">
        <f t="shared" si="12"/>
        <v>5</v>
      </c>
      <c r="D565" s="19">
        <v>43231</v>
      </c>
      <c r="E565">
        <f>IFERROR(VLOOKUP(D564:D1277,'Остатки на корсчетах'!B$3:D$4956,2,FALSE),0)</f>
        <v>2295.9</v>
      </c>
      <c r="F565">
        <f>IFERROR(VLOOKUP(D565:D1277,Сальдо!C$3:D$4010,2,FALSE),0)</f>
        <v>157.5</v>
      </c>
      <c r="G565">
        <f>IFERROR(VLOOKUP(D565:D1277,'Факторы ликвидности'!C$4:L$2204,2,FALSE),0)</f>
        <v>-35.799999999999997</v>
      </c>
      <c r="H565">
        <f>IFERROR(VLOOKUP(D565:D1277,'Факторы ликвидности'!C$4:L$2204,3,FALSE),0)</f>
        <v>66.8</v>
      </c>
      <c r="I565">
        <f>IFERROR(VLOOKUP(D565:D1277,'Факторы ликвидности'!C$4:L$2204,4,FALSE),0)</f>
        <v>0</v>
      </c>
      <c r="J565">
        <f>IFERROR(VLOOKUP(D565:D1277,'Факторы ликвидности'!C$4:L$2204,5,FALSE),0)</f>
        <v>-50</v>
      </c>
      <c r="K565">
        <f>IFERROR(VLOOKUP(D565:D1277,'Факторы ликвидности'!C$4:L$2204,6,FALSE),0)</f>
        <v>-1</v>
      </c>
      <c r="L565">
        <f>IFERROR(VLOOKUP(D565:D1277,'Факторы ликвидности'!C$4:L$2204,7,FALSE),0)</f>
        <v>15.9</v>
      </c>
      <c r="M565">
        <f>IFERROR(VLOOKUP(D565:D1277,'Факторы ликвидности'!C$4:L$2204,8,FALSE),0)</f>
        <v>0</v>
      </c>
      <c r="N565">
        <f>IFERROR(VLOOKUP(D565:D1277,'Факторы ликвидности'!C$4:L$2204,10,FALSE),0)</f>
        <v>-6.8</v>
      </c>
    </row>
    <row r="566" spans="2:14" x14ac:dyDescent="0.3">
      <c r="B566">
        <v>562</v>
      </c>
      <c r="C566" s="18">
        <f t="shared" si="12"/>
        <v>4</v>
      </c>
      <c r="D566" s="19">
        <v>43230</v>
      </c>
      <c r="E566">
        <f>IFERROR(VLOOKUP(D565:D1278,'Остатки на корсчетах'!B$3:D$4956,2,FALSE),0)</f>
        <v>1404</v>
      </c>
      <c r="F566">
        <f>IFERROR(VLOOKUP(D566:D1278,Сальдо!C$3:D$4010,2,FALSE),0)</f>
        <v>982.9</v>
      </c>
      <c r="G566">
        <f>IFERROR(VLOOKUP(D566:D1278,'Факторы ликвидности'!C$4:L$2204,2,FALSE),0)</f>
        <v>-26.9</v>
      </c>
      <c r="H566">
        <f>IFERROR(VLOOKUP(D566:D1278,'Факторы ликвидности'!C$4:L$2204,3,FALSE),0)</f>
        <v>91.4</v>
      </c>
      <c r="I566">
        <f>IFERROR(VLOOKUP(D566:D1278,'Факторы ликвидности'!C$4:L$2204,4,FALSE),0)</f>
        <v>0</v>
      </c>
      <c r="J566">
        <f>IFERROR(VLOOKUP(D566:D1278,'Факторы ликвидности'!C$4:L$2204,5,FALSE),0)</f>
        <v>0</v>
      </c>
      <c r="K566">
        <f>IFERROR(VLOOKUP(D566:D1278,'Факторы ликвидности'!C$4:L$2204,6,FALSE),0)</f>
        <v>1.7</v>
      </c>
      <c r="L566">
        <f>IFERROR(VLOOKUP(D566:D1278,'Факторы ликвидности'!C$4:L$2204,7,FALSE),0)</f>
        <v>18.7</v>
      </c>
      <c r="M566">
        <f>IFERROR(VLOOKUP(D566:D1278,'Факторы ликвидности'!C$4:L$2204,8,FALSE),0)</f>
        <v>0</v>
      </c>
      <c r="N566">
        <f>IFERROR(VLOOKUP(D566:D1278,'Факторы ликвидности'!C$4:L$2204,10,FALSE),0)</f>
        <v>827.6</v>
      </c>
    </row>
    <row r="567" spans="2:14" x14ac:dyDescent="0.3">
      <c r="B567">
        <v>563</v>
      </c>
      <c r="C567" s="18">
        <f t="shared" si="12"/>
        <v>3</v>
      </c>
      <c r="D567" s="19">
        <v>43229</v>
      </c>
      <c r="E567">
        <f>IFERROR(VLOOKUP(D566:D1279,'Остатки на корсчетах'!B$3:D$4956,2,FALSE),0)</f>
        <v>0</v>
      </c>
      <c r="F567">
        <f>IFERROR(VLOOKUP(D567:D1279,Сальдо!C$3:D$4010,2,FALSE),0)</f>
        <v>0</v>
      </c>
      <c r="G567">
        <f>IFERROR(VLOOKUP(D567:D1279,'Факторы ликвидности'!C$4:L$2204,2,FALSE),0)</f>
        <v>0</v>
      </c>
      <c r="H567">
        <f>IFERROR(VLOOKUP(D567:D1279,'Факторы ликвидности'!C$4:L$2204,3,FALSE),0)</f>
        <v>0</v>
      </c>
      <c r="I567">
        <f>IFERROR(VLOOKUP(D567:D1279,'Факторы ликвидности'!C$4:L$2204,4,FALSE),0)</f>
        <v>0</v>
      </c>
      <c r="J567">
        <f>IFERROR(VLOOKUP(D567:D1279,'Факторы ликвидности'!C$4:L$2204,5,FALSE),0)</f>
        <v>0</v>
      </c>
      <c r="K567">
        <f>IFERROR(VLOOKUP(D567:D1279,'Факторы ликвидности'!C$4:L$2204,6,FALSE),0)</f>
        <v>0</v>
      </c>
      <c r="L567">
        <f>IFERROR(VLOOKUP(D567:D1279,'Факторы ликвидности'!C$4:L$2204,7,FALSE),0)</f>
        <v>0</v>
      </c>
      <c r="M567">
        <f>IFERROR(VLOOKUP(D567:D1279,'Факторы ликвидности'!C$4:L$2204,8,FALSE),0)</f>
        <v>0</v>
      </c>
      <c r="N567">
        <f>IFERROR(VLOOKUP(D567:D1279,'Факторы ликвидности'!C$4:L$2204,10,FALSE),0)</f>
        <v>0</v>
      </c>
    </row>
    <row r="568" spans="2:14" x14ac:dyDescent="0.3">
      <c r="B568">
        <v>564</v>
      </c>
      <c r="C568" s="16">
        <f t="shared" si="12"/>
        <v>2</v>
      </c>
      <c r="D568" s="17">
        <v>43228</v>
      </c>
      <c r="E568">
        <f>IFERROR(VLOOKUP(D567:D1280,'Остатки на корсчетах'!B$3:D$4956,2,FALSE),0)</f>
        <v>1505.8</v>
      </c>
      <c r="F568">
        <f>IFERROR(VLOOKUP(D568:D1280,Сальдо!C$3:D$4010,2,FALSE),0)</f>
        <v>176.3</v>
      </c>
      <c r="G568">
        <f>IFERROR(VLOOKUP(D568:D1280,'Факторы ликвидности'!C$4:L$2204,2,FALSE),0)</f>
        <v>-19</v>
      </c>
      <c r="H568">
        <f>IFERROR(VLOOKUP(D568:D1280,'Факторы ликвидности'!C$4:L$2204,3,FALSE),0)</f>
        <v>254.9</v>
      </c>
      <c r="I568">
        <f>IFERROR(VLOOKUP(D568:D1280,'Факторы ликвидности'!C$4:L$2204,4,FALSE),0)</f>
        <v>0</v>
      </c>
      <c r="J568">
        <f>IFERROR(VLOOKUP(D568:D1280,'Факторы ликвидности'!C$4:L$2204,5,FALSE),0)</f>
        <v>100</v>
      </c>
      <c r="K568">
        <f>IFERROR(VLOOKUP(D568:D1280,'Факторы ликвидности'!C$4:L$2204,6,FALSE),0)</f>
        <v>0</v>
      </c>
      <c r="L568">
        <f>IFERROR(VLOOKUP(D568:D1280,'Факторы ликвидности'!C$4:L$2204,7,FALSE),0)</f>
        <v>18.399999999999999</v>
      </c>
      <c r="M568">
        <f>IFERROR(VLOOKUP(D568:D1280,'Факторы ликвидности'!C$4:L$2204,8,FALSE),0)</f>
        <v>0</v>
      </c>
      <c r="N568">
        <f>IFERROR(VLOOKUP(D568:D1280,'Факторы ликвидности'!C$4:L$2204,10,FALSE),0)</f>
        <v>-337.8</v>
      </c>
    </row>
    <row r="569" spans="2:14" x14ac:dyDescent="0.3">
      <c r="B569">
        <v>565</v>
      </c>
      <c r="C569" s="16">
        <f t="shared" si="12"/>
        <v>1</v>
      </c>
      <c r="D569" s="17">
        <v>43227</v>
      </c>
      <c r="E569">
        <f>IFERROR(VLOOKUP(D568:D1281,'Остатки на корсчетах'!B$3:D$4956,2,FALSE),0)</f>
        <v>2210.4</v>
      </c>
      <c r="F569">
        <f>IFERROR(VLOOKUP(D569:D1281,Сальдо!C$3:D$4010,2,FALSE),0)</f>
        <v>639.5</v>
      </c>
      <c r="G569">
        <f>IFERROR(VLOOKUP(D569:D1281,'Факторы ликвидности'!C$4:L$2204,2,FALSE),0)</f>
        <v>1.2</v>
      </c>
      <c r="H569">
        <f>IFERROR(VLOOKUP(D569:D1281,'Факторы ликвидности'!C$4:L$2204,3,FALSE),0)</f>
        <v>10.8</v>
      </c>
      <c r="I569">
        <f>IFERROR(VLOOKUP(D569:D1281,'Факторы ликвидности'!C$4:L$2204,4,FALSE),0)</f>
        <v>0</v>
      </c>
      <c r="J569">
        <f>IFERROR(VLOOKUP(D569:D1281,'Факторы ликвидности'!C$4:L$2204,5,FALSE),0)</f>
        <v>0</v>
      </c>
      <c r="K569">
        <f>IFERROR(VLOOKUP(D569:D1281,'Факторы ликвидности'!C$4:L$2204,6,FALSE),0)</f>
        <v>-102.5</v>
      </c>
      <c r="L569">
        <f>IFERROR(VLOOKUP(D569:D1281,'Факторы ликвидности'!C$4:L$2204,7,FALSE),0)</f>
        <v>18.399999999999999</v>
      </c>
      <c r="M569">
        <f>IFERROR(VLOOKUP(D569:D1281,'Факторы ликвидности'!C$4:L$2204,8,FALSE),0)</f>
        <v>0.1</v>
      </c>
      <c r="N569">
        <f>IFERROR(VLOOKUP(D569:D1281,'Факторы ликвидности'!C$4:L$2204,10,FALSE),0)</f>
        <v>-716.7</v>
      </c>
    </row>
    <row r="570" spans="2:14" x14ac:dyDescent="0.3">
      <c r="B570">
        <v>566</v>
      </c>
      <c r="C570" s="16">
        <f t="shared" si="12"/>
        <v>7</v>
      </c>
      <c r="D570" s="17">
        <v>43226</v>
      </c>
      <c r="E570">
        <f>IFERROR(VLOOKUP(D569:D1282,'Остатки на корсчетах'!B$3:D$4956,2,FALSE),0)</f>
        <v>0</v>
      </c>
      <c r="F570">
        <f>IFERROR(VLOOKUP(D570:D1282,Сальдо!C$3:D$4010,2,FALSE),0)</f>
        <v>0</v>
      </c>
      <c r="G570">
        <f>IFERROR(VLOOKUP(D570:D1282,'Факторы ликвидности'!C$4:L$2204,2,FALSE),0)</f>
        <v>0</v>
      </c>
      <c r="H570">
        <f>IFERROR(VLOOKUP(D570:D1282,'Факторы ликвидности'!C$4:L$2204,3,FALSE),0)</f>
        <v>0</v>
      </c>
      <c r="I570">
        <f>IFERROR(VLOOKUP(D570:D1282,'Факторы ликвидности'!C$4:L$2204,4,FALSE),0)</f>
        <v>0</v>
      </c>
      <c r="J570">
        <f>IFERROR(VLOOKUP(D570:D1282,'Факторы ликвидности'!C$4:L$2204,5,FALSE),0)</f>
        <v>0</v>
      </c>
      <c r="K570">
        <f>IFERROR(VLOOKUP(D570:D1282,'Факторы ликвидности'!C$4:L$2204,6,FALSE),0)</f>
        <v>0</v>
      </c>
      <c r="L570">
        <f>IFERROR(VLOOKUP(D570:D1282,'Факторы ликвидности'!C$4:L$2204,7,FALSE),0)</f>
        <v>0</v>
      </c>
      <c r="M570">
        <f>IFERROR(VLOOKUP(D570:D1282,'Факторы ликвидности'!C$4:L$2204,8,FALSE),0)</f>
        <v>0</v>
      </c>
      <c r="N570">
        <f>IFERROR(VLOOKUP(D570:D1282,'Факторы ликвидности'!C$4:L$2204,10,FALSE),0)</f>
        <v>0</v>
      </c>
    </row>
    <row r="571" spans="2:14" x14ac:dyDescent="0.3">
      <c r="B571">
        <v>567</v>
      </c>
      <c r="C571" s="16">
        <f t="shared" si="12"/>
        <v>6</v>
      </c>
      <c r="D571" s="17">
        <v>43225</v>
      </c>
      <c r="E571">
        <f>IFERROR(VLOOKUP(D570:D1283,'Остатки на корсчетах'!B$3:D$4956,2,FALSE),0)</f>
        <v>0</v>
      </c>
      <c r="F571">
        <f>IFERROR(VLOOKUP(D571:D1283,Сальдо!C$3:D$4010,2,FALSE),0)</f>
        <v>0</v>
      </c>
      <c r="G571">
        <f>IFERROR(VLOOKUP(D571:D1283,'Факторы ликвидности'!C$4:L$2204,2,FALSE),0)</f>
        <v>0</v>
      </c>
      <c r="H571">
        <f>IFERROR(VLOOKUP(D571:D1283,'Факторы ликвидности'!C$4:L$2204,3,FALSE),0)</f>
        <v>0</v>
      </c>
      <c r="I571">
        <f>IFERROR(VLOOKUP(D571:D1283,'Факторы ликвидности'!C$4:L$2204,4,FALSE),0)</f>
        <v>0</v>
      </c>
      <c r="J571">
        <f>IFERROR(VLOOKUP(D571:D1283,'Факторы ликвидности'!C$4:L$2204,5,FALSE),0)</f>
        <v>0</v>
      </c>
      <c r="K571">
        <f>IFERROR(VLOOKUP(D571:D1283,'Факторы ликвидности'!C$4:L$2204,6,FALSE),0)</f>
        <v>0</v>
      </c>
      <c r="L571">
        <f>IFERROR(VLOOKUP(D571:D1283,'Факторы ликвидности'!C$4:L$2204,7,FALSE),0)</f>
        <v>0</v>
      </c>
      <c r="M571">
        <f>IFERROR(VLOOKUP(D571:D1283,'Факторы ликвидности'!C$4:L$2204,8,FALSE),0)</f>
        <v>0</v>
      </c>
      <c r="N571">
        <f>IFERROR(VLOOKUP(D571:D1283,'Факторы ликвидности'!C$4:L$2204,10,FALSE),0)</f>
        <v>0</v>
      </c>
    </row>
    <row r="572" spans="2:14" x14ac:dyDescent="0.3">
      <c r="B572">
        <v>568</v>
      </c>
      <c r="C572" s="16">
        <f t="shared" si="12"/>
        <v>5</v>
      </c>
      <c r="D572" s="17">
        <v>43224</v>
      </c>
      <c r="E572">
        <f>IFERROR(VLOOKUP(D571:D1284,'Остатки на корсчетах'!B$3:D$4956,2,FALSE),0)</f>
        <v>2111.9</v>
      </c>
      <c r="F572">
        <f>IFERROR(VLOOKUP(D572:D1284,Сальдо!C$3:D$4010,2,FALSE),0)</f>
        <v>163.1</v>
      </c>
      <c r="G572">
        <f>IFERROR(VLOOKUP(D572:D1284,'Факторы ликвидности'!C$4:L$2204,2,FALSE),0)</f>
        <v>-7.8</v>
      </c>
      <c r="H572">
        <f>IFERROR(VLOOKUP(D572:D1284,'Факторы ликвидности'!C$4:L$2204,3,FALSE),0)</f>
        <v>118.1</v>
      </c>
      <c r="I572">
        <f>IFERROR(VLOOKUP(D572:D1284,'Факторы ликвидности'!C$4:L$2204,4,FALSE),0)</f>
        <v>0</v>
      </c>
      <c r="J572">
        <f>IFERROR(VLOOKUP(D572:D1284,'Факторы ликвидности'!C$4:L$2204,5,FALSE),0)</f>
        <v>-6</v>
      </c>
      <c r="K572">
        <f>IFERROR(VLOOKUP(D572:D1284,'Факторы ликвидности'!C$4:L$2204,6,FALSE),0)</f>
        <v>-0.5</v>
      </c>
      <c r="L572">
        <f>IFERROR(VLOOKUP(D572:D1284,'Факторы ликвидности'!C$4:L$2204,7,FALSE),0)</f>
        <v>18.899999999999999</v>
      </c>
      <c r="M572">
        <f>IFERROR(VLOOKUP(D572:D1284,'Факторы ликвидности'!C$4:L$2204,8,FALSE),0)</f>
        <v>0</v>
      </c>
      <c r="N572">
        <f>IFERROR(VLOOKUP(D572:D1284,'Факторы ликвидности'!C$4:L$2204,10,FALSE),0)</f>
        <v>-11.8</v>
      </c>
    </row>
    <row r="573" spans="2:14" x14ac:dyDescent="0.3">
      <c r="B573">
        <v>569</v>
      </c>
      <c r="C573" s="16">
        <f t="shared" si="12"/>
        <v>4</v>
      </c>
      <c r="D573" s="17">
        <v>43223</v>
      </c>
      <c r="E573">
        <f>IFERROR(VLOOKUP(D572:D1285,'Остатки на корсчетах'!B$3:D$4956,2,FALSE),0)</f>
        <v>1862.6</v>
      </c>
      <c r="F573">
        <f>IFERROR(VLOOKUP(D573:D1285,Сальдо!C$3:D$4010,2,FALSE),0)</f>
        <v>647.6</v>
      </c>
      <c r="G573">
        <f>IFERROR(VLOOKUP(D573:D1285,'Факторы ликвидности'!C$4:L$2204,2,FALSE),0)</f>
        <v>56</v>
      </c>
      <c r="H573">
        <f>IFERROR(VLOOKUP(D573:D1285,'Факторы ликвидности'!C$4:L$2204,3,FALSE),0)</f>
        <v>184</v>
      </c>
      <c r="I573">
        <f>IFERROR(VLOOKUP(D573:D1285,'Факторы ликвидности'!C$4:L$2204,4,FALSE),0)</f>
        <v>0</v>
      </c>
      <c r="J573">
        <f>IFERROR(VLOOKUP(D573:D1285,'Факторы ликвидности'!C$4:L$2204,5,FALSE),0)</f>
        <v>0</v>
      </c>
      <c r="K573">
        <f>IFERROR(VLOOKUP(D573:D1285,'Факторы ликвидности'!C$4:L$2204,6,FALSE),0)</f>
        <v>97.8</v>
      </c>
      <c r="L573">
        <f>IFERROR(VLOOKUP(D573:D1285,'Факторы ликвидности'!C$4:L$2204,7,FALSE),0)</f>
        <v>18.5</v>
      </c>
      <c r="M573">
        <f>IFERROR(VLOOKUP(D573:D1285,'Факторы ликвидности'!C$4:L$2204,8,FALSE),0)</f>
        <v>0.1</v>
      </c>
      <c r="N573">
        <f>IFERROR(VLOOKUP(D573:D1285,'Факторы ликвидности'!C$4:L$2204,10,FALSE),0)</f>
        <v>8.5</v>
      </c>
    </row>
    <row r="574" spans="2:14" x14ac:dyDescent="0.3">
      <c r="B574">
        <v>570</v>
      </c>
      <c r="C574" s="16">
        <f t="shared" si="12"/>
        <v>3</v>
      </c>
      <c r="D574" s="17">
        <v>43222</v>
      </c>
      <c r="E574">
        <f>IFERROR(VLOOKUP(D573:D1286,'Остатки на корсчетах'!B$3:D$4956,2,FALSE),0)</f>
        <v>0</v>
      </c>
      <c r="F574">
        <f>IFERROR(VLOOKUP(D574:D1286,Сальдо!C$3:D$4010,2,FALSE),0)</f>
        <v>0</v>
      </c>
      <c r="G574">
        <f>IFERROR(VLOOKUP(D574:D1286,'Факторы ликвидности'!C$4:L$2204,2,FALSE),0)</f>
        <v>0</v>
      </c>
      <c r="H574">
        <f>IFERROR(VLOOKUP(D574:D1286,'Факторы ликвидности'!C$4:L$2204,3,FALSE),0)</f>
        <v>0</v>
      </c>
      <c r="I574">
        <f>IFERROR(VLOOKUP(D574:D1286,'Факторы ликвидности'!C$4:L$2204,4,FALSE),0)</f>
        <v>0</v>
      </c>
      <c r="J574">
        <f>IFERROR(VLOOKUP(D574:D1286,'Факторы ликвидности'!C$4:L$2204,5,FALSE),0)</f>
        <v>0</v>
      </c>
      <c r="K574">
        <f>IFERROR(VLOOKUP(D574:D1286,'Факторы ликвидности'!C$4:L$2204,6,FALSE),0)</f>
        <v>0</v>
      </c>
      <c r="L574">
        <f>IFERROR(VLOOKUP(D574:D1286,'Факторы ликвидности'!C$4:L$2204,7,FALSE),0)</f>
        <v>0</v>
      </c>
      <c r="M574">
        <f>IFERROR(VLOOKUP(D574:D1286,'Факторы ликвидности'!C$4:L$2204,8,FALSE),0)</f>
        <v>0</v>
      </c>
      <c r="N574">
        <f>IFERROR(VLOOKUP(D574:D1286,'Факторы ликвидности'!C$4:L$2204,10,FALSE),0)</f>
        <v>0</v>
      </c>
    </row>
    <row r="575" spans="2:14" x14ac:dyDescent="0.3">
      <c r="B575">
        <v>571</v>
      </c>
      <c r="C575" s="18">
        <f t="shared" si="12"/>
        <v>2</v>
      </c>
      <c r="D575" s="8">
        <v>43221</v>
      </c>
      <c r="E575">
        <f>IFERROR(VLOOKUP(D574:D1287,'Остатки на корсчетах'!B$3:D$4956,2,FALSE),0)</f>
        <v>0</v>
      </c>
      <c r="F575">
        <f>IFERROR(VLOOKUP(D575:D1287,Сальдо!C$3:D$4010,2,FALSE),0)</f>
        <v>0</v>
      </c>
      <c r="G575">
        <f>IFERROR(VLOOKUP(D575:D1287,'Факторы ликвидности'!C$4:L$2204,2,FALSE),0)</f>
        <v>0</v>
      </c>
      <c r="H575">
        <f>IFERROR(VLOOKUP(D575:D1287,'Факторы ликвидности'!C$4:L$2204,3,FALSE),0)</f>
        <v>0</v>
      </c>
      <c r="I575">
        <f>IFERROR(VLOOKUP(D575:D1287,'Факторы ликвидности'!C$4:L$2204,4,FALSE),0)</f>
        <v>0</v>
      </c>
      <c r="J575">
        <f>IFERROR(VLOOKUP(D575:D1287,'Факторы ликвидности'!C$4:L$2204,5,FALSE),0)</f>
        <v>0</v>
      </c>
      <c r="K575">
        <f>IFERROR(VLOOKUP(D575:D1287,'Факторы ликвидности'!C$4:L$2204,6,FALSE),0)</f>
        <v>0</v>
      </c>
      <c r="L575">
        <f>IFERROR(VLOOKUP(D575:D1287,'Факторы ликвидности'!C$4:L$2204,7,FALSE),0)</f>
        <v>0</v>
      </c>
      <c r="M575">
        <f>IFERROR(VLOOKUP(D575:D1287,'Факторы ликвидности'!C$4:L$2204,8,FALSE),0)</f>
        <v>0</v>
      </c>
      <c r="N575">
        <f>IFERROR(VLOOKUP(D575:D1287,'Факторы ликвидности'!C$4:L$2204,10,FALSE),0)</f>
        <v>0</v>
      </c>
    </row>
    <row r="576" spans="2:14" x14ac:dyDescent="0.3">
      <c r="B576">
        <v>572</v>
      </c>
      <c r="C576" s="18">
        <f t="shared" si="12"/>
        <v>1</v>
      </c>
      <c r="D576" s="8">
        <v>43220</v>
      </c>
      <c r="E576">
        <f>IFERROR(VLOOKUP(D575:D1288,'Остатки на корсчетах'!B$3:D$4956,2,FALSE),0)</f>
        <v>0</v>
      </c>
      <c r="F576">
        <f>IFERROR(VLOOKUP(D576:D1288,Сальдо!C$3:D$4010,2,FALSE),0)</f>
        <v>0</v>
      </c>
      <c r="G576">
        <f>IFERROR(VLOOKUP(D576:D1288,'Факторы ликвидности'!C$4:L$2204,2,FALSE),0)</f>
        <v>0</v>
      </c>
      <c r="H576">
        <f>IFERROR(VLOOKUP(D576:D1288,'Факторы ликвидности'!C$4:L$2204,3,FALSE),0)</f>
        <v>0</v>
      </c>
      <c r="I576">
        <f>IFERROR(VLOOKUP(D576:D1288,'Факторы ликвидности'!C$4:L$2204,4,FALSE),0)</f>
        <v>0</v>
      </c>
      <c r="J576">
        <f>IFERROR(VLOOKUP(D576:D1288,'Факторы ликвидности'!C$4:L$2204,5,FALSE),0)</f>
        <v>0</v>
      </c>
      <c r="K576">
        <f>IFERROR(VLOOKUP(D576:D1288,'Факторы ликвидности'!C$4:L$2204,6,FALSE),0)</f>
        <v>0</v>
      </c>
      <c r="L576">
        <f>IFERROR(VLOOKUP(D576:D1288,'Факторы ликвидности'!C$4:L$2204,7,FALSE),0)</f>
        <v>0</v>
      </c>
      <c r="M576">
        <f>IFERROR(VLOOKUP(D576:D1288,'Факторы ликвидности'!C$4:L$2204,8,FALSE),0)</f>
        <v>0</v>
      </c>
      <c r="N576">
        <f>IFERROR(VLOOKUP(D576:D1288,'Факторы ликвидности'!C$4:L$2204,10,FALSE),0)</f>
        <v>0</v>
      </c>
    </row>
    <row r="577" spans="2:14" x14ac:dyDescent="0.3">
      <c r="B577">
        <v>573</v>
      </c>
      <c r="C577" s="18">
        <f t="shared" si="12"/>
        <v>7</v>
      </c>
      <c r="D577" s="19">
        <v>43219</v>
      </c>
      <c r="E577">
        <f>IFERROR(VLOOKUP(D576:D1289,'Остатки на корсчетах'!B$3:D$4956,2,FALSE),0)</f>
        <v>0</v>
      </c>
      <c r="F577">
        <f>IFERROR(VLOOKUP(D577:D1289,Сальдо!C$3:D$4010,2,FALSE),0)</f>
        <v>0</v>
      </c>
      <c r="G577">
        <f>IFERROR(VLOOKUP(D577:D1289,'Факторы ликвидности'!C$4:L$2204,2,FALSE),0)</f>
        <v>0</v>
      </c>
      <c r="H577">
        <f>IFERROR(VLOOKUP(D577:D1289,'Факторы ликвидности'!C$4:L$2204,3,FALSE),0)</f>
        <v>0</v>
      </c>
      <c r="I577">
        <f>IFERROR(VLOOKUP(D577:D1289,'Факторы ликвидности'!C$4:L$2204,4,FALSE),0)</f>
        <v>0</v>
      </c>
      <c r="J577">
        <f>IFERROR(VLOOKUP(D577:D1289,'Факторы ликвидности'!C$4:L$2204,5,FALSE),0)</f>
        <v>0</v>
      </c>
      <c r="K577">
        <f>IFERROR(VLOOKUP(D577:D1289,'Факторы ликвидности'!C$4:L$2204,6,FALSE),0)</f>
        <v>0</v>
      </c>
      <c r="L577">
        <f>IFERROR(VLOOKUP(D577:D1289,'Факторы ликвидности'!C$4:L$2204,7,FALSE),0)</f>
        <v>0</v>
      </c>
      <c r="M577">
        <f>IFERROR(VLOOKUP(D577:D1289,'Факторы ликвидности'!C$4:L$2204,8,FALSE),0)</f>
        <v>0</v>
      </c>
      <c r="N577">
        <f>IFERROR(VLOOKUP(D577:D1289,'Факторы ликвидности'!C$4:L$2204,10,FALSE),0)</f>
        <v>0</v>
      </c>
    </row>
    <row r="578" spans="2:14" x14ac:dyDescent="0.3">
      <c r="B578">
        <v>574</v>
      </c>
      <c r="C578" s="18">
        <f t="shared" si="12"/>
        <v>6</v>
      </c>
      <c r="D578" s="19">
        <v>43218</v>
      </c>
      <c r="E578">
        <f>IFERROR(VLOOKUP(D577:D1290,'Остатки на корсчетах'!B$3:D$4956,2,FALSE),0)</f>
        <v>1805</v>
      </c>
      <c r="F578">
        <f>IFERROR(VLOOKUP(D578:D1290,Сальдо!C$3:D$4010,2,FALSE),0)</f>
        <v>165.7</v>
      </c>
      <c r="G578">
        <f>IFERROR(VLOOKUP(D578:D1290,'Факторы ликвидности'!C$4:L$2204,2,FALSE),0)</f>
        <v>-15.3</v>
      </c>
      <c r="H578">
        <f>IFERROR(VLOOKUP(D578:D1290,'Факторы ликвидности'!C$4:L$2204,3,FALSE),0)</f>
        <v>152.5</v>
      </c>
      <c r="I578">
        <f>IFERROR(VLOOKUP(D578:D1290,'Факторы ликвидности'!C$4:L$2204,4,FALSE),0)</f>
        <v>1.2</v>
      </c>
      <c r="J578">
        <f>IFERROR(VLOOKUP(D578:D1290,'Факторы ликвидности'!C$4:L$2204,5,FALSE),0)</f>
        <v>0</v>
      </c>
      <c r="K578">
        <f>IFERROR(VLOOKUP(D578:D1290,'Факторы ликвидности'!C$4:L$2204,6,FALSE),0)</f>
        <v>-6.9</v>
      </c>
      <c r="L578">
        <f>IFERROR(VLOOKUP(D578:D1290,'Факторы ликвидности'!C$4:L$2204,7,FALSE),0)</f>
        <v>0</v>
      </c>
      <c r="M578">
        <f>IFERROR(VLOOKUP(D578:D1290,'Факторы ликвидности'!C$4:L$2204,8,FALSE),0)</f>
        <v>0</v>
      </c>
      <c r="N578">
        <f>IFERROR(VLOOKUP(D578:D1290,'Факторы ликвидности'!C$4:L$2204,10,FALSE),0)</f>
        <v>-78.900000000000006</v>
      </c>
    </row>
    <row r="579" spans="2:14" x14ac:dyDescent="0.3">
      <c r="B579">
        <v>575</v>
      </c>
      <c r="C579" s="18">
        <f t="shared" si="12"/>
        <v>5</v>
      </c>
      <c r="D579" s="19">
        <v>43217</v>
      </c>
      <c r="E579">
        <f>IFERROR(VLOOKUP(D578:D1291,'Остатки на корсчетах'!B$3:D$4956,2,FALSE),0)</f>
        <v>1876</v>
      </c>
      <c r="F579">
        <f>IFERROR(VLOOKUP(D579:D1291,Сальдо!C$3:D$4010,2,FALSE),0)</f>
        <v>145.80000000000001</v>
      </c>
      <c r="G579">
        <f>IFERROR(VLOOKUP(D579:D1291,'Факторы ликвидности'!C$4:L$2204,2,FALSE),0)</f>
        <v>-37</v>
      </c>
      <c r="H579">
        <f>IFERROR(VLOOKUP(D579:D1291,'Факторы ликвидности'!C$4:L$2204,3,FALSE),0)</f>
        <v>-17.600000000000001</v>
      </c>
      <c r="I579">
        <f>IFERROR(VLOOKUP(D579:D1291,'Факторы ликвидности'!C$4:L$2204,4,FALSE),0)</f>
        <v>0</v>
      </c>
      <c r="J579">
        <f>IFERROR(VLOOKUP(D579:D1291,'Факторы ликвидности'!C$4:L$2204,5,FALSE),0)</f>
        <v>-20</v>
      </c>
      <c r="K579">
        <f>IFERROR(VLOOKUP(D579:D1291,'Факторы ликвидности'!C$4:L$2204,6,FALSE),0)</f>
        <v>-0.3</v>
      </c>
      <c r="L579">
        <f>IFERROR(VLOOKUP(D579:D1291,'Факторы ликвидности'!C$4:L$2204,7,FALSE),0)</f>
        <v>18.8</v>
      </c>
      <c r="M579">
        <f>IFERROR(VLOOKUP(D579:D1291,'Факторы ликвидности'!C$4:L$2204,8,FALSE),0)</f>
        <v>0</v>
      </c>
      <c r="N579">
        <f>IFERROR(VLOOKUP(D579:D1291,'Факторы ликвидности'!C$4:L$2204,10,FALSE),0)</f>
        <v>-16.3</v>
      </c>
    </row>
    <row r="580" spans="2:14" x14ac:dyDescent="0.3">
      <c r="B580">
        <v>576</v>
      </c>
      <c r="C580" s="18">
        <f t="shared" si="12"/>
        <v>4</v>
      </c>
      <c r="D580" s="19">
        <v>43216</v>
      </c>
      <c r="E580">
        <f>IFERROR(VLOOKUP(D579:D1292,'Остатки на корсчетах'!B$3:D$4956,2,FALSE),0)</f>
        <v>1772.4</v>
      </c>
      <c r="F580">
        <f>IFERROR(VLOOKUP(D580:D1292,Сальдо!C$3:D$4010,2,FALSE),0)</f>
        <v>146.6</v>
      </c>
      <c r="G580">
        <f>IFERROR(VLOOKUP(D580:D1292,'Факторы ликвидности'!C$4:L$2204,2,FALSE),0)</f>
        <v>-30.8</v>
      </c>
      <c r="H580">
        <f>IFERROR(VLOOKUP(D580:D1292,'Факторы ликвидности'!C$4:L$2204,3,FALSE),0)</f>
        <v>131.4</v>
      </c>
      <c r="I580">
        <f>IFERROR(VLOOKUP(D580:D1292,'Факторы ликвидности'!C$4:L$2204,4,FALSE),0)</f>
        <v>0</v>
      </c>
      <c r="J580">
        <f>IFERROR(VLOOKUP(D580:D1292,'Факторы ликвидности'!C$4:L$2204,5,FALSE),0)</f>
        <v>0</v>
      </c>
      <c r="K580">
        <f>IFERROR(VLOOKUP(D580:D1292,'Факторы ликвидности'!C$4:L$2204,6,FALSE),0)</f>
        <v>4.7</v>
      </c>
      <c r="L580">
        <f>IFERROR(VLOOKUP(D580:D1292,'Факторы ликвидности'!C$4:L$2204,7,FALSE),0)</f>
        <v>18.600000000000001</v>
      </c>
      <c r="M580">
        <f>IFERROR(VLOOKUP(D580:D1292,'Факторы ликвидности'!C$4:L$2204,8,FALSE),0)</f>
        <v>0</v>
      </c>
      <c r="N580">
        <f>IFERROR(VLOOKUP(D580:D1292,'Факторы ликвидности'!C$4:L$2204,10,FALSE),0)</f>
        <v>3</v>
      </c>
    </row>
    <row r="581" spans="2:14" x14ac:dyDescent="0.3">
      <c r="B581">
        <v>577</v>
      </c>
      <c r="C581" s="18">
        <f t="shared" si="12"/>
        <v>3</v>
      </c>
      <c r="D581" s="19">
        <v>43215</v>
      </c>
      <c r="E581">
        <f>IFERROR(VLOOKUP(D580:D1293,'Остатки на корсчетах'!B$3:D$4956,2,FALSE),0)</f>
        <v>2082.6</v>
      </c>
      <c r="F581">
        <f>IFERROR(VLOOKUP(D581:D1293,Сальдо!C$3:D$4010,2,FALSE),0)</f>
        <v>512.1</v>
      </c>
      <c r="G581">
        <f>IFERROR(VLOOKUP(D581:D1293,'Факторы ликвидности'!C$4:L$2204,2,FALSE),0)</f>
        <v>-19.5</v>
      </c>
      <c r="H581">
        <f>IFERROR(VLOOKUP(D581:D1293,'Факторы ликвидности'!C$4:L$2204,3,FALSE),0)</f>
        <v>-657.1</v>
      </c>
      <c r="I581">
        <f>IFERROR(VLOOKUP(D581:D1293,'Факторы ликвидности'!C$4:L$2204,4,FALSE),0)</f>
        <v>-29.4</v>
      </c>
      <c r="J581">
        <f>IFERROR(VLOOKUP(D581:D1293,'Факторы ликвидности'!C$4:L$2204,5,FALSE),0)</f>
        <v>0</v>
      </c>
      <c r="K581">
        <f>IFERROR(VLOOKUP(D581:D1293,'Факторы ликвидности'!C$4:L$2204,6,FALSE),0)</f>
        <v>4.4000000000000004</v>
      </c>
      <c r="L581">
        <f>IFERROR(VLOOKUP(D581:D1293,'Факторы ликвидности'!C$4:L$2204,7,FALSE),0)</f>
        <v>18.399999999999999</v>
      </c>
      <c r="M581">
        <f>IFERROR(VLOOKUP(D581:D1293,'Факторы ликвидности'!C$4:L$2204,8,FALSE),0)</f>
        <v>0</v>
      </c>
      <c r="N581">
        <f>IFERROR(VLOOKUP(D581:D1293,'Факторы ликвидности'!C$4:L$2204,10,FALSE),0)</f>
        <v>366.4</v>
      </c>
    </row>
    <row r="582" spans="2:14" x14ac:dyDescent="0.3">
      <c r="B582">
        <v>578</v>
      </c>
      <c r="C582" s="16">
        <f t="shared" ref="C582:C645" si="13">WEEKDAY(D582,2)</f>
        <v>2</v>
      </c>
      <c r="D582" s="17">
        <v>43214</v>
      </c>
      <c r="E582">
        <f>IFERROR(VLOOKUP(D581:D1294,'Остатки на корсчетах'!B$3:D$4956,2,FALSE),0)</f>
        <v>2196.6</v>
      </c>
      <c r="F582">
        <f>IFERROR(VLOOKUP(D582:D1294,Сальдо!C$3:D$4010,2,FALSE),0)</f>
        <v>149</v>
      </c>
      <c r="G582">
        <f>IFERROR(VLOOKUP(D582:D1294,'Факторы ликвидности'!C$4:L$2204,2,FALSE),0)</f>
        <v>10.5</v>
      </c>
      <c r="H582">
        <f>IFERROR(VLOOKUP(D582:D1294,'Факторы ликвидности'!C$4:L$2204,3,FALSE),0)</f>
        <v>-107.5</v>
      </c>
      <c r="I582">
        <f>IFERROR(VLOOKUP(D582:D1294,'Факторы ликвидности'!C$4:L$2204,4,FALSE),0)</f>
        <v>12.4</v>
      </c>
      <c r="J582">
        <f>IFERROR(VLOOKUP(D582:D1294,'Факторы ликвидности'!C$4:L$2204,5,FALSE),0)</f>
        <v>0</v>
      </c>
      <c r="K582">
        <f>IFERROR(VLOOKUP(D582:D1294,'Факторы ликвидности'!C$4:L$2204,6,FALSE),0)</f>
        <v>-2.8</v>
      </c>
      <c r="L582">
        <f>IFERROR(VLOOKUP(D582:D1294,'Факторы ликвидности'!C$4:L$2204,7,FALSE),0)</f>
        <v>18.7</v>
      </c>
      <c r="M582">
        <f>IFERROR(VLOOKUP(D582:D1294,'Факторы ликвидности'!C$4:L$2204,8,FALSE),0)</f>
        <v>0</v>
      </c>
      <c r="N582">
        <f>IFERROR(VLOOKUP(D582:D1294,'Факторы ликвидности'!C$4:L$2204,10,FALSE),0)</f>
        <v>-17</v>
      </c>
    </row>
    <row r="583" spans="2:14" x14ac:dyDescent="0.3">
      <c r="B583">
        <v>579</v>
      </c>
      <c r="C583" s="16">
        <f t="shared" si="13"/>
        <v>1</v>
      </c>
      <c r="D583" s="17">
        <v>43213</v>
      </c>
      <c r="E583">
        <f>IFERROR(VLOOKUP(D582:D1295,'Остатки на корсчетах'!B$3:D$4956,2,FALSE),0)</f>
        <v>2370.6999999999998</v>
      </c>
      <c r="F583">
        <f>IFERROR(VLOOKUP(D583:D1295,Сальдо!C$3:D$4010,2,FALSE),0)</f>
        <v>121.3</v>
      </c>
      <c r="G583">
        <f>IFERROR(VLOOKUP(D583:D1295,'Факторы ликвидности'!C$4:L$2204,2,FALSE),0)</f>
        <v>41.1</v>
      </c>
      <c r="H583">
        <f>IFERROR(VLOOKUP(D583:D1295,'Факторы ликвидности'!C$4:L$2204,3,FALSE),0)</f>
        <v>-189</v>
      </c>
      <c r="I583">
        <f>IFERROR(VLOOKUP(D583:D1295,'Факторы ликвидности'!C$4:L$2204,4,FALSE),0)</f>
        <v>0</v>
      </c>
      <c r="J583">
        <f>IFERROR(VLOOKUP(D583:D1295,'Факторы ликвидности'!C$4:L$2204,5,FALSE),0)</f>
        <v>0</v>
      </c>
      <c r="K583">
        <f>IFERROR(VLOOKUP(D583:D1295,'Факторы ликвидности'!C$4:L$2204,6,FALSE),0)</f>
        <v>-179.2</v>
      </c>
      <c r="L583">
        <f>IFERROR(VLOOKUP(D583:D1295,'Факторы ликвидности'!C$4:L$2204,7,FALSE),0)</f>
        <v>10.7</v>
      </c>
      <c r="M583">
        <f>IFERROR(VLOOKUP(D583:D1295,'Факторы ликвидности'!C$4:L$2204,8,FALSE),0)</f>
        <v>0</v>
      </c>
      <c r="N583">
        <f>IFERROR(VLOOKUP(D583:D1295,'Факторы ликвидности'!C$4:L$2204,10,FALSE),0)</f>
        <v>-26.1</v>
      </c>
    </row>
    <row r="584" spans="2:14" x14ac:dyDescent="0.3">
      <c r="B584">
        <v>580</v>
      </c>
      <c r="C584" s="16">
        <f t="shared" si="13"/>
        <v>7</v>
      </c>
      <c r="D584" s="17">
        <v>43212</v>
      </c>
      <c r="E584">
        <f>IFERROR(VLOOKUP(D583:D1296,'Остатки на корсчетах'!B$3:D$4956,2,FALSE),0)</f>
        <v>0</v>
      </c>
      <c r="F584">
        <f>IFERROR(VLOOKUP(D584:D1296,Сальдо!C$3:D$4010,2,FALSE),0)</f>
        <v>0</v>
      </c>
      <c r="G584">
        <f>IFERROR(VLOOKUP(D584:D1296,'Факторы ликвидности'!C$4:L$2204,2,FALSE),0)</f>
        <v>0</v>
      </c>
      <c r="H584">
        <f>IFERROR(VLOOKUP(D584:D1296,'Факторы ликвидности'!C$4:L$2204,3,FALSE),0)</f>
        <v>0</v>
      </c>
      <c r="I584">
        <f>IFERROR(VLOOKUP(D584:D1296,'Факторы ликвидности'!C$4:L$2204,4,FALSE),0)</f>
        <v>0</v>
      </c>
      <c r="J584">
        <f>IFERROR(VLOOKUP(D584:D1296,'Факторы ликвидности'!C$4:L$2204,5,FALSE),0)</f>
        <v>0</v>
      </c>
      <c r="K584">
        <f>IFERROR(VLOOKUP(D584:D1296,'Факторы ликвидности'!C$4:L$2204,6,FALSE),0)</f>
        <v>0</v>
      </c>
      <c r="L584">
        <f>IFERROR(VLOOKUP(D584:D1296,'Факторы ликвидности'!C$4:L$2204,7,FALSE),0)</f>
        <v>0</v>
      </c>
      <c r="M584">
        <f>IFERROR(VLOOKUP(D584:D1296,'Факторы ликвидности'!C$4:L$2204,8,FALSE),0)</f>
        <v>0</v>
      </c>
      <c r="N584">
        <f>IFERROR(VLOOKUP(D584:D1296,'Факторы ликвидности'!C$4:L$2204,10,FALSE),0)</f>
        <v>0</v>
      </c>
    </row>
    <row r="585" spans="2:14" x14ac:dyDescent="0.3">
      <c r="B585">
        <v>581</v>
      </c>
      <c r="C585" s="16">
        <f t="shared" si="13"/>
        <v>6</v>
      </c>
      <c r="D585" s="17">
        <v>43211</v>
      </c>
      <c r="E585">
        <f>IFERROR(VLOOKUP(D584:D1297,'Остатки на корсчетах'!B$3:D$4956,2,FALSE),0)</f>
        <v>0</v>
      </c>
      <c r="F585">
        <f>IFERROR(VLOOKUP(D585:D1297,Сальдо!C$3:D$4010,2,FALSE),0)</f>
        <v>0</v>
      </c>
      <c r="G585">
        <f>IFERROR(VLOOKUP(D585:D1297,'Факторы ликвидности'!C$4:L$2204,2,FALSE),0)</f>
        <v>0</v>
      </c>
      <c r="H585">
        <f>IFERROR(VLOOKUP(D585:D1297,'Факторы ликвидности'!C$4:L$2204,3,FALSE),0)</f>
        <v>0</v>
      </c>
      <c r="I585">
        <f>IFERROR(VLOOKUP(D585:D1297,'Факторы ликвидности'!C$4:L$2204,4,FALSE),0)</f>
        <v>0</v>
      </c>
      <c r="J585">
        <f>IFERROR(VLOOKUP(D585:D1297,'Факторы ликвидности'!C$4:L$2204,5,FALSE),0)</f>
        <v>0</v>
      </c>
      <c r="K585">
        <f>IFERROR(VLOOKUP(D585:D1297,'Факторы ликвидности'!C$4:L$2204,6,FALSE),0)</f>
        <v>0</v>
      </c>
      <c r="L585">
        <f>IFERROR(VLOOKUP(D585:D1297,'Факторы ликвидности'!C$4:L$2204,7,FALSE),0)</f>
        <v>0</v>
      </c>
      <c r="M585">
        <f>IFERROR(VLOOKUP(D585:D1297,'Факторы ликвидности'!C$4:L$2204,8,FALSE),0)</f>
        <v>0</v>
      </c>
      <c r="N585">
        <f>IFERROR(VLOOKUP(D585:D1297,'Факторы ликвидности'!C$4:L$2204,10,FALSE),0)</f>
        <v>0</v>
      </c>
    </row>
    <row r="586" spans="2:14" x14ac:dyDescent="0.3">
      <c r="B586">
        <v>582</v>
      </c>
      <c r="C586" s="16">
        <f t="shared" si="13"/>
        <v>5</v>
      </c>
      <c r="D586" s="17">
        <v>43210</v>
      </c>
      <c r="E586">
        <f>IFERROR(VLOOKUP(D585:D1298,'Остатки на корсчетах'!B$3:D$4956,2,FALSE),0)</f>
        <v>2292.9</v>
      </c>
      <c r="F586">
        <f>IFERROR(VLOOKUP(D586:D1298,Сальдо!C$3:D$4010,2,FALSE),0)</f>
        <v>351.2</v>
      </c>
      <c r="G586">
        <f>IFERROR(VLOOKUP(D586:D1298,'Факторы ликвидности'!C$4:L$2204,2,FALSE),0)</f>
        <v>-2.2000000000000002</v>
      </c>
      <c r="H586">
        <f>IFERROR(VLOOKUP(D586:D1298,'Факторы ликвидности'!C$4:L$2204,3,FALSE),0)</f>
        <v>138.1</v>
      </c>
      <c r="I586">
        <f>IFERROR(VLOOKUP(D586:D1298,'Факторы ликвидности'!C$4:L$2204,4,FALSE),0)</f>
        <v>0</v>
      </c>
      <c r="J586">
        <f>IFERROR(VLOOKUP(D586:D1298,'Факторы ликвидности'!C$4:L$2204,5,FALSE),0)</f>
        <v>0</v>
      </c>
      <c r="K586">
        <f>IFERROR(VLOOKUP(D586:D1298,'Факторы ликвидности'!C$4:L$2204,6,FALSE),0)</f>
        <v>2.1</v>
      </c>
      <c r="L586">
        <f>IFERROR(VLOOKUP(D586:D1298,'Факторы ликвидности'!C$4:L$2204,7,FALSE),0)</f>
        <v>17.5</v>
      </c>
      <c r="M586">
        <f>IFERROR(VLOOKUP(D586:D1298,'Факторы ликвидности'!C$4:L$2204,8,FALSE),0)</f>
        <v>0</v>
      </c>
      <c r="N586">
        <f>IFERROR(VLOOKUP(D586:D1298,'Факторы ликвидности'!C$4:L$2204,10,FALSE),0)</f>
        <v>-58.1</v>
      </c>
    </row>
    <row r="587" spans="2:14" x14ac:dyDescent="0.3">
      <c r="B587">
        <v>583</v>
      </c>
      <c r="C587" s="16">
        <f t="shared" si="13"/>
        <v>4</v>
      </c>
      <c r="D587" s="17">
        <v>43209</v>
      </c>
      <c r="E587">
        <f>IFERROR(VLOOKUP(D586:D1299,'Остатки на корсчетах'!B$3:D$4956,2,FALSE),0)</f>
        <v>2232.9</v>
      </c>
      <c r="F587">
        <f>IFERROR(VLOOKUP(D587:D1299,Сальдо!C$3:D$4010,2,FALSE),0)</f>
        <v>114</v>
      </c>
      <c r="G587">
        <f>IFERROR(VLOOKUP(D587:D1299,'Факторы ликвидности'!C$4:L$2204,2,FALSE),0)</f>
        <v>-3.4</v>
      </c>
      <c r="H587">
        <f>IFERROR(VLOOKUP(D587:D1299,'Факторы ликвидности'!C$4:L$2204,3,FALSE),0)</f>
        <v>70.3</v>
      </c>
      <c r="I587">
        <f>IFERROR(VLOOKUP(D587:D1299,'Факторы ликвидности'!C$4:L$2204,4,FALSE),0)</f>
        <v>0</v>
      </c>
      <c r="J587">
        <f>IFERROR(VLOOKUP(D587:D1299,'Факторы ликвидности'!C$4:L$2204,5,FALSE),0)</f>
        <v>0</v>
      </c>
      <c r="K587">
        <f>IFERROR(VLOOKUP(D587:D1299,'Факторы ликвидности'!C$4:L$2204,6,FALSE),0)</f>
        <v>25.6</v>
      </c>
      <c r="L587">
        <f>IFERROR(VLOOKUP(D587:D1299,'Факторы ликвидности'!C$4:L$2204,7,FALSE),0)</f>
        <v>17.8</v>
      </c>
      <c r="M587">
        <f>IFERROR(VLOOKUP(D587:D1299,'Факторы ликвидности'!C$4:L$2204,8,FALSE),0)</f>
        <v>0</v>
      </c>
      <c r="N587">
        <f>IFERROR(VLOOKUP(D587:D1299,'Факторы ликвидности'!C$4:L$2204,10,FALSE),0)</f>
        <v>-7.1</v>
      </c>
    </row>
    <row r="588" spans="2:14" x14ac:dyDescent="0.3">
      <c r="B588">
        <v>584</v>
      </c>
      <c r="C588" s="16">
        <f t="shared" si="13"/>
        <v>3</v>
      </c>
      <c r="D588" s="17">
        <v>43208</v>
      </c>
      <c r="E588">
        <f>IFERROR(VLOOKUP(D587:D1300,'Остатки на корсчетах'!B$3:D$4956,2,FALSE),0)</f>
        <v>2068</v>
      </c>
      <c r="F588">
        <f>IFERROR(VLOOKUP(D588:D1300,Сальдо!C$3:D$4010,2,FALSE),0)</f>
        <v>406.8</v>
      </c>
      <c r="G588">
        <f>IFERROR(VLOOKUP(D588:D1300,'Факторы ликвидности'!C$4:L$2204,2,FALSE),0)</f>
        <v>-6.2</v>
      </c>
      <c r="H588">
        <f>IFERROR(VLOOKUP(D588:D1300,'Факторы ликвидности'!C$4:L$2204,3,FALSE),0)</f>
        <v>107.4</v>
      </c>
      <c r="I588">
        <f>IFERROR(VLOOKUP(D588:D1300,'Факторы ликвидности'!C$4:L$2204,4,FALSE),0)</f>
        <v>-13.8</v>
      </c>
      <c r="J588">
        <f>IFERROR(VLOOKUP(D588:D1300,'Факторы ликвидности'!C$4:L$2204,5,FALSE),0)</f>
        <v>0</v>
      </c>
      <c r="K588">
        <f>IFERROR(VLOOKUP(D588:D1300,'Факторы ликвидности'!C$4:L$2204,6,FALSE),0)</f>
        <v>99</v>
      </c>
      <c r="L588">
        <f>IFERROR(VLOOKUP(D588:D1300,'Факторы ликвидности'!C$4:L$2204,7,FALSE),0)</f>
        <v>17.5</v>
      </c>
      <c r="M588">
        <f>IFERROR(VLOOKUP(D588:D1300,'Факторы ликвидности'!C$4:L$2204,8,FALSE),0)</f>
        <v>0</v>
      </c>
      <c r="N588">
        <f>IFERROR(VLOOKUP(D588:D1300,'Факторы ликвидности'!C$4:L$2204,10,FALSE),0)</f>
        <v>63.8</v>
      </c>
    </row>
    <row r="589" spans="2:14" x14ac:dyDescent="0.3">
      <c r="B589">
        <v>585</v>
      </c>
      <c r="C589" s="18">
        <f t="shared" si="13"/>
        <v>2</v>
      </c>
      <c r="D589" s="8">
        <v>43207</v>
      </c>
      <c r="E589">
        <f>IFERROR(VLOOKUP(D588:D1301,'Остатки на корсчетах'!B$3:D$4956,2,FALSE),0)</f>
        <v>1979.8</v>
      </c>
      <c r="F589">
        <f>IFERROR(VLOOKUP(D589:D1301,Сальдо!C$3:D$4010,2,FALSE),0)</f>
        <v>131.6</v>
      </c>
      <c r="G589">
        <f>IFERROR(VLOOKUP(D589:D1301,'Факторы ликвидности'!C$4:L$2204,2,FALSE),0)</f>
        <v>-13.2</v>
      </c>
      <c r="H589">
        <f>IFERROR(VLOOKUP(D589:D1301,'Факторы ликвидности'!C$4:L$2204,3,FALSE),0)</f>
        <v>117</v>
      </c>
      <c r="I589">
        <f>IFERROR(VLOOKUP(D589:D1301,'Факторы ликвидности'!C$4:L$2204,4,FALSE),0)</f>
        <v>20.3</v>
      </c>
      <c r="J589">
        <f>IFERROR(VLOOKUP(D589:D1301,'Факторы ликвидности'!C$4:L$2204,5,FALSE),0)</f>
        <v>0</v>
      </c>
      <c r="K589">
        <f>IFERROR(VLOOKUP(D589:D1301,'Факторы ликвидности'!C$4:L$2204,6,FALSE),0)</f>
        <v>48.9</v>
      </c>
      <c r="L589">
        <f>IFERROR(VLOOKUP(D589:D1301,'Факторы ликвидности'!C$4:L$2204,7,FALSE),0)</f>
        <v>0</v>
      </c>
      <c r="M589">
        <f>IFERROR(VLOOKUP(D589:D1301,'Факторы ликвидности'!C$4:L$2204,8,FALSE),0)</f>
        <v>-2</v>
      </c>
      <c r="N589">
        <f>IFERROR(VLOOKUP(D589:D1301,'Факторы ликвидности'!C$4:L$2204,10,FALSE),0)</f>
        <v>-13.6</v>
      </c>
    </row>
    <row r="590" spans="2:14" x14ac:dyDescent="0.3">
      <c r="B590">
        <v>586</v>
      </c>
      <c r="C590" s="18">
        <f t="shared" si="13"/>
        <v>1</v>
      </c>
      <c r="D590" s="8">
        <v>43206</v>
      </c>
      <c r="E590">
        <f>IFERROR(VLOOKUP(D589:D1302,'Остатки на корсчетах'!B$3:D$4956,2,FALSE),0)</f>
        <v>2134.3000000000002</v>
      </c>
      <c r="F590">
        <f>IFERROR(VLOOKUP(D590:D1302,Сальдо!C$3:D$4010,2,FALSE),0)</f>
        <v>140.80000000000001</v>
      </c>
      <c r="G590">
        <f>IFERROR(VLOOKUP(D590:D1302,'Факторы ликвидности'!C$4:L$2204,2,FALSE),0)</f>
        <v>7.5</v>
      </c>
      <c r="H590">
        <f>IFERROR(VLOOKUP(D590:D1302,'Факторы ликвидности'!C$4:L$2204,3,FALSE),0)</f>
        <v>-171.3</v>
      </c>
      <c r="I590">
        <f>IFERROR(VLOOKUP(D590:D1302,'Факторы ликвидности'!C$4:L$2204,4,FALSE),0)</f>
        <v>0</v>
      </c>
      <c r="J590">
        <f>IFERROR(VLOOKUP(D590:D1302,'Факторы ликвидности'!C$4:L$2204,5,FALSE),0)</f>
        <v>0</v>
      </c>
      <c r="K590">
        <f>IFERROR(VLOOKUP(D590:D1302,'Факторы ликвидности'!C$4:L$2204,6,FALSE),0)</f>
        <v>-0.2</v>
      </c>
      <c r="L590">
        <f>IFERROR(VLOOKUP(D590:D1302,'Факторы ликвидности'!C$4:L$2204,7,FALSE),0)</f>
        <v>0</v>
      </c>
      <c r="M590">
        <f>IFERROR(VLOOKUP(D590:D1302,'Факторы ликвидности'!C$4:L$2204,8,FALSE),0)</f>
        <v>0.8</v>
      </c>
      <c r="N590">
        <f>IFERROR(VLOOKUP(D590:D1302,'Факторы ликвидности'!C$4:L$2204,10,FALSE),0)</f>
        <v>8.5</v>
      </c>
    </row>
    <row r="591" spans="2:14" x14ac:dyDescent="0.3">
      <c r="B591">
        <v>587</v>
      </c>
      <c r="C591" s="18">
        <f t="shared" si="13"/>
        <v>7</v>
      </c>
      <c r="D591" s="19">
        <v>43205</v>
      </c>
      <c r="E591">
        <f>IFERROR(VLOOKUP(D590:D1303,'Остатки на корсчетах'!B$3:D$4956,2,FALSE),0)</f>
        <v>0</v>
      </c>
      <c r="F591">
        <f>IFERROR(VLOOKUP(D591:D1303,Сальдо!C$3:D$4010,2,FALSE),0)</f>
        <v>0</v>
      </c>
      <c r="G591">
        <f>IFERROR(VLOOKUP(D591:D1303,'Факторы ликвидности'!C$4:L$2204,2,FALSE),0)</f>
        <v>0</v>
      </c>
      <c r="H591">
        <f>IFERROR(VLOOKUP(D591:D1303,'Факторы ликвидности'!C$4:L$2204,3,FALSE),0)</f>
        <v>0</v>
      </c>
      <c r="I591">
        <f>IFERROR(VLOOKUP(D591:D1303,'Факторы ликвидности'!C$4:L$2204,4,FALSE),0)</f>
        <v>0</v>
      </c>
      <c r="J591">
        <f>IFERROR(VLOOKUP(D591:D1303,'Факторы ликвидности'!C$4:L$2204,5,FALSE),0)</f>
        <v>0</v>
      </c>
      <c r="K591">
        <f>IFERROR(VLOOKUP(D591:D1303,'Факторы ликвидности'!C$4:L$2204,6,FALSE),0)</f>
        <v>0</v>
      </c>
      <c r="L591">
        <f>IFERROR(VLOOKUP(D591:D1303,'Факторы ликвидности'!C$4:L$2204,7,FALSE),0)</f>
        <v>0</v>
      </c>
      <c r="M591">
        <f>IFERROR(VLOOKUP(D591:D1303,'Факторы ликвидности'!C$4:L$2204,8,FALSE),0)</f>
        <v>0</v>
      </c>
      <c r="N591">
        <f>IFERROR(VLOOKUP(D591:D1303,'Факторы ликвидности'!C$4:L$2204,10,FALSE),0)</f>
        <v>0</v>
      </c>
    </row>
    <row r="592" spans="2:14" x14ac:dyDescent="0.3">
      <c r="B592">
        <v>588</v>
      </c>
      <c r="C592" s="18">
        <f t="shared" si="13"/>
        <v>6</v>
      </c>
      <c r="D592" s="19">
        <v>43204</v>
      </c>
      <c r="E592">
        <f>IFERROR(VLOOKUP(D591:D1304,'Остатки на корсчетах'!B$3:D$4956,2,FALSE),0)</f>
        <v>0</v>
      </c>
      <c r="F592">
        <f>IFERROR(VLOOKUP(D592:D1304,Сальдо!C$3:D$4010,2,FALSE),0)</f>
        <v>0</v>
      </c>
      <c r="G592">
        <f>IFERROR(VLOOKUP(D592:D1304,'Факторы ликвидности'!C$4:L$2204,2,FALSE),0)</f>
        <v>0</v>
      </c>
      <c r="H592">
        <f>IFERROR(VLOOKUP(D592:D1304,'Факторы ликвидности'!C$4:L$2204,3,FALSE),0)</f>
        <v>0</v>
      </c>
      <c r="I592">
        <f>IFERROR(VLOOKUP(D592:D1304,'Факторы ликвидности'!C$4:L$2204,4,FALSE),0)</f>
        <v>0</v>
      </c>
      <c r="J592">
        <f>IFERROR(VLOOKUP(D592:D1304,'Факторы ликвидности'!C$4:L$2204,5,FALSE),0)</f>
        <v>0</v>
      </c>
      <c r="K592">
        <f>IFERROR(VLOOKUP(D592:D1304,'Факторы ликвидности'!C$4:L$2204,6,FALSE),0)</f>
        <v>0</v>
      </c>
      <c r="L592">
        <f>IFERROR(VLOOKUP(D592:D1304,'Факторы ликвидности'!C$4:L$2204,7,FALSE),0)</f>
        <v>0</v>
      </c>
      <c r="M592">
        <f>IFERROR(VLOOKUP(D592:D1304,'Факторы ликвидности'!C$4:L$2204,8,FALSE),0)</f>
        <v>0</v>
      </c>
      <c r="N592">
        <f>IFERROR(VLOOKUP(D592:D1304,'Факторы ликвидности'!C$4:L$2204,10,FALSE),0)</f>
        <v>0</v>
      </c>
    </row>
    <row r="593" spans="2:14" x14ac:dyDescent="0.3">
      <c r="B593">
        <v>589</v>
      </c>
      <c r="C593" s="18">
        <f t="shared" si="13"/>
        <v>5</v>
      </c>
      <c r="D593" s="19">
        <v>43203</v>
      </c>
      <c r="E593">
        <f>IFERROR(VLOOKUP(D592:D1305,'Остатки на корсчетах'!B$3:D$4956,2,FALSE),0)</f>
        <v>2200.5</v>
      </c>
      <c r="F593">
        <f>IFERROR(VLOOKUP(D593:D1305,Сальдо!C$3:D$4010,2,FALSE),0)</f>
        <v>151.1</v>
      </c>
      <c r="G593">
        <f>IFERROR(VLOOKUP(D593:D1305,'Факторы ликвидности'!C$4:L$2204,2,FALSE),0)</f>
        <v>-54.5</v>
      </c>
      <c r="H593">
        <f>IFERROR(VLOOKUP(D593:D1305,'Факторы ликвидности'!C$4:L$2204,3,FALSE),0)</f>
        <v>-21.6</v>
      </c>
      <c r="I593">
        <f>IFERROR(VLOOKUP(D593:D1305,'Факторы ликвидности'!C$4:L$2204,4,FALSE),0)</f>
        <v>0</v>
      </c>
      <c r="J593">
        <f>IFERROR(VLOOKUP(D593:D1305,'Факторы ликвидности'!C$4:L$2204,5,FALSE),0)</f>
        <v>0</v>
      </c>
      <c r="K593">
        <f>IFERROR(VLOOKUP(D593:D1305,'Факторы ликвидности'!C$4:L$2204,6,FALSE),0)</f>
        <v>-38.799999999999997</v>
      </c>
      <c r="L593">
        <f>IFERROR(VLOOKUP(D593:D1305,'Факторы ликвидности'!C$4:L$2204,7,FALSE),0)</f>
        <v>0</v>
      </c>
      <c r="M593">
        <f>IFERROR(VLOOKUP(D593:D1305,'Факторы ликвидности'!C$4:L$2204,8,FALSE),0)</f>
        <v>0</v>
      </c>
      <c r="N593">
        <f>IFERROR(VLOOKUP(D593:D1305,'Факторы ликвидности'!C$4:L$2204,10,FALSE),0)</f>
        <v>9.9</v>
      </c>
    </row>
    <row r="594" spans="2:14" x14ac:dyDescent="0.3">
      <c r="B594">
        <v>590</v>
      </c>
      <c r="C594" s="18">
        <f t="shared" si="13"/>
        <v>4</v>
      </c>
      <c r="D594" s="19">
        <v>43202</v>
      </c>
      <c r="E594">
        <f>IFERROR(VLOOKUP(D593:D1306,'Остатки на корсчетах'!B$3:D$4956,2,FALSE),0)</f>
        <v>2165.5</v>
      </c>
      <c r="F594">
        <f>IFERROR(VLOOKUP(D594:D1306,Сальдо!C$3:D$4010,2,FALSE),0)</f>
        <v>136.30000000000001</v>
      </c>
      <c r="G594">
        <f>IFERROR(VLOOKUP(D594:D1306,'Факторы ликвидности'!C$4:L$2204,2,FALSE),0)</f>
        <v>-85.8</v>
      </c>
      <c r="H594">
        <f>IFERROR(VLOOKUP(D594:D1306,'Факторы ликвидности'!C$4:L$2204,3,FALSE),0)</f>
        <v>135.4</v>
      </c>
      <c r="I594">
        <f>IFERROR(VLOOKUP(D594:D1306,'Факторы ликвидности'!C$4:L$2204,4,FALSE),0)</f>
        <v>0</v>
      </c>
      <c r="J594">
        <f>IFERROR(VLOOKUP(D594:D1306,'Факторы ликвидности'!C$4:L$2204,5,FALSE),0)</f>
        <v>0</v>
      </c>
      <c r="K594">
        <f>IFERROR(VLOOKUP(D594:D1306,'Факторы ликвидности'!C$4:L$2204,6,FALSE),0)</f>
        <v>99.8</v>
      </c>
      <c r="L594">
        <f>IFERROR(VLOOKUP(D594:D1306,'Факторы ликвидности'!C$4:L$2204,7,FALSE),0)</f>
        <v>0</v>
      </c>
      <c r="M594">
        <f>IFERROR(VLOOKUP(D594:D1306,'Факторы ликвидности'!C$4:L$2204,8,FALSE),0)</f>
        <v>0</v>
      </c>
      <c r="N594">
        <f>IFERROR(VLOOKUP(D594:D1306,'Факторы ликвидности'!C$4:L$2204,10,FALSE),0)</f>
        <v>-14.7</v>
      </c>
    </row>
    <row r="595" spans="2:14" x14ac:dyDescent="0.3">
      <c r="B595">
        <v>591</v>
      </c>
      <c r="C595" s="18">
        <f t="shared" si="13"/>
        <v>3</v>
      </c>
      <c r="D595" s="19">
        <v>43201</v>
      </c>
      <c r="E595">
        <f>IFERROR(VLOOKUP(D594:D1307,'Остатки на корсчетах'!B$3:D$4956,2,FALSE),0)</f>
        <v>1862</v>
      </c>
      <c r="F595">
        <f>IFERROR(VLOOKUP(D595:D1307,Сальдо!C$3:D$4010,2,FALSE),0)</f>
        <v>427.2</v>
      </c>
      <c r="G595">
        <f>IFERROR(VLOOKUP(D595:D1307,'Факторы ликвидности'!C$4:L$2204,2,FALSE),0)</f>
        <v>-42.4</v>
      </c>
      <c r="H595">
        <f>IFERROR(VLOOKUP(D595:D1307,'Факторы ликвидности'!C$4:L$2204,3,FALSE),0)</f>
        <v>48.8</v>
      </c>
      <c r="I595">
        <f>IFERROR(VLOOKUP(D595:D1307,'Факторы ликвидности'!C$4:L$2204,4,FALSE),0)</f>
        <v>0</v>
      </c>
      <c r="J595">
        <f>IFERROR(VLOOKUP(D595:D1307,'Факторы ликвидности'!C$4:L$2204,5,FALSE),0)</f>
        <v>0</v>
      </c>
      <c r="K595">
        <f>IFERROR(VLOOKUP(D595:D1307,'Факторы ликвидности'!C$4:L$2204,6,FALSE),0)</f>
        <v>-1</v>
      </c>
      <c r="L595">
        <f>IFERROR(VLOOKUP(D595:D1307,'Факторы ликвидности'!C$4:L$2204,7,FALSE),0)</f>
        <v>0</v>
      </c>
      <c r="M595">
        <f>IFERROR(VLOOKUP(D595:D1307,'Факторы ликвидности'!C$4:L$2204,8,FALSE),0)</f>
        <v>0</v>
      </c>
      <c r="N595">
        <f>IFERROR(VLOOKUP(D595:D1307,'Факторы ликвидности'!C$4:L$2204,10,FALSE),0)</f>
        <v>297</v>
      </c>
    </row>
    <row r="596" spans="2:14" x14ac:dyDescent="0.3">
      <c r="B596">
        <v>592</v>
      </c>
      <c r="C596" s="16">
        <f t="shared" si="13"/>
        <v>2</v>
      </c>
      <c r="D596" s="17">
        <v>43200</v>
      </c>
      <c r="E596">
        <f>IFERROR(VLOOKUP(D595:D1308,'Остатки на корсчетах'!B$3:D$4956,2,FALSE),0)</f>
        <v>1758.8</v>
      </c>
      <c r="F596">
        <f>IFERROR(VLOOKUP(D596:D1308,Сальдо!C$3:D$4010,2,FALSE),0)</f>
        <v>627</v>
      </c>
      <c r="G596">
        <f>IFERROR(VLOOKUP(D596:D1308,'Факторы ликвидности'!C$4:L$2204,2,FALSE),0)</f>
        <v>-24.1</v>
      </c>
      <c r="H596">
        <f>IFERROR(VLOOKUP(D596:D1308,'Факторы ликвидности'!C$4:L$2204,3,FALSE),0)</f>
        <v>75.599999999999994</v>
      </c>
      <c r="I596">
        <f>IFERROR(VLOOKUP(D596:D1308,'Факторы ликвидности'!C$4:L$2204,4,FALSE),0)</f>
        <v>13.4</v>
      </c>
      <c r="J596">
        <f>IFERROR(VLOOKUP(D596:D1308,'Факторы ликвидности'!C$4:L$2204,5,FALSE),0)</f>
        <v>0</v>
      </c>
      <c r="K596">
        <f>IFERROR(VLOOKUP(D596:D1308,'Факторы ликвидности'!C$4:L$2204,6,FALSE),0)</f>
        <v>0</v>
      </c>
      <c r="L596">
        <f>IFERROR(VLOOKUP(D596:D1308,'Факторы ликвидности'!C$4:L$2204,7,FALSE),0)</f>
        <v>0</v>
      </c>
      <c r="M596">
        <f>IFERROR(VLOOKUP(D596:D1308,'Факторы ликвидности'!C$4:L$2204,8,FALSE),0)</f>
        <v>0</v>
      </c>
      <c r="N596">
        <f>IFERROR(VLOOKUP(D596:D1308,'Факторы ликвидности'!C$4:L$2204,10,FALSE),0)</f>
        <v>51.7</v>
      </c>
    </row>
    <row r="597" spans="2:14" x14ac:dyDescent="0.3">
      <c r="B597">
        <v>593</v>
      </c>
      <c r="C597" s="16">
        <f t="shared" si="13"/>
        <v>1</v>
      </c>
      <c r="D597" s="17">
        <v>43199</v>
      </c>
      <c r="E597">
        <f>IFERROR(VLOOKUP(D596:D1309,'Остатки на корсчетах'!B$3:D$4956,2,FALSE),0)</f>
        <v>1923.2</v>
      </c>
      <c r="F597">
        <f>IFERROR(VLOOKUP(D597:D1309,Сальдо!C$3:D$4010,2,FALSE),0)</f>
        <v>412</v>
      </c>
      <c r="G597">
        <f>IFERROR(VLOOKUP(D597:D1309,'Факторы ликвидности'!C$4:L$2204,2,FALSE),0)</f>
        <v>4.5</v>
      </c>
      <c r="H597">
        <f>IFERROR(VLOOKUP(D597:D1309,'Факторы ликвидности'!C$4:L$2204,3,FALSE),0)</f>
        <v>30.5</v>
      </c>
      <c r="I597">
        <f>IFERROR(VLOOKUP(D597:D1309,'Факторы ликвидности'!C$4:L$2204,4,FALSE),0)</f>
        <v>0</v>
      </c>
      <c r="J597">
        <f>IFERROR(VLOOKUP(D597:D1309,'Факторы ликвидности'!C$4:L$2204,5,FALSE),0)</f>
        <v>0</v>
      </c>
      <c r="K597">
        <f>IFERROR(VLOOKUP(D597:D1309,'Факторы ликвидности'!C$4:L$2204,6,FALSE),0)</f>
        <v>-1.3</v>
      </c>
      <c r="L597">
        <f>IFERROR(VLOOKUP(D597:D1309,'Факторы ликвидности'!C$4:L$2204,7,FALSE),0)</f>
        <v>11.6</v>
      </c>
      <c r="M597">
        <f>IFERROR(VLOOKUP(D597:D1309,'Факторы ликвидности'!C$4:L$2204,8,FALSE),0)</f>
        <v>0</v>
      </c>
      <c r="N597">
        <f>IFERROR(VLOOKUP(D597:D1309,'Факторы ликвидности'!C$4:L$2204,10,FALSE),0)</f>
        <v>-199.3</v>
      </c>
    </row>
    <row r="598" spans="2:14" x14ac:dyDescent="0.3">
      <c r="B598">
        <v>594</v>
      </c>
      <c r="C598" s="16">
        <f t="shared" si="13"/>
        <v>7</v>
      </c>
      <c r="D598" s="17">
        <v>43198</v>
      </c>
      <c r="E598">
        <f>IFERROR(VLOOKUP(D597:D1310,'Остатки на корсчетах'!B$3:D$4956,2,FALSE),0)</f>
        <v>0</v>
      </c>
      <c r="F598">
        <f>IFERROR(VLOOKUP(D598:D1310,Сальдо!C$3:D$4010,2,FALSE),0)</f>
        <v>0</v>
      </c>
      <c r="G598">
        <f>IFERROR(VLOOKUP(D598:D1310,'Факторы ликвидности'!C$4:L$2204,2,FALSE),0)</f>
        <v>0</v>
      </c>
      <c r="H598">
        <f>IFERROR(VLOOKUP(D598:D1310,'Факторы ликвидности'!C$4:L$2204,3,FALSE),0)</f>
        <v>0</v>
      </c>
      <c r="I598">
        <f>IFERROR(VLOOKUP(D598:D1310,'Факторы ликвидности'!C$4:L$2204,4,FALSE),0)</f>
        <v>0</v>
      </c>
      <c r="J598">
        <f>IFERROR(VLOOKUP(D598:D1310,'Факторы ликвидности'!C$4:L$2204,5,FALSE),0)</f>
        <v>0</v>
      </c>
      <c r="K598">
        <f>IFERROR(VLOOKUP(D598:D1310,'Факторы ликвидности'!C$4:L$2204,6,FALSE),0)</f>
        <v>0</v>
      </c>
      <c r="L598">
        <f>IFERROR(VLOOKUP(D598:D1310,'Факторы ликвидности'!C$4:L$2204,7,FALSE),0)</f>
        <v>0</v>
      </c>
      <c r="M598">
        <f>IFERROR(VLOOKUP(D598:D1310,'Факторы ликвидности'!C$4:L$2204,8,FALSE),0)</f>
        <v>0</v>
      </c>
      <c r="N598">
        <f>IFERROR(VLOOKUP(D598:D1310,'Факторы ликвидности'!C$4:L$2204,10,FALSE),0)</f>
        <v>0</v>
      </c>
    </row>
    <row r="599" spans="2:14" x14ac:dyDescent="0.3">
      <c r="B599">
        <v>595</v>
      </c>
      <c r="C599" s="16">
        <f t="shared" si="13"/>
        <v>6</v>
      </c>
      <c r="D599" s="17">
        <v>43197</v>
      </c>
      <c r="E599">
        <f>IFERROR(VLOOKUP(D598:D1311,'Остатки на корсчетах'!B$3:D$4956,2,FALSE),0)</f>
        <v>0</v>
      </c>
      <c r="F599">
        <f>IFERROR(VLOOKUP(D599:D1311,Сальдо!C$3:D$4010,2,FALSE),0)</f>
        <v>0</v>
      </c>
      <c r="G599">
        <f>IFERROR(VLOOKUP(D599:D1311,'Факторы ликвидности'!C$4:L$2204,2,FALSE),0)</f>
        <v>0</v>
      </c>
      <c r="H599">
        <f>IFERROR(VLOOKUP(D599:D1311,'Факторы ликвидности'!C$4:L$2204,3,FALSE),0)</f>
        <v>0</v>
      </c>
      <c r="I599">
        <f>IFERROR(VLOOKUP(D599:D1311,'Факторы ликвидности'!C$4:L$2204,4,FALSE),0)</f>
        <v>0</v>
      </c>
      <c r="J599">
        <f>IFERROR(VLOOKUP(D599:D1311,'Факторы ликвидности'!C$4:L$2204,5,FALSE),0)</f>
        <v>0</v>
      </c>
      <c r="K599">
        <f>IFERROR(VLOOKUP(D599:D1311,'Факторы ликвидности'!C$4:L$2204,6,FALSE),0)</f>
        <v>0</v>
      </c>
      <c r="L599">
        <f>IFERROR(VLOOKUP(D599:D1311,'Факторы ликвидности'!C$4:L$2204,7,FALSE),0)</f>
        <v>0</v>
      </c>
      <c r="M599">
        <f>IFERROR(VLOOKUP(D599:D1311,'Факторы ликвидности'!C$4:L$2204,8,FALSE),0)</f>
        <v>0</v>
      </c>
      <c r="N599">
        <f>IFERROR(VLOOKUP(D599:D1311,'Факторы ликвидности'!C$4:L$2204,10,FALSE),0)</f>
        <v>0</v>
      </c>
    </row>
    <row r="600" spans="2:14" x14ac:dyDescent="0.3">
      <c r="B600">
        <v>596</v>
      </c>
      <c r="C600" s="16">
        <f t="shared" si="13"/>
        <v>5</v>
      </c>
      <c r="D600" s="17">
        <v>43196</v>
      </c>
      <c r="E600">
        <f>IFERROR(VLOOKUP(D599:D1312,'Остатки на корсчетах'!B$3:D$4956,2,FALSE),0)</f>
        <v>1758.8</v>
      </c>
      <c r="F600">
        <f>IFERROR(VLOOKUP(D600:D1312,Сальдо!C$3:D$4010,2,FALSE),0)</f>
        <v>125.5</v>
      </c>
      <c r="G600">
        <f>IFERROR(VLOOKUP(D600:D1312,'Факторы ликвидности'!C$4:L$2204,2,FALSE),0)</f>
        <v>-36.700000000000003</v>
      </c>
      <c r="H600">
        <f>IFERROR(VLOOKUP(D600:D1312,'Факторы ликвидности'!C$4:L$2204,3,FALSE),0)</f>
        <v>203.1</v>
      </c>
      <c r="I600">
        <f>IFERROR(VLOOKUP(D600:D1312,'Факторы ликвидности'!C$4:L$2204,4,FALSE),0)</f>
        <v>0</v>
      </c>
      <c r="J600">
        <f>IFERROR(VLOOKUP(D600:D1312,'Факторы ликвидности'!C$4:L$2204,5,FALSE),0)</f>
        <v>0</v>
      </c>
      <c r="K600">
        <f>IFERROR(VLOOKUP(D600:D1312,'Факторы ликвидности'!C$4:L$2204,6,FALSE),0)</f>
        <v>-0.3</v>
      </c>
      <c r="L600">
        <f>IFERROR(VLOOKUP(D600:D1312,'Факторы ликвидности'!C$4:L$2204,7,FALSE),0)</f>
        <v>9.6</v>
      </c>
      <c r="M600">
        <f>IFERROR(VLOOKUP(D600:D1312,'Факторы ликвидности'!C$4:L$2204,8,FALSE),0)</f>
        <v>0</v>
      </c>
      <c r="N600">
        <f>IFERROR(VLOOKUP(D600:D1312,'Факторы ликвидности'!C$4:L$2204,10,FALSE),0)</f>
        <v>-1.9</v>
      </c>
    </row>
    <row r="601" spans="2:14" x14ac:dyDescent="0.3">
      <c r="B601">
        <v>597</v>
      </c>
      <c r="C601" s="16">
        <f t="shared" si="13"/>
        <v>4</v>
      </c>
      <c r="D601" s="17">
        <v>43195</v>
      </c>
      <c r="E601">
        <f>IFERROR(VLOOKUP(D600:D1313,'Остатки на корсчетах'!B$3:D$4956,2,FALSE),0)</f>
        <v>1960.6</v>
      </c>
      <c r="F601">
        <f>IFERROR(VLOOKUP(D601:D1313,Сальдо!C$3:D$4010,2,FALSE),0)</f>
        <v>154.6</v>
      </c>
      <c r="G601">
        <f>IFERROR(VLOOKUP(D601:D1313,'Факторы ликвидности'!C$4:L$2204,2,FALSE),0)</f>
        <v>-44.9</v>
      </c>
      <c r="H601">
        <f>IFERROR(VLOOKUP(D601:D1313,'Факторы ликвидности'!C$4:L$2204,3,FALSE),0)</f>
        <v>114.3</v>
      </c>
      <c r="I601">
        <f>IFERROR(VLOOKUP(D601:D1313,'Факторы ликвидности'!C$4:L$2204,4,FALSE),0)</f>
        <v>0</v>
      </c>
      <c r="J601">
        <f>IFERROR(VLOOKUP(D601:D1313,'Факторы ликвидности'!C$4:L$2204,5,FALSE),0)</f>
        <v>0</v>
      </c>
      <c r="K601">
        <f>IFERROR(VLOOKUP(D601:D1313,'Факторы ликвидности'!C$4:L$2204,6,FALSE),0)</f>
        <v>1</v>
      </c>
      <c r="L601">
        <f>IFERROR(VLOOKUP(D601:D1313,'Факторы ликвидности'!C$4:L$2204,7,FALSE),0)</f>
        <v>9.6999999999999993</v>
      </c>
      <c r="M601">
        <f>IFERROR(VLOOKUP(D601:D1313,'Факторы ликвидности'!C$4:L$2204,8,FALSE),0)</f>
        <v>0</v>
      </c>
      <c r="N601">
        <f>IFERROR(VLOOKUP(D601:D1313,'Факторы ликвидности'!C$4:L$2204,10,FALSE),0)</f>
        <v>-271.3</v>
      </c>
    </row>
    <row r="602" spans="2:14" x14ac:dyDescent="0.3">
      <c r="B602">
        <v>598</v>
      </c>
      <c r="C602" s="16">
        <f t="shared" si="13"/>
        <v>3</v>
      </c>
      <c r="D602" s="17">
        <v>43194</v>
      </c>
      <c r="E602">
        <f>IFERROR(VLOOKUP(D601:D1314,'Остатки на корсчетах'!B$3:D$4956,2,FALSE),0)</f>
        <v>2188</v>
      </c>
      <c r="F602">
        <f>IFERROR(VLOOKUP(D602:D1314,Сальдо!C$3:D$4010,2,FALSE),0)</f>
        <v>80.3</v>
      </c>
      <c r="G602">
        <f>IFERROR(VLOOKUP(D602:D1314,'Факторы ликвидности'!C$4:L$2204,2,FALSE),0)</f>
        <v>-22</v>
      </c>
      <c r="H602">
        <f>IFERROR(VLOOKUP(D602:D1314,'Факторы ликвидности'!C$4:L$2204,3,FALSE),0)</f>
        <v>-133.5</v>
      </c>
      <c r="I602">
        <f>IFERROR(VLOOKUP(D602:D1314,'Факторы ликвидности'!C$4:L$2204,4,FALSE),0)</f>
        <v>-19.3</v>
      </c>
      <c r="J602">
        <f>IFERROR(VLOOKUP(D602:D1314,'Факторы ликвидности'!C$4:L$2204,5,FALSE),0)</f>
        <v>0</v>
      </c>
      <c r="K602">
        <f>IFERROR(VLOOKUP(D602:D1314,'Факторы ликвидности'!C$4:L$2204,6,FALSE),0)</f>
        <v>-159.30000000000001</v>
      </c>
      <c r="L602">
        <f>IFERROR(VLOOKUP(D602:D1314,'Факторы ликвидности'!C$4:L$2204,7,FALSE),0)</f>
        <v>9.6999999999999993</v>
      </c>
      <c r="M602">
        <f>IFERROR(VLOOKUP(D602:D1314,'Факторы ликвидности'!C$4:L$2204,8,FALSE),0)</f>
        <v>0</v>
      </c>
      <c r="N602">
        <f>IFERROR(VLOOKUP(D602:D1314,'Факторы ликвидности'!C$4:L$2204,10,FALSE),0)</f>
        <v>-71.900000000000006</v>
      </c>
    </row>
    <row r="603" spans="2:14" x14ac:dyDescent="0.3">
      <c r="B603">
        <v>599</v>
      </c>
      <c r="C603" s="18">
        <f t="shared" si="13"/>
        <v>2</v>
      </c>
      <c r="D603" s="8">
        <v>43193</v>
      </c>
      <c r="E603">
        <f>IFERROR(VLOOKUP(D602:D1315,'Остатки на корсчетах'!B$3:D$4956,2,FALSE),0)</f>
        <v>2181.4</v>
      </c>
      <c r="F603">
        <f>IFERROR(VLOOKUP(D603:D1315,Сальдо!C$3:D$4010,2,FALSE),0)</f>
        <v>147.80000000000001</v>
      </c>
      <c r="G603">
        <f>IFERROR(VLOOKUP(D603:D1315,'Факторы ликвидности'!C$4:L$2204,2,FALSE),0)</f>
        <v>-3.1</v>
      </c>
      <c r="H603">
        <f>IFERROR(VLOOKUP(D603:D1315,'Факторы ликвидности'!C$4:L$2204,3,FALSE),0)</f>
        <v>10.6</v>
      </c>
      <c r="I603">
        <f>IFERROR(VLOOKUP(D603:D1315,'Факторы ликвидности'!C$4:L$2204,4,FALSE),0)</f>
        <v>10.6</v>
      </c>
      <c r="J603">
        <f>IFERROR(VLOOKUP(D603:D1315,'Факторы ликвидности'!C$4:L$2204,5,FALSE),0)</f>
        <v>0</v>
      </c>
      <c r="K603">
        <f>IFERROR(VLOOKUP(D603:D1315,'Факторы ликвидности'!C$4:L$2204,6,FALSE),0)</f>
        <v>-89.6</v>
      </c>
      <c r="L603">
        <f>IFERROR(VLOOKUP(D603:D1315,'Факторы ликвидности'!C$4:L$2204,7,FALSE),0)</f>
        <v>9.6</v>
      </c>
      <c r="M603">
        <f>IFERROR(VLOOKUP(D603:D1315,'Факторы ликвидности'!C$4:L$2204,8,FALSE),0)</f>
        <v>0</v>
      </c>
      <c r="N603">
        <f>IFERROR(VLOOKUP(D603:D1315,'Факторы ликвидности'!C$4:L$2204,10,FALSE),0)</f>
        <v>-0.9</v>
      </c>
    </row>
    <row r="604" spans="2:14" x14ac:dyDescent="0.3">
      <c r="B604">
        <v>600</v>
      </c>
      <c r="C604" s="18">
        <f t="shared" si="13"/>
        <v>1</v>
      </c>
      <c r="D604" s="8">
        <v>43192</v>
      </c>
      <c r="E604">
        <f>IFERROR(VLOOKUP(D603:D1316,'Остатки на корсчетах'!B$3:D$4956,2,FALSE),0)</f>
        <v>1824.1</v>
      </c>
      <c r="F604">
        <f>IFERROR(VLOOKUP(D604:D1316,Сальдо!C$3:D$4010,2,FALSE),0)</f>
        <v>251.7</v>
      </c>
      <c r="G604">
        <f>IFERROR(VLOOKUP(D604:D1316,'Факторы ликвидности'!C$4:L$2204,2,FALSE),0)</f>
        <v>19.3</v>
      </c>
      <c r="H604">
        <f>IFERROR(VLOOKUP(D604:D1316,'Факторы ликвидности'!C$4:L$2204,3,FALSE),0)</f>
        <v>259.2</v>
      </c>
      <c r="I604">
        <f>IFERROR(VLOOKUP(D604:D1316,'Факторы ликвидности'!C$4:L$2204,4,FALSE),0)</f>
        <v>0</v>
      </c>
      <c r="J604">
        <f>IFERROR(VLOOKUP(D604:D1316,'Факторы ликвидности'!C$4:L$2204,5,FALSE),0)</f>
        <v>0</v>
      </c>
      <c r="K604">
        <f>IFERROR(VLOOKUP(D604:D1316,'Факторы ликвидности'!C$4:L$2204,6,FALSE),0)</f>
        <v>251.3</v>
      </c>
      <c r="L604">
        <f>IFERROR(VLOOKUP(D604:D1316,'Факторы ликвидности'!C$4:L$2204,7,FALSE),0)</f>
        <v>9.5</v>
      </c>
      <c r="M604">
        <f>IFERROR(VLOOKUP(D604:D1316,'Факторы ликвидности'!C$4:L$2204,8,FALSE),0)</f>
        <v>0</v>
      </c>
      <c r="N604">
        <f>IFERROR(VLOOKUP(D604:D1316,'Факторы ликвидности'!C$4:L$2204,10,FALSE),0)</f>
        <v>79</v>
      </c>
    </row>
    <row r="605" spans="2:14" x14ac:dyDescent="0.3">
      <c r="B605">
        <v>601</v>
      </c>
      <c r="C605" s="18">
        <f t="shared" si="13"/>
        <v>7</v>
      </c>
      <c r="D605" s="19">
        <v>43191</v>
      </c>
      <c r="E605">
        <f>IFERROR(VLOOKUP(D604:D1317,'Остатки на корсчетах'!B$3:D$4956,2,FALSE),0)</f>
        <v>0</v>
      </c>
      <c r="F605">
        <f>IFERROR(VLOOKUP(D605:D1317,Сальдо!C$3:D$4010,2,FALSE),0)</f>
        <v>0</v>
      </c>
      <c r="G605">
        <f>IFERROR(VLOOKUP(D605:D1317,'Факторы ликвидности'!C$4:L$2204,2,FALSE),0)</f>
        <v>0</v>
      </c>
      <c r="H605">
        <f>IFERROR(VLOOKUP(D605:D1317,'Факторы ликвидности'!C$4:L$2204,3,FALSE),0)</f>
        <v>0</v>
      </c>
      <c r="I605">
        <f>IFERROR(VLOOKUP(D605:D1317,'Факторы ликвидности'!C$4:L$2204,4,FALSE),0)</f>
        <v>0</v>
      </c>
      <c r="J605">
        <f>IFERROR(VLOOKUP(D605:D1317,'Факторы ликвидности'!C$4:L$2204,5,FALSE),0)</f>
        <v>0</v>
      </c>
      <c r="K605">
        <f>IFERROR(VLOOKUP(D605:D1317,'Факторы ликвидности'!C$4:L$2204,6,FALSE),0)</f>
        <v>0</v>
      </c>
      <c r="L605">
        <f>IFERROR(VLOOKUP(D605:D1317,'Факторы ликвидности'!C$4:L$2204,7,FALSE),0)</f>
        <v>0</v>
      </c>
      <c r="M605">
        <f>IFERROR(VLOOKUP(D605:D1317,'Факторы ликвидности'!C$4:L$2204,8,FALSE),0)</f>
        <v>0</v>
      </c>
      <c r="N605">
        <f>IFERROR(VLOOKUP(D605:D1317,'Факторы ликвидности'!C$4:L$2204,10,FALSE),0)</f>
        <v>0</v>
      </c>
    </row>
    <row r="606" spans="2:14" x14ac:dyDescent="0.3">
      <c r="B606">
        <v>602</v>
      </c>
      <c r="C606" s="18">
        <f t="shared" si="13"/>
        <v>6</v>
      </c>
      <c r="D606" s="19">
        <v>43190</v>
      </c>
      <c r="E606">
        <f>IFERROR(VLOOKUP(D605:D1318,'Остатки на корсчетах'!B$3:D$4956,2,FALSE),0)</f>
        <v>0</v>
      </c>
      <c r="F606">
        <f>IFERROR(VLOOKUP(D606:D1318,Сальдо!C$3:D$4010,2,FALSE),0)</f>
        <v>0</v>
      </c>
      <c r="G606">
        <f>IFERROR(VLOOKUP(D606:D1318,'Факторы ликвидности'!C$4:L$2204,2,FALSE),0)</f>
        <v>0</v>
      </c>
      <c r="H606">
        <f>IFERROR(VLOOKUP(D606:D1318,'Факторы ликвидности'!C$4:L$2204,3,FALSE),0)</f>
        <v>0</v>
      </c>
      <c r="I606">
        <f>IFERROR(VLOOKUP(D606:D1318,'Факторы ликвидности'!C$4:L$2204,4,FALSE),0)</f>
        <v>0</v>
      </c>
      <c r="J606">
        <f>IFERROR(VLOOKUP(D606:D1318,'Факторы ликвидности'!C$4:L$2204,5,FALSE),0)</f>
        <v>0</v>
      </c>
      <c r="K606">
        <f>IFERROR(VLOOKUP(D606:D1318,'Факторы ликвидности'!C$4:L$2204,6,FALSE),0)</f>
        <v>0</v>
      </c>
      <c r="L606">
        <f>IFERROR(VLOOKUP(D606:D1318,'Факторы ликвидности'!C$4:L$2204,7,FALSE),0)</f>
        <v>0</v>
      </c>
      <c r="M606">
        <f>IFERROR(VLOOKUP(D606:D1318,'Факторы ликвидности'!C$4:L$2204,8,FALSE),0)</f>
        <v>0</v>
      </c>
      <c r="N606">
        <f>IFERROR(VLOOKUP(D606:D1318,'Факторы ликвидности'!C$4:L$2204,10,FALSE),0)</f>
        <v>0</v>
      </c>
    </row>
    <row r="607" spans="2:14" x14ac:dyDescent="0.3">
      <c r="B607">
        <v>603</v>
      </c>
      <c r="C607" s="18">
        <f t="shared" si="13"/>
        <v>5</v>
      </c>
      <c r="D607" s="19">
        <v>43189</v>
      </c>
      <c r="E607">
        <f>IFERROR(VLOOKUP(D606:D1319,'Остатки на корсчетах'!B$3:D$4956,2,FALSE),0)</f>
        <v>2136.1999999999998</v>
      </c>
      <c r="F607">
        <f>IFERROR(VLOOKUP(D607:D1319,Сальдо!C$3:D$4010,2,FALSE),0)</f>
        <v>151.9</v>
      </c>
      <c r="G607">
        <f>IFERROR(VLOOKUP(D607:D1319,'Факторы ликвидности'!C$4:L$2204,2,FALSE),0)</f>
        <v>-8.8000000000000007</v>
      </c>
      <c r="H607">
        <f>IFERROR(VLOOKUP(D607:D1319,'Факторы ликвидности'!C$4:L$2204,3,FALSE),0)</f>
        <v>321.2</v>
      </c>
      <c r="I607">
        <f>IFERROR(VLOOKUP(D607:D1319,'Факторы ликвидности'!C$4:L$2204,4,FALSE),0)</f>
        <v>0</v>
      </c>
      <c r="J607">
        <f>IFERROR(VLOOKUP(D607:D1319,'Факторы ликвидности'!C$4:L$2204,5,FALSE),0)</f>
        <v>60</v>
      </c>
      <c r="K607">
        <f>IFERROR(VLOOKUP(D607:D1319,'Факторы ликвидности'!C$4:L$2204,6,FALSE),0)</f>
        <v>-1</v>
      </c>
      <c r="L607">
        <f>IFERROR(VLOOKUP(D607:D1319,'Факторы ликвидности'!C$4:L$2204,7,FALSE),0)</f>
        <v>9.6</v>
      </c>
      <c r="M607">
        <f>IFERROR(VLOOKUP(D607:D1319,'Факторы ликвидности'!C$4:L$2204,8,FALSE),0)</f>
        <v>0</v>
      </c>
      <c r="N607">
        <f>IFERROR(VLOOKUP(D607:D1319,'Факторы ликвидности'!C$4:L$2204,10,FALSE),0)</f>
        <v>-624.70000000000005</v>
      </c>
    </row>
    <row r="608" spans="2:14" x14ac:dyDescent="0.3">
      <c r="B608">
        <v>604</v>
      </c>
      <c r="C608" s="18">
        <f t="shared" si="13"/>
        <v>4</v>
      </c>
      <c r="D608" s="19">
        <v>43188</v>
      </c>
      <c r="E608">
        <f>IFERROR(VLOOKUP(D607:D1320,'Остатки на корсчетах'!B$3:D$4956,2,FALSE),0)</f>
        <v>1952.2</v>
      </c>
      <c r="F608">
        <f>IFERROR(VLOOKUP(D608:D1320,Сальдо!C$3:D$4010,2,FALSE),0)</f>
        <v>167.7</v>
      </c>
      <c r="G608">
        <f>IFERROR(VLOOKUP(D608:D1320,'Факторы ликвидности'!C$4:L$2204,2,FALSE),0)</f>
        <v>-0.6</v>
      </c>
      <c r="H608">
        <f>IFERROR(VLOOKUP(D608:D1320,'Факторы ликвидности'!C$4:L$2204,3,FALSE),0)</f>
        <v>174.8</v>
      </c>
      <c r="I608">
        <f>IFERROR(VLOOKUP(D608:D1320,'Факторы ликвидности'!C$4:L$2204,4,FALSE),0)</f>
        <v>0</v>
      </c>
      <c r="J608">
        <f>IFERROR(VLOOKUP(D608:D1320,'Факторы ликвидности'!C$4:L$2204,5,FALSE),0)</f>
        <v>0</v>
      </c>
      <c r="K608">
        <f>IFERROR(VLOOKUP(D608:D1320,'Факторы ликвидности'!C$4:L$2204,6,FALSE),0)</f>
        <v>-0.3</v>
      </c>
      <c r="L608">
        <f>IFERROR(VLOOKUP(D608:D1320,'Факторы ликвидности'!C$4:L$2204,7,FALSE),0)</f>
        <v>9.6999999999999993</v>
      </c>
      <c r="M608">
        <f>IFERROR(VLOOKUP(D608:D1320,'Факторы ликвидности'!C$4:L$2204,8,FALSE),0)</f>
        <v>0</v>
      </c>
      <c r="N608">
        <f>IFERROR(VLOOKUP(D608:D1320,'Факторы ликвидности'!C$4:L$2204,10,FALSE),0)</f>
        <v>15.1</v>
      </c>
    </row>
    <row r="609" spans="2:14" x14ac:dyDescent="0.3">
      <c r="B609">
        <v>605</v>
      </c>
      <c r="C609" s="18">
        <f t="shared" si="13"/>
        <v>3</v>
      </c>
      <c r="D609" s="19">
        <v>43187</v>
      </c>
      <c r="E609">
        <f>IFERROR(VLOOKUP(D608:D1321,'Остатки на корсчетах'!B$3:D$4956,2,FALSE),0)</f>
        <v>1778.9</v>
      </c>
      <c r="F609">
        <f>IFERROR(VLOOKUP(D609:D1321,Сальдо!C$3:D$4010,2,FALSE),0)</f>
        <v>740.2</v>
      </c>
      <c r="G609">
        <f>IFERROR(VLOOKUP(D609:D1321,'Факторы ликвидности'!C$4:L$2204,2,FALSE),0)</f>
        <v>13.1</v>
      </c>
      <c r="H609">
        <f>IFERROR(VLOOKUP(D609:D1321,'Факторы ликвидности'!C$4:L$2204,3,FALSE),0)</f>
        <v>-416.1</v>
      </c>
      <c r="I609">
        <f>IFERROR(VLOOKUP(D609:D1321,'Факторы ликвидности'!C$4:L$2204,4,FALSE),0)</f>
        <v>-30</v>
      </c>
      <c r="J609">
        <f>IFERROR(VLOOKUP(D609:D1321,'Факторы ликвидности'!C$4:L$2204,5,FALSE),0)</f>
        <v>-79</v>
      </c>
      <c r="K609">
        <f>IFERROR(VLOOKUP(D609:D1321,'Факторы ликвидности'!C$4:L$2204,6,FALSE),0)</f>
        <v>1.7</v>
      </c>
      <c r="L609">
        <f>IFERROR(VLOOKUP(D609:D1321,'Факторы ликвидности'!C$4:L$2204,7,FALSE),0)</f>
        <v>9.6</v>
      </c>
      <c r="M609">
        <f>IFERROR(VLOOKUP(D609:D1321,'Факторы ликвидности'!C$4:L$2204,8,FALSE),0)</f>
        <v>0</v>
      </c>
      <c r="N609">
        <f>IFERROR(VLOOKUP(D609:D1321,'Факторы ликвидности'!C$4:L$2204,10,FALSE),0)</f>
        <v>576.29999999999995</v>
      </c>
    </row>
    <row r="610" spans="2:14" x14ac:dyDescent="0.3">
      <c r="B610">
        <v>606</v>
      </c>
      <c r="C610" s="16">
        <f t="shared" si="13"/>
        <v>2</v>
      </c>
      <c r="D610" s="17">
        <v>43186</v>
      </c>
      <c r="E610">
        <f>IFERROR(VLOOKUP(D609:D1322,'Остатки на корсчетах'!B$3:D$4956,2,FALSE),0)</f>
        <v>1653.6</v>
      </c>
      <c r="F610">
        <f>IFERROR(VLOOKUP(D610:D1322,Сальдо!C$3:D$4010,2,FALSE),0)</f>
        <v>180.8</v>
      </c>
      <c r="G610">
        <f>IFERROR(VLOOKUP(D610:D1322,'Факторы ликвидности'!C$4:L$2204,2,FALSE),0)</f>
        <v>22.9</v>
      </c>
      <c r="H610">
        <f>IFERROR(VLOOKUP(D610:D1322,'Факторы ликвидности'!C$4:L$2204,3,FALSE),0)</f>
        <v>44.3</v>
      </c>
      <c r="I610">
        <f>IFERROR(VLOOKUP(D610:D1322,'Факторы ликвидности'!C$4:L$2204,4,FALSE),0)</f>
        <v>13.5</v>
      </c>
      <c r="J610">
        <f>IFERROR(VLOOKUP(D610:D1322,'Факторы ликвидности'!C$4:L$2204,5,FALSE),0)</f>
        <v>0</v>
      </c>
      <c r="K610">
        <f>IFERROR(VLOOKUP(D610:D1322,'Факторы ликвидности'!C$4:L$2204,6,FALSE),0)</f>
        <v>0.5</v>
      </c>
      <c r="L610">
        <f>IFERROR(VLOOKUP(D610:D1322,'Факторы ликвидности'!C$4:L$2204,7,FALSE),0)</f>
        <v>9.6</v>
      </c>
      <c r="M610">
        <f>IFERROR(VLOOKUP(D610:D1322,'Факторы ликвидности'!C$4:L$2204,8,FALSE),0)</f>
        <v>-0.1</v>
      </c>
      <c r="N610">
        <f>IFERROR(VLOOKUP(D610:D1322,'Факторы ликвидности'!C$4:L$2204,10,FALSE),0)</f>
        <v>58.2</v>
      </c>
    </row>
    <row r="611" spans="2:14" x14ac:dyDescent="0.3">
      <c r="B611">
        <v>607</v>
      </c>
      <c r="C611" s="16">
        <f t="shared" si="13"/>
        <v>1</v>
      </c>
      <c r="D611" s="17">
        <v>43185</v>
      </c>
      <c r="E611">
        <f>IFERROR(VLOOKUP(D610:D1323,'Остатки на корсчетах'!B$3:D$4956,2,FALSE),0)</f>
        <v>2246</v>
      </c>
      <c r="F611">
        <f>IFERROR(VLOOKUP(D611:D1323,Сальдо!C$3:D$4010,2,FALSE),0)</f>
        <v>146.1</v>
      </c>
      <c r="G611">
        <f>IFERROR(VLOOKUP(D611:D1323,'Факторы ликвидности'!C$4:L$2204,2,FALSE),0)</f>
        <v>49.5</v>
      </c>
      <c r="H611">
        <f>IFERROR(VLOOKUP(D611:D1323,'Факторы ликвидности'!C$4:L$2204,3,FALSE),0)</f>
        <v>-607</v>
      </c>
      <c r="I611">
        <f>IFERROR(VLOOKUP(D611:D1323,'Факторы ликвидности'!C$4:L$2204,4,FALSE),0)</f>
        <v>0</v>
      </c>
      <c r="J611">
        <f>IFERROR(VLOOKUP(D611:D1323,'Факторы ликвидности'!C$4:L$2204,5,FALSE),0)</f>
        <v>0</v>
      </c>
      <c r="K611">
        <f>IFERROR(VLOOKUP(D611:D1323,'Факторы ликвидности'!C$4:L$2204,6,FALSE),0)</f>
        <v>0.1</v>
      </c>
      <c r="L611">
        <f>IFERROR(VLOOKUP(D611:D1323,'Факторы ликвидности'!C$4:L$2204,7,FALSE),0)</f>
        <v>9.6999999999999993</v>
      </c>
      <c r="M611">
        <f>IFERROR(VLOOKUP(D611:D1323,'Факторы ликвидности'!C$4:L$2204,8,FALSE),0)</f>
        <v>0</v>
      </c>
      <c r="N611">
        <f>IFERROR(VLOOKUP(D611:D1323,'Факторы ликвидности'!C$4:L$2204,10,FALSE),0)</f>
        <v>-34.9</v>
      </c>
    </row>
    <row r="612" spans="2:14" x14ac:dyDescent="0.3">
      <c r="B612">
        <v>608</v>
      </c>
      <c r="C612" s="16">
        <f t="shared" si="13"/>
        <v>7</v>
      </c>
      <c r="D612" s="17">
        <v>43184</v>
      </c>
      <c r="E612">
        <f>IFERROR(VLOOKUP(D611:D1324,'Остатки на корсчетах'!B$3:D$4956,2,FALSE),0)</f>
        <v>0</v>
      </c>
      <c r="F612">
        <f>IFERROR(VLOOKUP(D612:D1324,Сальдо!C$3:D$4010,2,FALSE),0)</f>
        <v>0</v>
      </c>
      <c r="G612">
        <f>IFERROR(VLOOKUP(D612:D1324,'Факторы ликвидности'!C$4:L$2204,2,FALSE),0)</f>
        <v>0</v>
      </c>
      <c r="H612">
        <f>IFERROR(VLOOKUP(D612:D1324,'Факторы ликвидности'!C$4:L$2204,3,FALSE),0)</f>
        <v>0</v>
      </c>
      <c r="I612">
        <f>IFERROR(VLOOKUP(D612:D1324,'Факторы ликвидности'!C$4:L$2204,4,FALSE),0)</f>
        <v>0</v>
      </c>
      <c r="J612">
        <f>IFERROR(VLOOKUP(D612:D1324,'Факторы ликвидности'!C$4:L$2204,5,FALSE),0)</f>
        <v>0</v>
      </c>
      <c r="K612">
        <f>IFERROR(VLOOKUP(D612:D1324,'Факторы ликвидности'!C$4:L$2204,6,FALSE),0)</f>
        <v>0</v>
      </c>
      <c r="L612">
        <f>IFERROR(VLOOKUP(D612:D1324,'Факторы ликвидности'!C$4:L$2204,7,FALSE),0)</f>
        <v>0</v>
      </c>
      <c r="M612">
        <f>IFERROR(VLOOKUP(D612:D1324,'Факторы ликвидности'!C$4:L$2204,8,FALSE),0)</f>
        <v>0</v>
      </c>
      <c r="N612">
        <f>IFERROR(VLOOKUP(D612:D1324,'Факторы ликвидности'!C$4:L$2204,10,FALSE),0)</f>
        <v>0</v>
      </c>
    </row>
    <row r="613" spans="2:14" x14ac:dyDescent="0.3">
      <c r="B613">
        <v>609</v>
      </c>
      <c r="C613" s="16">
        <f t="shared" si="13"/>
        <v>6</v>
      </c>
      <c r="D613" s="17">
        <v>43183</v>
      </c>
      <c r="E613">
        <f>IFERROR(VLOOKUP(D612:D1325,'Остатки на корсчетах'!B$3:D$4956,2,FALSE),0)</f>
        <v>0</v>
      </c>
      <c r="F613">
        <f>IFERROR(VLOOKUP(D613:D1325,Сальдо!C$3:D$4010,2,FALSE),0)</f>
        <v>0</v>
      </c>
      <c r="G613">
        <f>IFERROR(VLOOKUP(D613:D1325,'Факторы ликвидности'!C$4:L$2204,2,FALSE),0)</f>
        <v>0</v>
      </c>
      <c r="H613">
        <f>IFERROR(VLOOKUP(D613:D1325,'Факторы ликвидности'!C$4:L$2204,3,FALSE),0)</f>
        <v>0</v>
      </c>
      <c r="I613">
        <f>IFERROR(VLOOKUP(D613:D1325,'Факторы ликвидности'!C$4:L$2204,4,FALSE),0)</f>
        <v>0</v>
      </c>
      <c r="J613">
        <f>IFERROR(VLOOKUP(D613:D1325,'Факторы ликвидности'!C$4:L$2204,5,FALSE),0)</f>
        <v>0</v>
      </c>
      <c r="K613">
        <f>IFERROR(VLOOKUP(D613:D1325,'Факторы ликвидности'!C$4:L$2204,6,FALSE),0)</f>
        <v>0</v>
      </c>
      <c r="L613">
        <f>IFERROR(VLOOKUP(D613:D1325,'Факторы ликвидности'!C$4:L$2204,7,FALSE),0)</f>
        <v>0</v>
      </c>
      <c r="M613">
        <f>IFERROR(VLOOKUP(D613:D1325,'Факторы ликвидности'!C$4:L$2204,8,FALSE),0)</f>
        <v>0</v>
      </c>
      <c r="N613">
        <f>IFERROR(VLOOKUP(D613:D1325,'Факторы ликвидности'!C$4:L$2204,10,FALSE),0)</f>
        <v>0</v>
      </c>
    </row>
    <row r="614" spans="2:14" x14ac:dyDescent="0.3">
      <c r="B614">
        <v>610</v>
      </c>
      <c r="C614" s="16">
        <f t="shared" si="13"/>
        <v>5</v>
      </c>
      <c r="D614" s="17">
        <v>43182</v>
      </c>
      <c r="E614">
        <f>IFERROR(VLOOKUP(D613:D1326,'Остатки на корсчетах'!B$3:D$4956,2,FALSE),0)</f>
        <v>1777.4</v>
      </c>
      <c r="F614">
        <f>IFERROR(VLOOKUP(D614:D1326,Сальдо!C$3:D$4010,2,FALSE),0)</f>
        <v>694.3</v>
      </c>
      <c r="G614">
        <f>IFERROR(VLOOKUP(D614:D1326,'Факторы ликвидности'!C$4:L$2204,2,FALSE),0)</f>
        <v>9.6999999999999993</v>
      </c>
      <c r="H614">
        <f>IFERROR(VLOOKUP(D614:D1326,'Факторы ликвидности'!C$4:L$2204,3,FALSE),0)</f>
        <v>-89.2</v>
      </c>
      <c r="I614">
        <f>IFERROR(VLOOKUP(D614:D1326,'Факторы ликвидности'!C$4:L$2204,4,FALSE),0)</f>
        <v>0</v>
      </c>
      <c r="J614">
        <f>IFERROR(VLOOKUP(D614:D1326,'Факторы ликвидности'!C$4:L$2204,5,FALSE),0)</f>
        <v>0</v>
      </c>
      <c r="K614">
        <f>IFERROR(VLOOKUP(D614:D1326,'Факторы ликвидности'!C$4:L$2204,6,FALSE),0)</f>
        <v>-0.4</v>
      </c>
      <c r="L614">
        <f>IFERROR(VLOOKUP(D614:D1326,'Факторы ликвидности'!C$4:L$2204,7,FALSE),0)</f>
        <v>9.5</v>
      </c>
      <c r="M614">
        <f>IFERROR(VLOOKUP(D614:D1326,'Факторы ликвидности'!C$4:L$2204,8,FALSE),0)</f>
        <v>0</v>
      </c>
      <c r="N614">
        <f>IFERROR(VLOOKUP(D614:D1326,'Факторы ликвидности'!C$4:L$2204,10,FALSE),0)</f>
        <v>548.1</v>
      </c>
    </row>
    <row r="615" spans="2:14" x14ac:dyDescent="0.3">
      <c r="B615">
        <v>611</v>
      </c>
      <c r="C615" s="16">
        <f t="shared" si="13"/>
        <v>4</v>
      </c>
      <c r="D615" s="17">
        <v>43181</v>
      </c>
      <c r="E615">
        <f>IFERROR(VLOOKUP(D614:D1327,'Остатки на корсчетах'!B$3:D$4956,2,FALSE),0)</f>
        <v>1955.5</v>
      </c>
      <c r="F615">
        <f>IFERROR(VLOOKUP(D615:D1327,Сальдо!C$3:D$4010,2,FALSE),0)</f>
        <v>126.7</v>
      </c>
      <c r="G615">
        <f>IFERROR(VLOOKUP(D615:D1327,'Факторы ликвидности'!C$4:L$2204,2,FALSE),0)</f>
        <v>2.4</v>
      </c>
      <c r="H615">
        <f>IFERROR(VLOOKUP(D615:D1327,'Факторы ликвидности'!C$4:L$2204,3,FALSE),0)</f>
        <v>-195.5</v>
      </c>
      <c r="I615">
        <f>IFERROR(VLOOKUP(D615:D1327,'Факторы ликвидности'!C$4:L$2204,4,FALSE),0)</f>
        <v>0</v>
      </c>
      <c r="J615">
        <f>IFERROR(VLOOKUP(D615:D1327,'Факторы ликвидности'!C$4:L$2204,5,FALSE),0)</f>
        <v>0</v>
      </c>
      <c r="K615">
        <f>IFERROR(VLOOKUP(D615:D1327,'Факторы ликвидности'!C$4:L$2204,6,FALSE),0)</f>
        <v>1.1000000000000001</v>
      </c>
      <c r="L615">
        <f>IFERROR(VLOOKUP(D615:D1327,'Факторы ликвидности'!C$4:L$2204,7,FALSE),0)</f>
        <v>9.6</v>
      </c>
      <c r="M615">
        <f>IFERROR(VLOOKUP(D615:D1327,'Факторы ликвидности'!C$4:L$2204,8,FALSE),0)</f>
        <v>0</v>
      </c>
      <c r="N615">
        <f>IFERROR(VLOOKUP(D615:D1327,'Факторы ликвидности'!C$4:L$2204,10,FALSE),0)</f>
        <v>15</v>
      </c>
    </row>
    <row r="616" spans="2:14" x14ac:dyDescent="0.3">
      <c r="B616">
        <v>612</v>
      </c>
      <c r="C616" s="16">
        <f t="shared" si="13"/>
        <v>3</v>
      </c>
      <c r="D616" s="17">
        <v>43180</v>
      </c>
      <c r="E616">
        <f>IFERROR(VLOOKUP(D615:D1328,'Остатки на корсчетах'!B$3:D$4956,2,FALSE),0)</f>
        <v>2004.1</v>
      </c>
      <c r="F616">
        <f>IFERROR(VLOOKUP(D616:D1328,Сальдо!C$3:D$4010,2,FALSE),0)</f>
        <v>621.29999999999995</v>
      </c>
      <c r="G616">
        <f>IFERROR(VLOOKUP(D616:D1328,'Факторы ликвидности'!C$4:L$2204,2,FALSE),0)</f>
        <v>14.6</v>
      </c>
      <c r="H616">
        <f>IFERROR(VLOOKUP(D616:D1328,'Факторы ликвидности'!C$4:L$2204,3,FALSE),0)</f>
        <v>20.2</v>
      </c>
      <c r="I616">
        <f>IFERROR(VLOOKUP(D616:D1328,'Факторы ликвидности'!C$4:L$2204,4,FALSE),0)</f>
        <v>-30.4</v>
      </c>
      <c r="J616">
        <f>IFERROR(VLOOKUP(D616:D1328,'Факторы ликвидности'!C$4:L$2204,5,FALSE),0)</f>
        <v>0</v>
      </c>
      <c r="K616">
        <f>IFERROR(VLOOKUP(D616:D1328,'Факторы ликвидности'!C$4:L$2204,6,FALSE),0)</f>
        <v>0.4</v>
      </c>
      <c r="L616">
        <f>IFERROR(VLOOKUP(D616:D1328,'Факторы ликвидности'!C$4:L$2204,7,FALSE),0)</f>
        <v>9.6999999999999993</v>
      </c>
      <c r="M616">
        <f>IFERROR(VLOOKUP(D616:D1328,'Факторы ликвидности'!C$4:L$2204,8,FALSE),0)</f>
        <v>0</v>
      </c>
      <c r="N616">
        <f>IFERROR(VLOOKUP(D616:D1328,'Факторы ликвидности'!C$4:L$2204,10,FALSE),0)</f>
        <v>-83.3</v>
      </c>
    </row>
    <row r="617" spans="2:14" x14ac:dyDescent="0.3">
      <c r="B617">
        <v>613</v>
      </c>
      <c r="C617" s="18">
        <f t="shared" si="13"/>
        <v>2</v>
      </c>
      <c r="D617" s="8">
        <v>43179</v>
      </c>
      <c r="E617">
        <f>IFERROR(VLOOKUP(D616:D1329,'Остатки на корсчетах'!B$3:D$4956,2,FALSE),0)</f>
        <v>1933.5</v>
      </c>
      <c r="F617">
        <f>IFERROR(VLOOKUP(D617:D1329,Сальдо!C$3:D$4010,2,FALSE),0)</f>
        <v>140.4</v>
      </c>
      <c r="G617">
        <f>IFERROR(VLOOKUP(D617:D1329,'Факторы ликвидности'!C$4:L$2204,2,FALSE),0)</f>
        <v>13.4</v>
      </c>
      <c r="H617">
        <f>IFERROR(VLOOKUP(D617:D1329,'Факторы ликвидности'!C$4:L$2204,3,FALSE),0)</f>
        <v>66.900000000000006</v>
      </c>
      <c r="I617">
        <f>IFERROR(VLOOKUP(D617:D1329,'Факторы ликвидности'!C$4:L$2204,4,FALSE),0)</f>
        <v>3</v>
      </c>
      <c r="J617">
        <f>IFERROR(VLOOKUP(D617:D1329,'Факторы ликвидности'!C$4:L$2204,5,FALSE),0)</f>
        <v>0</v>
      </c>
      <c r="K617">
        <f>IFERROR(VLOOKUP(D617:D1329,'Факторы ликвидности'!C$4:L$2204,6,FALSE),0)</f>
        <v>1.5</v>
      </c>
      <c r="L617">
        <f>IFERROR(VLOOKUP(D617:D1329,'Факторы ликвидности'!C$4:L$2204,7,FALSE),0)</f>
        <v>9.6</v>
      </c>
      <c r="M617">
        <f>IFERROR(VLOOKUP(D617:D1329,'Факторы ликвидности'!C$4:L$2204,8,FALSE),0)</f>
        <v>-1.5</v>
      </c>
      <c r="N617">
        <f>IFERROR(VLOOKUP(D617:D1329,'Факторы ликвидности'!C$4:L$2204,10,FALSE),0)</f>
        <v>-8.1999999999999993</v>
      </c>
    </row>
    <row r="618" spans="2:14" x14ac:dyDescent="0.3">
      <c r="B618">
        <v>614</v>
      </c>
      <c r="C618" s="18">
        <f t="shared" si="13"/>
        <v>1</v>
      </c>
      <c r="D618" s="8">
        <v>43178</v>
      </c>
      <c r="E618">
        <f>IFERROR(VLOOKUP(D617:D1330,'Остатки на корсчетах'!B$3:D$4956,2,FALSE),0)</f>
        <v>1927.5</v>
      </c>
      <c r="F618">
        <f>IFERROR(VLOOKUP(D618:D1330,Сальдо!C$3:D$4010,2,FALSE),0)</f>
        <v>133.9</v>
      </c>
      <c r="G618">
        <f>IFERROR(VLOOKUP(D618:D1330,'Факторы ликвидности'!C$4:L$2204,2,FALSE),0)</f>
        <v>25.4</v>
      </c>
      <c r="H618">
        <f>IFERROR(VLOOKUP(D618:D1330,'Факторы ликвидности'!C$4:L$2204,3,FALSE),0)</f>
        <v>-13.8</v>
      </c>
      <c r="I618">
        <f>IFERROR(VLOOKUP(D618:D1330,'Факторы ликвидности'!C$4:L$2204,4,FALSE),0)</f>
        <v>0</v>
      </c>
      <c r="J618">
        <f>IFERROR(VLOOKUP(D618:D1330,'Факторы ликвидности'!C$4:L$2204,5,FALSE),0)</f>
        <v>0</v>
      </c>
      <c r="K618">
        <f>IFERROR(VLOOKUP(D618:D1330,'Факторы ликвидности'!C$4:L$2204,6,FALSE),0)</f>
        <v>-0.4</v>
      </c>
      <c r="L618">
        <f>IFERROR(VLOOKUP(D618:D1330,'Факторы ликвидности'!C$4:L$2204,7,FALSE),0)</f>
        <v>9.6999999999999993</v>
      </c>
      <c r="M618">
        <f>IFERROR(VLOOKUP(D618:D1330,'Факторы ликвидности'!C$4:L$2204,8,FALSE),0)</f>
        <v>0.8</v>
      </c>
      <c r="N618">
        <f>IFERROR(VLOOKUP(D618:D1330,'Факторы ликвидности'!C$4:L$2204,10,FALSE),0)</f>
        <v>-6.4</v>
      </c>
    </row>
    <row r="619" spans="2:14" x14ac:dyDescent="0.3">
      <c r="B619">
        <v>615</v>
      </c>
      <c r="C619" s="18">
        <f t="shared" si="13"/>
        <v>7</v>
      </c>
      <c r="D619" s="19">
        <v>43177</v>
      </c>
      <c r="E619">
        <f>IFERROR(VLOOKUP(D618:D1331,'Остатки на корсчетах'!B$3:D$4956,2,FALSE),0)</f>
        <v>0</v>
      </c>
      <c r="F619">
        <f>IFERROR(VLOOKUP(D619:D1331,Сальдо!C$3:D$4010,2,FALSE),0)</f>
        <v>0</v>
      </c>
      <c r="G619">
        <f>IFERROR(VLOOKUP(D619:D1331,'Факторы ликвидности'!C$4:L$2204,2,FALSE),0)</f>
        <v>0</v>
      </c>
      <c r="H619">
        <f>IFERROR(VLOOKUP(D619:D1331,'Факторы ликвидности'!C$4:L$2204,3,FALSE),0)</f>
        <v>0</v>
      </c>
      <c r="I619">
        <f>IFERROR(VLOOKUP(D619:D1331,'Факторы ликвидности'!C$4:L$2204,4,FALSE),0)</f>
        <v>0</v>
      </c>
      <c r="J619">
        <f>IFERROR(VLOOKUP(D619:D1331,'Факторы ликвидности'!C$4:L$2204,5,FALSE),0)</f>
        <v>0</v>
      </c>
      <c r="K619">
        <f>IFERROR(VLOOKUP(D619:D1331,'Факторы ликвидности'!C$4:L$2204,6,FALSE),0)</f>
        <v>0</v>
      </c>
      <c r="L619">
        <f>IFERROR(VLOOKUP(D619:D1331,'Факторы ликвидности'!C$4:L$2204,7,FALSE),0)</f>
        <v>0</v>
      </c>
      <c r="M619">
        <f>IFERROR(VLOOKUP(D619:D1331,'Факторы ликвидности'!C$4:L$2204,8,FALSE),0)</f>
        <v>0</v>
      </c>
      <c r="N619">
        <f>IFERROR(VLOOKUP(D619:D1331,'Факторы ликвидности'!C$4:L$2204,10,FALSE),0)</f>
        <v>0</v>
      </c>
    </row>
    <row r="620" spans="2:14" x14ac:dyDescent="0.3">
      <c r="B620">
        <v>616</v>
      </c>
      <c r="C620" s="18">
        <f t="shared" si="13"/>
        <v>6</v>
      </c>
      <c r="D620" s="19">
        <v>43176</v>
      </c>
      <c r="E620">
        <f>IFERROR(VLOOKUP(D619:D1332,'Остатки на корсчетах'!B$3:D$4956,2,FALSE),0)</f>
        <v>0</v>
      </c>
      <c r="F620">
        <f>IFERROR(VLOOKUP(D620:D1332,Сальдо!C$3:D$4010,2,FALSE),0)</f>
        <v>0</v>
      </c>
      <c r="G620">
        <f>IFERROR(VLOOKUP(D620:D1332,'Факторы ликвидности'!C$4:L$2204,2,FALSE),0)</f>
        <v>0</v>
      </c>
      <c r="H620">
        <f>IFERROR(VLOOKUP(D620:D1332,'Факторы ликвидности'!C$4:L$2204,3,FALSE),0)</f>
        <v>0</v>
      </c>
      <c r="I620">
        <f>IFERROR(VLOOKUP(D620:D1332,'Факторы ликвидности'!C$4:L$2204,4,FALSE),0)</f>
        <v>0</v>
      </c>
      <c r="J620">
        <f>IFERROR(VLOOKUP(D620:D1332,'Факторы ликвидности'!C$4:L$2204,5,FALSE),0)</f>
        <v>0</v>
      </c>
      <c r="K620">
        <f>IFERROR(VLOOKUP(D620:D1332,'Факторы ликвидности'!C$4:L$2204,6,FALSE),0)</f>
        <v>0</v>
      </c>
      <c r="L620">
        <f>IFERROR(VLOOKUP(D620:D1332,'Факторы ликвидности'!C$4:L$2204,7,FALSE),0)</f>
        <v>0</v>
      </c>
      <c r="M620">
        <f>IFERROR(VLOOKUP(D620:D1332,'Факторы ликвидности'!C$4:L$2204,8,FALSE),0)</f>
        <v>0</v>
      </c>
      <c r="N620">
        <f>IFERROR(VLOOKUP(D620:D1332,'Факторы ликвидности'!C$4:L$2204,10,FALSE),0)</f>
        <v>0</v>
      </c>
    </row>
    <row r="621" spans="2:14" x14ac:dyDescent="0.3">
      <c r="B621">
        <v>617</v>
      </c>
      <c r="C621" s="18">
        <f t="shared" si="13"/>
        <v>5</v>
      </c>
      <c r="D621" s="19">
        <v>43175</v>
      </c>
      <c r="E621">
        <f>IFERROR(VLOOKUP(D620:D1333,'Остатки на корсчетах'!B$3:D$4956,2,FALSE),0)</f>
        <v>2502.8000000000002</v>
      </c>
      <c r="F621">
        <f>IFERROR(VLOOKUP(D621:D1333,Сальдо!C$3:D$4010,2,FALSE),0)</f>
        <v>406.8</v>
      </c>
      <c r="G621">
        <f>IFERROR(VLOOKUP(D621:D1333,'Факторы ликвидности'!C$4:L$2204,2,FALSE),0)</f>
        <v>-25.8</v>
      </c>
      <c r="H621">
        <f>IFERROR(VLOOKUP(D621:D1333,'Факторы ликвидности'!C$4:L$2204,3,FALSE),0)</f>
        <v>102.5</v>
      </c>
      <c r="I621">
        <f>IFERROR(VLOOKUP(D621:D1333,'Факторы ликвидности'!C$4:L$2204,4,FALSE),0)</f>
        <v>0</v>
      </c>
      <c r="J621">
        <f>IFERROR(VLOOKUP(D621:D1333,'Факторы ликвидности'!C$4:L$2204,5,FALSE),0)</f>
        <v>9</v>
      </c>
      <c r="K621">
        <f>IFERROR(VLOOKUP(D621:D1333,'Факторы ликвидности'!C$4:L$2204,6,FALSE),0)</f>
        <v>0</v>
      </c>
      <c r="L621">
        <f>IFERROR(VLOOKUP(D621:D1333,'Факторы ликвидности'!C$4:L$2204,7,FALSE),0)</f>
        <v>9.6999999999999993</v>
      </c>
      <c r="M621">
        <f>IFERROR(VLOOKUP(D621:D1333,'Факторы ликвидности'!C$4:L$2204,8,FALSE),0)</f>
        <v>0</v>
      </c>
      <c r="N621">
        <f>IFERROR(VLOOKUP(D621:D1333,'Факторы ликвидности'!C$4:L$2204,10,FALSE),0)</f>
        <v>-652</v>
      </c>
    </row>
    <row r="622" spans="2:14" x14ac:dyDescent="0.3">
      <c r="B622">
        <v>618</v>
      </c>
      <c r="C622" s="18">
        <f t="shared" si="13"/>
        <v>4</v>
      </c>
      <c r="D622" s="19">
        <v>43174</v>
      </c>
      <c r="E622">
        <f>IFERROR(VLOOKUP(D621:D1334,'Остатки на корсчетах'!B$3:D$4956,2,FALSE),0)</f>
        <v>2042.2</v>
      </c>
      <c r="F622">
        <f>IFERROR(VLOOKUP(D622:D1334,Сальдо!C$3:D$4010,2,FALSE),0)</f>
        <v>125.4</v>
      </c>
      <c r="G622">
        <f>IFERROR(VLOOKUP(D622:D1334,'Факторы ликвидности'!C$4:L$2204,2,FALSE),0)</f>
        <v>-36.4</v>
      </c>
      <c r="H622">
        <f>IFERROR(VLOOKUP(D622:D1334,'Факторы ликвидности'!C$4:L$2204,3,FALSE),0)</f>
        <v>493.8</v>
      </c>
      <c r="I622">
        <f>IFERROR(VLOOKUP(D622:D1334,'Факторы ликвидности'!C$4:L$2204,4,FALSE),0)</f>
        <v>0</v>
      </c>
      <c r="J622">
        <f>IFERROR(VLOOKUP(D622:D1334,'Факторы ликвидности'!C$4:L$2204,5,FALSE),0)</f>
        <v>0</v>
      </c>
      <c r="K622">
        <f>IFERROR(VLOOKUP(D622:D1334,'Факторы ликвидности'!C$4:L$2204,6,FALSE),0)</f>
        <v>1.2</v>
      </c>
      <c r="L622">
        <f>IFERROR(VLOOKUP(D622:D1334,'Факторы ликвидности'!C$4:L$2204,7,FALSE),0)</f>
        <v>9.6</v>
      </c>
      <c r="M622">
        <f>IFERROR(VLOOKUP(D622:D1334,'Факторы ликвидности'!C$4:L$2204,8,FALSE),0)</f>
        <v>0</v>
      </c>
      <c r="N622">
        <f>IFERROR(VLOOKUP(D622:D1334,'Факторы ликвидности'!C$4:L$2204,10,FALSE),0)</f>
        <v>3.3</v>
      </c>
    </row>
    <row r="623" spans="2:14" x14ac:dyDescent="0.3">
      <c r="B623">
        <v>619</v>
      </c>
      <c r="C623" s="18">
        <f t="shared" si="13"/>
        <v>3</v>
      </c>
      <c r="D623" s="19">
        <v>43173</v>
      </c>
      <c r="E623">
        <f>IFERROR(VLOOKUP(D622:D1335,'Остатки на корсчетах'!B$3:D$4956,2,FALSE),0)</f>
        <v>1916.3</v>
      </c>
      <c r="F623">
        <f>IFERROR(VLOOKUP(D623:D1335,Сальдо!C$3:D$4010,2,FALSE),0)</f>
        <v>592.70000000000005</v>
      </c>
      <c r="G623">
        <f>IFERROR(VLOOKUP(D623:D1335,'Факторы ликвидности'!C$4:L$2204,2,FALSE),0)</f>
        <v>-24.1</v>
      </c>
      <c r="H623">
        <f>IFERROR(VLOOKUP(D623:D1335,'Факторы ликвидности'!C$4:L$2204,3,FALSE),0)</f>
        <v>-28.4</v>
      </c>
      <c r="I623">
        <f>IFERROR(VLOOKUP(D623:D1335,'Факторы ликвидности'!C$4:L$2204,4,FALSE),0)</f>
        <v>112.3</v>
      </c>
      <c r="J623">
        <f>IFERROR(VLOOKUP(D623:D1335,'Факторы ликвидности'!C$4:L$2204,5,FALSE),0)</f>
        <v>0</v>
      </c>
      <c r="K623">
        <f>IFERROR(VLOOKUP(D623:D1335,'Факторы ликвидности'!C$4:L$2204,6,FALSE),0)</f>
        <v>0.2</v>
      </c>
      <c r="L623">
        <f>IFERROR(VLOOKUP(D623:D1335,'Факторы ликвидности'!C$4:L$2204,7,FALSE),0)</f>
        <v>9.6999999999999993</v>
      </c>
      <c r="M623">
        <f>IFERROR(VLOOKUP(D623:D1335,'Факторы ликвидности'!C$4:L$2204,8,FALSE),0)</f>
        <v>0</v>
      </c>
      <c r="N623">
        <f>IFERROR(VLOOKUP(D623:D1335,'Факторы ликвидности'!C$4:L$2204,10,FALSE),0)</f>
        <v>178.3</v>
      </c>
    </row>
    <row r="624" spans="2:14" x14ac:dyDescent="0.3">
      <c r="B624">
        <v>620</v>
      </c>
      <c r="C624" s="16">
        <f t="shared" si="13"/>
        <v>2</v>
      </c>
      <c r="D624" s="17">
        <v>43172</v>
      </c>
      <c r="E624">
        <f>IFERROR(VLOOKUP(D623:D1336,'Остатки на корсчетах'!B$3:D$4956,2,FALSE),0)</f>
        <v>2094.8000000000002</v>
      </c>
      <c r="F624">
        <f>IFERROR(VLOOKUP(D624:D1336,Сальдо!C$3:D$4010,2,FALSE),0)</f>
        <v>598.1</v>
      </c>
      <c r="G624">
        <f>IFERROR(VLOOKUP(D624:D1336,'Факторы ликвидности'!C$4:L$2204,2,FALSE),0)</f>
        <v>-2.9</v>
      </c>
      <c r="H624">
        <f>IFERROR(VLOOKUP(D624:D1336,'Факторы ликвидности'!C$4:L$2204,3,FALSE),0)</f>
        <v>40.799999999999997</v>
      </c>
      <c r="I624">
        <f>IFERROR(VLOOKUP(D624:D1336,'Факторы ликвидности'!C$4:L$2204,4,FALSE),0)</f>
        <v>9.9</v>
      </c>
      <c r="J624">
        <f>IFERROR(VLOOKUP(D624:D1336,'Факторы ликвидности'!C$4:L$2204,5,FALSE),0)</f>
        <v>0</v>
      </c>
      <c r="K624">
        <f>IFERROR(VLOOKUP(D624:D1336,'Факторы ликвидности'!C$4:L$2204,6,FALSE),0)</f>
        <v>4.9000000000000004</v>
      </c>
      <c r="L624">
        <f>IFERROR(VLOOKUP(D624:D1336,'Факторы ликвидности'!C$4:L$2204,7,FALSE),0)</f>
        <v>9.6</v>
      </c>
      <c r="M624">
        <f>IFERROR(VLOOKUP(D624:D1336,'Факторы ликвидности'!C$4:L$2204,8,FALSE),0)</f>
        <v>0</v>
      </c>
      <c r="N624">
        <f>IFERROR(VLOOKUP(D624:D1336,'Факторы ликвидности'!C$4:L$2204,10,FALSE),0)</f>
        <v>-216.4</v>
      </c>
    </row>
    <row r="625" spans="2:14" x14ac:dyDescent="0.3">
      <c r="B625">
        <v>621</v>
      </c>
      <c r="C625" s="16">
        <f t="shared" si="13"/>
        <v>1</v>
      </c>
      <c r="D625" s="17">
        <v>43171</v>
      </c>
      <c r="E625">
        <f>IFERROR(VLOOKUP(D624:D1337,'Остатки на корсчетах'!B$3:D$4956,2,FALSE),0)</f>
        <v>2328.1</v>
      </c>
      <c r="F625">
        <f>IFERROR(VLOOKUP(D625:D1337,Сальдо!C$3:D$4010,2,FALSE),0)</f>
        <v>145.80000000000001</v>
      </c>
      <c r="G625">
        <f>IFERROR(VLOOKUP(D625:D1337,'Факторы ликвидности'!C$4:L$2204,2,FALSE),0)</f>
        <v>44.9</v>
      </c>
      <c r="H625">
        <f>IFERROR(VLOOKUP(D625:D1337,'Факторы ликвидности'!C$4:L$2204,3,FALSE),0)</f>
        <v>174.4</v>
      </c>
      <c r="I625">
        <f>IFERROR(VLOOKUP(D625:D1337,'Факторы ликвидности'!C$4:L$2204,4,FALSE),0)</f>
        <v>0</v>
      </c>
      <c r="J625">
        <f>IFERROR(VLOOKUP(D625:D1337,'Факторы ликвидности'!C$4:L$2204,5,FALSE),0)</f>
        <v>0</v>
      </c>
      <c r="K625">
        <f>IFERROR(VLOOKUP(D625:D1337,'Факторы ликвидности'!C$4:L$2204,6,FALSE),0)</f>
        <v>0</v>
      </c>
      <c r="L625">
        <f>IFERROR(VLOOKUP(D625:D1337,'Факторы ликвидности'!C$4:L$2204,7,FALSE),0)</f>
        <v>9.6999999999999993</v>
      </c>
      <c r="M625">
        <f>IFERROR(VLOOKUP(D625:D1337,'Факторы ликвидности'!C$4:L$2204,8,FALSE),0)</f>
        <v>0</v>
      </c>
      <c r="N625">
        <f>IFERROR(VLOOKUP(D625:D1337,'Факторы ликвидности'!C$4:L$2204,10,FALSE),0)</f>
        <v>-452.7</v>
      </c>
    </row>
    <row r="626" spans="2:14" x14ac:dyDescent="0.3">
      <c r="B626">
        <v>622</v>
      </c>
      <c r="C626" s="16">
        <f t="shared" si="13"/>
        <v>7</v>
      </c>
      <c r="D626" s="17">
        <v>43170</v>
      </c>
      <c r="E626">
        <f>IFERROR(VLOOKUP(D625:D1338,'Остатки на корсчетах'!B$3:D$4956,2,FALSE),0)</f>
        <v>0</v>
      </c>
      <c r="F626">
        <f>IFERROR(VLOOKUP(D626:D1338,Сальдо!C$3:D$4010,2,FALSE),0)</f>
        <v>0</v>
      </c>
      <c r="G626">
        <f>IFERROR(VLOOKUP(D626:D1338,'Факторы ликвидности'!C$4:L$2204,2,FALSE),0)</f>
        <v>0</v>
      </c>
      <c r="H626">
        <f>IFERROR(VLOOKUP(D626:D1338,'Факторы ликвидности'!C$4:L$2204,3,FALSE),0)</f>
        <v>0</v>
      </c>
      <c r="I626">
        <f>IFERROR(VLOOKUP(D626:D1338,'Факторы ликвидности'!C$4:L$2204,4,FALSE),0)</f>
        <v>0</v>
      </c>
      <c r="J626">
        <f>IFERROR(VLOOKUP(D626:D1338,'Факторы ликвидности'!C$4:L$2204,5,FALSE),0)</f>
        <v>0</v>
      </c>
      <c r="K626">
        <f>IFERROR(VLOOKUP(D626:D1338,'Факторы ликвидности'!C$4:L$2204,6,FALSE),0)</f>
        <v>0</v>
      </c>
      <c r="L626">
        <f>IFERROR(VLOOKUP(D626:D1338,'Факторы ликвидности'!C$4:L$2204,7,FALSE),0)</f>
        <v>0</v>
      </c>
      <c r="M626">
        <f>IFERROR(VLOOKUP(D626:D1338,'Факторы ликвидности'!C$4:L$2204,8,FALSE),0)</f>
        <v>0</v>
      </c>
      <c r="N626">
        <f>IFERROR(VLOOKUP(D626:D1338,'Факторы ликвидности'!C$4:L$2204,10,FALSE),0)</f>
        <v>0</v>
      </c>
    </row>
    <row r="627" spans="2:14" x14ac:dyDescent="0.3">
      <c r="B627">
        <v>623</v>
      </c>
      <c r="C627" s="16">
        <f t="shared" si="13"/>
        <v>6</v>
      </c>
      <c r="D627" s="17">
        <v>43169</v>
      </c>
      <c r="E627">
        <f>IFERROR(VLOOKUP(D626:D1339,'Остатки на корсчетах'!B$3:D$4956,2,FALSE),0)</f>
        <v>0</v>
      </c>
      <c r="F627">
        <f>IFERROR(VLOOKUP(D627:D1339,Сальдо!C$3:D$4010,2,FALSE),0)</f>
        <v>0</v>
      </c>
      <c r="G627">
        <f>IFERROR(VLOOKUP(D627:D1339,'Факторы ликвидности'!C$4:L$2204,2,FALSE),0)</f>
        <v>0</v>
      </c>
      <c r="H627">
        <f>IFERROR(VLOOKUP(D627:D1339,'Факторы ликвидности'!C$4:L$2204,3,FALSE),0)</f>
        <v>0</v>
      </c>
      <c r="I627">
        <f>IFERROR(VLOOKUP(D627:D1339,'Факторы ликвидности'!C$4:L$2204,4,FALSE),0)</f>
        <v>0</v>
      </c>
      <c r="J627">
        <f>IFERROR(VLOOKUP(D627:D1339,'Факторы ликвидности'!C$4:L$2204,5,FALSE),0)</f>
        <v>0</v>
      </c>
      <c r="K627">
        <f>IFERROR(VLOOKUP(D627:D1339,'Факторы ликвидности'!C$4:L$2204,6,FALSE),0)</f>
        <v>0</v>
      </c>
      <c r="L627">
        <f>IFERROR(VLOOKUP(D627:D1339,'Факторы ликвидности'!C$4:L$2204,7,FALSE),0)</f>
        <v>0</v>
      </c>
      <c r="M627">
        <f>IFERROR(VLOOKUP(D627:D1339,'Факторы ликвидности'!C$4:L$2204,8,FALSE),0)</f>
        <v>0</v>
      </c>
      <c r="N627">
        <f>IFERROR(VLOOKUP(D627:D1339,'Факторы ликвидности'!C$4:L$2204,10,FALSE),0)</f>
        <v>0</v>
      </c>
    </row>
    <row r="628" spans="2:14" x14ac:dyDescent="0.3">
      <c r="B628">
        <v>624</v>
      </c>
      <c r="C628" s="16">
        <f t="shared" si="13"/>
        <v>5</v>
      </c>
      <c r="D628" s="17">
        <v>43168</v>
      </c>
      <c r="E628">
        <f>IFERROR(VLOOKUP(D627:D1340,'Остатки на корсчетах'!B$3:D$4956,2,FALSE),0)</f>
        <v>0</v>
      </c>
      <c r="F628">
        <f>IFERROR(VLOOKUP(D628:D1340,Сальдо!C$3:D$4010,2,FALSE),0)</f>
        <v>0</v>
      </c>
      <c r="G628">
        <f>IFERROR(VLOOKUP(D628:D1340,'Факторы ликвидности'!C$4:L$2204,2,FALSE),0)</f>
        <v>0</v>
      </c>
      <c r="H628">
        <f>IFERROR(VLOOKUP(D628:D1340,'Факторы ликвидности'!C$4:L$2204,3,FALSE),0)</f>
        <v>0</v>
      </c>
      <c r="I628">
        <f>IFERROR(VLOOKUP(D628:D1340,'Факторы ликвидности'!C$4:L$2204,4,FALSE),0)</f>
        <v>0</v>
      </c>
      <c r="J628">
        <f>IFERROR(VLOOKUP(D628:D1340,'Факторы ликвидности'!C$4:L$2204,5,FALSE),0)</f>
        <v>0</v>
      </c>
      <c r="K628">
        <f>IFERROR(VLOOKUP(D628:D1340,'Факторы ликвидности'!C$4:L$2204,6,FALSE),0)</f>
        <v>0</v>
      </c>
      <c r="L628">
        <f>IFERROR(VLOOKUP(D628:D1340,'Факторы ликвидности'!C$4:L$2204,7,FALSE),0)</f>
        <v>0</v>
      </c>
      <c r="M628">
        <f>IFERROR(VLOOKUP(D628:D1340,'Факторы ликвидности'!C$4:L$2204,8,FALSE),0)</f>
        <v>0</v>
      </c>
      <c r="N628">
        <f>IFERROR(VLOOKUP(D628:D1340,'Факторы ликвидности'!C$4:L$2204,10,FALSE),0)</f>
        <v>0</v>
      </c>
    </row>
    <row r="629" spans="2:14" x14ac:dyDescent="0.3">
      <c r="B629">
        <v>625</v>
      </c>
      <c r="C629" s="16">
        <f t="shared" si="13"/>
        <v>4</v>
      </c>
      <c r="D629" s="17">
        <v>43167</v>
      </c>
      <c r="E629">
        <f>IFERROR(VLOOKUP(D628:D1341,'Остатки на корсчетах'!B$3:D$4956,2,FALSE),0)</f>
        <v>0</v>
      </c>
      <c r="F629">
        <f>IFERROR(VLOOKUP(D629:D1341,Сальдо!C$3:D$4010,2,FALSE),0)</f>
        <v>0</v>
      </c>
      <c r="G629">
        <f>IFERROR(VLOOKUP(D629:D1341,'Факторы ликвидности'!C$4:L$2204,2,FALSE),0)</f>
        <v>0</v>
      </c>
      <c r="H629">
        <f>IFERROR(VLOOKUP(D629:D1341,'Факторы ликвидности'!C$4:L$2204,3,FALSE),0)</f>
        <v>0</v>
      </c>
      <c r="I629">
        <f>IFERROR(VLOOKUP(D629:D1341,'Факторы ликвидности'!C$4:L$2204,4,FALSE),0)</f>
        <v>0</v>
      </c>
      <c r="J629">
        <f>IFERROR(VLOOKUP(D629:D1341,'Факторы ликвидности'!C$4:L$2204,5,FALSE),0)</f>
        <v>0</v>
      </c>
      <c r="K629">
        <f>IFERROR(VLOOKUP(D629:D1341,'Факторы ликвидности'!C$4:L$2204,6,FALSE),0)</f>
        <v>0</v>
      </c>
      <c r="L629">
        <f>IFERROR(VLOOKUP(D629:D1341,'Факторы ликвидности'!C$4:L$2204,7,FALSE),0)</f>
        <v>0</v>
      </c>
      <c r="M629">
        <f>IFERROR(VLOOKUP(D629:D1341,'Факторы ликвидности'!C$4:L$2204,8,FALSE),0)</f>
        <v>0</v>
      </c>
      <c r="N629">
        <f>IFERROR(VLOOKUP(D629:D1341,'Факторы ликвидности'!C$4:L$2204,10,FALSE),0)</f>
        <v>0</v>
      </c>
    </row>
    <row r="630" spans="2:14" x14ac:dyDescent="0.3">
      <c r="B630">
        <v>626</v>
      </c>
      <c r="C630" s="16">
        <f t="shared" si="13"/>
        <v>3</v>
      </c>
      <c r="D630" s="17">
        <v>43166</v>
      </c>
      <c r="E630">
        <f>IFERROR(VLOOKUP(D629:D1342,'Остатки на корсчетах'!B$3:D$4956,2,FALSE),0)</f>
        <v>1520.1</v>
      </c>
      <c r="F630">
        <f>IFERROR(VLOOKUP(D630:D1342,Сальдо!C$3:D$4010,2,FALSE),0)</f>
        <v>799.1</v>
      </c>
      <c r="G630">
        <f>IFERROR(VLOOKUP(D630:D1342,'Факторы ликвидности'!C$4:L$2204,2,FALSE),0)</f>
        <v>-62.4</v>
      </c>
      <c r="H630">
        <f>IFERROR(VLOOKUP(D630:D1342,'Факторы ликвидности'!C$4:L$2204,3,FALSE),0)</f>
        <v>214.3</v>
      </c>
      <c r="I630">
        <f>IFERROR(VLOOKUP(D630:D1342,'Факторы ликвидности'!C$4:L$2204,4,FALSE),0)</f>
        <v>-40.799999999999997</v>
      </c>
      <c r="J630">
        <f>IFERROR(VLOOKUP(D630:D1342,'Факторы ликвидности'!C$4:L$2204,5,FALSE),0)</f>
        <v>5</v>
      </c>
      <c r="K630">
        <f>IFERROR(VLOOKUP(D630:D1342,'Факторы ликвидности'!C$4:L$2204,6,FALSE),0)</f>
        <v>1</v>
      </c>
      <c r="L630">
        <f>IFERROR(VLOOKUP(D630:D1342,'Факторы ликвидности'!C$4:L$2204,7,FALSE),0)</f>
        <v>15.5</v>
      </c>
      <c r="M630">
        <f>IFERROR(VLOOKUP(D630:D1342,'Факторы ликвидности'!C$4:L$2204,8,FALSE),0)</f>
        <v>0</v>
      </c>
      <c r="N630">
        <f>IFERROR(VLOOKUP(D630:D1342,'Факторы ликвидности'!C$4:L$2204,10,FALSE),0)</f>
        <v>656.1</v>
      </c>
    </row>
    <row r="631" spans="2:14" x14ac:dyDescent="0.3">
      <c r="B631">
        <v>627</v>
      </c>
      <c r="C631" s="18">
        <f t="shared" si="13"/>
        <v>2</v>
      </c>
      <c r="D631" s="8">
        <v>43165</v>
      </c>
      <c r="E631">
        <f>IFERROR(VLOOKUP(D630:D1343,'Остатки на корсчетах'!B$3:D$4956,2,FALSE),0)</f>
        <v>1753</v>
      </c>
      <c r="F631">
        <f>IFERROR(VLOOKUP(D631:D1343,Сальдо!C$3:D$4010,2,FALSE),0)</f>
        <v>895</v>
      </c>
      <c r="G631">
        <f>IFERROR(VLOOKUP(D631:D1343,'Факторы ликвидности'!C$4:L$2204,2,FALSE),0)</f>
        <v>-65.8</v>
      </c>
      <c r="H631">
        <f>IFERROR(VLOOKUP(D631:D1343,'Факторы ликвидности'!C$4:L$2204,3,FALSE),0)</f>
        <v>73.400000000000006</v>
      </c>
      <c r="I631">
        <f>IFERROR(VLOOKUP(D631:D1343,'Факторы ликвидности'!C$4:L$2204,4,FALSE),0)</f>
        <v>0</v>
      </c>
      <c r="J631">
        <f>IFERROR(VLOOKUP(D631:D1343,'Факторы ликвидности'!C$4:L$2204,5,FALSE),0)</f>
        <v>0</v>
      </c>
      <c r="K631">
        <f>IFERROR(VLOOKUP(D631:D1343,'Факторы ликвидности'!C$4:L$2204,6,FALSE),0)</f>
        <v>0.6</v>
      </c>
      <c r="L631">
        <f>IFERROR(VLOOKUP(D631:D1343,'Факторы ликвидности'!C$4:L$2204,7,FALSE),0)</f>
        <v>15.8</v>
      </c>
      <c r="M631">
        <f>IFERROR(VLOOKUP(D631:D1343,'Факторы ликвидности'!C$4:L$2204,8,FALSE),0)</f>
        <v>0</v>
      </c>
      <c r="N631">
        <f>IFERROR(VLOOKUP(D631:D1343,'Факторы ликвидности'!C$4:L$2204,10,FALSE),0)</f>
        <v>-240.5</v>
      </c>
    </row>
    <row r="632" spans="2:14" x14ac:dyDescent="0.3">
      <c r="B632">
        <v>628</v>
      </c>
      <c r="C632" s="18">
        <f t="shared" si="13"/>
        <v>1</v>
      </c>
      <c r="D632" s="8">
        <v>43164</v>
      </c>
      <c r="E632">
        <f>IFERROR(VLOOKUP(D631:D1344,'Остатки на корсчетах'!B$3:D$4956,2,FALSE),0)</f>
        <v>2154.4</v>
      </c>
      <c r="F632">
        <f>IFERROR(VLOOKUP(D632:D1344,Сальдо!C$3:D$4010,2,FALSE),0)</f>
        <v>401.9</v>
      </c>
      <c r="G632">
        <f>IFERROR(VLOOKUP(D632:D1344,'Факторы ликвидности'!C$4:L$2204,2,FALSE),0)</f>
        <v>-11.6</v>
      </c>
      <c r="H632">
        <f>IFERROR(VLOOKUP(D632:D1344,'Факторы ликвидности'!C$4:L$2204,3,FALSE),0)</f>
        <v>103.4</v>
      </c>
      <c r="I632">
        <f>IFERROR(VLOOKUP(D632:D1344,'Факторы ликвидности'!C$4:L$2204,4,FALSE),0)</f>
        <v>0</v>
      </c>
      <c r="J632">
        <f>IFERROR(VLOOKUP(D632:D1344,'Факторы ликвидности'!C$4:L$2204,5,FALSE),0)</f>
        <v>0</v>
      </c>
      <c r="K632">
        <f>IFERROR(VLOOKUP(D632:D1344,'Факторы ликвидности'!C$4:L$2204,6,FALSE),0)</f>
        <v>0</v>
      </c>
      <c r="L632">
        <f>IFERROR(VLOOKUP(D632:D1344,'Факторы ликвидности'!C$4:L$2204,7,FALSE),0)</f>
        <v>15.8</v>
      </c>
      <c r="M632">
        <f>IFERROR(VLOOKUP(D632:D1344,'Факторы ликвидности'!C$4:L$2204,8,FALSE),0)</f>
        <v>0</v>
      </c>
      <c r="N632">
        <f>IFERROR(VLOOKUP(D632:D1344,'Факторы ликвидности'!C$4:L$2204,10,FALSE),0)</f>
        <v>-493.2</v>
      </c>
    </row>
    <row r="633" spans="2:14" x14ac:dyDescent="0.3">
      <c r="B633">
        <v>629</v>
      </c>
      <c r="C633" s="18">
        <f t="shared" si="13"/>
        <v>7</v>
      </c>
      <c r="D633" s="19">
        <v>43163</v>
      </c>
      <c r="E633">
        <f>IFERROR(VLOOKUP(D632:D1345,'Остатки на корсчетах'!B$3:D$4956,2,FALSE),0)</f>
        <v>0</v>
      </c>
      <c r="F633">
        <f>IFERROR(VLOOKUP(D633:D1345,Сальдо!C$3:D$4010,2,FALSE),0)</f>
        <v>0</v>
      </c>
      <c r="G633">
        <f>IFERROR(VLOOKUP(D633:D1345,'Факторы ликвидности'!C$4:L$2204,2,FALSE),0)</f>
        <v>0</v>
      </c>
      <c r="H633">
        <f>IFERROR(VLOOKUP(D633:D1345,'Факторы ликвидности'!C$4:L$2204,3,FALSE),0)</f>
        <v>0</v>
      </c>
      <c r="I633">
        <f>IFERROR(VLOOKUP(D633:D1345,'Факторы ликвидности'!C$4:L$2204,4,FALSE),0)</f>
        <v>0</v>
      </c>
      <c r="J633">
        <f>IFERROR(VLOOKUP(D633:D1345,'Факторы ликвидности'!C$4:L$2204,5,FALSE),0)</f>
        <v>0</v>
      </c>
      <c r="K633">
        <f>IFERROR(VLOOKUP(D633:D1345,'Факторы ликвидности'!C$4:L$2204,6,FALSE),0)</f>
        <v>0</v>
      </c>
      <c r="L633">
        <f>IFERROR(VLOOKUP(D633:D1345,'Факторы ликвидности'!C$4:L$2204,7,FALSE),0)</f>
        <v>0</v>
      </c>
      <c r="M633">
        <f>IFERROR(VLOOKUP(D633:D1345,'Факторы ликвидности'!C$4:L$2204,8,FALSE),0)</f>
        <v>0</v>
      </c>
      <c r="N633">
        <f>IFERROR(VLOOKUP(D633:D1345,'Факторы ликвидности'!C$4:L$2204,10,FALSE),0)</f>
        <v>0</v>
      </c>
    </row>
    <row r="634" spans="2:14" x14ac:dyDescent="0.3">
      <c r="B634">
        <v>630</v>
      </c>
      <c r="C634" s="18">
        <f t="shared" si="13"/>
        <v>6</v>
      </c>
      <c r="D634" s="19">
        <v>43162</v>
      </c>
      <c r="E634">
        <f>IFERROR(VLOOKUP(D633:D1346,'Остатки на корсчетах'!B$3:D$4956,2,FALSE),0)</f>
        <v>0</v>
      </c>
      <c r="F634">
        <f>IFERROR(VLOOKUP(D634:D1346,Сальдо!C$3:D$4010,2,FALSE),0)</f>
        <v>0</v>
      </c>
      <c r="G634">
        <f>IFERROR(VLOOKUP(D634:D1346,'Факторы ликвидности'!C$4:L$2204,2,FALSE),0)</f>
        <v>0</v>
      </c>
      <c r="H634">
        <f>IFERROR(VLOOKUP(D634:D1346,'Факторы ликвидности'!C$4:L$2204,3,FALSE),0)</f>
        <v>0</v>
      </c>
      <c r="I634">
        <f>IFERROR(VLOOKUP(D634:D1346,'Факторы ликвидности'!C$4:L$2204,4,FALSE),0)</f>
        <v>0</v>
      </c>
      <c r="J634">
        <f>IFERROR(VLOOKUP(D634:D1346,'Факторы ликвидности'!C$4:L$2204,5,FALSE),0)</f>
        <v>0</v>
      </c>
      <c r="K634">
        <f>IFERROR(VLOOKUP(D634:D1346,'Факторы ликвидности'!C$4:L$2204,6,FALSE),0)</f>
        <v>0</v>
      </c>
      <c r="L634">
        <f>IFERROR(VLOOKUP(D634:D1346,'Факторы ликвидности'!C$4:L$2204,7,FALSE),0)</f>
        <v>0</v>
      </c>
      <c r="M634">
        <f>IFERROR(VLOOKUP(D634:D1346,'Факторы ликвидности'!C$4:L$2204,8,FALSE),0)</f>
        <v>0</v>
      </c>
      <c r="N634">
        <f>IFERROR(VLOOKUP(D634:D1346,'Факторы ликвидности'!C$4:L$2204,10,FALSE),0)</f>
        <v>0</v>
      </c>
    </row>
    <row r="635" spans="2:14" x14ac:dyDescent="0.3">
      <c r="B635">
        <v>631</v>
      </c>
      <c r="C635" s="18">
        <f t="shared" si="13"/>
        <v>5</v>
      </c>
      <c r="D635" s="19">
        <v>43161</v>
      </c>
      <c r="E635">
        <f>IFERROR(VLOOKUP(D634:D1347,'Остатки на корсчетах'!B$3:D$4956,2,FALSE),0)</f>
        <v>2016.4</v>
      </c>
      <c r="F635">
        <f>IFERROR(VLOOKUP(D635:D1347,Сальдо!C$3:D$4010,2,FALSE),0)</f>
        <v>398.4</v>
      </c>
      <c r="G635">
        <f>IFERROR(VLOOKUP(D635:D1347,'Факторы ликвидности'!C$4:L$2204,2,FALSE),0)</f>
        <v>-36</v>
      </c>
      <c r="H635">
        <f>IFERROR(VLOOKUP(D635:D1347,'Факторы ликвидности'!C$4:L$2204,3,FALSE),0)</f>
        <v>178.8</v>
      </c>
      <c r="I635">
        <f>IFERROR(VLOOKUP(D635:D1347,'Факторы ликвидности'!C$4:L$2204,4,FALSE),0)</f>
        <v>0</v>
      </c>
      <c r="J635">
        <f>IFERROR(VLOOKUP(D635:D1347,'Факторы ликвидности'!C$4:L$2204,5,FALSE),0)</f>
        <v>131.80000000000001</v>
      </c>
      <c r="K635">
        <f>IFERROR(VLOOKUP(D635:D1347,'Факторы ликвидности'!C$4:L$2204,6,FALSE),0)</f>
        <v>-100</v>
      </c>
      <c r="L635">
        <f>IFERROR(VLOOKUP(D635:D1347,'Факторы ликвидности'!C$4:L$2204,7,FALSE),0)</f>
        <v>15.8</v>
      </c>
      <c r="M635">
        <f>IFERROR(VLOOKUP(D635:D1347,'Факторы ликвидности'!C$4:L$2204,8,FALSE),0)</f>
        <v>0</v>
      </c>
      <c r="N635">
        <f>IFERROR(VLOOKUP(D635:D1347,'Факторы ликвидности'!C$4:L$2204,10,FALSE),0)</f>
        <v>-4.8</v>
      </c>
    </row>
    <row r="636" spans="2:14" x14ac:dyDescent="0.3">
      <c r="B636">
        <v>632</v>
      </c>
      <c r="C636" s="18">
        <f t="shared" si="13"/>
        <v>4</v>
      </c>
      <c r="D636" s="19">
        <v>43160</v>
      </c>
      <c r="E636">
        <f>IFERROR(VLOOKUP(D635:D1348,'Остатки на корсчетах'!B$3:D$4956,2,FALSE),0)</f>
        <v>1813.2</v>
      </c>
      <c r="F636">
        <f>IFERROR(VLOOKUP(D636:D1348,Сальдо!C$3:D$4010,2,FALSE),0)</f>
        <v>158.1</v>
      </c>
      <c r="G636">
        <f>IFERROR(VLOOKUP(D636:D1348,'Факторы ликвидности'!C$4:L$2204,2,FALSE),0)</f>
        <v>-22.2</v>
      </c>
      <c r="H636">
        <f>IFERROR(VLOOKUP(D636:D1348,'Факторы ликвидности'!C$4:L$2204,3,FALSE),0)</f>
        <v>195.9</v>
      </c>
      <c r="I636">
        <f>IFERROR(VLOOKUP(D636:D1348,'Факторы ликвидности'!C$4:L$2204,4,FALSE),0)</f>
        <v>0</v>
      </c>
      <c r="J636">
        <f>IFERROR(VLOOKUP(D636:D1348,'Факторы ликвидности'!C$4:L$2204,5,FALSE),0)</f>
        <v>0</v>
      </c>
      <c r="K636">
        <f>IFERROR(VLOOKUP(D636:D1348,'Факторы ликвидности'!C$4:L$2204,6,FALSE),0)</f>
        <v>98.5</v>
      </c>
      <c r="L636">
        <f>IFERROR(VLOOKUP(D636:D1348,'Факторы ликвидности'!C$4:L$2204,7,FALSE),0)</f>
        <v>15.9</v>
      </c>
      <c r="M636">
        <f>IFERROR(VLOOKUP(D636:D1348,'Факторы ликвидности'!C$4:L$2204,8,FALSE),0)</f>
        <v>0</v>
      </c>
      <c r="N636">
        <f>IFERROR(VLOOKUP(D636:D1348,'Факторы ликвидности'!C$4:L$2204,10,FALSE),0)</f>
        <v>29.7</v>
      </c>
    </row>
    <row r="637" spans="2:14" x14ac:dyDescent="0.3">
      <c r="B637">
        <v>633</v>
      </c>
      <c r="C637" s="18">
        <f t="shared" si="13"/>
        <v>3</v>
      </c>
      <c r="D637" s="19">
        <v>43159</v>
      </c>
      <c r="E637">
        <f>IFERROR(VLOOKUP(D636:D1349,'Остатки на корсчетах'!B$3:D$4956,2,FALSE),0)</f>
        <v>2265</v>
      </c>
      <c r="F637">
        <f>IFERROR(VLOOKUP(D637:D1349,Сальдо!C$3:D$4010,2,FALSE),0)</f>
        <v>291.89999999999998</v>
      </c>
      <c r="G637">
        <f>IFERROR(VLOOKUP(D637:D1349,'Факторы ликвидности'!C$4:L$2204,2,FALSE),0)</f>
        <v>7.5</v>
      </c>
      <c r="H637">
        <f>IFERROR(VLOOKUP(D637:D1349,'Факторы ликвидности'!C$4:L$2204,3,FALSE),0)</f>
        <v>-329.1</v>
      </c>
      <c r="I637">
        <f>IFERROR(VLOOKUP(D637:D1349,'Факторы ликвидности'!C$4:L$2204,4,FALSE),0)</f>
        <v>-49.8</v>
      </c>
      <c r="J637">
        <f>IFERROR(VLOOKUP(D637:D1349,'Факторы ликвидности'!C$4:L$2204,5,FALSE),0)</f>
        <v>-55.9</v>
      </c>
      <c r="K637">
        <f>IFERROR(VLOOKUP(D637:D1349,'Факторы ликвидности'!C$4:L$2204,6,FALSE),0)</f>
        <v>-198.5</v>
      </c>
      <c r="L637">
        <f>IFERROR(VLOOKUP(D637:D1349,'Факторы ликвидности'!C$4:L$2204,7,FALSE),0)</f>
        <v>15.7</v>
      </c>
      <c r="M637">
        <f>IFERROR(VLOOKUP(D637:D1349,'Факторы ликвидности'!C$4:L$2204,8,FALSE),0)</f>
        <v>0</v>
      </c>
      <c r="N637">
        <f>IFERROR(VLOOKUP(D637:D1349,'Факторы ликвидности'!C$4:L$2204,10,FALSE),0)</f>
        <v>-130.4</v>
      </c>
    </row>
    <row r="638" spans="2:14" x14ac:dyDescent="0.3">
      <c r="B638">
        <v>634</v>
      </c>
      <c r="C638" s="16">
        <f t="shared" si="13"/>
        <v>2</v>
      </c>
      <c r="D638" s="17">
        <v>43158</v>
      </c>
      <c r="E638">
        <f>IFERROR(VLOOKUP(D637:D1350,'Остатки на корсчетах'!B$3:D$4956,2,FALSE),0)</f>
        <v>2113.6999999999998</v>
      </c>
      <c r="F638">
        <f>IFERROR(VLOOKUP(D638:D1350,Сальдо!C$3:D$4010,2,FALSE),0)</f>
        <v>84</v>
      </c>
      <c r="G638">
        <f>IFERROR(VLOOKUP(D638:D1350,'Факторы ликвидности'!C$4:L$2204,2,FALSE),0)</f>
        <v>34.1</v>
      </c>
      <c r="H638">
        <f>IFERROR(VLOOKUP(D638:D1350,'Факторы ликвидности'!C$4:L$2204,3,FALSE),0)</f>
        <v>190</v>
      </c>
      <c r="I638">
        <f>IFERROR(VLOOKUP(D638:D1350,'Факторы ликвидности'!C$4:L$2204,4,FALSE),0)</f>
        <v>23</v>
      </c>
      <c r="J638">
        <f>IFERROR(VLOOKUP(D638:D1350,'Факторы ликвидности'!C$4:L$2204,5,FALSE),0)</f>
        <v>0</v>
      </c>
      <c r="K638">
        <f>IFERROR(VLOOKUP(D638:D1350,'Факторы ликвидности'!C$4:L$2204,6,FALSE),0)</f>
        <v>99.8</v>
      </c>
      <c r="L638">
        <f>IFERROR(VLOOKUP(D638:D1350,'Факторы ликвидности'!C$4:L$2204,7,FALSE),0)</f>
        <v>15.5</v>
      </c>
      <c r="M638">
        <f>IFERROR(VLOOKUP(D638:D1350,'Факторы ликвидности'!C$4:L$2204,8,FALSE),0)</f>
        <v>0</v>
      </c>
      <c r="N638">
        <f>IFERROR(VLOOKUP(D638:D1350,'Факторы ликвидности'!C$4:L$2204,10,FALSE),0)</f>
        <v>-72.7</v>
      </c>
    </row>
    <row r="639" spans="2:14" x14ac:dyDescent="0.3">
      <c r="B639">
        <v>635</v>
      </c>
      <c r="C639" s="16">
        <f t="shared" si="13"/>
        <v>1</v>
      </c>
      <c r="D639" s="17">
        <v>43157</v>
      </c>
      <c r="E639">
        <f>IFERROR(VLOOKUP(D638:D1351,'Остатки на корсчетах'!B$3:D$4956,2,FALSE),0)</f>
        <v>2511.6</v>
      </c>
      <c r="F639">
        <f>IFERROR(VLOOKUP(D639:D1351,Сальдо!C$3:D$4010,2,FALSE),0)</f>
        <v>329.4</v>
      </c>
      <c r="G639">
        <f>IFERROR(VLOOKUP(D639:D1351,'Факторы ликвидности'!C$4:L$2204,2,FALSE),0)</f>
        <v>64.5</v>
      </c>
      <c r="H639">
        <f>IFERROR(VLOOKUP(D639:D1351,'Факторы ликвидности'!C$4:L$2204,3,FALSE),0)</f>
        <v>-708.5</v>
      </c>
      <c r="I639">
        <f>IFERROR(VLOOKUP(D639:D1351,'Факторы ликвидности'!C$4:L$2204,4,FALSE),0)</f>
        <v>0</v>
      </c>
      <c r="J639">
        <f>IFERROR(VLOOKUP(D639:D1351,'Факторы ликвидности'!C$4:L$2204,5,FALSE),0)</f>
        <v>0</v>
      </c>
      <c r="K639">
        <f>IFERROR(VLOOKUP(D639:D1351,'Факторы ликвидности'!C$4:L$2204,6,FALSE),0)</f>
        <v>-50.1</v>
      </c>
      <c r="L639">
        <f>IFERROR(VLOOKUP(D639:D1351,'Факторы ликвидности'!C$4:L$2204,7,FALSE),0)</f>
        <v>15.7</v>
      </c>
      <c r="M639">
        <f>IFERROR(VLOOKUP(D639:D1351,'Факторы ликвидности'!C$4:L$2204,8,FALSE),0)</f>
        <v>0</v>
      </c>
      <c r="N639">
        <f>IFERROR(VLOOKUP(D639:D1351,'Факторы ликвидности'!C$4:L$2204,10,FALSE),0)</f>
        <v>246.1</v>
      </c>
    </row>
    <row r="640" spans="2:14" x14ac:dyDescent="0.3">
      <c r="B640">
        <v>636</v>
      </c>
      <c r="C640" s="16">
        <f t="shared" si="13"/>
        <v>7</v>
      </c>
      <c r="D640" s="17">
        <v>43156</v>
      </c>
      <c r="E640">
        <f>IFERROR(VLOOKUP(D639:D1352,'Остатки на корсчетах'!B$3:D$4956,2,FALSE),0)</f>
        <v>0</v>
      </c>
      <c r="F640">
        <f>IFERROR(VLOOKUP(D640:D1352,Сальдо!C$3:D$4010,2,FALSE),0)</f>
        <v>0</v>
      </c>
      <c r="G640">
        <f>IFERROR(VLOOKUP(D640:D1352,'Факторы ликвидности'!C$4:L$2204,2,FALSE),0)</f>
        <v>0</v>
      </c>
      <c r="H640">
        <f>IFERROR(VLOOKUP(D640:D1352,'Факторы ликвидности'!C$4:L$2204,3,FALSE),0)</f>
        <v>0</v>
      </c>
      <c r="I640">
        <f>IFERROR(VLOOKUP(D640:D1352,'Факторы ликвидности'!C$4:L$2204,4,FALSE),0)</f>
        <v>0</v>
      </c>
      <c r="J640">
        <f>IFERROR(VLOOKUP(D640:D1352,'Факторы ликвидности'!C$4:L$2204,5,FALSE),0)</f>
        <v>0</v>
      </c>
      <c r="K640">
        <f>IFERROR(VLOOKUP(D640:D1352,'Факторы ликвидности'!C$4:L$2204,6,FALSE),0)</f>
        <v>0</v>
      </c>
      <c r="L640">
        <f>IFERROR(VLOOKUP(D640:D1352,'Факторы ликвидности'!C$4:L$2204,7,FALSE),0)</f>
        <v>0</v>
      </c>
      <c r="M640">
        <f>IFERROR(VLOOKUP(D640:D1352,'Факторы ликвидности'!C$4:L$2204,8,FALSE),0)</f>
        <v>0</v>
      </c>
      <c r="N640">
        <f>IFERROR(VLOOKUP(D640:D1352,'Факторы ликвидности'!C$4:L$2204,10,FALSE),0)</f>
        <v>0</v>
      </c>
    </row>
    <row r="641" spans="2:14" x14ac:dyDescent="0.3">
      <c r="B641">
        <v>637</v>
      </c>
      <c r="C641" s="16">
        <f t="shared" si="13"/>
        <v>6</v>
      </c>
      <c r="D641" s="17">
        <v>43155</v>
      </c>
      <c r="E641">
        <f>IFERROR(VLOOKUP(D640:D1353,'Остатки на корсчетах'!B$3:D$4956,2,FALSE),0)</f>
        <v>0</v>
      </c>
      <c r="F641">
        <f>IFERROR(VLOOKUP(D641:D1353,Сальдо!C$3:D$4010,2,FALSE),0)</f>
        <v>0</v>
      </c>
      <c r="G641">
        <f>IFERROR(VLOOKUP(D641:D1353,'Факторы ликвидности'!C$4:L$2204,2,FALSE),0)</f>
        <v>0</v>
      </c>
      <c r="H641">
        <f>IFERROR(VLOOKUP(D641:D1353,'Факторы ликвидности'!C$4:L$2204,3,FALSE),0)</f>
        <v>0</v>
      </c>
      <c r="I641">
        <f>IFERROR(VLOOKUP(D641:D1353,'Факторы ликвидности'!C$4:L$2204,4,FALSE),0)</f>
        <v>0</v>
      </c>
      <c r="J641">
        <f>IFERROR(VLOOKUP(D641:D1353,'Факторы ликвидности'!C$4:L$2204,5,FALSE),0)</f>
        <v>0</v>
      </c>
      <c r="K641">
        <f>IFERROR(VLOOKUP(D641:D1353,'Факторы ликвидности'!C$4:L$2204,6,FALSE),0)</f>
        <v>0</v>
      </c>
      <c r="L641">
        <f>IFERROR(VLOOKUP(D641:D1353,'Факторы ликвидности'!C$4:L$2204,7,FALSE),0)</f>
        <v>0</v>
      </c>
      <c r="M641">
        <f>IFERROR(VLOOKUP(D641:D1353,'Факторы ликвидности'!C$4:L$2204,8,FALSE),0)</f>
        <v>0</v>
      </c>
      <c r="N641">
        <f>IFERROR(VLOOKUP(D641:D1353,'Факторы ликвидности'!C$4:L$2204,10,FALSE),0)</f>
        <v>0</v>
      </c>
    </row>
    <row r="642" spans="2:14" x14ac:dyDescent="0.3">
      <c r="B642">
        <v>638</v>
      </c>
      <c r="C642" s="16">
        <f t="shared" si="13"/>
        <v>5</v>
      </c>
      <c r="D642" s="17">
        <v>43154</v>
      </c>
      <c r="E642">
        <f>IFERROR(VLOOKUP(D641:D1354,'Остатки на корсчетах'!B$3:D$4956,2,FALSE),0)</f>
        <v>0</v>
      </c>
      <c r="F642">
        <f>IFERROR(VLOOKUP(D642:D1354,Сальдо!C$3:D$4010,2,FALSE),0)</f>
        <v>0</v>
      </c>
      <c r="G642">
        <f>IFERROR(VLOOKUP(D642:D1354,'Факторы ликвидности'!C$4:L$2204,2,FALSE),0)</f>
        <v>0</v>
      </c>
      <c r="H642">
        <f>IFERROR(VLOOKUP(D642:D1354,'Факторы ликвидности'!C$4:L$2204,3,FALSE),0)</f>
        <v>0</v>
      </c>
      <c r="I642">
        <f>IFERROR(VLOOKUP(D642:D1354,'Факторы ликвидности'!C$4:L$2204,4,FALSE),0)</f>
        <v>0</v>
      </c>
      <c r="J642">
        <f>IFERROR(VLOOKUP(D642:D1354,'Факторы ликвидности'!C$4:L$2204,5,FALSE),0)</f>
        <v>0</v>
      </c>
      <c r="K642">
        <f>IFERROR(VLOOKUP(D642:D1354,'Факторы ликвидности'!C$4:L$2204,6,FALSE),0)</f>
        <v>0</v>
      </c>
      <c r="L642">
        <f>IFERROR(VLOOKUP(D642:D1354,'Факторы ликвидности'!C$4:L$2204,7,FALSE),0)</f>
        <v>0</v>
      </c>
      <c r="M642">
        <f>IFERROR(VLOOKUP(D642:D1354,'Факторы ликвидности'!C$4:L$2204,8,FALSE),0)</f>
        <v>0</v>
      </c>
      <c r="N642">
        <f>IFERROR(VLOOKUP(D642:D1354,'Факторы ликвидности'!C$4:L$2204,10,FALSE),0)</f>
        <v>0</v>
      </c>
    </row>
    <row r="643" spans="2:14" x14ac:dyDescent="0.3">
      <c r="B643">
        <v>639</v>
      </c>
      <c r="C643" s="16">
        <f t="shared" si="13"/>
        <v>4</v>
      </c>
      <c r="D643" s="17">
        <v>43153</v>
      </c>
      <c r="E643">
        <f>IFERROR(VLOOKUP(D642:D1355,'Остатки на корсчетах'!B$3:D$4956,2,FALSE),0)</f>
        <v>2477.3000000000002</v>
      </c>
      <c r="F643">
        <f>IFERROR(VLOOKUP(D643:D1355,Сальдо!C$3:D$4010,2,FALSE),0)</f>
        <v>114.8</v>
      </c>
      <c r="G643">
        <f>IFERROR(VLOOKUP(D643:D1355,'Факторы ликвидности'!C$4:L$2204,2,FALSE),0)</f>
        <v>-5.3</v>
      </c>
      <c r="H643">
        <f>IFERROR(VLOOKUP(D643:D1355,'Факторы ликвидности'!C$4:L$2204,3,FALSE),0)</f>
        <v>62.1</v>
      </c>
      <c r="I643">
        <f>IFERROR(VLOOKUP(D643:D1355,'Факторы ликвидности'!C$4:L$2204,4,FALSE),0)</f>
        <v>-0.8</v>
      </c>
      <c r="J643">
        <f>IFERROR(VLOOKUP(D643:D1355,'Факторы ликвидности'!C$4:L$2204,5,FALSE),0)</f>
        <v>0</v>
      </c>
      <c r="K643">
        <f>IFERROR(VLOOKUP(D643:D1355,'Факторы ликвидности'!C$4:L$2204,6,FALSE),0)</f>
        <v>150</v>
      </c>
      <c r="L643">
        <f>IFERROR(VLOOKUP(D643:D1355,'Факторы ликвидности'!C$4:L$2204,7,FALSE),0)</f>
        <v>15.7</v>
      </c>
      <c r="M643">
        <f>IFERROR(VLOOKUP(D643:D1355,'Факторы ликвидности'!C$4:L$2204,8,FALSE),0)</f>
        <v>0</v>
      </c>
      <c r="N643">
        <f>IFERROR(VLOOKUP(D643:D1355,'Факторы ликвидности'!C$4:L$2204,10,FALSE),0)</f>
        <v>-22.5</v>
      </c>
    </row>
    <row r="644" spans="2:14" x14ac:dyDescent="0.3">
      <c r="B644">
        <v>640</v>
      </c>
      <c r="C644" s="16">
        <f t="shared" si="13"/>
        <v>3</v>
      </c>
      <c r="D644" s="17">
        <v>43152</v>
      </c>
      <c r="E644">
        <f>IFERROR(VLOOKUP(D643:D1356,'Остатки на корсчетах'!B$3:D$4956,2,FALSE),0)</f>
        <v>1804.7</v>
      </c>
      <c r="F644">
        <f>IFERROR(VLOOKUP(D644:D1356,Сальдо!C$3:D$4010,2,FALSE),0)</f>
        <v>1018.1</v>
      </c>
      <c r="G644">
        <f>IFERROR(VLOOKUP(D644:D1356,'Факторы ликвидности'!C$4:L$2204,2,FALSE),0)</f>
        <v>-3.8</v>
      </c>
      <c r="H644">
        <f>IFERROR(VLOOKUP(D644:D1356,'Факторы ликвидности'!C$4:L$2204,3,FALSE),0)</f>
        <v>-37.6</v>
      </c>
      <c r="I644">
        <f>IFERROR(VLOOKUP(D644:D1356,'Факторы ликвидности'!C$4:L$2204,4,FALSE),0)</f>
        <v>-49.1</v>
      </c>
      <c r="J644">
        <f>IFERROR(VLOOKUP(D644:D1356,'Факторы ликвидности'!C$4:L$2204,5,FALSE),0)</f>
        <v>-19.399999999999999</v>
      </c>
      <c r="K644">
        <f>IFERROR(VLOOKUP(D644:D1356,'Факторы ликвидности'!C$4:L$2204,6,FALSE),0)</f>
        <v>0</v>
      </c>
      <c r="L644">
        <f>IFERROR(VLOOKUP(D644:D1356,'Факторы ликвидности'!C$4:L$2204,7,FALSE),0)</f>
        <v>15.8</v>
      </c>
      <c r="M644">
        <f>IFERROR(VLOOKUP(D644:D1356,'Факторы ликвидности'!C$4:L$2204,8,FALSE),0)</f>
        <v>0</v>
      </c>
      <c r="N644">
        <f>IFERROR(VLOOKUP(D644:D1356,'Факторы ликвидности'!C$4:L$2204,10,FALSE),0)</f>
        <v>714</v>
      </c>
    </row>
    <row r="645" spans="2:14" x14ac:dyDescent="0.3">
      <c r="B645">
        <v>641</v>
      </c>
      <c r="C645" s="18">
        <f t="shared" si="13"/>
        <v>2</v>
      </c>
      <c r="D645" s="8">
        <v>43151</v>
      </c>
      <c r="E645">
        <f>IFERROR(VLOOKUP(D644:D1357,'Остатки на корсчетах'!B$3:D$4956,2,FALSE),0)</f>
        <v>1688.9</v>
      </c>
      <c r="F645">
        <f>IFERROR(VLOOKUP(D645:D1357,Сальдо!C$3:D$4010,2,FALSE),0)</f>
        <v>168.7</v>
      </c>
      <c r="G645">
        <f>IFERROR(VLOOKUP(D645:D1357,'Факторы ликвидности'!C$4:L$2204,2,FALSE),0)</f>
        <v>8.6999999999999993</v>
      </c>
      <c r="H645">
        <f>IFERROR(VLOOKUP(D645:D1357,'Факторы ликвидности'!C$4:L$2204,3,FALSE),0)</f>
        <v>95.4</v>
      </c>
      <c r="I645">
        <f>IFERROR(VLOOKUP(D645:D1357,'Факторы ликвидности'!C$4:L$2204,4,FALSE),0)</f>
        <v>21.3</v>
      </c>
      <c r="J645">
        <f>IFERROR(VLOOKUP(D645:D1357,'Факторы ликвидности'!C$4:L$2204,5,FALSE),0)</f>
        <v>0</v>
      </c>
      <c r="K645">
        <f>IFERROR(VLOOKUP(D645:D1357,'Факторы ликвидности'!C$4:L$2204,6,FALSE),0)</f>
        <v>0</v>
      </c>
      <c r="L645">
        <f>IFERROR(VLOOKUP(D645:D1357,'Факторы ликвидности'!C$4:L$2204,7,FALSE),0)</f>
        <v>31.4</v>
      </c>
      <c r="M645">
        <f>IFERROR(VLOOKUP(D645:D1357,'Факторы ликвидности'!C$4:L$2204,8,FALSE),0)</f>
        <v>0</v>
      </c>
      <c r="N645">
        <f>IFERROR(VLOOKUP(D645:D1357,'Факторы ликвидности'!C$4:L$2204,10,FALSE),0)</f>
        <v>11.8</v>
      </c>
    </row>
    <row r="646" spans="2:14" x14ac:dyDescent="0.3">
      <c r="B646">
        <v>642</v>
      </c>
      <c r="C646" s="18">
        <f t="shared" ref="C646:C709" si="14">WEEKDAY(D646,2)</f>
        <v>1</v>
      </c>
      <c r="D646" s="8">
        <v>43150</v>
      </c>
      <c r="E646">
        <f>IFERROR(VLOOKUP(D645:D1358,'Остатки на корсчетах'!B$3:D$4956,2,FALSE),0)</f>
        <v>1610.5</v>
      </c>
      <c r="F646">
        <f>IFERROR(VLOOKUP(D646:D1358,Сальдо!C$3:D$4010,2,FALSE),0)</f>
        <v>159</v>
      </c>
      <c r="G646">
        <f>IFERROR(VLOOKUP(D646:D1358,'Факторы ликвидности'!C$4:L$2204,2,FALSE),0)</f>
        <v>22.3</v>
      </c>
      <c r="H646">
        <f>IFERROR(VLOOKUP(D646:D1358,'Факторы ликвидности'!C$4:L$2204,3,FALSE),0)</f>
        <v>65.8</v>
      </c>
      <c r="I646">
        <f>IFERROR(VLOOKUP(D646:D1358,'Факторы ликвидности'!C$4:L$2204,4,FALSE),0)</f>
        <v>-0.5</v>
      </c>
      <c r="J646">
        <f>IFERROR(VLOOKUP(D646:D1358,'Факторы ликвидности'!C$4:L$2204,5,FALSE),0)</f>
        <v>0</v>
      </c>
      <c r="K646">
        <f>IFERROR(VLOOKUP(D646:D1358,'Факторы ликвидности'!C$4:L$2204,6,FALSE),0)</f>
        <v>0</v>
      </c>
      <c r="L646">
        <f>IFERROR(VLOOKUP(D646:D1358,'Факторы ликвидности'!C$4:L$2204,7,FALSE),0)</f>
        <v>0</v>
      </c>
      <c r="M646">
        <f>IFERROR(VLOOKUP(D646:D1358,'Факторы ликвидности'!C$4:L$2204,8,FALSE),0)</f>
        <v>-0.1</v>
      </c>
      <c r="N646">
        <f>IFERROR(VLOOKUP(D646:D1358,'Факторы ликвидности'!C$4:L$2204,10,FALSE),0)</f>
        <v>-9.6</v>
      </c>
    </row>
    <row r="647" spans="2:14" x14ac:dyDescent="0.3">
      <c r="B647">
        <v>643</v>
      </c>
      <c r="C647" s="18">
        <f t="shared" si="14"/>
        <v>7</v>
      </c>
      <c r="D647" s="19">
        <v>43149</v>
      </c>
      <c r="E647">
        <f>IFERROR(VLOOKUP(D646:D1359,'Остатки на корсчетах'!B$3:D$4956,2,FALSE),0)</f>
        <v>0</v>
      </c>
      <c r="F647">
        <f>IFERROR(VLOOKUP(D647:D1359,Сальдо!C$3:D$4010,2,FALSE),0)</f>
        <v>0</v>
      </c>
      <c r="G647">
        <f>IFERROR(VLOOKUP(D647:D1359,'Факторы ликвидности'!C$4:L$2204,2,FALSE),0)</f>
        <v>0</v>
      </c>
      <c r="H647">
        <f>IFERROR(VLOOKUP(D647:D1359,'Факторы ликвидности'!C$4:L$2204,3,FALSE),0)</f>
        <v>0</v>
      </c>
      <c r="I647">
        <f>IFERROR(VLOOKUP(D647:D1359,'Факторы ликвидности'!C$4:L$2204,4,FALSE),0)</f>
        <v>0</v>
      </c>
      <c r="J647">
        <f>IFERROR(VLOOKUP(D647:D1359,'Факторы ликвидности'!C$4:L$2204,5,FALSE),0)</f>
        <v>0</v>
      </c>
      <c r="K647">
        <f>IFERROR(VLOOKUP(D647:D1359,'Факторы ликвидности'!C$4:L$2204,6,FALSE),0)</f>
        <v>0</v>
      </c>
      <c r="L647">
        <f>IFERROR(VLOOKUP(D647:D1359,'Факторы ликвидности'!C$4:L$2204,7,FALSE),0)</f>
        <v>0</v>
      </c>
      <c r="M647">
        <f>IFERROR(VLOOKUP(D647:D1359,'Факторы ликвидности'!C$4:L$2204,8,FALSE),0)</f>
        <v>0</v>
      </c>
      <c r="N647">
        <f>IFERROR(VLOOKUP(D647:D1359,'Факторы ликвидности'!C$4:L$2204,10,FALSE),0)</f>
        <v>0</v>
      </c>
    </row>
    <row r="648" spans="2:14" x14ac:dyDescent="0.3">
      <c r="B648">
        <v>644</v>
      </c>
      <c r="C648" s="18">
        <f t="shared" si="14"/>
        <v>6</v>
      </c>
      <c r="D648" s="19">
        <v>43148</v>
      </c>
      <c r="E648">
        <f>IFERROR(VLOOKUP(D647:D1360,'Остатки на корсчетах'!B$3:D$4956,2,FALSE),0)</f>
        <v>0</v>
      </c>
      <c r="F648">
        <f>IFERROR(VLOOKUP(D648:D1360,Сальдо!C$3:D$4010,2,FALSE),0)</f>
        <v>0</v>
      </c>
      <c r="G648">
        <f>IFERROR(VLOOKUP(D648:D1360,'Факторы ликвидности'!C$4:L$2204,2,FALSE),0)</f>
        <v>0</v>
      </c>
      <c r="H648">
        <f>IFERROR(VLOOKUP(D648:D1360,'Факторы ликвидности'!C$4:L$2204,3,FALSE),0)</f>
        <v>0</v>
      </c>
      <c r="I648">
        <f>IFERROR(VLOOKUP(D648:D1360,'Факторы ликвидности'!C$4:L$2204,4,FALSE),0)</f>
        <v>0</v>
      </c>
      <c r="J648">
        <f>IFERROR(VLOOKUP(D648:D1360,'Факторы ликвидности'!C$4:L$2204,5,FALSE),0)</f>
        <v>0</v>
      </c>
      <c r="K648">
        <f>IFERROR(VLOOKUP(D648:D1360,'Факторы ликвидности'!C$4:L$2204,6,FALSE),0)</f>
        <v>0</v>
      </c>
      <c r="L648">
        <f>IFERROR(VLOOKUP(D648:D1360,'Факторы ликвидности'!C$4:L$2204,7,FALSE),0)</f>
        <v>0</v>
      </c>
      <c r="M648">
        <f>IFERROR(VLOOKUP(D648:D1360,'Факторы ликвидности'!C$4:L$2204,8,FALSE),0)</f>
        <v>0</v>
      </c>
      <c r="N648">
        <f>IFERROR(VLOOKUP(D648:D1360,'Факторы ликвидности'!C$4:L$2204,10,FALSE),0)</f>
        <v>0</v>
      </c>
    </row>
    <row r="649" spans="2:14" x14ac:dyDescent="0.3">
      <c r="B649">
        <v>645</v>
      </c>
      <c r="C649" s="18">
        <f t="shared" si="14"/>
        <v>5</v>
      </c>
      <c r="D649" s="19">
        <v>43147</v>
      </c>
      <c r="E649">
        <f>IFERROR(VLOOKUP(D648:D1361,'Остатки на корсчетах'!B$3:D$4956,2,FALSE),0)</f>
        <v>1549.9</v>
      </c>
      <c r="F649">
        <f>IFERROR(VLOOKUP(D649:D1361,Сальдо!C$3:D$4010,2,FALSE),0)</f>
        <v>139.9</v>
      </c>
      <c r="G649">
        <f>IFERROR(VLOOKUP(D649:D1361,'Факторы ликвидности'!C$4:L$2204,2,FALSE),0)</f>
        <v>-29.1</v>
      </c>
      <c r="H649">
        <f>IFERROR(VLOOKUP(D649:D1361,'Факторы ликвидности'!C$4:L$2204,3,FALSE),0)</f>
        <v>107.3</v>
      </c>
      <c r="I649">
        <f>IFERROR(VLOOKUP(D649:D1361,'Факторы ликвидности'!C$4:L$2204,4,FALSE),0)</f>
        <v>-2.1</v>
      </c>
      <c r="J649">
        <f>IFERROR(VLOOKUP(D649:D1361,'Факторы ликвидности'!C$4:L$2204,5,FALSE),0)</f>
        <v>6</v>
      </c>
      <c r="K649">
        <f>IFERROR(VLOOKUP(D649:D1361,'Факторы ликвидности'!C$4:L$2204,6,FALSE),0)</f>
        <v>0</v>
      </c>
      <c r="L649">
        <f>IFERROR(VLOOKUP(D649:D1361,'Факторы ликвидности'!C$4:L$2204,7,FALSE),0)</f>
        <v>15.5</v>
      </c>
      <c r="M649">
        <f>IFERROR(VLOOKUP(D649:D1361,'Факторы ликвидности'!C$4:L$2204,8,FALSE),0)</f>
        <v>1.4</v>
      </c>
      <c r="N649">
        <f>IFERROR(VLOOKUP(D649:D1361,'Факторы ликвидности'!C$4:L$2204,10,FALSE),0)</f>
        <v>-19</v>
      </c>
    </row>
    <row r="650" spans="2:14" x14ac:dyDescent="0.3">
      <c r="B650">
        <v>646</v>
      </c>
      <c r="C650" s="18">
        <f t="shared" si="14"/>
        <v>4</v>
      </c>
      <c r="D650" s="19">
        <v>43146</v>
      </c>
      <c r="E650">
        <f>IFERROR(VLOOKUP(D649:D1362,'Остатки на корсчетах'!B$3:D$4956,2,FALSE),0)</f>
        <v>1634.3</v>
      </c>
      <c r="F650">
        <f>IFERROR(VLOOKUP(D650:D1362,Сальдо!C$3:D$4010,2,FALSE),0)</f>
        <v>158.69999999999999</v>
      </c>
      <c r="G650">
        <f>IFERROR(VLOOKUP(D650:D1362,'Факторы ликвидности'!C$4:L$2204,2,FALSE),0)</f>
        <v>-41.7</v>
      </c>
      <c r="H650">
        <f>IFERROR(VLOOKUP(D650:D1362,'Факторы ликвидности'!C$4:L$2204,3,FALSE),0)</f>
        <v>-60.3</v>
      </c>
      <c r="I650">
        <f>IFERROR(VLOOKUP(D650:D1362,'Факторы ликвидности'!C$4:L$2204,4,FALSE),0)</f>
        <v>0</v>
      </c>
      <c r="J650">
        <f>IFERROR(VLOOKUP(D650:D1362,'Факторы ликвидности'!C$4:L$2204,5,FALSE),0)</f>
        <v>0</v>
      </c>
      <c r="K650">
        <f>IFERROR(VLOOKUP(D650:D1362,'Факторы ликвидности'!C$4:L$2204,6,FALSE),0)</f>
        <v>0</v>
      </c>
      <c r="L650">
        <f>IFERROR(VLOOKUP(D650:D1362,'Факторы ликвидности'!C$4:L$2204,7,FALSE),0)</f>
        <v>15.7</v>
      </c>
      <c r="M650">
        <f>IFERROR(VLOOKUP(D650:D1362,'Факторы ликвидности'!C$4:L$2204,8,FALSE),0)</f>
        <v>-1.3</v>
      </c>
      <c r="N650">
        <f>IFERROR(VLOOKUP(D650:D1362,'Факторы ликвидности'!C$4:L$2204,10,FALSE),0)</f>
        <v>19</v>
      </c>
    </row>
    <row r="651" spans="2:14" x14ac:dyDescent="0.3">
      <c r="B651">
        <v>647</v>
      </c>
      <c r="C651" s="18">
        <f t="shared" si="14"/>
        <v>3</v>
      </c>
      <c r="D651" s="19">
        <v>43145</v>
      </c>
      <c r="E651">
        <f>IFERROR(VLOOKUP(D650:D1363,'Остатки на корсчетах'!B$3:D$4956,2,FALSE),0)</f>
        <v>2117.5</v>
      </c>
      <c r="F651">
        <f>IFERROR(VLOOKUP(D651:D1363,Сальдо!C$3:D$4010,2,FALSE),0)</f>
        <v>-82.7</v>
      </c>
      <c r="G651">
        <f>IFERROR(VLOOKUP(D651:D1363,'Факторы ликвидности'!C$4:L$2204,2,FALSE),0)</f>
        <v>-31.1</v>
      </c>
      <c r="H651">
        <f>IFERROR(VLOOKUP(D651:D1363,'Факторы ликвидности'!C$4:L$2204,3,FALSE),0)</f>
        <v>-213.1</v>
      </c>
      <c r="I651">
        <f>IFERROR(VLOOKUP(D651:D1363,'Факторы ликвидности'!C$4:L$2204,4,FALSE),0)</f>
        <v>-47.6</v>
      </c>
      <c r="J651">
        <f>IFERROR(VLOOKUP(D651:D1363,'Факторы ликвидности'!C$4:L$2204,5,FALSE),0)</f>
        <v>5.5</v>
      </c>
      <c r="K651">
        <f>IFERROR(VLOOKUP(D651:D1363,'Факторы ликвидности'!C$4:L$2204,6,FALSE),0)</f>
        <v>0</v>
      </c>
      <c r="L651">
        <f>IFERROR(VLOOKUP(D651:D1363,'Факторы ликвидности'!C$4:L$2204,7,FALSE),0)</f>
        <v>15.7</v>
      </c>
      <c r="M651">
        <f>IFERROR(VLOOKUP(D651:D1363,'Факторы ликвидности'!C$4:L$2204,8,FALSE),0)</f>
        <v>-0.2</v>
      </c>
      <c r="N651">
        <f>IFERROR(VLOOKUP(D651:D1363,'Факторы ликвидности'!C$4:L$2204,10,FALSE),0)</f>
        <v>-238.9</v>
      </c>
    </row>
    <row r="652" spans="2:14" x14ac:dyDescent="0.3">
      <c r="B652">
        <v>648</v>
      </c>
      <c r="C652" s="16">
        <f t="shared" si="14"/>
        <v>2</v>
      </c>
      <c r="D652" s="17">
        <v>43144</v>
      </c>
      <c r="E652">
        <f>IFERROR(VLOOKUP(D651:D1364,'Остатки на корсчетах'!B$3:D$4956,2,FALSE),0)</f>
        <v>2106.3000000000002</v>
      </c>
      <c r="F652">
        <f>IFERROR(VLOOKUP(D652:D1364,Сальдо!C$3:D$4010,2,FALSE),0)</f>
        <v>231.7</v>
      </c>
      <c r="G652">
        <f>IFERROR(VLOOKUP(D652:D1364,'Факторы ликвидности'!C$4:L$2204,2,FALSE),0)</f>
        <v>-22.3</v>
      </c>
      <c r="H652">
        <f>IFERROR(VLOOKUP(D652:D1364,'Факторы ликвидности'!C$4:L$2204,3,FALSE),0)</f>
        <v>-2.1</v>
      </c>
      <c r="I652">
        <f>IFERROR(VLOOKUP(D652:D1364,'Факторы ликвидности'!C$4:L$2204,4,FALSE),0)</f>
        <v>14.9</v>
      </c>
      <c r="J652">
        <f>IFERROR(VLOOKUP(D652:D1364,'Факторы ликвидности'!C$4:L$2204,5,FALSE),0)</f>
        <v>0</v>
      </c>
      <c r="K652">
        <f>IFERROR(VLOOKUP(D652:D1364,'Факторы ликвидности'!C$4:L$2204,6,FALSE),0)</f>
        <v>0</v>
      </c>
      <c r="L652">
        <f>IFERROR(VLOOKUP(D652:D1364,'Факторы ликвидности'!C$4:L$2204,7,FALSE),0)</f>
        <v>15.7</v>
      </c>
      <c r="M652">
        <f>IFERROR(VLOOKUP(D652:D1364,'Факторы ликвидности'!C$4:L$2204,8,FALSE),0)</f>
        <v>0</v>
      </c>
      <c r="N652">
        <f>IFERROR(VLOOKUP(D652:D1364,'Факторы ликвидности'!C$4:L$2204,10,FALSE),0)</f>
        <v>35.6</v>
      </c>
    </row>
    <row r="653" spans="2:14" x14ac:dyDescent="0.3">
      <c r="B653">
        <v>649</v>
      </c>
      <c r="C653" s="16">
        <f t="shared" si="14"/>
        <v>1</v>
      </c>
      <c r="D653" s="17">
        <v>43143</v>
      </c>
      <c r="E653">
        <f>IFERROR(VLOOKUP(D652:D1365,'Остатки на корсчетах'!B$3:D$4956,2,FALSE),0)</f>
        <v>2008.1</v>
      </c>
      <c r="F653">
        <f>IFERROR(VLOOKUP(D653:D1365,Сальдо!C$3:D$4010,2,FALSE),0)</f>
        <v>255.9</v>
      </c>
      <c r="G653">
        <f>IFERROR(VLOOKUP(D653:D1365,'Факторы ликвидности'!C$4:L$2204,2,FALSE),0)</f>
        <v>-5.4</v>
      </c>
      <c r="H653">
        <f>IFERROR(VLOOKUP(D653:D1365,'Факторы ликвидности'!C$4:L$2204,3,FALSE),0)</f>
        <v>82.2</v>
      </c>
      <c r="I653">
        <f>IFERROR(VLOOKUP(D653:D1365,'Факторы ликвидности'!C$4:L$2204,4,FALSE),0)</f>
        <v>0</v>
      </c>
      <c r="J653">
        <f>IFERROR(VLOOKUP(D653:D1365,'Факторы ликвидности'!C$4:L$2204,5,FALSE),0)</f>
        <v>0</v>
      </c>
      <c r="K653">
        <f>IFERROR(VLOOKUP(D653:D1365,'Факторы ликвидности'!C$4:L$2204,6,FALSE),0)</f>
        <v>0</v>
      </c>
      <c r="L653">
        <f>IFERROR(VLOOKUP(D653:D1365,'Факторы ликвидности'!C$4:L$2204,7,FALSE),0)</f>
        <v>15.8</v>
      </c>
      <c r="M653">
        <f>IFERROR(VLOOKUP(D653:D1365,'Факторы ликвидности'!C$4:L$2204,8,FALSE),0)</f>
        <v>0</v>
      </c>
      <c r="N653">
        <f>IFERROR(VLOOKUP(D653:D1365,'Факторы ликвидности'!C$4:L$2204,10,FALSE),0)</f>
        <v>21.3</v>
      </c>
    </row>
    <row r="654" spans="2:14" x14ac:dyDescent="0.3">
      <c r="B654">
        <v>650</v>
      </c>
      <c r="C654" s="16">
        <f t="shared" si="14"/>
        <v>7</v>
      </c>
      <c r="D654" s="17">
        <v>43142</v>
      </c>
      <c r="E654">
        <f>IFERROR(VLOOKUP(D653:D1366,'Остатки на корсчетах'!B$3:D$4956,2,FALSE),0)</f>
        <v>0</v>
      </c>
      <c r="F654">
        <f>IFERROR(VLOOKUP(D654:D1366,Сальдо!C$3:D$4010,2,FALSE),0)</f>
        <v>0</v>
      </c>
      <c r="G654">
        <f>IFERROR(VLOOKUP(D654:D1366,'Факторы ликвидности'!C$4:L$2204,2,FALSE),0)</f>
        <v>0</v>
      </c>
      <c r="H654">
        <f>IFERROR(VLOOKUP(D654:D1366,'Факторы ликвидности'!C$4:L$2204,3,FALSE),0)</f>
        <v>0</v>
      </c>
      <c r="I654">
        <f>IFERROR(VLOOKUP(D654:D1366,'Факторы ликвидности'!C$4:L$2204,4,FALSE),0)</f>
        <v>0</v>
      </c>
      <c r="J654">
        <f>IFERROR(VLOOKUP(D654:D1366,'Факторы ликвидности'!C$4:L$2204,5,FALSE),0)</f>
        <v>0</v>
      </c>
      <c r="K654">
        <f>IFERROR(VLOOKUP(D654:D1366,'Факторы ликвидности'!C$4:L$2204,6,FALSE),0)</f>
        <v>0</v>
      </c>
      <c r="L654">
        <f>IFERROR(VLOOKUP(D654:D1366,'Факторы ликвидности'!C$4:L$2204,7,FALSE),0)</f>
        <v>0</v>
      </c>
      <c r="M654">
        <f>IFERROR(VLOOKUP(D654:D1366,'Факторы ликвидности'!C$4:L$2204,8,FALSE),0)</f>
        <v>0</v>
      </c>
      <c r="N654">
        <f>IFERROR(VLOOKUP(D654:D1366,'Факторы ликвидности'!C$4:L$2204,10,FALSE),0)</f>
        <v>0</v>
      </c>
    </row>
    <row r="655" spans="2:14" x14ac:dyDescent="0.3">
      <c r="B655">
        <v>651</v>
      </c>
      <c r="C655" s="16">
        <f t="shared" si="14"/>
        <v>6</v>
      </c>
      <c r="D655" s="17">
        <v>43141</v>
      </c>
      <c r="E655">
        <f>IFERROR(VLOOKUP(D654:D1367,'Остатки на корсчетах'!B$3:D$4956,2,FALSE),0)</f>
        <v>0</v>
      </c>
      <c r="F655">
        <f>IFERROR(VLOOKUP(D655:D1367,Сальдо!C$3:D$4010,2,FALSE),0)</f>
        <v>0</v>
      </c>
      <c r="G655">
        <f>IFERROR(VLOOKUP(D655:D1367,'Факторы ликвидности'!C$4:L$2204,2,FALSE),0)</f>
        <v>0</v>
      </c>
      <c r="H655">
        <f>IFERROR(VLOOKUP(D655:D1367,'Факторы ликвидности'!C$4:L$2204,3,FALSE),0)</f>
        <v>0</v>
      </c>
      <c r="I655">
        <f>IFERROR(VLOOKUP(D655:D1367,'Факторы ликвидности'!C$4:L$2204,4,FALSE),0)</f>
        <v>0</v>
      </c>
      <c r="J655">
        <f>IFERROR(VLOOKUP(D655:D1367,'Факторы ликвидности'!C$4:L$2204,5,FALSE),0)</f>
        <v>0</v>
      </c>
      <c r="K655">
        <f>IFERROR(VLOOKUP(D655:D1367,'Факторы ликвидности'!C$4:L$2204,6,FALSE),0)</f>
        <v>0</v>
      </c>
      <c r="L655">
        <f>IFERROR(VLOOKUP(D655:D1367,'Факторы ликвидности'!C$4:L$2204,7,FALSE),0)</f>
        <v>0</v>
      </c>
      <c r="M655">
        <f>IFERROR(VLOOKUP(D655:D1367,'Факторы ликвидности'!C$4:L$2204,8,FALSE),0)</f>
        <v>0</v>
      </c>
      <c r="N655">
        <f>IFERROR(VLOOKUP(D655:D1367,'Факторы ликвидности'!C$4:L$2204,10,FALSE),0)</f>
        <v>0</v>
      </c>
    </row>
    <row r="656" spans="2:14" x14ac:dyDescent="0.3">
      <c r="B656">
        <v>652</v>
      </c>
      <c r="C656" s="16">
        <f t="shared" si="14"/>
        <v>5</v>
      </c>
      <c r="D656" s="17">
        <v>43140</v>
      </c>
      <c r="E656">
        <f>IFERROR(VLOOKUP(D655:D1368,'Остатки на корсчетах'!B$3:D$4956,2,FALSE),0)</f>
        <v>1932.8</v>
      </c>
      <c r="F656">
        <f>IFERROR(VLOOKUP(D656:D1368,Сальдо!C$3:D$4010,2,FALSE),0)</f>
        <v>171.6</v>
      </c>
      <c r="G656">
        <f>IFERROR(VLOOKUP(D656:D1368,'Факторы ликвидности'!C$4:L$2204,2,FALSE),0)</f>
        <v>-40.5</v>
      </c>
      <c r="H656">
        <f>IFERROR(VLOOKUP(D656:D1368,'Факторы ликвидности'!C$4:L$2204,3,FALSE),0)</f>
        <v>192.8</v>
      </c>
      <c r="I656">
        <f>IFERROR(VLOOKUP(D656:D1368,'Факторы ликвидности'!C$4:L$2204,4,FALSE),0)</f>
        <v>0</v>
      </c>
      <c r="J656">
        <f>IFERROR(VLOOKUP(D656:D1368,'Факторы ликвидности'!C$4:L$2204,5,FALSE),0)</f>
        <v>110</v>
      </c>
      <c r="K656">
        <f>IFERROR(VLOOKUP(D656:D1368,'Факторы ликвидности'!C$4:L$2204,6,FALSE),0)</f>
        <v>-0.2</v>
      </c>
      <c r="L656">
        <f>IFERROR(VLOOKUP(D656:D1368,'Факторы ликвидности'!C$4:L$2204,7,FALSE),0)</f>
        <v>16</v>
      </c>
      <c r="M656">
        <f>IFERROR(VLOOKUP(D656:D1368,'Факторы ликвидности'!C$4:L$2204,8,FALSE),0)</f>
        <v>0</v>
      </c>
      <c r="N656">
        <f>IFERROR(VLOOKUP(D656:D1368,'Факторы ликвидности'!C$4:L$2204,10,FALSE),0)</f>
        <v>-77</v>
      </c>
    </row>
    <row r="657" spans="2:14" x14ac:dyDescent="0.3">
      <c r="B657">
        <v>653</v>
      </c>
      <c r="C657" s="16">
        <f t="shared" si="14"/>
        <v>4</v>
      </c>
      <c r="D657" s="17">
        <v>43139</v>
      </c>
      <c r="E657">
        <f>IFERROR(VLOOKUP(D656:D1369,'Остатки на корсчетах'!B$3:D$4956,2,FALSE),0)</f>
        <v>1873.6</v>
      </c>
      <c r="F657">
        <f>IFERROR(VLOOKUP(D657:D1369,Сальдо!C$3:D$4010,2,FALSE),0)</f>
        <v>192.6</v>
      </c>
      <c r="G657">
        <f>IFERROR(VLOOKUP(D657:D1369,'Факторы ликвидности'!C$4:L$2204,2,FALSE),0)</f>
        <v>-49.3</v>
      </c>
      <c r="H657">
        <f>IFERROR(VLOOKUP(D657:D1369,'Факторы ликвидности'!C$4:L$2204,3,FALSE),0)</f>
        <v>94.8</v>
      </c>
      <c r="I657">
        <f>IFERROR(VLOOKUP(D657:D1369,'Факторы ликвидности'!C$4:L$2204,4,FALSE),0)</f>
        <v>0</v>
      </c>
      <c r="J657">
        <f>IFERROR(VLOOKUP(D657:D1369,'Факторы ликвидности'!C$4:L$2204,5,FALSE),0)</f>
        <v>0</v>
      </c>
      <c r="K657">
        <f>IFERROR(VLOOKUP(D657:D1369,'Факторы ликвидности'!C$4:L$2204,6,FALSE),0)</f>
        <v>0</v>
      </c>
      <c r="L657">
        <f>IFERROR(VLOOKUP(D657:D1369,'Факторы ликвидности'!C$4:L$2204,7,FALSE),0)</f>
        <v>15.7</v>
      </c>
      <c r="M657">
        <f>IFERROR(VLOOKUP(D657:D1369,'Факторы ликвидности'!C$4:L$2204,8,FALSE),0)</f>
        <v>0</v>
      </c>
      <c r="N657">
        <f>IFERROR(VLOOKUP(D657:D1369,'Факторы ликвидности'!C$4:L$2204,10,FALSE),0)</f>
        <v>13.7</v>
      </c>
    </row>
    <row r="658" spans="2:14" x14ac:dyDescent="0.3">
      <c r="B658">
        <v>654</v>
      </c>
      <c r="C658" s="16">
        <f t="shared" si="14"/>
        <v>3</v>
      </c>
      <c r="D658" s="17">
        <v>43138</v>
      </c>
      <c r="E658">
        <f>IFERROR(VLOOKUP(D657:D1370,'Остатки на корсчетах'!B$3:D$4956,2,FALSE),0)</f>
        <v>1466.7</v>
      </c>
      <c r="F658">
        <f>IFERROR(VLOOKUP(D658:D1370,Сальдо!C$3:D$4010,2,FALSE),0)</f>
        <v>594.1</v>
      </c>
      <c r="G658">
        <f>IFERROR(VLOOKUP(D658:D1370,'Факторы ликвидности'!C$4:L$2204,2,FALSE),0)</f>
        <v>-22.9</v>
      </c>
      <c r="H658">
        <f>IFERROR(VLOOKUP(D658:D1370,'Факторы ликвидности'!C$4:L$2204,3,FALSE),0)</f>
        <v>24.9</v>
      </c>
      <c r="I658">
        <f>IFERROR(VLOOKUP(D658:D1370,'Факторы ликвидности'!C$4:L$2204,4,FALSE),0)</f>
        <v>-35.6</v>
      </c>
      <c r="J658">
        <f>IFERROR(VLOOKUP(D658:D1370,'Факторы ликвидности'!C$4:L$2204,5,FALSE),0)</f>
        <v>-90</v>
      </c>
      <c r="K658">
        <f>IFERROR(VLOOKUP(D658:D1370,'Факторы ликвидности'!C$4:L$2204,6,FALSE),0)</f>
        <v>0.2</v>
      </c>
      <c r="L658">
        <f>IFERROR(VLOOKUP(D658:D1370,'Факторы ликвидности'!C$4:L$2204,7,FALSE),0)</f>
        <v>15.3</v>
      </c>
      <c r="M658">
        <f>IFERROR(VLOOKUP(D658:D1370,'Факторы ликвидности'!C$4:L$2204,8,FALSE),0)</f>
        <v>0</v>
      </c>
      <c r="N658">
        <f>IFERROR(VLOOKUP(D658:D1370,'Факторы ликвидности'!C$4:L$2204,10,FALSE),0)</f>
        <v>404.8</v>
      </c>
    </row>
    <row r="659" spans="2:14" x14ac:dyDescent="0.3">
      <c r="B659">
        <v>655</v>
      </c>
      <c r="C659" s="18">
        <f t="shared" si="14"/>
        <v>2</v>
      </c>
      <c r="D659" s="8">
        <v>43137</v>
      </c>
      <c r="E659">
        <f>IFERROR(VLOOKUP(D658:D1371,'Остатки на корсчетах'!B$3:D$4956,2,FALSE),0)</f>
        <v>1483.2</v>
      </c>
      <c r="F659">
        <f>IFERROR(VLOOKUP(D659:D1371,Сальдо!C$3:D$4010,2,FALSE),0)</f>
        <v>941.4</v>
      </c>
      <c r="G659">
        <f>IFERROR(VLOOKUP(D659:D1371,'Факторы ликвидности'!C$4:L$2204,2,FALSE),0)</f>
        <v>-1</v>
      </c>
      <c r="H659">
        <f>IFERROR(VLOOKUP(D659:D1371,'Факторы ликвидности'!C$4:L$2204,3,FALSE),0)</f>
        <v>124.7</v>
      </c>
      <c r="I659">
        <f>IFERROR(VLOOKUP(D659:D1371,'Факторы ликвидности'!C$4:L$2204,4,FALSE),0)</f>
        <v>21.8</v>
      </c>
      <c r="J659">
        <f>IFERROR(VLOOKUP(D659:D1371,'Факторы ликвидности'!C$4:L$2204,5,FALSE),0)</f>
        <v>0</v>
      </c>
      <c r="K659">
        <f>IFERROR(VLOOKUP(D659:D1371,'Факторы ликвидности'!C$4:L$2204,6,FALSE),0)</f>
        <v>0</v>
      </c>
      <c r="L659">
        <f>IFERROR(VLOOKUP(D659:D1371,'Факторы ликвидности'!C$4:L$2204,7,FALSE),0)</f>
        <v>15.2</v>
      </c>
      <c r="M659">
        <f>IFERROR(VLOOKUP(D659:D1371,'Факторы ликвидности'!C$4:L$2204,8,FALSE),0)</f>
        <v>0</v>
      </c>
      <c r="N659">
        <f>IFERROR(VLOOKUP(D659:D1371,'Факторы ликвидности'!C$4:L$2204,10,FALSE),0)</f>
        <v>-140.1</v>
      </c>
    </row>
    <row r="660" spans="2:14" x14ac:dyDescent="0.3">
      <c r="B660">
        <v>656</v>
      </c>
      <c r="C660" s="18">
        <f t="shared" si="14"/>
        <v>1</v>
      </c>
      <c r="D660" s="8">
        <v>43136</v>
      </c>
      <c r="E660">
        <f>IFERROR(VLOOKUP(D659:D1372,'Остатки на корсчетах'!B$3:D$4956,2,FALSE),0)</f>
        <v>1559.1</v>
      </c>
      <c r="F660">
        <f>IFERROR(VLOOKUP(D660:D1372,Сальдо!C$3:D$4010,2,FALSE),0)</f>
        <v>727.8</v>
      </c>
      <c r="G660">
        <f>IFERROR(VLOOKUP(D660:D1372,'Факторы ликвидности'!C$4:L$2204,2,FALSE),0)</f>
        <v>10.7</v>
      </c>
      <c r="H660">
        <f>IFERROR(VLOOKUP(D660:D1372,'Факторы ликвидности'!C$4:L$2204,3,FALSE),0)</f>
        <v>122.4</v>
      </c>
      <c r="I660">
        <f>IFERROR(VLOOKUP(D660:D1372,'Факторы ликвидности'!C$4:L$2204,4,FALSE),0)</f>
        <v>0</v>
      </c>
      <c r="J660">
        <f>IFERROR(VLOOKUP(D660:D1372,'Факторы ликвидности'!C$4:L$2204,5,FALSE),0)</f>
        <v>0</v>
      </c>
      <c r="K660">
        <f>IFERROR(VLOOKUP(D660:D1372,'Факторы ликвидности'!C$4:L$2204,6,FALSE),0)</f>
        <v>0</v>
      </c>
      <c r="L660">
        <f>IFERROR(VLOOKUP(D660:D1372,'Факторы ликвидности'!C$4:L$2204,7,FALSE),0)</f>
        <v>15.1</v>
      </c>
      <c r="M660">
        <f>IFERROR(VLOOKUP(D660:D1372,'Факторы ликвидности'!C$4:L$2204,8,FALSE),0)</f>
        <v>0</v>
      </c>
      <c r="N660">
        <f>IFERROR(VLOOKUP(D660:D1372,'Факторы ликвидности'!C$4:L$2204,10,FALSE),0)</f>
        <v>-209</v>
      </c>
    </row>
    <row r="661" spans="2:14" x14ac:dyDescent="0.3">
      <c r="B661">
        <v>657</v>
      </c>
      <c r="C661" s="18">
        <f t="shared" si="14"/>
        <v>7</v>
      </c>
      <c r="D661" s="19">
        <v>43135</v>
      </c>
      <c r="E661">
        <f>IFERROR(VLOOKUP(D660:D1373,'Остатки на корсчетах'!B$3:D$4956,2,FALSE),0)</f>
        <v>0</v>
      </c>
      <c r="F661">
        <f>IFERROR(VLOOKUP(D661:D1373,Сальдо!C$3:D$4010,2,FALSE),0)</f>
        <v>0</v>
      </c>
      <c r="G661">
        <f>IFERROR(VLOOKUP(D661:D1373,'Факторы ликвидности'!C$4:L$2204,2,FALSE),0)</f>
        <v>0</v>
      </c>
      <c r="H661">
        <f>IFERROR(VLOOKUP(D661:D1373,'Факторы ликвидности'!C$4:L$2204,3,FALSE),0)</f>
        <v>0</v>
      </c>
      <c r="I661">
        <f>IFERROR(VLOOKUP(D661:D1373,'Факторы ликвидности'!C$4:L$2204,4,FALSE),0)</f>
        <v>0</v>
      </c>
      <c r="J661">
        <f>IFERROR(VLOOKUP(D661:D1373,'Факторы ликвидности'!C$4:L$2204,5,FALSE),0)</f>
        <v>0</v>
      </c>
      <c r="K661">
        <f>IFERROR(VLOOKUP(D661:D1373,'Факторы ликвидности'!C$4:L$2204,6,FALSE),0)</f>
        <v>0</v>
      </c>
      <c r="L661">
        <f>IFERROR(VLOOKUP(D661:D1373,'Факторы ликвидности'!C$4:L$2204,7,FALSE),0)</f>
        <v>0</v>
      </c>
      <c r="M661">
        <f>IFERROR(VLOOKUP(D661:D1373,'Факторы ликвидности'!C$4:L$2204,8,FALSE),0)</f>
        <v>0</v>
      </c>
      <c r="N661">
        <f>IFERROR(VLOOKUP(D661:D1373,'Факторы ликвидности'!C$4:L$2204,10,FALSE),0)</f>
        <v>0</v>
      </c>
    </row>
    <row r="662" spans="2:14" x14ac:dyDescent="0.3">
      <c r="B662">
        <v>658</v>
      </c>
      <c r="C662" s="18">
        <f t="shared" si="14"/>
        <v>6</v>
      </c>
      <c r="D662" s="19">
        <v>43134</v>
      </c>
      <c r="E662">
        <f>IFERROR(VLOOKUP(D661:D1374,'Остатки на корсчетах'!B$3:D$4956,2,FALSE),0)</f>
        <v>0</v>
      </c>
      <c r="F662">
        <f>IFERROR(VLOOKUP(D662:D1374,Сальдо!C$3:D$4010,2,FALSE),0)</f>
        <v>0</v>
      </c>
      <c r="G662">
        <f>IFERROR(VLOOKUP(D662:D1374,'Факторы ликвидности'!C$4:L$2204,2,FALSE),0)</f>
        <v>0</v>
      </c>
      <c r="H662">
        <f>IFERROR(VLOOKUP(D662:D1374,'Факторы ликвидности'!C$4:L$2204,3,FALSE),0)</f>
        <v>0</v>
      </c>
      <c r="I662">
        <f>IFERROR(VLOOKUP(D662:D1374,'Факторы ликвидности'!C$4:L$2204,4,FALSE),0)</f>
        <v>0</v>
      </c>
      <c r="J662">
        <f>IFERROR(VLOOKUP(D662:D1374,'Факторы ликвидности'!C$4:L$2204,5,FALSE),0)</f>
        <v>0</v>
      </c>
      <c r="K662">
        <f>IFERROR(VLOOKUP(D662:D1374,'Факторы ликвидности'!C$4:L$2204,6,FALSE),0)</f>
        <v>0</v>
      </c>
      <c r="L662">
        <f>IFERROR(VLOOKUP(D662:D1374,'Факторы ликвидности'!C$4:L$2204,7,FALSE),0)</f>
        <v>0</v>
      </c>
      <c r="M662">
        <f>IFERROR(VLOOKUP(D662:D1374,'Факторы ликвидности'!C$4:L$2204,8,FALSE),0)</f>
        <v>0</v>
      </c>
      <c r="N662">
        <f>IFERROR(VLOOKUP(D662:D1374,'Факторы ликвидности'!C$4:L$2204,10,FALSE),0)</f>
        <v>0</v>
      </c>
    </row>
    <row r="663" spans="2:14" x14ac:dyDescent="0.3">
      <c r="B663">
        <v>659</v>
      </c>
      <c r="C663" s="18">
        <f t="shared" si="14"/>
        <v>5</v>
      </c>
      <c r="D663" s="19">
        <v>43133</v>
      </c>
      <c r="E663">
        <f>IFERROR(VLOOKUP(D662:D1375,'Остатки на корсчетах'!B$3:D$4956,2,FALSE),0)</f>
        <v>1427.9</v>
      </c>
      <c r="F663">
        <f>IFERROR(VLOOKUP(D663:D1375,Сальдо!C$3:D$4010,2,FALSE),0)</f>
        <v>96.5</v>
      </c>
      <c r="G663">
        <f>IFERROR(VLOOKUP(D663:D1375,'Факторы ликвидности'!C$4:L$2204,2,FALSE),0)</f>
        <v>-26.3</v>
      </c>
      <c r="H663">
        <f>IFERROR(VLOOKUP(D663:D1375,'Факторы ликвидности'!C$4:L$2204,3,FALSE),0)</f>
        <v>179</v>
      </c>
      <c r="I663">
        <f>IFERROR(VLOOKUP(D663:D1375,'Факторы ликвидности'!C$4:L$2204,4,FALSE),0)</f>
        <v>0</v>
      </c>
      <c r="J663">
        <f>IFERROR(VLOOKUP(D663:D1375,'Факторы ликвидности'!C$4:L$2204,5,FALSE),0)</f>
        <v>5</v>
      </c>
      <c r="K663">
        <f>IFERROR(VLOOKUP(D663:D1375,'Факторы ликвидности'!C$4:L$2204,6,FALSE),0)</f>
        <v>0</v>
      </c>
      <c r="L663">
        <f>IFERROR(VLOOKUP(D663:D1375,'Факторы ликвидности'!C$4:L$2204,7,FALSE),0)</f>
        <v>15.1</v>
      </c>
      <c r="M663">
        <f>IFERROR(VLOOKUP(D663:D1375,'Факторы ликвидности'!C$4:L$2204,8,FALSE),0)</f>
        <v>0</v>
      </c>
      <c r="N663">
        <f>IFERROR(VLOOKUP(D663:D1375,'Факторы ликвидности'!C$4:L$2204,10,FALSE),0)</f>
        <v>-21.5</v>
      </c>
    </row>
    <row r="664" spans="2:14" x14ac:dyDescent="0.3">
      <c r="B664">
        <v>660</v>
      </c>
      <c r="C664" s="18">
        <f t="shared" si="14"/>
        <v>4</v>
      </c>
      <c r="D664" s="19">
        <v>43132</v>
      </c>
      <c r="E664">
        <f>IFERROR(VLOOKUP(D663:D1376,'Остатки на корсчетах'!B$3:D$4956,2,FALSE),0)</f>
        <v>1906.2</v>
      </c>
      <c r="F664">
        <f>IFERROR(VLOOKUP(D664:D1376,Сальдо!C$3:D$4010,2,FALSE),0)</f>
        <v>209.7</v>
      </c>
      <c r="G664">
        <f>IFERROR(VLOOKUP(D664:D1376,'Факторы ликвидности'!C$4:L$2204,2,FALSE),0)</f>
        <v>-19</v>
      </c>
      <c r="H664">
        <f>IFERROR(VLOOKUP(D664:D1376,'Факторы ликвидности'!C$4:L$2204,3,FALSE),0)</f>
        <v>38.4</v>
      </c>
      <c r="I664">
        <f>IFERROR(VLOOKUP(D664:D1376,'Факторы ликвидности'!C$4:L$2204,4,FALSE),0)</f>
        <v>0</v>
      </c>
      <c r="J664">
        <f>IFERROR(VLOOKUP(D664:D1376,'Факторы ликвидности'!C$4:L$2204,5,FALSE),0)</f>
        <v>0</v>
      </c>
      <c r="K664">
        <f>IFERROR(VLOOKUP(D664:D1376,'Факторы ликвидности'!C$4:L$2204,6,FALSE),0)</f>
        <v>0</v>
      </c>
      <c r="L664">
        <f>IFERROR(VLOOKUP(D664:D1376,'Факторы ликвидности'!C$4:L$2204,7,FALSE),0)</f>
        <v>15.1</v>
      </c>
      <c r="M664">
        <f>IFERROR(VLOOKUP(D664:D1376,'Факторы ликвидности'!C$4:L$2204,8,FALSE),0)</f>
        <v>0</v>
      </c>
      <c r="N664">
        <f>IFERROR(VLOOKUP(D664:D1376,'Факторы ликвидности'!C$4:L$2204,10,FALSE),0)</f>
        <v>-497.5</v>
      </c>
    </row>
    <row r="665" spans="2:14" x14ac:dyDescent="0.3">
      <c r="B665">
        <v>661</v>
      </c>
      <c r="C665" s="18">
        <f t="shared" si="14"/>
        <v>3</v>
      </c>
      <c r="D665" s="19">
        <v>43131</v>
      </c>
      <c r="E665">
        <f>IFERROR(VLOOKUP(D664:D1377,'Остатки на корсчетах'!B$3:D$4956,2,FALSE),0)</f>
        <v>1846.5</v>
      </c>
      <c r="F665">
        <f>IFERROR(VLOOKUP(D665:D1377,Сальдо!C$3:D$4010,2,FALSE),0)</f>
        <v>203.3</v>
      </c>
      <c r="G665">
        <f>IFERROR(VLOOKUP(D665:D1377,'Факторы ликвидности'!C$4:L$2204,2,FALSE),0)</f>
        <v>15.2</v>
      </c>
      <c r="H665">
        <f>IFERROR(VLOOKUP(D665:D1377,'Факторы ликвидности'!C$4:L$2204,3,FALSE),0)</f>
        <v>46.3</v>
      </c>
      <c r="I665">
        <f>IFERROR(VLOOKUP(D665:D1377,'Факторы ликвидности'!C$4:L$2204,4,FALSE),0)</f>
        <v>9.1999999999999993</v>
      </c>
      <c r="J665">
        <f>IFERROR(VLOOKUP(D665:D1377,'Факторы ликвидности'!C$4:L$2204,5,FALSE),0)</f>
        <v>80</v>
      </c>
      <c r="K665">
        <f>IFERROR(VLOOKUP(D665:D1377,'Факторы ликвидности'!C$4:L$2204,6,FALSE),0)</f>
        <v>-200</v>
      </c>
      <c r="L665">
        <f>IFERROR(VLOOKUP(D665:D1377,'Факторы ликвидности'!C$4:L$2204,7,FALSE),0)</f>
        <v>15</v>
      </c>
      <c r="M665">
        <f>IFERROR(VLOOKUP(D665:D1377,'Факторы ликвидности'!C$4:L$2204,8,FALSE),0)</f>
        <v>0</v>
      </c>
      <c r="N665">
        <f>IFERROR(VLOOKUP(D665:D1377,'Факторы ликвидности'!C$4:L$2204,10,FALSE),0)</f>
        <v>-1.9</v>
      </c>
    </row>
    <row r="666" spans="2:14" x14ac:dyDescent="0.3">
      <c r="B666">
        <v>662</v>
      </c>
      <c r="C666" s="16">
        <f t="shared" si="14"/>
        <v>2</v>
      </c>
      <c r="D666" s="17">
        <v>43130</v>
      </c>
      <c r="E666">
        <f>IFERROR(VLOOKUP(D665:D1378,'Остатки на корсчетах'!B$3:D$4956,2,FALSE),0)</f>
        <v>1354.4</v>
      </c>
      <c r="F666">
        <f>IFERROR(VLOOKUP(D666:D1378,Сальдо!C$3:D$4010,2,FALSE),0)</f>
        <v>118.6</v>
      </c>
      <c r="G666">
        <f>IFERROR(VLOOKUP(D666:D1378,'Факторы ликвидности'!C$4:L$2204,2,FALSE),0)</f>
        <v>28.4</v>
      </c>
      <c r="H666">
        <f>IFERROR(VLOOKUP(D666:D1378,'Факторы ликвидности'!C$4:L$2204,3,FALSE),0)</f>
        <v>557.20000000000005</v>
      </c>
      <c r="I666">
        <f>IFERROR(VLOOKUP(D666:D1378,'Факторы ликвидности'!C$4:L$2204,4,FALSE),0)</f>
        <v>183.1</v>
      </c>
      <c r="J666">
        <f>IFERROR(VLOOKUP(D666:D1378,'Факторы ликвидности'!C$4:L$2204,5,FALSE),0)</f>
        <v>0</v>
      </c>
      <c r="K666">
        <f>IFERROR(VLOOKUP(D666:D1378,'Факторы ликвидности'!C$4:L$2204,6,FALSE),0)</f>
        <v>200</v>
      </c>
      <c r="L666">
        <f>IFERROR(VLOOKUP(D666:D1378,'Факторы ликвидности'!C$4:L$2204,7,FALSE),0)</f>
        <v>15.2</v>
      </c>
      <c r="M666">
        <f>IFERROR(VLOOKUP(D666:D1378,'Факторы ликвидности'!C$4:L$2204,8,FALSE),0)</f>
        <v>0</v>
      </c>
      <c r="N666">
        <f>IFERROR(VLOOKUP(D666:D1378,'Факторы ликвидности'!C$4:L$2204,10,FALSE),0)</f>
        <v>-93.6</v>
      </c>
    </row>
    <row r="667" spans="2:14" x14ac:dyDescent="0.3">
      <c r="B667">
        <v>663</v>
      </c>
      <c r="C667" s="16">
        <f t="shared" si="14"/>
        <v>1</v>
      </c>
      <c r="D667" s="17">
        <v>43129</v>
      </c>
      <c r="E667">
        <f>IFERROR(VLOOKUP(D666:D1379,'Остатки на корсчетах'!B$3:D$4956,2,FALSE),0)</f>
        <v>1466.7</v>
      </c>
      <c r="F667">
        <f>IFERROR(VLOOKUP(D667:D1379,Сальдо!C$3:D$4010,2,FALSE),0)</f>
        <v>17.399999999999999</v>
      </c>
      <c r="G667">
        <f>IFERROR(VLOOKUP(D667:D1379,'Факторы ликвидности'!C$4:L$2204,2,FALSE),0)</f>
        <v>41.4</v>
      </c>
      <c r="H667">
        <f>IFERROR(VLOOKUP(D667:D1379,'Факторы ликвидности'!C$4:L$2204,3,FALSE),0)</f>
        <v>-54.6</v>
      </c>
      <c r="I667">
        <f>IFERROR(VLOOKUP(D667:D1379,'Факторы ликвидности'!C$4:L$2204,4,FALSE),0)</f>
        <v>0</v>
      </c>
      <c r="J667">
        <f>IFERROR(VLOOKUP(D667:D1379,'Факторы ликвидности'!C$4:L$2204,5,FALSE),0)</f>
        <v>0</v>
      </c>
      <c r="K667">
        <f>IFERROR(VLOOKUP(D667:D1379,'Факторы ликвидности'!C$4:L$2204,6,FALSE),0)</f>
        <v>0</v>
      </c>
      <c r="L667">
        <f>IFERROR(VLOOKUP(D667:D1379,'Факторы ликвидности'!C$4:L$2204,7,FALSE),0)</f>
        <v>15.1</v>
      </c>
      <c r="M667">
        <f>IFERROR(VLOOKUP(D667:D1379,'Факторы ликвидности'!C$4:L$2204,8,FALSE),0)</f>
        <v>0</v>
      </c>
      <c r="N667">
        <f>IFERROR(VLOOKUP(D667:D1379,'Факторы ликвидности'!C$4:L$2204,10,FALSE),0)</f>
        <v>-99.1</v>
      </c>
    </row>
    <row r="668" spans="2:14" x14ac:dyDescent="0.3">
      <c r="B668">
        <v>664</v>
      </c>
      <c r="C668" s="16">
        <f t="shared" si="14"/>
        <v>7</v>
      </c>
      <c r="D668" s="17">
        <v>43128</v>
      </c>
      <c r="E668">
        <f>IFERROR(VLOOKUP(D667:D1380,'Остатки на корсчетах'!B$3:D$4956,2,FALSE),0)</f>
        <v>0</v>
      </c>
      <c r="F668">
        <f>IFERROR(VLOOKUP(D668:D1380,Сальдо!C$3:D$4010,2,FALSE),0)</f>
        <v>0</v>
      </c>
      <c r="G668">
        <f>IFERROR(VLOOKUP(D668:D1380,'Факторы ликвидности'!C$4:L$2204,2,FALSE),0)</f>
        <v>0</v>
      </c>
      <c r="H668">
        <f>IFERROR(VLOOKUP(D668:D1380,'Факторы ликвидности'!C$4:L$2204,3,FALSE),0)</f>
        <v>0</v>
      </c>
      <c r="I668">
        <f>IFERROR(VLOOKUP(D668:D1380,'Факторы ликвидности'!C$4:L$2204,4,FALSE),0)</f>
        <v>0</v>
      </c>
      <c r="J668">
        <f>IFERROR(VLOOKUP(D668:D1380,'Факторы ликвидности'!C$4:L$2204,5,FALSE),0)</f>
        <v>0</v>
      </c>
      <c r="K668">
        <f>IFERROR(VLOOKUP(D668:D1380,'Факторы ликвидности'!C$4:L$2204,6,FALSE),0)</f>
        <v>0</v>
      </c>
      <c r="L668">
        <f>IFERROR(VLOOKUP(D668:D1380,'Факторы ликвидности'!C$4:L$2204,7,FALSE),0)</f>
        <v>0</v>
      </c>
      <c r="M668">
        <f>IFERROR(VLOOKUP(D668:D1380,'Факторы ликвидности'!C$4:L$2204,8,FALSE),0)</f>
        <v>0</v>
      </c>
      <c r="N668">
        <f>IFERROR(VLOOKUP(D668:D1380,'Факторы ликвидности'!C$4:L$2204,10,FALSE),0)</f>
        <v>0</v>
      </c>
    </row>
    <row r="669" spans="2:14" x14ac:dyDescent="0.3">
      <c r="B669">
        <v>665</v>
      </c>
      <c r="C669" s="16">
        <f t="shared" si="14"/>
        <v>6</v>
      </c>
      <c r="D669" s="17">
        <v>43127</v>
      </c>
      <c r="E669">
        <f>IFERROR(VLOOKUP(D668:D1381,'Остатки на корсчетах'!B$3:D$4956,2,FALSE),0)</f>
        <v>0</v>
      </c>
      <c r="F669">
        <f>IFERROR(VLOOKUP(D669:D1381,Сальдо!C$3:D$4010,2,FALSE),0)</f>
        <v>0</v>
      </c>
      <c r="G669">
        <f>IFERROR(VLOOKUP(D669:D1381,'Факторы ликвидности'!C$4:L$2204,2,FALSE),0)</f>
        <v>0</v>
      </c>
      <c r="H669">
        <f>IFERROR(VLOOKUP(D669:D1381,'Факторы ликвидности'!C$4:L$2204,3,FALSE),0)</f>
        <v>0</v>
      </c>
      <c r="I669">
        <f>IFERROR(VLOOKUP(D669:D1381,'Факторы ликвидности'!C$4:L$2204,4,FALSE),0)</f>
        <v>0</v>
      </c>
      <c r="J669">
        <f>IFERROR(VLOOKUP(D669:D1381,'Факторы ликвидности'!C$4:L$2204,5,FALSE),0)</f>
        <v>0</v>
      </c>
      <c r="K669">
        <f>IFERROR(VLOOKUP(D669:D1381,'Факторы ликвидности'!C$4:L$2204,6,FALSE),0)</f>
        <v>0</v>
      </c>
      <c r="L669">
        <f>IFERROR(VLOOKUP(D669:D1381,'Факторы ликвидности'!C$4:L$2204,7,FALSE),0)</f>
        <v>0</v>
      </c>
      <c r="M669">
        <f>IFERROR(VLOOKUP(D669:D1381,'Факторы ликвидности'!C$4:L$2204,8,FALSE),0)</f>
        <v>0</v>
      </c>
      <c r="N669">
        <f>IFERROR(VLOOKUP(D669:D1381,'Факторы ликвидности'!C$4:L$2204,10,FALSE),0)</f>
        <v>0</v>
      </c>
    </row>
    <row r="670" spans="2:14" x14ac:dyDescent="0.3">
      <c r="B670">
        <v>666</v>
      </c>
      <c r="C670" s="16">
        <f t="shared" si="14"/>
        <v>5</v>
      </c>
      <c r="D670" s="17">
        <v>43126</v>
      </c>
      <c r="E670">
        <f>IFERROR(VLOOKUP(D669:D1382,'Остатки на корсчетах'!B$3:D$4956,2,FALSE),0)</f>
        <v>1256.8</v>
      </c>
      <c r="F670">
        <f>IFERROR(VLOOKUP(D670:D1382,Сальдо!C$3:D$4010,2,FALSE),0)</f>
        <v>159.4</v>
      </c>
      <c r="G670">
        <f>IFERROR(VLOOKUP(D670:D1382,'Факторы ликвидности'!C$4:L$2204,2,FALSE),0)</f>
        <v>5</v>
      </c>
      <c r="H670">
        <f>IFERROR(VLOOKUP(D670:D1382,'Факторы ликвидности'!C$4:L$2204,3,FALSE),0)</f>
        <v>62.4</v>
      </c>
      <c r="I670">
        <f>IFERROR(VLOOKUP(D670:D1382,'Факторы ликвидности'!C$4:L$2204,4,FALSE),0)</f>
        <v>0</v>
      </c>
      <c r="J670">
        <f>IFERROR(VLOOKUP(D670:D1382,'Факторы ликвидности'!C$4:L$2204,5,FALSE),0)</f>
        <v>20</v>
      </c>
      <c r="K670">
        <f>IFERROR(VLOOKUP(D670:D1382,'Факторы ликвидности'!C$4:L$2204,6,FALSE),0)</f>
        <v>-0.2</v>
      </c>
      <c r="L670">
        <f>IFERROR(VLOOKUP(D670:D1382,'Факторы ликвидности'!C$4:L$2204,7,FALSE),0)</f>
        <v>15</v>
      </c>
      <c r="M670">
        <f>IFERROR(VLOOKUP(D670:D1382,'Факторы ликвидности'!C$4:L$2204,8,FALSE),0)</f>
        <v>0</v>
      </c>
      <c r="N670">
        <f>IFERROR(VLOOKUP(D670:D1382,'Факторы ликвидности'!C$4:L$2204,10,FALSE),0)</f>
        <v>142.6</v>
      </c>
    </row>
    <row r="671" spans="2:14" x14ac:dyDescent="0.3">
      <c r="B671">
        <v>667</v>
      </c>
      <c r="C671" s="16">
        <f t="shared" si="14"/>
        <v>4</v>
      </c>
      <c r="D671" s="17">
        <v>43125</v>
      </c>
      <c r="E671">
        <f>IFERROR(VLOOKUP(D670:D1383,'Остатки на корсчетах'!B$3:D$4956,2,FALSE),0)</f>
        <v>1856.9</v>
      </c>
      <c r="F671">
        <f>IFERROR(VLOOKUP(D671:D1383,Сальдо!C$3:D$4010,2,FALSE),0)</f>
        <v>294.89999999999998</v>
      </c>
      <c r="G671">
        <f>IFERROR(VLOOKUP(D671:D1383,'Факторы ликвидности'!C$4:L$2204,2,FALSE),0)</f>
        <v>15.6</v>
      </c>
      <c r="H671">
        <f>IFERROR(VLOOKUP(D671:D1383,'Факторы ликвидности'!C$4:L$2204,3,FALSE),0)</f>
        <v>-752.7</v>
      </c>
      <c r="I671">
        <f>IFERROR(VLOOKUP(D671:D1383,'Факторы ликвидности'!C$4:L$2204,4,FALSE),0)</f>
        <v>0</v>
      </c>
      <c r="J671">
        <f>IFERROR(VLOOKUP(D671:D1383,'Факторы ликвидности'!C$4:L$2204,5,FALSE),0)</f>
        <v>0</v>
      </c>
      <c r="K671">
        <f>IFERROR(VLOOKUP(D671:D1383,'Факторы ликвидности'!C$4:L$2204,6,FALSE),0)</f>
        <v>-0.2</v>
      </c>
      <c r="L671">
        <f>IFERROR(VLOOKUP(D671:D1383,'Факторы ликвидности'!C$4:L$2204,7,FALSE),0)</f>
        <v>15.1</v>
      </c>
      <c r="M671">
        <f>IFERROR(VLOOKUP(D671:D1383,'Факторы ликвидности'!C$4:L$2204,8,FALSE),0)</f>
        <v>0</v>
      </c>
      <c r="N671">
        <f>IFERROR(VLOOKUP(D671:D1383,'Факторы ликвидности'!C$4:L$2204,10,FALSE),0)</f>
        <v>137</v>
      </c>
    </row>
    <row r="672" spans="2:14" x14ac:dyDescent="0.3">
      <c r="B672">
        <v>668</v>
      </c>
      <c r="C672" s="16">
        <f t="shared" si="14"/>
        <v>3</v>
      </c>
      <c r="D672" s="17">
        <v>43124</v>
      </c>
      <c r="E672">
        <f>IFERROR(VLOOKUP(D671:D1384,'Остатки на корсчетах'!B$3:D$4956,2,FALSE),0)</f>
        <v>2282</v>
      </c>
      <c r="F672">
        <f>IFERROR(VLOOKUP(D672:D1384,Сальдо!C$3:D$4010,2,FALSE),0)</f>
        <v>110.4</v>
      </c>
      <c r="G672">
        <f>IFERROR(VLOOKUP(D672:D1384,'Факторы ликвидности'!C$4:L$2204,2,FALSE),0)</f>
        <v>28.1</v>
      </c>
      <c r="H672">
        <f>IFERROR(VLOOKUP(D672:D1384,'Факторы ликвидности'!C$4:L$2204,3,FALSE),0)</f>
        <v>-267.5</v>
      </c>
      <c r="I672">
        <f>IFERROR(VLOOKUP(D672:D1384,'Факторы ликвидности'!C$4:L$2204,4,FALSE),0)</f>
        <v>-40.9</v>
      </c>
      <c r="J672">
        <f>IFERROR(VLOOKUP(D672:D1384,'Факторы ликвидности'!C$4:L$2204,5,FALSE),0)</f>
        <v>-134</v>
      </c>
      <c r="K672">
        <f>IFERROR(VLOOKUP(D672:D1384,'Факторы ликвидности'!C$4:L$2204,6,FALSE),0)</f>
        <v>0.2</v>
      </c>
      <c r="L672">
        <f>IFERROR(VLOOKUP(D672:D1384,'Факторы ликвидности'!C$4:L$2204,7,FALSE),0)</f>
        <v>15.1</v>
      </c>
      <c r="M672">
        <f>IFERROR(VLOOKUP(D672:D1384,'Факторы ликвидности'!C$4:L$2204,8,FALSE),0)</f>
        <v>-0.5</v>
      </c>
      <c r="N672">
        <f>IFERROR(VLOOKUP(D672:D1384,'Факторы ликвидности'!C$4:L$2204,10,FALSE),0)</f>
        <v>-185.3</v>
      </c>
    </row>
    <row r="673" spans="2:14" x14ac:dyDescent="0.3">
      <c r="B673">
        <v>669</v>
      </c>
      <c r="C673" s="18">
        <f t="shared" si="14"/>
        <v>2</v>
      </c>
      <c r="D673" s="8">
        <v>43123</v>
      </c>
      <c r="E673">
        <f>IFERROR(VLOOKUP(D672:D1385,'Остатки на корсчетах'!B$3:D$4956,2,FALSE),0)</f>
        <v>2235.6</v>
      </c>
      <c r="F673">
        <f>IFERROR(VLOOKUP(D673:D1385,Сальдо!C$3:D$4010,2,FALSE),0)</f>
        <v>219.8</v>
      </c>
      <c r="G673">
        <f>IFERROR(VLOOKUP(D673:D1385,'Факторы ликвидности'!C$4:L$2204,2,FALSE),0)</f>
        <v>42.1</v>
      </c>
      <c r="H673">
        <f>IFERROR(VLOOKUP(D673:D1385,'Факторы ликвидности'!C$4:L$2204,3,FALSE),0)</f>
        <v>8.6999999999999993</v>
      </c>
      <c r="I673">
        <f>IFERROR(VLOOKUP(D673:D1385,'Факторы ликвидности'!C$4:L$2204,4,FALSE),0)</f>
        <v>6.4</v>
      </c>
      <c r="J673">
        <f>IFERROR(VLOOKUP(D673:D1385,'Факторы ликвидности'!C$4:L$2204,5,FALSE),0)</f>
        <v>0</v>
      </c>
      <c r="K673">
        <f>IFERROR(VLOOKUP(D673:D1385,'Факторы ликвидности'!C$4:L$2204,6,FALSE),0)</f>
        <v>-0.3</v>
      </c>
      <c r="L673">
        <f>IFERROR(VLOOKUP(D673:D1385,'Факторы ликвидности'!C$4:L$2204,7,FALSE),0)</f>
        <v>15.1</v>
      </c>
      <c r="M673">
        <f>IFERROR(VLOOKUP(D673:D1385,'Факторы ликвидности'!C$4:L$2204,8,FALSE),0)</f>
        <v>0.5</v>
      </c>
      <c r="N673">
        <f>IFERROR(VLOOKUP(D673:D1385,'Факторы ликвидности'!C$4:L$2204,10,FALSE),0)</f>
        <v>-4.9000000000000004</v>
      </c>
    </row>
    <row r="674" spans="2:14" x14ac:dyDescent="0.3">
      <c r="B674">
        <v>670</v>
      </c>
      <c r="C674" s="18">
        <f t="shared" si="14"/>
        <v>1</v>
      </c>
      <c r="D674" s="8">
        <v>43122</v>
      </c>
      <c r="E674">
        <f>IFERROR(VLOOKUP(D673:D1386,'Остатки на корсчетах'!B$3:D$4956,2,FALSE),0)</f>
        <v>2181.4</v>
      </c>
      <c r="F674">
        <f>IFERROR(VLOOKUP(D674:D1386,Сальдо!C$3:D$4010,2,FALSE),0)</f>
        <v>185.1</v>
      </c>
      <c r="G674">
        <f>IFERROR(VLOOKUP(D674:D1386,'Факторы ликвидности'!C$4:L$2204,2,FALSE),0)</f>
        <v>54.6</v>
      </c>
      <c r="H674">
        <f>IFERROR(VLOOKUP(D674:D1386,'Факторы ликвидности'!C$4:L$2204,3,FALSE),0)</f>
        <v>34.200000000000003</v>
      </c>
      <c r="I674">
        <f>IFERROR(VLOOKUP(D674:D1386,'Факторы ликвидности'!C$4:L$2204,4,FALSE),0)</f>
        <v>0</v>
      </c>
      <c r="J674">
        <f>IFERROR(VLOOKUP(D674:D1386,'Факторы ликвидности'!C$4:L$2204,5,FALSE),0)</f>
        <v>0</v>
      </c>
      <c r="K674">
        <f>IFERROR(VLOOKUP(D674:D1386,'Факторы ликвидности'!C$4:L$2204,6,FALSE),0)</f>
        <v>0</v>
      </c>
      <c r="L674">
        <f>IFERROR(VLOOKUP(D674:D1386,'Факторы ликвидности'!C$4:L$2204,7,FALSE),0)</f>
        <v>15.1</v>
      </c>
      <c r="M674">
        <f>IFERROR(VLOOKUP(D674:D1386,'Факторы ликвидности'!C$4:L$2204,8,FALSE),0)</f>
        <v>-0.1</v>
      </c>
      <c r="N674">
        <f>IFERROR(VLOOKUP(D674:D1386,'Факторы ликвидности'!C$4:L$2204,10,FALSE),0)</f>
        <v>-34.5</v>
      </c>
    </row>
    <row r="675" spans="2:14" x14ac:dyDescent="0.3">
      <c r="B675">
        <v>671</v>
      </c>
      <c r="C675" s="18">
        <f t="shared" si="14"/>
        <v>7</v>
      </c>
      <c r="D675" s="19">
        <v>43121</v>
      </c>
      <c r="E675">
        <f>IFERROR(VLOOKUP(D674:D1387,'Остатки на корсчетах'!B$3:D$4956,2,FALSE),0)</f>
        <v>0</v>
      </c>
      <c r="F675">
        <f>IFERROR(VLOOKUP(D675:D1387,Сальдо!C$3:D$4010,2,FALSE),0)</f>
        <v>0</v>
      </c>
      <c r="G675">
        <f>IFERROR(VLOOKUP(D675:D1387,'Факторы ликвидности'!C$4:L$2204,2,FALSE),0)</f>
        <v>0</v>
      </c>
      <c r="H675">
        <f>IFERROR(VLOOKUP(D675:D1387,'Факторы ликвидности'!C$4:L$2204,3,FALSE),0)</f>
        <v>0</v>
      </c>
      <c r="I675">
        <f>IFERROR(VLOOKUP(D675:D1387,'Факторы ликвидности'!C$4:L$2204,4,FALSE),0)</f>
        <v>0</v>
      </c>
      <c r="J675">
        <f>IFERROR(VLOOKUP(D675:D1387,'Факторы ликвидности'!C$4:L$2204,5,FALSE),0)</f>
        <v>0</v>
      </c>
      <c r="K675">
        <f>IFERROR(VLOOKUP(D675:D1387,'Факторы ликвидности'!C$4:L$2204,6,FALSE),0)</f>
        <v>0</v>
      </c>
      <c r="L675">
        <f>IFERROR(VLOOKUP(D675:D1387,'Факторы ликвидности'!C$4:L$2204,7,FALSE),0)</f>
        <v>0</v>
      </c>
      <c r="M675">
        <f>IFERROR(VLOOKUP(D675:D1387,'Факторы ликвидности'!C$4:L$2204,8,FALSE),0)</f>
        <v>0</v>
      </c>
      <c r="N675">
        <f>IFERROR(VLOOKUP(D675:D1387,'Факторы ликвидности'!C$4:L$2204,10,FALSE),0)</f>
        <v>0</v>
      </c>
    </row>
    <row r="676" spans="2:14" x14ac:dyDescent="0.3">
      <c r="B676">
        <v>672</v>
      </c>
      <c r="C676" s="18">
        <f t="shared" si="14"/>
        <v>6</v>
      </c>
      <c r="D676" s="19">
        <v>43120</v>
      </c>
      <c r="E676">
        <f>IFERROR(VLOOKUP(D675:D1388,'Остатки на корсчетах'!B$3:D$4956,2,FALSE),0)</f>
        <v>0</v>
      </c>
      <c r="F676">
        <f>IFERROR(VLOOKUP(D676:D1388,Сальдо!C$3:D$4010,2,FALSE),0)</f>
        <v>0</v>
      </c>
      <c r="G676">
        <f>IFERROR(VLOOKUP(D676:D1388,'Факторы ликвидности'!C$4:L$2204,2,FALSE),0)</f>
        <v>0</v>
      </c>
      <c r="H676">
        <f>IFERROR(VLOOKUP(D676:D1388,'Факторы ликвидности'!C$4:L$2204,3,FALSE),0)</f>
        <v>0</v>
      </c>
      <c r="I676">
        <f>IFERROR(VLOOKUP(D676:D1388,'Факторы ликвидности'!C$4:L$2204,4,FALSE),0)</f>
        <v>0</v>
      </c>
      <c r="J676">
        <f>IFERROR(VLOOKUP(D676:D1388,'Факторы ликвидности'!C$4:L$2204,5,FALSE),0)</f>
        <v>0</v>
      </c>
      <c r="K676">
        <f>IFERROR(VLOOKUP(D676:D1388,'Факторы ликвидности'!C$4:L$2204,6,FALSE),0)</f>
        <v>0</v>
      </c>
      <c r="L676">
        <f>IFERROR(VLOOKUP(D676:D1388,'Факторы ликвидности'!C$4:L$2204,7,FALSE),0)</f>
        <v>0</v>
      </c>
      <c r="M676">
        <f>IFERROR(VLOOKUP(D676:D1388,'Факторы ликвидности'!C$4:L$2204,8,FALSE),0)</f>
        <v>0</v>
      </c>
      <c r="N676">
        <f>IFERROR(VLOOKUP(D676:D1388,'Факторы ликвидности'!C$4:L$2204,10,FALSE),0)</f>
        <v>0</v>
      </c>
    </row>
    <row r="677" spans="2:14" x14ac:dyDescent="0.3">
      <c r="B677">
        <v>673</v>
      </c>
      <c r="C677" s="18">
        <f t="shared" si="14"/>
        <v>5</v>
      </c>
      <c r="D677" s="19">
        <v>43119</v>
      </c>
      <c r="E677">
        <f>IFERROR(VLOOKUP(D676:D1389,'Остатки на корсчетах'!B$3:D$4956,2,FALSE),0)</f>
        <v>2078.6999999999998</v>
      </c>
      <c r="F677">
        <f>IFERROR(VLOOKUP(D677:D1389,Сальдо!C$3:D$4010,2,FALSE),0)</f>
        <v>200.3</v>
      </c>
      <c r="G677">
        <f>IFERROR(VLOOKUP(D677:D1389,'Факторы ликвидности'!C$4:L$2204,2,FALSE),0)</f>
        <v>4.2</v>
      </c>
      <c r="H677">
        <f>IFERROR(VLOOKUP(D677:D1389,'Факторы ликвидности'!C$4:L$2204,3,FALSE),0)</f>
        <v>82.4</v>
      </c>
      <c r="I677">
        <f>IFERROR(VLOOKUP(D677:D1389,'Факторы ликвидности'!C$4:L$2204,4,FALSE),0)</f>
        <v>0</v>
      </c>
      <c r="J677">
        <f>IFERROR(VLOOKUP(D677:D1389,'Факторы ликвидности'!C$4:L$2204,5,FALSE),0)</f>
        <v>0</v>
      </c>
      <c r="K677">
        <f>IFERROR(VLOOKUP(D677:D1389,'Факторы ликвидности'!C$4:L$2204,6,FALSE),0)</f>
        <v>-31.9</v>
      </c>
      <c r="L677">
        <f>IFERROR(VLOOKUP(D677:D1389,'Факторы ликвидности'!C$4:L$2204,7,FALSE),0)</f>
        <v>15.1</v>
      </c>
      <c r="M677">
        <f>IFERROR(VLOOKUP(D677:D1389,'Факторы ликвидности'!C$4:L$2204,8,FALSE),0)</f>
        <v>0</v>
      </c>
      <c r="N677">
        <f>IFERROR(VLOOKUP(D677:D1389,'Факторы ликвидности'!C$4:L$2204,10,FALSE),0)</f>
        <v>16</v>
      </c>
    </row>
    <row r="678" spans="2:14" x14ac:dyDescent="0.3">
      <c r="B678">
        <v>674</v>
      </c>
      <c r="C678" s="18">
        <f t="shared" si="14"/>
        <v>4</v>
      </c>
      <c r="D678" s="19">
        <v>43118</v>
      </c>
      <c r="E678">
        <f>IFERROR(VLOOKUP(D677:D1390,'Остатки на корсчетах'!B$3:D$4956,2,FALSE),0)</f>
        <v>2053.1</v>
      </c>
      <c r="F678">
        <f>IFERROR(VLOOKUP(D678:D1390,Сальдо!C$3:D$4010,2,FALSE),0)</f>
        <v>170.9</v>
      </c>
      <c r="G678">
        <f>IFERROR(VLOOKUP(D678:D1390,'Факторы ликвидности'!C$4:L$2204,2,FALSE),0)</f>
        <v>-2.2999999999999998</v>
      </c>
      <c r="H678">
        <f>IFERROR(VLOOKUP(D678:D1390,'Факторы ликвидности'!C$4:L$2204,3,FALSE),0)</f>
        <v>26.3</v>
      </c>
      <c r="I678">
        <f>IFERROR(VLOOKUP(D678:D1390,'Факторы ликвидности'!C$4:L$2204,4,FALSE),0)</f>
        <v>0</v>
      </c>
      <c r="J678">
        <f>IFERROR(VLOOKUP(D678:D1390,'Факторы ликвидности'!C$4:L$2204,5,FALSE),0)</f>
        <v>0</v>
      </c>
      <c r="K678">
        <f>IFERROR(VLOOKUP(D678:D1390,'Факторы ликвидности'!C$4:L$2204,6,FALSE),0)</f>
        <v>0</v>
      </c>
      <c r="L678">
        <f>IFERROR(VLOOKUP(D678:D1390,'Факторы ликвидности'!C$4:L$2204,7,FALSE),0)</f>
        <v>15.2</v>
      </c>
      <c r="M678">
        <f>IFERROR(VLOOKUP(D678:D1390,'Факторы ликвидности'!C$4:L$2204,8,FALSE),0)</f>
        <v>0</v>
      </c>
      <c r="N678">
        <f>IFERROR(VLOOKUP(D678:D1390,'Факторы ликвидности'!C$4:L$2204,10,FALSE),0)</f>
        <v>1.7</v>
      </c>
    </row>
    <row r="679" spans="2:14" x14ac:dyDescent="0.3">
      <c r="B679">
        <v>675</v>
      </c>
      <c r="C679" s="18">
        <f t="shared" si="14"/>
        <v>3</v>
      </c>
      <c r="D679" s="19">
        <v>43117</v>
      </c>
      <c r="E679">
        <f>IFERROR(VLOOKUP(D678:D1391,'Остатки на корсчетах'!B$3:D$4956,2,FALSE),0)</f>
        <v>2878.4</v>
      </c>
      <c r="F679">
        <f>IFERROR(VLOOKUP(D679:D1391,Сальдо!C$3:D$4010,2,FALSE),0)</f>
        <v>-477.2</v>
      </c>
      <c r="G679">
        <f>IFERROR(VLOOKUP(D679:D1391,'Факторы ликвидности'!C$4:L$2204,2,FALSE),0)</f>
        <v>-4</v>
      </c>
      <c r="H679">
        <f>IFERROR(VLOOKUP(D679:D1391,'Факторы ликвидности'!C$4:L$2204,3,FALSE),0)</f>
        <v>-154.6</v>
      </c>
      <c r="I679">
        <f>IFERROR(VLOOKUP(D679:D1391,'Факторы ликвидности'!C$4:L$2204,4,FALSE),0)</f>
        <v>-40.9</v>
      </c>
      <c r="J679">
        <f>IFERROR(VLOOKUP(D679:D1391,'Факторы ликвидности'!C$4:L$2204,5,FALSE),0)</f>
        <v>25.7</v>
      </c>
      <c r="K679">
        <f>IFERROR(VLOOKUP(D679:D1391,'Факторы ликвидности'!C$4:L$2204,6,FALSE),0)</f>
        <v>0</v>
      </c>
      <c r="L679">
        <f>IFERROR(VLOOKUP(D679:D1391,'Факторы ликвидности'!C$4:L$2204,7,FALSE),0)</f>
        <v>15.1</v>
      </c>
      <c r="M679">
        <f>IFERROR(VLOOKUP(D679:D1391,'Факторы ликвидности'!C$4:L$2204,8,FALSE),0)</f>
        <v>0</v>
      </c>
      <c r="N679">
        <f>IFERROR(VLOOKUP(D679:D1391,'Факторы ликвидности'!C$4:L$2204,10,FALSE),0)</f>
        <v>-666.7</v>
      </c>
    </row>
    <row r="680" spans="2:14" x14ac:dyDescent="0.3">
      <c r="B680">
        <v>676</v>
      </c>
      <c r="C680" s="16">
        <f t="shared" si="14"/>
        <v>2</v>
      </c>
      <c r="D680" s="17">
        <v>43116</v>
      </c>
      <c r="E680">
        <f>IFERROR(VLOOKUP(D679:D1392,'Остатки на корсчетах'!B$3:D$4956,2,FALSE),0)</f>
        <v>2656.8</v>
      </c>
      <c r="F680">
        <f>IFERROR(VLOOKUP(D680:D1392,Сальдо!C$3:D$4010,2,FALSE),0)</f>
        <v>206.4</v>
      </c>
      <c r="G680">
        <f>IFERROR(VLOOKUP(D680:D1392,'Факторы ликвидности'!C$4:L$2204,2,FALSE),0)</f>
        <v>8</v>
      </c>
      <c r="H680">
        <f>IFERROR(VLOOKUP(D680:D1392,'Факторы ликвидности'!C$4:L$2204,3,FALSE),0)</f>
        <v>219.4</v>
      </c>
      <c r="I680">
        <f>IFERROR(VLOOKUP(D680:D1392,'Факторы ликвидности'!C$4:L$2204,4,FALSE),0)</f>
        <v>0</v>
      </c>
      <c r="J680">
        <f>IFERROR(VLOOKUP(D680:D1392,'Факторы ликвидности'!C$4:L$2204,5,FALSE),0)</f>
        <v>0</v>
      </c>
      <c r="K680">
        <f>IFERROR(VLOOKUP(D680:D1392,'Факторы ликвидности'!C$4:L$2204,6,FALSE),0)</f>
        <v>-40.9</v>
      </c>
      <c r="L680">
        <f>IFERROR(VLOOKUP(D680:D1392,'Факторы ликвидности'!C$4:L$2204,7,FALSE),0)</f>
        <v>15.1</v>
      </c>
      <c r="M680">
        <f>IFERROR(VLOOKUP(D680:D1392,'Факторы ликвидности'!C$4:L$2204,8,FALSE),0)</f>
        <v>0</v>
      </c>
      <c r="N680">
        <f>IFERROR(VLOOKUP(D680:D1392,'Факторы ликвидности'!C$4:L$2204,10,FALSE),0)</f>
        <v>-5.8</v>
      </c>
    </row>
    <row r="681" spans="2:14" x14ac:dyDescent="0.3">
      <c r="B681">
        <v>677</v>
      </c>
      <c r="C681" s="16">
        <f t="shared" si="14"/>
        <v>1</v>
      </c>
      <c r="D681" s="17">
        <v>43115</v>
      </c>
      <c r="E681">
        <f>IFERROR(VLOOKUP(D680:D1393,'Остатки на корсчетах'!B$3:D$4956,2,FALSE),0)</f>
        <v>2756.7</v>
      </c>
      <c r="F681">
        <f>IFERROR(VLOOKUP(D681:D1393,Сальдо!C$3:D$4010,2,FALSE),0)</f>
        <v>190.2</v>
      </c>
      <c r="G681">
        <f>IFERROR(VLOOKUP(D681:D1393,'Факторы ликвидности'!C$4:L$2204,2,FALSE),0)</f>
        <v>30.6</v>
      </c>
      <c r="H681">
        <f>IFERROR(VLOOKUP(D681:D1393,'Факторы ликвидности'!C$4:L$2204,3,FALSE),0)</f>
        <v>-115.8</v>
      </c>
      <c r="I681">
        <f>IFERROR(VLOOKUP(D681:D1393,'Факторы ликвидности'!C$4:L$2204,4,FALSE),0)</f>
        <v>0</v>
      </c>
      <c r="J681">
        <f>IFERROR(VLOOKUP(D681:D1393,'Факторы ликвидности'!C$4:L$2204,5,FALSE),0)</f>
        <v>0</v>
      </c>
      <c r="K681">
        <f>IFERROR(VLOOKUP(D681:D1393,'Факторы ликвидности'!C$4:L$2204,6,FALSE),0)</f>
        <v>0</v>
      </c>
      <c r="L681">
        <f>IFERROR(VLOOKUP(D681:D1393,'Факторы ликвидности'!C$4:L$2204,7,FALSE),0)</f>
        <v>0</v>
      </c>
      <c r="M681">
        <f>IFERROR(VLOOKUP(D681:D1393,'Факторы ликвидности'!C$4:L$2204,8,FALSE),0)</f>
        <v>0</v>
      </c>
      <c r="N681">
        <f>IFERROR(VLOOKUP(D681:D1393,'Факторы ликвидности'!C$4:L$2204,10,FALSE),0)</f>
        <v>-14.6</v>
      </c>
    </row>
    <row r="682" spans="2:14" x14ac:dyDescent="0.3">
      <c r="B682">
        <v>678</v>
      </c>
      <c r="C682" s="16">
        <f t="shared" si="14"/>
        <v>7</v>
      </c>
      <c r="D682" s="17">
        <v>43114</v>
      </c>
      <c r="E682">
        <f>IFERROR(VLOOKUP(D681:D1394,'Остатки на корсчетах'!B$3:D$4956,2,FALSE),0)</f>
        <v>0</v>
      </c>
      <c r="F682">
        <f>IFERROR(VLOOKUP(D682:D1394,Сальдо!C$3:D$4010,2,FALSE),0)</f>
        <v>0</v>
      </c>
      <c r="G682">
        <f>IFERROR(VLOOKUP(D682:D1394,'Факторы ликвидности'!C$4:L$2204,2,FALSE),0)</f>
        <v>0</v>
      </c>
      <c r="H682">
        <f>IFERROR(VLOOKUP(D682:D1394,'Факторы ликвидности'!C$4:L$2204,3,FALSE),0)</f>
        <v>0</v>
      </c>
      <c r="I682">
        <f>IFERROR(VLOOKUP(D682:D1394,'Факторы ликвидности'!C$4:L$2204,4,FALSE),0)</f>
        <v>0</v>
      </c>
      <c r="J682">
        <f>IFERROR(VLOOKUP(D682:D1394,'Факторы ликвидности'!C$4:L$2204,5,FALSE),0)</f>
        <v>0</v>
      </c>
      <c r="K682">
        <f>IFERROR(VLOOKUP(D682:D1394,'Факторы ликвидности'!C$4:L$2204,6,FALSE),0)</f>
        <v>0</v>
      </c>
      <c r="L682">
        <f>IFERROR(VLOOKUP(D682:D1394,'Факторы ликвидности'!C$4:L$2204,7,FALSE),0)</f>
        <v>0</v>
      </c>
      <c r="M682">
        <f>IFERROR(VLOOKUP(D682:D1394,'Факторы ликвидности'!C$4:L$2204,8,FALSE),0)</f>
        <v>0</v>
      </c>
      <c r="N682">
        <f>IFERROR(VLOOKUP(D682:D1394,'Факторы ликвидности'!C$4:L$2204,10,FALSE),0)</f>
        <v>0</v>
      </c>
    </row>
    <row r="683" spans="2:14" x14ac:dyDescent="0.3">
      <c r="B683">
        <v>679</v>
      </c>
      <c r="C683" s="16">
        <f t="shared" si="14"/>
        <v>6</v>
      </c>
      <c r="D683" s="17">
        <v>43113</v>
      </c>
      <c r="E683">
        <f>IFERROR(VLOOKUP(D682:D1395,'Остатки на корсчетах'!B$3:D$4956,2,FALSE),0)</f>
        <v>0</v>
      </c>
      <c r="F683">
        <f>IFERROR(VLOOKUP(D683:D1395,Сальдо!C$3:D$4010,2,FALSE),0)</f>
        <v>0</v>
      </c>
      <c r="G683">
        <f>IFERROR(VLOOKUP(D683:D1395,'Факторы ликвидности'!C$4:L$2204,2,FALSE),0)</f>
        <v>0</v>
      </c>
      <c r="H683">
        <f>IFERROR(VLOOKUP(D683:D1395,'Факторы ликвидности'!C$4:L$2204,3,FALSE),0)</f>
        <v>0</v>
      </c>
      <c r="I683">
        <f>IFERROR(VLOOKUP(D683:D1395,'Факторы ликвидности'!C$4:L$2204,4,FALSE),0)</f>
        <v>0</v>
      </c>
      <c r="J683">
        <f>IFERROR(VLOOKUP(D683:D1395,'Факторы ликвидности'!C$4:L$2204,5,FALSE),0)</f>
        <v>0</v>
      </c>
      <c r="K683">
        <f>IFERROR(VLOOKUP(D683:D1395,'Факторы ликвидности'!C$4:L$2204,6,FALSE),0)</f>
        <v>0</v>
      </c>
      <c r="L683">
        <f>IFERROR(VLOOKUP(D683:D1395,'Факторы ликвидности'!C$4:L$2204,7,FALSE),0)</f>
        <v>0</v>
      </c>
      <c r="M683">
        <f>IFERROR(VLOOKUP(D683:D1395,'Факторы ликвидности'!C$4:L$2204,8,FALSE),0)</f>
        <v>0</v>
      </c>
      <c r="N683">
        <f>IFERROR(VLOOKUP(D683:D1395,'Факторы ликвидности'!C$4:L$2204,10,FALSE),0)</f>
        <v>0</v>
      </c>
    </row>
    <row r="684" spans="2:14" x14ac:dyDescent="0.3">
      <c r="B684">
        <v>680</v>
      </c>
      <c r="C684" s="16">
        <f t="shared" si="14"/>
        <v>5</v>
      </c>
      <c r="D684" s="17">
        <v>43112</v>
      </c>
      <c r="E684">
        <f>IFERROR(VLOOKUP(D683:D1396,'Остатки на корсчетах'!B$3:D$4956,2,FALSE),0)</f>
        <v>2814.7</v>
      </c>
      <c r="F684">
        <f>IFERROR(VLOOKUP(D684:D1396,Сальдо!C$3:D$4010,2,FALSE),0)</f>
        <v>202</v>
      </c>
      <c r="G684">
        <f>IFERROR(VLOOKUP(D684:D1396,'Факторы ликвидности'!C$4:L$2204,2,FALSE),0)</f>
        <v>-11.1</v>
      </c>
      <c r="H684">
        <f>IFERROR(VLOOKUP(D684:D1396,'Факторы ликвидности'!C$4:L$2204,3,FALSE),0)</f>
        <v>-62.2</v>
      </c>
      <c r="I684">
        <f>IFERROR(VLOOKUP(D684:D1396,'Факторы ликвидности'!C$4:L$2204,4,FALSE),0)</f>
        <v>0</v>
      </c>
      <c r="J684">
        <f>IFERROR(VLOOKUP(D684:D1396,'Факторы ликвидности'!C$4:L$2204,5,FALSE),0)</f>
        <v>-79.599999999999994</v>
      </c>
      <c r="K684">
        <f>IFERROR(VLOOKUP(D684:D1396,'Факторы ликвидности'!C$4:L$2204,6,FALSE),0)</f>
        <v>0</v>
      </c>
      <c r="L684">
        <f>IFERROR(VLOOKUP(D684:D1396,'Факторы ликвидности'!C$4:L$2204,7,FALSE),0)</f>
        <v>0</v>
      </c>
      <c r="M684">
        <f>IFERROR(VLOOKUP(D684:D1396,'Факторы ликвидности'!C$4:L$2204,8,FALSE),0)</f>
        <v>0</v>
      </c>
      <c r="N684">
        <f>IFERROR(VLOOKUP(D684:D1396,'Факторы ликвидности'!C$4:L$2204,10,FALSE),0)</f>
        <v>15.2</v>
      </c>
    </row>
    <row r="685" spans="2:14" x14ac:dyDescent="0.3">
      <c r="B685">
        <v>681</v>
      </c>
      <c r="C685" s="16">
        <f t="shared" si="14"/>
        <v>4</v>
      </c>
      <c r="D685" s="17">
        <v>43111</v>
      </c>
      <c r="E685">
        <f>IFERROR(VLOOKUP(D684:D1397,'Остатки на корсчетах'!B$3:D$4956,2,FALSE),0)</f>
        <v>2821.3</v>
      </c>
      <c r="F685">
        <f>IFERROR(VLOOKUP(D685:D1397,Сальдо!C$3:D$4010,2,FALSE),0)</f>
        <v>240</v>
      </c>
      <c r="G685">
        <f>IFERROR(VLOOKUP(D685:D1397,'Факторы ликвидности'!C$4:L$2204,2,FALSE),0)</f>
        <v>-2.9</v>
      </c>
      <c r="H685">
        <f>IFERROR(VLOOKUP(D685:D1397,'Факторы ликвидности'!C$4:L$2204,3,FALSE),0)</f>
        <v>-19.899999999999999</v>
      </c>
      <c r="I685">
        <f>IFERROR(VLOOKUP(D685:D1397,'Факторы ликвидности'!C$4:L$2204,4,FALSE),0)</f>
        <v>0</v>
      </c>
      <c r="J685">
        <f>IFERROR(VLOOKUP(D685:D1397,'Факторы ликвидности'!C$4:L$2204,5,FALSE),0)</f>
        <v>0</v>
      </c>
      <c r="K685">
        <f>IFERROR(VLOOKUP(D685:D1397,'Факторы ликвидности'!C$4:L$2204,6,FALSE),0)</f>
        <v>-20</v>
      </c>
      <c r="L685">
        <f>IFERROR(VLOOKUP(D685:D1397,'Факторы ликвидности'!C$4:L$2204,7,FALSE),0)</f>
        <v>0</v>
      </c>
      <c r="M685">
        <f>IFERROR(VLOOKUP(D685:D1397,'Факторы ликвидности'!C$4:L$2204,8,FALSE),0)</f>
        <v>0</v>
      </c>
      <c r="N685">
        <f>IFERROR(VLOOKUP(D685:D1397,'Факторы ликвидности'!C$4:L$2204,10,FALSE),0)</f>
        <v>16.2</v>
      </c>
    </row>
    <row r="686" spans="2:14" x14ac:dyDescent="0.3">
      <c r="B686">
        <v>682</v>
      </c>
      <c r="C686" s="16">
        <f t="shared" si="14"/>
        <v>3</v>
      </c>
      <c r="D686" s="17">
        <v>43110</v>
      </c>
      <c r="E686">
        <f>IFERROR(VLOOKUP(D685:D1398,'Остатки на корсчетах'!B$3:D$4956,2,FALSE),0)</f>
        <v>1413.6</v>
      </c>
      <c r="F686">
        <f>IFERROR(VLOOKUP(D686:D1398,Сальдо!C$3:D$4010,2,FALSE),0)</f>
        <v>1679.9</v>
      </c>
      <c r="G686">
        <f>IFERROR(VLOOKUP(D686:D1398,'Факторы ликвидности'!C$4:L$2204,2,FALSE),0)</f>
        <v>38.4</v>
      </c>
      <c r="H686">
        <f>IFERROR(VLOOKUP(D686:D1398,'Факторы ликвидности'!C$4:L$2204,3,FALSE),0)</f>
        <v>-80.2</v>
      </c>
      <c r="I686">
        <f>IFERROR(VLOOKUP(D686:D1398,'Факторы ликвидности'!C$4:L$2204,4,FALSE),0)</f>
        <v>-39</v>
      </c>
      <c r="J686">
        <f>IFERROR(VLOOKUP(D686:D1398,'Факторы ликвидности'!C$4:L$2204,5,FALSE),0)</f>
        <v>-26.6</v>
      </c>
      <c r="K686">
        <f>IFERROR(VLOOKUP(D686:D1398,'Факторы ликвидности'!C$4:L$2204,6,FALSE),0)</f>
        <v>20</v>
      </c>
      <c r="L686">
        <f>IFERROR(VLOOKUP(D686:D1398,'Факторы ликвидности'!C$4:L$2204,7,FALSE),0)</f>
        <v>0</v>
      </c>
      <c r="M686">
        <f>IFERROR(VLOOKUP(D686:D1398,'Факторы ликвидности'!C$4:L$2204,8,FALSE),0)</f>
        <v>0</v>
      </c>
      <c r="N686">
        <f>IFERROR(VLOOKUP(D686:D1398,'Факторы ликвидности'!C$4:L$2204,10,FALSE),0)</f>
        <v>1449.6</v>
      </c>
    </row>
    <row r="687" spans="2:14" x14ac:dyDescent="0.3">
      <c r="B687">
        <v>683</v>
      </c>
      <c r="C687" s="18">
        <f t="shared" si="14"/>
        <v>2</v>
      </c>
      <c r="D687" s="8">
        <v>43109</v>
      </c>
      <c r="E687">
        <f>IFERROR(VLOOKUP(D686:D1399,'Остатки на корсчетах'!B$3:D$4956,2,FALSE),0)</f>
        <v>2180.9</v>
      </c>
      <c r="F687">
        <f>IFERROR(VLOOKUP(D687:D1399,Сальдо!C$3:D$4010,2,FALSE),0)</f>
        <v>1349</v>
      </c>
      <c r="G687">
        <f>IFERROR(VLOOKUP(D687:D1399,'Факторы ликвидности'!C$4:L$2204,2,FALSE),0)</f>
        <v>306.10000000000002</v>
      </c>
      <c r="H687">
        <f>IFERROR(VLOOKUP(D687:D1399,'Факторы ликвидности'!C$4:L$2204,3,FALSE),0)</f>
        <v>-228.2</v>
      </c>
      <c r="I687">
        <f>IFERROR(VLOOKUP(D687:D1399,'Факторы ликвидности'!C$4:L$2204,4,FALSE),0)</f>
        <v>15.8</v>
      </c>
      <c r="J687">
        <f>IFERROR(VLOOKUP(D687:D1399,'Факторы ликвидности'!C$4:L$2204,5,FALSE),0)</f>
        <v>0</v>
      </c>
      <c r="K687">
        <f>IFERROR(VLOOKUP(D687:D1399,'Факторы ликвидности'!C$4:L$2204,6,FALSE),0)</f>
        <v>0</v>
      </c>
      <c r="L687">
        <f>IFERROR(VLOOKUP(D687:D1399,'Факторы ликвидности'!C$4:L$2204,7,FALSE),0)</f>
        <v>0</v>
      </c>
      <c r="M687">
        <f>IFERROR(VLOOKUP(D687:D1399,'Факторы ликвидности'!C$4:L$2204,8,FALSE),0)</f>
        <v>0</v>
      </c>
      <c r="N687">
        <f>IFERROR(VLOOKUP(D687:D1399,'Факторы ликвидности'!C$4:L$2204,10,FALSE),0)</f>
        <v>-845.1</v>
      </c>
    </row>
    <row r="688" spans="2:14" x14ac:dyDescent="0.3">
      <c r="B688">
        <v>684</v>
      </c>
      <c r="C688" s="18">
        <f t="shared" si="14"/>
        <v>1</v>
      </c>
      <c r="D688" s="8">
        <v>43108</v>
      </c>
      <c r="E688">
        <f>IFERROR(VLOOKUP(D687:D1400,'Остатки на корсчетах'!B$3:D$4956,2,FALSE),0)</f>
        <v>0</v>
      </c>
      <c r="F688">
        <f>IFERROR(VLOOKUP(D688:D1400,Сальдо!C$3:D$4010,2,FALSE),0)</f>
        <v>0</v>
      </c>
      <c r="G688">
        <f>IFERROR(VLOOKUP(D688:D1400,'Факторы ликвидности'!C$4:L$2204,2,FALSE),0)</f>
        <v>0</v>
      </c>
      <c r="H688">
        <f>IFERROR(VLOOKUP(D688:D1400,'Факторы ликвидности'!C$4:L$2204,3,FALSE),0)</f>
        <v>0</v>
      </c>
      <c r="I688">
        <f>IFERROR(VLOOKUP(D688:D1400,'Факторы ликвидности'!C$4:L$2204,4,FALSE),0)</f>
        <v>0</v>
      </c>
      <c r="J688">
        <f>IFERROR(VLOOKUP(D688:D1400,'Факторы ликвидности'!C$4:L$2204,5,FALSE),0)</f>
        <v>0</v>
      </c>
      <c r="K688">
        <f>IFERROR(VLOOKUP(D688:D1400,'Факторы ликвидности'!C$4:L$2204,6,FALSE),0)</f>
        <v>0</v>
      </c>
      <c r="L688">
        <f>IFERROR(VLOOKUP(D688:D1400,'Факторы ликвидности'!C$4:L$2204,7,FALSE),0)</f>
        <v>0</v>
      </c>
      <c r="M688">
        <f>IFERROR(VLOOKUP(D688:D1400,'Факторы ликвидности'!C$4:L$2204,8,FALSE),0)</f>
        <v>0</v>
      </c>
      <c r="N688">
        <f>IFERROR(VLOOKUP(D688:D1400,'Факторы ликвидности'!C$4:L$2204,10,FALSE),0)</f>
        <v>0</v>
      </c>
    </row>
    <row r="689" spans="2:15" x14ac:dyDescent="0.3">
      <c r="B689">
        <v>685</v>
      </c>
      <c r="C689" s="18">
        <f t="shared" si="14"/>
        <v>7</v>
      </c>
      <c r="D689" s="19">
        <v>43107</v>
      </c>
      <c r="E689">
        <f>IFERROR(VLOOKUP(D688:D1401,'Остатки на корсчетах'!B$3:D$4956,2,FALSE),0)</f>
        <v>0</v>
      </c>
      <c r="F689">
        <f>IFERROR(VLOOKUP(D689:D1401,Сальдо!C$3:D$4010,2,FALSE),0)</f>
        <v>0</v>
      </c>
      <c r="G689">
        <f>IFERROR(VLOOKUP(D689:D1401,'Факторы ликвидности'!C$4:L$2204,2,FALSE),0)</f>
        <v>0</v>
      </c>
      <c r="H689">
        <f>IFERROR(VLOOKUP(D689:D1401,'Факторы ликвидности'!C$4:L$2204,3,FALSE),0)</f>
        <v>0</v>
      </c>
      <c r="I689">
        <f>IFERROR(VLOOKUP(D689:D1401,'Факторы ликвидности'!C$4:L$2204,4,FALSE),0)</f>
        <v>0</v>
      </c>
      <c r="J689">
        <f>IFERROR(VLOOKUP(D689:D1401,'Факторы ликвидности'!C$4:L$2204,5,FALSE),0)</f>
        <v>0</v>
      </c>
      <c r="K689">
        <f>IFERROR(VLOOKUP(D689:D1401,'Факторы ликвидности'!C$4:L$2204,6,FALSE),0)</f>
        <v>0</v>
      </c>
      <c r="L689">
        <f>IFERROR(VLOOKUP(D689:D1401,'Факторы ликвидности'!C$4:L$2204,7,FALSE),0)</f>
        <v>0</v>
      </c>
      <c r="M689">
        <f>IFERROR(VLOOKUP(D689:D1401,'Факторы ликвидности'!C$4:L$2204,8,FALSE),0)</f>
        <v>0</v>
      </c>
      <c r="N689">
        <f>IFERROR(VLOOKUP(D689:D1401,'Факторы ликвидности'!C$4:L$2204,10,FALSE),0)</f>
        <v>0</v>
      </c>
    </row>
    <row r="690" spans="2:15" x14ac:dyDescent="0.3">
      <c r="B690">
        <v>686</v>
      </c>
      <c r="C690" s="18">
        <f t="shared" si="14"/>
        <v>6</v>
      </c>
      <c r="D690" s="19">
        <v>43106</v>
      </c>
      <c r="E690">
        <f>IFERROR(VLOOKUP(D689:D1402,'Остатки на корсчетах'!B$3:D$4956,2,FALSE),0)</f>
        <v>0</v>
      </c>
      <c r="F690">
        <f>IFERROR(VLOOKUP(D690:D1402,Сальдо!C$3:D$4010,2,FALSE),0)</f>
        <v>0</v>
      </c>
      <c r="G690">
        <f>IFERROR(VLOOKUP(D690:D1402,'Факторы ликвидности'!C$4:L$2204,2,FALSE),0)</f>
        <v>0</v>
      </c>
      <c r="H690">
        <f>IFERROR(VLOOKUP(D690:D1402,'Факторы ликвидности'!C$4:L$2204,3,FALSE),0)</f>
        <v>0</v>
      </c>
      <c r="I690">
        <f>IFERROR(VLOOKUP(D690:D1402,'Факторы ликвидности'!C$4:L$2204,4,FALSE),0)</f>
        <v>0</v>
      </c>
      <c r="J690">
        <f>IFERROR(VLOOKUP(D690:D1402,'Факторы ликвидности'!C$4:L$2204,5,FALSE),0)</f>
        <v>0</v>
      </c>
      <c r="K690">
        <f>IFERROR(VLOOKUP(D690:D1402,'Факторы ликвидности'!C$4:L$2204,6,FALSE),0)</f>
        <v>0</v>
      </c>
      <c r="L690">
        <f>IFERROR(VLOOKUP(D690:D1402,'Факторы ликвидности'!C$4:L$2204,7,FALSE),0)</f>
        <v>0</v>
      </c>
      <c r="M690">
        <f>IFERROR(VLOOKUP(D690:D1402,'Факторы ликвидности'!C$4:L$2204,8,FALSE),0)</f>
        <v>0</v>
      </c>
      <c r="N690">
        <f>IFERROR(VLOOKUP(D690:D1402,'Факторы ликвидности'!C$4:L$2204,10,FALSE),0)</f>
        <v>0</v>
      </c>
    </row>
    <row r="691" spans="2:15" x14ac:dyDescent="0.3">
      <c r="B691">
        <v>687</v>
      </c>
      <c r="C691" s="18">
        <f t="shared" si="14"/>
        <v>5</v>
      </c>
      <c r="D691" s="19">
        <v>43105</v>
      </c>
      <c r="E691">
        <f>IFERROR(VLOOKUP(D690:D1403,'Остатки на корсчетах'!B$3:D$4956,2,FALSE),0)</f>
        <v>0</v>
      </c>
      <c r="F691">
        <f>IFERROR(VLOOKUP(D691:D1403,Сальдо!C$3:D$4010,2,FALSE),0)</f>
        <v>0</v>
      </c>
      <c r="G691">
        <f>IFERROR(VLOOKUP(D691:D1403,'Факторы ликвидности'!C$4:L$2204,2,FALSE),0)</f>
        <v>0</v>
      </c>
      <c r="H691">
        <f>IFERROR(VLOOKUP(D691:D1403,'Факторы ликвидности'!C$4:L$2204,3,FALSE),0)</f>
        <v>0</v>
      </c>
      <c r="I691">
        <f>IFERROR(VLOOKUP(D691:D1403,'Факторы ликвидности'!C$4:L$2204,4,FALSE),0)</f>
        <v>0</v>
      </c>
      <c r="J691">
        <f>IFERROR(VLOOKUP(D691:D1403,'Факторы ликвидности'!C$4:L$2204,5,FALSE),0)</f>
        <v>0</v>
      </c>
      <c r="K691">
        <f>IFERROR(VLOOKUP(D691:D1403,'Факторы ликвидности'!C$4:L$2204,6,FALSE),0)</f>
        <v>0</v>
      </c>
      <c r="L691">
        <f>IFERROR(VLOOKUP(D691:D1403,'Факторы ликвидности'!C$4:L$2204,7,FALSE),0)</f>
        <v>0</v>
      </c>
      <c r="M691">
        <f>IFERROR(VLOOKUP(D691:D1403,'Факторы ликвидности'!C$4:L$2204,8,FALSE),0)</f>
        <v>0</v>
      </c>
      <c r="N691">
        <f>IFERROR(VLOOKUP(D691:D1403,'Факторы ликвидности'!C$4:L$2204,10,FALSE),0)</f>
        <v>0</v>
      </c>
    </row>
    <row r="692" spans="2:15" x14ac:dyDescent="0.3">
      <c r="B692">
        <v>688</v>
      </c>
      <c r="C692" s="18">
        <f t="shared" si="14"/>
        <v>4</v>
      </c>
      <c r="D692" s="19">
        <v>43104</v>
      </c>
      <c r="E692">
        <f>IFERROR(VLOOKUP(D691:D1404,'Остатки на корсчетах'!B$3:D$4956,2,FALSE),0)</f>
        <v>0</v>
      </c>
      <c r="F692">
        <f>IFERROR(VLOOKUP(D692:D1404,Сальдо!C$3:D$4010,2,FALSE),0)</f>
        <v>0</v>
      </c>
      <c r="G692">
        <f>IFERROR(VLOOKUP(D692:D1404,'Факторы ликвидности'!C$4:L$2204,2,FALSE),0)</f>
        <v>0</v>
      </c>
      <c r="H692">
        <f>IFERROR(VLOOKUP(D692:D1404,'Факторы ликвидности'!C$4:L$2204,3,FALSE),0)</f>
        <v>0</v>
      </c>
      <c r="I692">
        <f>IFERROR(VLOOKUP(D692:D1404,'Факторы ликвидности'!C$4:L$2204,4,FALSE),0)</f>
        <v>0</v>
      </c>
      <c r="J692">
        <f>IFERROR(VLOOKUP(D692:D1404,'Факторы ликвидности'!C$4:L$2204,5,FALSE),0)</f>
        <v>0</v>
      </c>
      <c r="K692">
        <f>IFERROR(VLOOKUP(D692:D1404,'Факторы ликвидности'!C$4:L$2204,6,FALSE),0)</f>
        <v>0</v>
      </c>
      <c r="L692">
        <f>IFERROR(VLOOKUP(D692:D1404,'Факторы ликвидности'!C$4:L$2204,7,FALSE),0)</f>
        <v>0</v>
      </c>
      <c r="M692">
        <f>IFERROR(VLOOKUP(D692:D1404,'Факторы ликвидности'!C$4:L$2204,8,FALSE),0)</f>
        <v>0</v>
      </c>
      <c r="N692">
        <f>IFERROR(VLOOKUP(D692:D1404,'Факторы ликвидности'!C$4:L$2204,10,FALSE),0)</f>
        <v>0</v>
      </c>
    </row>
    <row r="693" spans="2:15" x14ac:dyDescent="0.3">
      <c r="B693">
        <v>689</v>
      </c>
      <c r="C693" s="18">
        <f t="shared" si="14"/>
        <v>3</v>
      </c>
      <c r="D693" s="19">
        <v>43103</v>
      </c>
      <c r="E693">
        <f>IFERROR(VLOOKUP(D692:D1405,'Остатки на корсчетах'!B$3:D$4956,2,FALSE),0)</f>
        <v>0</v>
      </c>
      <c r="F693">
        <f>IFERROR(VLOOKUP(D693:D1405,Сальдо!C$3:D$4010,2,FALSE),0)</f>
        <v>0</v>
      </c>
      <c r="G693">
        <f>IFERROR(VLOOKUP(D693:D1405,'Факторы ликвидности'!C$4:L$2204,2,FALSE),0)</f>
        <v>0</v>
      </c>
      <c r="H693">
        <f>IFERROR(VLOOKUP(D693:D1405,'Факторы ликвидности'!C$4:L$2204,3,FALSE),0)</f>
        <v>0</v>
      </c>
      <c r="I693">
        <f>IFERROR(VLOOKUP(D693:D1405,'Факторы ликвидности'!C$4:L$2204,4,FALSE),0)</f>
        <v>0</v>
      </c>
      <c r="J693">
        <f>IFERROR(VLOOKUP(D693:D1405,'Факторы ликвидности'!C$4:L$2204,5,FALSE),0)</f>
        <v>0</v>
      </c>
      <c r="K693">
        <f>IFERROR(VLOOKUP(D693:D1405,'Факторы ликвидности'!C$4:L$2204,6,FALSE),0)</f>
        <v>0</v>
      </c>
      <c r="L693">
        <f>IFERROR(VLOOKUP(D693:D1405,'Факторы ликвидности'!C$4:L$2204,7,FALSE),0)</f>
        <v>0</v>
      </c>
      <c r="M693">
        <f>IFERROR(VLOOKUP(D693:D1405,'Факторы ликвидности'!C$4:L$2204,8,FALSE),0)</f>
        <v>0</v>
      </c>
      <c r="N693">
        <f>IFERROR(VLOOKUP(D693:D1405,'Факторы ликвидности'!C$4:L$2204,10,FALSE),0)</f>
        <v>0</v>
      </c>
    </row>
    <row r="694" spans="2:15" x14ac:dyDescent="0.3">
      <c r="B694">
        <v>690</v>
      </c>
      <c r="C694" s="16">
        <f t="shared" si="14"/>
        <v>2</v>
      </c>
      <c r="D694" s="17">
        <v>43102</v>
      </c>
      <c r="E694">
        <f>IFERROR(VLOOKUP(D693:D1406,'Остатки на корсчетах'!B$3:D$4956,2,FALSE),0)</f>
        <v>0</v>
      </c>
      <c r="F694">
        <f>IFERROR(VLOOKUP(D694:D1406,Сальдо!C$3:D$4010,2,FALSE),0)</f>
        <v>0</v>
      </c>
      <c r="G694">
        <f>IFERROR(VLOOKUP(D694:D1406,'Факторы ликвидности'!C$4:L$2204,2,FALSE),0)</f>
        <v>0</v>
      </c>
      <c r="H694">
        <f>IFERROR(VLOOKUP(D694:D1406,'Факторы ликвидности'!C$4:L$2204,3,FALSE),0)</f>
        <v>0</v>
      </c>
      <c r="I694">
        <f>IFERROR(VLOOKUP(D694:D1406,'Факторы ликвидности'!C$4:L$2204,4,FALSE),0)</f>
        <v>0</v>
      </c>
      <c r="J694">
        <f>IFERROR(VLOOKUP(D694:D1406,'Факторы ликвидности'!C$4:L$2204,5,FALSE),0)</f>
        <v>0</v>
      </c>
      <c r="K694">
        <f>IFERROR(VLOOKUP(D694:D1406,'Факторы ликвидности'!C$4:L$2204,6,FALSE),0)</f>
        <v>0</v>
      </c>
      <c r="L694">
        <f>IFERROR(VLOOKUP(D694:D1406,'Факторы ликвидности'!C$4:L$2204,7,FALSE),0)</f>
        <v>0</v>
      </c>
      <c r="M694">
        <f>IFERROR(VLOOKUP(D694:D1406,'Факторы ликвидности'!C$4:L$2204,8,FALSE),0)</f>
        <v>0</v>
      </c>
      <c r="N694">
        <f>IFERROR(VLOOKUP(D694:D1406,'Факторы ликвидности'!C$4:L$2204,10,FALSE),0)</f>
        <v>0</v>
      </c>
    </row>
    <row r="695" spans="2:15" x14ac:dyDescent="0.3">
      <c r="B695">
        <v>691</v>
      </c>
      <c r="C695" s="16">
        <f t="shared" si="14"/>
        <v>1</v>
      </c>
      <c r="D695" s="17">
        <v>43101</v>
      </c>
      <c r="E695">
        <f>IFERROR(VLOOKUP(D694:D1407,'Остатки на корсчетах'!B$3:D$4956,2,FALSE),0)</f>
        <v>1930.7</v>
      </c>
      <c r="F695">
        <f>IFERROR(VLOOKUP(D695:D1407,Сальдо!C$3:D$4010,2,FALSE),0)</f>
        <v>0</v>
      </c>
      <c r="G695">
        <f>IFERROR(VLOOKUP(D695:D1407,'Факторы ликвидности'!C$4:L$2204,2,FALSE),0)</f>
        <v>0</v>
      </c>
      <c r="H695">
        <f>IFERROR(VLOOKUP(D695:D1407,'Факторы ликвидности'!C$4:L$2204,3,FALSE),0)</f>
        <v>0</v>
      </c>
      <c r="I695">
        <f>IFERROR(VLOOKUP(D695:D1407,'Факторы ликвидности'!C$4:L$2204,4,FALSE),0)</f>
        <v>0</v>
      </c>
      <c r="J695">
        <f>IFERROR(VLOOKUP(D695:D1407,'Факторы ликвидности'!C$4:L$2204,5,FALSE),0)</f>
        <v>0</v>
      </c>
      <c r="K695">
        <f>IFERROR(VLOOKUP(D695:D1407,'Факторы ликвидности'!C$4:L$2204,6,FALSE),0)</f>
        <v>0</v>
      </c>
      <c r="L695">
        <f>IFERROR(VLOOKUP(D695:D1407,'Факторы ликвидности'!C$4:L$2204,7,FALSE),0)</f>
        <v>0</v>
      </c>
      <c r="M695">
        <f>IFERROR(VLOOKUP(D695:D1407,'Факторы ликвидности'!C$4:L$2204,8,FALSE),0)</f>
        <v>0</v>
      </c>
      <c r="N695">
        <f>IFERROR(VLOOKUP(D695:D1407,'Факторы ликвидности'!C$4:L$2204,10,FALSE),0)</f>
        <v>0</v>
      </c>
    </row>
    <row r="696" spans="2:15" x14ac:dyDescent="0.3">
      <c r="B696">
        <v>692</v>
      </c>
      <c r="C696" s="16">
        <f t="shared" si="14"/>
        <v>7</v>
      </c>
      <c r="D696" s="17">
        <v>43100</v>
      </c>
      <c r="E696">
        <f>IFERROR(VLOOKUP(D695:D1408,'Остатки на корсчетах'!B$3:D$4956,2,FALSE),0)</f>
        <v>0</v>
      </c>
      <c r="F696">
        <f>IFERROR(VLOOKUP(D696:D1408,Сальдо!C$3:D$4010,2,FALSE),0)</f>
        <v>0</v>
      </c>
      <c r="G696">
        <f>IFERROR(VLOOKUP(D696:D1408,'Факторы ликвидности'!C$4:L$2204,2,FALSE),0)</f>
        <v>0</v>
      </c>
      <c r="H696">
        <f>IFERROR(VLOOKUP(D696:D1408,'Факторы ликвидности'!C$4:L$2204,3,FALSE),0)</f>
        <v>0</v>
      </c>
      <c r="I696">
        <f>IFERROR(VLOOKUP(D696:D1408,'Факторы ликвидности'!C$4:L$2204,4,FALSE),0)</f>
        <v>0</v>
      </c>
      <c r="J696">
        <f>IFERROR(VLOOKUP(D696:D1408,'Факторы ликвидности'!C$4:L$2204,5,FALSE),0)</f>
        <v>0</v>
      </c>
      <c r="K696">
        <f>IFERROR(VLOOKUP(D696:D1408,'Факторы ликвидности'!C$4:L$2204,6,FALSE),0)</f>
        <v>0</v>
      </c>
      <c r="L696">
        <f>IFERROR(VLOOKUP(D696:D1408,'Факторы ликвидности'!C$4:L$2204,7,FALSE),0)</f>
        <v>0</v>
      </c>
      <c r="M696">
        <f>IFERROR(VLOOKUP(D696:D1408,'Факторы ликвидности'!C$4:L$2204,8,FALSE),0)</f>
        <v>0</v>
      </c>
      <c r="N696">
        <f>IFERROR(VLOOKUP(D696:D1408,'Факторы ликвидности'!C$4:L$2204,10,FALSE),0)</f>
        <v>0</v>
      </c>
    </row>
    <row r="697" spans="2:15" x14ac:dyDescent="0.3">
      <c r="B697">
        <v>693</v>
      </c>
      <c r="C697" s="16">
        <f t="shared" si="14"/>
        <v>6</v>
      </c>
      <c r="D697" s="17">
        <v>43099</v>
      </c>
      <c r="E697">
        <f>IFERROR(VLOOKUP(D696:D1409,'Остатки на корсчетах'!B$3:D$4956,2,FALSE),0)</f>
        <v>0</v>
      </c>
      <c r="F697">
        <f>IFERROR(VLOOKUP(D697:D1409,Сальдо!C$3:D$4010,2,FALSE),0)</f>
        <v>0</v>
      </c>
      <c r="G697">
        <f>IFERROR(VLOOKUP(D697:D1409,'Факторы ликвидности'!C$4:L$2204,2,FALSE),0)</f>
        <v>0</v>
      </c>
      <c r="H697">
        <f>IFERROR(VLOOKUP(D697:D1409,'Факторы ликвидности'!C$4:L$2204,3,FALSE),0)</f>
        <v>0</v>
      </c>
      <c r="I697">
        <f>IFERROR(VLOOKUP(D697:D1409,'Факторы ликвидности'!C$4:L$2204,4,FALSE),0)</f>
        <v>0</v>
      </c>
      <c r="J697">
        <f>IFERROR(VLOOKUP(D697:D1409,'Факторы ликвидности'!C$4:L$2204,5,FALSE),0)</f>
        <v>0</v>
      </c>
      <c r="K697">
        <f>IFERROR(VLOOKUP(D697:D1409,'Факторы ликвидности'!C$4:L$2204,6,FALSE),0)</f>
        <v>0</v>
      </c>
      <c r="L697">
        <f>IFERROR(VLOOKUP(D697:D1409,'Факторы ликвидности'!C$4:L$2204,7,FALSE),0)</f>
        <v>0</v>
      </c>
      <c r="M697">
        <f>IFERROR(VLOOKUP(D697:D1409,'Факторы ликвидности'!C$4:L$2204,8,FALSE),0)</f>
        <v>0</v>
      </c>
      <c r="N697">
        <f>IFERROR(VLOOKUP(D697:D1409,'Факторы ликвидности'!C$4:L$2204,10,FALSE),0)</f>
        <v>0</v>
      </c>
    </row>
    <row r="698" spans="2:15" x14ac:dyDescent="0.3">
      <c r="B698">
        <v>694</v>
      </c>
      <c r="C698" s="16">
        <f t="shared" si="14"/>
        <v>5</v>
      </c>
      <c r="D698" s="17">
        <v>43098</v>
      </c>
      <c r="E698">
        <f>IFERROR(VLOOKUP(D697:D1410,'Остатки на корсчетах'!B$3:D$4956,2,FALSE),0)</f>
        <v>2224</v>
      </c>
      <c r="F698">
        <f>IFERROR(VLOOKUP(D698:D1410,Сальдо!C$3:D$4010,2,FALSE),0)</f>
        <v>941.3</v>
      </c>
      <c r="G698">
        <f>IFERROR(VLOOKUP(D698:D1410,'Факторы ликвидности'!C$4:L$2204,2,FALSE),0)</f>
        <v>-5.5</v>
      </c>
      <c r="H698">
        <f>IFERROR(VLOOKUP(D698:D1410,'Факторы ликвидности'!C$4:L$2204,3,FALSE),0)</f>
        <v>183.8</v>
      </c>
      <c r="I698">
        <f>IFERROR(VLOOKUP(D698:D1410,'Факторы ликвидности'!C$4:L$2204,4,FALSE),0)</f>
        <v>0</v>
      </c>
      <c r="J698">
        <f>IFERROR(VLOOKUP(D698:D1410,'Факторы ликвидности'!C$4:L$2204,5,FALSE),0)</f>
        <v>0</v>
      </c>
      <c r="K698">
        <f>IFERROR(VLOOKUP(D698:D1410,'Факторы ликвидности'!C$4:L$2204,6,FALSE),0)</f>
        <v>0</v>
      </c>
      <c r="L698">
        <f>IFERROR(VLOOKUP(D698:D1410,'Факторы ликвидности'!C$4:L$2204,7,FALSE),0)</f>
        <v>12.7</v>
      </c>
      <c r="M698">
        <f>IFERROR(VLOOKUP(D698:D1410,'Факторы ликвидности'!C$4:L$2204,8,FALSE),0)</f>
        <v>0</v>
      </c>
      <c r="N698">
        <f>IFERROR(VLOOKUP(D698:D1410,'Факторы ликвидности'!C$4:L$2204,10,FALSE),0)</f>
        <v>-471.6</v>
      </c>
    </row>
    <row r="699" spans="2:15" x14ac:dyDescent="0.3">
      <c r="B699">
        <v>695</v>
      </c>
      <c r="C699" s="16">
        <f t="shared" si="14"/>
        <v>4</v>
      </c>
      <c r="D699" s="17">
        <v>43097</v>
      </c>
      <c r="E699">
        <f>IFERROR(VLOOKUP(D698:D1411,'Остатки на корсчетах'!B$3:D$4956,2,FALSE),0)</f>
        <v>2427.3000000000002</v>
      </c>
      <c r="F699">
        <f>IFERROR(VLOOKUP(D699:D1411,Сальдо!C$3:D$4010,2,FALSE),0)</f>
        <v>745.1</v>
      </c>
      <c r="G699">
        <f>IFERROR(VLOOKUP(D699:D1411,'Факторы ликвидности'!C$4:L$2204,2,FALSE),0)</f>
        <v>-103.8</v>
      </c>
      <c r="H699">
        <f>IFERROR(VLOOKUP(D699:D1411,'Факторы ликвидности'!C$4:L$2204,3,FALSE),0)</f>
        <v>97</v>
      </c>
      <c r="I699">
        <f>IFERROR(VLOOKUP(D699:D1411,'Факторы ликвидности'!C$4:L$2204,4,FALSE),0)</f>
        <v>0</v>
      </c>
      <c r="J699">
        <f>IFERROR(VLOOKUP(D699:D1411,'Факторы ликвидности'!C$4:L$2204,5,FALSE),0)</f>
        <v>30</v>
      </c>
      <c r="K699">
        <f>IFERROR(VLOOKUP(D699:D1411,'Факторы ликвидности'!C$4:L$2204,6,FALSE),0)</f>
        <v>-101.6</v>
      </c>
      <c r="L699">
        <f>IFERROR(VLOOKUP(D699:D1411,'Факторы ликвидности'!C$4:L$2204,7,FALSE),0)</f>
        <v>12.7</v>
      </c>
      <c r="M699">
        <f>IFERROR(VLOOKUP(D699:D1411,'Факторы ликвидности'!C$4:L$2204,8,FALSE),0)</f>
        <v>0</v>
      </c>
      <c r="N699">
        <f>IFERROR(VLOOKUP(D699:D1411,'Факторы ликвидности'!C$4:L$2204,10,FALSE),0)</f>
        <v>-196.6</v>
      </c>
    </row>
    <row r="700" spans="2:15" x14ac:dyDescent="0.3">
      <c r="B700">
        <v>696</v>
      </c>
      <c r="C700" s="16">
        <f t="shared" si="14"/>
        <v>3</v>
      </c>
      <c r="D700" s="17">
        <v>43096</v>
      </c>
      <c r="E700">
        <f>IFERROR(VLOOKUP(D699:D1412,'Остатки на корсчетах'!B$3:D$4956,2,FALSE),0)</f>
        <v>2396.1999999999998</v>
      </c>
      <c r="F700">
        <f>IFERROR(VLOOKUP(D700:D1412,Сальдо!C$3:D$4010,2,FALSE),0)</f>
        <v>718.8</v>
      </c>
      <c r="G700">
        <f>IFERROR(VLOOKUP(D700:D1412,'Факторы ликвидности'!C$4:L$2204,2,FALSE),0)</f>
        <v>-65.5</v>
      </c>
      <c r="H700">
        <f>IFERROR(VLOOKUP(D700:D1412,'Факторы ликвидности'!C$4:L$2204,3,FALSE),0)</f>
        <v>119</v>
      </c>
      <c r="I700">
        <f>IFERROR(VLOOKUP(D700:D1412,'Факторы ликвидности'!C$4:L$2204,4,FALSE),0)</f>
        <v>-32.4</v>
      </c>
      <c r="J700">
        <f>IFERROR(VLOOKUP(D700:D1412,'Факторы ликвидности'!C$4:L$2204,5,FALSE),0)</f>
        <v>0</v>
      </c>
      <c r="K700">
        <f>IFERROR(VLOOKUP(D700:D1412,'Факторы ликвидности'!C$4:L$2204,6,FALSE),0)</f>
        <v>-120</v>
      </c>
      <c r="L700">
        <f>IFERROR(VLOOKUP(D700:D1412,'Факторы ликвидности'!C$4:L$2204,7,FALSE),0)</f>
        <v>12.6</v>
      </c>
      <c r="M700">
        <f>IFERROR(VLOOKUP(D700:D1412,'Факторы ликвидности'!C$4:L$2204,8,FALSE),0)</f>
        <v>0</v>
      </c>
      <c r="N700">
        <f>IFERROR(VLOOKUP(D700:D1412,'Факторы ликвидности'!C$4:L$2204,10,FALSE),0)</f>
        <v>-22.4</v>
      </c>
    </row>
    <row r="701" spans="2:15" x14ac:dyDescent="0.3">
      <c r="B701">
        <v>697</v>
      </c>
      <c r="C701" s="18">
        <f t="shared" si="14"/>
        <v>2</v>
      </c>
      <c r="D701" s="8">
        <v>43095</v>
      </c>
      <c r="E701">
        <f>IFERROR(VLOOKUP(D700:D1413,'Остатки на корсчетах'!B$3:D$4956,2,FALSE),0)</f>
        <v>1752</v>
      </c>
      <c r="F701">
        <f>IFERROR(VLOOKUP(D701:D1413,Сальдо!C$3:D$4010,2,FALSE),0)</f>
        <v>265.2</v>
      </c>
      <c r="G701">
        <f>IFERROR(VLOOKUP(D701:D1413,'Факторы ликвидности'!C$4:L$2204,2,FALSE),0)</f>
        <v>-34.299999999999997</v>
      </c>
      <c r="H701">
        <f>IFERROR(VLOOKUP(D701:D1413,'Факторы ликвидности'!C$4:L$2204,3,FALSE),0)</f>
        <v>638.6</v>
      </c>
      <c r="I701">
        <f>IFERROR(VLOOKUP(D701:D1413,'Факторы ликвидности'!C$4:L$2204,4,FALSE),0)</f>
        <v>221.7</v>
      </c>
      <c r="J701">
        <f>IFERROR(VLOOKUP(D701:D1413,'Факторы ликвидности'!C$4:L$2204,5,FALSE),0)</f>
        <v>0</v>
      </c>
      <c r="K701">
        <f>IFERROR(VLOOKUP(D701:D1413,'Факторы ликвидности'!C$4:L$2204,6,FALSE),0)</f>
        <v>181.7</v>
      </c>
      <c r="L701">
        <f>IFERROR(VLOOKUP(D701:D1413,'Факторы ликвидности'!C$4:L$2204,7,FALSE),0)</f>
        <v>25.3</v>
      </c>
      <c r="M701">
        <f>IFERROR(VLOOKUP(D701:D1413,'Факторы ликвидности'!C$4:L$2204,8,FALSE),0)</f>
        <v>0</v>
      </c>
      <c r="N701">
        <f>IFERROR(VLOOKUP(D701:D1413,'Факторы ликвидности'!C$4:L$2204,10,FALSE),0)</f>
        <v>39.9</v>
      </c>
    </row>
    <row r="702" spans="2:15" x14ac:dyDescent="0.3">
      <c r="B702">
        <v>698</v>
      </c>
      <c r="C702" s="18">
        <f t="shared" si="14"/>
        <v>1</v>
      </c>
      <c r="D702" s="8">
        <v>43094</v>
      </c>
      <c r="E702">
        <f>IFERROR(VLOOKUP(D701:D1414,'Остатки на корсчетах'!B$3:D$4956,2,FALSE),0)</f>
        <v>2205.1999999999998</v>
      </c>
      <c r="F702">
        <f>IFERROR(VLOOKUP(D702:D1414,Сальдо!C$3:D$4010,2,FALSE),0)</f>
        <v>482.5</v>
      </c>
      <c r="G702">
        <f>IFERROR(VLOOKUP(D702:D1414,'Факторы ликвидности'!C$4:L$2204,2,FALSE),0)</f>
        <v>-9.4</v>
      </c>
      <c r="H702">
        <f>IFERROR(VLOOKUP(D702:D1414,'Факторы ликвидности'!C$4:L$2204,3,FALSE),0)</f>
        <v>-579.79999999999995</v>
      </c>
      <c r="I702">
        <f>IFERROR(VLOOKUP(D702:D1414,'Факторы ликвидности'!C$4:L$2204,4,FALSE),0)</f>
        <v>0</v>
      </c>
      <c r="J702">
        <f>IFERROR(VLOOKUP(D702:D1414,'Факторы ликвидности'!C$4:L$2204,5,FALSE),0)</f>
        <v>0</v>
      </c>
      <c r="K702">
        <f>IFERROR(VLOOKUP(D702:D1414,'Факторы ликвидности'!C$4:L$2204,6,FALSE),0)</f>
        <v>-51.3</v>
      </c>
      <c r="L702">
        <f>IFERROR(VLOOKUP(D702:D1414,'Факторы ликвидности'!C$4:L$2204,7,FALSE),0)</f>
        <v>0</v>
      </c>
      <c r="M702">
        <f>IFERROR(VLOOKUP(D702:D1414,'Факторы ликвидности'!C$4:L$2204,8,FALSE),0)</f>
        <v>0</v>
      </c>
      <c r="N702">
        <f>IFERROR(VLOOKUP(D702:D1414,'Факторы ликвидности'!C$4:L$2204,10,FALSE),0)</f>
        <v>136</v>
      </c>
      <c r="O702" s="18"/>
    </row>
    <row r="703" spans="2:15" x14ac:dyDescent="0.3">
      <c r="B703">
        <v>699</v>
      </c>
      <c r="C703" s="18">
        <f t="shared" si="14"/>
        <v>7</v>
      </c>
      <c r="D703" s="19">
        <v>43093</v>
      </c>
      <c r="E703">
        <f>IFERROR(VLOOKUP(D702:D1415,'Остатки на корсчетах'!B$3:D$4956,2,FALSE),0)</f>
        <v>0</v>
      </c>
      <c r="F703">
        <f>IFERROR(VLOOKUP(D703:D1415,Сальдо!C$3:D$4010,2,FALSE),0)</f>
        <v>0</v>
      </c>
      <c r="G703">
        <f>IFERROR(VLOOKUP(D703:D1415,'Факторы ликвидности'!C$4:L$2204,2,FALSE),0)</f>
        <v>0</v>
      </c>
      <c r="H703">
        <f>IFERROR(VLOOKUP(D703:D1415,'Факторы ликвидности'!C$4:L$2204,3,FALSE),0)</f>
        <v>0</v>
      </c>
      <c r="I703">
        <f>IFERROR(VLOOKUP(D703:D1415,'Факторы ликвидности'!C$4:L$2204,4,FALSE),0)</f>
        <v>0</v>
      </c>
      <c r="J703">
        <f>IFERROR(VLOOKUP(D703:D1415,'Факторы ликвидности'!C$4:L$2204,5,FALSE),0)</f>
        <v>0</v>
      </c>
      <c r="K703">
        <f>IFERROR(VLOOKUP(D703:D1415,'Факторы ликвидности'!C$4:L$2204,6,FALSE),0)</f>
        <v>0</v>
      </c>
      <c r="L703">
        <f>IFERROR(VLOOKUP(D703:D1415,'Факторы ликвидности'!C$4:L$2204,7,FALSE),0)</f>
        <v>0</v>
      </c>
      <c r="M703">
        <f>IFERROR(VLOOKUP(D703:D1415,'Факторы ликвидности'!C$4:L$2204,8,FALSE),0)</f>
        <v>0</v>
      </c>
      <c r="N703">
        <f>IFERROR(VLOOKUP(D703:D1415,'Факторы ликвидности'!C$4:L$2204,10,FALSE),0)</f>
        <v>0</v>
      </c>
      <c r="O703" s="18"/>
    </row>
    <row r="704" spans="2:15" x14ac:dyDescent="0.3">
      <c r="B704">
        <v>700</v>
      </c>
      <c r="C704" s="18">
        <f t="shared" si="14"/>
        <v>6</v>
      </c>
      <c r="D704" s="19">
        <v>43092</v>
      </c>
      <c r="E704">
        <f>IFERROR(VLOOKUP(D703:D1416,'Остатки на корсчетах'!B$3:D$4956,2,FALSE),0)</f>
        <v>0</v>
      </c>
      <c r="F704">
        <f>IFERROR(VLOOKUP(D704:D1416,Сальдо!C$3:D$4010,2,FALSE),0)</f>
        <v>0</v>
      </c>
      <c r="G704">
        <f>IFERROR(VLOOKUP(D704:D1416,'Факторы ликвидности'!C$4:L$2204,2,FALSE),0)</f>
        <v>0</v>
      </c>
      <c r="H704">
        <f>IFERROR(VLOOKUP(D704:D1416,'Факторы ликвидности'!C$4:L$2204,3,FALSE),0)</f>
        <v>0</v>
      </c>
      <c r="I704">
        <f>IFERROR(VLOOKUP(D704:D1416,'Факторы ликвидности'!C$4:L$2204,4,FALSE),0)</f>
        <v>0</v>
      </c>
      <c r="J704">
        <f>IFERROR(VLOOKUP(D704:D1416,'Факторы ликвидности'!C$4:L$2204,5,FALSE),0)</f>
        <v>0</v>
      </c>
      <c r="K704">
        <f>IFERROR(VLOOKUP(D704:D1416,'Факторы ликвидности'!C$4:L$2204,6,FALSE),0)</f>
        <v>0</v>
      </c>
      <c r="L704">
        <f>IFERROR(VLOOKUP(D704:D1416,'Факторы ликвидности'!C$4:L$2204,7,FALSE),0)</f>
        <v>0</v>
      </c>
      <c r="M704">
        <f>IFERROR(VLOOKUP(D704:D1416,'Факторы ликвидности'!C$4:L$2204,8,FALSE),0)</f>
        <v>0</v>
      </c>
      <c r="N704">
        <f>IFERROR(VLOOKUP(D704:D1416,'Факторы ликвидности'!C$4:L$2204,10,FALSE),0)</f>
        <v>0</v>
      </c>
      <c r="O704" s="18"/>
    </row>
    <row r="705" spans="2:18" x14ac:dyDescent="0.3">
      <c r="B705">
        <v>701</v>
      </c>
      <c r="C705" s="18">
        <f t="shared" si="14"/>
        <v>5</v>
      </c>
      <c r="D705" s="19">
        <v>43091</v>
      </c>
      <c r="E705">
        <f>IFERROR(VLOOKUP(D704:D1417,'Остатки на корсчетах'!B$3:D$4956,2,FALSE),0)</f>
        <v>2413.6999999999998</v>
      </c>
      <c r="F705">
        <f>IFERROR(VLOOKUP(D705:D1417,Сальдо!C$3:D$4010,2,FALSE),0)</f>
        <v>330.8</v>
      </c>
      <c r="G705">
        <f>IFERROR(VLOOKUP(D705:D1417,'Факторы ликвидности'!C$4:L$2204,2,FALSE),0)</f>
        <v>-55.4</v>
      </c>
      <c r="H705">
        <f>IFERROR(VLOOKUP(D705:D1417,'Факторы ликвидности'!C$4:L$2204,3,FALSE),0)</f>
        <v>3.1</v>
      </c>
      <c r="I705">
        <f>IFERROR(VLOOKUP(D705:D1417,'Факторы ликвидности'!C$4:L$2204,4,FALSE),0)</f>
        <v>0</v>
      </c>
      <c r="J705">
        <f>IFERROR(VLOOKUP(D705:D1417,'Факторы ликвидности'!C$4:L$2204,5,FALSE),0)</f>
        <v>9.5</v>
      </c>
      <c r="K705">
        <f>IFERROR(VLOOKUP(D705:D1417,'Факторы ликвидности'!C$4:L$2204,6,FALSE),0)</f>
        <v>-127</v>
      </c>
      <c r="L705">
        <f>IFERROR(VLOOKUP(D705:D1417,'Факторы ликвидности'!C$4:L$2204,7,FALSE),0)</f>
        <v>12.6</v>
      </c>
      <c r="M705">
        <f>IFERROR(VLOOKUP(D705:D1417,'Факторы ликвидности'!C$4:L$2204,8,FALSE),0)</f>
        <v>0</v>
      </c>
      <c r="N705">
        <f>IFERROR(VLOOKUP(D705:D1417,'Факторы ликвидности'!C$4:L$2204,10,FALSE),0)</f>
        <v>-156.30000000000001</v>
      </c>
      <c r="O705" s="18"/>
    </row>
    <row r="706" spans="2:18" x14ac:dyDescent="0.3">
      <c r="B706">
        <v>702</v>
      </c>
      <c r="C706" s="18">
        <f t="shared" si="14"/>
        <v>4</v>
      </c>
      <c r="D706" s="19">
        <v>43090</v>
      </c>
      <c r="E706">
        <f>IFERROR(VLOOKUP(D705:D1418,'Остатки на корсчетах'!B$3:D$4956,2,FALSE),0)</f>
        <v>2242</v>
      </c>
      <c r="F706">
        <f>IFERROR(VLOOKUP(D706:D1418,Сальдо!C$3:D$4010,2,FALSE),0)</f>
        <v>140.80000000000001</v>
      </c>
      <c r="G706">
        <f>IFERROR(VLOOKUP(D706:D1418,'Факторы ликвидности'!C$4:L$2204,2,FALSE),0)</f>
        <v>-37.299999999999997</v>
      </c>
      <c r="H706">
        <f>IFERROR(VLOOKUP(D706:D1418,'Факторы ликвидности'!C$4:L$2204,3,FALSE),0)</f>
        <v>199.2</v>
      </c>
      <c r="I706">
        <f>IFERROR(VLOOKUP(D706:D1418,'Факторы ликвидности'!C$4:L$2204,4,FALSE),0)</f>
        <v>0</v>
      </c>
      <c r="J706">
        <f>IFERROR(VLOOKUP(D706:D1418,'Факторы ликвидности'!C$4:L$2204,5,FALSE),0)</f>
        <v>0</v>
      </c>
      <c r="K706">
        <f>IFERROR(VLOOKUP(D706:D1418,'Факторы ликвидности'!C$4:L$2204,6,FALSE),0)</f>
        <v>158</v>
      </c>
      <c r="L706">
        <f>IFERROR(VLOOKUP(D706:D1418,'Факторы ликвидности'!C$4:L$2204,7,FALSE),0)</f>
        <v>12.7</v>
      </c>
      <c r="M706">
        <f>IFERROR(VLOOKUP(D706:D1418,'Факторы ликвидности'!C$4:L$2204,8,FALSE),0)</f>
        <v>0</v>
      </c>
      <c r="N706">
        <f>IFERROR(VLOOKUP(D706:D1418,'Факторы ликвидности'!C$4:L$2204,10,FALSE),0)</f>
        <v>9.8000000000000007</v>
      </c>
      <c r="O706" s="18"/>
    </row>
    <row r="707" spans="2:18" x14ac:dyDescent="0.3">
      <c r="B707">
        <v>703</v>
      </c>
      <c r="C707" s="18">
        <f t="shared" si="14"/>
        <v>3</v>
      </c>
      <c r="D707" s="19">
        <v>43089</v>
      </c>
      <c r="E707">
        <f>IFERROR(VLOOKUP(D706:D1419,'Остатки на корсчетах'!B$3:D$4956,2,FALSE),0)</f>
        <v>2401.6</v>
      </c>
      <c r="F707">
        <f>IFERROR(VLOOKUP(D707:D1419,Сальдо!C$3:D$4010,2,FALSE),0)</f>
        <v>412.8</v>
      </c>
      <c r="G707">
        <f>IFERROR(VLOOKUP(D707:D1419,'Факторы ликвидности'!C$4:L$2204,2,FALSE),0)</f>
        <v>-13.5</v>
      </c>
      <c r="H707">
        <f>IFERROR(VLOOKUP(D707:D1419,'Факторы ликвидности'!C$4:L$2204,3,FALSE),0)</f>
        <v>-219.4</v>
      </c>
      <c r="I707">
        <f>IFERROR(VLOOKUP(D707:D1419,'Факторы ликвидности'!C$4:L$2204,4,FALSE),0)</f>
        <v>-45.5</v>
      </c>
      <c r="J707">
        <f>IFERROR(VLOOKUP(D707:D1419,'Факторы ликвидности'!C$4:L$2204,5,FALSE),0)</f>
        <v>-13.3</v>
      </c>
      <c r="K707">
        <f>IFERROR(VLOOKUP(D707:D1419,'Факторы ликвидности'!C$4:L$2204,6,FALSE),0)</f>
        <v>-150.30000000000001</v>
      </c>
      <c r="L707">
        <f>IFERROR(VLOOKUP(D707:D1419,'Факторы ликвидности'!C$4:L$2204,7,FALSE),0)</f>
        <v>12.7</v>
      </c>
      <c r="M707">
        <f>IFERROR(VLOOKUP(D707:D1419,'Факторы ликвидности'!C$4:L$2204,8,FALSE),0)</f>
        <v>0</v>
      </c>
      <c r="N707">
        <f>IFERROR(VLOOKUP(D707:D1419,'Факторы ликвидности'!C$4:L$2204,10,FALSE),0)</f>
        <v>73.400000000000006</v>
      </c>
    </row>
    <row r="708" spans="2:18" x14ac:dyDescent="0.3">
      <c r="B708">
        <v>704</v>
      </c>
      <c r="C708" s="16">
        <f t="shared" si="14"/>
        <v>2</v>
      </c>
      <c r="D708" s="17">
        <v>43088</v>
      </c>
      <c r="E708">
        <f>IFERROR(VLOOKUP(D707:D1420,'Остатки на корсчетах'!B$3:D$4956,2,FALSE),0)</f>
        <v>2340.8000000000002</v>
      </c>
      <c r="F708">
        <f>IFERROR(VLOOKUP(D708:D1420,Сальдо!C$3:D$4010,2,FALSE),0)</f>
        <v>131</v>
      </c>
      <c r="G708">
        <f>IFERROR(VLOOKUP(D708:D1420,'Факторы ликвидности'!C$4:L$2204,2,FALSE),0)</f>
        <v>-8.1999999999999993</v>
      </c>
      <c r="H708">
        <f>IFERROR(VLOOKUP(D708:D1420,'Факторы ликвидности'!C$4:L$2204,3,FALSE),0)</f>
        <v>59</v>
      </c>
      <c r="I708">
        <f>IFERROR(VLOOKUP(D708:D1420,'Факторы ликвидности'!C$4:L$2204,4,FALSE),0)</f>
        <v>0</v>
      </c>
      <c r="J708">
        <f>IFERROR(VLOOKUP(D708:D1420,'Факторы ликвидности'!C$4:L$2204,5,FALSE),0)</f>
        <v>0</v>
      </c>
      <c r="K708">
        <f>IFERROR(VLOOKUP(D708:D1420,'Факторы ликвидности'!C$4:L$2204,6,FALSE),0)</f>
        <v>-77.2</v>
      </c>
      <c r="L708">
        <f>IFERROR(VLOOKUP(D708:D1420,'Факторы ликвидности'!C$4:L$2204,7,FALSE),0)</f>
        <v>12.7</v>
      </c>
      <c r="M708">
        <f>IFERROR(VLOOKUP(D708:D1420,'Факторы ликвидности'!C$4:L$2204,8,FALSE),0)</f>
        <v>0.1</v>
      </c>
      <c r="N708">
        <f>IFERROR(VLOOKUP(D708:D1420,'Факторы ликвидности'!C$4:L$2204,10,FALSE),0)</f>
        <v>9.9</v>
      </c>
    </row>
    <row r="709" spans="2:18" x14ac:dyDescent="0.3">
      <c r="B709">
        <v>705</v>
      </c>
      <c r="C709" s="16">
        <f t="shared" si="14"/>
        <v>1</v>
      </c>
      <c r="D709" s="17">
        <v>43087</v>
      </c>
      <c r="E709">
        <f>IFERROR(VLOOKUP(D708:D1421,'Остатки на корсчетах'!B$3:D$4956,2,FALSE),0)</f>
        <v>2016.1</v>
      </c>
      <c r="F709">
        <f>IFERROR(VLOOKUP(D709:D1421,Сальдо!C$3:D$4010,2,FALSE),0)</f>
        <v>531.5</v>
      </c>
      <c r="G709">
        <f>IFERROR(VLOOKUP(D709:D1421,'Факторы ликвидности'!C$4:L$2204,2,FALSE),0)</f>
        <v>-1.3</v>
      </c>
      <c r="H709">
        <f>IFERROR(VLOOKUP(D709:D1421,'Факторы ликвидности'!C$4:L$2204,3,FALSE),0)</f>
        <v>260.10000000000002</v>
      </c>
      <c r="I709">
        <f>IFERROR(VLOOKUP(D709:D1421,'Факторы ликвидности'!C$4:L$2204,4,FALSE),0)</f>
        <v>0</v>
      </c>
      <c r="J709">
        <f>IFERROR(VLOOKUP(D709:D1421,'Факторы ликвидности'!C$4:L$2204,5,FALSE),0)</f>
        <v>0</v>
      </c>
      <c r="K709">
        <f>IFERROR(VLOOKUP(D709:D1421,'Факторы ликвидности'!C$4:L$2204,6,FALSE),0)</f>
        <v>201</v>
      </c>
      <c r="L709">
        <f>IFERROR(VLOOKUP(D709:D1421,'Факторы ликвидности'!C$4:L$2204,7,FALSE),0)</f>
        <v>12.7</v>
      </c>
      <c r="M709">
        <f>IFERROR(VLOOKUP(D709:D1421,'Факторы ликвидности'!C$4:L$2204,8,FALSE),0)</f>
        <v>-5.6</v>
      </c>
      <c r="N709">
        <f>IFERROR(VLOOKUP(D709:D1421,'Факторы ликвидности'!C$4:L$2204,10,FALSE),0)</f>
        <v>71.599999999999994</v>
      </c>
    </row>
    <row r="710" spans="2:18" x14ac:dyDescent="0.3">
      <c r="B710">
        <v>706</v>
      </c>
      <c r="C710" s="16">
        <f t="shared" ref="C710:C773" si="15">WEEKDAY(D710,2)</f>
        <v>7</v>
      </c>
      <c r="D710" s="17">
        <v>43086</v>
      </c>
      <c r="E710">
        <f>IFERROR(VLOOKUP(D709:D1422,'Остатки на корсчетах'!B$3:D$4956,2,FALSE),0)</f>
        <v>0</v>
      </c>
      <c r="F710">
        <f>IFERROR(VLOOKUP(D710:D1422,Сальдо!C$3:D$4010,2,FALSE),0)</f>
        <v>0</v>
      </c>
      <c r="G710">
        <f>IFERROR(VLOOKUP(D710:D1422,'Факторы ликвидности'!C$4:L$2204,2,FALSE),0)</f>
        <v>0</v>
      </c>
      <c r="H710">
        <f>IFERROR(VLOOKUP(D710:D1422,'Факторы ликвидности'!C$4:L$2204,3,FALSE),0)</f>
        <v>0</v>
      </c>
      <c r="I710">
        <f>IFERROR(VLOOKUP(D710:D1422,'Факторы ликвидности'!C$4:L$2204,4,FALSE),0)</f>
        <v>0</v>
      </c>
      <c r="J710">
        <f>IFERROR(VLOOKUP(D710:D1422,'Факторы ликвидности'!C$4:L$2204,5,FALSE),0)</f>
        <v>0</v>
      </c>
      <c r="K710">
        <f>IFERROR(VLOOKUP(D710:D1422,'Факторы ликвидности'!C$4:L$2204,6,FALSE),0)</f>
        <v>0</v>
      </c>
      <c r="L710">
        <f>IFERROR(VLOOKUP(D710:D1422,'Факторы ликвидности'!C$4:L$2204,7,FALSE),0)</f>
        <v>0</v>
      </c>
      <c r="M710">
        <f>IFERROR(VLOOKUP(D710:D1422,'Факторы ликвидности'!C$4:L$2204,8,FALSE),0)</f>
        <v>0</v>
      </c>
      <c r="N710">
        <f>IFERROR(VLOOKUP(D710:D1422,'Факторы ликвидности'!C$4:L$2204,10,FALSE),0)</f>
        <v>0</v>
      </c>
    </row>
    <row r="711" spans="2:18" x14ac:dyDescent="0.3">
      <c r="B711">
        <v>707</v>
      </c>
      <c r="C711" s="16">
        <f t="shared" si="15"/>
        <v>6</v>
      </c>
      <c r="D711" s="17">
        <v>43085</v>
      </c>
      <c r="E711">
        <f>IFERROR(VLOOKUP(D710:D1423,'Остатки на корсчетах'!B$3:D$4956,2,FALSE),0)</f>
        <v>0</v>
      </c>
      <c r="F711">
        <f>IFERROR(VLOOKUP(D711:D1423,Сальдо!C$3:D$4010,2,FALSE),0)</f>
        <v>0</v>
      </c>
      <c r="G711">
        <f>IFERROR(VLOOKUP(D711:D1423,'Факторы ликвидности'!C$4:L$2204,2,FALSE),0)</f>
        <v>0</v>
      </c>
      <c r="H711">
        <f>IFERROR(VLOOKUP(D711:D1423,'Факторы ликвидности'!C$4:L$2204,3,FALSE),0)</f>
        <v>0</v>
      </c>
      <c r="I711">
        <f>IFERROR(VLOOKUP(D711:D1423,'Факторы ликвидности'!C$4:L$2204,4,FALSE),0)</f>
        <v>0</v>
      </c>
      <c r="J711">
        <f>IFERROR(VLOOKUP(D711:D1423,'Факторы ликвидности'!C$4:L$2204,5,FALSE),0)</f>
        <v>0</v>
      </c>
      <c r="K711">
        <f>IFERROR(VLOOKUP(D711:D1423,'Факторы ликвидности'!C$4:L$2204,6,FALSE),0)</f>
        <v>0</v>
      </c>
      <c r="L711">
        <f>IFERROR(VLOOKUP(D711:D1423,'Факторы ликвидности'!C$4:L$2204,7,FALSE),0)</f>
        <v>0</v>
      </c>
      <c r="M711">
        <f>IFERROR(VLOOKUP(D711:D1423,'Факторы ликвидности'!C$4:L$2204,8,FALSE),0)</f>
        <v>0</v>
      </c>
      <c r="N711">
        <f>IFERROR(VLOOKUP(D711:D1423,'Факторы ликвидности'!C$4:L$2204,10,FALSE),0)</f>
        <v>0</v>
      </c>
    </row>
    <row r="712" spans="2:18" x14ac:dyDescent="0.3">
      <c r="B712">
        <v>708</v>
      </c>
      <c r="C712" s="16">
        <f t="shared" si="15"/>
        <v>5</v>
      </c>
      <c r="D712" s="17">
        <v>43084</v>
      </c>
      <c r="E712">
        <f>IFERROR(VLOOKUP(D711:D1424,'Остатки на корсчетах'!B$3:D$4956,2,FALSE),0)</f>
        <v>2000</v>
      </c>
      <c r="F712">
        <f>IFERROR(VLOOKUP(D712:D1424,Сальдо!C$3:D$4010,2,FALSE),0)</f>
        <v>473.5</v>
      </c>
      <c r="G712">
        <f>IFERROR(VLOOKUP(D712:D1424,'Факторы ликвидности'!C$4:L$2204,2,FALSE),0)</f>
        <v>-56.6</v>
      </c>
      <c r="H712">
        <f>IFERROR(VLOOKUP(D712:D1424,'Факторы ликвидности'!C$4:L$2204,3,FALSE),0)</f>
        <v>145.1</v>
      </c>
      <c r="I712">
        <f>IFERROR(VLOOKUP(D712:D1424,'Факторы ликвидности'!C$4:L$2204,4,FALSE),0)</f>
        <v>0</v>
      </c>
      <c r="J712">
        <f>IFERROR(VLOOKUP(D712:D1424,'Факторы ликвидности'!C$4:L$2204,5,FALSE),0)</f>
        <v>0</v>
      </c>
      <c r="K712">
        <f>IFERROR(VLOOKUP(D712:D1424,'Факторы ликвидности'!C$4:L$2204,6,FALSE),0)</f>
        <v>-100.1</v>
      </c>
      <c r="L712">
        <f>IFERROR(VLOOKUP(D712:D1424,'Факторы ликвидности'!C$4:L$2204,7,FALSE),0)</f>
        <v>12.6</v>
      </c>
      <c r="M712">
        <f>IFERROR(VLOOKUP(D712:D1424,'Факторы ликвидности'!C$4:L$2204,8,FALSE),0)</f>
        <v>0.3</v>
      </c>
      <c r="N712">
        <f>IFERROR(VLOOKUP(D712:D1424,'Факторы ликвидности'!C$4:L$2204,10,FALSE),0)</f>
        <v>-72.7</v>
      </c>
      <c r="O712" s="18">
        <f>O713+F712+SUM(G712,H712,M712)</f>
        <v>1547.6000000000001</v>
      </c>
      <c r="P712">
        <f>AVERAGE(O712:O716)</f>
        <v>790.28000000000009</v>
      </c>
      <c r="Q712">
        <f>AVERAGE(E712:E716)</f>
        <v>2201.54</v>
      </c>
      <c r="R712">
        <f>Q712-P712</f>
        <v>1411.2599999999998</v>
      </c>
    </row>
    <row r="713" spans="2:18" x14ac:dyDescent="0.3">
      <c r="B713">
        <v>709</v>
      </c>
      <c r="C713" s="16">
        <f t="shared" si="15"/>
        <v>4</v>
      </c>
      <c r="D713" s="17">
        <v>43083</v>
      </c>
      <c r="E713">
        <f>IFERROR(VLOOKUP(D712:D1425,'Остатки на корсчетах'!B$3:D$4956,2,FALSE),0)</f>
        <v>1933.2</v>
      </c>
      <c r="F713">
        <f>IFERROR(VLOOKUP(D713:D1425,Сальдо!C$3:D$4010,2,FALSE),0)</f>
        <v>350.4</v>
      </c>
      <c r="G713">
        <f>IFERROR(VLOOKUP(D713:D1425,'Факторы ликвидности'!C$4:L$2204,2,FALSE),0)</f>
        <v>-52</v>
      </c>
      <c r="H713">
        <f>IFERROR(VLOOKUP(D713:D1425,'Факторы ликвидности'!C$4:L$2204,3,FALSE),0)</f>
        <v>-144</v>
      </c>
      <c r="I713">
        <f>IFERROR(VLOOKUP(D713:D1425,'Факторы ликвидности'!C$4:L$2204,4,FALSE),0)</f>
        <v>0</v>
      </c>
      <c r="J713">
        <f>IFERROR(VLOOKUP(D713:D1425,'Факторы ликвидности'!C$4:L$2204,5,FALSE),0)</f>
        <v>0</v>
      </c>
      <c r="K713">
        <f>IFERROR(VLOOKUP(D713:D1425,'Факторы ликвидности'!C$4:L$2204,6,FALSE),0)</f>
        <v>0</v>
      </c>
      <c r="L713">
        <f>IFERROR(VLOOKUP(D713:D1425,'Факторы ликвидности'!C$4:L$2204,7,FALSE),0)</f>
        <v>12.8</v>
      </c>
      <c r="M713">
        <f>IFERROR(VLOOKUP(D713:D1425,'Факторы ликвидности'!C$4:L$2204,8,FALSE),0)</f>
        <v>0</v>
      </c>
      <c r="N713">
        <f>IFERROR(VLOOKUP(D713:D1425,'Факторы ликвидности'!C$4:L$2204,10,FALSE),0)</f>
        <v>262.7</v>
      </c>
      <c r="O713" s="18">
        <f t="shared" ref="O713:O715" si="16">O714+F713+SUM(G713,H713,M713)</f>
        <v>985.30000000000018</v>
      </c>
    </row>
    <row r="714" spans="2:18" x14ac:dyDescent="0.3">
      <c r="B714">
        <v>710</v>
      </c>
      <c r="C714" s="16">
        <f t="shared" si="15"/>
        <v>3</v>
      </c>
      <c r="D714" s="17">
        <v>43082</v>
      </c>
      <c r="E714">
        <f>IFERROR(VLOOKUP(D713:D1426,'Остатки на корсчетах'!B$3:D$4956,2,FALSE),0)</f>
        <v>2240.5</v>
      </c>
      <c r="F714">
        <f>IFERROR(VLOOKUP(D714:D1426,Сальдо!C$3:D$4010,2,FALSE),0)</f>
        <v>732.1</v>
      </c>
      <c r="G714">
        <f>IFERROR(VLOOKUP(D714:D1426,'Факторы ликвидности'!C$4:L$2204,2,FALSE),0)</f>
        <v>-31.7</v>
      </c>
      <c r="H714">
        <f>IFERROR(VLOOKUP(D714:D1426,'Факторы ликвидности'!C$4:L$2204,3,FALSE),0)</f>
        <v>-260.7</v>
      </c>
      <c r="I714">
        <f>IFERROR(VLOOKUP(D714:D1426,'Факторы ликвидности'!C$4:L$2204,4,FALSE),0)</f>
        <v>-40</v>
      </c>
      <c r="J714">
        <f>IFERROR(VLOOKUP(D714:D1426,'Факторы ликвидности'!C$4:L$2204,5,FALSE),0)</f>
        <v>-110.8</v>
      </c>
      <c r="K714">
        <f>IFERROR(VLOOKUP(D714:D1426,'Факторы ликвидности'!C$4:L$2204,6,FALSE),0)</f>
        <v>-129.30000000000001</v>
      </c>
      <c r="L714">
        <f>IFERROR(VLOOKUP(D714:D1426,'Факторы ликвидности'!C$4:L$2204,7,FALSE),0)</f>
        <v>12.6</v>
      </c>
      <c r="M714">
        <f>IFERROR(VLOOKUP(D714:D1426,'Факторы ликвидности'!C$4:L$2204,8,FALSE),0)</f>
        <v>0.1</v>
      </c>
      <c r="N714">
        <f>IFERROR(VLOOKUP(D714:D1426,'Факторы ликвидности'!C$4:L$2204,10,FALSE),0)</f>
        <v>-14.9</v>
      </c>
      <c r="O714" s="18">
        <f t="shared" si="16"/>
        <v>830.90000000000009</v>
      </c>
    </row>
    <row r="715" spans="2:18" x14ac:dyDescent="0.3">
      <c r="B715">
        <v>711</v>
      </c>
      <c r="C715" s="18">
        <f t="shared" si="15"/>
        <v>2</v>
      </c>
      <c r="D715" s="8">
        <v>43081</v>
      </c>
      <c r="E715">
        <f>IFERROR(VLOOKUP(D714:D1427,'Остатки на корсчетах'!B$3:D$4956,2,FALSE),0)</f>
        <v>2161.8000000000002</v>
      </c>
      <c r="F715">
        <f>IFERROR(VLOOKUP(D715:D1427,Сальдо!C$3:D$4010,2,FALSE),0)</f>
        <v>121.3</v>
      </c>
      <c r="G715">
        <f>IFERROR(VLOOKUP(D715:D1427,'Факторы ликвидности'!C$4:L$2204,2,FALSE),0)</f>
        <v>-23.2</v>
      </c>
      <c r="H715">
        <f>IFERROR(VLOOKUP(D715:D1427,'Факторы ликвидности'!C$4:L$2204,3,FALSE),0)</f>
        <v>96.5</v>
      </c>
      <c r="I715">
        <f>IFERROR(VLOOKUP(D715:D1427,'Факторы ликвидности'!C$4:L$2204,4,FALSE),0)</f>
        <v>18</v>
      </c>
      <c r="J715">
        <f>IFERROR(VLOOKUP(D715:D1427,'Факторы ликвидности'!C$4:L$2204,5,FALSE),0)</f>
        <v>0</v>
      </c>
      <c r="K715">
        <f>IFERROR(VLOOKUP(D715:D1427,'Факторы ликвидности'!C$4:L$2204,6,FALSE),0)</f>
        <v>46.1</v>
      </c>
      <c r="L715">
        <f>IFERROR(VLOOKUP(D715:D1427,'Факторы ликвидности'!C$4:L$2204,7,FALSE),0)</f>
        <v>12.7</v>
      </c>
      <c r="M715">
        <f>IFERROR(VLOOKUP(D715:D1427,'Факторы ликвидности'!C$4:L$2204,8,FALSE),0)</f>
        <v>0</v>
      </c>
      <c r="N715">
        <f>IFERROR(VLOOKUP(D715:D1427,'Факторы ликвидности'!C$4:L$2204,10,FALSE),0)</f>
        <v>5.0999999999999996</v>
      </c>
      <c r="O715" s="18">
        <f t="shared" si="16"/>
        <v>391.1</v>
      </c>
    </row>
    <row r="716" spans="2:18" x14ac:dyDescent="0.3">
      <c r="B716">
        <v>712</v>
      </c>
      <c r="C716" s="18">
        <f t="shared" si="15"/>
        <v>1</v>
      </c>
      <c r="D716" s="8">
        <v>43080</v>
      </c>
      <c r="E716">
        <f>IFERROR(VLOOKUP(D715:D1428,'Остатки на корсчетах'!B$3:D$4956,2,FALSE),0)</f>
        <v>2672.2</v>
      </c>
      <c r="F716">
        <f>IFERROR(VLOOKUP(D716:D1428,Сальдо!C$3:D$4010,2,FALSE),0)</f>
        <v>122.1</v>
      </c>
      <c r="G716">
        <f>IFERROR(VLOOKUP(D716:D1428,'Факторы ликвидности'!C$4:L$2204,2,FALSE),0)</f>
        <v>-6.5</v>
      </c>
      <c r="H716">
        <f>IFERROR(VLOOKUP(D716:D1428,'Факторы ликвидности'!C$4:L$2204,3,FALSE),0)</f>
        <v>80.900000000000006</v>
      </c>
      <c r="I716">
        <f>IFERROR(VLOOKUP(D716:D1428,'Факторы ликвидности'!C$4:L$2204,4,FALSE),0)</f>
        <v>0</v>
      </c>
      <c r="J716">
        <f>IFERROR(VLOOKUP(D716:D1428,'Факторы ликвидности'!C$4:L$2204,5,FALSE),0)</f>
        <v>22</v>
      </c>
      <c r="K716">
        <f>IFERROR(VLOOKUP(D716:D1428,'Факторы ликвидности'!C$4:L$2204,6,FALSE),0)</f>
        <v>-1.3</v>
      </c>
      <c r="L716">
        <f>IFERROR(VLOOKUP(D716:D1428,'Факторы ликвидности'!C$4:L$2204,7,FALSE),0)</f>
        <v>12.7</v>
      </c>
      <c r="M716">
        <f>IFERROR(VLOOKUP(D716:D1428,'Факторы ликвидности'!C$4:L$2204,8,FALSE),0)</f>
        <v>0</v>
      </c>
      <c r="N716">
        <f>IFERROR(VLOOKUP(D716:D1428,'Факторы ликвидности'!C$4:L$2204,10,FALSE),0)</f>
        <v>-584.4</v>
      </c>
      <c r="O716" s="18">
        <f>O717+F716+SUM(G716,H716,M716)</f>
        <v>196.5</v>
      </c>
    </row>
    <row r="717" spans="2:18" x14ac:dyDescent="0.3">
      <c r="B717">
        <v>713</v>
      </c>
      <c r="C717" s="18">
        <f t="shared" si="15"/>
        <v>7</v>
      </c>
      <c r="D717" s="19">
        <v>43079</v>
      </c>
      <c r="E717">
        <f>IFERROR(VLOOKUP(D716:D1429,'Остатки на корсчетах'!B$3:D$4956,2,FALSE),0)</f>
        <v>0</v>
      </c>
      <c r="F717">
        <f>IFERROR(VLOOKUP(D717:D1429,Сальдо!C$3:D$4010,2,FALSE),0)</f>
        <v>0</v>
      </c>
      <c r="G717">
        <f>IFERROR(VLOOKUP(D717:D1429,'Факторы ликвидности'!C$4:L$2204,2,FALSE),0)</f>
        <v>0</v>
      </c>
      <c r="H717">
        <f>IFERROR(VLOOKUP(D717:D1429,'Факторы ликвидности'!C$4:L$2204,3,FALSE),0)</f>
        <v>0</v>
      </c>
      <c r="I717">
        <f>IFERROR(VLOOKUP(D717:D1429,'Факторы ликвидности'!C$4:L$2204,4,FALSE),0)</f>
        <v>0</v>
      </c>
      <c r="J717">
        <f>IFERROR(VLOOKUP(D717:D1429,'Факторы ликвидности'!C$4:L$2204,5,FALSE),0)</f>
        <v>0</v>
      </c>
      <c r="K717">
        <f>IFERROR(VLOOKUP(D717:D1429,'Факторы ликвидности'!C$4:L$2204,6,FALSE),0)</f>
        <v>0</v>
      </c>
      <c r="L717">
        <f>IFERROR(VLOOKUP(D717:D1429,'Факторы ликвидности'!C$4:L$2204,7,FALSE),0)</f>
        <v>0</v>
      </c>
      <c r="M717">
        <f>IFERROR(VLOOKUP(D717:D1429,'Факторы ликвидности'!C$4:L$2204,8,FALSE),0)</f>
        <v>0</v>
      </c>
      <c r="N717">
        <f>IFERROR(VLOOKUP(D717:D1429,'Факторы ликвидности'!C$4:L$2204,10,FALSE),0)</f>
        <v>0</v>
      </c>
      <c r="O717" s="18">
        <f>E718+F717+SUM(G717,H717,M717)</f>
        <v>0</v>
      </c>
    </row>
    <row r="718" spans="2:18" x14ac:dyDescent="0.3">
      <c r="B718">
        <v>714</v>
      </c>
      <c r="C718" s="18">
        <f t="shared" si="15"/>
        <v>6</v>
      </c>
      <c r="D718" s="19">
        <v>43078</v>
      </c>
      <c r="E718">
        <f>IFERROR(VLOOKUP(D717:D1430,'Остатки на корсчетах'!B$3:D$4956,2,FALSE),0)</f>
        <v>0</v>
      </c>
      <c r="F718">
        <f>IFERROR(VLOOKUP(D718:D1430,Сальдо!C$3:D$4010,2,FALSE),0)</f>
        <v>0</v>
      </c>
      <c r="G718">
        <f>IFERROR(VLOOKUP(D718:D1430,'Факторы ликвидности'!C$4:L$2204,2,FALSE),0)</f>
        <v>0</v>
      </c>
      <c r="H718">
        <f>IFERROR(VLOOKUP(D718:D1430,'Факторы ликвидности'!C$4:L$2204,3,FALSE),0)</f>
        <v>0</v>
      </c>
      <c r="I718">
        <f>IFERROR(VLOOKUP(D718:D1430,'Факторы ликвидности'!C$4:L$2204,4,FALSE),0)</f>
        <v>0</v>
      </c>
      <c r="J718">
        <f>IFERROR(VLOOKUP(D718:D1430,'Факторы ликвидности'!C$4:L$2204,5,FALSE),0)</f>
        <v>0</v>
      </c>
      <c r="K718">
        <f>IFERROR(VLOOKUP(D718:D1430,'Факторы ликвидности'!C$4:L$2204,6,FALSE),0)</f>
        <v>0</v>
      </c>
      <c r="L718">
        <f>IFERROR(VLOOKUP(D718:D1430,'Факторы ликвидности'!C$4:L$2204,7,FALSE),0)</f>
        <v>0</v>
      </c>
      <c r="M718">
        <f>IFERROR(VLOOKUP(D718:D1430,'Факторы ликвидности'!C$4:L$2204,8,FALSE),0)</f>
        <v>0</v>
      </c>
      <c r="N718">
        <f>IFERROR(VLOOKUP(D718:D1430,'Факторы ликвидности'!C$4:L$2204,10,FALSE),0)</f>
        <v>0</v>
      </c>
      <c r="O718" s="18"/>
    </row>
    <row r="719" spans="2:18" x14ac:dyDescent="0.3">
      <c r="B719">
        <v>715</v>
      </c>
      <c r="C719" s="18">
        <f t="shared" si="15"/>
        <v>5</v>
      </c>
      <c r="D719" s="19">
        <v>43077</v>
      </c>
      <c r="E719">
        <f>IFERROR(VLOOKUP(D718:D1431,'Остатки на корсчетах'!B$3:D$4956,2,FALSE),0)</f>
        <v>2107.5</v>
      </c>
      <c r="F719">
        <f>IFERROR(VLOOKUP(D719:D1431,Сальдо!C$3:D$4010,2,FALSE),0)</f>
        <v>122.3</v>
      </c>
      <c r="G719">
        <f>IFERROR(VLOOKUP(D719:D1431,'Факторы ликвидности'!C$4:L$2204,2,FALSE),0)</f>
        <v>-54.6</v>
      </c>
      <c r="H719">
        <f>IFERROR(VLOOKUP(D719:D1431,'Факторы ликвидности'!C$4:L$2204,3,FALSE),0)</f>
        <v>619.70000000000005</v>
      </c>
      <c r="I719">
        <f>IFERROR(VLOOKUP(D719:D1431,'Факторы ликвидности'!C$4:L$2204,4,FALSE),0)</f>
        <v>0</v>
      </c>
      <c r="J719">
        <f>IFERROR(VLOOKUP(D719:D1431,'Факторы ликвидности'!C$4:L$2204,5,FALSE),0)</f>
        <v>0</v>
      </c>
      <c r="K719">
        <f>IFERROR(VLOOKUP(D719:D1431,'Факторы ликвидности'!C$4:L$2204,6,FALSE),0)</f>
        <v>3</v>
      </c>
      <c r="L719">
        <f>IFERROR(VLOOKUP(D719:D1431,'Факторы ликвидности'!C$4:L$2204,7,FALSE),0)</f>
        <v>12.8</v>
      </c>
      <c r="M719">
        <f>IFERROR(VLOOKUP(D719:D1431,'Факторы ликвидности'!C$4:L$2204,8,FALSE),0)</f>
        <v>0</v>
      </c>
      <c r="N719">
        <f>IFERROR(VLOOKUP(D719:D1431,'Факторы ликвидности'!C$4:L$2204,10,FALSE),0)</f>
        <v>-0.3</v>
      </c>
    </row>
    <row r="720" spans="2:18" x14ac:dyDescent="0.3">
      <c r="B720">
        <v>716</v>
      </c>
      <c r="C720" s="18">
        <f t="shared" si="15"/>
        <v>4</v>
      </c>
      <c r="D720" s="19">
        <v>43076</v>
      </c>
      <c r="E720">
        <f>IFERROR(VLOOKUP(D719:D1432,'Остатки на корсчетах'!B$3:D$4956,2,FALSE),0)</f>
        <v>2077.4</v>
      </c>
      <c r="F720">
        <f>IFERROR(VLOOKUP(D720:D1432,Сальдо!C$3:D$4010,2,FALSE),0)</f>
        <v>121.5</v>
      </c>
      <c r="G720">
        <f>IFERROR(VLOOKUP(D720:D1432,'Факторы ликвидности'!C$4:L$2204,2,FALSE),0)</f>
        <v>-52.8</v>
      </c>
      <c r="H720">
        <f>IFERROR(VLOOKUP(D720:D1432,'Факторы ликвидности'!C$4:L$2204,3,FALSE),0)</f>
        <v>84.2</v>
      </c>
      <c r="I720">
        <f>IFERROR(VLOOKUP(D720:D1432,'Факторы ликвидности'!C$4:L$2204,4,FALSE),0)</f>
        <v>0</v>
      </c>
      <c r="J720">
        <f>IFERROR(VLOOKUP(D720:D1432,'Факторы ликвидности'!C$4:L$2204,5,FALSE),0)</f>
        <v>0</v>
      </c>
      <c r="K720">
        <f>IFERROR(VLOOKUP(D720:D1432,'Факторы ликвидности'!C$4:L$2204,6,FALSE),0)</f>
        <v>12</v>
      </c>
      <c r="L720">
        <f>IFERROR(VLOOKUP(D720:D1432,'Факторы ликвидности'!C$4:L$2204,7,FALSE),0)</f>
        <v>5.9</v>
      </c>
      <c r="M720">
        <f>IFERROR(VLOOKUP(D720:D1432,'Факторы ликвидности'!C$4:L$2204,8,FALSE),0)</f>
        <v>0</v>
      </c>
      <c r="N720">
        <f>IFERROR(VLOOKUP(D720:D1432,'Факторы ликвидности'!C$4:L$2204,10,FALSE),0)</f>
        <v>-1.3</v>
      </c>
    </row>
    <row r="721" spans="2:14" x14ac:dyDescent="0.3">
      <c r="B721">
        <v>717</v>
      </c>
      <c r="C721" s="18">
        <f t="shared" si="15"/>
        <v>3</v>
      </c>
      <c r="D721" s="19">
        <v>43075</v>
      </c>
      <c r="E721">
        <f>IFERROR(VLOOKUP(D720:D1433,'Остатки на корсчетах'!B$3:D$4956,2,FALSE),0)</f>
        <v>1694.6</v>
      </c>
      <c r="F721">
        <f>IFERROR(VLOOKUP(D721:D1433,Сальдо!C$3:D$4010,2,FALSE),0)</f>
        <v>171.9</v>
      </c>
      <c r="G721">
        <f>IFERROR(VLOOKUP(D721:D1433,'Факторы ликвидности'!C$4:L$2204,2,FALSE),0)</f>
        <v>-26.8</v>
      </c>
      <c r="H721">
        <f>IFERROR(VLOOKUP(D721:D1433,'Факторы ликвидности'!C$4:L$2204,3,FALSE),0)</f>
        <v>340.5</v>
      </c>
      <c r="I721">
        <f>IFERROR(VLOOKUP(D721:D1433,'Факторы ликвидности'!C$4:L$2204,4,FALSE),0)</f>
        <v>-25.1</v>
      </c>
      <c r="J721">
        <f>IFERROR(VLOOKUP(D721:D1433,'Факторы ликвидности'!C$4:L$2204,5,FALSE),0)</f>
        <v>0</v>
      </c>
      <c r="K721">
        <f>IFERROR(VLOOKUP(D721:D1433,'Факторы ликвидности'!C$4:L$2204,6,FALSE),0)</f>
        <v>216</v>
      </c>
      <c r="L721">
        <f>IFERROR(VLOOKUP(D721:D1433,'Факторы ликвидности'!C$4:L$2204,7,FALSE),0)</f>
        <v>5.8</v>
      </c>
      <c r="M721">
        <f>IFERROR(VLOOKUP(D721:D1433,'Факторы ликвидности'!C$4:L$2204,8,FALSE),0)</f>
        <v>0</v>
      </c>
      <c r="N721">
        <f>IFERROR(VLOOKUP(D721:D1433,'Факторы ликвидности'!C$4:L$2204,10,FALSE),0)</f>
        <v>69</v>
      </c>
    </row>
    <row r="722" spans="2:14" x14ac:dyDescent="0.3">
      <c r="B722">
        <v>718</v>
      </c>
      <c r="C722" s="16">
        <f t="shared" si="15"/>
        <v>2</v>
      </c>
      <c r="D722" s="17">
        <v>43074</v>
      </c>
      <c r="E722">
        <f>IFERROR(VLOOKUP(D721:D1434,'Остатки на корсчетах'!B$3:D$4956,2,FALSE),0)</f>
        <v>2088.6</v>
      </c>
      <c r="F722">
        <f>IFERROR(VLOOKUP(D722:D1434,Сальдо!C$3:D$4010,2,FALSE),0)</f>
        <v>137.5</v>
      </c>
      <c r="G722">
        <f>IFERROR(VLOOKUP(D722:D1434,'Факторы ликвидности'!C$4:L$2204,2,FALSE),0)</f>
        <v>-9.3000000000000007</v>
      </c>
      <c r="H722">
        <f>IFERROR(VLOOKUP(D722:D1434,'Факторы ликвидности'!C$4:L$2204,3,FALSE),0)</f>
        <v>-195.8</v>
      </c>
      <c r="I722">
        <f>IFERROR(VLOOKUP(D722:D1434,'Факторы ликвидности'!C$4:L$2204,4,FALSE),0)</f>
        <v>0</v>
      </c>
      <c r="J722">
        <f>IFERROR(VLOOKUP(D722:D1434,'Факторы ликвидности'!C$4:L$2204,5,FALSE),0)</f>
        <v>0</v>
      </c>
      <c r="K722">
        <f>IFERROR(VLOOKUP(D722:D1434,'Факторы ликвидности'!C$4:L$2204,6,FALSE),0)</f>
        <v>-252.4</v>
      </c>
      <c r="L722">
        <f>IFERROR(VLOOKUP(D722:D1434,'Факторы ликвидности'!C$4:L$2204,7,FALSE),0)</f>
        <v>5.8</v>
      </c>
      <c r="M722">
        <f>IFERROR(VLOOKUP(D722:D1434,'Факторы ликвидности'!C$4:L$2204,8,FALSE),0)</f>
        <v>0.5</v>
      </c>
      <c r="N722">
        <f>IFERROR(VLOOKUP(D722:D1434,'Факторы ликвидности'!C$4:L$2204,10,FALSE),0)</f>
        <v>-189.4</v>
      </c>
    </row>
    <row r="723" spans="2:14" x14ac:dyDescent="0.3">
      <c r="B723">
        <v>719</v>
      </c>
      <c r="C723" s="16">
        <f t="shared" si="15"/>
        <v>1</v>
      </c>
      <c r="D723" s="17">
        <v>43073</v>
      </c>
      <c r="E723">
        <f>IFERROR(VLOOKUP(D722:D1435,'Остатки на корсчетах'!B$3:D$4956,2,FALSE),0)</f>
        <v>2162.6</v>
      </c>
      <c r="F723">
        <f>IFERROR(VLOOKUP(D723:D1435,Сальдо!C$3:D$4010,2,FALSE),0)</f>
        <v>135</v>
      </c>
      <c r="G723">
        <f>IFERROR(VLOOKUP(D723:D1435,'Факторы ликвидности'!C$4:L$2204,2,FALSE),0)</f>
        <v>12.6</v>
      </c>
      <c r="H723">
        <f>IFERROR(VLOOKUP(D723:D1435,'Факторы ликвидности'!C$4:L$2204,3,FALSE),0)</f>
        <v>-82.6</v>
      </c>
      <c r="I723">
        <f>IFERROR(VLOOKUP(D723:D1435,'Факторы ликвидности'!C$4:L$2204,4,FALSE),0)</f>
        <v>0</v>
      </c>
      <c r="J723">
        <f>IFERROR(VLOOKUP(D723:D1435,'Факторы ликвидности'!C$4:L$2204,5,FALSE),0)</f>
        <v>0</v>
      </c>
      <c r="K723">
        <f>IFERROR(VLOOKUP(D723:D1435,'Факторы ликвидности'!C$4:L$2204,6,FALSE),0)</f>
        <v>-101.2</v>
      </c>
      <c r="L723">
        <f>IFERROR(VLOOKUP(D723:D1435,'Факторы ликвидности'!C$4:L$2204,7,FALSE),0)</f>
        <v>5.8</v>
      </c>
      <c r="M723">
        <f>IFERROR(VLOOKUP(D723:D1435,'Факторы ликвидности'!C$4:L$2204,8,FALSE),0)</f>
        <v>0</v>
      </c>
      <c r="N723">
        <f>IFERROR(VLOOKUP(D723:D1435,'Факторы ликвидности'!C$4:L$2204,10,FALSE),0)</f>
        <v>-4</v>
      </c>
    </row>
    <row r="724" spans="2:14" x14ac:dyDescent="0.3">
      <c r="B724">
        <v>720</v>
      </c>
      <c r="C724" s="16">
        <f t="shared" si="15"/>
        <v>7</v>
      </c>
      <c r="D724" s="17">
        <v>43072</v>
      </c>
      <c r="E724">
        <f>IFERROR(VLOOKUP(D723:D1436,'Остатки на корсчетах'!B$3:D$4956,2,FALSE),0)</f>
        <v>0</v>
      </c>
      <c r="F724">
        <f>IFERROR(VLOOKUP(D724:D1436,Сальдо!C$3:D$4010,2,FALSE),0)</f>
        <v>0</v>
      </c>
      <c r="G724">
        <f>IFERROR(VLOOKUP(D724:D1436,'Факторы ликвидности'!C$4:L$2204,2,FALSE),0)</f>
        <v>0</v>
      </c>
      <c r="H724">
        <f>IFERROR(VLOOKUP(D724:D1436,'Факторы ликвидности'!C$4:L$2204,3,FALSE),0)</f>
        <v>0</v>
      </c>
      <c r="I724">
        <f>IFERROR(VLOOKUP(D724:D1436,'Факторы ликвидности'!C$4:L$2204,4,FALSE),0)</f>
        <v>0</v>
      </c>
      <c r="J724">
        <f>IFERROR(VLOOKUP(D724:D1436,'Факторы ликвидности'!C$4:L$2204,5,FALSE),0)</f>
        <v>0</v>
      </c>
      <c r="K724">
        <f>IFERROR(VLOOKUP(D724:D1436,'Факторы ликвидности'!C$4:L$2204,6,FALSE),0)</f>
        <v>0</v>
      </c>
      <c r="L724">
        <f>IFERROR(VLOOKUP(D724:D1436,'Факторы ликвидности'!C$4:L$2204,7,FALSE),0)</f>
        <v>0</v>
      </c>
      <c r="M724">
        <f>IFERROR(VLOOKUP(D724:D1436,'Факторы ликвидности'!C$4:L$2204,8,FALSE),0)</f>
        <v>0</v>
      </c>
      <c r="N724">
        <f>IFERROR(VLOOKUP(D724:D1436,'Факторы ликвидности'!C$4:L$2204,10,FALSE),0)</f>
        <v>0</v>
      </c>
    </row>
    <row r="725" spans="2:14" x14ac:dyDescent="0.3">
      <c r="B725">
        <v>721</v>
      </c>
      <c r="C725" s="16">
        <f t="shared" si="15"/>
        <v>6</v>
      </c>
      <c r="D725" s="17">
        <v>43071</v>
      </c>
      <c r="E725">
        <f>IFERROR(VLOOKUP(D724:D1437,'Остатки на корсчетах'!B$3:D$4956,2,FALSE),0)</f>
        <v>0</v>
      </c>
      <c r="F725">
        <f>IFERROR(VLOOKUP(D725:D1437,Сальдо!C$3:D$4010,2,FALSE),0)</f>
        <v>0</v>
      </c>
      <c r="G725">
        <f>IFERROR(VLOOKUP(D725:D1437,'Факторы ликвидности'!C$4:L$2204,2,FALSE),0)</f>
        <v>0</v>
      </c>
      <c r="H725">
        <f>IFERROR(VLOOKUP(D725:D1437,'Факторы ликвидности'!C$4:L$2204,3,FALSE),0)</f>
        <v>0</v>
      </c>
      <c r="I725">
        <f>IFERROR(VLOOKUP(D725:D1437,'Факторы ликвидности'!C$4:L$2204,4,FALSE),0)</f>
        <v>0</v>
      </c>
      <c r="J725">
        <f>IFERROR(VLOOKUP(D725:D1437,'Факторы ликвидности'!C$4:L$2204,5,FALSE),0)</f>
        <v>0</v>
      </c>
      <c r="K725">
        <f>IFERROR(VLOOKUP(D725:D1437,'Факторы ликвидности'!C$4:L$2204,6,FALSE),0)</f>
        <v>0</v>
      </c>
      <c r="L725">
        <f>IFERROR(VLOOKUP(D725:D1437,'Факторы ликвидности'!C$4:L$2204,7,FALSE),0)</f>
        <v>0</v>
      </c>
      <c r="M725">
        <f>IFERROR(VLOOKUP(D725:D1437,'Факторы ликвидности'!C$4:L$2204,8,FALSE),0)</f>
        <v>0</v>
      </c>
      <c r="N725">
        <f>IFERROR(VLOOKUP(D725:D1437,'Факторы ликвидности'!C$4:L$2204,10,FALSE),0)</f>
        <v>0</v>
      </c>
    </row>
    <row r="726" spans="2:14" x14ac:dyDescent="0.3">
      <c r="B726">
        <v>722</v>
      </c>
      <c r="C726" s="16">
        <f t="shared" si="15"/>
        <v>5</v>
      </c>
      <c r="D726" s="17">
        <v>43070</v>
      </c>
      <c r="E726">
        <f>IFERROR(VLOOKUP(D725:D1438,'Остатки на корсчетах'!B$3:D$4956,2,FALSE),0)</f>
        <v>1854.1</v>
      </c>
      <c r="F726">
        <f>IFERROR(VLOOKUP(D726:D1438,Сальдо!C$3:D$4010,2,FALSE),0)</f>
        <v>140.30000000000001</v>
      </c>
      <c r="G726">
        <f>IFERROR(VLOOKUP(D726:D1438,'Факторы ликвидности'!C$4:L$2204,2,FALSE),0)</f>
        <v>-22</v>
      </c>
      <c r="H726">
        <f>IFERROR(VLOOKUP(D726:D1438,'Факторы ликвидности'!C$4:L$2204,3,FALSE),0)</f>
        <v>334.2</v>
      </c>
      <c r="I726">
        <f>IFERROR(VLOOKUP(D726:D1438,'Факторы ликвидности'!C$4:L$2204,4,FALSE),0)</f>
        <v>0</v>
      </c>
      <c r="J726">
        <f>IFERROR(VLOOKUP(D726:D1438,'Факторы ликвидности'!C$4:L$2204,5,FALSE),0)</f>
        <v>0</v>
      </c>
      <c r="K726">
        <f>IFERROR(VLOOKUP(D726:D1438,'Факторы ликвидности'!C$4:L$2204,6,FALSE),0)</f>
        <v>194.4</v>
      </c>
      <c r="L726">
        <f>IFERROR(VLOOKUP(D726:D1438,'Факторы ликвидности'!C$4:L$2204,7,FALSE),0)</f>
        <v>5.8</v>
      </c>
      <c r="M726">
        <f>IFERROR(VLOOKUP(D726:D1438,'Факторы ликвидности'!C$4:L$2204,8,FALSE),0)</f>
        <v>0</v>
      </c>
      <c r="N726">
        <f>IFERROR(VLOOKUP(D726:D1438,'Факторы ликвидности'!C$4:L$2204,10,FALSE),0)</f>
        <v>-3.6</v>
      </c>
    </row>
    <row r="727" spans="2:14" x14ac:dyDescent="0.3">
      <c r="B727">
        <v>723</v>
      </c>
      <c r="C727" s="16">
        <f t="shared" si="15"/>
        <v>4</v>
      </c>
      <c r="D727" s="17">
        <v>43069</v>
      </c>
      <c r="E727">
        <f>IFERROR(VLOOKUP(D726:D1439,'Остатки на корсчетах'!B$3:D$4956,2,FALSE),0)</f>
        <v>2015.1</v>
      </c>
      <c r="F727">
        <f>IFERROR(VLOOKUP(D727:D1439,Сальдо!C$3:D$4010,2,FALSE),0)</f>
        <v>128.69999999999999</v>
      </c>
      <c r="G727">
        <f>IFERROR(VLOOKUP(D727:D1439,'Факторы ликвидности'!C$4:L$2204,2,FALSE),0)</f>
        <v>3</v>
      </c>
      <c r="H727">
        <f>IFERROR(VLOOKUP(D727:D1439,'Факторы ликвидности'!C$4:L$2204,3,FALSE),0)</f>
        <v>-147.1</v>
      </c>
      <c r="I727">
        <f>IFERROR(VLOOKUP(D727:D1439,'Факторы ликвидности'!C$4:L$2204,4,FALSE),0)</f>
        <v>0</v>
      </c>
      <c r="J727">
        <f>IFERROR(VLOOKUP(D727:D1439,'Факторы ликвидности'!C$4:L$2204,5,FALSE),0)</f>
        <v>0</v>
      </c>
      <c r="K727">
        <f>IFERROR(VLOOKUP(D727:D1439,'Факторы ликвидности'!C$4:L$2204,6,FALSE),0)</f>
        <v>-238.6</v>
      </c>
      <c r="L727">
        <f>IFERROR(VLOOKUP(D727:D1439,'Факторы ликвидности'!C$4:L$2204,7,FALSE),0)</f>
        <v>5.8</v>
      </c>
      <c r="M727">
        <f>IFERROR(VLOOKUP(D727:D1439,'Факторы ликвидности'!C$4:L$2204,8,FALSE),0)</f>
        <v>0</v>
      </c>
      <c r="N727">
        <f>IFERROR(VLOOKUP(D727:D1439,'Факторы ликвидности'!C$4:L$2204,10,FALSE),0)</f>
        <v>-17</v>
      </c>
    </row>
    <row r="728" spans="2:14" x14ac:dyDescent="0.3">
      <c r="B728">
        <v>724</v>
      </c>
      <c r="C728" s="16">
        <f t="shared" si="15"/>
        <v>3</v>
      </c>
      <c r="D728" s="17">
        <v>43068</v>
      </c>
      <c r="E728">
        <f>IFERROR(VLOOKUP(D727:D1440,'Остатки на корсчетах'!B$3:D$4956,2,FALSE),0)</f>
        <v>1500</v>
      </c>
      <c r="F728">
        <f>IFERROR(VLOOKUP(D728:D1440,Сальдо!C$3:D$4010,2,FALSE),0)</f>
        <v>325.10000000000002</v>
      </c>
      <c r="G728">
        <f>IFERROR(VLOOKUP(D728:D1440,'Факторы ликвидности'!C$4:L$2204,2,FALSE),0)</f>
        <v>19.399999999999999</v>
      </c>
      <c r="H728">
        <f>IFERROR(VLOOKUP(D728:D1440,'Факторы ликвидности'!C$4:L$2204,3,FALSE),0)</f>
        <v>283.7</v>
      </c>
      <c r="I728">
        <f>IFERROR(VLOOKUP(D728:D1440,'Факторы ликвидности'!C$4:L$2204,4,FALSE),0)</f>
        <v>-26</v>
      </c>
      <c r="J728">
        <f>IFERROR(VLOOKUP(D728:D1440,'Факторы ликвидности'!C$4:L$2204,5,FALSE),0)</f>
        <v>0</v>
      </c>
      <c r="K728">
        <f>IFERROR(VLOOKUP(D728:D1440,'Факторы ликвидности'!C$4:L$2204,6,FALSE),0)</f>
        <v>191</v>
      </c>
      <c r="L728">
        <f>IFERROR(VLOOKUP(D728:D1440,'Факторы ликвидности'!C$4:L$2204,7,FALSE),0)</f>
        <v>5.8</v>
      </c>
      <c r="M728">
        <f>IFERROR(VLOOKUP(D728:D1440,'Факторы ликвидности'!C$4:L$2204,8,FALSE),0)</f>
        <v>0</v>
      </c>
      <c r="N728">
        <f>IFERROR(VLOOKUP(D728:D1440,'Факторы ликвидности'!C$4:L$2204,10,FALSE),0)</f>
        <v>211.9</v>
      </c>
    </row>
    <row r="729" spans="2:14" x14ac:dyDescent="0.3">
      <c r="B729">
        <v>725</v>
      </c>
      <c r="C729" s="18">
        <f t="shared" si="15"/>
        <v>2</v>
      </c>
      <c r="D729" s="8">
        <v>43067</v>
      </c>
      <c r="E729">
        <f>IFERROR(VLOOKUP(D728:D1441,'Остатки на корсчетах'!B$3:D$4956,2,FALSE),0)</f>
        <v>1414.8</v>
      </c>
      <c r="F729">
        <f>IFERROR(VLOOKUP(D729:D1441,Сальдо!C$3:D$4010,2,FALSE),0)</f>
        <v>136.69999999999999</v>
      </c>
      <c r="G729">
        <f>IFERROR(VLOOKUP(D729:D1441,'Факторы ликвидности'!C$4:L$2204,2,FALSE),0)</f>
        <v>31.4</v>
      </c>
      <c r="H729">
        <f>IFERROR(VLOOKUP(D729:D1441,'Факторы ликвидности'!C$4:L$2204,3,FALSE),0)</f>
        <v>-10.199999999999999</v>
      </c>
      <c r="I729">
        <f>IFERROR(VLOOKUP(D729:D1441,'Факторы ликвидности'!C$4:L$2204,4,FALSE),0)</f>
        <v>8.1999999999999993</v>
      </c>
      <c r="J729">
        <f>IFERROR(VLOOKUP(D729:D1441,'Факторы ликвидности'!C$4:L$2204,5,FALSE),0)</f>
        <v>0</v>
      </c>
      <c r="K729">
        <f>IFERROR(VLOOKUP(D729:D1441,'Факторы ликвидности'!C$4:L$2204,6,FALSE),0)</f>
        <v>72.2</v>
      </c>
      <c r="L729">
        <f>IFERROR(VLOOKUP(D729:D1441,'Факторы ликвидности'!C$4:L$2204,7,FALSE),0)</f>
        <v>5.8</v>
      </c>
      <c r="M729">
        <f>IFERROR(VLOOKUP(D729:D1441,'Факторы ликвидности'!C$4:L$2204,8,FALSE),0)</f>
        <v>0</v>
      </c>
      <c r="N729">
        <f>IFERROR(VLOOKUP(D729:D1441,'Факторы ликвидности'!C$4:L$2204,10,FALSE),0)</f>
        <v>64.2</v>
      </c>
    </row>
    <row r="730" spans="2:14" x14ac:dyDescent="0.3">
      <c r="B730">
        <v>726</v>
      </c>
      <c r="C730" s="18">
        <f t="shared" si="15"/>
        <v>1</v>
      </c>
      <c r="D730" s="8">
        <v>43066</v>
      </c>
      <c r="E730">
        <f>IFERROR(VLOOKUP(D729:D1442,'Остатки на корсчетах'!B$3:D$4956,2,FALSE),0)</f>
        <v>1850</v>
      </c>
      <c r="F730">
        <f>IFERROR(VLOOKUP(D730:D1442,Сальдо!C$3:D$4010,2,FALSE),0)</f>
        <v>144.5</v>
      </c>
      <c r="G730">
        <f>IFERROR(VLOOKUP(D730:D1442,'Факторы ликвидности'!C$4:L$2204,2,FALSE),0)</f>
        <v>55.4</v>
      </c>
      <c r="H730">
        <f>IFERROR(VLOOKUP(D730:D1442,'Факторы ликвидности'!C$4:L$2204,3,FALSE),0)</f>
        <v>-502.8</v>
      </c>
      <c r="I730">
        <f>IFERROR(VLOOKUP(D730:D1442,'Факторы ликвидности'!C$4:L$2204,4,FALSE),0)</f>
        <v>0</v>
      </c>
      <c r="J730">
        <f>IFERROR(VLOOKUP(D730:D1442,'Факторы ликвидности'!C$4:L$2204,5,FALSE),0)</f>
        <v>0</v>
      </c>
      <c r="K730">
        <f>IFERROR(VLOOKUP(D730:D1442,'Факторы ликвидности'!C$4:L$2204,6,FALSE),0)</f>
        <v>104.5</v>
      </c>
      <c r="L730">
        <f>IFERROR(VLOOKUP(D730:D1442,'Факторы ликвидности'!C$4:L$2204,7,FALSE),0)</f>
        <v>5.8</v>
      </c>
      <c r="M730">
        <f>IFERROR(VLOOKUP(D730:D1442,'Факторы ликвидности'!C$4:L$2204,8,FALSE),0)</f>
        <v>0</v>
      </c>
      <c r="N730">
        <f>IFERROR(VLOOKUP(D730:D1442,'Факторы ликвидности'!C$4:L$2204,10,FALSE),0)</f>
        <v>12.1</v>
      </c>
    </row>
    <row r="731" spans="2:14" x14ac:dyDescent="0.3">
      <c r="B731">
        <v>727</v>
      </c>
      <c r="C731" s="18">
        <f t="shared" si="15"/>
        <v>7</v>
      </c>
      <c r="D731" s="19">
        <v>43065</v>
      </c>
      <c r="E731">
        <f>IFERROR(VLOOKUP(D730:D1443,'Остатки на корсчетах'!B$3:D$4956,2,FALSE),0)</f>
        <v>0</v>
      </c>
      <c r="F731">
        <f>IFERROR(VLOOKUP(D731:D1443,Сальдо!C$3:D$4010,2,FALSE),0)</f>
        <v>0</v>
      </c>
      <c r="G731">
        <f>IFERROR(VLOOKUP(D731:D1443,'Факторы ликвидности'!C$4:L$2204,2,FALSE),0)</f>
        <v>0</v>
      </c>
      <c r="H731">
        <f>IFERROR(VLOOKUP(D731:D1443,'Факторы ликвидности'!C$4:L$2204,3,FALSE),0)</f>
        <v>0</v>
      </c>
      <c r="I731">
        <f>IFERROR(VLOOKUP(D731:D1443,'Факторы ликвидности'!C$4:L$2204,4,FALSE),0)</f>
        <v>0</v>
      </c>
      <c r="J731">
        <f>IFERROR(VLOOKUP(D731:D1443,'Факторы ликвидности'!C$4:L$2204,5,FALSE),0)</f>
        <v>0</v>
      </c>
      <c r="K731">
        <f>IFERROR(VLOOKUP(D731:D1443,'Факторы ликвидности'!C$4:L$2204,6,FALSE),0)</f>
        <v>0</v>
      </c>
      <c r="L731">
        <f>IFERROR(VLOOKUP(D731:D1443,'Факторы ликвидности'!C$4:L$2204,7,FALSE),0)</f>
        <v>0</v>
      </c>
      <c r="M731">
        <f>IFERROR(VLOOKUP(D731:D1443,'Факторы ликвидности'!C$4:L$2204,8,FALSE),0)</f>
        <v>0</v>
      </c>
      <c r="N731">
        <f>IFERROR(VLOOKUP(D731:D1443,'Факторы ликвидности'!C$4:L$2204,10,FALSE),0)</f>
        <v>0</v>
      </c>
    </row>
    <row r="732" spans="2:14" x14ac:dyDescent="0.3">
      <c r="B732">
        <v>728</v>
      </c>
      <c r="C732" s="18">
        <f t="shared" si="15"/>
        <v>6</v>
      </c>
      <c r="D732" s="19">
        <v>43064</v>
      </c>
      <c r="E732">
        <f>IFERROR(VLOOKUP(D731:D1444,'Остатки на корсчетах'!B$3:D$4956,2,FALSE),0)</f>
        <v>0</v>
      </c>
      <c r="F732">
        <f>IFERROR(VLOOKUP(D732:D1444,Сальдо!C$3:D$4010,2,FALSE),0)</f>
        <v>0</v>
      </c>
      <c r="G732">
        <f>IFERROR(VLOOKUP(D732:D1444,'Факторы ликвидности'!C$4:L$2204,2,FALSE),0)</f>
        <v>0</v>
      </c>
      <c r="H732">
        <f>IFERROR(VLOOKUP(D732:D1444,'Факторы ликвидности'!C$4:L$2204,3,FALSE),0)</f>
        <v>0</v>
      </c>
      <c r="I732">
        <f>IFERROR(VLOOKUP(D732:D1444,'Факторы ликвидности'!C$4:L$2204,4,FALSE),0)</f>
        <v>0</v>
      </c>
      <c r="J732">
        <f>IFERROR(VLOOKUP(D732:D1444,'Факторы ликвидности'!C$4:L$2204,5,FALSE),0)</f>
        <v>0</v>
      </c>
      <c r="K732">
        <f>IFERROR(VLOOKUP(D732:D1444,'Факторы ликвидности'!C$4:L$2204,6,FALSE),0)</f>
        <v>0</v>
      </c>
      <c r="L732">
        <f>IFERROR(VLOOKUP(D732:D1444,'Факторы ликвидности'!C$4:L$2204,7,FALSE),0)</f>
        <v>0</v>
      </c>
      <c r="M732">
        <f>IFERROR(VLOOKUP(D732:D1444,'Факторы ликвидности'!C$4:L$2204,8,FALSE),0)</f>
        <v>0</v>
      </c>
      <c r="N732">
        <f>IFERROR(VLOOKUP(D732:D1444,'Факторы ликвидности'!C$4:L$2204,10,FALSE),0)</f>
        <v>0</v>
      </c>
    </row>
    <row r="733" spans="2:14" x14ac:dyDescent="0.3">
      <c r="B733">
        <v>729</v>
      </c>
      <c r="C733" s="18">
        <f t="shared" si="15"/>
        <v>5</v>
      </c>
      <c r="D733" s="19">
        <v>43063</v>
      </c>
      <c r="E733">
        <f>IFERROR(VLOOKUP(D732:D1445,'Остатки на корсчетах'!B$3:D$4956,2,FALSE),0)</f>
        <v>2003.8</v>
      </c>
      <c r="F733">
        <f>IFERROR(VLOOKUP(D733:D1445,Сальдо!C$3:D$4010,2,FALSE),0)</f>
        <v>165.3</v>
      </c>
      <c r="G733">
        <f>IFERROR(VLOOKUP(D733:D1445,'Факторы ликвидности'!C$4:L$2204,2,FALSE),0)</f>
        <v>11.3</v>
      </c>
      <c r="H733">
        <f>IFERROR(VLOOKUP(D733:D1445,'Факторы ликвидности'!C$4:L$2204,3,FALSE),0)</f>
        <v>-184</v>
      </c>
      <c r="I733">
        <f>IFERROR(VLOOKUP(D733:D1445,'Факторы ликвидности'!C$4:L$2204,4,FALSE),0)</f>
        <v>0</v>
      </c>
      <c r="J733">
        <f>IFERROR(VLOOKUP(D733:D1445,'Факторы ликвидности'!C$4:L$2204,5,FALSE),0)</f>
        <v>0</v>
      </c>
      <c r="K733">
        <f>IFERROR(VLOOKUP(D733:D1445,'Факторы ликвидности'!C$4:L$2204,6,FALSE),0)</f>
        <v>-53.9</v>
      </c>
      <c r="L733">
        <f>IFERROR(VLOOKUP(D733:D1445,'Факторы ликвидности'!C$4:L$2204,7,FALSE),0)</f>
        <v>11.5</v>
      </c>
      <c r="M733">
        <f>IFERROR(VLOOKUP(D733:D1445,'Факторы ликвидности'!C$4:L$2204,8,FALSE),0)</f>
        <v>0</v>
      </c>
      <c r="N733">
        <f>IFERROR(VLOOKUP(D733:D1445,'Факторы ликвидности'!C$4:L$2204,10,FALSE),0)</f>
        <v>18.899999999999999</v>
      </c>
    </row>
    <row r="734" spans="2:14" x14ac:dyDescent="0.3">
      <c r="B734">
        <v>730</v>
      </c>
      <c r="C734" s="18">
        <f t="shared" si="15"/>
        <v>4</v>
      </c>
      <c r="D734" s="19">
        <v>43062</v>
      </c>
      <c r="E734">
        <f>IFERROR(VLOOKUP(D733:D1446,'Остатки на корсчетах'!B$3:D$4956,2,FALSE),0)</f>
        <v>2082.6999999999998</v>
      </c>
      <c r="F734">
        <f>IFERROR(VLOOKUP(D734:D1446,Сальдо!C$3:D$4010,2,FALSE),0)</f>
        <v>158</v>
      </c>
      <c r="G734">
        <f>IFERROR(VLOOKUP(D734:D1446,'Факторы ликвидности'!C$4:L$2204,2,FALSE),0)</f>
        <v>14</v>
      </c>
      <c r="H734">
        <f>IFERROR(VLOOKUP(D734:D1446,'Факторы ликвидности'!C$4:L$2204,3,FALSE),0)</f>
        <v>-87.5</v>
      </c>
      <c r="I734">
        <f>IFERROR(VLOOKUP(D734:D1446,'Факторы ликвидности'!C$4:L$2204,4,FALSE),0)</f>
        <v>0</v>
      </c>
      <c r="J734">
        <f>IFERROR(VLOOKUP(D734:D1446,'Факторы ликвидности'!C$4:L$2204,5,FALSE),0)</f>
        <v>0</v>
      </c>
      <c r="K734">
        <f>IFERROR(VLOOKUP(D734:D1446,'Факторы ликвидности'!C$4:L$2204,6,FALSE),0)</f>
        <v>-55.6</v>
      </c>
      <c r="L734">
        <f>IFERROR(VLOOKUP(D734:D1446,'Факторы ликвидности'!C$4:L$2204,7,FALSE),0)</f>
        <v>0</v>
      </c>
      <c r="M734">
        <f>IFERROR(VLOOKUP(D734:D1446,'Факторы ликвидности'!C$4:L$2204,8,FALSE),0)</f>
        <v>0</v>
      </c>
      <c r="N734">
        <f>IFERROR(VLOOKUP(D734:D1446,'Факторы ликвидности'!C$4:L$2204,10,FALSE),0)</f>
        <v>-5.4</v>
      </c>
    </row>
    <row r="735" spans="2:14" x14ac:dyDescent="0.3">
      <c r="B735">
        <v>731</v>
      </c>
      <c r="C735" s="18">
        <f t="shared" si="15"/>
        <v>3</v>
      </c>
      <c r="D735" s="19">
        <v>43061</v>
      </c>
      <c r="E735">
        <f>IFERROR(VLOOKUP(D734:D1447,'Остатки на корсчетах'!B$3:D$4956,2,FALSE),0)</f>
        <v>2172.6999999999998</v>
      </c>
      <c r="F735">
        <f>IFERROR(VLOOKUP(D735:D1447,Сальдо!C$3:D$4010,2,FALSE),0)</f>
        <v>47.9</v>
      </c>
      <c r="G735">
        <f>IFERROR(VLOOKUP(D735:D1447,'Факторы ликвидности'!C$4:L$2204,2,FALSE),0)</f>
        <v>21.9</v>
      </c>
      <c r="H735">
        <f>IFERROR(VLOOKUP(D735:D1447,'Факторы ликвидности'!C$4:L$2204,3,FALSE),0)</f>
        <v>-3.2</v>
      </c>
      <c r="I735">
        <f>IFERROR(VLOOKUP(D735:D1447,'Факторы ликвидности'!C$4:L$2204,4,FALSE),0)</f>
        <v>-25.2</v>
      </c>
      <c r="J735">
        <f>IFERROR(VLOOKUP(D735:D1447,'Факторы ликвидности'!C$4:L$2204,5,FALSE),0)</f>
        <v>0</v>
      </c>
      <c r="K735">
        <f>IFERROR(VLOOKUP(D735:D1447,'Факторы ликвидности'!C$4:L$2204,6,FALSE),0)</f>
        <v>-29.2</v>
      </c>
      <c r="L735">
        <f>IFERROR(VLOOKUP(D735:D1447,'Факторы ликвидности'!C$4:L$2204,7,FALSE),0)</f>
        <v>5.8</v>
      </c>
      <c r="M735">
        <f>IFERROR(VLOOKUP(D735:D1447,'Факторы ликвидности'!C$4:L$2204,8,FALSE),0)</f>
        <v>0</v>
      </c>
      <c r="N735">
        <f>IFERROR(VLOOKUP(D735:D1447,'Факторы ликвидности'!C$4:L$2204,10,FALSE),0)</f>
        <v>-108.6</v>
      </c>
    </row>
    <row r="736" spans="2:14" x14ac:dyDescent="0.3">
      <c r="B736">
        <v>732</v>
      </c>
      <c r="C736" s="16">
        <f t="shared" si="15"/>
        <v>2</v>
      </c>
      <c r="D736" s="17">
        <v>43060</v>
      </c>
      <c r="E736">
        <f>IFERROR(VLOOKUP(D735:D1448,'Остатки на корсчетах'!B$3:D$4956,2,FALSE),0)</f>
        <v>2138.6999999999998</v>
      </c>
      <c r="F736">
        <f>IFERROR(VLOOKUP(D736:D1448,Сальдо!C$3:D$4010,2,FALSE),0)</f>
        <v>155.69999999999999</v>
      </c>
      <c r="G736">
        <f>IFERROR(VLOOKUP(D736:D1448,'Факторы ликвидности'!C$4:L$2204,2,FALSE),0)</f>
        <v>29.4</v>
      </c>
      <c r="H736">
        <f>IFERROR(VLOOKUP(D736:D1448,'Факторы ликвидности'!C$4:L$2204,3,FALSE),0)</f>
        <v>-12.6</v>
      </c>
      <c r="I736">
        <f>IFERROR(VLOOKUP(D736:D1448,'Факторы ликвидности'!C$4:L$2204,4,FALSE),0)</f>
        <v>21.2</v>
      </c>
      <c r="J736">
        <f>IFERROR(VLOOKUP(D736:D1448,'Факторы ликвидности'!C$4:L$2204,5,FALSE),0)</f>
        <v>0</v>
      </c>
      <c r="K736">
        <f>IFERROR(VLOOKUP(D736:D1448,'Факторы ликвидности'!C$4:L$2204,6,FALSE),0)</f>
        <v>-70.3</v>
      </c>
      <c r="L736">
        <f>IFERROR(VLOOKUP(D736:D1448,'Факторы ликвидности'!C$4:L$2204,7,FALSE),0)</f>
        <v>5.8</v>
      </c>
      <c r="M736">
        <f>IFERROR(VLOOKUP(D736:D1448,'Факторы ликвидности'!C$4:L$2204,8,FALSE),0)</f>
        <v>0.2</v>
      </c>
      <c r="N736">
        <f>IFERROR(VLOOKUP(D736:D1448,'Факторы ликвидности'!C$4:L$2204,10,FALSE),0)</f>
        <v>16.899999999999999</v>
      </c>
    </row>
    <row r="737" spans="2:14" x14ac:dyDescent="0.3">
      <c r="B737">
        <v>733</v>
      </c>
      <c r="C737" s="16">
        <f t="shared" si="15"/>
        <v>1</v>
      </c>
      <c r="D737" s="17">
        <v>43059</v>
      </c>
      <c r="E737">
        <f>IFERROR(VLOOKUP(D736:D1449,'Остатки на корсчетах'!B$3:D$4956,2,FALSE),0)</f>
        <v>2022.6</v>
      </c>
      <c r="F737">
        <f>IFERROR(VLOOKUP(D737:D1449,Сальдо!C$3:D$4010,2,FALSE),0)</f>
        <v>163.30000000000001</v>
      </c>
      <c r="G737">
        <f>IFERROR(VLOOKUP(D737:D1449,'Факторы ликвидности'!C$4:L$2204,2,FALSE),0)</f>
        <v>40.6</v>
      </c>
      <c r="H737">
        <f>IFERROR(VLOOKUP(D737:D1449,'Факторы ликвидности'!C$4:L$2204,3,FALSE),0)</f>
        <v>68.8</v>
      </c>
      <c r="I737">
        <f>IFERROR(VLOOKUP(D737:D1449,'Факторы ликвидности'!C$4:L$2204,4,FALSE),0)</f>
        <v>0</v>
      </c>
      <c r="J737">
        <f>IFERROR(VLOOKUP(D737:D1449,'Факторы ликвидности'!C$4:L$2204,5,FALSE),0)</f>
        <v>0</v>
      </c>
      <c r="K737">
        <f>IFERROR(VLOOKUP(D737:D1449,'Факторы ликвидности'!C$4:L$2204,6,FALSE),0)</f>
        <v>15.7</v>
      </c>
      <c r="L737">
        <f>IFERROR(VLOOKUP(D737:D1449,'Факторы ликвидности'!C$4:L$2204,7,FALSE),0)</f>
        <v>5.8</v>
      </c>
      <c r="M737">
        <f>IFERROR(VLOOKUP(D737:D1449,'Факторы ликвидности'!C$4:L$2204,8,FALSE),0)</f>
        <v>0</v>
      </c>
      <c r="N737">
        <f>IFERROR(VLOOKUP(D737:D1449,'Факторы ликвидности'!C$4:L$2204,10,FALSE),0)</f>
        <v>6.8</v>
      </c>
    </row>
    <row r="738" spans="2:14" x14ac:dyDescent="0.3">
      <c r="B738">
        <v>734</v>
      </c>
      <c r="C738" s="16">
        <f t="shared" si="15"/>
        <v>7</v>
      </c>
      <c r="D738" s="17">
        <v>43058</v>
      </c>
      <c r="E738">
        <f>IFERROR(VLOOKUP(D737:D1450,'Остатки на корсчетах'!B$3:D$4956,2,FALSE),0)</f>
        <v>0</v>
      </c>
      <c r="F738">
        <f>IFERROR(VLOOKUP(D738:D1450,Сальдо!C$3:D$4010,2,FALSE),0)</f>
        <v>0</v>
      </c>
      <c r="G738">
        <f>IFERROR(VLOOKUP(D738:D1450,'Факторы ликвидности'!C$4:L$2204,2,FALSE),0)</f>
        <v>0</v>
      </c>
      <c r="H738">
        <f>IFERROR(VLOOKUP(D738:D1450,'Факторы ликвидности'!C$4:L$2204,3,FALSE),0)</f>
        <v>0</v>
      </c>
      <c r="I738">
        <f>IFERROR(VLOOKUP(D738:D1450,'Факторы ликвидности'!C$4:L$2204,4,FALSE),0)</f>
        <v>0</v>
      </c>
      <c r="J738">
        <f>IFERROR(VLOOKUP(D738:D1450,'Факторы ликвидности'!C$4:L$2204,5,FALSE),0)</f>
        <v>0</v>
      </c>
      <c r="K738">
        <f>IFERROR(VLOOKUP(D738:D1450,'Факторы ликвидности'!C$4:L$2204,6,FALSE),0)</f>
        <v>0</v>
      </c>
      <c r="L738">
        <f>IFERROR(VLOOKUP(D738:D1450,'Факторы ликвидности'!C$4:L$2204,7,FALSE),0)</f>
        <v>0</v>
      </c>
      <c r="M738">
        <f>IFERROR(VLOOKUP(D738:D1450,'Факторы ликвидности'!C$4:L$2204,8,FALSE),0)</f>
        <v>0</v>
      </c>
      <c r="N738">
        <f>IFERROR(VLOOKUP(D738:D1450,'Факторы ликвидности'!C$4:L$2204,10,FALSE),0)</f>
        <v>0</v>
      </c>
    </row>
    <row r="739" spans="2:14" x14ac:dyDescent="0.3">
      <c r="B739">
        <v>735</v>
      </c>
      <c r="C739" s="16">
        <f t="shared" si="15"/>
        <v>6</v>
      </c>
      <c r="D739" s="17">
        <v>43057</v>
      </c>
      <c r="E739">
        <f>IFERROR(VLOOKUP(D738:D1451,'Остатки на корсчетах'!B$3:D$4956,2,FALSE),0)</f>
        <v>0</v>
      </c>
      <c r="F739">
        <f>IFERROR(VLOOKUP(D739:D1451,Сальдо!C$3:D$4010,2,FALSE),0)</f>
        <v>0</v>
      </c>
      <c r="G739">
        <f>IFERROR(VLOOKUP(D739:D1451,'Факторы ликвидности'!C$4:L$2204,2,FALSE),0)</f>
        <v>0</v>
      </c>
      <c r="H739">
        <f>IFERROR(VLOOKUP(D739:D1451,'Факторы ликвидности'!C$4:L$2204,3,FALSE),0)</f>
        <v>0</v>
      </c>
      <c r="I739">
        <f>IFERROR(VLOOKUP(D739:D1451,'Факторы ликвидности'!C$4:L$2204,4,FALSE),0)</f>
        <v>0</v>
      </c>
      <c r="J739">
        <f>IFERROR(VLOOKUP(D739:D1451,'Факторы ликвидности'!C$4:L$2204,5,FALSE),0)</f>
        <v>0</v>
      </c>
      <c r="K739">
        <f>IFERROR(VLOOKUP(D739:D1451,'Факторы ликвидности'!C$4:L$2204,6,FALSE),0)</f>
        <v>0</v>
      </c>
      <c r="L739">
        <f>IFERROR(VLOOKUP(D739:D1451,'Факторы ликвидности'!C$4:L$2204,7,FALSE),0)</f>
        <v>0</v>
      </c>
      <c r="M739">
        <f>IFERROR(VLOOKUP(D739:D1451,'Факторы ликвидности'!C$4:L$2204,8,FALSE),0)</f>
        <v>0</v>
      </c>
      <c r="N739">
        <f>IFERROR(VLOOKUP(D739:D1451,'Факторы ликвидности'!C$4:L$2204,10,FALSE),0)</f>
        <v>0</v>
      </c>
    </row>
    <row r="740" spans="2:14" x14ac:dyDescent="0.3">
      <c r="B740">
        <v>736</v>
      </c>
      <c r="C740" s="16">
        <f t="shared" si="15"/>
        <v>5</v>
      </c>
      <c r="D740" s="17">
        <v>43056</v>
      </c>
      <c r="E740">
        <f>IFERROR(VLOOKUP(D739:D1452,'Остатки на корсчетах'!B$3:D$4956,2,FALSE),0)</f>
        <v>1843.1</v>
      </c>
      <c r="F740">
        <f>IFERROR(VLOOKUP(D740:D1452,Сальдо!C$3:D$4010,2,FALSE),0)</f>
        <v>151.4</v>
      </c>
      <c r="G740">
        <f>IFERROR(VLOOKUP(D740:D1452,'Факторы ликвидности'!C$4:L$2204,2,FALSE),0)</f>
        <v>-20.100000000000001</v>
      </c>
      <c r="H740">
        <f>IFERROR(VLOOKUP(D740:D1452,'Факторы ликвидности'!C$4:L$2204,3,FALSE),0)</f>
        <v>215</v>
      </c>
      <c r="I740">
        <f>IFERROR(VLOOKUP(D740:D1452,'Факторы ликвидности'!C$4:L$2204,4,FALSE),0)</f>
        <v>0</v>
      </c>
      <c r="J740">
        <f>IFERROR(VLOOKUP(D740:D1452,'Факторы ликвидности'!C$4:L$2204,5,FALSE),0)</f>
        <v>40</v>
      </c>
      <c r="K740">
        <f>IFERROR(VLOOKUP(D740:D1452,'Факторы ликвидности'!C$4:L$2204,6,FALSE),0)</f>
        <v>59.7</v>
      </c>
      <c r="L740">
        <f>IFERROR(VLOOKUP(D740:D1452,'Факторы ликвидности'!C$4:L$2204,7,FALSE),0)</f>
        <v>5.8</v>
      </c>
      <c r="M740">
        <f>IFERROR(VLOOKUP(D740:D1452,'Факторы ликвидности'!C$4:L$2204,8,FALSE),0)</f>
        <v>-3.1</v>
      </c>
      <c r="N740">
        <f>IFERROR(VLOOKUP(D740:D1452,'Факторы ликвидности'!C$4:L$2204,10,FALSE),0)</f>
        <v>-12.4</v>
      </c>
    </row>
    <row r="741" spans="2:14" x14ac:dyDescent="0.3">
      <c r="B741">
        <v>737</v>
      </c>
      <c r="C741" s="16">
        <f t="shared" si="15"/>
        <v>4</v>
      </c>
      <c r="D741" s="17">
        <v>43055</v>
      </c>
      <c r="E741">
        <f>IFERROR(VLOOKUP(D740:D1453,'Остатки на корсчетах'!B$3:D$4956,2,FALSE),0)</f>
        <v>1724.6</v>
      </c>
      <c r="F741">
        <f>IFERROR(VLOOKUP(D741:D1453,Сальдо!C$3:D$4010,2,FALSE),0)</f>
        <v>158.1</v>
      </c>
      <c r="G741">
        <f>IFERROR(VLOOKUP(D741:D1453,'Факторы ликвидности'!C$4:L$2204,2,FALSE),0)</f>
        <v>-24.8</v>
      </c>
      <c r="H741">
        <f>IFERROR(VLOOKUP(D741:D1453,'Факторы ликвидности'!C$4:L$2204,3,FALSE),0)</f>
        <v>133.69999999999999</v>
      </c>
      <c r="I741">
        <f>IFERROR(VLOOKUP(D741:D1453,'Факторы ликвидности'!C$4:L$2204,4,FALSE),0)</f>
        <v>0</v>
      </c>
      <c r="J741">
        <f>IFERROR(VLOOKUP(D741:D1453,'Факторы ликвидности'!C$4:L$2204,5,FALSE),0)</f>
        <v>0</v>
      </c>
      <c r="K741">
        <f>IFERROR(VLOOKUP(D741:D1453,'Факторы ликвидности'!C$4:L$2204,6,FALSE),0)</f>
        <v>121.1</v>
      </c>
      <c r="L741">
        <f>IFERROR(VLOOKUP(D741:D1453,'Факторы ликвидности'!C$4:L$2204,7,FALSE),0)</f>
        <v>5.8</v>
      </c>
      <c r="M741">
        <f>IFERROR(VLOOKUP(D741:D1453,'Факторы ликвидности'!C$4:L$2204,8,FALSE),0)</f>
        <v>1.9</v>
      </c>
      <c r="N741">
        <f>IFERROR(VLOOKUP(D741:D1453,'Факторы ликвидности'!C$4:L$2204,10,FALSE),0)</f>
        <v>7.8</v>
      </c>
    </row>
    <row r="742" spans="2:14" x14ac:dyDescent="0.3">
      <c r="B742">
        <v>738</v>
      </c>
      <c r="C742" s="16">
        <f t="shared" si="15"/>
        <v>3</v>
      </c>
      <c r="D742" s="17">
        <v>43054</v>
      </c>
      <c r="E742">
        <f>IFERROR(VLOOKUP(D741:D1454,'Остатки на корсчетах'!B$3:D$4956,2,FALSE),0)</f>
        <v>2076.6</v>
      </c>
      <c r="F742">
        <f>IFERROR(VLOOKUP(D742:D1454,Сальдо!C$3:D$4010,2,FALSE),0)</f>
        <v>-84.3</v>
      </c>
      <c r="G742">
        <f>IFERROR(VLOOKUP(D742:D1454,'Факторы ликвидности'!C$4:L$2204,2,FALSE),0)</f>
        <v>-15.8</v>
      </c>
      <c r="H742">
        <f>IFERROR(VLOOKUP(D742:D1454,'Факторы ликвидности'!C$4:L$2204,3,FALSE),0)</f>
        <v>-99.4</v>
      </c>
      <c r="I742">
        <f>IFERROR(VLOOKUP(D742:D1454,'Факторы ликвидности'!C$4:L$2204,4,FALSE),0)</f>
        <v>-14.4</v>
      </c>
      <c r="J742">
        <f>IFERROR(VLOOKUP(D742:D1454,'Факторы ликвидности'!C$4:L$2204,5,FALSE),0)</f>
        <v>-10.1</v>
      </c>
      <c r="K742">
        <f>IFERROR(VLOOKUP(D742:D1454,'Факторы ликвидности'!C$4:L$2204,6,FALSE),0)</f>
        <v>-4.8</v>
      </c>
      <c r="L742">
        <f>IFERROR(VLOOKUP(D742:D1454,'Факторы ликвидности'!C$4:L$2204,7,FALSE),0)</f>
        <v>5.9</v>
      </c>
      <c r="M742">
        <f>IFERROR(VLOOKUP(D742:D1454,'Факторы ликвидности'!C$4:L$2204,8,FALSE),0)</f>
        <v>0.1</v>
      </c>
      <c r="N742">
        <f>IFERROR(VLOOKUP(D742:D1454,'Факторы ликвидности'!C$4:L$2204,10,FALSE),0)</f>
        <v>-237</v>
      </c>
    </row>
    <row r="743" spans="2:14" x14ac:dyDescent="0.3">
      <c r="B743">
        <v>739</v>
      </c>
      <c r="C743" s="18">
        <f t="shared" si="15"/>
        <v>2</v>
      </c>
      <c r="D743" s="8">
        <v>43053</v>
      </c>
      <c r="E743">
        <f>IFERROR(VLOOKUP(D742:D1455,'Остатки на корсчетах'!B$3:D$4956,2,FALSE),0)</f>
        <v>2046.7</v>
      </c>
      <c r="F743">
        <f>IFERROR(VLOOKUP(D743:D1455,Сальдо!C$3:D$4010,2,FALSE),0)</f>
        <v>162.5</v>
      </c>
      <c r="G743">
        <f>IFERROR(VLOOKUP(D743:D1455,'Факторы ликвидности'!C$4:L$2204,2,FALSE),0)</f>
        <v>-16.600000000000001</v>
      </c>
      <c r="H743">
        <f>IFERROR(VLOOKUP(D743:D1455,'Факторы ликвидности'!C$4:L$2204,3,FALSE),0)</f>
        <v>46.8</v>
      </c>
      <c r="I743">
        <f>IFERROR(VLOOKUP(D743:D1455,'Факторы ликвидности'!C$4:L$2204,4,FALSE),0)</f>
        <v>8.4</v>
      </c>
      <c r="J743">
        <f>IFERROR(VLOOKUP(D743:D1455,'Факторы ликвидности'!C$4:L$2204,5,FALSE),0)</f>
        <v>0</v>
      </c>
      <c r="K743">
        <f>IFERROR(VLOOKUP(D743:D1455,'Факторы ликвидности'!C$4:L$2204,6,FALSE),0)</f>
        <v>45.6</v>
      </c>
      <c r="L743">
        <f>IFERROR(VLOOKUP(D743:D1455,'Факторы ликвидности'!C$4:L$2204,7,FALSE),0)</f>
        <v>5.8</v>
      </c>
      <c r="M743">
        <f>IFERROR(VLOOKUP(D743:D1455,'Факторы ликвидности'!C$4:L$2204,8,FALSE),0)</f>
        <v>0</v>
      </c>
      <c r="N743">
        <f>IFERROR(VLOOKUP(D743:D1455,'Факторы ликвидности'!C$4:L$2204,10,FALSE),0)</f>
        <v>-0.4</v>
      </c>
    </row>
    <row r="744" spans="2:14" x14ac:dyDescent="0.3">
      <c r="B744">
        <v>740</v>
      </c>
      <c r="C744" s="18">
        <f t="shared" si="15"/>
        <v>1</v>
      </c>
      <c r="D744" s="8">
        <v>43052</v>
      </c>
      <c r="E744">
        <f>IFERROR(VLOOKUP(D743:D1456,'Остатки на корсчетах'!B$3:D$4956,2,FALSE),0)</f>
        <v>2031.1</v>
      </c>
      <c r="F744">
        <f>IFERROR(VLOOKUP(D744:D1456,Сальдо!C$3:D$4010,2,FALSE),0)</f>
        <v>149.9</v>
      </c>
      <c r="G744">
        <f>IFERROR(VLOOKUP(D744:D1456,'Факторы ликвидности'!C$4:L$2204,2,FALSE),0)</f>
        <v>6.2</v>
      </c>
      <c r="H744">
        <f>IFERROR(VLOOKUP(D744:D1456,'Факторы ликвидности'!C$4:L$2204,3,FALSE),0)</f>
        <v>21.4</v>
      </c>
      <c r="I744">
        <f>IFERROR(VLOOKUP(D744:D1456,'Факторы ликвидности'!C$4:L$2204,4,FALSE),0)</f>
        <v>0</v>
      </c>
      <c r="J744">
        <f>IFERROR(VLOOKUP(D744:D1456,'Факторы ликвидности'!C$4:L$2204,5,FALSE),0)</f>
        <v>0</v>
      </c>
      <c r="K744">
        <f>IFERROR(VLOOKUP(D744:D1456,'Факторы ликвидности'!C$4:L$2204,6,FALSE),0)</f>
        <v>-1.4</v>
      </c>
      <c r="L744">
        <f>IFERROR(VLOOKUP(D744:D1456,'Факторы ликвидности'!C$4:L$2204,7,FALSE),0)</f>
        <v>5.8</v>
      </c>
      <c r="M744">
        <f>IFERROR(VLOOKUP(D744:D1456,'Факторы ликвидности'!C$4:L$2204,8,FALSE),0)</f>
        <v>0</v>
      </c>
      <c r="N744">
        <f>IFERROR(VLOOKUP(D744:D1456,'Факторы ликвидности'!C$4:L$2204,10,FALSE),0)</f>
        <v>-12</v>
      </c>
    </row>
    <row r="745" spans="2:14" x14ac:dyDescent="0.3">
      <c r="B745">
        <v>741</v>
      </c>
      <c r="C745" s="18">
        <f t="shared" si="15"/>
        <v>7</v>
      </c>
      <c r="D745" s="19">
        <v>43051</v>
      </c>
      <c r="E745">
        <f>IFERROR(VLOOKUP(D744:D1457,'Остатки на корсчетах'!B$3:D$4956,2,FALSE),0)</f>
        <v>0</v>
      </c>
      <c r="F745">
        <f>IFERROR(VLOOKUP(D745:D1457,Сальдо!C$3:D$4010,2,FALSE),0)</f>
        <v>0</v>
      </c>
      <c r="G745">
        <f>IFERROR(VLOOKUP(D745:D1457,'Факторы ликвидности'!C$4:L$2204,2,FALSE),0)</f>
        <v>0</v>
      </c>
      <c r="H745">
        <f>IFERROR(VLOOKUP(D745:D1457,'Факторы ликвидности'!C$4:L$2204,3,FALSE),0)</f>
        <v>0</v>
      </c>
      <c r="I745">
        <f>IFERROR(VLOOKUP(D745:D1457,'Факторы ликвидности'!C$4:L$2204,4,FALSE),0)</f>
        <v>0</v>
      </c>
      <c r="J745">
        <f>IFERROR(VLOOKUP(D745:D1457,'Факторы ликвидности'!C$4:L$2204,5,FALSE),0)</f>
        <v>0</v>
      </c>
      <c r="K745">
        <f>IFERROR(VLOOKUP(D745:D1457,'Факторы ликвидности'!C$4:L$2204,6,FALSE),0)</f>
        <v>0</v>
      </c>
      <c r="L745">
        <f>IFERROR(VLOOKUP(D745:D1457,'Факторы ликвидности'!C$4:L$2204,7,FALSE),0)</f>
        <v>0</v>
      </c>
      <c r="M745">
        <f>IFERROR(VLOOKUP(D745:D1457,'Факторы ликвидности'!C$4:L$2204,8,FALSE),0)</f>
        <v>0</v>
      </c>
      <c r="N745">
        <f>IFERROR(VLOOKUP(D745:D1457,'Факторы ликвидности'!C$4:L$2204,10,FALSE),0)</f>
        <v>0</v>
      </c>
    </row>
    <row r="746" spans="2:14" x14ac:dyDescent="0.3">
      <c r="B746">
        <v>742</v>
      </c>
      <c r="C746" s="18">
        <f t="shared" si="15"/>
        <v>6</v>
      </c>
      <c r="D746" s="19">
        <v>43050</v>
      </c>
      <c r="E746">
        <f>IFERROR(VLOOKUP(D745:D1458,'Остатки на корсчетах'!B$3:D$4956,2,FALSE),0)</f>
        <v>0</v>
      </c>
      <c r="F746">
        <f>IFERROR(VLOOKUP(D746:D1458,Сальдо!C$3:D$4010,2,FALSE),0)</f>
        <v>0</v>
      </c>
      <c r="G746">
        <f>IFERROR(VLOOKUP(D746:D1458,'Факторы ликвидности'!C$4:L$2204,2,FALSE),0)</f>
        <v>0</v>
      </c>
      <c r="H746">
        <f>IFERROR(VLOOKUP(D746:D1458,'Факторы ликвидности'!C$4:L$2204,3,FALSE),0)</f>
        <v>0</v>
      </c>
      <c r="I746">
        <f>IFERROR(VLOOKUP(D746:D1458,'Факторы ликвидности'!C$4:L$2204,4,FALSE),0)</f>
        <v>0</v>
      </c>
      <c r="J746">
        <f>IFERROR(VLOOKUP(D746:D1458,'Факторы ликвидности'!C$4:L$2204,5,FALSE),0)</f>
        <v>0</v>
      </c>
      <c r="K746">
        <f>IFERROR(VLOOKUP(D746:D1458,'Факторы ликвидности'!C$4:L$2204,6,FALSE),0)</f>
        <v>0</v>
      </c>
      <c r="L746">
        <f>IFERROR(VLOOKUP(D746:D1458,'Факторы ликвидности'!C$4:L$2204,7,FALSE),0)</f>
        <v>0</v>
      </c>
      <c r="M746">
        <f>IFERROR(VLOOKUP(D746:D1458,'Факторы ликвидности'!C$4:L$2204,8,FALSE),0)</f>
        <v>0</v>
      </c>
      <c r="N746">
        <f>IFERROR(VLOOKUP(D746:D1458,'Факторы ликвидности'!C$4:L$2204,10,FALSE),0)</f>
        <v>0</v>
      </c>
    </row>
    <row r="747" spans="2:14" x14ac:dyDescent="0.3">
      <c r="B747">
        <v>743</v>
      </c>
      <c r="C747" s="18">
        <f t="shared" si="15"/>
        <v>5</v>
      </c>
      <c r="D747" s="19">
        <v>43049</v>
      </c>
      <c r="E747">
        <f>IFERROR(VLOOKUP(D746:D1459,'Остатки на корсчетах'!B$3:D$4956,2,FALSE),0)</f>
        <v>2165.1</v>
      </c>
      <c r="F747">
        <f>IFERROR(VLOOKUP(D747:D1459,Сальдо!C$3:D$4010,2,FALSE),0)</f>
        <v>131.4</v>
      </c>
      <c r="G747">
        <f>IFERROR(VLOOKUP(D747:D1459,'Факторы ликвидности'!C$4:L$2204,2,FALSE),0)</f>
        <v>-40.700000000000003</v>
      </c>
      <c r="H747">
        <f>IFERROR(VLOOKUP(D747:D1459,'Факторы ликвидности'!C$4:L$2204,3,FALSE),0)</f>
        <v>-75.3</v>
      </c>
      <c r="I747">
        <f>IFERROR(VLOOKUP(D747:D1459,'Факторы ликвидности'!C$4:L$2204,4,FALSE),0)</f>
        <v>0</v>
      </c>
      <c r="J747">
        <f>IFERROR(VLOOKUP(D747:D1459,'Факторы ликвидности'!C$4:L$2204,5,FALSE),0)</f>
        <v>0</v>
      </c>
      <c r="K747">
        <f>IFERROR(VLOOKUP(D747:D1459,'Факторы ликвидности'!C$4:L$2204,6,FALSE),0)</f>
        <v>-202.8</v>
      </c>
      <c r="L747">
        <f>IFERROR(VLOOKUP(D747:D1459,'Факторы ликвидности'!C$4:L$2204,7,FALSE),0)</f>
        <v>5.8</v>
      </c>
      <c r="M747">
        <f>IFERROR(VLOOKUP(D747:D1459,'Факторы ликвидности'!C$4:L$2204,8,FALSE),0)</f>
        <v>0</v>
      </c>
      <c r="N747">
        <f>IFERROR(VLOOKUP(D747:D1459,'Факторы ликвидности'!C$4:L$2204,10,FALSE),0)</f>
        <v>-18</v>
      </c>
    </row>
    <row r="748" spans="2:14" x14ac:dyDescent="0.3">
      <c r="B748">
        <v>744</v>
      </c>
      <c r="C748" s="18">
        <f t="shared" si="15"/>
        <v>4</v>
      </c>
      <c r="D748" s="19">
        <v>43048</v>
      </c>
      <c r="E748">
        <f>IFERROR(VLOOKUP(D747:D1460,'Остатки на корсчетах'!B$3:D$4956,2,FALSE),0)</f>
        <v>2076.5</v>
      </c>
      <c r="F748">
        <f>IFERROR(VLOOKUP(D748:D1460,Сальдо!C$3:D$4010,2,FALSE),0)</f>
        <v>171.4</v>
      </c>
      <c r="G748">
        <f>IFERROR(VLOOKUP(D748:D1460,'Факторы ликвидности'!C$4:L$2204,2,FALSE),0)</f>
        <v>-36.299999999999997</v>
      </c>
      <c r="H748">
        <f>IFERROR(VLOOKUP(D748:D1460,'Факторы ликвидности'!C$4:L$2204,3,FALSE),0)</f>
        <v>83.8</v>
      </c>
      <c r="I748">
        <f>IFERROR(VLOOKUP(D748:D1460,'Факторы ликвидности'!C$4:L$2204,4,FALSE),0)</f>
        <v>0</v>
      </c>
      <c r="J748">
        <f>IFERROR(VLOOKUP(D748:D1460,'Факторы ликвидности'!C$4:L$2204,5,FALSE),0)</f>
        <v>0</v>
      </c>
      <c r="K748">
        <f>IFERROR(VLOOKUP(D748:D1460,'Факторы ликвидности'!C$4:L$2204,6,FALSE),0)</f>
        <v>0.8</v>
      </c>
      <c r="L748">
        <f>IFERROR(VLOOKUP(D748:D1460,'Факторы ликвидности'!C$4:L$2204,7,FALSE),0)</f>
        <v>5.9</v>
      </c>
      <c r="M748">
        <f>IFERROR(VLOOKUP(D748:D1460,'Факторы ликвидности'!C$4:L$2204,8,FALSE),0)</f>
        <v>0</v>
      </c>
      <c r="N748">
        <f>IFERROR(VLOOKUP(D748:D1460,'Факторы ликвидности'!C$4:L$2204,10,FALSE),0)</f>
        <v>41.1</v>
      </c>
    </row>
    <row r="749" spans="2:14" x14ac:dyDescent="0.3">
      <c r="B749">
        <v>745</v>
      </c>
      <c r="C749" s="18">
        <f t="shared" si="15"/>
        <v>3</v>
      </c>
      <c r="D749" s="19">
        <v>43047</v>
      </c>
      <c r="E749">
        <f>IFERROR(VLOOKUP(D748:D1461,'Остатки на корсчетах'!B$3:D$4956,2,FALSE),0)</f>
        <v>1382.7</v>
      </c>
      <c r="F749">
        <f>IFERROR(VLOOKUP(D749:D1461,Сальдо!C$3:D$4010,2,FALSE),0)</f>
        <v>953.1</v>
      </c>
      <c r="G749">
        <f>IFERROR(VLOOKUP(D749:D1461,'Факторы ликвидности'!C$4:L$2204,2,FALSE),0)</f>
        <v>-3.2</v>
      </c>
      <c r="H749">
        <f>IFERROR(VLOOKUP(D749:D1461,'Факторы ликвидности'!C$4:L$2204,3,FALSE),0)</f>
        <v>-87.8</v>
      </c>
      <c r="I749">
        <f>IFERROR(VLOOKUP(D749:D1461,'Факторы ликвидности'!C$4:L$2204,4,FALSE),0)</f>
        <v>-22.4</v>
      </c>
      <c r="J749">
        <f>IFERROR(VLOOKUP(D749:D1461,'Факторы ликвидности'!C$4:L$2204,5,FALSE),0)</f>
        <v>-171.4</v>
      </c>
      <c r="K749">
        <f>IFERROR(VLOOKUP(D749:D1461,'Факторы ликвидности'!C$4:L$2204,6,FALSE),0)</f>
        <v>-0.5</v>
      </c>
      <c r="L749">
        <f>IFERROR(VLOOKUP(D749:D1461,'Факторы ликвидности'!C$4:L$2204,7,FALSE),0)</f>
        <v>3.5</v>
      </c>
      <c r="M749">
        <f>IFERROR(VLOOKUP(D749:D1461,'Факторы ликвидности'!C$4:L$2204,8,FALSE),0)</f>
        <v>0.1</v>
      </c>
      <c r="N749">
        <f>IFERROR(VLOOKUP(D749:D1461,'Факторы ликвидности'!C$4:L$2204,10,FALSE),0)</f>
        <v>784.7</v>
      </c>
    </row>
    <row r="750" spans="2:14" x14ac:dyDescent="0.3">
      <c r="B750">
        <v>746</v>
      </c>
      <c r="C750" s="16">
        <f t="shared" si="15"/>
        <v>2</v>
      </c>
      <c r="D750" s="17">
        <v>43046</v>
      </c>
      <c r="E750">
        <f>IFERROR(VLOOKUP(D749:D1462,'Остатки на корсчетах'!B$3:D$4956,2,FALSE),0)</f>
        <v>2219.9</v>
      </c>
      <c r="F750">
        <f>IFERROR(VLOOKUP(D750:D1462,Сальдо!C$3:D$4010,2,FALSE),0)</f>
        <v>233</v>
      </c>
      <c r="G750">
        <f>IFERROR(VLOOKUP(D750:D1462,'Факторы ликвидности'!C$4:L$2204,2,FALSE),0)</f>
        <v>33.1</v>
      </c>
      <c r="H750">
        <f>IFERROR(VLOOKUP(D750:D1462,'Факторы ликвидности'!C$4:L$2204,3,FALSE),0)</f>
        <v>-31</v>
      </c>
      <c r="I750">
        <f>IFERROR(VLOOKUP(D750:D1462,'Факторы ликвидности'!C$4:L$2204,4,FALSE),0)</f>
        <v>0</v>
      </c>
      <c r="J750">
        <f>IFERROR(VLOOKUP(D750:D1462,'Факторы ликвидности'!C$4:L$2204,5,FALSE),0)</f>
        <v>0</v>
      </c>
      <c r="K750">
        <f>IFERROR(VLOOKUP(D750:D1462,'Факторы ликвидности'!C$4:L$2204,6,FALSE),0)</f>
        <v>-36.700000000000003</v>
      </c>
      <c r="L750">
        <f>IFERROR(VLOOKUP(D750:D1462,'Факторы ликвидности'!C$4:L$2204,7,FALSE),0)</f>
        <v>3.5</v>
      </c>
      <c r="M750">
        <f>IFERROR(VLOOKUP(D750:D1462,'Факторы ликвидности'!C$4:L$2204,8,FALSE),0)</f>
        <v>0</v>
      </c>
      <c r="N750">
        <f>IFERROR(VLOOKUP(D750:D1462,'Факторы ликвидности'!C$4:L$2204,10,FALSE),0)</f>
        <v>-839.2</v>
      </c>
    </row>
    <row r="751" spans="2:14" x14ac:dyDescent="0.3">
      <c r="B751">
        <v>747</v>
      </c>
      <c r="C751" s="16">
        <f t="shared" si="15"/>
        <v>1</v>
      </c>
      <c r="D751" s="17">
        <v>43045</v>
      </c>
      <c r="E751">
        <f>IFERROR(VLOOKUP(D750:D1463,'Остатки на корсчетах'!B$3:D$4956,2,FALSE),0)</f>
        <v>0</v>
      </c>
      <c r="F751">
        <f>IFERROR(VLOOKUP(D751:D1463,Сальдо!C$3:D$4010,2,FALSE),0)</f>
        <v>0</v>
      </c>
      <c r="G751">
        <f>IFERROR(VLOOKUP(D751:D1463,'Факторы ликвидности'!C$4:L$2204,2,FALSE),0)</f>
        <v>0</v>
      </c>
      <c r="H751">
        <f>IFERROR(VLOOKUP(D751:D1463,'Факторы ликвидности'!C$4:L$2204,3,FALSE),0)</f>
        <v>0</v>
      </c>
      <c r="I751">
        <f>IFERROR(VLOOKUP(D751:D1463,'Факторы ликвидности'!C$4:L$2204,4,FALSE),0)</f>
        <v>0</v>
      </c>
      <c r="J751">
        <f>IFERROR(VLOOKUP(D751:D1463,'Факторы ликвидности'!C$4:L$2204,5,FALSE),0)</f>
        <v>0</v>
      </c>
      <c r="K751">
        <f>IFERROR(VLOOKUP(D751:D1463,'Факторы ликвидности'!C$4:L$2204,6,FALSE),0)</f>
        <v>0</v>
      </c>
      <c r="L751">
        <f>IFERROR(VLOOKUP(D751:D1463,'Факторы ликвидности'!C$4:L$2204,7,FALSE),0)</f>
        <v>0</v>
      </c>
      <c r="M751">
        <f>IFERROR(VLOOKUP(D751:D1463,'Факторы ликвидности'!C$4:L$2204,8,FALSE),0)</f>
        <v>0</v>
      </c>
      <c r="N751">
        <f>IFERROR(VLOOKUP(D751:D1463,'Факторы ликвидности'!C$4:L$2204,10,FALSE),0)</f>
        <v>0</v>
      </c>
    </row>
    <row r="752" spans="2:14" x14ac:dyDescent="0.3">
      <c r="B752">
        <v>748</v>
      </c>
      <c r="C752" s="16">
        <f t="shared" si="15"/>
        <v>7</v>
      </c>
      <c r="D752" s="17">
        <v>43044</v>
      </c>
      <c r="E752">
        <f>IFERROR(VLOOKUP(D751:D1464,'Остатки на корсчетах'!B$3:D$4956,2,FALSE),0)</f>
        <v>0</v>
      </c>
      <c r="F752">
        <f>IFERROR(VLOOKUP(D752:D1464,Сальдо!C$3:D$4010,2,FALSE),0)</f>
        <v>0</v>
      </c>
      <c r="G752">
        <f>IFERROR(VLOOKUP(D752:D1464,'Факторы ликвидности'!C$4:L$2204,2,FALSE),0)</f>
        <v>0</v>
      </c>
      <c r="H752">
        <f>IFERROR(VLOOKUP(D752:D1464,'Факторы ликвидности'!C$4:L$2204,3,FALSE),0)</f>
        <v>0</v>
      </c>
      <c r="I752">
        <f>IFERROR(VLOOKUP(D752:D1464,'Факторы ликвидности'!C$4:L$2204,4,FALSE),0)</f>
        <v>0</v>
      </c>
      <c r="J752">
        <f>IFERROR(VLOOKUP(D752:D1464,'Факторы ликвидности'!C$4:L$2204,5,FALSE),0)</f>
        <v>0</v>
      </c>
      <c r="K752">
        <f>IFERROR(VLOOKUP(D752:D1464,'Факторы ликвидности'!C$4:L$2204,6,FALSE),0)</f>
        <v>0</v>
      </c>
      <c r="L752">
        <f>IFERROR(VLOOKUP(D752:D1464,'Факторы ликвидности'!C$4:L$2204,7,FALSE),0)</f>
        <v>0</v>
      </c>
      <c r="M752">
        <f>IFERROR(VLOOKUP(D752:D1464,'Факторы ликвидности'!C$4:L$2204,8,FALSE),0)</f>
        <v>0</v>
      </c>
      <c r="N752">
        <f>IFERROR(VLOOKUP(D752:D1464,'Факторы ликвидности'!C$4:L$2204,10,FALSE),0)</f>
        <v>0</v>
      </c>
    </row>
    <row r="753" spans="2:14" x14ac:dyDescent="0.3">
      <c r="B753">
        <v>749</v>
      </c>
      <c r="C753" s="16">
        <f t="shared" si="15"/>
        <v>6</v>
      </c>
      <c r="D753" s="17">
        <v>43043</v>
      </c>
      <c r="E753">
        <f>IFERROR(VLOOKUP(D752:D1465,'Остатки на корсчетах'!B$3:D$4956,2,FALSE),0)</f>
        <v>0</v>
      </c>
      <c r="F753">
        <f>IFERROR(VLOOKUP(D753:D1465,Сальдо!C$3:D$4010,2,FALSE),0)</f>
        <v>0</v>
      </c>
      <c r="G753">
        <f>IFERROR(VLOOKUP(D753:D1465,'Факторы ликвидности'!C$4:L$2204,2,FALSE),0)</f>
        <v>0</v>
      </c>
      <c r="H753">
        <f>IFERROR(VLOOKUP(D753:D1465,'Факторы ликвидности'!C$4:L$2204,3,FALSE),0)</f>
        <v>0</v>
      </c>
      <c r="I753">
        <f>IFERROR(VLOOKUP(D753:D1465,'Факторы ликвидности'!C$4:L$2204,4,FALSE),0)</f>
        <v>0</v>
      </c>
      <c r="J753">
        <f>IFERROR(VLOOKUP(D753:D1465,'Факторы ликвидности'!C$4:L$2204,5,FALSE),0)</f>
        <v>0</v>
      </c>
      <c r="K753">
        <f>IFERROR(VLOOKUP(D753:D1465,'Факторы ликвидности'!C$4:L$2204,6,FALSE),0)</f>
        <v>0</v>
      </c>
      <c r="L753">
        <f>IFERROR(VLOOKUP(D753:D1465,'Факторы ликвидности'!C$4:L$2204,7,FALSE),0)</f>
        <v>0</v>
      </c>
      <c r="M753">
        <f>IFERROR(VLOOKUP(D753:D1465,'Факторы ликвидности'!C$4:L$2204,8,FALSE),0)</f>
        <v>0</v>
      </c>
      <c r="N753">
        <f>IFERROR(VLOOKUP(D753:D1465,'Факторы ликвидности'!C$4:L$2204,10,FALSE),0)</f>
        <v>0</v>
      </c>
    </row>
    <row r="754" spans="2:14" x14ac:dyDescent="0.3">
      <c r="B754">
        <v>750</v>
      </c>
      <c r="C754" s="16">
        <f t="shared" si="15"/>
        <v>5</v>
      </c>
      <c r="D754" s="17">
        <v>43042</v>
      </c>
      <c r="E754">
        <f>IFERROR(VLOOKUP(D753:D1466,'Остатки на корсчетах'!B$3:D$4956,2,FALSE),0)</f>
        <v>2248.3000000000002</v>
      </c>
      <c r="F754">
        <f>IFERROR(VLOOKUP(D754:D1466,Сальдо!C$3:D$4010,2,FALSE),0)</f>
        <v>154.19999999999999</v>
      </c>
      <c r="G754">
        <f>IFERROR(VLOOKUP(D754:D1466,'Факторы ликвидности'!C$4:L$2204,2,FALSE),0)</f>
        <v>-40.1</v>
      </c>
      <c r="H754">
        <f>IFERROR(VLOOKUP(D754:D1466,'Факторы ликвидности'!C$4:L$2204,3,FALSE),0)</f>
        <v>89.5</v>
      </c>
      <c r="I754">
        <f>IFERROR(VLOOKUP(D754:D1466,'Факторы ликвидности'!C$4:L$2204,4,FALSE),0)</f>
        <v>0</v>
      </c>
      <c r="J754">
        <f>IFERROR(VLOOKUP(D754:D1466,'Факторы ликвидности'!C$4:L$2204,5,FALSE),0)</f>
        <v>0</v>
      </c>
      <c r="K754">
        <f>IFERROR(VLOOKUP(D754:D1466,'Факторы ликвидности'!C$4:L$2204,6,FALSE),0)</f>
        <v>-57.9</v>
      </c>
      <c r="L754">
        <f>IFERROR(VLOOKUP(D754:D1466,'Факторы ликвидности'!C$4:L$2204,7,FALSE),0)</f>
        <v>3.5</v>
      </c>
      <c r="M754">
        <f>IFERROR(VLOOKUP(D754:D1466,'Факторы ликвидности'!C$4:L$2204,8,FALSE),0)</f>
        <v>0</v>
      </c>
      <c r="N754">
        <f>IFERROR(VLOOKUP(D754:D1466,'Факторы ликвидности'!C$4:L$2204,10,FALSE),0)</f>
        <v>-77.900000000000006</v>
      </c>
    </row>
    <row r="755" spans="2:14" x14ac:dyDescent="0.3">
      <c r="B755">
        <v>751</v>
      </c>
      <c r="C755" s="16">
        <f t="shared" si="15"/>
        <v>4</v>
      </c>
      <c r="D755" s="17">
        <v>43041</v>
      </c>
      <c r="E755">
        <f>IFERROR(VLOOKUP(D754:D1467,'Остатки на корсчетах'!B$3:D$4956,2,FALSE),0)</f>
        <v>1830.6</v>
      </c>
      <c r="F755">
        <f>IFERROR(VLOOKUP(D755:D1467,Сальдо!C$3:D$4010,2,FALSE),0)</f>
        <v>156.1</v>
      </c>
      <c r="G755">
        <f>IFERROR(VLOOKUP(D755:D1467,'Факторы ликвидности'!C$4:L$2204,2,FALSE),0)</f>
        <v>-38</v>
      </c>
      <c r="H755">
        <f>IFERROR(VLOOKUP(D755:D1467,'Факторы ликвидности'!C$4:L$2204,3,FALSE),0)</f>
        <v>455</v>
      </c>
      <c r="I755">
        <f>IFERROR(VLOOKUP(D755:D1467,'Факторы ликвидности'!C$4:L$2204,4,FALSE),0)</f>
        <v>0</v>
      </c>
      <c r="J755">
        <f>IFERROR(VLOOKUP(D755:D1467,'Факторы ликвидности'!C$4:L$2204,5,FALSE),0)</f>
        <v>0</v>
      </c>
      <c r="K755">
        <f>IFERROR(VLOOKUP(D755:D1467,'Факторы ликвидности'!C$4:L$2204,6,FALSE),0)</f>
        <v>258.60000000000002</v>
      </c>
      <c r="L755">
        <f>IFERROR(VLOOKUP(D755:D1467,'Факторы ликвидности'!C$4:L$2204,7,FALSE),0)</f>
        <v>3.5</v>
      </c>
      <c r="M755">
        <f>IFERROR(VLOOKUP(D755:D1467,'Факторы ликвидности'!C$4:L$2204,8,FALSE),0)</f>
        <v>0</v>
      </c>
      <c r="N755">
        <f>IFERROR(VLOOKUP(D755:D1467,'Факторы ликвидности'!C$4:L$2204,10,FALSE),0)</f>
        <v>0.8</v>
      </c>
    </row>
    <row r="756" spans="2:14" x14ac:dyDescent="0.3">
      <c r="B756">
        <v>752</v>
      </c>
      <c r="C756" s="16">
        <f t="shared" si="15"/>
        <v>3</v>
      </c>
      <c r="D756" s="17">
        <v>43040</v>
      </c>
      <c r="E756">
        <f>IFERROR(VLOOKUP(D755:D1468,'Остатки на корсчетах'!B$3:D$4956,2,FALSE),0)</f>
        <v>1807.2</v>
      </c>
      <c r="F756">
        <f>IFERROR(VLOOKUP(D756:D1468,Сальдо!C$3:D$4010,2,FALSE),0)</f>
        <v>166.5</v>
      </c>
      <c r="G756">
        <f>IFERROR(VLOOKUP(D756:D1468,'Факторы ликвидности'!C$4:L$2204,2,FALSE),0)</f>
        <v>-9.9</v>
      </c>
      <c r="H756">
        <f>IFERROR(VLOOKUP(D756:D1468,'Факторы ликвидности'!C$4:L$2204,3,FALSE),0)</f>
        <v>36.6</v>
      </c>
      <c r="I756">
        <f>IFERROR(VLOOKUP(D756:D1468,'Факторы ликвидности'!C$4:L$2204,4,FALSE),0)</f>
        <v>-25.8</v>
      </c>
      <c r="J756">
        <f>IFERROR(VLOOKUP(D756:D1468,'Факторы ликвидности'!C$4:L$2204,5,FALSE),0)</f>
        <v>21.2</v>
      </c>
      <c r="K756">
        <f>IFERROR(VLOOKUP(D756:D1468,'Факторы ликвидности'!C$4:L$2204,6,FALSE),0)</f>
        <v>-56.3</v>
      </c>
      <c r="L756">
        <f>IFERROR(VLOOKUP(D756:D1468,'Факторы ликвидности'!C$4:L$2204,7,FALSE),0)</f>
        <v>3.5</v>
      </c>
      <c r="M756">
        <f>IFERROR(VLOOKUP(D756:D1468,'Факторы ликвидности'!C$4:L$2204,8,FALSE),0)</f>
        <v>0</v>
      </c>
      <c r="N756">
        <f>IFERROR(VLOOKUP(D756:D1468,'Факторы ликвидности'!C$4:L$2204,10,FALSE),0)</f>
        <v>-3.3</v>
      </c>
    </row>
    <row r="757" spans="2:14" x14ac:dyDescent="0.3">
      <c r="B757">
        <v>753</v>
      </c>
      <c r="C757" s="18">
        <f t="shared" si="15"/>
        <v>2</v>
      </c>
      <c r="D757" s="8">
        <v>43039</v>
      </c>
      <c r="E757">
        <f>IFERROR(VLOOKUP(D756:D1469,'Остатки на корсчетах'!B$3:D$4956,2,FALSE),0)</f>
        <v>1606.2</v>
      </c>
      <c r="F757">
        <f>IFERROR(VLOOKUP(D757:D1469,Сальдо!C$3:D$4010,2,FALSE),0)</f>
        <v>166.5</v>
      </c>
      <c r="G757">
        <f>IFERROR(VLOOKUP(D757:D1469,'Факторы ликвидности'!C$4:L$2204,2,FALSE),0)</f>
        <v>23.5</v>
      </c>
      <c r="H757">
        <f>IFERROR(VLOOKUP(D757:D1469,'Факторы ликвидности'!C$4:L$2204,3,FALSE),0)</f>
        <v>227.9</v>
      </c>
      <c r="I757">
        <f>IFERROR(VLOOKUP(D757:D1469,'Факторы ликвидности'!C$4:L$2204,4,FALSE),0)</f>
        <v>1.2</v>
      </c>
      <c r="J757">
        <f>IFERROR(VLOOKUP(D757:D1469,'Факторы ликвидности'!C$4:L$2204,5,FALSE),0)</f>
        <v>0</v>
      </c>
      <c r="K757">
        <f>IFERROR(VLOOKUP(D757:D1469,'Факторы ликвидности'!C$4:L$2204,6,FALSE),0)</f>
        <v>68.7</v>
      </c>
      <c r="L757">
        <f>IFERROR(VLOOKUP(D757:D1469,'Факторы ликвидности'!C$4:L$2204,7,FALSE),0)</f>
        <v>3.5</v>
      </c>
      <c r="M757">
        <f>IFERROR(VLOOKUP(D757:D1469,'Факторы ликвидности'!C$4:L$2204,8,FALSE),0)</f>
        <v>0</v>
      </c>
      <c r="N757">
        <f>IFERROR(VLOOKUP(D757:D1469,'Факторы ликвидности'!C$4:L$2204,10,FALSE),0)</f>
        <v>-50.4</v>
      </c>
    </row>
    <row r="758" spans="2:14" x14ac:dyDescent="0.3">
      <c r="B758">
        <v>754</v>
      </c>
      <c r="C758" s="18">
        <f t="shared" si="15"/>
        <v>1</v>
      </c>
      <c r="D758" s="8">
        <v>43038</v>
      </c>
      <c r="E758">
        <f>IFERROR(VLOOKUP(D757:D1470,'Остатки на корсчетах'!B$3:D$4956,2,FALSE),0)</f>
        <v>1692.1</v>
      </c>
      <c r="F758">
        <f>IFERROR(VLOOKUP(D758:D1470,Сальдо!C$3:D$4010,2,FALSE),0)</f>
        <v>192.9</v>
      </c>
      <c r="G758">
        <f>IFERROR(VLOOKUP(D758:D1470,'Факторы ликвидности'!C$4:L$2204,2,FALSE),0)</f>
        <v>43.1</v>
      </c>
      <c r="H758">
        <f>IFERROR(VLOOKUP(D758:D1470,'Факторы ликвидности'!C$4:L$2204,3,FALSE),0)</f>
        <v>-158.69999999999999</v>
      </c>
      <c r="I758">
        <f>IFERROR(VLOOKUP(D758:D1470,'Факторы ликвидности'!C$4:L$2204,4,FALSE),0)</f>
        <v>0</v>
      </c>
      <c r="J758">
        <f>IFERROR(VLOOKUP(D758:D1470,'Факторы ликвидности'!C$4:L$2204,5,FALSE),0)</f>
        <v>0</v>
      </c>
      <c r="K758">
        <f>IFERROR(VLOOKUP(D758:D1470,'Факторы ликвидности'!C$4:L$2204,6,FALSE),0)</f>
        <v>28</v>
      </c>
      <c r="L758">
        <f>IFERROR(VLOOKUP(D758:D1470,'Факторы ликвидности'!C$4:L$2204,7,FALSE),0)</f>
        <v>3.6</v>
      </c>
      <c r="M758">
        <f>IFERROR(VLOOKUP(D758:D1470,'Факторы ликвидности'!C$4:L$2204,8,FALSE),0)</f>
        <v>0</v>
      </c>
      <c r="N758">
        <f>IFERROR(VLOOKUP(D758:D1470,'Факторы ликвидности'!C$4:L$2204,10,FALSE),0)</f>
        <v>29.7</v>
      </c>
    </row>
    <row r="759" spans="2:14" x14ac:dyDescent="0.3">
      <c r="B759">
        <v>755</v>
      </c>
      <c r="C759" s="18">
        <f t="shared" si="15"/>
        <v>7</v>
      </c>
      <c r="D759" s="19">
        <v>43037</v>
      </c>
      <c r="E759">
        <f>IFERROR(VLOOKUP(D758:D1471,'Остатки на корсчетах'!B$3:D$4956,2,FALSE),0)</f>
        <v>0</v>
      </c>
      <c r="F759">
        <f>IFERROR(VLOOKUP(D759:D1471,Сальдо!C$3:D$4010,2,FALSE),0)</f>
        <v>0</v>
      </c>
      <c r="G759">
        <f>IFERROR(VLOOKUP(D759:D1471,'Факторы ликвидности'!C$4:L$2204,2,FALSE),0)</f>
        <v>0</v>
      </c>
      <c r="H759">
        <f>IFERROR(VLOOKUP(D759:D1471,'Факторы ликвидности'!C$4:L$2204,3,FALSE),0)</f>
        <v>0</v>
      </c>
      <c r="I759">
        <f>IFERROR(VLOOKUP(D759:D1471,'Факторы ликвидности'!C$4:L$2204,4,FALSE),0)</f>
        <v>0</v>
      </c>
      <c r="J759">
        <f>IFERROR(VLOOKUP(D759:D1471,'Факторы ликвидности'!C$4:L$2204,5,FALSE),0)</f>
        <v>0</v>
      </c>
      <c r="K759">
        <f>IFERROR(VLOOKUP(D759:D1471,'Факторы ликвидности'!C$4:L$2204,6,FALSE),0)</f>
        <v>0</v>
      </c>
      <c r="L759">
        <f>IFERROR(VLOOKUP(D759:D1471,'Факторы ликвидности'!C$4:L$2204,7,FALSE),0)</f>
        <v>0</v>
      </c>
      <c r="M759">
        <f>IFERROR(VLOOKUP(D759:D1471,'Факторы ликвидности'!C$4:L$2204,8,FALSE),0)</f>
        <v>0</v>
      </c>
      <c r="N759">
        <f>IFERROR(VLOOKUP(D759:D1471,'Факторы ликвидности'!C$4:L$2204,10,FALSE),0)</f>
        <v>0</v>
      </c>
    </row>
    <row r="760" spans="2:14" x14ac:dyDescent="0.3">
      <c r="B760">
        <v>756</v>
      </c>
      <c r="C760" s="18">
        <f t="shared" si="15"/>
        <v>6</v>
      </c>
      <c r="D760" s="19">
        <v>43036</v>
      </c>
      <c r="E760">
        <f>IFERROR(VLOOKUP(D759:D1472,'Остатки на корсчетах'!B$3:D$4956,2,FALSE),0)</f>
        <v>0</v>
      </c>
      <c r="F760">
        <f>IFERROR(VLOOKUP(D760:D1472,Сальдо!C$3:D$4010,2,FALSE),0)</f>
        <v>0</v>
      </c>
      <c r="G760">
        <f>IFERROR(VLOOKUP(D760:D1472,'Факторы ликвидности'!C$4:L$2204,2,FALSE),0)</f>
        <v>0</v>
      </c>
      <c r="H760">
        <f>IFERROR(VLOOKUP(D760:D1472,'Факторы ликвидности'!C$4:L$2204,3,FALSE),0)</f>
        <v>0</v>
      </c>
      <c r="I760">
        <f>IFERROR(VLOOKUP(D760:D1472,'Факторы ликвидности'!C$4:L$2204,4,FALSE),0)</f>
        <v>0</v>
      </c>
      <c r="J760">
        <f>IFERROR(VLOOKUP(D760:D1472,'Факторы ликвидности'!C$4:L$2204,5,FALSE),0)</f>
        <v>0</v>
      </c>
      <c r="K760">
        <f>IFERROR(VLOOKUP(D760:D1472,'Факторы ликвидности'!C$4:L$2204,6,FALSE),0)</f>
        <v>0</v>
      </c>
      <c r="L760">
        <f>IFERROR(VLOOKUP(D760:D1472,'Факторы ликвидности'!C$4:L$2204,7,FALSE),0)</f>
        <v>0</v>
      </c>
      <c r="M760">
        <f>IFERROR(VLOOKUP(D760:D1472,'Факторы ликвидности'!C$4:L$2204,8,FALSE),0)</f>
        <v>0</v>
      </c>
      <c r="N760">
        <f>IFERROR(VLOOKUP(D760:D1472,'Факторы ликвидности'!C$4:L$2204,10,FALSE),0)</f>
        <v>0</v>
      </c>
    </row>
    <row r="761" spans="2:14" x14ac:dyDescent="0.3">
      <c r="B761">
        <v>757</v>
      </c>
      <c r="C761" s="18">
        <f t="shared" si="15"/>
        <v>5</v>
      </c>
      <c r="D761" s="19">
        <v>43035</v>
      </c>
      <c r="E761">
        <f>IFERROR(VLOOKUP(D760:D1473,'Остатки на корсчетах'!B$3:D$4956,2,FALSE),0)</f>
        <v>1660.8</v>
      </c>
      <c r="F761">
        <f>IFERROR(VLOOKUP(D761:D1473,Сальдо!C$3:D$4010,2,FALSE),0)</f>
        <v>182.6</v>
      </c>
      <c r="G761">
        <f>IFERROR(VLOOKUP(D761:D1473,'Факторы ликвидности'!C$4:L$2204,2,FALSE),0)</f>
        <v>2.1</v>
      </c>
      <c r="H761">
        <f>IFERROR(VLOOKUP(D761:D1473,'Факторы ликвидности'!C$4:L$2204,3,FALSE),0)</f>
        <v>42.3</v>
      </c>
      <c r="I761">
        <f>IFERROR(VLOOKUP(D761:D1473,'Факторы ликвидности'!C$4:L$2204,4,FALSE),0)</f>
        <v>0</v>
      </c>
      <c r="J761">
        <f>IFERROR(VLOOKUP(D761:D1473,'Факторы ликвидности'!C$4:L$2204,5,FALSE),0)</f>
        <v>0</v>
      </c>
      <c r="K761">
        <f>IFERROR(VLOOKUP(D761:D1473,'Факторы ликвидности'!C$4:L$2204,6,FALSE),0)</f>
        <v>21</v>
      </c>
      <c r="L761">
        <f>IFERROR(VLOOKUP(D761:D1473,'Факторы ликвидности'!C$4:L$2204,7,FALSE),0)</f>
        <v>3.5</v>
      </c>
      <c r="M761">
        <f>IFERROR(VLOOKUP(D761:D1473,'Факторы ликвидности'!C$4:L$2204,8,FALSE),0)</f>
        <v>0</v>
      </c>
      <c r="N761">
        <f>IFERROR(VLOOKUP(D761:D1473,'Факторы ликвидности'!C$4:L$2204,10,FALSE),0)</f>
        <v>-13.2</v>
      </c>
    </row>
    <row r="762" spans="2:14" x14ac:dyDescent="0.3">
      <c r="B762">
        <v>758</v>
      </c>
      <c r="C762" s="18">
        <f t="shared" si="15"/>
        <v>4</v>
      </c>
      <c r="D762" s="19">
        <v>43034</v>
      </c>
      <c r="E762">
        <f>IFERROR(VLOOKUP(D761:D1474,'Остатки на корсчетах'!B$3:D$4956,2,FALSE),0)</f>
        <v>1679.2</v>
      </c>
      <c r="F762">
        <f>IFERROR(VLOOKUP(D762:D1474,Сальдо!C$3:D$4010,2,FALSE),0)</f>
        <v>134.9</v>
      </c>
      <c r="G762">
        <f>IFERROR(VLOOKUP(D762:D1474,'Факторы ликвидности'!C$4:L$2204,2,FALSE),0)</f>
        <v>10.7</v>
      </c>
      <c r="H762">
        <f>IFERROR(VLOOKUP(D762:D1474,'Факторы ликвидности'!C$4:L$2204,3,FALSE),0)</f>
        <v>-13.7</v>
      </c>
      <c r="I762">
        <f>IFERROR(VLOOKUP(D762:D1474,'Факторы ликвидности'!C$4:L$2204,4,FALSE),0)</f>
        <v>0</v>
      </c>
      <c r="J762">
        <f>IFERROR(VLOOKUP(D762:D1474,'Факторы ликвидности'!C$4:L$2204,5,FALSE),0)</f>
        <v>0</v>
      </c>
      <c r="K762">
        <f>IFERROR(VLOOKUP(D762:D1474,'Факторы ликвидности'!C$4:L$2204,6,FALSE),0)</f>
        <v>0</v>
      </c>
      <c r="L762">
        <f>IFERROR(VLOOKUP(D762:D1474,'Факторы ликвидности'!C$4:L$2204,7,FALSE),0)</f>
        <v>3.5</v>
      </c>
      <c r="M762">
        <f>IFERROR(VLOOKUP(D762:D1474,'Факторы ликвидности'!C$4:L$2204,8,FALSE),0)</f>
        <v>0</v>
      </c>
      <c r="N762">
        <f>IFERROR(VLOOKUP(D762:D1474,'Факторы ликвидности'!C$4:L$2204,10,FALSE),0)</f>
        <v>-15.5</v>
      </c>
    </row>
    <row r="763" spans="2:14" x14ac:dyDescent="0.3">
      <c r="B763">
        <v>759</v>
      </c>
      <c r="C763" s="18">
        <f t="shared" si="15"/>
        <v>3</v>
      </c>
      <c r="D763" s="19">
        <v>43033</v>
      </c>
      <c r="E763">
        <f>IFERROR(VLOOKUP(D762:D1475,'Остатки на корсчетах'!B$3:D$4956,2,FALSE),0)</f>
        <v>1807.3</v>
      </c>
      <c r="F763">
        <f>IFERROR(VLOOKUP(D763:D1475,Сальдо!C$3:D$4010,2,FALSE),0)</f>
        <v>845.2</v>
      </c>
      <c r="G763">
        <f>IFERROR(VLOOKUP(D763:D1475,'Факторы ликвидности'!C$4:L$2204,2,FALSE),0)</f>
        <v>24</v>
      </c>
      <c r="H763">
        <f>IFERROR(VLOOKUP(D763:D1475,'Факторы ликвидности'!C$4:L$2204,3,FALSE),0)</f>
        <v>-688.4</v>
      </c>
      <c r="I763">
        <f>IFERROR(VLOOKUP(D763:D1475,'Факторы ликвидности'!C$4:L$2204,4,FALSE),0)</f>
        <v>-30.5</v>
      </c>
      <c r="J763">
        <f>IFERROR(VLOOKUP(D763:D1475,'Факторы ликвидности'!C$4:L$2204,5,FALSE),0)</f>
        <v>0</v>
      </c>
      <c r="K763">
        <f>IFERROR(VLOOKUP(D763:D1475,'Факторы ликвидности'!C$4:L$2204,6,FALSE),0)</f>
        <v>6</v>
      </c>
      <c r="L763">
        <f>IFERROR(VLOOKUP(D763:D1475,'Факторы ликвидности'!C$4:L$2204,7,FALSE),0)</f>
        <v>3.5</v>
      </c>
      <c r="M763">
        <f>IFERROR(VLOOKUP(D763:D1475,'Факторы ликвидности'!C$4:L$2204,8,FALSE),0)</f>
        <v>0</v>
      </c>
      <c r="N763">
        <f>IFERROR(VLOOKUP(D763:D1475,'Факторы ликвидности'!C$4:L$2204,10,FALSE),0)</f>
        <v>536.29999999999995</v>
      </c>
    </row>
    <row r="764" spans="2:14" x14ac:dyDescent="0.3">
      <c r="B764">
        <v>760</v>
      </c>
      <c r="C764" s="16">
        <f t="shared" si="15"/>
        <v>2</v>
      </c>
      <c r="D764" s="17">
        <v>43032</v>
      </c>
      <c r="E764">
        <f>IFERROR(VLOOKUP(D763:D1476,'Остатки на корсчетах'!B$3:D$4956,2,FALSE),0)</f>
        <v>1940.7</v>
      </c>
      <c r="F764">
        <f>IFERROR(VLOOKUP(D764:D1476,Сальдо!C$3:D$4010,2,FALSE),0)</f>
        <v>126.4</v>
      </c>
      <c r="G764">
        <f>IFERROR(VLOOKUP(D764:D1476,'Факторы ликвидности'!C$4:L$2204,2,FALSE),0)</f>
        <v>34.4</v>
      </c>
      <c r="H764">
        <f>IFERROR(VLOOKUP(D764:D1476,'Факторы ликвидности'!C$4:L$2204,3,FALSE),0)</f>
        <v>-164.9</v>
      </c>
      <c r="I764">
        <f>IFERROR(VLOOKUP(D764:D1476,'Факторы ликвидности'!C$4:L$2204,4,FALSE),0)</f>
        <v>6.5</v>
      </c>
      <c r="J764">
        <f>IFERROR(VLOOKUP(D764:D1476,'Факторы ликвидности'!C$4:L$2204,5,FALSE),0)</f>
        <v>0</v>
      </c>
      <c r="K764">
        <f>IFERROR(VLOOKUP(D764:D1476,'Факторы ликвидности'!C$4:L$2204,6,FALSE),0)</f>
        <v>6.1</v>
      </c>
      <c r="L764">
        <f>IFERROR(VLOOKUP(D764:D1476,'Факторы ликвидности'!C$4:L$2204,7,FALSE),0)</f>
        <v>3.5</v>
      </c>
      <c r="M764">
        <f>IFERROR(VLOOKUP(D764:D1476,'Факторы ликвидности'!C$4:L$2204,8,FALSE),0)</f>
        <v>0</v>
      </c>
      <c r="N764">
        <f>IFERROR(VLOOKUP(D764:D1476,'Факторы ликвидности'!C$4:L$2204,10,FALSE),0)</f>
        <v>-2.9</v>
      </c>
    </row>
    <row r="765" spans="2:14" x14ac:dyDescent="0.3">
      <c r="B765">
        <v>761</v>
      </c>
      <c r="C765" s="16">
        <f t="shared" si="15"/>
        <v>1</v>
      </c>
      <c r="D765" s="17">
        <v>43031</v>
      </c>
      <c r="E765">
        <f>IFERROR(VLOOKUP(D764:D1477,'Остатки на корсчетах'!B$3:D$4956,2,FALSE),0)</f>
        <v>2278.5</v>
      </c>
      <c r="F765">
        <f>IFERROR(VLOOKUP(D765:D1477,Сальдо!C$3:D$4010,2,FALSE),0)</f>
        <v>159.9</v>
      </c>
      <c r="G765">
        <f>IFERROR(VLOOKUP(D765:D1477,'Факторы ликвидности'!C$4:L$2204,2,FALSE),0)</f>
        <v>47.7</v>
      </c>
      <c r="H765">
        <f>IFERROR(VLOOKUP(D765:D1477,'Факторы ликвидности'!C$4:L$2204,3,FALSE),0)</f>
        <v>61.1</v>
      </c>
      <c r="I765">
        <f>IFERROR(VLOOKUP(D765:D1477,'Факторы ликвидности'!C$4:L$2204,4,FALSE),0)</f>
        <v>0</v>
      </c>
      <c r="J765">
        <f>IFERROR(VLOOKUP(D765:D1477,'Факторы ликвидности'!C$4:L$2204,5,FALSE),0)</f>
        <v>0</v>
      </c>
      <c r="K765">
        <f>IFERROR(VLOOKUP(D765:D1477,'Факторы ликвидности'!C$4:L$2204,6,FALSE),0)</f>
        <v>7</v>
      </c>
      <c r="L765">
        <f>IFERROR(VLOOKUP(D765:D1477,'Факторы ликвидности'!C$4:L$2204,7,FALSE),0)</f>
        <v>3.5</v>
      </c>
      <c r="M765">
        <f>IFERROR(VLOOKUP(D765:D1477,'Факторы ликвидности'!C$4:L$2204,8,FALSE),0)</f>
        <v>0</v>
      </c>
      <c r="N765">
        <f>IFERROR(VLOOKUP(D765:D1477,'Факторы ликвидности'!C$4:L$2204,10,FALSE),0)</f>
        <v>-446.6</v>
      </c>
    </row>
    <row r="766" spans="2:14" x14ac:dyDescent="0.3">
      <c r="B766">
        <v>762</v>
      </c>
      <c r="C766" s="16">
        <f t="shared" si="15"/>
        <v>7</v>
      </c>
      <c r="D766" s="17">
        <v>43030</v>
      </c>
      <c r="E766">
        <f>IFERROR(VLOOKUP(D765:D1478,'Остатки на корсчетах'!B$3:D$4956,2,FALSE),0)</f>
        <v>0</v>
      </c>
      <c r="F766">
        <f>IFERROR(VLOOKUP(D766:D1478,Сальдо!C$3:D$4010,2,FALSE),0)</f>
        <v>0</v>
      </c>
      <c r="G766">
        <f>IFERROR(VLOOKUP(D766:D1478,'Факторы ликвидности'!C$4:L$2204,2,FALSE),0)</f>
        <v>0</v>
      </c>
      <c r="H766">
        <f>IFERROR(VLOOKUP(D766:D1478,'Факторы ликвидности'!C$4:L$2204,3,FALSE),0)</f>
        <v>0</v>
      </c>
      <c r="I766">
        <f>IFERROR(VLOOKUP(D766:D1478,'Факторы ликвидности'!C$4:L$2204,4,FALSE),0)</f>
        <v>0</v>
      </c>
      <c r="J766">
        <f>IFERROR(VLOOKUP(D766:D1478,'Факторы ликвидности'!C$4:L$2204,5,FALSE),0)</f>
        <v>0</v>
      </c>
      <c r="K766">
        <f>IFERROR(VLOOKUP(D766:D1478,'Факторы ликвидности'!C$4:L$2204,6,FALSE),0)</f>
        <v>0</v>
      </c>
      <c r="L766">
        <f>IFERROR(VLOOKUP(D766:D1478,'Факторы ликвидности'!C$4:L$2204,7,FALSE),0)</f>
        <v>0</v>
      </c>
      <c r="M766">
        <f>IFERROR(VLOOKUP(D766:D1478,'Факторы ликвидности'!C$4:L$2204,8,FALSE),0)</f>
        <v>0</v>
      </c>
      <c r="N766">
        <f>IFERROR(VLOOKUP(D766:D1478,'Факторы ликвидности'!C$4:L$2204,10,FALSE),0)</f>
        <v>0</v>
      </c>
    </row>
    <row r="767" spans="2:14" x14ac:dyDescent="0.3">
      <c r="B767">
        <v>763</v>
      </c>
      <c r="C767" s="16">
        <f t="shared" si="15"/>
        <v>6</v>
      </c>
      <c r="D767" s="17">
        <v>43029</v>
      </c>
      <c r="E767">
        <f>IFERROR(VLOOKUP(D766:D1479,'Остатки на корсчетах'!B$3:D$4956,2,FALSE),0)</f>
        <v>0</v>
      </c>
      <c r="F767">
        <f>IFERROR(VLOOKUP(D767:D1479,Сальдо!C$3:D$4010,2,FALSE),0)</f>
        <v>0</v>
      </c>
      <c r="G767">
        <f>IFERROR(VLOOKUP(D767:D1479,'Факторы ликвидности'!C$4:L$2204,2,FALSE),0)</f>
        <v>0</v>
      </c>
      <c r="H767">
        <f>IFERROR(VLOOKUP(D767:D1479,'Факторы ликвидности'!C$4:L$2204,3,FALSE),0)</f>
        <v>0</v>
      </c>
      <c r="I767">
        <f>IFERROR(VLOOKUP(D767:D1479,'Факторы ликвидности'!C$4:L$2204,4,FALSE),0)</f>
        <v>0</v>
      </c>
      <c r="J767">
        <f>IFERROR(VLOOKUP(D767:D1479,'Факторы ликвидности'!C$4:L$2204,5,FALSE),0)</f>
        <v>0</v>
      </c>
      <c r="K767">
        <f>IFERROR(VLOOKUP(D767:D1479,'Факторы ликвидности'!C$4:L$2204,6,FALSE),0)</f>
        <v>0</v>
      </c>
      <c r="L767">
        <f>IFERROR(VLOOKUP(D767:D1479,'Факторы ликвидности'!C$4:L$2204,7,FALSE),0)</f>
        <v>0</v>
      </c>
      <c r="M767">
        <f>IFERROR(VLOOKUP(D767:D1479,'Факторы ликвидности'!C$4:L$2204,8,FALSE),0)</f>
        <v>0</v>
      </c>
      <c r="N767">
        <f>IFERROR(VLOOKUP(D767:D1479,'Факторы ликвидности'!C$4:L$2204,10,FALSE),0)</f>
        <v>0</v>
      </c>
    </row>
    <row r="768" spans="2:14" x14ac:dyDescent="0.3">
      <c r="B768">
        <v>764</v>
      </c>
      <c r="C768" s="16">
        <f t="shared" si="15"/>
        <v>5</v>
      </c>
      <c r="D768" s="17">
        <v>43028</v>
      </c>
      <c r="E768">
        <f>IFERROR(VLOOKUP(D767:D1480,'Остатки на корсчетах'!B$3:D$4956,2,FALSE),0)</f>
        <v>2152.4</v>
      </c>
      <c r="F768">
        <f>IFERROR(VLOOKUP(D768:D1480,Сальдо!C$3:D$4010,2,FALSE),0)</f>
        <v>173</v>
      </c>
      <c r="G768">
        <f>IFERROR(VLOOKUP(D768:D1480,'Факторы ликвидности'!C$4:L$2204,2,FALSE),0)</f>
        <v>0.8</v>
      </c>
      <c r="H768">
        <f>IFERROR(VLOOKUP(D768:D1480,'Факторы ликвидности'!C$4:L$2204,3,FALSE),0)</f>
        <v>113.1</v>
      </c>
      <c r="I768">
        <f>IFERROR(VLOOKUP(D768:D1480,'Факторы ликвидности'!C$4:L$2204,4,FALSE),0)</f>
        <v>0</v>
      </c>
      <c r="J768">
        <f>IFERROR(VLOOKUP(D768:D1480,'Факторы ликвидности'!C$4:L$2204,5,FALSE),0)</f>
        <v>23</v>
      </c>
      <c r="K768">
        <f>IFERROR(VLOOKUP(D768:D1480,'Факторы ликвидности'!C$4:L$2204,6,FALSE),0)</f>
        <v>2</v>
      </c>
      <c r="L768">
        <f>IFERROR(VLOOKUP(D768:D1480,'Факторы ликвидности'!C$4:L$2204,7,FALSE),0)</f>
        <v>3.5</v>
      </c>
      <c r="M768">
        <f>IFERROR(VLOOKUP(D768:D1480,'Факторы ликвидности'!C$4:L$2204,8,FALSE),0)</f>
        <v>0</v>
      </c>
      <c r="N768">
        <f>IFERROR(VLOOKUP(D768:D1480,'Факторы ликвидности'!C$4:L$2204,10,FALSE),0)</f>
        <v>12.1</v>
      </c>
    </row>
    <row r="769" spans="2:14" x14ac:dyDescent="0.3">
      <c r="B769">
        <v>765</v>
      </c>
      <c r="C769" s="16">
        <f t="shared" si="15"/>
        <v>4</v>
      </c>
      <c r="D769" s="17">
        <v>43027</v>
      </c>
      <c r="E769">
        <f>IFERROR(VLOOKUP(D768:D1481,'Остатки на корсчетах'!B$3:D$4956,2,FALSE),0)</f>
        <v>2135.6999999999998</v>
      </c>
      <c r="F769">
        <f>IFERROR(VLOOKUP(D769:D1481,Сальдо!C$3:D$4010,2,FALSE),0)</f>
        <v>172.1</v>
      </c>
      <c r="G769">
        <f>IFERROR(VLOOKUP(D769:D1481,'Факторы ликвидности'!C$4:L$2204,2,FALSE),0)</f>
        <v>2.1</v>
      </c>
      <c r="H769">
        <f>IFERROR(VLOOKUP(D769:D1481,'Факторы ликвидности'!C$4:L$2204,3,FALSE),0)</f>
        <v>15.7</v>
      </c>
      <c r="I769">
        <f>IFERROR(VLOOKUP(D769:D1481,'Факторы ликвидности'!C$4:L$2204,4,FALSE),0)</f>
        <v>0</v>
      </c>
      <c r="J769">
        <f>IFERROR(VLOOKUP(D769:D1481,'Факторы ликвидности'!C$4:L$2204,5,FALSE),0)</f>
        <v>0</v>
      </c>
      <c r="K769">
        <f>IFERROR(VLOOKUP(D769:D1481,'Факторы ликвидности'!C$4:L$2204,6,FALSE),0)</f>
        <v>0</v>
      </c>
      <c r="L769">
        <f>IFERROR(VLOOKUP(D769:D1481,'Факторы ликвидности'!C$4:L$2204,7,FALSE),0)</f>
        <v>3.5</v>
      </c>
      <c r="M769">
        <f>IFERROR(VLOOKUP(D769:D1481,'Факторы ликвидности'!C$4:L$2204,8,FALSE),0)</f>
        <v>0</v>
      </c>
      <c r="N769">
        <f>IFERROR(VLOOKUP(D769:D1481,'Факторы ликвидности'!C$4:L$2204,10,FALSE),0)</f>
        <v>-1.1000000000000001</v>
      </c>
    </row>
    <row r="770" spans="2:14" x14ac:dyDescent="0.3">
      <c r="B770">
        <v>766</v>
      </c>
      <c r="C770" s="16">
        <f t="shared" si="15"/>
        <v>3</v>
      </c>
      <c r="D770" s="17">
        <v>43026</v>
      </c>
      <c r="E770">
        <f>IFERROR(VLOOKUP(D769:D1482,'Остатки на корсчетах'!B$3:D$4956,2,FALSE),0)</f>
        <v>2103</v>
      </c>
      <c r="F770">
        <f>IFERROR(VLOOKUP(D770:D1482,Сальдо!C$3:D$4010,2,FALSE),0)</f>
        <v>193.4</v>
      </c>
      <c r="G770">
        <f>IFERROR(VLOOKUP(D770:D1482,'Факторы ликвидности'!C$4:L$2204,2,FALSE),0)</f>
        <v>6.4</v>
      </c>
      <c r="H770">
        <f>IFERROR(VLOOKUP(D770:D1482,'Факторы ликвидности'!C$4:L$2204,3,FALSE),0)</f>
        <v>2.1</v>
      </c>
      <c r="I770">
        <f>IFERROR(VLOOKUP(D770:D1482,'Факторы ликвидности'!C$4:L$2204,4,FALSE),0)</f>
        <v>-29.9</v>
      </c>
      <c r="J770">
        <f>IFERROR(VLOOKUP(D770:D1482,'Факторы ликвидности'!C$4:L$2204,5,FALSE),0)</f>
        <v>0</v>
      </c>
      <c r="K770">
        <f>IFERROR(VLOOKUP(D770:D1482,'Факторы ликвидности'!C$4:L$2204,6,FALSE),0)</f>
        <v>0</v>
      </c>
      <c r="L770">
        <f>IFERROR(VLOOKUP(D770:D1482,'Факторы ликвидности'!C$4:L$2204,7,FALSE),0)</f>
        <v>3.5</v>
      </c>
      <c r="M770">
        <f>IFERROR(VLOOKUP(D770:D1482,'Факторы ликвидности'!C$4:L$2204,8,FALSE),0)</f>
        <v>0</v>
      </c>
      <c r="N770">
        <f>IFERROR(VLOOKUP(D770:D1482,'Факторы ликвидности'!C$4:L$2204,10,FALSE),0)</f>
        <v>24.2</v>
      </c>
    </row>
    <row r="771" spans="2:14" x14ac:dyDescent="0.3">
      <c r="B771">
        <v>767</v>
      </c>
      <c r="C771" s="18">
        <f t="shared" si="15"/>
        <v>2</v>
      </c>
      <c r="D771" s="8">
        <v>43025</v>
      </c>
      <c r="E771">
        <f>IFERROR(VLOOKUP(D770:D1483,'Остатки на корсчетах'!B$3:D$4956,2,FALSE),0)</f>
        <v>2073.4</v>
      </c>
      <c r="F771">
        <f>IFERROR(VLOOKUP(D771:D1483,Сальдо!C$3:D$4010,2,FALSE),0)</f>
        <v>125.7</v>
      </c>
      <c r="G771">
        <f>IFERROR(VLOOKUP(D771:D1483,'Факторы ликвидности'!C$4:L$2204,2,FALSE),0)</f>
        <v>8.6</v>
      </c>
      <c r="H771">
        <f>IFERROR(VLOOKUP(D771:D1483,'Факторы ликвидности'!C$4:L$2204,3,FALSE),0)</f>
        <v>54.4</v>
      </c>
      <c r="I771">
        <f>IFERROR(VLOOKUP(D771:D1483,'Факторы ликвидности'!C$4:L$2204,4,FALSE),0)</f>
        <v>22.7</v>
      </c>
      <c r="J771">
        <f>IFERROR(VLOOKUP(D771:D1483,'Факторы ликвидности'!C$4:L$2204,5,FALSE),0)</f>
        <v>0</v>
      </c>
      <c r="K771">
        <f>IFERROR(VLOOKUP(D771:D1483,'Факторы ликвидности'!C$4:L$2204,6,FALSE),0)</f>
        <v>-17.2</v>
      </c>
      <c r="L771">
        <f>IFERROR(VLOOKUP(D771:D1483,'Факторы ликвидности'!C$4:L$2204,7,FALSE),0)</f>
        <v>3.5</v>
      </c>
      <c r="M771">
        <f>IFERROR(VLOOKUP(D771:D1483,'Факторы ликвидности'!C$4:L$2204,8,FALSE),0)</f>
        <v>-1.6</v>
      </c>
      <c r="N771">
        <f>IFERROR(VLOOKUP(D771:D1483,'Факторы ликвидности'!C$4:L$2204,10,FALSE),0)</f>
        <v>-31.8</v>
      </c>
    </row>
    <row r="772" spans="2:14" x14ac:dyDescent="0.3">
      <c r="B772">
        <v>768</v>
      </c>
      <c r="C772" s="18">
        <f t="shared" si="15"/>
        <v>1</v>
      </c>
      <c r="D772" s="8">
        <v>43024</v>
      </c>
      <c r="E772">
        <f>IFERROR(VLOOKUP(D771:D1484,'Остатки на корсчетах'!B$3:D$4956,2,FALSE),0)</f>
        <v>1940.5</v>
      </c>
      <c r="F772">
        <f>IFERROR(VLOOKUP(D772:D1484,Сальдо!C$3:D$4010,2,FALSE),0)</f>
        <v>647.29999999999995</v>
      </c>
      <c r="G772">
        <f>IFERROR(VLOOKUP(D772:D1484,'Факторы ликвидности'!C$4:L$2204,2,FALSE),0)</f>
        <v>19.100000000000001</v>
      </c>
      <c r="H772">
        <f>IFERROR(VLOOKUP(D772:D1484,'Факторы ликвидности'!C$4:L$2204,3,FALSE),0)</f>
        <v>89.3</v>
      </c>
      <c r="I772">
        <f>IFERROR(VLOOKUP(D772:D1484,'Факторы ликвидности'!C$4:L$2204,4,FALSE),0)</f>
        <v>0</v>
      </c>
      <c r="J772">
        <f>IFERROR(VLOOKUP(D772:D1484,'Факторы ликвидности'!C$4:L$2204,5,FALSE),0)</f>
        <v>0</v>
      </c>
      <c r="K772">
        <f>IFERROR(VLOOKUP(D772:D1484,'Факторы ликвидности'!C$4:L$2204,6,FALSE),0)</f>
        <v>0</v>
      </c>
      <c r="L772">
        <f>IFERROR(VLOOKUP(D772:D1484,'Факторы ликвидности'!C$4:L$2204,7,FALSE),0)</f>
        <v>3.5</v>
      </c>
      <c r="M772">
        <f>IFERROR(VLOOKUP(D772:D1484,'Факторы ликвидности'!C$4:L$2204,8,FALSE),0)</f>
        <v>9.4</v>
      </c>
      <c r="N772">
        <f>IFERROR(VLOOKUP(D772:D1484,'Факторы ликвидности'!C$4:L$2204,10,FALSE),0)</f>
        <v>15.1</v>
      </c>
    </row>
    <row r="773" spans="2:14" x14ac:dyDescent="0.3">
      <c r="B773">
        <v>769</v>
      </c>
      <c r="C773" s="18">
        <f t="shared" si="15"/>
        <v>7</v>
      </c>
      <c r="D773" s="19">
        <v>43023</v>
      </c>
      <c r="E773">
        <f>IFERROR(VLOOKUP(D772:D1485,'Остатки на корсчетах'!B$3:D$4956,2,FALSE),0)</f>
        <v>0</v>
      </c>
      <c r="F773">
        <f>IFERROR(VLOOKUP(D773:D1485,Сальдо!C$3:D$4010,2,FALSE),0)</f>
        <v>0</v>
      </c>
      <c r="G773">
        <f>IFERROR(VLOOKUP(D773:D1485,'Факторы ликвидности'!C$4:L$2204,2,FALSE),0)</f>
        <v>0</v>
      </c>
      <c r="H773">
        <f>IFERROR(VLOOKUP(D773:D1485,'Факторы ликвидности'!C$4:L$2204,3,FALSE),0)</f>
        <v>0</v>
      </c>
      <c r="I773">
        <f>IFERROR(VLOOKUP(D773:D1485,'Факторы ликвидности'!C$4:L$2204,4,FALSE),0)</f>
        <v>0</v>
      </c>
      <c r="J773">
        <f>IFERROR(VLOOKUP(D773:D1485,'Факторы ликвидности'!C$4:L$2204,5,FALSE),0)</f>
        <v>0</v>
      </c>
      <c r="K773">
        <f>IFERROR(VLOOKUP(D773:D1485,'Факторы ликвидности'!C$4:L$2204,6,FALSE),0)</f>
        <v>0</v>
      </c>
      <c r="L773">
        <f>IFERROR(VLOOKUP(D773:D1485,'Факторы ликвидности'!C$4:L$2204,7,FALSE),0)</f>
        <v>0</v>
      </c>
      <c r="M773">
        <f>IFERROR(VLOOKUP(D773:D1485,'Факторы ликвидности'!C$4:L$2204,8,FALSE),0)</f>
        <v>0</v>
      </c>
      <c r="N773">
        <f>IFERROR(VLOOKUP(D773:D1485,'Факторы ликвидности'!C$4:L$2204,10,FALSE),0)</f>
        <v>0</v>
      </c>
    </row>
    <row r="774" spans="2:14" x14ac:dyDescent="0.3">
      <c r="B774">
        <v>770</v>
      </c>
      <c r="C774" s="18">
        <f t="shared" ref="C774:C837" si="17">WEEKDAY(D774,2)</f>
        <v>6</v>
      </c>
      <c r="D774" s="19">
        <v>43022</v>
      </c>
      <c r="E774">
        <f>IFERROR(VLOOKUP(D773:D1486,'Остатки на корсчетах'!B$3:D$4956,2,FALSE),0)</f>
        <v>0</v>
      </c>
      <c r="F774">
        <f>IFERROR(VLOOKUP(D774:D1486,Сальдо!C$3:D$4010,2,FALSE),0)</f>
        <v>0</v>
      </c>
      <c r="G774">
        <f>IFERROR(VLOOKUP(D774:D1486,'Факторы ликвидности'!C$4:L$2204,2,FALSE),0)</f>
        <v>0</v>
      </c>
      <c r="H774">
        <f>IFERROR(VLOOKUP(D774:D1486,'Факторы ликвидности'!C$4:L$2204,3,FALSE),0)</f>
        <v>0</v>
      </c>
      <c r="I774">
        <f>IFERROR(VLOOKUP(D774:D1486,'Факторы ликвидности'!C$4:L$2204,4,FALSE),0)</f>
        <v>0</v>
      </c>
      <c r="J774">
        <f>IFERROR(VLOOKUP(D774:D1486,'Факторы ликвидности'!C$4:L$2204,5,FALSE),0)</f>
        <v>0</v>
      </c>
      <c r="K774">
        <f>IFERROR(VLOOKUP(D774:D1486,'Факторы ликвидности'!C$4:L$2204,6,FALSE),0)</f>
        <v>0</v>
      </c>
      <c r="L774">
        <f>IFERROR(VLOOKUP(D774:D1486,'Факторы ликвидности'!C$4:L$2204,7,FALSE),0)</f>
        <v>0</v>
      </c>
      <c r="M774">
        <f>IFERROR(VLOOKUP(D774:D1486,'Факторы ликвидности'!C$4:L$2204,8,FALSE),0)</f>
        <v>0</v>
      </c>
      <c r="N774">
        <f>IFERROR(VLOOKUP(D774:D1486,'Факторы ликвидности'!C$4:L$2204,10,FALSE),0)</f>
        <v>0</v>
      </c>
    </row>
    <row r="775" spans="2:14" x14ac:dyDescent="0.3">
      <c r="B775">
        <v>771</v>
      </c>
      <c r="C775" s="18">
        <f t="shared" si="17"/>
        <v>5</v>
      </c>
      <c r="D775" s="19">
        <v>43021</v>
      </c>
      <c r="E775">
        <f>IFERROR(VLOOKUP(D774:D1487,'Остатки на корсчетах'!B$3:D$4956,2,FALSE),0)</f>
        <v>1867.7</v>
      </c>
      <c r="F775">
        <f>IFERROR(VLOOKUP(D775:D1487,Сальдо!C$3:D$4010,2,FALSE),0)</f>
        <v>125.8</v>
      </c>
      <c r="G775">
        <f>IFERROR(VLOOKUP(D775:D1487,'Факторы ликвидности'!C$4:L$2204,2,FALSE),0)</f>
        <v>-42.3</v>
      </c>
      <c r="H775">
        <f>IFERROR(VLOOKUP(D775:D1487,'Факторы ликвидности'!C$4:L$2204,3,FALSE),0)</f>
        <v>89.1</v>
      </c>
      <c r="I775">
        <f>IFERROR(VLOOKUP(D775:D1487,'Факторы ликвидности'!C$4:L$2204,4,FALSE),0)</f>
        <v>0</v>
      </c>
      <c r="J775">
        <f>IFERROR(VLOOKUP(D775:D1487,'Факторы ликвидности'!C$4:L$2204,5,FALSE),0)</f>
        <v>31.8</v>
      </c>
      <c r="K775">
        <f>IFERROR(VLOOKUP(D775:D1487,'Факторы ликвидности'!C$4:L$2204,6,FALSE),0)</f>
        <v>-0.1</v>
      </c>
      <c r="L775">
        <f>IFERROR(VLOOKUP(D775:D1487,'Факторы ликвидности'!C$4:L$2204,7,FALSE),0)</f>
        <v>3.5</v>
      </c>
      <c r="M775">
        <f>IFERROR(VLOOKUP(D775:D1487,'Факторы ликвидности'!C$4:L$2204,8,FALSE),0)</f>
        <v>27.3</v>
      </c>
      <c r="N775">
        <f>IFERROR(VLOOKUP(D775:D1487,'Факторы ликвидности'!C$4:L$2204,10,FALSE),0)</f>
        <v>-1.2</v>
      </c>
    </row>
    <row r="776" spans="2:14" x14ac:dyDescent="0.3">
      <c r="B776">
        <v>772</v>
      </c>
      <c r="C776" s="18">
        <f t="shared" si="17"/>
        <v>4</v>
      </c>
      <c r="D776" s="19">
        <v>43020</v>
      </c>
      <c r="E776">
        <f>IFERROR(VLOOKUP(D775:D1488,'Остатки на корсчетах'!B$3:D$4956,2,FALSE),0)</f>
        <v>2365.3000000000002</v>
      </c>
      <c r="F776">
        <f>IFERROR(VLOOKUP(D776:D1488,Сальдо!C$3:D$4010,2,FALSE),0)</f>
        <v>175</v>
      </c>
      <c r="G776">
        <f>IFERROR(VLOOKUP(D776:D1488,'Факторы ликвидности'!C$4:L$2204,2,FALSE),0)</f>
        <v>-52.6</v>
      </c>
      <c r="H776">
        <f>IFERROR(VLOOKUP(D776:D1488,'Факторы ликвидности'!C$4:L$2204,3,FALSE),0)</f>
        <v>24.5</v>
      </c>
      <c r="I776">
        <f>IFERROR(VLOOKUP(D776:D1488,'Факторы ликвидности'!C$4:L$2204,4,FALSE),0)</f>
        <v>0</v>
      </c>
      <c r="J776">
        <f>IFERROR(VLOOKUP(D776:D1488,'Факторы ликвидности'!C$4:L$2204,5,FALSE),0)</f>
        <v>0</v>
      </c>
      <c r="K776">
        <f>IFERROR(VLOOKUP(D776:D1488,'Факторы ликвидности'!C$4:L$2204,6,FALSE),0)</f>
        <v>0</v>
      </c>
      <c r="L776">
        <f>IFERROR(VLOOKUP(D776:D1488,'Факторы ликвидности'!C$4:L$2204,7,FALSE),0)</f>
        <v>3.5</v>
      </c>
      <c r="M776">
        <f>IFERROR(VLOOKUP(D776:D1488,'Факторы ликвидности'!C$4:L$2204,8,FALSE),0)</f>
        <v>0.3</v>
      </c>
      <c r="N776">
        <f>IFERROR(VLOOKUP(D776:D1488,'Факторы ликвидности'!C$4:L$2204,10,FALSE),0)</f>
        <v>-469.7</v>
      </c>
    </row>
    <row r="777" spans="2:14" x14ac:dyDescent="0.3">
      <c r="B777">
        <v>773</v>
      </c>
      <c r="C777" s="18">
        <f t="shared" si="17"/>
        <v>3</v>
      </c>
      <c r="D777" s="19">
        <v>43019</v>
      </c>
      <c r="E777">
        <f>IFERROR(VLOOKUP(D776:D1489,'Остатки на корсчетах'!B$3:D$4956,2,FALSE),0)</f>
        <v>2019.6</v>
      </c>
      <c r="F777">
        <f>IFERROR(VLOOKUP(D777:D1489,Сальдо!C$3:D$4010,2,FALSE),0)</f>
        <v>633.5</v>
      </c>
      <c r="G777">
        <f>IFERROR(VLOOKUP(D777:D1489,'Факторы ликвидности'!C$4:L$2204,2,FALSE),0)</f>
        <v>-23.5</v>
      </c>
      <c r="H777">
        <f>IFERROR(VLOOKUP(D777:D1489,'Факторы ликвидности'!C$4:L$2204,3,FALSE),0)</f>
        <v>-91.3</v>
      </c>
      <c r="I777">
        <f>IFERROR(VLOOKUP(D777:D1489,'Факторы ликвидности'!C$4:L$2204,4,FALSE),0)</f>
        <v>-31.4</v>
      </c>
      <c r="J777">
        <f>IFERROR(VLOOKUP(D777:D1489,'Факторы ликвидности'!C$4:L$2204,5,FALSE),0)</f>
        <v>8.1999999999999993</v>
      </c>
      <c r="K777">
        <f>IFERROR(VLOOKUP(D777:D1489,'Факторы ликвидности'!C$4:L$2204,6,FALSE),0)</f>
        <v>-100</v>
      </c>
      <c r="L777">
        <f>IFERROR(VLOOKUP(D777:D1489,'Факторы ликвидности'!C$4:L$2204,7,FALSE),0)</f>
        <v>3.5</v>
      </c>
      <c r="M777">
        <f>IFERROR(VLOOKUP(D777:D1489,'Факторы ликвидности'!C$4:L$2204,8,FALSE),0)</f>
        <v>0</v>
      </c>
      <c r="N777">
        <f>IFERROR(VLOOKUP(D777:D1489,'Факторы ликвидности'!C$4:L$2204,10,FALSE),0)</f>
        <v>460.4</v>
      </c>
    </row>
    <row r="778" spans="2:14" x14ac:dyDescent="0.3">
      <c r="B778">
        <v>774</v>
      </c>
      <c r="C778" s="16">
        <f t="shared" si="17"/>
        <v>2</v>
      </c>
      <c r="D778" s="17">
        <v>43018</v>
      </c>
      <c r="E778">
        <f>IFERROR(VLOOKUP(D777:D1490,'Остатки на корсчетах'!B$3:D$4956,2,FALSE),0)</f>
        <v>2225.1</v>
      </c>
      <c r="F778">
        <f>IFERROR(VLOOKUP(D778:D1490,Сальдо!C$3:D$4010,2,FALSE),0)</f>
        <v>118.4</v>
      </c>
      <c r="G778">
        <f>IFERROR(VLOOKUP(D778:D1490,'Факторы ликвидности'!C$4:L$2204,2,FALSE),0)</f>
        <v>-13.4</v>
      </c>
      <c r="H778">
        <f>IFERROR(VLOOKUP(D778:D1490,'Факторы ликвидности'!C$4:L$2204,3,FALSE),0)</f>
        <v>-52</v>
      </c>
      <c r="I778">
        <f>IFERROR(VLOOKUP(D778:D1490,'Факторы ликвидности'!C$4:L$2204,4,FALSE),0)</f>
        <v>12.3</v>
      </c>
      <c r="J778">
        <f>IFERROR(VLOOKUP(D778:D1490,'Факторы ликвидности'!C$4:L$2204,5,FALSE),0)</f>
        <v>0</v>
      </c>
      <c r="K778">
        <f>IFERROR(VLOOKUP(D778:D1490,'Факторы ликвидности'!C$4:L$2204,6,FALSE),0)</f>
        <v>-160.5</v>
      </c>
      <c r="L778">
        <f>IFERROR(VLOOKUP(D778:D1490,'Факторы ликвидности'!C$4:L$2204,7,FALSE),0)</f>
        <v>7.1</v>
      </c>
      <c r="M778">
        <f>IFERROR(VLOOKUP(D778:D1490,'Факторы ликвидности'!C$4:L$2204,8,FALSE),0)</f>
        <v>0</v>
      </c>
      <c r="N778">
        <f>IFERROR(VLOOKUP(D778:D1490,'Факторы ликвидности'!C$4:L$2204,10,FALSE),0)</f>
        <v>-140.1</v>
      </c>
    </row>
    <row r="779" spans="2:14" x14ac:dyDescent="0.3">
      <c r="B779">
        <v>775</v>
      </c>
      <c r="C779" s="16">
        <f t="shared" si="17"/>
        <v>1</v>
      </c>
      <c r="D779" s="17">
        <v>43017</v>
      </c>
      <c r="E779">
        <f>IFERROR(VLOOKUP(D778:D1491,'Остатки на корсчетах'!B$3:D$4956,2,FALSE),0)</f>
        <v>2092.6</v>
      </c>
      <c r="F779">
        <f>IFERROR(VLOOKUP(D779:D1491,Сальдо!C$3:D$4010,2,FALSE),0)</f>
        <v>429.4</v>
      </c>
      <c r="G779">
        <f>IFERROR(VLOOKUP(D779:D1491,'Факторы ликвидности'!C$4:L$2204,2,FALSE),0)</f>
        <v>8.6999999999999993</v>
      </c>
      <c r="H779">
        <f>IFERROR(VLOOKUP(D779:D1491,'Факторы ликвидности'!C$4:L$2204,3,FALSE),0)</f>
        <v>150.30000000000001</v>
      </c>
      <c r="I779">
        <f>IFERROR(VLOOKUP(D779:D1491,'Факторы ликвидности'!C$4:L$2204,4,FALSE),0)</f>
        <v>0</v>
      </c>
      <c r="J779">
        <f>IFERROR(VLOOKUP(D779:D1491,'Факторы ликвидности'!C$4:L$2204,5,FALSE),0)</f>
        <v>0</v>
      </c>
      <c r="K779">
        <f>IFERROR(VLOOKUP(D779:D1491,'Факторы ликвидности'!C$4:L$2204,6,FALSE),0)</f>
        <v>0</v>
      </c>
      <c r="L779">
        <f>IFERROR(VLOOKUP(D779:D1491,'Факторы ликвидности'!C$4:L$2204,7,FALSE),0)</f>
        <v>0</v>
      </c>
      <c r="M779">
        <f>IFERROR(VLOOKUP(D779:D1491,'Факторы ликвидности'!C$4:L$2204,8,FALSE),0)</f>
        <v>0</v>
      </c>
      <c r="N779">
        <f>IFERROR(VLOOKUP(D779:D1491,'Факторы ликвидности'!C$4:L$2204,10,FALSE),0)</f>
        <v>-26.5</v>
      </c>
    </row>
    <row r="780" spans="2:14" x14ac:dyDescent="0.3">
      <c r="B780">
        <v>776</v>
      </c>
      <c r="C780" s="16">
        <f t="shared" si="17"/>
        <v>7</v>
      </c>
      <c r="D780" s="17">
        <v>43016</v>
      </c>
      <c r="E780">
        <f>IFERROR(VLOOKUP(D779:D1492,'Остатки на корсчетах'!B$3:D$4956,2,FALSE),0)</f>
        <v>0</v>
      </c>
      <c r="F780">
        <f>IFERROR(VLOOKUP(D780:D1492,Сальдо!C$3:D$4010,2,FALSE),0)</f>
        <v>0</v>
      </c>
      <c r="G780">
        <f>IFERROR(VLOOKUP(D780:D1492,'Факторы ликвидности'!C$4:L$2204,2,FALSE),0)</f>
        <v>0</v>
      </c>
      <c r="H780">
        <f>IFERROR(VLOOKUP(D780:D1492,'Факторы ликвидности'!C$4:L$2204,3,FALSE),0)</f>
        <v>0</v>
      </c>
      <c r="I780">
        <f>IFERROR(VLOOKUP(D780:D1492,'Факторы ликвидности'!C$4:L$2204,4,FALSE),0)</f>
        <v>0</v>
      </c>
      <c r="J780">
        <f>IFERROR(VLOOKUP(D780:D1492,'Факторы ликвидности'!C$4:L$2204,5,FALSE),0)</f>
        <v>0</v>
      </c>
      <c r="K780">
        <f>IFERROR(VLOOKUP(D780:D1492,'Факторы ликвидности'!C$4:L$2204,6,FALSE),0)</f>
        <v>0</v>
      </c>
      <c r="L780">
        <f>IFERROR(VLOOKUP(D780:D1492,'Факторы ликвидности'!C$4:L$2204,7,FALSE),0)</f>
        <v>0</v>
      </c>
      <c r="M780">
        <f>IFERROR(VLOOKUP(D780:D1492,'Факторы ликвидности'!C$4:L$2204,8,FALSE),0)</f>
        <v>0</v>
      </c>
      <c r="N780">
        <f>IFERROR(VLOOKUP(D780:D1492,'Факторы ликвидности'!C$4:L$2204,10,FALSE),0)</f>
        <v>0</v>
      </c>
    </row>
    <row r="781" spans="2:14" x14ac:dyDescent="0.3">
      <c r="B781">
        <v>777</v>
      </c>
      <c r="C781" s="16">
        <f t="shared" si="17"/>
        <v>6</v>
      </c>
      <c r="D781" s="17">
        <v>43015</v>
      </c>
      <c r="E781">
        <f>IFERROR(VLOOKUP(D780:D1493,'Остатки на корсчетах'!B$3:D$4956,2,FALSE),0)</f>
        <v>0</v>
      </c>
      <c r="F781">
        <f>IFERROR(VLOOKUP(D781:D1493,Сальдо!C$3:D$4010,2,FALSE),0)</f>
        <v>0</v>
      </c>
      <c r="G781">
        <f>IFERROR(VLOOKUP(D781:D1493,'Факторы ликвидности'!C$4:L$2204,2,FALSE),0)</f>
        <v>0</v>
      </c>
      <c r="H781">
        <f>IFERROR(VLOOKUP(D781:D1493,'Факторы ликвидности'!C$4:L$2204,3,FALSE),0)</f>
        <v>0</v>
      </c>
      <c r="I781">
        <f>IFERROR(VLOOKUP(D781:D1493,'Факторы ликвидности'!C$4:L$2204,4,FALSE),0)</f>
        <v>0</v>
      </c>
      <c r="J781">
        <f>IFERROR(VLOOKUP(D781:D1493,'Факторы ликвидности'!C$4:L$2204,5,FALSE),0)</f>
        <v>0</v>
      </c>
      <c r="K781">
        <f>IFERROR(VLOOKUP(D781:D1493,'Факторы ликвидности'!C$4:L$2204,6,FALSE),0)</f>
        <v>0</v>
      </c>
      <c r="L781">
        <f>IFERROR(VLOOKUP(D781:D1493,'Факторы ликвидности'!C$4:L$2204,7,FALSE),0)</f>
        <v>0</v>
      </c>
      <c r="M781">
        <f>IFERROR(VLOOKUP(D781:D1493,'Факторы ликвидности'!C$4:L$2204,8,FALSE),0)</f>
        <v>0</v>
      </c>
      <c r="N781">
        <f>IFERROR(VLOOKUP(D781:D1493,'Факторы ликвидности'!C$4:L$2204,10,FALSE),0)</f>
        <v>0</v>
      </c>
    </row>
    <row r="782" spans="2:14" x14ac:dyDescent="0.3">
      <c r="B782">
        <v>778</v>
      </c>
      <c r="C782" s="16">
        <f t="shared" si="17"/>
        <v>5</v>
      </c>
      <c r="D782" s="17">
        <v>43014</v>
      </c>
      <c r="E782">
        <f>IFERROR(VLOOKUP(D781:D1494,'Остатки на корсчетах'!B$3:D$4956,2,FALSE),0)</f>
        <v>2320</v>
      </c>
      <c r="F782">
        <f>IFERROR(VLOOKUP(D782:D1494,Сальдо!C$3:D$4010,2,FALSE),0)</f>
        <v>123.1</v>
      </c>
      <c r="G782">
        <f>IFERROR(VLOOKUP(D782:D1494,'Факторы ликвидности'!C$4:L$2204,2,FALSE),0)</f>
        <v>-32.700000000000003</v>
      </c>
      <c r="H782">
        <f>IFERROR(VLOOKUP(D782:D1494,'Факторы ликвидности'!C$4:L$2204,3,FALSE),0)</f>
        <v>110.2</v>
      </c>
      <c r="I782">
        <f>IFERROR(VLOOKUP(D782:D1494,'Факторы ликвидности'!C$4:L$2204,4,FALSE),0)</f>
        <v>0</v>
      </c>
      <c r="J782">
        <f>IFERROR(VLOOKUP(D782:D1494,'Факторы ликвидности'!C$4:L$2204,5,FALSE),0)</f>
        <v>26</v>
      </c>
      <c r="K782">
        <f>IFERROR(VLOOKUP(D782:D1494,'Факторы ликвидности'!C$4:L$2204,6,FALSE),0)</f>
        <v>-0.1</v>
      </c>
      <c r="L782">
        <f>IFERROR(VLOOKUP(D782:D1494,'Факторы ликвидности'!C$4:L$2204,7,FALSE),0)</f>
        <v>3.4</v>
      </c>
      <c r="M782">
        <f>IFERROR(VLOOKUP(D782:D1494,'Факторы ликвидности'!C$4:L$2204,8,FALSE),0)</f>
        <v>0</v>
      </c>
      <c r="N782">
        <f>IFERROR(VLOOKUP(D782:D1494,'Факторы ликвидности'!C$4:L$2204,10,FALSE),0)</f>
        <v>-304.89999999999998</v>
      </c>
    </row>
    <row r="783" spans="2:14" x14ac:dyDescent="0.3">
      <c r="B783">
        <v>779</v>
      </c>
      <c r="C783" s="16">
        <f t="shared" si="17"/>
        <v>4</v>
      </c>
      <c r="D783" s="17">
        <v>43013</v>
      </c>
      <c r="E783">
        <f>IFERROR(VLOOKUP(D782:D1495,'Остатки на корсчетах'!B$3:D$4956,2,FALSE),0)</f>
        <v>2258.1999999999998</v>
      </c>
      <c r="F783">
        <f>IFERROR(VLOOKUP(D783:D1495,Сальдо!C$3:D$4010,2,FALSE),0)</f>
        <v>143.69999999999999</v>
      </c>
      <c r="G783">
        <f>IFERROR(VLOOKUP(D783:D1495,'Факторы ликвидности'!C$4:L$2204,2,FALSE),0)</f>
        <v>-36.200000000000003</v>
      </c>
      <c r="H783">
        <f>IFERROR(VLOOKUP(D783:D1495,'Факторы ликвидности'!C$4:L$2204,3,FALSE),0)</f>
        <v>77.599999999999994</v>
      </c>
      <c r="I783">
        <f>IFERROR(VLOOKUP(D783:D1495,'Факторы ликвидности'!C$4:L$2204,4,FALSE),0)</f>
        <v>0</v>
      </c>
      <c r="J783">
        <f>IFERROR(VLOOKUP(D783:D1495,'Факторы ликвидности'!C$4:L$2204,5,FALSE),0)</f>
        <v>0</v>
      </c>
      <c r="K783">
        <f>IFERROR(VLOOKUP(D783:D1495,'Факторы ликвидности'!C$4:L$2204,6,FALSE),0)</f>
        <v>0</v>
      </c>
      <c r="L783">
        <f>IFERROR(VLOOKUP(D783:D1495,'Факторы ликвидности'!C$4:L$2204,7,FALSE),0)</f>
        <v>3.4</v>
      </c>
      <c r="M783">
        <f>IFERROR(VLOOKUP(D783:D1495,'Факторы ликвидности'!C$4:L$2204,8,FALSE),0)</f>
        <v>0.3</v>
      </c>
      <c r="N783">
        <f>IFERROR(VLOOKUP(D783:D1495,'Факторы ликвидности'!C$4:L$2204,10,FALSE),0)</f>
        <v>20.100000000000001</v>
      </c>
    </row>
    <row r="784" spans="2:14" x14ac:dyDescent="0.3">
      <c r="B784">
        <v>780</v>
      </c>
      <c r="C784" s="16">
        <f t="shared" si="17"/>
        <v>3</v>
      </c>
      <c r="D784" s="17">
        <v>43012</v>
      </c>
      <c r="E784">
        <f>IFERROR(VLOOKUP(D783:D1496,'Остатки на корсчетах'!B$3:D$4956,2,FALSE),0)</f>
        <v>2335.9</v>
      </c>
      <c r="F784">
        <f>IFERROR(VLOOKUP(D784:D1496,Сальдо!C$3:D$4010,2,FALSE),0)</f>
        <v>68.900000000000006</v>
      </c>
      <c r="G784">
        <f>IFERROR(VLOOKUP(D784:D1496,'Факторы ликвидности'!C$4:L$2204,2,FALSE),0)</f>
        <v>-17</v>
      </c>
      <c r="H784">
        <f>IFERROR(VLOOKUP(D784:D1496,'Факторы ликвидности'!C$4:L$2204,3,FALSE),0)</f>
        <v>14.8</v>
      </c>
      <c r="I784">
        <f>IFERROR(VLOOKUP(D784:D1496,'Факторы ликвидности'!C$4:L$2204,4,FALSE),0)</f>
        <v>-30</v>
      </c>
      <c r="J784">
        <f>IFERROR(VLOOKUP(D784:D1496,'Факторы ликвидности'!C$4:L$2204,5,FALSE),0)</f>
        <v>8.8000000000000007</v>
      </c>
      <c r="K784">
        <f>IFERROR(VLOOKUP(D784:D1496,'Факторы ликвидности'!C$4:L$2204,6,FALSE),0)</f>
        <v>-15.2</v>
      </c>
      <c r="L784">
        <f>IFERROR(VLOOKUP(D784:D1496,'Факторы ликвидности'!C$4:L$2204,7,FALSE),0)</f>
        <v>3.4</v>
      </c>
      <c r="M784">
        <f>IFERROR(VLOOKUP(D784:D1496,'Факторы ликвидности'!C$4:L$2204,8,FALSE),0)</f>
        <v>0</v>
      </c>
      <c r="N784">
        <f>IFERROR(VLOOKUP(D784:D1496,'Факторы ликвидности'!C$4:L$2204,10,FALSE),0)</f>
        <v>-75.599999999999994</v>
      </c>
    </row>
    <row r="785" spans="2:14" x14ac:dyDescent="0.3">
      <c r="B785">
        <v>781</v>
      </c>
      <c r="C785" s="18">
        <f t="shared" si="17"/>
        <v>2</v>
      </c>
      <c r="D785" s="8">
        <v>43011</v>
      </c>
      <c r="E785">
        <f>IFERROR(VLOOKUP(D784:D1497,'Остатки на корсчетах'!B$3:D$4956,2,FALSE),0)</f>
        <v>2253.4</v>
      </c>
      <c r="F785">
        <f>IFERROR(VLOOKUP(D785:D1497,Сальдо!C$3:D$4010,2,FALSE),0)</f>
        <v>101.8</v>
      </c>
      <c r="G785">
        <f>IFERROR(VLOOKUP(D785:D1497,'Факторы ликвидности'!C$4:L$2204,2,FALSE),0)</f>
        <v>-5</v>
      </c>
      <c r="H785">
        <f>IFERROR(VLOOKUP(D785:D1497,'Факторы ликвидности'!C$4:L$2204,3,FALSE),0)</f>
        <v>83.4</v>
      </c>
      <c r="I785">
        <f>IFERROR(VLOOKUP(D785:D1497,'Факторы ликвидности'!C$4:L$2204,4,FALSE),0)</f>
        <v>10.6</v>
      </c>
      <c r="J785">
        <f>IFERROR(VLOOKUP(D785:D1497,'Факторы ликвидности'!C$4:L$2204,5,FALSE),0)</f>
        <v>0</v>
      </c>
      <c r="K785">
        <f>IFERROR(VLOOKUP(D785:D1497,'Факторы ликвидности'!C$4:L$2204,6,FALSE),0)</f>
        <v>-12.9</v>
      </c>
      <c r="L785">
        <f>IFERROR(VLOOKUP(D785:D1497,'Факторы ликвидности'!C$4:L$2204,7,FALSE),0)</f>
        <v>3.4</v>
      </c>
      <c r="M785">
        <f>IFERROR(VLOOKUP(D785:D1497,'Факторы ликвидности'!C$4:L$2204,8,FALSE),0)</f>
        <v>0</v>
      </c>
      <c r="N785">
        <f>IFERROR(VLOOKUP(D785:D1497,'Факторы ликвидности'!C$4:L$2204,10,FALSE),0)</f>
        <v>4</v>
      </c>
    </row>
    <row r="786" spans="2:14" x14ac:dyDescent="0.3">
      <c r="B786">
        <v>782</v>
      </c>
      <c r="C786" s="18">
        <f t="shared" si="17"/>
        <v>1</v>
      </c>
      <c r="D786" s="8">
        <v>43010</v>
      </c>
      <c r="E786">
        <f>IFERROR(VLOOKUP(D785:D1498,'Остатки на корсчетах'!B$3:D$4956,2,FALSE),0)</f>
        <v>2225.1</v>
      </c>
      <c r="F786">
        <f>IFERROR(VLOOKUP(D786:D1498,Сальдо!C$3:D$4010,2,FALSE),0)</f>
        <v>117</v>
      </c>
      <c r="G786">
        <f>IFERROR(VLOOKUP(D786:D1498,'Факторы ликвидности'!C$4:L$2204,2,FALSE),0)</f>
        <v>28.7</v>
      </c>
      <c r="H786">
        <f>IFERROR(VLOOKUP(D786:D1498,'Факторы ликвидности'!C$4:L$2204,3,FALSE),0)</f>
        <v>-14.5</v>
      </c>
      <c r="I786">
        <f>IFERROR(VLOOKUP(D786:D1498,'Факторы ликвидности'!C$4:L$2204,4,FALSE),0)</f>
        <v>0</v>
      </c>
      <c r="J786">
        <f>IFERROR(VLOOKUP(D786:D1498,'Факторы ликвидности'!C$4:L$2204,5,FALSE),0)</f>
        <v>0</v>
      </c>
      <c r="K786">
        <f>IFERROR(VLOOKUP(D786:D1498,'Факторы ликвидности'!C$4:L$2204,6,FALSE),0)</f>
        <v>18.5</v>
      </c>
      <c r="L786">
        <f>IFERROR(VLOOKUP(D786:D1498,'Факторы ликвидности'!C$4:L$2204,7,FALSE),0)</f>
        <v>3.4</v>
      </c>
      <c r="M786">
        <f>IFERROR(VLOOKUP(D786:D1498,'Факторы ликвидности'!C$4:L$2204,8,FALSE),0)</f>
        <v>0</v>
      </c>
      <c r="N786">
        <f>IFERROR(VLOOKUP(D786:D1498,'Факторы ликвидности'!C$4:L$2204,10,FALSE),0)</f>
        <v>14.4</v>
      </c>
    </row>
    <row r="787" spans="2:14" x14ac:dyDescent="0.3">
      <c r="B787">
        <v>783</v>
      </c>
      <c r="C787" s="18">
        <f t="shared" si="17"/>
        <v>7</v>
      </c>
      <c r="D787" s="19">
        <v>43009</v>
      </c>
      <c r="E787">
        <f>IFERROR(VLOOKUP(D786:D1499,'Остатки на корсчетах'!B$3:D$4956,2,FALSE),0)</f>
        <v>0</v>
      </c>
      <c r="F787">
        <f>IFERROR(VLOOKUP(D787:D1499,Сальдо!C$3:D$4010,2,FALSE),0)</f>
        <v>0</v>
      </c>
      <c r="G787">
        <f>IFERROR(VLOOKUP(D787:D1499,'Факторы ликвидности'!C$4:L$2204,2,FALSE),0)</f>
        <v>0</v>
      </c>
      <c r="H787">
        <f>IFERROR(VLOOKUP(D787:D1499,'Факторы ликвидности'!C$4:L$2204,3,FALSE),0)</f>
        <v>0</v>
      </c>
      <c r="I787">
        <f>IFERROR(VLOOKUP(D787:D1499,'Факторы ликвидности'!C$4:L$2204,4,FALSE),0)</f>
        <v>0</v>
      </c>
      <c r="J787">
        <f>IFERROR(VLOOKUP(D787:D1499,'Факторы ликвидности'!C$4:L$2204,5,FALSE),0)</f>
        <v>0</v>
      </c>
      <c r="K787">
        <f>IFERROR(VLOOKUP(D787:D1499,'Факторы ликвидности'!C$4:L$2204,6,FALSE),0)</f>
        <v>0</v>
      </c>
      <c r="L787">
        <f>IFERROR(VLOOKUP(D787:D1499,'Факторы ликвидности'!C$4:L$2204,7,FALSE),0)</f>
        <v>0</v>
      </c>
      <c r="M787">
        <f>IFERROR(VLOOKUP(D787:D1499,'Факторы ликвидности'!C$4:L$2204,8,FALSE),0)</f>
        <v>0</v>
      </c>
      <c r="N787">
        <f>IFERROR(VLOOKUP(D787:D1499,'Факторы ликвидности'!C$4:L$2204,10,FALSE),0)</f>
        <v>0</v>
      </c>
    </row>
    <row r="788" spans="2:14" x14ac:dyDescent="0.3">
      <c r="B788">
        <v>784</v>
      </c>
      <c r="C788" s="18">
        <f t="shared" si="17"/>
        <v>6</v>
      </c>
      <c r="D788" s="19">
        <v>43008</v>
      </c>
      <c r="E788">
        <f>IFERROR(VLOOKUP(D787:D1500,'Остатки на корсчетах'!B$3:D$4956,2,FALSE),0)</f>
        <v>0</v>
      </c>
      <c r="F788">
        <f>IFERROR(VLOOKUP(D788:D1500,Сальдо!C$3:D$4010,2,FALSE),0)</f>
        <v>0</v>
      </c>
      <c r="G788">
        <f>IFERROR(VLOOKUP(D788:D1500,'Факторы ликвидности'!C$4:L$2204,2,FALSE),0)</f>
        <v>0</v>
      </c>
      <c r="H788">
        <f>IFERROR(VLOOKUP(D788:D1500,'Факторы ликвидности'!C$4:L$2204,3,FALSE),0)</f>
        <v>0</v>
      </c>
      <c r="I788">
        <f>IFERROR(VLOOKUP(D788:D1500,'Факторы ликвидности'!C$4:L$2204,4,FALSE),0)</f>
        <v>0</v>
      </c>
      <c r="J788">
        <f>IFERROR(VLOOKUP(D788:D1500,'Факторы ликвидности'!C$4:L$2204,5,FALSE),0)</f>
        <v>0</v>
      </c>
      <c r="K788">
        <f>IFERROR(VLOOKUP(D788:D1500,'Факторы ликвидности'!C$4:L$2204,6,FALSE),0)</f>
        <v>0</v>
      </c>
      <c r="L788">
        <f>IFERROR(VLOOKUP(D788:D1500,'Факторы ликвидности'!C$4:L$2204,7,FALSE),0)</f>
        <v>0</v>
      </c>
      <c r="M788">
        <f>IFERROR(VLOOKUP(D788:D1500,'Факторы ликвидности'!C$4:L$2204,8,FALSE),0)</f>
        <v>0</v>
      </c>
      <c r="N788">
        <f>IFERROR(VLOOKUP(D788:D1500,'Факторы ликвидности'!C$4:L$2204,10,FALSE),0)</f>
        <v>0</v>
      </c>
    </row>
    <row r="789" spans="2:14" x14ac:dyDescent="0.3">
      <c r="B789">
        <v>785</v>
      </c>
      <c r="C789" s="18">
        <f t="shared" si="17"/>
        <v>5</v>
      </c>
      <c r="D789" s="19">
        <v>43007</v>
      </c>
      <c r="E789">
        <f>IFERROR(VLOOKUP(D788:D1501,'Остатки на корсчетах'!B$3:D$4956,2,FALSE),0)</f>
        <v>1919.3</v>
      </c>
      <c r="F789">
        <f>IFERROR(VLOOKUP(D789:D1501,Сальдо!C$3:D$4010,2,FALSE),0)</f>
        <v>94</v>
      </c>
      <c r="G789">
        <f>IFERROR(VLOOKUP(D789:D1501,'Факторы ликвидности'!C$4:L$2204,2,FALSE),0)</f>
        <v>7.7</v>
      </c>
      <c r="H789">
        <f>IFERROR(VLOOKUP(D789:D1501,'Факторы ликвидности'!C$4:L$2204,3,FALSE),0)</f>
        <v>320.3</v>
      </c>
      <c r="I789">
        <f>IFERROR(VLOOKUP(D789:D1501,'Факторы ликвидности'!C$4:L$2204,4,FALSE),0)</f>
        <v>0</v>
      </c>
      <c r="J789">
        <f>IFERROR(VLOOKUP(D789:D1501,'Факторы ликвидности'!C$4:L$2204,5,FALSE),0)</f>
        <v>35</v>
      </c>
      <c r="K789">
        <f>IFERROR(VLOOKUP(D789:D1501,'Факторы ликвидности'!C$4:L$2204,6,FALSE),0)</f>
        <v>12.5</v>
      </c>
      <c r="L789">
        <f>IFERROR(VLOOKUP(D789:D1501,'Факторы ликвидности'!C$4:L$2204,7,FALSE),0)</f>
        <v>3.4</v>
      </c>
      <c r="M789">
        <f>IFERROR(VLOOKUP(D789:D1501,'Факторы ликвидности'!C$4:L$2204,8,FALSE),0)</f>
        <v>0</v>
      </c>
      <c r="N789">
        <f>IFERROR(VLOOKUP(D789:D1501,'Факторы ликвидности'!C$4:L$2204,10,FALSE),0)</f>
        <v>-22.3</v>
      </c>
    </row>
    <row r="790" spans="2:14" x14ac:dyDescent="0.3">
      <c r="B790">
        <v>786</v>
      </c>
      <c r="C790" s="18">
        <f t="shared" si="17"/>
        <v>4</v>
      </c>
      <c r="D790" s="19">
        <v>43006</v>
      </c>
      <c r="E790">
        <f>IFERROR(VLOOKUP(D789:D1502,'Остатки на корсчетах'!B$3:D$4956,2,FALSE),0)</f>
        <v>1889.1</v>
      </c>
      <c r="F790">
        <f>IFERROR(VLOOKUP(D790:D1502,Сальдо!C$3:D$4010,2,FALSE),0)</f>
        <v>108.4</v>
      </c>
      <c r="G790">
        <f>IFERROR(VLOOKUP(D790:D1502,'Факторы ликвидности'!C$4:L$2204,2,FALSE),0)</f>
        <v>8.6</v>
      </c>
      <c r="H790">
        <f>IFERROR(VLOOKUP(D790:D1502,'Факторы ликвидности'!C$4:L$2204,3,FALSE),0)</f>
        <v>7.6</v>
      </c>
      <c r="I790">
        <f>IFERROR(VLOOKUP(D790:D1502,'Факторы ликвидности'!C$4:L$2204,4,FALSE),0)</f>
        <v>0</v>
      </c>
      <c r="J790">
        <f>IFERROR(VLOOKUP(D790:D1502,'Факторы ликвидности'!C$4:L$2204,5,FALSE),0)</f>
        <v>0</v>
      </c>
      <c r="K790">
        <f>IFERROR(VLOOKUP(D790:D1502,'Факторы ликвидности'!C$4:L$2204,6,FALSE),0)</f>
        <v>-2.2000000000000002</v>
      </c>
      <c r="L790">
        <f>IFERROR(VLOOKUP(D790:D1502,'Факторы ликвидности'!C$4:L$2204,7,FALSE),0)</f>
        <v>3.4</v>
      </c>
      <c r="M790">
        <f>IFERROR(VLOOKUP(D790:D1502,'Факторы ликвидности'!C$4:L$2204,8,FALSE),0)</f>
        <v>0</v>
      </c>
      <c r="N790">
        <f>IFERROR(VLOOKUP(D790:D1502,'Факторы ликвидности'!C$4:L$2204,10,FALSE),0)</f>
        <v>14</v>
      </c>
    </row>
    <row r="791" spans="2:14" x14ac:dyDescent="0.3">
      <c r="B791">
        <v>787</v>
      </c>
      <c r="C791" s="18">
        <f t="shared" si="17"/>
        <v>3</v>
      </c>
      <c r="D791" s="19">
        <v>43005</v>
      </c>
      <c r="E791">
        <f>IFERROR(VLOOKUP(D790:D1503,'Остатки на корсчетах'!B$3:D$4956,2,FALSE),0)</f>
        <v>1853.6</v>
      </c>
      <c r="F791">
        <f>IFERROR(VLOOKUP(D791:D1503,Сальдо!C$3:D$4010,2,FALSE),0)</f>
        <v>132.4</v>
      </c>
      <c r="G791">
        <f>IFERROR(VLOOKUP(D791:D1503,'Факторы ликвидности'!C$4:L$2204,2,FALSE),0)</f>
        <v>17.2</v>
      </c>
      <c r="H791">
        <f>IFERROR(VLOOKUP(D791:D1503,'Факторы ликвидности'!C$4:L$2204,3,FALSE),0)</f>
        <v>58.2</v>
      </c>
      <c r="I791">
        <f>IFERROR(VLOOKUP(D791:D1503,'Факторы ликвидности'!C$4:L$2204,4,FALSE),0)</f>
        <v>-25</v>
      </c>
      <c r="J791">
        <f>IFERROR(VLOOKUP(D791:D1503,'Факторы ликвидности'!C$4:L$2204,5,FALSE),0)</f>
        <v>9.6</v>
      </c>
      <c r="K791">
        <f>IFERROR(VLOOKUP(D791:D1503,'Факторы ликвидности'!C$4:L$2204,6,FALSE),0)</f>
        <v>0.2</v>
      </c>
      <c r="L791">
        <f>IFERROR(VLOOKUP(D791:D1503,'Факторы ликвидности'!C$4:L$2204,7,FALSE),0)</f>
        <v>3.4</v>
      </c>
      <c r="M791">
        <f>IFERROR(VLOOKUP(D791:D1503,'Факторы ликвидности'!C$4:L$2204,8,FALSE),0)</f>
        <v>-26.6</v>
      </c>
      <c r="N791">
        <f>IFERROR(VLOOKUP(D791:D1503,'Факторы ликвидности'!C$4:L$2204,10,FALSE),0)</f>
        <v>-13.3</v>
      </c>
    </row>
    <row r="792" spans="2:14" x14ac:dyDescent="0.3">
      <c r="B792">
        <v>788</v>
      </c>
      <c r="C792" s="16">
        <f t="shared" si="17"/>
        <v>2</v>
      </c>
      <c r="D792" s="17">
        <v>43004</v>
      </c>
      <c r="E792">
        <f>IFERROR(VLOOKUP(D791:D1504,'Остатки на корсчетах'!B$3:D$4956,2,FALSE),0)</f>
        <v>1965.8</v>
      </c>
      <c r="F792">
        <f>IFERROR(VLOOKUP(D792:D1504,Сальдо!C$3:D$4010,2,FALSE),0)</f>
        <v>220.2</v>
      </c>
      <c r="G792">
        <f>IFERROR(VLOOKUP(D792:D1504,'Факторы ликвидности'!C$4:L$2204,2,FALSE),0)</f>
        <v>32.200000000000003</v>
      </c>
      <c r="H792">
        <f>IFERROR(VLOOKUP(D792:D1504,'Факторы ликвидности'!C$4:L$2204,3,FALSE),0)</f>
        <v>-88.5</v>
      </c>
      <c r="I792">
        <f>IFERROR(VLOOKUP(D792:D1504,'Факторы ликвидности'!C$4:L$2204,4,FALSE),0)</f>
        <v>13.5</v>
      </c>
      <c r="J792">
        <f>IFERROR(VLOOKUP(D792:D1504,'Факторы ликвидности'!C$4:L$2204,5,FALSE),0)</f>
        <v>0</v>
      </c>
      <c r="K792">
        <f>IFERROR(VLOOKUP(D792:D1504,'Факторы ликвидности'!C$4:L$2204,6,FALSE),0)</f>
        <v>-79.400000000000006</v>
      </c>
      <c r="L792">
        <f>IFERROR(VLOOKUP(D792:D1504,'Факторы ликвидности'!C$4:L$2204,7,FALSE),0)</f>
        <v>3.4</v>
      </c>
      <c r="M792">
        <f>IFERROR(VLOOKUP(D792:D1504,'Факторы ликвидности'!C$4:L$2204,8,FALSE),0)</f>
        <v>-0.2</v>
      </c>
      <c r="N792">
        <f>IFERROR(VLOOKUP(D792:D1504,'Факторы ликвидности'!C$4:L$2204,10,FALSE),0)</f>
        <v>-55.8</v>
      </c>
    </row>
    <row r="793" spans="2:14" x14ac:dyDescent="0.3">
      <c r="B793">
        <v>789</v>
      </c>
      <c r="C793" s="16">
        <f t="shared" si="17"/>
        <v>1</v>
      </c>
      <c r="D793" s="17">
        <v>43003</v>
      </c>
      <c r="E793">
        <f>IFERROR(VLOOKUP(D792:D1505,'Остатки на корсчетах'!B$3:D$4956,2,FALSE),0)</f>
        <v>2394.4</v>
      </c>
      <c r="F793">
        <f>IFERROR(VLOOKUP(D793:D1505,Сальдо!C$3:D$4010,2,FALSE),0)</f>
        <v>464.2</v>
      </c>
      <c r="G793">
        <f>IFERROR(VLOOKUP(D793:D1505,'Факторы ликвидности'!C$4:L$2204,2,FALSE),0)</f>
        <v>50.8</v>
      </c>
      <c r="H793">
        <f>IFERROR(VLOOKUP(D793:D1505,'Факторы ликвидности'!C$4:L$2204,3,FALSE),0)</f>
        <v>-725.4</v>
      </c>
      <c r="I793">
        <f>IFERROR(VLOOKUP(D793:D1505,'Факторы ликвидности'!C$4:L$2204,4,FALSE),0)</f>
        <v>0</v>
      </c>
      <c r="J793">
        <f>IFERROR(VLOOKUP(D793:D1505,'Факторы ликвидности'!C$4:L$2204,5,FALSE),0)</f>
        <v>0</v>
      </c>
      <c r="K793">
        <f>IFERROR(VLOOKUP(D793:D1505,'Факторы ликвидности'!C$4:L$2204,6,FALSE),0)</f>
        <v>0.2</v>
      </c>
      <c r="L793">
        <f>IFERROR(VLOOKUP(D793:D1505,'Факторы ликвидности'!C$4:L$2204,7,FALSE),0)</f>
        <v>3.3</v>
      </c>
      <c r="M793">
        <f>IFERROR(VLOOKUP(D793:D1505,'Факторы ликвидности'!C$4:L$2204,8,FALSE),0)</f>
        <v>0.2</v>
      </c>
      <c r="N793">
        <f>IFERROR(VLOOKUP(D793:D1505,'Факторы ликвидности'!C$4:L$2204,10,FALSE),0)</f>
        <v>245.8</v>
      </c>
    </row>
    <row r="794" spans="2:14" x14ac:dyDescent="0.3">
      <c r="B794">
        <v>790</v>
      </c>
      <c r="C794" s="16">
        <f t="shared" si="17"/>
        <v>7</v>
      </c>
      <c r="D794" s="17">
        <v>43002</v>
      </c>
      <c r="E794">
        <f>IFERROR(VLOOKUP(D793:D1506,'Остатки на корсчетах'!B$3:D$4956,2,FALSE),0)</f>
        <v>0</v>
      </c>
      <c r="F794">
        <f>IFERROR(VLOOKUP(D794:D1506,Сальдо!C$3:D$4010,2,FALSE),0)</f>
        <v>0</v>
      </c>
      <c r="G794">
        <f>IFERROR(VLOOKUP(D794:D1506,'Факторы ликвидности'!C$4:L$2204,2,FALSE),0)</f>
        <v>0</v>
      </c>
      <c r="H794">
        <f>IFERROR(VLOOKUP(D794:D1506,'Факторы ликвидности'!C$4:L$2204,3,FALSE),0)</f>
        <v>0</v>
      </c>
      <c r="I794">
        <f>IFERROR(VLOOKUP(D794:D1506,'Факторы ликвидности'!C$4:L$2204,4,FALSE),0)</f>
        <v>0</v>
      </c>
      <c r="J794">
        <f>IFERROR(VLOOKUP(D794:D1506,'Факторы ликвидности'!C$4:L$2204,5,FALSE),0)</f>
        <v>0</v>
      </c>
      <c r="K794">
        <f>IFERROR(VLOOKUP(D794:D1506,'Факторы ликвидности'!C$4:L$2204,6,FALSE),0)</f>
        <v>0</v>
      </c>
      <c r="L794">
        <f>IFERROR(VLOOKUP(D794:D1506,'Факторы ликвидности'!C$4:L$2204,7,FALSE),0)</f>
        <v>0</v>
      </c>
      <c r="M794">
        <f>IFERROR(VLOOKUP(D794:D1506,'Факторы ликвидности'!C$4:L$2204,8,FALSE),0)</f>
        <v>0</v>
      </c>
      <c r="N794">
        <f>IFERROR(VLOOKUP(D794:D1506,'Факторы ликвидности'!C$4:L$2204,10,FALSE),0)</f>
        <v>0</v>
      </c>
    </row>
    <row r="795" spans="2:14" x14ac:dyDescent="0.3">
      <c r="B795">
        <v>791</v>
      </c>
      <c r="C795" s="16">
        <f t="shared" si="17"/>
        <v>6</v>
      </c>
      <c r="D795" s="17">
        <v>43001</v>
      </c>
      <c r="E795">
        <f>IFERROR(VLOOKUP(D794:D1507,'Остатки на корсчетах'!B$3:D$4956,2,FALSE),0)</f>
        <v>0</v>
      </c>
      <c r="F795">
        <f>IFERROR(VLOOKUP(D795:D1507,Сальдо!C$3:D$4010,2,FALSE),0)</f>
        <v>0</v>
      </c>
      <c r="G795">
        <f>IFERROR(VLOOKUP(D795:D1507,'Факторы ликвидности'!C$4:L$2204,2,FALSE),0)</f>
        <v>0</v>
      </c>
      <c r="H795">
        <f>IFERROR(VLOOKUP(D795:D1507,'Факторы ликвидности'!C$4:L$2204,3,FALSE),0)</f>
        <v>0</v>
      </c>
      <c r="I795">
        <f>IFERROR(VLOOKUP(D795:D1507,'Факторы ликвидности'!C$4:L$2204,4,FALSE),0)</f>
        <v>0</v>
      </c>
      <c r="J795">
        <f>IFERROR(VLOOKUP(D795:D1507,'Факторы ликвидности'!C$4:L$2204,5,FALSE),0)</f>
        <v>0</v>
      </c>
      <c r="K795">
        <f>IFERROR(VLOOKUP(D795:D1507,'Факторы ликвидности'!C$4:L$2204,6,FALSE),0)</f>
        <v>0</v>
      </c>
      <c r="L795">
        <f>IFERROR(VLOOKUP(D795:D1507,'Факторы ликвидности'!C$4:L$2204,7,FALSE),0)</f>
        <v>0</v>
      </c>
      <c r="M795">
        <f>IFERROR(VLOOKUP(D795:D1507,'Факторы ликвидности'!C$4:L$2204,8,FALSE),0)</f>
        <v>0</v>
      </c>
      <c r="N795">
        <f>IFERROR(VLOOKUP(D795:D1507,'Факторы ликвидности'!C$4:L$2204,10,FALSE),0)</f>
        <v>0</v>
      </c>
    </row>
    <row r="796" spans="2:14" x14ac:dyDescent="0.3">
      <c r="B796">
        <v>792</v>
      </c>
      <c r="C796" s="16">
        <f t="shared" si="17"/>
        <v>5</v>
      </c>
      <c r="D796" s="17">
        <v>43000</v>
      </c>
      <c r="E796">
        <f>IFERROR(VLOOKUP(D795:D1508,'Остатки на корсчетах'!B$3:D$4956,2,FALSE),0)</f>
        <v>2396.3000000000002</v>
      </c>
      <c r="F796">
        <f>IFERROR(VLOOKUP(D796:D1508,Сальдо!C$3:D$4010,2,FALSE),0)</f>
        <v>264.7</v>
      </c>
      <c r="G796">
        <f>IFERROR(VLOOKUP(D796:D1508,'Факторы ликвидности'!C$4:L$2204,2,FALSE),0)</f>
        <v>-24.6</v>
      </c>
      <c r="H796">
        <f>IFERROR(VLOOKUP(D796:D1508,'Факторы ликвидности'!C$4:L$2204,3,FALSE),0)</f>
        <v>222.2</v>
      </c>
      <c r="I796">
        <f>IFERROR(VLOOKUP(D796:D1508,'Факторы ликвидности'!C$4:L$2204,4,FALSE),0)</f>
        <v>0</v>
      </c>
      <c r="J796">
        <f>IFERROR(VLOOKUP(D796:D1508,'Факторы ликвидности'!C$4:L$2204,5,FALSE),0)</f>
        <v>184</v>
      </c>
      <c r="K796">
        <f>IFERROR(VLOOKUP(D796:D1508,'Факторы ликвидности'!C$4:L$2204,6,FALSE),0)</f>
        <v>-9.1</v>
      </c>
      <c r="L796">
        <f>IFERROR(VLOOKUP(D796:D1508,'Факторы ликвидности'!C$4:L$2204,7,FALSE),0)</f>
        <v>3.4</v>
      </c>
      <c r="M796">
        <f>IFERROR(VLOOKUP(D796:D1508,'Факторы ликвидности'!C$4:L$2204,8,FALSE),0)</f>
        <v>0</v>
      </c>
      <c r="N796">
        <f>IFERROR(VLOOKUP(D796:D1508,'Факторы ликвидности'!C$4:L$2204,10,FALSE),0)</f>
        <v>-199.5</v>
      </c>
    </row>
    <row r="797" spans="2:14" x14ac:dyDescent="0.3">
      <c r="B797">
        <v>793</v>
      </c>
      <c r="C797" s="16">
        <f t="shared" si="17"/>
        <v>4</v>
      </c>
      <c r="D797" s="17">
        <v>42999</v>
      </c>
      <c r="E797">
        <f>IFERROR(VLOOKUP(D796:D1509,'Остатки на корсчетах'!B$3:D$4956,2,FALSE),0)</f>
        <v>2389.6</v>
      </c>
      <c r="F797">
        <f>IFERROR(VLOOKUP(D797:D1509,Сальдо!C$3:D$4010,2,FALSE),0)</f>
        <v>235.6</v>
      </c>
      <c r="G797">
        <f>IFERROR(VLOOKUP(D797:D1509,'Факторы ликвидности'!C$4:L$2204,2,FALSE),0)</f>
        <v>-7.3</v>
      </c>
      <c r="H797">
        <f>IFERROR(VLOOKUP(D797:D1509,'Факторы ликвидности'!C$4:L$2204,3,FALSE),0)</f>
        <v>44.1</v>
      </c>
      <c r="I797">
        <f>IFERROR(VLOOKUP(D797:D1509,'Факторы ликвидности'!C$4:L$2204,4,FALSE),0)</f>
        <v>0</v>
      </c>
      <c r="J797">
        <f>IFERROR(VLOOKUP(D797:D1509,'Факторы ликвидности'!C$4:L$2204,5,FALSE),0)</f>
        <v>0</v>
      </c>
      <c r="K797">
        <f>IFERROR(VLOOKUP(D797:D1509,'Факторы ликвидности'!C$4:L$2204,6,FALSE),0)</f>
        <v>-19.899999999999999</v>
      </c>
      <c r="L797">
        <f>IFERROR(VLOOKUP(D797:D1509,'Факторы ликвидности'!C$4:L$2204,7,FALSE),0)</f>
        <v>3.4</v>
      </c>
      <c r="M797">
        <f>IFERROR(VLOOKUP(D797:D1509,'Факторы ликвидности'!C$4:L$2204,8,FALSE),0)</f>
        <v>0</v>
      </c>
      <c r="N797">
        <f>IFERROR(VLOOKUP(D797:D1509,'Факторы ликвидности'!C$4:L$2204,10,FALSE),0)</f>
        <v>-30.2</v>
      </c>
    </row>
    <row r="798" spans="2:14" x14ac:dyDescent="0.3">
      <c r="B798">
        <v>794</v>
      </c>
      <c r="C798" s="16">
        <f t="shared" si="17"/>
        <v>3</v>
      </c>
      <c r="D798" s="17">
        <v>42998</v>
      </c>
      <c r="E798">
        <f>IFERROR(VLOOKUP(D797:D1510,'Остатки на корсчетах'!B$3:D$4956,2,FALSE),0)</f>
        <v>1771.3</v>
      </c>
      <c r="F798">
        <f>IFERROR(VLOOKUP(D798:D1510,Сальдо!C$3:D$4010,2,FALSE),0)</f>
        <v>416.4</v>
      </c>
      <c r="G798">
        <f>IFERROR(VLOOKUP(D798:D1510,'Факторы ликвидности'!C$4:L$2204,2,FALSE),0)</f>
        <v>9.1</v>
      </c>
      <c r="H798">
        <f>IFERROR(VLOOKUP(D798:D1510,'Факторы ликвидности'!C$4:L$2204,3,FALSE),0)</f>
        <v>429.2</v>
      </c>
      <c r="I798">
        <f>IFERROR(VLOOKUP(D798:D1510,'Факторы ликвидности'!C$4:L$2204,4,FALSE),0)</f>
        <v>-41.5</v>
      </c>
      <c r="J798">
        <f>IFERROR(VLOOKUP(D798:D1510,'Факторы ликвидности'!C$4:L$2204,5,FALSE),0)</f>
        <v>403.8</v>
      </c>
      <c r="K798">
        <f>IFERROR(VLOOKUP(D798:D1510,'Факторы ликвидности'!C$4:L$2204,6,FALSE),0)</f>
        <v>-0.1</v>
      </c>
      <c r="L798">
        <f>IFERROR(VLOOKUP(D798:D1510,'Факторы ликвидности'!C$4:L$2204,7,FALSE),0)</f>
        <v>3.4</v>
      </c>
      <c r="M798">
        <f>IFERROR(VLOOKUP(D798:D1510,'Факторы ликвидности'!C$4:L$2204,8,FALSE),0)</f>
        <v>0</v>
      </c>
      <c r="N798">
        <f>IFERROR(VLOOKUP(D798:D1510,'Факторы ликвидности'!C$4:L$2204,10,FALSE),0)</f>
        <v>179.9</v>
      </c>
    </row>
    <row r="799" spans="2:14" x14ac:dyDescent="0.3">
      <c r="B799">
        <v>795</v>
      </c>
      <c r="C799" s="18">
        <f t="shared" si="17"/>
        <v>2</v>
      </c>
      <c r="D799" s="8">
        <v>42997</v>
      </c>
      <c r="E799">
        <f>IFERROR(VLOOKUP(D798:D1511,'Остатки на корсчетах'!B$3:D$4956,2,FALSE),0)</f>
        <v>2184.8000000000002</v>
      </c>
      <c r="F799">
        <f>IFERROR(VLOOKUP(D799:D1511,Сальдо!C$3:D$4010,2,FALSE),0)</f>
        <v>-391.3</v>
      </c>
      <c r="G799">
        <f>IFERROR(VLOOKUP(D799:D1511,'Факторы ликвидности'!C$4:L$2204,2,FALSE),0)</f>
        <v>15.9</v>
      </c>
      <c r="H799">
        <f>IFERROR(VLOOKUP(D799:D1511,'Факторы ликвидности'!C$4:L$2204,3,FALSE),0)</f>
        <v>144.9</v>
      </c>
      <c r="I799">
        <f>IFERROR(VLOOKUP(D799:D1511,'Факторы ликвидности'!C$4:L$2204,4,FALSE),0)</f>
        <v>0</v>
      </c>
      <c r="J799">
        <f>IFERROR(VLOOKUP(D799:D1511,'Факторы ликвидности'!C$4:L$2204,5,FALSE),0)</f>
        <v>0</v>
      </c>
      <c r="K799">
        <f>IFERROR(VLOOKUP(D799:D1511,'Факторы ликвидности'!C$4:L$2204,6,FALSE),0)</f>
        <v>102.2</v>
      </c>
      <c r="L799">
        <f>IFERROR(VLOOKUP(D799:D1511,'Факторы ликвидности'!C$4:L$2204,7,FALSE),0)</f>
        <v>3.4</v>
      </c>
      <c r="M799">
        <f>IFERROR(VLOOKUP(D799:D1511,'Факторы ликвидности'!C$4:L$2204,8,FALSE),0)</f>
        <v>0</v>
      </c>
      <c r="N799">
        <f>IFERROR(VLOOKUP(D799:D1511,'Факторы ликвидности'!C$4:L$2204,10,FALSE),0)</f>
        <v>-574.29999999999995</v>
      </c>
    </row>
    <row r="800" spans="2:14" x14ac:dyDescent="0.3">
      <c r="B800">
        <v>796</v>
      </c>
      <c r="C800" s="18">
        <f t="shared" si="17"/>
        <v>1</v>
      </c>
      <c r="D800" s="8">
        <v>42996</v>
      </c>
      <c r="E800">
        <f>IFERROR(VLOOKUP(D799:D1512,'Остатки на корсчетах'!B$3:D$4956,2,FALSE),0)</f>
        <v>1342.1</v>
      </c>
      <c r="F800">
        <f>IFERROR(VLOOKUP(D800:D1512,Сальдо!C$3:D$4010,2,FALSE),0)</f>
        <v>-41</v>
      </c>
      <c r="G800">
        <f>IFERROR(VLOOKUP(D800:D1512,'Факторы ликвидности'!C$4:L$2204,2,FALSE),0)</f>
        <v>32</v>
      </c>
      <c r="H800">
        <f>IFERROR(VLOOKUP(D800:D1512,'Факторы ликвидности'!C$4:L$2204,3,FALSE),0)</f>
        <v>459</v>
      </c>
      <c r="I800">
        <f>IFERROR(VLOOKUP(D800:D1512,'Факторы ликвидности'!C$4:L$2204,4,FALSE),0)</f>
        <v>0</v>
      </c>
      <c r="J800">
        <f>IFERROR(VLOOKUP(D800:D1512,'Факторы ликвидности'!C$4:L$2204,5,FALSE),0)</f>
        <v>0</v>
      </c>
      <c r="K800">
        <f>IFERROR(VLOOKUP(D800:D1512,'Факторы ликвидности'!C$4:L$2204,6,FALSE),0)</f>
        <v>99.8</v>
      </c>
      <c r="L800">
        <f>IFERROR(VLOOKUP(D800:D1512,'Факторы ликвидности'!C$4:L$2204,7,FALSE),0)</f>
        <v>3.4</v>
      </c>
      <c r="M800">
        <f>IFERROR(VLOOKUP(D800:D1512,'Факторы ликвидности'!C$4:L$2204,8,FALSE),0)</f>
        <v>0.3</v>
      </c>
      <c r="N800">
        <f>IFERROR(VLOOKUP(D800:D1512,'Факторы ликвидности'!C$4:L$2204,10,FALSE),0)</f>
        <v>351.6</v>
      </c>
    </row>
    <row r="801" spans="2:14" x14ac:dyDescent="0.3">
      <c r="B801">
        <v>797</v>
      </c>
      <c r="C801" s="18">
        <f t="shared" si="17"/>
        <v>7</v>
      </c>
      <c r="D801" s="19">
        <v>42995</v>
      </c>
      <c r="E801">
        <f>IFERROR(VLOOKUP(D800:D1513,'Остатки на корсчетах'!B$3:D$4956,2,FALSE),0)</f>
        <v>0</v>
      </c>
      <c r="F801">
        <f>IFERROR(VLOOKUP(D801:D1513,Сальдо!C$3:D$4010,2,FALSE),0)</f>
        <v>0</v>
      </c>
      <c r="G801">
        <f>IFERROR(VLOOKUP(D801:D1513,'Факторы ликвидности'!C$4:L$2204,2,FALSE),0)</f>
        <v>0</v>
      </c>
      <c r="H801">
        <f>IFERROR(VLOOKUP(D801:D1513,'Факторы ликвидности'!C$4:L$2204,3,FALSE),0)</f>
        <v>0</v>
      </c>
      <c r="I801">
        <f>IFERROR(VLOOKUP(D801:D1513,'Факторы ликвидности'!C$4:L$2204,4,FALSE),0)</f>
        <v>0</v>
      </c>
      <c r="J801">
        <f>IFERROR(VLOOKUP(D801:D1513,'Факторы ликвидности'!C$4:L$2204,5,FALSE),0)</f>
        <v>0</v>
      </c>
      <c r="K801">
        <f>IFERROR(VLOOKUP(D801:D1513,'Факторы ликвидности'!C$4:L$2204,6,FALSE),0)</f>
        <v>0</v>
      </c>
      <c r="L801">
        <f>IFERROR(VLOOKUP(D801:D1513,'Факторы ликвидности'!C$4:L$2204,7,FALSE),0)</f>
        <v>0</v>
      </c>
      <c r="M801">
        <f>IFERROR(VLOOKUP(D801:D1513,'Факторы ликвидности'!C$4:L$2204,8,FALSE),0)</f>
        <v>0</v>
      </c>
      <c r="N801">
        <f>IFERROR(VLOOKUP(D801:D1513,'Факторы ликвидности'!C$4:L$2204,10,FALSE),0)</f>
        <v>0</v>
      </c>
    </row>
    <row r="802" spans="2:14" x14ac:dyDescent="0.3">
      <c r="B802">
        <v>798</v>
      </c>
      <c r="C802" s="18">
        <f t="shared" si="17"/>
        <v>6</v>
      </c>
      <c r="D802" s="19">
        <v>42994</v>
      </c>
      <c r="E802">
        <f>IFERROR(VLOOKUP(D801:D1514,'Остатки на корсчетах'!B$3:D$4956,2,FALSE),0)</f>
        <v>0</v>
      </c>
      <c r="F802">
        <f>IFERROR(VLOOKUP(D802:D1514,Сальдо!C$3:D$4010,2,FALSE),0)</f>
        <v>0</v>
      </c>
      <c r="G802">
        <f>IFERROR(VLOOKUP(D802:D1514,'Факторы ликвидности'!C$4:L$2204,2,FALSE),0)</f>
        <v>0</v>
      </c>
      <c r="H802">
        <f>IFERROR(VLOOKUP(D802:D1514,'Факторы ликвидности'!C$4:L$2204,3,FALSE),0)</f>
        <v>0</v>
      </c>
      <c r="I802">
        <f>IFERROR(VLOOKUP(D802:D1514,'Факторы ликвидности'!C$4:L$2204,4,FALSE),0)</f>
        <v>0</v>
      </c>
      <c r="J802">
        <f>IFERROR(VLOOKUP(D802:D1514,'Факторы ликвидности'!C$4:L$2204,5,FALSE),0)</f>
        <v>0</v>
      </c>
      <c r="K802">
        <f>IFERROR(VLOOKUP(D802:D1514,'Факторы ликвидности'!C$4:L$2204,6,FALSE),0)</f>
        <v>0</v>
      </c>
      <c r="L802">
        <f>IFERROR(VLOOKUP(D802:D1514,'Факторы ликвидности'!C$4:L$2204,7,FALSE),0)</f>
        <v>0</v>
      </c>
      <c r="M802">
        <f>IFERROR(VLOOKUP(D802:D1514,'Факторы ликвидности'!C$4:L$2204,8,FALSE),0)</f>
        <v>0</v>
      </c>
      <c r="N802">
        <f>IFERROR(VLOOKUP(D802:D1514,'Факторы ликвидности'!C$4:L$2204,10,FALSE),0)</f>
        <v>0</v>
      </c>
    </row>
    <row r="803" spans="2:14" x14ac:dyDescent="0.3">
      <c r="B803">
        <v>799</v>
      </c>
      <c r="C803" s="18">
        <f t="shared" si="17"/>
        <v>5</v>
      </c>
      <c r="D803" s="19">
        <v>42993</v>
      </c>
      <c r="E803">
        <f>IFERROR(VLOOKUP(D802:D1515,'Остатки на корсчетах'!B$3:D$4956,2,FALSE),0)</f>
        <v>1230.5</v>
      </c>
      <c r="F803">
        <f>IFERROR(VLOOKUP(D803:D1515,Сальдо!C$3:D$4010,2,FALSE),0)</f>
        <v>-439.7</v>
      </c>
      <c r="G803">
        <f>IFERROR(VLOOKUP(D803:D1515,'Факторы ликвидности'!C$4:L$2204,2,FALSE),0)</f>
        <v>-28.6</v>
      </c>
      <c r="H803">
        <f>IFERROR(VLOOKUP(D803:D1515,'Факторы ликвидности'!C$4:L$2204,3,FALSE),0)</f>
        <v>70.3</v>
      </c>
      <c r="I803">
        <f>IFERROR(VLOOKUP(D803:D1515,'Факторы ликвидности'!C$4:L$2204,4,FALSE),0)</f>
        <v>0</v>
      </c>
      <c r="J803">
        <f>IFERROR(VLOOKUP(D803:D1515,'Факторы ликвидности'!C$4:L$2204,5,FALSE),0)</f>
        <v>-100.2</v>
      </c>
      <c r="K803">
        <f>IFERROR(VLOOKUP(D803:D1515,'Факторы ликвидности'!C$4:L$2204,6,FALSE),0)</f>
        <v>97.9</v>
      </c>
      <c r="L803">
        <f>IFERROR(VLOOKUP(D803:D1515,'Факторы ликвидности'!C$4:L$2204,7,FALSE),0)</f>
        <v>3.4</v>
      </c>
      <c r="M803">
        <f>IFERROR(VLOOKUP(D803:D1515,'Факторы ликвидности'!C$4:L$2204,8,FALSE),0)</f>
        <v>2.4</v>
      </c>
      <c r="N803">
        <f>IFERROR(VLOOKUP(D803:D1515,'Факторы ликвидности'!C$4:L$2204,10,FALSE),0)</f>
        <v>67.5</v>
      </c>
    </row>
    <row r="804" spans="2:14" x14ac:dyDescent="0.3">
      <c r="B804">
        <v>800</v>
      </c>
      <c r="C804" s="18">
        <f t="shared" si="17"/>
        <v>4</v>
      </c>
      <c r="D804" s="19">
        <v>42992</v>
      </c>
      <c r="E804">
        <f>IFERROR(VLOOKUP(D803:D1516,'Остатки на корсчетах'!B$3:D$4956,2,FALSE),0)</f>
        <v>1592.2</v>
      </c>
      <c r="F804">
        <f>IFERROR(VLOOKUP(D804:D1516,Сальдо!C$3:D$4010,2,FALSE),0)</f>
        <v>-243.4</v>
      </c>
      <c r="G804">
        <f>IFERROR(VLOOKUP(D804:D1516,'Факторы ликвидности'!C$4:L$2204,2,FALSE),0)</f>
        <v>-30.2</v>
      </c>
      <c r="H804">
        <f>IFERROR(VLOOKUP(D804:D1516,'Факторы ликвидности'!C$4:L$2204,3,FALSE),0)</f>
        <v>-59.2</v>
      </c>
      <c r="I804">
        <f>IFERROR(VLOOKUP(D804:D1516,'Факторы ликвидности'!C$4:L$2204,4,FALSE),0)</f>
        <v>0</v>
      </c>
      <c r="J804">
        <f>IFERROR(VLOOKUP(D804:D1516,'Факторы ликвидности'!C$4:L$2204,5,FALSE),0)</f>
        <v>0</v>
      </c>
      <c r="K804">
        <f>IFERROR(VLOOKUP(D804:D1516,'Факторы ликвидности'!C$4:L$2204,6,FALSE),0)</f>
        <v>0</v>
      </c>
      <c r="L804">
        <f>IFERROR(VLOOKUP(D804:D1516,'Факторы ликвидности'!C$4:L$2204,7,FALSE),0)</f>
        <v>3.4</v>
      </c>
      <c r="M804">
        <f>IFERROR(VLOOKUP(D804:D1516,'Факторы ликвидности'!C$4:L$2204,8,FALSE),0)</f>
        <v>0.2</v>
      </c>
      <c r="N804">
        <f>IFERROR(VLOOKUP(D804:D1516,'Факторы ликвидности'!C$4:L$2204,10,FALSE),0)</f>
        <v>-272.5</v>
      </c>
    </row>
    <row r="805" spans="2:14" x14ac:dyDescent="0.3">
      <c r="B805">
        <v>801</v>
      </c>
      <c r="C805" s="18">
        <f t="shared" si="17"/>
        <v>3</v>
      </c>
      <c r="D805" s="19">
        <v>42991</v>
      </c>
      <c r="E805">
        <f>IFERROR(VLOOKUP(D804:D1517,'Остатки на корсчетах'!B$3:D$4956,2,FALSE),0)</f>
        <v>1697.6</v>
      </c>
      <c r="F805">
        <f>IFERROR(VLOOKUP(D805:D1517,Сальдо!C$3:D$4010,2,FALSE),0)</f>
        <v>-125.4</v>
      </c>
      <c r="G805">
        <f>IFERROR(VLOOKUP(D805:D1517,'Факторы ликвидности'!C$4:L$2204,2,FALSE),0)</f>
        <v>-13</v>
      </c>
      <c r="H805">
        <f>IFERROR(VLOOKUP(D805:D1517,'Факторы ликвидности'!C$4:L$2204,3,FALSE),0)</f>
        <v>-191.5</v>
      </c>
      <c r="I805">
        <f>IFERROR(VLOOKUP(D805:D1517,'Факторы ликвидности'!C$4:L$2204,4,FALSE),0)</f>
        <v>-36.200000000000003</v>
      </c>
      <c r="J805">
        <f>IFERROR(VLOOKUP(D805:D1517,'Факторы ликвидности'!C$4:L$2204,5,FALSE),0)</f>
        <v>-151.19999999999999</v>
      </c>
      <c r="K805">
        <f>IFERROR(VLOOKUP(D805:D1517,'Факторы ликвидности'!C$4:L$2204,6,FALSE),0)</f>
        <v>0</v>
      </c>
      <c r="L805">
        <f>IFERROR(VLOOKUP(D805:D1517,'Факторы ликвидности'!C$4:L$2204,7,FALSE),0)</f>
        <v>3.4</v>
      </c>
      <c r="M805">
        <f>IFERROR(VLOOKUP(D805:D1517,'Факторы ликвидности'!C$4:L$2204,8,FALSE),0)</f>
        <v>0</v>
      </c>
      <c r="N805">
        <f>IFERROR(VLOOKUP(D805:D1517,'Факторы ликвидности'!C$4:L$2204,10,FALSE),0)</f>
        <v>99.1</v>
      </c>
    </row>
    <row r="806" spans="2:14" x14ac:dyDescent="0.3">
      <c r="B806">
        <v>802</v>
      </c>
      <c r="C806" s="16">
        <f t="shared" si="17"/>
        <v>2</v>
      </c>
      <c r="D806" s="17">
        <v>42990</v>
      </c>
      <c r="E806">
        <f>IFERROR(VLOOKUP(D805:D1518,'Остатки на корсчетах'!B$3:D$4956,2,FALSE),0)</f>
        <v>1765.5</v>
      </c>
      <c r="F806">
        <f>IFERROR(VLOOKUP(D806:D1518,Сальдо!C$3:D$4010,2,FALSE),0)</f>
        <v>-340.4</v>
      </c>
      <c r="G806">
        <f>IFERROR(VLOOKUP(D806:D1518,'Факторы ликвидности'!C$4:L$2204,2,FALSE),0)</f>
        <v>-5.7</v>
      </c>
      <c r="H806">
        <f>IFERROR(VLOOKUP(D806:D1518,'Факторы ликвидности'!C$4:L$2204,3,FALSE),0)</f>
        <v>17</v>
      </c>
      <c r="I806">
        <f>IFERROR(VLOOKUP(D806:D1518,'Факторы ликвидности'!C$4:L$2204,4,FALSE),0)</f>
        <v>11.4</v>
      </c>
      <c r="J806">
        <f>IFERROR(VLOOKUP(D806:D1518,'Факторы ликвидности'!C$4:L$2204,5,FALSE),0)</f>
        <v>0</v>
      </c>
      <c r="K806">
        <f>IFERROR(VLOOKUP(D806:D1518,'Факторы ликвидности'!C$4:L$2204,6,FALSE),0)</f>
        <v>-51.6</v>
      </c>
      <c r="L806">
        <f>IFERROR(VLOOKUP(D806:D1518,'Факторы ликвидности'!C$4:L$2204,7,FALSE),0)</f>
        <v>3.4</v>
      </c>
      <c r="M806">
        <f>IFERROR(VLOOKUP(D806:D1518,'Факторы ликвидности'!C$4:L$2204,8,FALSE),0)</f>
        <v>0</v>
      </c>
      <c r="N806">
        <f>IFERROR(VLOOKUP(D806:D1518,'Факторы ликвидности'!C$4:L$2204,10,FALSE),0)</f>
        <v>-79.2</v>
      </c>
    </row>
    <row r="807" spans="2:14" x14ac:dyDescent="0.3">
      <c r="B807">
        <v>803</v>
      </c>
      <c r="C807" s="16">
        <f t="shared" si="17"/>
        <v>1</v>
      </c>
      <c r="D807" s="17">
        <v>42989</v>
      </c>
      <c r="E807">
        <f>IFERROR(VLOOKUP(D806:D1519,'Остатки на корсчетах'!B$3:D$4956,2,FALSE),0)</f>
        <v>1819.6</v>
      </c>
      <c r="F807">
        <f>IFERROR(VLOOKUP(D807:D1519,Сальдо!C$3:D$4010,2,FALSE),0)</f>
        <v>-406</v>
      </c>
      <c r="G807">
        <f>IFERROR(VLOOKUP(D807:D1519,'Факторы ликвидности'!C$4:L$2204,2,FALSE),0)</f>
        <v>13.4</v>
      </c>
      <c r="H807">
        <f>IFERROR(VLOOKUP(D807:D1519,'Факторы ликвидности'!C$4:L$2204,3,FALSE),0)</f>
        <v>-4.0999999999999996</v>
      </c>
      <c r="I807">
        <f>IFERROR(VLOOKUP(D807:D1519,'Факторы ликвидности'!C$4:L$2204,4,FALSE),0)</f>
        <v>0</v>
      </c>
      <c r="J807">
        <f>IFERROR(VLOOKUP(D807:D1519,'Факторы ликвидности'!C$4:L$2204,5,FALSE),0)</f>
        <v>0</v>
      </c>
      <c r="K807">
        <f>IFERROR(VLOOKUP(D807:D1519,'Факторы ликвидности'!C$4:L$2204,6,FALSE),0)</f>
        <v>-50.1</v>
      </c>
      <c r="L807">
        <f>IFERROR(VLOOKUP(D807:D1519,'Факторы ликвидности'!C$4:L$2204,7,FALSE),0)</f>
        <v>3.4</v>
      </c>
      <c r="M807">
        <f>IFERROR(VLOOKUP(D807:D1519,'Факторы ликвидности'!C$4:L$2204,8,FALSE),0)</f>
        <v>0</v>
      </c>
      <c r="N807">
        <f>IFERROR(VLOOKUP(D807:D1519,'Факторы ликвидности'!C$4:L$2204,10,FALSE),0)</f>
        <v>-63.4</v>
      </c>
    </row>
    <row r="808" spans="2:14" x14ac:dyDescent="0.3">
      <c r="B808">
        <v>804</v>
      </c>
      <c r="C808" s="16">
        <f t="shared" si="17"/>
        <v>7</v>
      </c>
      <c r="D808" s="17">
        <v>42988</v>
      </c>
      <c r="E808">
        <f>IFERROR(VLOOKUP(D807:D1520,'Остатки на корсчетах'!B$3:D$4956,2,FALSE),0)</f>
        <v>0</v>
      </c>
      <c r="F808">
        <f>IFERROR(VLOOKUP(D808:D1520,Сальдо!C$3:D$4010,2,FALSE),0)</f>
        <v>0</v>
      </c>
      <c r="G808">
        <f>IFERROR(VLOOKUP(D808:D1520,'Факторы ликвидности'!C$4:L$2204,2,FALSE),0)</f>
        <v>0</v>
      </c>
      <c r="H808">
        <f>IFERROR(VLOOKUP(D808:D1520,'Факторы ликвидности'!C$4:L$2204,3,FALSE),0)</f>
        <v>0</v>
      </c>
      <c r="I808">
        <f>IFERROR(VLOOKUP(D808:D1520,'Факторы ликвидности'!C$4:L$2204,4,FALSE),0)</f>
        <v>0</v>
      </c>
      <c r="J808">
        <f>IFERROR(VLOOKUP(D808:D1520,'Факторы ликвидности'!C$4:L$2204,5,FALSE),0)</f>
        <v>0</v>
      </c>
      <c r="K808">
        <f>IFERROR(VLOOKUP(D808:D1520,'Факторы ликвидности'!C$4:L$2204,6,FALSE),0)</f>
        <v>0</v>
      </c>
      <c r="L808">
        <f>IFERROR(VLOOKUP(D808:D1520,'Факторы ликвидности'!C$4:L$2204,7,FALSE),0)</f>
        <v>0</v>
      </c>
      <c r="M808">
        <f>IFERROR(VLOOKUP(D808:D1520,'Факторы ликвидности'!C$4:L$2204,8,FALSE),0)</f>
        <v>0</v>
      </c>
      <c r="N808">
        <f>IFERROR(VLOOKUP(D808:D1520,'Факторы ликвидности'!C$4:L$2204,10,FALSE),0)</f>
        <v>0</v>
      </c>
    </row>
    <row r="809" spans="2:14" x14ac:dyDescent="0.3">
      <c r="B809">
        <v>805</v>
      </c>
      <c r="C809" s="16">
        <f t="shared" si="17"/>
        <v>6</v>
      </c>
      <c r="D809" s="17">
        <v>42987</v>
      </c>
      <c r="E809">
        <f>IFERROR(VLOOKUP(D808:D1521,'Остатки на корсчетах'!B$3:D$4956,2,FALSE),0)</f>
        <v>0</v>
      </c>
      <c r="F809">
        <f>IFERROR(VLOOKUP(D809:D1521,Сальдо!C$3:D$4010,2,FALSE),0)</f>
        <v>0</v>
      </c>
      <c r="G809">
        <f>IFERROR(VLOOKUP(D809:D1521,'Факторы ликвидности'!C$4:L$2204,2,FALSE),0)</f>
        <v>0</v>
      </c>
      <c r="H809">
        <f>IFERROR(VLOOKUP(D809:D1521,'Факторы ликвидности'!C$4:L$2204,3,FALSE),0)</f>
        <v>0</v>
      </c>
      <c r="I809">
        <f>IFERROR(VLOOKUP(D809:D1521,'Факторы ликвидности'!C$4:L$2204,4,FALSE),0)</f>
        <v>0</v>
      </c>
      <c r="J809">
        <f>IFERROR(VLOOKUP(D809:D1521,'Факторы ликвидности'!C$4:L$2204,5,FALSE),0)</f>
        <v>0</v>
      </c>
      <c r="K809">
        <f>IFERROR(VLOOKUP(D809:D1521,'Факторы ликвидности'!C$4:L$2204,6,FALSE),0)</f>
        <v>0</v>
      </c>
      <c r="L809">
        <f>IFERROR(VLOOKUP(D809:D1521,'Факторы ликвидности'!C$4:L$2204,7,FALSE),0)</f>
        <v>0</v>
      </c>
      <c r="M809">
        <f>IFERROR(VLOOKUP(D809:D1521,'Факторы ликвидности'!C$4:L$2204,8,FALSE),0)</f>
        <v>0</v>
      </c>
      <c r="N809">
        <f>IFERROR(VLOOKUP(D809:D1521,'Факторы ликвидности'!C$4:L$2204,10,FALSE),0)</f>
        <v>0</v>
      </c>
    </row>
    <row r="810" spans="2:14" x14ac:dyDescent="0.3">
      <c r="B810">
        <v>806</v>
      </c>
      <c r="C810" s="16">
        <f t="shared" si="17"/>
        <v>5</v>
      </c>
      <c r="D810" s="17">
        <v>42986</v>
      </c>
      <c r="E810">
        <f>IFERROR(VLOOKUP(D809:D1522,'Остатки на корсчетах'!B$3:D$4956,2,FALSE),0)</f>
        <v>1783.1</v>
      </c>
      <c r="F810">
        <f>IFERROR(VLOOKUP(D810:D1522,Сальдо!C$3:D$4010,2,FALSE),0)</f>
        <v>-450.6</v>
      </c>
      <c r="G810">
        <f>IFERROR(VLOOKUP(D810:D1522,'Факторы ликвидности'!C$4:L$2204,2,FALSE),0)</f>
        <v>-35.1</v>
      </c>
      <c r="H810">
        <f>IFERROR(VLOOKUP(D810:D1522,'Факторы ликвидности'!C$4:L$2204,3,FALSE),0)</f>
        <v>115.8</v>
      </c>
      <c r="I810">
        <f>IFERROR(VLOOKUP(D810:D1522,'Факторы ликвидности'!C$4:L$2204,4,FALSE),0)</f>
        <v>0</v>
      </c>
      <c r="J810">
        <f>IFERROR(VLOOKUP(D810:D1522,'Факторы ликвидности'!C$4:L$2204,5,FALSE),0)</f>
        <v>100</v>
      </c>
      <c r="K810">
        <f>IFERROR(VLOOKUP(D810:D1522,'Факторы ликвидности'!C$4:L$2204,6,FALSE),0)</f>
        <v>-50.3</v>
      </c>
      <c r="L810">
        <f>IFERROR(VLOOKUP(D810:D1522,'Факторы ликвидности'!C$4:L$2204,7,FALSE),0)</f>
        <v>3.4</v>
      </c>
      <c r="M810">
        <f>IFERROR(VLOOKUP(D810:D1522,'Факторы ликвидности'!C$4:L$2204,8,FALSE),0)</f>
        <v>0.1</v>
      </c>
      <c r="N810">
        <f>IFERROR(VLOOKUP(D810:D1522,'Факторы ликвидности'!C$4:L$2204,10,FALSE),0)</f>
        <v>-44.3</v>
      </c>
    </row>
    <row r="811" spans="2:14" x14ac:dyDescent="0.3">
      <c r="B811">
        <v>807</v>
      </c>
      <c r="C811" s="16">
        <f t="shared" si="17"/>
        <v>4</v>
      </c>
      <c r="D811" s="17">
        <v>42985</v>
      </c>
      <c r="E811">
        <f>IFERROR(VLOOKUP(D810:D1523,'Остатки на корсчетах'!B$3:D$4956,2,FALSE),0)</f>
        <v>1824.9</v>
      </c>
      <c r="F811">
        <f>IFERROR(VLOOKUP(D811:D1523,Сальдо!C$3:D$4010,2,FALSE),0)</f>
        <v>-474.3</v>
      </c>
      <c r="G811">
        <f>IFERROR(VLOOKUP(D811:D1523,'Факторы ликвидности'!C$4:L$2204,2,FALSE),0)</f>
        <v>-35.4</v>
      </c>
      <c r="H811">
        <f>IFERROR(VLOOKUP(D811:D1523,'Факторы ликвидности'!C$4:L$2204,3,FALSE),0)</f>
        <v>19.899999999999999</v>
      </c>
      <c r="I811">
        <f>IFERROR(VLOOKUP(D811:D1523,'Факторы ликвидности'!C$4:L$2204,4,FALSE),0)</f>
        <v>0</v>
      </c>
      <c r="J811">
        <f>IFERROR(VLOOKUP(D811:D1523,'Факторы ликвидности'!C$4:L$2204,5,FALSE),0)</f>
        <v>0</v>
      </c>
      <c r="K811">
        <f>IFERROR(VLOOKUP(D811:D1523,'Факторы ликвидности'!C$4:L$2204,6,FALSE),0)</f>
        <v>-32.700000000000003</v>
      </c>
      <c r="L811">
        <f>IFERROR(VLOOKUP(D811:D1523,'Факторы ликвидности'!C$4:L$2204,7,FALSE),0)</f>
        <v>2.1</v>
      </c>
      <c r="M811">
        <f>IFERROR(VLOOKUP(D811:D1523,'Факторы ликвидности'!C$4:L$2204,8,FALSE),0)</f>
        <v>0</v>
      </c>
      <c r="N811">
        <f>IFERROR(VLOOKUP(D811:D1523,'Факторы ликвидности'!C$4:L$2204,10,FALSE),0)</f>
        <v>-26.2</v>
      </c>
    </row>
    <row r="812" spans="2:14" x14ac:dyDescent="0.3">
      <c r="B812">
        <v>808</v>
      </c>
      <c r="C812" s="16">
        <f t="shared" si="17"/>
        <v>3</v>
      </c>
      <c r="D812" s="17">
        <v>42984</v>
      </c>
      <c r="E812">
        <f>IFERROR(VLOOKUP(D811:D1524,'Остатки на корсчетах'!B$3:D$4956,2,FALSE),0)</f>
        <v>1757.4</v>
      </c>
      <c r="F812">
        <f>IFERROR(VLOOKUP(D812:D1524,Сальдо!C$3:D$4010,2,FALSE),0)</f>
        <v>-270.3</v>
      </c>
      <c r="G812">
        <f>IFERROR(VLOOKUP(D812:D1524,'Факторы ликвидности'!C$4:L$2204,2,FALSE),0)</f>
        <v>-13.5</v>
      </c>
      <c r="H812">
        <f>IFERROR(VLOOKUP(D812:D1524,'Факторы ликвидности'!C$4:L$2204,3,FALSE),0)</f>
        <v>-126.8</v>
      </c>
      <c r="I812">
        <f>IFERROR(VLOOKUP(D812:D1524,'Факторы ликвидности'!C$4:L$2204,4,FALSE),0)</f>
        <v>-41.2</v>
      </c>
      <c r="J812">
        <f>IFERROR(VLOOKUP(D812:D1524,'Факторы ликвидности'!C$4:L$2204,5,FALSE),0)</f>
        <v>-113.2</v>
      </c>
      <c r="K812">
        <f>IFERROR(VLOOKUP(D812:D1524,'Факторы ликвидности'!C$4:L$2204,6,FALSE),0)</f>
        <v>0</v>
      </c>
      <c r="L812">
        <f>IFERROR(VLOOKUP(D812:D1524,'Факторы ликвидности'!C$4:L$2204,7,FALSE),0)</f>
        <v>2.1</v>
      </c>
      <c r="M812">
        <f>IFERROR(VLOOKUP(D812:D1524,'Факторы ликвидности'!C$4:L$2204,8,FALSE),0)</f>
        <v>0</v>
      </c>
      <c r="N812">
        <f>IFERROR(VLOOKUP(D812:D1524,'Факторы ликвидности'!C$4:L$2204,10,FALSE),0)</f>
        <v>207.9</v>
      </c>
    </row>
    <row r="813" spans="2:14" x14ac:dyDescent="0.3">
      <c r="B813">
        <v>809</v>
      </c>
      <c r="C813" s="18">
        <f t="shared" si="17"/>
        <v>2</v>
      </c>
      <c r="D813" s="8">
        <v>42983</v>
      </c>
      <c r="E813">
        <f>IFERROR(VLOOKUP(D812:D1525,'Остатки на корсчетах'!B$3:D$4956,2,FALSE),0)</f>
        <v>1950.9</v>
      </c>
      <c r="F813">
        <f>IFERROR(VLOOKUP(D813:D1525,Сальдо!C$3:D$4010,2,FALSE),0)</f>
        <v>-355.6</v>
      </c>
      <c r="G813">
        <f>IFERROR(VLOOKUP(D813:D1525,'Факторы ликвидности'!C$4:L$2204,2,FALSE),0)</f>
        <v>5.3</v>
      </c>
      <c r="H813">
        <f>IFERROR(VLOOKUP(D813:D1525,'Факторы ликвидности'!C$4:L$2204,3,FALSE),0)</f>
        <v>-68.7</v>
      </c>
      <c r="I813">
        <f>IFERROR(VLOOKUP(D813:D1525,'Факторы ликвидности'!C$4:L$2204,4,FALSE),0)</f>
        <v>0</v>
      </c>
      <c r="J813">
        <f>IFERROR(VLOOKUP(D813:D1525,'Факторы ликвидности'!C$4:L$2204,5,FALSE),0)</f>
        <v>0</v>
      </c>
      <c r="K813">
        <f>IFERROR(VLOOKUP(D813:D1525,'Факторы ликвидности'!C$4:L$2204,6,FALSE),0)</f>
        <v>-167.6</v>
      </c>
      <c r="L813">
        <f>IFERROR(VLOOKUP(D813:D1525,'Факторы ликвидности'!C$4:L$2204,7,FALSE),0)</f>
        <v>4.0999999999999996</v>
      </c>
      <c r="M813">
        <f>IFERROR(VLOOKUP(D813:D1525,'Факторы ликвидности'!C$4:L$2204,8,FALSE),0)</f>
        <v>0</v>
      </c>
      <c r="N813">
        <f>IFERROR(VLOOKUP(D813:D1525,'Факторы ликвидности'!C$4:L$2204,10,FALSE),0)</f>
        <v>-130.19999999999999</v>
      </c>
    </row>
    <row r="814" spans="2:14" x14ac:dyDescent="0.3">
      <c r="B814">
        <v>810</v>
      </c>
      <c r="C814" s="18">
        <f t="shared" si="17"/>
        <v>1</v>
      </c>
      <c r="D814" s="8">
        <v>42982</v>
      </c>
      <c r="E814">
        <f>IFERROR(VLOOKUP(D813:D1526,'Остатки на корсчетах'!B$3:D$4956,2,FALSE),0)</f>
        <v>1948.6</v>
      </c>
      <c r="F814">
        <f>IFERROR(VLOOKUP(D814:D1526,Сальдо!C$3:D$4010,2,FALSE),0)</f>
        <v>-384</v>
      </c>
      <c r="G814">
        <f>IFERROR(VLOOKUP(D814:D1526,'Факторы ликвидности'!C$4:L$2204,2,FALSE),0)</f>
        <v>27</v>
      </c>
      <c r="H814">
        <f>IFERROR(VLOOKUP(D814:D1526,'Факторы ликвидности'!C$4:L$2204,3,FALSE),0)</f>
        <v>2.6</v>
      </c>
      <c r="I814">
        <f>IFERROR(VLOOKUP(D814:D1526,'Факторы ликвидности'!C$4:L$2204,4,FALSE),0)</f>
        <v>0</v>
      </c>
      <c r="J814">
        <f>IFERROR(VLOOKUP(D814:D1526,'Факторы ликвидности'!C$4:L$2204,5,FALSE),0)</f>
        <v>0</v>
      </c>
      <c r="K814">
        <f>IFERROR(VLOOKUP(D814:D1526,'Факторы ликвидности'!C$4:L$2204,6,FALSE),0)</f>
        <v>49.8</v>
      </c>
      <c r="L814">
        <f>IFERROR(VLOOKUP(D814:D1526,'Факторы ликвидности'!C$4:L$2204,7,FALSE),0)</f>
        <v>0</v>
      </c>
      <c r="M814">
        <f>IFERROR(VLOOKUP(D814:D1526,'Факторы ликвидности'!C$4:L$2204,8,FALSE),0)</f>
        <v>0</v>
      </c>
      <c r="N814">
        <f>IFERROR(VLOOKUP(D814:D1526,'Факторы ликвидности'!C$4:L$2204,10,FALSE),0)</f>
        <v>-27.2</v>
      </c>
    </row>
    <row r="815" spans="2:14" x14ac:dyDescent="0.3">
      <c r="B815">
        <v>811</v>
      </c>
      <c r="C815" s="18">
        <f t="shared" si="17"/>
        <v>7</v>
      </c>
      <c r="D815" s="19">
        <v>42981</v>
      </c>
      <c r="E815">
        <f>IFERROR(VLOOKUP(D814:D1527,'Остатки на корсчетах'!B$3:D$4956,2,FALSE),0)</f>
        <v>0</v>
      </c>
      <c r="F815">
        <f>IFERROR(VLOOKUP(D815:D1527,Сальдо!C$3:D$4010,2,FALSE),0)</f>
        <v>0</v>
      </c>
      <c r="G815">
        <f>IFERROR(VLOOKUP(D815:D1527,'Факторы ликвидности'!C$4:L$2204,2,FALSE),0)</f>
        <v>0</v>
      </c>
      <c r="H815">
        <f>IFERROR(VLOOKUP(D815:D1527,'Факторы ликвидности'!C$4:L$2204,3,FALSE),0)</f>
        <v>0</v>
      </c>
      <c r="I815">
        <f>IFERROR(VLOOKUP(D815:D1527,'Факторы ликвидности'!C$4:L$2204,4,FALSE),0)</f>
        <v>0</v>
      </c>
      <c r="J815">
        <f>IFERROR(VLOOKUP(D815:D1527,'Факторы ликвидности'!C$4:L$2204,5,FALSE),0)</f>
        <v>0</v>
      </c>
      <c r="K815">
        <f>IFERROR(VLOOKUP(D815:D1527,'Факторы ликвидности'!C$4:L$2204,6,FALSE),0)</f>
        <v>0</v>
      </c>
      <c r="L815">
        <f>IFERROR(VLOOKUP(D815:D1527,'Факторы ликвидности'!C$4:L$2204,7,FALSE),0)</f>
        <v>0</v>
      </c>
      <c r="M815">
        <f>IFERROR(VLOOKUP(D815:D1527,'Факторы ликвидности'!C$4:L$2204,8,FALSE),0)</f>
        <v>0</v>
      </c>
      <c r="N815">
        <f>IFERROR(VLOOKUP(D815:D1527,'Факторы ликвидности'!C$4:L$2204,10,FALSE),0)</f>
        <v>0</v>
      </c>
    </row>
    <row r="816" spans="2:14" x14ac:dyDescent="0.3">
      <c r="B816">
        <v>812</v>
      </c>
      <c r="C816" s="18">
        <f t="shared" si="17"/>
        <v>6</v>
      </c>
      <c r="D816" s="19">
        <v>42980</v>
      </c>
      <c r="E816">
        <f>IFERROR(VLOOKUP(D815:D1528,'Остатки на корсчетах'!B$3:D$4956,2,FALSE),0)</f>
        <v>0</v>
      </c>
      <c r="F816">
        <f>IFERROR(VLOOKUP(D816:D1528,Сальдо!C$3:D$4010,2,FALSE),0)</f>
        <v>0</v>
      </c>
      <c r="G816">
        <f>IFERROR(VLOOKUP(D816:D1528,'Факторы ликвидности'!C$4:L$2204,2,FALSE),0)</f>
        <v>0</v>
      </c>
      <c r="H816">
        <f>IFERROR(VLOOKUP(D816:D1528,'Факторы ликвидности'!C$4:L$2204,3,FALSE),0)</f>
        <v>0</v>
      </c>
      <c r="I816">
        <f>IFERROR(VLOOKUP(D816:D1528,'Факторы ликвидности'!C$4:L$2204,4,FALSE),0)</f>
        <v>0</v>
      </c>
      <c r="J816">
        <f>IFERROR(VLOOKUP(D816:D1528,'Факторы ликвидности'!C$4:L$2204,5,FALSE),0)</f>
        <v>0</v>
      </c>
      <c r="K816">
        <f>IFERROR(VLOOKUP(D816:D1528,'Факторы ликвидности'!C$4:L$2204,6,FALSE),0)</f>
        <v>0</v>
      </c>
      <c r="L816">
        <f>IFERROR(VLOOKUP(D816:D1528,'Факторы ликвидности'!C$4:L$2204,7,FALSE),0)</f>
        <v>0</v>
      </c>
      <c r="M816">
        <f>IFERROR(VLOOKUP(D816:D1528,'Факторы ликвидности'!C$4:L$2204,8,FALSE),0)</f>
        <v>0</v>
      </c>
      <c r="N816">
        <f>IFERROR(VLOOKUP(D816:D1528,'Факторы ликвидности'!C$4:L$2204,10,FALSE),0)</f>
        <v>0</v>
      </c>
    </row>
    <row r="817" spans="2:14" x14ac:dyDescent="0.3">
      <c r="B817">
        <v>813</v>
      </c>
      <c r="C817" s="18">
        <f t="shared" si="17"/>
        <v>5</v>
      </c>
      <c r="D817" s="19">
        <v>42979</v>
      </c>
      <c r="E817">
        <f>IFERROR(VLOOKUP(D816:D1529,'Остатки на корсчетах'!B$3:D$4956,2,FALSE),0)</f>
        <v>1928.9</v>
      </c>
      <c r="F817">
        <f>IFERROR(VLOOKUP(D817:D1529,Сальдо!C$3:D$4010,2,FALSE),0)</f>
        <v>-653.70000000000005</v>
      </c>
      <c r="G817">
        <f>IFERROR(VLOOKUP(D817:D1529,'Факторы ликвидности'!C$4:L$2204,2,FALSE),0)</f>
        <v>-23.2</v>
      </c>
      <c r="H817">
        <f>IFERROR(VLOOKUP(D817:D1529,'Факторы ликвидности'!C$4:L$2204,3,FALSE),0)</f>
        <v>303.39999999999998</v>
      </c>
      <c r="I817">
        <f>IFERROR(VLOOKUP(D817:D1529,'Факторы ликвидности'!C$4:L$2204,4,FALSE),0)</f>
        <v>0</v>
      </c>
      <c r="J817">
        <f>IFERROR(VLOOKUP(D817:D1529,'Факторы ликвидности'!C$4:L$2204,5,FALSE),0)</f>
        <v>0</v>
      </c>
      <c r="K817">
        <f>IFERROR(VLOOKUP(D817:D1529,'Факторы ликвидности'!C$4:L$2204,6,FALSE),0)</f>
        <v>250</v>
      </c>
      <c r="L817">
        <f>IFERROR(VLOOKUP(D817:D1529,'Факторы ликвидности'!C$4:L$2204,7,FALSE),0)</f>
        <v>2</v>
      </c>
      <c r="M817">
        <f>IFERROR(VLOOKUP(D817:D1529,'Факторы ликвидности'!C$4:L$2204,8,FALSE),0)</f>
        <v>0</v>
      </c>
      <c r="N817">
        <f>IFERROR(VLOOKUP(D817:D1529,'Факторы ликвидности'!C$4:L$2204,10,FALSE),0)</f>
        <v>-260.39999999999998</v>
      </c>
    </row>
    <row r="818" spans="2:14" x14ac:dyDescent="0.3">
      <c r="B818">
        <v>814</v>
      </c>
      <c r="C818" s="18">
        <f t="shared" si="17"/>
        <v>4</v>
      </c>
      <c r="D818" s="19">
        <v>42978</v>
      </c>
      <c r="E818">
        <f>IFERROR(VLOOKUP(D817:D1530,'Остатки на корсчетах'!B$3:D$4956,2,FALSE),0)</f>
        <v>2038.4</v>
      </c>
      <c r="F818">
        <f>IFERROR(VLOOKUP(D818:D1530,Сальдо!C$3:D$4010,2,FALSE),0)</f>
        <v>-672.9</v>
      </c>
      <c r="G818">
        <f>IFERROR(VLOOKUP(D818:D1530,'Факторы ликвидности'!C$4:L$2204,2,FALSE),0)</f>
        <v>-2.7</v>
      </c>
      <c r="H818">
        <f>IFERROR(VLOOKUP(D818:D1530,'Факторы ликвидности'!C$4:L$2204,3,FALSE),0)</f>
        <v>-80</v>
      </c>
      <c r="I818">
        <f>IFERROR(VLOOKUP(D818:D1530,'Факторы ликвидности'!C$4:L$2204,4,FALSE),0)</f>
        <v>0</v>
      </c>
      <c r="J818">
        <f>IFERROR(VLOOKUP(D818:D1530,'Факторы ликвидности'!C$4:L$2204,5,FALSE),0)</f>
        <v>0</v>
      </c>
      <c r="K818">
        <f>IFERROR(VLOOKUP(D818:D1530,'Факторы ликвидности'!C$4:L$2204,6,FALSE),0)</f>
        <v>-98.1</v>
      </c>
      <c r="L818">
        <f>IFERROR(VLOOKUP(D818:D1530,'Факторы ликвидности'!C$4:L$2204,7,FALSE),0)</f>
        <v>2.1</v>
      </c>
      <c r="M818">
        <f>IFERROR(VLOOKUP(D818:D1530,'Факторы ликвидности'!C$4:L$2204,8,FALSE),0)</f>
        <v>0</v>
      </c>
      <c r="N818">
        <f>IFERROR(VLOOKUP(D818:D1530,'Факторы ликвидности'!C$4:L$2204,10,FALSE),0)</f>
        <v>-27</v>
      </c>
    </row>
    <row r="819" spans="2:14" x14ac:dyDescent="0.3">
      <c r="B819">
        <v>815</v>
      </c>
      <c r="C819" s="18">
        <f t="shared" si="17"/>
        <v>3</v>
      </c>
      <c r="D819" s="19">
        <v>42977</v>
      </c>
      <c r="E819">
        <f>IFERROR(VLOOKUP(D818:D1531,'Остатки на корсчетах'!B$3:D$4956,2,FALSE),0)</f>
        <v>1842.6</v>
      </c>
      <c r="F819">
        <f>IFERROR(VLOOKUP(D819:D1531,Сальдо!C$3:D$4010,2,FALSE),0)</f>
        <v>-685.8</v>
      </c>
      <c r="G819">
        <f>IFERROR(VLOOKUP(D819:D1531,'Факторы ликвидности'!C$4:L$2204,2,FALSE),0)</f>
        <v>10.9</v>
      </c>
      <c r="H819">
        <f>IFERROR(VLOOKUP(D819:D1531,'Факторы ликвидности'!C$4:L$2204,3,FALSE),0)</f>
        <v>192.1</v>
      </c>
      <c r="I819">
        <f>IFERROR(VLOOKUP(D819:D1531,'Факторы ликвидности'!C$4:L$2204,4,FALSE),0)</f>
        <v>0</v>
      </c>
      <c r="J819">
        <f>IFERROR(VLOOKUP(D819:D1531,'Факторы ликвидности'!C$4:L$2204,5,FALSE),0)</f>
        <v>70</v>
      </c>
      <c r="K819">
        <f>IFERROR(VLOOKUP(D819:D1531,'Факторы ликвидности'!C$4:L$2204,6,FALSE),0)</f>
        <v>-50.1</v>
      </c>
      <c r="L819">
        <f>IFERROR(VLOOKUP(D819:D1531,'Факторы ликвидности'!C$4:L$2204,7,FALSE),0)</f>
        <v>2.1</v>
      </c>
      <c r="M819">
        <f>IFERROR(VLOOKUP(D819:D1531,'Факторы ликвидности'!C$4:L$2204,8,FALSE),0)</f>
        <v>0</v>
      </c>
      <c r="N819">
        <f>IFERROR(VLOOKUP(D819:D1531,'Факторы ликвидности'!C$4:L$2204,10,FALSE),0)</f>
        <v>-7.1</v>
      </c>
    </row>
    <row r="820" spans="2:14" x14ac:dyDescent="0.3">
      <c r="B820">
        <v>816</v>
      </c>
      <c r="C820" s="16">
        <f t="shared" si="17"/>
        <v>2</v>
      </c>
      <c r="D820" s="17">
        <v>42976</v>
      </c>
      <c r="E820">
        <f>IFERROR(VLOOKUP(D819:D1532,'Остатки на корсчетах'!B$3:D$4956,2,FALSE),0)</f>
        <v>1595.8</v>
      </c>
      <c r="F820">
        <f>IFERROR(VLOOKUP(D820:D1532,Сальдо!C$3:D$4010,2,FALSE),0)</f>
        <v>-628.9</v>
      </c>
      <c r="G820">
        <f>IFERROR(VLOOKUP(D820:D1532,'Факторы ликвидности'!C$4:L$2204,2,FALSE),0)</f>
        <v>26.5</v>
      </c>
      <c r="H820">
        <f>IFERROR(VLOOKUP(D820:D1532,'Факторы ликвидности'!C$4:L$2204,3,FALSE),0)</f>
        <v>180.2</v>
      </c>
      <c r="I820">
        <f>IFERROR(VLOOKUP(D820:D1532,'Факторы ликвидности'!C$4:L$2204,4,FALSE),0)</f>
        <v>8.6</v>
      </c>
      <c r="J820">
        <f>IFERROR(VLOOKUP(D820:D1532,'Факторы ликвидности'!C$4:L$2204,5,FALSE),0)</f>
        <v>0</v>
      </c>
      <c r="K820">
        <f>IFERROR(VLOOKUP(D820:D1532,'Факторы ликвидности'!C$4:L$2204,6,FALSE),0)</f>
        <v>100.1</v>
      </c>
      <c r="L820">
        <f>IFERROR(VLOOKUP(D820:D1532,'Факторы ликвидности'!C$4:L$2204,7,FALSE),0)</f>
        <v>2.1</v>
      </c>
      <c r="M820">
        <f>IFERROR(VLOOKUP(D820:D1532,'Факторы ликвидности'!C$4:L$2204,8,FALSE),0)</f>
        <v>0</v>
      </c>
      <c r="N820">
        <f>IFERROR(VLOOKUP(D820:D1532,'Факторы ликвидности'!C$4:L$2204,10,FALSE),0)</f>
        <v>39.9</v>
      </c>
    </row>
    <row r="821" spans="2:14" x14ac:dyDescent="0.3">
      <c r="B821">
        <v>817</v>
      </c>
      <c r="C821" s="16">
        <f t="shared" si="17"/>
        <v>1</v>
      </c>
      <c r="D821" s="17">
        <v>42975</v>
      </c>
      <c r="E821">
        <f>IFERROR(VLOOKUP(D820:D1533,'Остатки на корсчетах'!B$3:D$4956,2,FALSE),0)</f>
        <v>1490.2</v>
      </c>
      <c r="F821">
        <f>IFERROR(VLOOKUP(D821:D1533,Сальдо!C$3:D$4010,2,FALSE),0)</f>
        <v>-634.5</v>
      </c>
      <c r="G821">
        <f>IFERROR(VLOOKUP(D821:D1533,'Факторы ликвидности'!C$4:L$2204,2,FALSE),0)</f>
        <v>45.5</v>
      </c>
      <c r="H821">
        <f>IFERROR(VLOOKUP(D821:D1533,'Факторы ликвидности'!C$4:L$2204,3,FALSE),0)</f>
        <v>65.3</v>
      </c>
      <c r="I821">
        <f>IFERROR(VLOOKUP(D821:D1533,'Факторы ликвидности'!C$4:L$2204,4,FALSE),0)</f>
        <v>0</v>
      </c>
      <c r="J821">
        <f>IFERROR(VLOOKUP(D821:D1533,'Факторы ликвидности'!C$4:L$2204,5,FALSE),0)</f>
        <v>0</v>
      </c>
      <c r="K821">
        <f>IFERROR(VLOOKUP(D821:D1533,'Факторы ликвидности'!C$4:L$2204,6,FALSE),0)</f>
        <v>100</v>
      </c>
      <c r="L821">
        <f>IFERROR(VLOOKUP(D821:D1533,'Факторы ликвидности'!C$4:L$2204,7,FALSE),0)</f>
        <v>2.1</v>
      </c>
      <c r="M821">
        <f>IFERROR(VLOOKUP(D821:D1533,'Факторы ликвидности'!C$4:L$2204,8,FALSE),0)</f>
        <v>0</v>
      </c>
      <c r="N821">
        <f>IFERROR(VLOOKUP(D821:D1533,'Факторы ликвидности'!C$4:L$2204,10,FALSE),0)</f>
        <v>-5.0999999999999996</v>
      </c>
    </row>
    <row r="822" spans="2:14" x14ac:dyDescent="0.3">
      <c r="B822">
        <v>818</v>
      </c>
      <c r="C822" s="16">
        <f t="shared" si="17"/>
        <v>7</v>
      </c>
      <c r="D822" s="17">
        <v>42974</v>
      </c>
      <c r="E822">
        <f>IFERROR(VLOOKUP(D821:D1534,'Остатки на корсчетах'!B$3:D$4956,2,FALSE),0)</f>
        <v>0</v>
      </c>
      <c r="F822">
        <f>IFERROR(VLOOKUP(D822:D1534,Сальдо!C$3:D$4010,2,FALSE),0)</f>
        <v>0</v>
      </c>
      <c r="G822">
        <f>IFERROR(VLOOKUP(D822:D1534,'Факторы ликвидности'!C$4:L$2204,2,FALSE),0)</f>
        <v>0</v>
      </c>
      <c r="H822">
        <f>IFERROR(VLOOKUP(D822:D1534,'Факторы ликвидности'!C$4:L$2204,3,FALSE),0)</f>
        <v>0</v>
      </c>
      <c r="I822">
        <f>IFERROR(VLOOKUP(D822:D1534,'Факторы ликвидности'!C$4:L$2204,4,FALSE),0)</f>
        <v>0</v>
      </c>
      <c r="J822">
        <f>IFERROR(VLOOKUP(D822:D1534,'Факторы ликвидности'!C$4:L$2204,5,FALSE),0)</f>
        <v>0</v>
      </c>
      <c r="K822">
        <f>IFERROR(VLOOKUP(D822:D1534,'Факторы ликвидности'!C$4:L$2204,6,FALSE),0)</f>
        <v>0</v>
      </c>
      <c r="L822">
        <f>IFERROR(VLOOKUP(D822:D1534,'Факторы ликвидности'!C$4:L$2204,7,FALSE),0)</f>
        <v>0</v>
      </c>
      <c r="M822">
        <f>IFERROR(VLOOKUP(D822:D1534,'Факторы ликвидности'!C$4:L$2204,8,FALSE),0)</f>
        <v>0</v>
      </c>
      <c r="N822">
        <f>IFERROR(VLOOKUP(D822:D1534,'Факторы ликвидности'!C$4:L$2204,10,FALSE),0)</f>
        <v>0</v>
      </c>
    </row>
    <row r="823" spans="2:14" x14ac:dyDescent="0.3">
      <c r="B823">
        <v>819</v>
      </c>
      <c r="C823" s="16">
        <f t="shared" si="17"/>
        <v>6</v>
      </c>
      <c r="D823" s="17">
        <v>42973</v>
      </c>
      <c r="E823">
        <f>IFERROR(VLOOKUP(D822:D1535,'Остатки на корсчетах'!B$3:D$4956,2,FALSE),0)</f>
        <v>0</v>
      </c>
      <c r="F823">
        <f>IFERROR(VLOOKUP(D823:D1535,Сальдо!C$3:D$4010,2,FALSE),0)</f>
        <v>0</v>
      </c>
      <c r="G823">
        <f>IFERROR(VLOOKUP(D823:D1535,'Факторы ликвидности'!C$4:L$2204,2,FALSE),0)</f>
        <v>0</v>
      </c>
      <c r="H823">
        <f>IFERROR(VLOOKUP(D823:D1535,'Факторы ликвидности'!C$4:L$2204,3,FALSE),0)</f>
        <v>0</v>
      </c>
      <c r="I823">
        <f>IFERROR(VLOOKUP(D823:D1535,'Факторы ликвидности'!C$4:L$2204,4,FALSE),0)</f>
        <v>0</v>
      </c>
      <c r="J823">
        <f>IFERROR(VLOOKUP(D823:D1535,'Факторы ликвидности'!C$4:L$2204,5,FALSE),0)</f>
        <v>0</v>
      </c>
      <c r="K823">
        <f>IFERROR(VLOOKUP(D823:D1535,'Факторы ликвидности'!C$4:L$2204,6,FALSE),0)</f>
        <v>0</v>
      </c>
      <c r="L823">
        <f>IFERROR(VLOOKUP(D823:D1535,'Факторы ликвидности'!C$4:L$2204,7,FALSE),0)</f>
        <v>0</v>
      </c>
      <c r="M823">
        <f>IFERROR(VLOOKUP(D823:D1535,'Факторы ликвидности'!C$4:L$2204,8,FALSE),0)</f>
        <v>0</v>
      </c>
      <c r="N823">
        <f>IFERROR(VLOOKUP(D823:D1535,'Факторы ликвидности'!C$4:L$2204,10,FALSE),0)</f>
        <v>0</v>
      </c>
    </row>
    <row r="824" spans="2:14" x14ac:dyDescent="0.3">
      <c r="B824">
        <v>820</v>
      </c>
      <c r="C824" s="16">
        <f t="shared" si="17"/>
        <v>5</v>
      </c>
      <c r="D824" s="17">
        <v>42972</v>
      </c>
      <c r="E824">
        <f>IFERROR(VLOOKUP(D823:D1536,'Остатки на корсчетах'!B$3:D$4956,2,FALSE),0)</f>
        <v>1928.7</v>
      </c>
      <c r="F824">
        <f>IFERROR(VLOOKUP(D824:D1536,Сальдо!C$3:D$4010,2,FALSE),0)</f>
        <v>-568.79999999999995</v>
      </c>
      <c r="G824">
        <f>IFERROR(VLOOKUP(D824:D1536,'Факторы ликвидности'!C$4:L$2204,2,FALSE),0)</f>
        <v>7.1</v>
      </c>
      <c r="H824">
        <f>IFERROR(VLOOKUP(D824:D1536,'Факторы ликвидности'!C$4:L$2204,3,FALSE),0)</f>
        <v>-510.6</v>
      </c>
      <c r="I824">
        <f>IFERROR(VLOOKUP(D824:D1536,'Факторы ликвидности'!C$4:L$2204,4,FALSE),0)</f>
        <v>0</v>
      </c>
      <c r="J824">
        <f>IFERROR(VLOOKUP(D824:D1536,'Факторы ликвидности'!C$4:L$2204,5,FALSE),0)</f>
        <v>0</v>
      </c>
      <c r="K824">
        <f>IFERROR(VLOOKUP(D824:D1536,'Факторы ликвидности'!C$4:L$2204,6,FALSE),0)</f>
        <v>-6</v>
      </c>
      <c r="L824">
        <f>IFERROR(VLOOKUP(D824:D1536,'Факторы ликвидности'!C$4:L$2204,7,FALSE),0)</f>
        <v>2.1</v>
      </c>
      <c r="M824">
        <f>IFERROR(VLOOKUP(D824:D1536,'Факторы ликвидности'!C$4:L$2204,8,FALSE),0)</f>
        <v>0</v>
      </c>
      <c r="N824">
        <f>IFERROR(VLOOKUP(D824:D1536,'Факторы ликвидности'!C$4:L$2204,10,FALSE),0)</f>
        <v>64.900000000000006</v>
      </c>
    </row>
    <row r="825" spans="2:14" x14ac:dyDescent="0.3">
      <c r="B825">
        <v>821</v>
      </c>
      <c r="C825" s="16">
        <f t="shared" si="17"/>
        <v>4</v>
      </c>
      <c r="D825" s="17">
        <v>42971</v>
      </c>
      <c r="E825">
        <f>IFERROR(VLOOKUP(D824:D1537,'Остатки на корсчетах'!B$3:D$4956,2,FALSE),0)</f>
        <v>1992.3</v>
      </c>
      <c r="F825">
        <f>IFERROR(VLOOKUP(D825:D1537,Сальдо!C$3:D$4010,2,FALSE),0)</f>
        <v>-464.2</v>
      </c>
      <c r="G825">
        <f>IFERROR(VLOOKUP(D825:D1537,'Факторы ликвидности'!C$4:L$2204,2,FALSE),0)</f>
        <v>13</v>
      </c>
      <c r="H825">
        <f>IFERROR(VLOOKUP(D825:D1537,'Факторы ликвидности'!C$4:L$2204,3,FALSE),0)</f>
        <v>-178.8</v>
      </c>
      <c r="I825">
        <f>IFERROR(VLOOKUP(D825:D1537,'Факторы ликвидности'!C$4:L$2204,4,FALSE),0)</f>
        <v>0</v>
      </c>
      <c r="J825">
        <f>IFERROR(VLOOKUP(D825:D1537,'Факторы ликвидности'!C$4:L$2204,5,FALSE),0)</f>
        <v>0</v>
      </c>
      <c r="K825">
        <f>IFERROR(VLOOKUP(D825:D1537,'Факторы ликвидности'!C$4:L$2204,6,FALSE),0)</f>
        <v>0</v>
      </c>
      <c r="L825">
        <f>IFERROR(VLOOKUP(D825:D1537,'Факторы ликвидности'!C$4:L$2204,7,FALSE),0)</f>
        <v>2.1</v>
      </c>
      <c r="M825">
        <f>IFERROR(VLOOKUP(D825:D1537,'Факторы ликвидности'!C$4:L$2204,8,FALSE),0)</f>
        <v>0</v>
      </c>
      <c r="N825">
        <f>IFERROR(VLOOKUP(D825:D1537,'Факторы ликвидности'!C$4:L$2204,10,FALSE),0)</f>
        <v>102.3</v>
      </c>
    </row>
    <row r="826" spans="2:14" x14ac:dyDescent="0.3">
      <c r="B826">
        <v>822</v>
      </c>
      <c r="C826" s="16">
        <f t="shared" si="17"/>
        <v>3</v>
      </c>
      <c r="D826" s="17">
        <v>42970</v>
      </c>
      <c r="E826">
        <f>IFERROR(VLOOKUP(D825:D1538,'Остатки на корсчетах'!B$3:D$4956,2,FALSE),0)</f>
        <v>2251.9</v>
      </c>
      <c r="F826">
        <f>IFERROR(VLOOKUP(D826:D1538,Сальдо!C$3:D$4010,2,FALSE),0)</f>
        <v>-617.9</v>
      </c>
      <c r="G826">
        <f>IFERROR(VLOOKUP(D826:D1538,'Факторы ликвидности'!C$4:L$2204,2,FALSE),0)</f>
        <v>22.8</v>
      </c>
      <c r="H826">
        <f>IFERROR(VLOOKUP(D826:D1538,'Факторы ликвидности'!C$4:L$2204,3,FALSE),0)</f>
        <v>-127.4</v>
      </c>
      <c r="I826">
        <f>IFERROR(VLOOKUP(D826:D1538,'Факторы ликвидности'!C$4:L$2204,4,FALSE),0)</f>
        <v>-40.5</v>
      </c>
      <c r="J826">
        <f>IFERROR(VLOOKUP(D826:D1538,'Факторы ликвидности'!C$4:L$2204,5,FALSE),0)</f>
        <v>-51.5</v>
      </c>
      <c r="K826">
        <f>IFERROR(VLOOKUP(D826:D1538,'Факторы ликвидности'!C$4:L$2204,6,FALSE),0)</f>
        <v>-16</v>
      </c>
      <c r="L826">
        <f>IFERROR(VLOOKUP(D826:D1538,'Факторы ликвидности'!C$4:L$2204,7,FALSE),0)</f>
        <v>2.1</v>
      </c>
      <c r="M826">
        <f>IFERROR(VLOOKUP(D826:D1538,'Факторы ликвидности'!C$4:L$2204,8,FALSE),0)</f>
        <v>0</v>
      </c>
      <c r="N826">
        <f>IFERROR(VLOOKUP(D826:D1538,'Факторы ликвидности'!C$4:L$2204,10,FALSE),0)</f>
        <v>-155</v>
      </c>
    </row>
    <row r="827" spans="2:14" x14ac:dyDescent="0.3">
      <c r="B827">
        <v>823</v>
      </c>
      <c r="C827" s="18">
        <f t="shared" si="17"/>
        <v>2</v>
      </c>
      <c r="D827" s="8">
        <v>42969</v>
      </c>
      <c r="E827">
        <f>IFERROR(VLOOKUP(D826:D1539,'Остатки на корсчетах'!B$3:D$4956,2,FALSE),0)</f>
        <v>2097</v>
      </c>
      <c r="F827">
        <f>IFERROR(VLOOKUP(D827:D1539,Сальдо!C$3:D$4010,2,FALSE),0)</f>
        <v>-550.1</v>
      </c>
      <c r="G827">
        <f>IFERROR(VLOOKUP(D827:D1539,'Факторы ликвидности'!C$4:L$2204,2,FALSE),0)</f>
        <v>35.4</v>
      </c>
      <c r="H827">
        <f>IFERROR(VLOOKUP(D827:D1539,'Факторы ликвидности'!C$4:L$2204,3,FALSE),0)</f>
        <v>162.4</v>
      </c>
      <c r="I827">
        <f>IFERROR(VLOOKUP(D827:D1539,'Факторы ликвидности'!C$4:L$2204,4,FALSE),0)</f>
        <v>21.6</v>
      </c>
      <c r="J827">
        <f>IFERROR(VLOOKUP(D827:D1539,'Факторы ликвидности'!C$4:L$2204,5,FALSE),0)</f>
        <v>0</v>
      </c>
      <c r="K827">
        <f>IFERROR(VLOOKUP(D827:D1539,'Факторы ликвидности'!C$4:L$2204,6,FALSE),0)</f>
        <v>45.7</v>
      </c>
      <c r="L827">
        <f>IFERROR(VLOOKUP(D827:D1539,'Факторы ликвидности'!C$4:L$2204,7,FALSE),0)</f>
        <v>2.1</v>
      </c>
      <c r="M827">
        <f>IFERROR(VLOOKUP(D827:D1539,'Факторы ликвидности'!C$4:L$2204,8,FALSE),0)</f>
        <v>0</v>
      </c>
      <c r="N827">
        <f>IFERROR(VLOOKUP(D827:D1539,'Факторы ликвидности'!C$4:L$2204,10,FALSE),0)</f>
        <v>-42.9</v>
      </c>
    </row>
    <row r="828" spans="2:14" x14ac:dyDescent="0.3">
      <c r="B828">
        <v>824</v>
      </c>
      <c r="C828" s="18">
        <f t="shared" si="17"/>
        <v>1</v>
      </c>
      <c r="D828" s="8">
        <v>42968</v>
      </c>
      <c r="E828">
        <f>IFERROR(VLOOKUP(D827:D1540,'Остатки на корсчетах'!B$3:D$4956,2,FALSE),0)</f>
        <v>2043.1</v>
      </c>
      <c r="F828">
        <f>IFERROR(VLOOKUP(D828:D1540,Сальдо!C$3:D$4010,2,FALSE),0)</f>
        <v>-544.79999999999995</v>
      </c>
      <c r="G828">
        <f>IFERROR(VLOOKUP(D828:D1540,'Факторы ликвидности'!C$4:L$2204,2,FALSE),0)</f>
        <v>42.9</v>
      </c>
      <c r="H828">
        <f>IFERROR(VLOOKUP(D828:D1540,'Факторы ликвидности'!C$4:L$2204,3,FALSE),0)</f>
        <v>8.4</v>
      </c>
      <c r="I828">
        <f>IFERROR(VLOOKUP(D828:D1540,'Факторы ликвидности'!C$4:L$2204,4,FALSE),0)</f>
        <v>0</v>
      </c>
      <c r="J828">
        <f>IFERROR(VLOOKUP(D828:D1540,'Факторы ликвидности'!C$4:L$2204,5,FALSE),0)</f>
        <v>0</v>
      </c>
      <c r="K828">
        <f>IFERROR(VLOOKUP(D828:D1540,'Факторы ликвидности'!C$4:L$2204,6,FALSE),0)</f>
        <v>-35.200000000000003</v>
      </c>
      <c r="L828">
        <f>IFERROR(VLOOKUP(D828:D1540,'Факторы ликвидности'!C$4:L$2204,7,FALSE),0)</f>
        <v>2.1</v>
      </c>
      <c r="M828">
        <f>IFERROR(VLOOKUP(D828:D1540,'Факторы ликвидности'!C$4:L$2204,8,FALSE),0)</f>
        <v>0</v>
      </c>
      <c r="N828">
        <f>IFERROR(VLOOKUP(D828:D1540,'Факторы ликвидности'!C$4:L$2204,10,FALSE),0)</f>
        <v>2.6</v>
      </c>
    </row>
    <row r="829" spans="2:14" x14ac:dyDescent="0.3">
      <c r="B829">
        <v>825</v>
      </c>
      <c r="C829" s="18">
        <f t="shared" si="17"/>
        <v>7</v>
      </c>
      <c r="D829" s="19">
        <v>42967</v>
      </c>
      <c r="E829">
        <f>IFERROR(VLOOKUP(D828:D1541,'Остатки на корсчетах'!B$3:D$4956,2,FALSE),0)</f>
        <v>0</v>
      </c>
      <c r="F829">
        <f>IFERROR(VLOOKUP(D829:D1541,Сальдо!C$3:D$4010,2,FALSE),0)</f>
        <v>0</v>
      </c>
      <c r="G829">
        <f>IFERROR(VLOOKUP(D829:D1541,'Факторы ликвидности'!C$4:L$2204,2,FALSE),0)</f>
        <v>0</v>
      </c>
      <c r="H829">
        <f>IFERROR(VLOOKUP(D829:D1541,'Факторы ликвидности'!C$4:L$2204,3,FALSE),0)</f>
        <v>0</v>
      </c>
      <c r="I829">
        <f>IFERROR(VLOOKUP(D829:D1541,'Факторы ликвидности'!C$4:L$2204,4,FALSE),0)</f>
        <v>0</v>
      </c>
      <c r="J829">
        <f>IFERROR(VLOOKUP(D829:D1541,'Факторы ликвидности'!C$4:L$2204,5,FALSE),0)</f>
        <v>0</v>
      </c>
      <c r="K829">
        <f>IFERROR(VLOOKUP(D829:D1541,'Факторы ликвидности'!C$4:L$2204,6,FALSE),0)</f>
        <v>0</v>
      </c>
      <c r="L829">
        <f>IFERROR(VLOOKUP(D829:D1541,'Факторы ликвидности'!C$4:L$2204,7,FALSE),0)</f>
        <v>0</v>
      </c>
      <c r="M829">
        <f>IFERROR(VLOOKUP(D829:D1541,'Факторы ликвидности'!C$4:L$2204,8,FALSE),0)</f>
        <v>0</v>
      </c>
      <c r="N829">
        <f>IFERROR(VLOOKUP(D829:D1541,'Факторы ликвидности'!C$4:L$2204,10,FALSE),0)</f>
        <v>0</v>
      </c>
    </row>
    <row r="830" spans="2:14" x14ac:dyDescent="0.3">
      <c r="B830">
        <v>826</v>
      </c>
      <c r="C830" s="18">
        <f t="shared" si="17"/>
        <v>6</v>
      </c>
      <c r="D830" s="19">
        <v>42966</v>
      </c>
      <c r="E830">
        <f>IFERROR(VLOOKUP(D829:D1542,'Остатки на корсчетах'!B$3:D$4956,2,FALSE),0)</f>
        <v>0</v>
      </c>
      <c r="F830">
        <f>IFERROR(VLOOKUP(D830:D1542,Сальдо!C$3:D$4010,2,FALSE),0)</f>
        <v>0</v>
      </c>
      <c r="G830">
        <f>IFERROR(VLOOKUP(D830:D1542,'Факторы ликвидности'!C$4:L$2204,2,FALSE),0)</f>
        <v>0</v>
      </c>
      <c r="H830">
        <f>IFERROR(VLOOKUP(D830:D1542,'Факторы ликвидности'!C$4:L$2204,3,FALSE),0)</f>
        <v>0</v>
      </c>
      <c r="I830">
        <f>IFERROR(VLOOKUP(D830:D1542,'Факторы ликвидности'!C$4:L$2204,4,FALSE),0)</f>
        <v>0</v>
      </c>
      <c r="J830">
        <f>IFERROR(VLOOKUP(D830:D1542,'Факторы ликвидности'!C$4:L$2204,5,FALSE),0)</f>
        <v>0</v>
      </c>
      <c r="K830">
        <f>IFERROR(VLOOKUP(D830:D1542,'Факторы ликвидности'!C$4:L$2204,6,FALSE),0)</f>
        <v>0</v>
      </c>
      <c r="L830">
        <f>IFERROR(VLOOKUP(D830:D1542,'Факторы ликвидности'!C$4:L$2204,7,FALSE),0)</f>
        <v>0</v>
      </c>
      <c r="M830">
        <f>IFERROR(VLOOKUP(D830:D1542,'Факторы ликвидности'!C$4:L$2204,8,FALSE),0)</f>
        <v>0</v>
      </c>
      <c r="N830">
        <f>IFERROR(VLOOKUP(D830:D1542,'Факторы ликвидности'!C$4:L$2204,10,FALSE),0)</f>
        <v>0</v>
      </c>
    </row>
    <row r="831" spans="2:14" x14ac:dyDescent="0.3">
      <c r="B831">
        <v>827</v>
      </c>
      <c r="C831" s="18">
        <f t="shared" si="17"/>
        <v>5</v>
      </c>
      <c r="D831" s="19">
        <v>42965</v>
      </c>
      <c r="E831">
        <f>IFERROR(VLOOKUP(D830:D1543,'Остатки на корсчетах'!B$3:D$4956,2,FALSE),0)</f>
        <v>2282.1999999999998</v>
      </c>
      <c r="F831">
        <f>IFERROR(VLOOKUP(D831:D1543,Сальдо!C$3:D$4010,2,FALSE),0)</f>
        <v>-556.1</v>
      </c>
      <c r="G831">
        <f>IFERROR(VLOOKUP(D831:D1543,'Факторы ликвидности'!C$4:L$2204,2,FALSE),0)</f>
        <v>-17.7</v>
      </c>
      <c r="H831">
        <f>IFERROR(VLOOKUP(D831:D1543,'Факторы ликвидности'!C$4:L$2204,3,FALSE),0)</f>
        <v>-211.4</v>
      </c>
      <c r="I831">
        <f>IFERROR(VLOOKUP(D831:D1543,'Факторы ликвидности'!C$4:L$2204,4,FALSE),0)</f>
        <v>0</v>
      </c>
      <c r="J831">
        <f>IFERROR(VLOOKUP(D831:D1543,'Факторы ликвидности'!C$4:L$2204,5,FALSE),0)</f>
        <v>0</v>
      </c>
      <c r="K831">
        <f>IFERROR(VLOOKUP(D831:D1543,'Факторы ликвидности'!C$4:L$2204,6,FALSE),0)</f>
        <v>-310.8</v>
      </c>
      <c r="L831">
        <f>IFERROR(VLOOKUP(D831:D1543,'Факторы ликвидности'!C$4:L$2204,7,FALSE),0)</f>
        <v>2.1</v>
      </c>
      <c r="M831">
        <f>IFERROR(VLOOKUP(D831:D1543,'Факторы ликвидности'!C$4:L$2204,8,FALSE),0)</f>
        <v>0</v>
      </c>
      <c r="N831">
        <f>IFERROR(VLOOKUP(D831:D1543,'Факторы ликвидности'!C$4:L$2204,10,FALSE),0)</f>
        <v>-10</v>
      </c>
    </row>
    <row r="832" spans="2:14" x14ac:dyDescent="0.3">
      <c r="B832">
        <v>828</v>
      </c>
      <c r="C832" s="18">
        <f t="shared" si="17"/>
        <v>4</v>
      </c>
      <c r="D832" s="19">
        <v>42964</v>
      </c>
      <c r="E832">
        <f>IFERROR(VLOOKUP(D831:D1544,'Остатки на корсчетах'!B$3:D$4956,2,FALSE),0)</f>
        <v>2026</v>
      </c>
      <c r="F832">
        <f>IFERROR(VLOOKUP(D832:D1544,Сальдо!C$3:D$4010,2,FALSE),0)</f>
        <v>-540.9</v>
      </c>
      <c r="G832">
        <f>IFERROR(VLOOKUP(D832:D1544,'Факторы ликвидности'!C$4:L$2204,2,FALSE),0)</f>
        <v>-28.8</v>
      </c>
      <c r="H832">
        <f>IFERROR(VLOOKUP(D832:D1544,'Факторы ликвидности'!C$4:L$2204,3,FALSE),0)</f>
        <v>269.7</v>
      </c>
      <c r="I832">
        <f>IFERROR(VLOOKUP(D832:D1544,'Факторы ликвидности'!C$4:L$2204,4,FALSE),0)</f>
        <v>0</v>
      </c>
      <c r="J832">
        <f>IFERROR(VLOOKUP(D832:D1544,'Факторы ликвидности'!C$4:L$2204,5,FALSE),0)</f>
        <v>0</v>
      </c>
      <c r="K832">
        <f>IFERROR(VLOOKUP(D832:D1544,'Факторы ликвидности'!C$4:L$2204,6,FALSE),0)</f>
        <v>169</v>
      </c>
      <c r="L832">
        <f>IFERROR(VLOOKUP(D832:D1544,'Факторы ликвидности'!C$4:L$2204,7,FALSE),0)</f>
        <v>2.1</v>
      </c>
      <c r="M832">
        <f>IFERROR(VLOOKUP(D832:D1544,'Факторы ликвидности'!C$4:L$2204,8,FALSE),0)</f>
        <v>0</v>
      </c>
      <c r="N832">
        <f>IFERROR(VLOOKUP(D832:D1544,'Факторы ликвидности'!C$4:L$2204,10,FALSE),0)</f>
        <v>15.3</v>
      </c>
    </row>
    <row r="833" spans="2:14" x14ac:dyDescent="0.3">
      <c r="B833">
        <v>829</v>
      </c>
      <c r="C833" s="18">
        <f t="shared" si="17"/>
        <v>3</v>
      </c>
      <c r="D833" s="19">
        <v>42963</v>
      </c>
      <c r="E833">
        <f>IFERROR(VLOOKUP(D832:D1545,'Остатки на корсчетах'!B$3:D$4956,2,FALSE),0)</f>
        <v>2125.9</v>
      </c>
      <c r="F833">
        <f>IFERROR(VLOOKUP(D833:D1545,Сальдо!C$3:D$4010,2,FALSE),0)</f>
        <v>-763.4</v>
      </c>
      <c r="G833">
        <f>IFERROR(VLOOKUP(D833:D1545,'Факторы ликвидности'!C$4:L$2204,2,FALSE),0)</f>
        <v>-10.6</v>
      </c>
      <c r="H833">
        <f>IFERROR(VLOOKUP(D833:D1545,'Факторы ликвидности'!C$4:L$2204,3,FALSE),0)</f>
        <v>139.30000000000001</v>
      </c>
      <c r="I833">
        <f>IFERROR(VLOOKUP(D833:D1545,'Факторы ликвидности'!C$4:L$2204,4,FALSE),0)</f>
        <v>-41.6</v>
      </c>
      <c r="J833">
        <f>IFERROR(VLOOKUP(D833:D1545,'Факторы ликвидности'!C$4:L$2204,5,FALSE),0)</f>
        <v>93.9</v>
      </c>
      <c r="K833">
        <f>IFERROR(VLOOKUP(D833:D1545,'Факторы ликвидности'!C$4:L$2204,6,FALSE),0)</f>
        <v>30</v>
      </c>
      <c r="L833">
        <f>IFERROR(VLOOKUP(D833:D1545,'Факторы ликвидности'!C$4:L$2204,7,FALSE),0)</f>
        <v>2.1</v>
      </c>
      <c r="M833">
        <f>IFERROR(VLOOKUP(D833:D1545,'Факторы ликвидности'!C$4:L$2204,8,FALSE),0)</f>
        <v>-6.5</v>
      </c>
      <c r="N833">
        <f>IFERROR(VLOOKUP(D833:D1545,'Факторы ликвидности'!C$4:L$2204,10,FALSE),0)</f>
        <v>-222.2</v>
      </c>
    </row>
    <row r="834" spans="2:14" x14ac:dyDescent="0.3">
      <c r="B834">
        <v>830</v>
      </c>
      <c r="C834" s="16">
        <f t="shared" si="17"/>
        <v>2</v>
      </c>
      <c r="D834" s="17">
        <v>42962</v>
      </c>
      <c r="E834">
        <f>IFERROR(VLOOKUP(D833:D1546,'Остатки на корсчетах'!B$3:D$4956,2,FALSE),0)</f>
        <v>2190.4</v>
      </c>
      <c r="F834">
        <f>IFERROR(VLOOKUP(D834:D1546,Сальдо!C$3:D$4010,2,FALSE),0)</f>
        <v>-528.9</v>
      </c>
      <c r="G834">
        <f>IFERROR(VLOOKUP(D834:D1546,'Факторы ликвидности'!C$4:L$2204,2,FALSE),0)</f>
        <v>-0.5</v>
      </c>
      <c r="H834">
        <f>IFERROR(VLOOKUP(D834:D1546,'Факторы ликвидности'!C$4:L$2204,3,FALSE),0)</f>
        <v>-72.2</v>
      </c>
      <c r="I834">
        <f>IFERROR(VLOOKUP(D834:D1546,'Факторы ликвидности'!C$4:L$2204,4,FALSE),0)</f>
        <v>11.8</v>
      </c>
      <c r="J834">
        <f>IFERROR(VLOOKUP(D834:D1546,'Факторы ликвидности'!C$4:L$2204,5,FALSE),0)</f>
        <v>0</v>
      </c>
      <c r="K834">
        <f>IFERROR(VLOOKUP(D834:D1546,'Факторы ликвидности'!C$4:L$2204,6,FALSE),0)</f>
        <v>15.4</v>
      </c>
      <c r="L834">
        <f>IFERROR(VLOOKUP(D834:D1546,'Факторы ликвидности'!C$4:L$2204,7,FALSE),0)</f>
        <v>2</v>
      </c>
      <c r="M834">
        <f>IFERROR(VLOOKUP(D834:D1546,'Факторы ликвидности'!C$4:L$2204,8,FALSE),0)</f>
        <v>-1.7</v>
      </c>
      <c r="N834">
        <f>IFERROR(VLOOKUP(D834:D1546,'Факторы ликвидности'!C$4:L$2204,10,FALSE),0)</f>
        <v>9.8000000000000007</v>
      </c>
    </row>
    <row r="835" spans="2:14" x14ac:dyDescent="0.3">
      <c r="B835">
        <v>831</v>
      </c>
      <c r="C835" s="16">
        <f t="shared" si="17"/>
        <v>1</v>
      </c>
      <c r="D835" s="17">
        <v>42961</v>
      </c>
      <c r="E835">
        <f>IFERROR(VLOOKUP(D834:D1547,'Остатки на корсчетах'!B$3:D$4956,2,FALSE),0)</f>
        <v>2229.4</v>
      </c>
      <c r="F835">
        <f>IFERROR(VLOOKUP(D835:D1547,Сальдо!C$3:D$4010,2,FALSE),0)</f>
        <v>-521.20000000000005</v>
      </c>
      <c r="G835">
        <f>IFERROR(VLOOKUP(D835:D1547,'Факторы ликвидности'!C$4:L$2204,2,FALSE),0)</f>
        <v>9</v>
      </c>
      <c r="H835">
        <f>IFERROR(VLOOKUP(D835:D1547,'Факторы ликвидности'!C$4:L$2204,3,FALSE),0)</f>
        <v>-54.8</v>
      </c>
      <c r="I835">
        <f>IFERROR(VLOOKUP(D835:D1547,'Факторы ликвидности'!C$4:L$2204,4,FALSE),0)</f>
        <v>0</v>
      </c>
      <c r="J835">
        <f>IFERROR(VLOOKUP(D835:D1547,'Факторы ликвидности'!C$4:L$2204,5,FALSE),0)</f>
        <v>0</v>
      </c>
      <c r="K835">
        <f>IFERROR(VLOOKUP(D835:D1547,'Факторы ликвидности'!C$4:L$2204,6,FALSE),0)</f>
        <v>-1.7</v>
      </c>
      <c r="L835">
        <f>IFERROR(VLOOKUP(D835:D1547,'Факторы ликвидности'!C$4:L$2204,7,FALSE),0)</f>
        <v>2.1</v>
      </c>
      <c r="M835">
        <f>IFERROR(VLOOKUP(D835:D1547,'Факторы ликвидности'!C$4:L$2204,8,FALSE),0)</f>
        <v>0</v>
      </c>
      <c r="N835">
        <f>IFERROR(VLOOKUP(D835:D1547,'Факторы ликвидности'!C$4:L$2204,10,FALSE),0)</f>
        <v>6.8</v>
      </c>
    </row>
    <row r="836" spans="2:14" x14ac:dyDescent="0.3">
      <c r="B836">
        <v>832</v>
      </c>
      <c r="C836" s="16">
        <f t="shared" si="17"/>
        <v>7</v>
      </c>
      <c r="D836" s="17">
        <v>42960</v>
      </c>
      <c r="E836">
        <f>IFERROR(VLOOKUP(D835:D1548,'Остатки на корсчетах'!B$3:D$4956,2,FALSE),0)</f>
        <v>0</v>
      </c>
      <c r="F836">
        <f>IFERROR(VLOOKUP(D836:D1548,Сальдо!C$3:D$4010,2,FALSE),0)</f>
        <v>0</v>
      </c>
      <c r="G836">
        <f>IFERROR(VLOOKUP(D836:D1548,'Факторы ликвидности'!C$4:L$2204,2,FALSE),0)</f>
        <v>0</v>
      </c>
      <c r="H836">
        <f>IFERROR(VLOOKUP(D836:D1548,'Факторы ликвидности'!C$4:L$2204,3,FALSE),0)</f>
        <v>0</v>
      </c>
      <c r="I836">
        <f>IFERROR(VLOOKUP(D836:D1548,'Факторы ликвидности'!C$4:L$2204,4,FALSE),0)</f>
        <v>0</v>
      </c>
      <c r="J836">
        <f>IFERROR(VLOOKUP(D836:D1548,'Факторы ликвидности'!C$4:L$2204,5,FALSE),0)</f>
        <v>0</v>
      </c>
      <c r="K836">
        <f>IFERROR(VLOOKUP(D836:D1548,'Факторы ликвидности'!C$4:L$2204,6,FALSE),0)</f>
        <v>0</v>
      </c>
      <c r="L836">
        <f>IFERROR(VLOOKUP(D836:D1548,'Факторы ликвидности'!C$4:L$2204,7,FALSE),0)</f>
        <v>0</v>
      </c>
      <c r="M836">
        <f>IFERROR(VLOOKUP(D836:D1548,'Факторы ликвидности'!C$4:L$2204,8,FALSE),0)</f>
        <v>0</v>
      </c>
      <c r="N836">
        <f>IFERROR(VLOOKUP(D836:D1548,'Факторы ликвидности'!C$4:L$2204,10,FALSE),0)</f>
        <v>0</v>
      </c>
    </row>
    <row r="837" spans="2:14" x14ac:dyDescent="0.3">
      <c r="B837">
        <v>833</v>
      </c>
      <c r="C837" s="16">
        <f t="shared" si="17"/>
        <v>6</v>
      </c>
      <c r="D837" s="17">
        <v>42959</v>
      </c>
      <c r="E837">
        <f>IFERROR(VLOOKUP(D836:D1549,'Остатки на корсчетах'!B$3:D$4956,2,FALSE),0)</f>
        <v>0</v>
      </c>
      <c r="F837">
        <f>IFERROR(VLOOKUP(D837:D1549,Сальдо!C$3:D$4010,2,FALSE),0)</f>
        <v>0</v>
      </c>
      <c r="G837">
        <f>IFERROR(VLOOKUP(D837:D1549,'Факторы ликвидности'!C$4:L$2204,2,FALSE),0)</f>
        <v>0</v>
      </c>
      <c r="H837">
        <f>IFERROR(VLOOKUP(D837:D1549,'Факторы ликвидности'!C$4:L$2204,3,FALSE),0)</f>
        <v>0</v>
      </c>
      <c r="I837">
        <f>IFERROR(VLOOKUP(D837:D1549,'Факторы ликвидности'!C$4:L$2204,4,FALSE),0)</f>
        <v>0</v>
      </c>
      <c r="J837">
        <f>IFERROR(VLOOKUP(D837:D1549,'Факторы ликвидности'!C$4:L$2204,5,FALSE),0)</f>
        <v>0</v>
      </c>
      <c r="K837">
        <f>IFERROR(VLOOKUP(D837:D1549,'Факторы ликвидности'!C$4:L$2204,6,FALSE),0)</f>
        <v>0</v>
      </c>
      <c r="L837">
        <f>IFERROR(VLOOKUP(D837:D1549,'Факторы ликвидности'!C$4:L$2204,7,FALSE),0)</f>
        <v>0</v>
      </c>
      <c r="M837">
        <f>IFERROR(VLOOKUP(D837:D1549,'Факторы ликвидности'!C$4:L$2204,8,FALSE),0)</f>
        <v>0</v>
      </c>
      <c r="N837">
        <f>IFERROR(VLOOKUP(D837:D1549,'Факторы ликвидности'!C$4:L$2204,10,FALSE),0)</f>
        <v>0</v>
      </c>
    </row>
    <row r="838" spans="2:14" x14ac:dyDescent="0.3">
      <c r="B838">
        <v>834</v>
      </c>
      <c r="C838" s="16">
        <f t="shared" ref="C838:C901" si="18">WEEKDAY(D838,2)</f>
        <v>5</v>
      </c>
      <c r="D838" s="17">
        <v>42958</v>
      </c>
      <c r="E838">
        <f>IFERROR(VLOOKUP(D837:D1550,'Остатки на корсчетах'!B$3:D$4956,2,FALSE),0)</f>
        <v>2162.1</v>
      </c>
      <c r="F838">
        <f>IFERROR(VLOOKUP(D838:D1550,Сальдо!C$3:D$4010,2,FALSE),0)</f>
        <v>-474.2</v>
      </c>
      <c r="G838">
        <f>IFERROR(VLOOKUP(D838:D1550,'Факторы ликвидности'!C$4:L$2204,2,FALSE),0)</f>
        <v>-43.7</v>
      </c>
      <c r="H838">
        <f>IFERROR(VLOOKUP(D838:D1550,'Факторы ликвидности'!C$4:L$2204,3,FALSE),0)</f>
        <v>63.9</v>
      </c>
      <c r="I838">
        <f>IFERROR(VLOOKUP(D838:D1550,'Факторы ликвидности'!C$4:L$2204,4,FALSE),0)</f>
        <v>0</v>
      </c>
      <c r="J838">
        <f>IFERROR(VLOOKUP(D838:D1550,'Факторы ликвидности'!C$4:L$2204,5,FALSE),0)</f>
        <v>0</v>
      </c>
      <c r="K838">
        <f>IFERROR(VLOOKUP(D838:D1550,'Факторы ликвидности'!C$4:L$2204,6,FALSE),0)</f>
        <v>-13.7</v>
      </c>
      <c r="L838">
        <f>IFERROR(VLOOKUP(D838:D1550,'Факторы ликвидности'!C$4:L$2204,7,FALSE),0)</f>
        <v>2.1</v>
      </c>
      <c r="M838">
        <f>IFERROR(VLOOKUP(D838:D1550,'Факторы ликвидности'!C$4:L$2204,8,FALSE),0)</f>
        <v>0</v>
      </c>
      <c r="N838">
        <f>IFERROR(VLOOKUP(D838:D1550,'Факторы ликвидности'!C$4:L$2204,10,FALSE),0)</f>
        <v>47.2</v>
      </c>
    </row>
    <row r="839" spans="2:14" x14ac:dyDescent="0.3">
      <c r="B839">
        <v>835</v>
      </c>
      <c r="C839" s="16">
        <f t="shared" si="18"/>
        <v>4</v>
      </c>
      <c r="D839" s="17">
        <v>42957</v>
      </c>
      <c r="E839">
        <f>IFERROR(VLOOKUP(D838:D1551,'Остатки на корсчетах'!B$3:D$4956,2,FALSE),0)</f>
        <v>2220.3000000000002</v>
      </c>
      <c r="F839">
        <f>IFERROR(VLOOKUP(D839:D1551,Сальдо!C$3:D$4010,2,FALSE),0)</f>
        <v>-452.5</v>
      </c>
      <c r="G839">
        <f>IFERROR(VLOOKUP(D839:D1551,'Факторы ликвидности'!C$4:L$2204,2,FALSE),0)</f>
        <v>-40.6</v>
      </c>
      <c r="H839">
        <f>IFERROR(VLOOKUP(D839:D1551,'Факторы ликвидности'!C$4:L$2204,3,FALSE),0)</f>
        <v>-41.8</v>
      </c>
      <c r="I839">
        <f>IFERROR(VLOOKUP(D839:D1551,'Факторы ликвидности'!C$4:L$2204,4,FALSE),0)</f>
        <v>0</v>
      </c>
      <c r="J839">
        <f>IFERROR(VLOOKUP(D839:D1551,'Факторы ликвидности'!C$4:L$2204,5,FALSE),0)</f>
        <v>0</v>
      </c>
      <c r="K839">
        <f>IFERROR(VLOOKUP(D839:D1551,'Факторы ликвидности'!C$4:L$2204,6,FALSE),0)</f>
        <v>-47.4</v>
      </c>
      <c r="L839">
        <f>IFERROR(VLOOKUP(D839:D1551,'Факторы ликвидности'!C$4:L$2204,7,FALSE),0)</f>
        <v>2.1</v>
      </c>
      <c r="M839">
        <f>IFERROR(VLOOKUP(D839:D1551,'Факторы ликвидности'!C$4:L$2204,8,FALSE),0)</f>
        <v>0</v>
      </c>
      <c r="N839">
        <f>IFERROR(VLOOKUP(D839:D1551,'Факторы ликвидности'!C$4:L$2204,10,FALSE),0)</f>
        <v>24.2</v>
      </c>
    </row>
    <row r="840" spans="2:14" x14ac:dyDescent="0.3">
      <c r="B840">
        <v>836</v>
      </c>
      <c r="C840" s="16">
        <f t="shared" si="18"/>
        <v>3</v>
      </c>
      <c r="D840" s="17">
        <v>42956</v>
      </c>
      <c r="E840">
        <f>IFERROR(VLOOKUP(D839:D1552,'Остатки на корсчетах'!B$3:D$4956,2,FALSE),0)</f>
        <v>1326.1</v>
      </c>
      <c r="F840">
        <f>IFERROR(VLOOKUP(D840:D1552,Сальдо!C$3:D$4010,2,FALSE),0)</f>
        <v>102</v>
      </c>
      <c r="G840">
        <f>IFERROR(VLOOKUP(D840:D1552,'Факторы ликвидности'!C$4:L$2204,2,FALSE),0)</f>
        <v>-16.3</v>
      </c>
      <c r="H840">
        <f>IFERROR(VLOOKUP(D840:D1552,'Факторы ликвидности'!C$4:L$2204,3,FALSE),0)</f>
        <v>354.9</v>
      </c>
      <c r="I840">
        <f>IFERROR(VLOOKUP(D840:D1552,'Факторы ликвидности'!C$4:L$2204,4,FALSE),0)</f>
        <v>-41.6</v>
      </c>
      <c r="J840">
        <f>IFERROR(VLOOKUP(D840:D1552,'Факторы ликвидности'!C$4:L$2204,5,FALSE),0)</f>
        <v>49.2</v>
      </c>
      <c r="K840">
        <f>IFERROR(VLOOKUP(D840:D1552,'Факторы ликвидности'!C$4:L$2204,6,FALSE),0)</f>
        <v>300</v>
      </c>
      <c r="L840">
        <f>IFERROR(VLOOKUP(D840:D1552,'Факторы ликвидности'!C$4:L$2204,7,FALSE),0)</f>
        <v>2</v>
      </c>
      <c r="M840">
        <f>IFERROR(VLOOKUP(D840:D1552,'Факторы ликвидности'!C$4:L$2204,8,FALSE),0)</f>
        <v>0</v>
      </c>
      <c r="N840">
        <f>IFERROR(VLOOKUP(D840:D1552,'Факторы ликвидности'!C$4:L$2204,10,FALSE),0)</f>
        <v>555.6</v>
      </c>
    </row>
    <row r="841" spans="2:14" x14ac:dyDescent="0.3">
      <c r="B841">
        <v>837</v>
      </c>
      <c r="C841" s="18">
        <f t="shared" si="18"/>
        <v>2</v>
      </c>
      <c r="D841" s="8">
        <v>42955</v>
      </c>
      <c r="E841">
        <f>IFERROR(VLOOKUP(D840:D1553,'Остатки на корсчетах'!B$3:D$4956,2,FALSE),0)</f>
        <v>1533.2</v>
      </c>
      <c r="F841">
        <f>IFERROR(VLOOKUP(D841:D1553,Сальдо!C$3:D$4010,2,FALSE),0)</f>
        <v>67.7</v>
      </c>
      <c r="G841">
        <f>IFERROR(VLOOKUP(D841:D1553,'Факторы ликвидности'!C$4:L$2204,2,FALSE),0)</f>
        <v>-2.4</v>
      </c>
      <c r="H841">
        <f>IFERROR(VLOOKUP(D841:D1553,'Факторы ликвидности'!C$4:L$2204,3,FALSE),0)</f>
        <v>-8.9</v>
      </c>
      <c r="I841">
        <f>IFERROR(VLOOKUP(D841:D1553,'Факторы ликвидности'!C$4:L$2204,4,FALSE),0)</f>
        <v>71.3</v>
      </c>
      <c r="J841">
        <f>IFERROR(VLOOKUP(D841:D1553,'Факторы ликвидности'!C$4:L$2204,5,FALSE),0)</f>
        <v>0</v>
      </c>
      <c r="K841">
        <f>IFERROR(VLOOKUP(D841:D1553,'Факторы ликвидности'!C$4:L$2204,6,FALSE),0)</f>
        <v>-171.7</v>
      </c>
      <c r="L841">
        <f>IFERROR(VLOOKUP(D841:D1553,'Факторы ликвидности'!C$4:L$2204,7,FALSE),0)</f>
        <v>2</v>
      </c>
      <c r="M841">
        <f>IFERROR(VLOOKUP(D841:D1553,'Факторы ликвидности'!C$4:L$2204,8,FALSE),0)</f>
        <v>0</v>
      </c>
      <c r="N841">
        <f>IFERROR(VLOOKUP(D841:D1553,'Факторы ликвидности'!C$4:L$2204,10,FALSE),0)</f>
        <v>-195.8</v>
      </c>
    </row>
    <row r="842" spans="2:14" x14ac:dyDescent="0.3">
      <c r="B842">
        <v>838</v>
      </c>
      <c r="C842" s="18">
        <f t="shared" si="18"/>
        <v>1</v>
      </c>
      <c r="D842" s="8">
        <v>42954</v>
      </c>
      <c r="E842">
        <f>IFERROR(VLOOKUP(D841:D1554,'Остатки на корсчетах'!B$3:D$4956,2,FALSE),0)</f>
        <v>1749.1</v>
      </c>
      <c r="F842">
        <f>IFERROR(VLOOKUP(D842:D1554,Сальдо!C$3:D$4010,2,FALSE),0)</f>
        <v>-172.1</v>
      </c>
      <c r="G842">
        <f>IFERROR(VLOOKUP(D842:D1554,'Факторы ликвидности'!C$4:L$2204,2,FALSE),0)</f>
        <v>16.399999999999999</v>
      </c>
      <c r="H842">
        <f>IFERROR(VLOOKUP(D842:D1554,'Факторы ликвидности'!C$4:L$2204,3,FALSE),0)</f>
        <v>5.9</v>
      </c>
      <c r="I842">
        <f>IFERROR(VLOOKUP(D842:D1554,'Факторы ликвидности'!C$4:L$2204,4,FALSE),0)</f>
        <v>0</v>
      </c>
      <c r="J842">
        <f>IFERROR(VLOOKUP(D842:D1554,'Факторы ликвидности'!C$4:L$2204,5,FALSE),0)</f>
        <v>-50.1</v>
      </c>
      <c r="K842">
        <f>IFERROR(VLOOKUP(D842:D1554,'Факторы ликвидности'!C$4:L$2204,6,FALSE),0)</f>
        <v>-28.3</v>
      </c>
      <c r="L842">
        <f>IFERROR(VLOOKUP(D842:D1554,'Факторы ликвидности'!C$4:L$2204,7,FALSE),0)</f>
        <v>0</v>
      </c>
      <c r="M842">
        <f>IFERROR(VLOOKUP(D842:D1554,'Факторы ликвидности'!C$4:L$2204,8,FALSE),0)</f>
        <v>0</v>
      </c>
      <c r="N842">
        <f>IFERROR(VLOOKUP(D842:D1554,'Факторы ликвидности'!C$4:L$2204,10,FALSE),0)</f>
        <v>-238.2</v>
      </c>
    </row>
    <row r="843" spans="2:14" x14ac:dyDescent="0.3">
      <c r="B843">
        <v>839</v>
      </c>
      <c r="C843" s="18">
        <f t="shared" si="18"/>
        <v>7</v>
      </c>
      <c r="D843" s="19">
        <v>42953</v>
      </c>
      <c r="E843">
        <f>IFERROR(VLOOKUP(D842:D1555,'Остатки на корсчетах'!B$3:D$4956,2,FALSE),0)</f>
        <v>0</v>
      </c>
      <c r="F843">
        <f>IFERROR(VLOOKUP(D843:D1555,Сальдо!C$3:D$4010,2,FALSE),0)</f>
        <v>0</v>
      </c>
      <c r="G843">
        <f>IFERROR(VLOOKUP(D843:D1555,'Факторы ликвидности'!C$4:L$2204,2,FALSE),0)</f>
        <v>0</v>
      </c>
      <c r="H843">
        <f>IFERROR(VLOOKUP(D843:D1555,'Факторы ликвидности'!C$4:L$2204,3,FALSE),0)</f>
        <v>0</v>
      </c>
      <c r="I843">
        <f>IFERROR(VLOOKUP(D843:D1555,'Факторы ликвидности'!C$4:L$2204,4,FALSE),0)</f>
        <v>0</v>
      </c>
      <c r="J843">
        <f>IFERROR(VLOOKUP(D843:D1555,'Факторы ликвидности'!C$4:L$2204,5,FALSE),0)</f>
        <v>0</v>
      </c>
      <c r="K843">
        <f>IFERROR(VLOOKUP(D843:D1555,'Факторы ликвидности'!C$4:L$2204,6,FALSE),0)</f>
        <v>0</v>
      </c>
      <c r="L843">
        <f>IFERROR(VLOOKUP(D843:D1555,'Факторы ликвидности'!C$4:L$2204,7,FALSE),0)</f>
        <v>0</v>
      </c>
      <c r="M843">
        <f>IFERROR(VLOOKUP(D843:D1555,'Факторы ликвидности'!C$4:L$2204,8,FALSE),0)</f>
        <v>0</v>
      </c>
      <c r="N843">
        <f>IFERROR(VLOOKUP(D843:D1555,'Факторы ликвидности'!C$4:L$2204,10,FALSE),0)</f>
        <v>0</v>
      </c>
    </row>
    <row r="844" spans="2:14" x14ac:dyDescent="0.3">
      <c r="B844">
        <v>840</v>
      </c>
      <c r="C844" s="18">
        <f t="shared" si="18"/>
        <v>6</v>
      </c>
      <c r="D844" s="19">
        <v>42952</v>
      </c>
      <c r="E844">
        <f>IFERROR(VLOOKUP(D843:D1556,'Остатки на корсчетах'!B$3:D$4956,2,FALSE),0)</f>
        <v>0</v>
      </c>
      <c r="F844">
        <f>IFERROR(VLOOKUP(D844:D1556,Сальдо!C$3:D$4010,2,FALSE),0)</f>
        <v>0</v>
      </c>
      <c r="G844">
        <f>IFERROR(VLOOKUP(D844:D1556,'Факторы ликвидности'!C$4:L$2204,2,FALSE),0)</f>
        <v>0</v>
      </c>
      <c r="H844">
        <f>IFERROR(VLOOKUP(D844:D1556,'Факторы ликвидности'!C$4:L$2204,3,FALSE),0)</f>
        <v>0</v>
      </c>
      <c r="I844">
        <f>IFERROR(VLOOKUP(D844:D1556,'Факторы ликвидности'!C$4:L$2204,4,FALSE),0)</f>
        <v>0</v>
      </c>
      <c r="J844">
        <f>IFERROR(VLOOKUP(D844:D1556,'Факторы ликвидности'!C$4:L$2204,5,FALSE),0)</f>
        <v>0</v>
      </c>
      <c r="K844">
        <f>IFERROR(VLOOKUP(D844:D1556,'Факторы ликвидности'!C$4:L$2204,6,FALSE),0)</f>
        <v>0</v>
      </c>
      <c r="L844">
        <f>IFERROR(VLOOKUP(D844:D1556,'Факторы ликвидности'!C$4:L$2204,7,FALSE),0)</f>
        <v>0</v>
      </c>
      <c r="M844">
        <f>IFERROR(VLOOKUP(D844:D1556,'Факторы ликвидности'!C$4:L$2204,8,FALSE),0)</f>
        <v>0</v>
      </c>
      <c r="N844">
        <f>IFERROR(VLOOKUP(D844:D1556,'Факторы ликвидности'!C$4:L$2204,10,FALSE),0)</f>
        <v>0</v>
      </c>
    </row>
    <row r="845" spans="2:14" x14ac:dyDescent="0.3">
      <c r="B845">
        <v>841</v>
      </c>
      <c r="C845" s="18">
        <f t="shared" si="18"/>
        <v>5</v>
      </c>
      <c r="D845" s="19">
        <v>42951</v>
      </c>
      <c r="E845">
        <f>IFERROR(VLOOKUP(D844:D1557,'Остатки на корсчетах'!B$3:D$4956,2,FALSE),0)</f>
        <v>1981.8</v>
      </c>
      <c r="F845">
        <f>IFERROR(VLOOKUP(D845:D1557,Сальдо!C$3:D$4010,2,FALSE),0)</f>
        <v>-241.4</v>
      </c>
      <c r="G845">
        <f>IFERROR(VLOOKUP(D845:D1557,'Факторы ликвидности'!C$4:L$2204,2,FALSE),0)</f>
        <v>-37.9</v>
      </c>
      <c r="H845">
        <f>IFERROR(VLOOKUP(D845:D1557,'Факторы ликвидности'!C$4:L$2204,3,FALSE),0)</f>
        <v>-120.7</v>
      </c>
      <c r="I845">
        <f>IFERROR(VLOOKUP(D845:D1557,'Факторы ликвидности'!C$4:L$2204,4,FALSE),0)</f>
        <v>0</v>
      </c>
      <c r="J845">
        <f>IFERROR(VLOOKUP(D845:D1557,'Факторы ликвидности'!C$4:L$2204,5,FALSE),0)</f>
        <v>0</v>
      </c>
      <c r="K845">
        <f>IFERROR(VLOOKUP(D845:D1557,'Факторы ликвидности'!C$4:L$2204,6,FALSE),0)</f>
        <v>-251.4</v>
      </c>
      <c r="L845">
        <f>IFERROR(VLOOKUP(D845:D1557,'Факторы ликвидности'!C$4:L$2204,7,FALSE),0)</f>
        <v>0</v>
      </c>
      <c r="M845">
        <f>IFERROR(VLOOKUP(D845:D1557,'Факторы ликвидности'!C$4:L$2204,8,FALSE),0)</f>
        <v>0</v>
      </c>
      <c r="N845">
        <f>IFERROR(VLOOKUP(D845:D1557,'Факторы ликвидности'!C$4:L$2204,10,FALSE),0)</f>
        <v>-74.099999999999994</v>
      </c>
    </row>
    <row r="846" spans="2:14" x14ac:dyDescent="0.3">
      <c r="B846">
        <v>842</v>
      </c>
      <c r="C846" s="18">
        <f t="shared" si="18"/>
        <v>4</v>
      </c>
      <c r="D846" s="19">
        <v>42950</v>
      </c>
      <c r="E846">
        <f>IFERROR(VLOOKUP(D845:D1558,'Остатки на корсчетах'!B$3:D$4956,2,FALSE),0)</f>
        <v>1787.1</v>
      </c>
      <c r="F846">
        <f>IFERROR(VLOOKUP(D846:D1558,Сальдо!C$3:D$4010,2,FALSE),0)</f>
        <v>-284.8</v>
      </c>
      <c r="G846">
        <f>IFERROR(VLOOKUP(D846:D1558,'Факторы ликвидности'!C$4:L$2204,2,FALSE),0)</f>
        <v>-39.799999999999997</v>
      </c>
      <c r="H846">
        <f>IFERROR(VLOOKUP(D846:D1558,'Факторы ликвидности'!C$4:L$2204,3,FALSE),0)</f>
        <v>278.89999999999998</v>
      </c>
      <c r="I846">
        <f>IFERROR(VLOOKUP(D846:D1558,'Факторы ликвидности'!C$4:L$2204,4,FALSE),0)</f>
        <v>0</v>
      </c>
      <c r="J846">
        <f>IFERROR(VLOOKUP(D846:D1558,'Факторы ликвидности'!C$4:L$2204,5,FALSE),0)</f>
        <v>0</v>
      </c>
      <c r="K846">
        <f>IFERROR(VLOOKUP(D846:D1558,'Факторы ликвидности'!C$4:L$2204,6,FALSE),0)</f>
        <v>153.19999999999999</v>
      </c>
      <c r="L846">
        <f>IFERROR(VLOOKUP(D846:D1558,'Факторы ликвидности'!C$4:L$2204,7,FALSE),0)</f>
        <v>0</v>
      </c>
      <c r="M846">
        <f>IFERROR(VLOOKUP(D846:D1558,'Факторы ликвидности'!C$4:L$2204,8,FALSE),0)</f>
        <v>0</v>
      </c>
      <c r="N846">
        <f>IFERROR(VLOOKUP(D846:D1558,'Факторы ликвидности'!C$4:L$2204,10,FALSE),0)</f>
        <v>-44.4</v>
      </c>
    </row>
    <row r="847" spans="2:14" x14ac:dyDescent="0.3">
      <c r="B847">
        <v>843</v>
      </c>
      <c r="C847" s="18">
        <f t="shared" si="18"/>
        <v>3</v>
      </c>
      <c r="D847" s="19">
        <v>42949</v>
      </c>
      <c r="E847">
        <f>IFERROR(VLOOKUP(D846:D1559,'Остатки на корсчетах'!B$3:D$4956,2,FALSE),0)</f>
        <v>1927.4</v>
      </c>
      <c r="F847">
        <f>IFERROR(VLOOKUP(D847:D1559,Сальдо!C$3:D$4010,2,FALSE),0)</f>
        <v>-361.9</v>
      </c>
      <c r="G847">
        <f>IFERROR(VLOOKUP(D847:D1559,'Факторы ликвидности'!C$4:L$2204,2,FALSE),0)</f>
        <v>-11.1</v>
      </c>
      <c r="H847">
        <f>IFERROR(VLOOKUP(D847:D1559,'Факторы ликвидности'!C$4:L$2204,3,FALSE),0)</f>
        <v>-50.3</v>
      </c>
      <c r="I847">
        <f>IFERROR(VLOOKUP(D847:D1559,'Факторы ликвидности'!C$4:L$2204,4,FALSE),0)</f>
        <v>-24.5</v>
      </c>
      <c r="J847">
        <f>IFERROR(VLOOKUP(D847:D1559,'Факторы ликвидности'!C$4:L$2204,5,FALSE),0)</f>
        <v>-33.299999999999997</v>
      </c>
      <c r="K847">
        <f>IFERROR(VLOOKUP(D847:D1559,'Факторы ликвидности'!C$4:L$2204,6,FALSE),0)</f>
        <v>-60.6</v>
      </c>
      <c r="L847">
        <f>IFERROR(VLOOKUP(D847:D1559,'Факторы ликвидности'!C$4:L$2204,7,FALSE),0)</f>
        <v>0</v>
      </c>
      <c r="M847">
        <f>IFERROR(VLOOKUP(D847:D1559,'Факторы ликвидности'!C$4:L$2204,8,FALSE),0)</f>
        <v>0</v>
      </c>
      <c r="N847">
        <f>IFERROR(VLOOKUP(D847:D1559,'Факторы ликвидности'!C$4:L$2204,10,FALSE),0)</f>
        <v>-79</v>
      </c>
    </row>
    <row r="848" spans="2:14" x14ac:dyDescent="0.3">
      <c r="B848">
        <v>844</v>
      </c>
      <c r="C848" s="16">
        <f t="shared" si="18"/>
        <v>2</v>
      </c>
      <c r="D848" s="17">
        <v>42948</v>
      </c>
      <c r="E848">
        <f>IFERROR(VLOOKUP(D847:D1560,'Остатки на корсчетах'!B$3:D$4956,2,FALSE),0)</f>
        <v>1835</v>
      </c>
      <c r="F848">
        <f>IFERROR(VLOOKUP(D848:D1560,Сальдо!C$3:D$4010,2,FALSE),0)</f>
        <v>-234.3</v>
      </c>
      <c r="G848">
        <f>IFERROR(VLOOKUP(D848:D1560,'Факторы ликвидности'!C$4:L$2204,2,FALSE),0)</f>
        <v>18.399999999999999</v>
      </c>
      <c r="H848">
        <f>IFERROR(VLOOKUP(D848:D1560,'Факторы ликвидности'!C$4:L$2204,3,FALSE),0)</f>
        <v>59.6</v>
      </c>
      <c r="I848">
        <f>IFERROR(VLOOKUP(D848:D1560,'Факторы ликвидности'!C$4:L$2204,4,FALSE),0)</f>
        <v>31.8</v>
      </c>
      <c r="J848">
        <f>IFERROR(VLOOKUP(D848:D1560,'Факторы ликвидности'!C$4:L$2204,5,FALSE),0)</f>
        <v>0</v>
      </c>
      <c r="K848">
        <f>IFERROR(VLOOKUP(D848:D1560,'Факторы ликвидности'!C$4:L$2204,6,FALSE),0)</f>
        <v>3.1</v>
      </c>
      <c r="L848">
        <f>IFERROR(VLOOKUP(D848:D1560,'Факторы ликвидности'!C$4:L$2204,7,FALSE),0)</f>
        <v>0</v>
      </c>
      <c r="M848">
        <f>IFERROR(VLOOKUP(D848:D1560,'Факторы ликвидности'!C$4:L$2204,8,FALSE),0)</f>
        <v>0</v>
      </c>
      <c r="N848">
        <f>IFERROR(VLOOKUP(D848:D1560,'Факторы ликвидности'!C$4:L$2204,10,FALSE),0)</f>
        <v>14.6</v>
      </c>
    </row>
    <row r="849" spans="2:14" x14ac:dyDescent="0.3">
      <c r="B849">
        <v>845</v>
      </c>
      <c r="C849" s="16">
        <f t="shared" si="18"/>
        <v>1</v>
      </c>
      <c r="D849" s="17">
        <v>42947</v>
      </c>
      <c r="E849">
        <f>IFERROR(VLOOKUP(D848:D1561,'Остатки на корсчетах'!B$3:D$4956,2,FALSE),0)</f>
        <v>1859.4</v>
      </c>
      <c r="F849">
        <f>IFERROR(VLOOKUP(D849:D1561,Сальдо!C$3:D$4010,2,FALSE),0)</f>
        <v>-158.5</v>
      </c>
      <c r="G849">
        <f>IFERROR(VLOOKUP(D849:D1561,'Факторы ликвидности'!C$4:L$2204,2,FALSE),0)</f>
        <v>52.6</v>
      </c>
      <c r="H849">
        <f>IFERROR(VLOOKUP(D849:D1561,'Факторы ликвидности'!C$4:L$2204,3,FALSE),0)</f>
        <v>-153.4</v>
      </c>
      <c r="I849">
        <f>IFERROR(VLOOKUP(D849:D1561,'Факторы ликвидности'!C$4:L$2204,4,FALSE),0)</f>
        <v>0</v>
      </c>
      <c r="J849">
        <f>IFERROR(VLOOKUP(D849:D1561,'Факторы ликвидности'!C$4:L$2204,5,FALSE),0)</f>
        <v>50</v>
      </c>
      <c r="K849">
        <f>IFERROR(VLOOKUP(D849:D1561,'Факторы ликвидности'!C$4:L$2204,6,FALSE),0)</f>
        <v>-256.5</v>
      </c>
      <c r="L849">
        <f>IFERROR(VLOOKUP(D849:D1561,'Факторы ликвидности'!C$4:L$2204,7,FALSE),0)</f>
        <v>0</v>
      </c>
      <c r="M849">
        <f>IFERROR(VLOOKUP(D849:D1561,'Факторы ликвидности'!C$4:L$2204,8,FALSE),0)</f>
        <v>0</v>
      </c>
      <c r="N849">
        <f>IFERROR(VLOOKUP(D849:D1561,'Факторы ликвидности'!C$4:L$2204,10,FALSE),0)</f>
        <v>76.2</v>
      </c>
    </row>
    <row r="850" spans="2:14" x14ac:dyDescent="0.3">
      <c r="B850">
        <v>846</v>
      </c>
      <c r="C850" s="16">
        <f t="shared" si="18"/>
        <v>7</v>
      </c>
      <c r="D850" s="17">
        <v>42946</v>
      </c>
      <c r="E850">
        <f>IFERROR(VLOOKUP(D849:D1562,'Остатки на корсчетах'!B$3:D$4956,2,FALSE),0)</f>
        <v>0</v>
      </c>
      <c r="F850">
        <f>IFERROR(VLOOKUP(D850:D1562,Сальдо!C$3:D$4010,2,FALSE),0)</f>
        <v>0</v>
      </c>
      <c r="G850">
        <f>IFERROR(VLOOKUP(D850:D1562,'Факторы ликвидности'!C$4:L$2204,2,FALSE),0)</f>
        <v>0</v>
      </c>
      <c r="H850">
        <f>IFERROR(VLOOKUP(D850:D1562,'Факторы ликвидности'!C$4:L$2204,3,FALSE),0)</f>
        <v>0</v>
      </c>
      <c r="I850">
        <f>IFERROR(VLOOKUP(D850:D1562,'Факторы ликвидности'!C$4:L$2204,4,FALSE),0)</f>
        <v>0</v>
      </c>
      <c r="J850">
        <f>IFERROR(VLOOKUP(D850:D1562,'Факторы ликвидности'!C$4:L$2204,5,FALSE),0)</f>
        <v>0</v>
      </c>
      <c r="K850">
        <f>IFERROR(VLOOKUP(D850:D1562,'Факторы ликвидности'!C$4:L$2204,6,FALSE),0)</f>
        <v>0</v>
      </c>
      <c r="L850">
        <f>IFERROR(VLOOKUP(D850:D1562,'Факторы ликвидности'!C$4:L$2204,7,FALSE),0)</f>
        <v>0</v>
      </c>
      <c r="M850">
        <f>IFERROR(VLOOKUP(D850:D1562,'Факторы ликвидности'!C$4:L$2204,8,FALSE),0)</f>
        <v>0</v>
      </c>
      <c r="N850">
        <f>IFERROR(VLOOKUP(D850:D1562,'Факторы ликвидности'!C$4:L$2204,10,FALSE),0)</f>
        <v>0</v>
      </c>
    </row>
    <row r="851" spans="2:14" x14ac:dyDescent="0.3">
      <c r="B851">
        <v>847</v>
      </c>
      <c r="C851" s="16">
        <f t="shared" si="18"/>
        <v>6</v>
      </c>
      <c r="D851" s="17">
        <v>42945</v>
      </c>
      <c r="E851">
        <f>IFERROR(VLOOKUP(D850:D1563,'Остатки на корсчетах'!B$3:D$4956,2,FALSE),0)</f>
        <v>0</v>
      </c>
      <c r="F851">
        <f>IFERROR(VLOOKUP(D851:D1563,Сальдо!C$3:D$4010,2,FALSE),0)</f>
        <v>0</v>
      </c>
      <c r="G851">
        <f>IFERROR(VLOOKUP(D851:D1563,'Факторы ликвидности'!C$4:L$2204,2,FALSE),0)</f>
        <v>0</v>
      </c>
      <c r="H851">
        <f>IFERROR(VLOOKUP(D851:D1563,'Факторы ликвидности'!C$4:L$2204,3,FALSE),0)</f>
        <v>0</v>
      </c>
      <c r="I851">
        <f>IFERROR(VLOOKUP(D851:D1563,'Факторы ликвидности'!C$4:L$2204,4,FALSE),0)</f>
        <v>0</v>
      </c>
      <c r="J851">
        <f>IFERROR(VLOOKUP(D851:D1563,'Факторы ликвидности'!C$4:L$2204,5,FALSE),0)</f>
        <v>0</v>
      </c>
      <c r="K851">
        <f>IFERROR(VLOOKUP(D851:D1563,'Факторы ликвидности'!C$4:L$2204,6,FALSE),0)</f>
        <v>0</v>
      </c>
      <c r="L851">
        <f>IFERROR(VLOOKUP(D851:D1563,'Факторы ликвидности'!C$4:L$2204,7,FALSE),0)</f>
        <v>0</v>
      </c>
      <c r="M851">
        <f>IFERROR(VLOOKUP(D851:D1563,'Факторы ликвидности'!C$4:L$2204,8,FALSE),0)</f>
        <v>0</v>
      </c>
      <c r="N851">
        <f>IFERROR(VLOOKUP(D851:D1563,'Факторы ликвидности'!C$4:L$2204,10,FALSE),0)</f>
        <v>0</v>
      </c>
    </row>
    <row r="852" spans="2:14" x14ac:dyDescent="0.3">
      <c r="B852">
        <v>848</v>
      </c>
      <c r="C852" s="16">
        <f t="shared" si="18"/>
        <v>5</v>
      </c>
      <c r="D852" s="17">
        <v>42944</v>
      </c>
      <c r="E852">
        <f>IFERROR(VLOOKUP(D851:D1564,'Остатки на корсчетах'!B$3:D$4956,2,FALSE),0)</f>
        <v>1852.1</v>
      </c>
      <c r="F852">
        <f>IFERROR(VLOOKUP(D852:D1564,Сальдо!C$3:D$4010,2,FALSE),0)</f>
        <v>-123.7</v>
      </c>
      <c r="G852">
        <f>IFERROR(VLOOKUP(D852:D1564,'Факторы ликвидности'!C$4:L$2204,2,FALSE),0)</f>
        <v>7.8</v>
      </c>
      <c r="H852">
        <f>IFERROR(VLOOKUP(D852:D1564,'Факторы ликвидности'!C$4:L$2204,3,FALSE),0)</f>
        <v>-36</v>
      </c>
      <c r="I852">
        <f>IFERROR(VLOOKUP(D852:D1564,'Факторы ликвидности'!C$4:L$2204,4,FALSE),0)</f>
        <v>0</v>
      </c>
      <c r="J852">
        <f>IFERROR(VLOOKUP(D852:D1564,'Факторы ликвидности'!C$4:L$2204,5,FALSE),0)</f>
        <v>0</v>
      </c>
      <c r="K852">
        <f>IFERROR(VLOOKUP(D852:D1564,'Факторы ликвидности'!C$4:L$2204,6,FALSE),0)</f>
        <v>27.1</v>
      </c>
      <c r="L852">
        <f>IFERROR(VLOOKUP(D852:D1564,'Факторы ликвидности'!C$4:L$2204,7,FALSE),0)</f>
        <v>0</v>
      </c>
      <c r="M852">
        <f>IFERROR(VLOOKUP(D852:D1564,'Факторы ликвидности'!C$4:L$2204,8,FALSE),0)</f>
        <v>0</v>
      </c>
      <c r="N852">
        <f>IFERROR(VLOOKUP(D852:D1564,'Факторы ликвидности'!C$4:L$2204,10,FALSE),0)</f>
        <v>35.5</v>
      </c>
    </row>
    <row r="853" spans="2:14" x14ac:dyDescent="0.3">
      <c r="B853">
        <v>849</v>
      </c>
      <c r="C853" s="16">
        <f t="shared" si="18"/>
        <v>4</v>
      </c>
      <c r="D853" s="17">
        <v>42943</v>
      </c>
      <c r="E853">
        <f>IFERROR(VLOOKUP(D852:D1565,'Остатки на корсчетах'!B$3:D$4956,2,FALSE),0)</f>
        <v>1883.5</v>
      </c>
      <c r="F853">
        <f>IFERROR(VLOOKUP(D853:D1565,Сальдо!C$3:D$4010,2,FALSE),0)</f>
        <v>-116</v>
      </c>
      <c r="G853">
        <f>IFERROR(VLOOKUP(D853:D1565,'Факторы ликвидности'!C$4:L$2204,2,FALSE),0)</f>
        <v>9</v>
      </c>
      <c r="H853">
        <f>IFERROR(VLOOKUP(D853:D1565,'Факторы ликвидности'!C$4:L$2204,3,FALSE),0)</f>
        <v>-48.9</v>
      </c>
      <c r="I853">
        <f>IFERROR(VLOOKUP(D853:D1565,'Факторы ликвидности'!C$4:L$2204,4,FALSE),0)</f>
        <v>0</v>
      </c>
      <c r="J853">
        <f>IFERROR(VLOOKUP(D853:D1565,'Факторы ликвидности'!C$4:L$2204,5,FALSE),0)</f>
        <v>0</v>
      </c>
      <c r="K853">
        <f>IFERROR(VLOOKUP(D853:D1565,'Факторы ликвидности'!C$4:L$2204,6,FALSE),0)</f>
        <v>-0.1</v>
      </c>
      <c r="L853">
        <f>IFERROR(VLOOKUP(D853:D1565,'Факторы ликвидности'!C$4:L$2204,7,FALSE),0)</f>
        <v>0</v>
      </c>
      <c r="M853">
        <f>IFERROR(VLOOKUP(D853:D1565,'Факторы ликвидности'!C$4:L$2204,8,FALSE),0)</f>
        <v>0</v>
      </c>
      <c r="N853">
        <f>IFERROR(VLOOKUP(D853:D1565,'Факторы ликвидности'!C$4:L$2204,10,FALSE),0)</f>
        <v>8.6</v>
      </c>
    </row>
    <row r="854" spans="2:14" x14ac:dyDescent="0.3">
      <c r="B854">
        <v>850</v>
      </c>
      <c r="C854" s="16">
        <f t="shared" si="18"/>
        <v>3</v>
      </c>
      <c r="D854" s="17">
        <v>42942</v>
      </c>
      <c r="E854">
        <f>IFERROR(VLOOKUP(D853:D1566,'Остатки на корсчетах'!B$3:D$4956,2,FALSE),0)</f>
        <v>1711.3</v>
      </c>
      <c r="F854">
        <f>IFERROR(VLOOKUP(D854:D1566,Сальдо!C$3:D$4010,2,FALSE),0)</f>
        <v>-54.1</v>
      </c>
      <c r="G854">
        <f>IFERROR(VLOOKUP(D854:D1566,'Факторы ликвидности'!C$4:L$2204,2,FALSE),0)</f>
        <v>28.3</v>
      </c>
      <c r="H854">
        <f>IFERROR(VLOOKUP(D854:D1566,'Факторы ликвидности'!C$4:L$2204,3,FALSE),0)</f>
        <v>76.2</v>
      </c>
      <c r="I854">
        <f>IFERROR(VLOOKUP(D854:D1566,'Факторы ликвидности'!C$4:L$2204,4,FALSE),0)</f>
        <v>-30.3</v>
      </c>
      <c r="J854">
        <f>IFERROR(VLOOKUP(D854:D1566,'Факторы ликвидности'!C$4:L$2204,5,FALSE),0)</f>
        <v>0</v>
      </c>
      <c r="K854">
        <f>IFERROR(VLOOKUP(D854:D1566,'Факторы ликвидности'!C$4:L$2204,6,FALSE),0)</f>
        <v>-0.1</v>
      </c>
      <c r="L854">
        <f>IFERROR(VLOOKUP(D854:D1566,'Факторы ликвидности'!C$4:L$2204,7,FALSE),0)</f>
        <v>0</v>
      </c>
      <c r="M854">
        <f>IFERROR(VLOOKUP(D854:D1566,'Факторы ликвидности'!C$4:L$2204,8,FALSE),0)</f>
        <v>0</v>
      </c>
      <c r="N854">
        <f>IFERROR(VLOOKUP(D854:D1566,'Факторы ликвидности'!C$4:L$2204,10,FALSE),0)</f>
        <v>67.7</v>
      </c>
    </row>
    <row r="855" spans="2:14" x14ac:dyDescent="0.3">
      <c r="B855">
        <v>851</v>
      </c>
      <c r="C855" s="18">
        <f t="shared" si="18"/>
        <v>2</v>
      </c>
      <c r="D855" s="8">
        <v>42941</v>
      </c>
      <c r="E855">
        <f>IFERROR(VLOOKUP(D854:D1567,'Остатки на корсчетах'!B$3:D$4956,2,FALSE),0)</f>
        <v>2109.6</v>
      </c>
      <c r="F855">
        <f>IFERROR(VLOOKUP(D855:D1567,Сальдо!C$3:D$4010,2,FALSE),0)</f>
        <v>-53.4</v>
      </c>
      <c r="G855">
        <f>IFERROR(VLOOKUP(D855:D1567,'Факторы ликвидности'!C$4:L$2204,2,FALSE),0)</f>
        <v>43.9</v>
      </c>
      <c r="H855">
        <f>IFERROR(VLOOKUP(D855:D1567,'Факторы ликвидности'!C$4:L$2204,3,FALSE),0)</f>
        <v>-519.9</v>
      </c>
      <c r="I855">
        <f>IFERROR(VLOOKUP(D855:D1567,'Факторы ликвидности'!C$4:L$2204,4,FALSE),0)</f>
        <v>5.5</v>
      </c>
      <c r="J855">
        <f>IFERROR(VLOOKUP(D855:D1567,'Факторы ликвидности'!C$4:L$2204,5,FALSE),0)</f>
        <v>0</v>
      </c>
      <c r="K855">
        <f>IFERROR(VLOOKUP(D855:D1567,'Факторы ликвидности'!C$4:L$2204,6,FALSE),0)</f>
        <v>70</v>
      </c>
      <c r="L855">
        <f>IFERROR(VLOOKUP(D855:D1567,'Факторы ликвидности'!C$4:L$2204,7,FALSE),0)</f>
        <v>0</v>
      </c>
      <c r="M855">
        <f>IFERROR(VLOOKUP(D855:D1567,'Факторы ликвидности'!C$4:L$2204,8,FALSE),0)</f>
        <v>0</v>
      </c>
      <c r="N855">
        <f>IFERROR(VLOOKUP(D855:D1567,'Факторы ликвидности'!C$4:L$2204,10,FALSE),0)</f>
        <v>77.8</v>
      </c>
    </row>
    <row r="856" spans="2:14" x14ac:dyDescent="0.3">
      <c r="B856">
        <v>852</v>
      </c>
      <c r="C856" s="18">
        <f t="shared" si="18"/>
        <v>1</v>
      </c>
      <c r="D856" s="8">
        <v>42940</v>
      </c>
      <c r="E856">
        <f>IFERROR(VLOOKUP(D855:D1568,'Остатки на корсчетах'!B$3:D$4956,2,FALSE),0)</f>
        <v>2244.8000000000002</v>
      </c>
      <c r="F856">
        <f>IFERROR(VLOOKUP(D856:D1568,Сальдо!C$3:D$4010,2,FALSE),0)</f>
        <v>-51.8</v>
      </c>
      <c r="G856">
        <f>IFERROR(VLOOKUP(D856:D1568,'Факторы ликвидности'!C$4:L$2204,2,FALSE),0)</f>
        <v>52.2</v>
      </c>
      <c r="H856">
        <f>IFERROR(VLOOKUP(D856:D1568,'Факторы ликвидности'!C$4:L$2204,3,FALSE),0)</f>
        <v>-188.2</v>
      </c>
      <c r="I856">
        <f>IFERROR(VLOOKUP(D856:D1568,'Факторы ликвидности'!C$4:L$2204,4,FALSE),0)</f>
        <v>0</v>
      </c>
      <c r="J856">
        <f>IFERROR(VLOOKUP(D856:D1568,'Факторы ликвидности'!C$4:L$2204,5,FALSE),0)</f>
        <v>0</v>
      </c>
      <c r="K856">
        <f>IFERROR(VLOOKUP(D856:D1568,'Факторы ликвидности'!C$4:L$2204,6,FALSE),0)</f>
        <v>-43.2</v>
      </c>
      <c r="L856">
        <f>IFERROR(VLOOKUP(D856:D1568,'Факторы ликвидности'!C$4:L$2204,7,FALSE),0)</f>
        <v>0</v>
      </c>
      <c r="M856">
        <f>IFERROR(VLOOKUP(D856:D1568,'Факторы ликвидности'!C$4:L$2204,8,FALSE),0)</f>
        <v>0</v>
      </c>
      <c r="N856">
        <f>IFERROR(VLOOKUP(D856:D1568,'Факторы ликвидности'!C$4:L$2204,10,FALSE),0)</f>
        <v>0.8</v>
      </c>
    </row>
    <row r="857" spans="2:14" x14ac:dyDescent="0.3">
      <c r="B857">
        <v>853</v>
      </c>
      <c r="C857" s="18">
        <f t="shared" si="18"/>
        <v>7</v>
      </c>
      <c r="D857" s="19">
        <v>42939</v>
      </c>
      <c r="E857">
        <f>IFERROR(VLOOKUP(D856:D1569,'Остатки на корсчетах'!B$3:D$4956,2,FALSE),0)</f>
        <v>0</v>
      </c>
      <c r="F857">
        <f>IFERROR(VLOOKUP(D857:D1569,Сальдо!C$3:D$4010,2,FALSE),0)</f>
        <v>0</v>
      </c>
      <c r="G857">
        <f>IFERROR(VLOOKUP(D857:D1569,'Факторы ликвидности'!C$4:L$2204,2,FALSE),0)</f>
        <v>0</v>
      </c>
      <c r="H857">
        <f>IFERROR(VLOOKUP(D857:D1569,'Факторы ликвидности'!C$4:L$2204,3,FALSE),0)</f>
        <v>0</v>
      </c>
      <c r="I857">
        <f>IFERROR(VLOOKUP(D857:D1569,'Факторы ликвидности'!C$4:L$2204,4,FALSE),0)</f>
        <v>0</v>
      </c>
      <c r="J857">
        <f>IFERROR(VLOOKUP(D857:D1569,'Факторы ликвидности'!C$4:L$2204,5,FALSE),0)</f>
        <v>0</v>
      </c>
      <c r="K857">
        <f>IFERROR(VLOOKUP(D857:D1569,'Факторы ликвидности'!C$4:L$2204,6,FALSE),0)</f>
        <v>0</v>
      </c>
      <c r="L857">
        <f>IFERROR(VLOOKUP(D857:D1569,'Факторы ликвидности'!C$4:L$2204,7,FALSE),0)</f>
        <v>0</v>
      </c>
      <c r="M857">
        <f>IFERROR(VLOOKUP(D857:D1569,'Факторы ликвидности'!C$4:L$2204,8,FALSE),0)</f>
        <v>0</v>
      </c>
      <c r="N857">
        <f>IFERROR(VLOOKUP(D857:D1569,'Факторы ликвидности'!C$4:L$2204,10,FALSE),0)</f>
        <v>0</v>
      </c>
    </row>
    <row r="858" spans="2:14" x14ac:dyDescent="0.3">
      <c r="B858">
        <v>854</v>
      </c>
      <c r="C858" s="18">
        <f t="shared" si="18"/>
        <v>6</v>
      </c>
      <c r="D858" s="19">
        <v>42938</v>
      </c>
      <c r="E858">
        <f>IFERROR(VLOOKUP(D857:D1570,'Остатки на корсчетах'!B$3:D$4956,2,FALSE),0)</f>
        <v>0</v>
      </c>
      <c r="F858">
        <f>IFERROR(VLOOKUP(D858:D1570,Сальдо!C$3:D$4010,2,FALSE),0)</f>
        <v>0</v>
      </c>
      <c r="G858">
        <f>IFERROR(VLOOKUP(D858:D1570,'Факторы ликвидности'!C$4:L$2204,2,FALSE),0)</f>
        <v>0</v>
      </c>
      <c r="H858">
        <f>IFERROR(VLOOKUP(D858:D1570,'Факторы ликвидности'!C$4:L$2204,3,FALSE),0)</f>
        <v>0</v>
      </c>
      <c r="I858">
        <f>IFERROR(VLOOKUP(D858:D1570,'Факторы ликвидности'!C$4:L$2204,4,FALSE),0)</f>
        <v>0</v>
      </c>
      <c r="J858">
        <f>IFERROR(VLOOKUP(D858:D1570,'Факторы ликвидности'!C$4:L$2204,5,FALSE),0)</f>
        <v>0</v>
      </c>
      <c r="K858">
        <f>IFERROR(VLOOKUP(D858:D1570,'Факторы ликвидности'!C$4:L$2204,6,FALSE),0)</f>
        <v>0</v>
      </c>
      <c r="L858">
        <f>IFERROR(VLOOKUP(D858:D1570,'Факторы ликвидности'!C$4:L$2204,7,FALSE),0)</f>
        <v>0</v>
      </c>
      <c r="M858">
        <f>IFERROR(VLOOKUP(D858:D1570,'Факторы ликвидности'!C$4:L$2204,8,FALSE),0)</f>
        <v>0</v>
      </c>
      <c r="N858">
        <f>IFERROR(VLOOKUP(D858:D1570,'Факторы ликвидности'!C$4:L$2204,10,FALSE),0)</f>
        <v>0</v>
      </c>
    </row>
    <row r="859" spans="2:14" x14ac:dyDescent="0.3">
      <c r="B859">
        <v>855</v>
      </c>
      <c r="C859" s="18">
        <f t="shared" si="18"/>
        <v>5</v>
      </c>
      <c r="D859" s="19">
        <v>42937</v>
      </c>
      <c r="E859">
        <f>IFERROR(VLOOKUP(D858:D1571,'Остатки на корсчетах'!B$3:D$4956,2,FALSE),0)</f>
        <v>2248.9</v>
      </c>
      <c r="F859">
        <f>IFERROR(VLOOKUP(D859:D1571,Сальдо!C$3:D$4010,2,FALSE),0)</f>
        <v>-61.1</v>
      </c>
      <c r="G859">
        <f>IFERROR(VLOOKUP(D859:D1571,'Факторы ликвидности'!C$4:L$2204,2,FALSE),0)</f>
        <v>-23.9</v>
      </c>
      <c r="H859">
        <f>IFERROR(VLOOKUP(D859:D1571,'Факторы ликвидности'!C$4:L$2204,3,FALSE),0)</f>
        <v>26.6</v>
      </c>
      <c r="I859">
        <f>IFERROR(VLOOKUP(D859:D1571,'Факторы ликвидности'!C$4:L$2204,4,FALSE),0)</f>
        <v>0</v>
      </c>
      <c r="J859">
        <f>IFERROR(VLOOKUP(D859:D1571,'Факторы ликвидности'!C$4:L$2204,5,FALSE),0)</f>
        <v>0</v>
      </c>
      <c r="K859">
        <f>IFERROR(VLOOKUP(D859:D1571,'Факторы ликвидности'!C$4:L$2204,6,FALSE),0)</f>
        <v>-32</v>
      </c>
      <c r="L859">
        <f>IFERROR(VLOOKUP(D859:D1571,'Факторы ликвидности'!C$4:L$2204,7,FALSE),0)</f>
        <v>0</v>
      </c>
      <c r="M859">
        <f>IFERROR(VLOOKUP(D859:D1571,'Факторы ликвидности'!C$4:L$2204,8,FALSE),0)</f>
        <v>0.2</v>
      </c>
      <c r="N859">
        <f>IFERROR(VLOOKUP(D859:D1571,'Факторы ликвидности'!C$4:L$2204,10,FALSE),0)</f>
        <v>-6.9</v>
      </c>
    </row>
    <row r="860" spans="2:14" x14ac:dyDescent="0.3">
      <c r="B860">
        <v>856</v>
      </c>
      <c r="C860" s="18">
        <f t="shared" si="18"/>
        <v>4</v>
      </c>
      <c r="D860" s="19">
        <v>42936</v>
      </c>
      <c r="E860">
        <f>IFERROR(VLOOKUP(D859:D1572,'Остатки на корсчетах'!B$3:D$4956,2,FALSE),0)</f>
        <v>2178</v>
      </c>
      <c r="F860">
        <f>IFERROR(VLOOKUP(D860:D1572,Сальдо!C$3:D$4010,2,FALSE),0)</f>
        <v>-47.3</v>
      </c>
      <c r="G860">
        <f>IFERROR(VLOOKUP(D860:D1572,'Факторы ликвидности'!C$4:L$2204,2,FALSE),0)</f>
        <v>-30.7</v>
      </c>
      <c r="H860">
        <f>IFERROR(VLOOKUP(D860:D1572,'Факторы ликвидности'!C$4:L$2204,3,FALSE),0)</f>
        <v>91.1</v>
      </c>
      <c r="I860">
        <f>IFERROR(VLOOKUP(D860:D1572,'Факторы ликвидности'!C$4:L$2204,4,FALSE),0)</f>
        <v>0</v>
      </c>
      <c r="J860">
        <f>IFERROR(VLOOKUP(D860:D1572,'Факторы ликвидности'!C$4:L$2204,5,FALSE),0)</f>
        <v>0</v>
      </c>
      <c r="K860">
        <f>IFERROR(VLOOKUP(D860:D1572,'Факторы ликвидности'!C$4:L$2204,6,FALSE),0)</f>
        <v>23</v>
      </c>
      <c r="L860">
        <f>IFERROR(VLOOKUP(D860:D1572,'Факторы ликвидности'!C$4:L$2204,7,FALSE),0)</f>
        <v>0</v>
      </c>
      <c r="M860">
        <f>IFERROR(VLOOKUP(D860:D1572,'Факторы ликвидности'!C$4:L$2204,8,FALSE),0)</f>
        <v>0</v>
      </c>
      <c r="N860">
        <f>IFERROR(VLOOKUP(D860:D1572,'Факторы ликвидности'!C$4:L$2204,10,FALSE),0)</f>
        <v>10.6</v>
      </c>
    </row>
    <row r="861" spans="2:14" x14ac:dyDescent="0.3">
      <c r="B861">
        <v>857</v>
      </c>
      <c r="C861" s="18">
        <f t="shared" si="18"/>
        <v>3</v>
      </c>
      <c r="D861" s="19">
        <v>42935</v>
      </c>
      <c r="E861">
        <f>IFERROR(VLOOKUP(D860:D1573,'Остатки на корсчетах'!B$3:D$4956,2,FALSE),0)</f>
        <v>2275.3000000000002</v>
      </c>
      <c r="F861">
        <f>IFERROR(VLOOKUP(D861:D1573,Сальдо!C$3:D$4010,2,FALSE),0)</f>
        <v>-57.9</v>
      </c>
      <c r="G861">
        <f>IFERROR(VLOOKUP(D861:D1573,'Факторы ликвидности'!C$4:L$2204,2,FALSE),0)</f>
        <v>-16</v>
      </c>
      <c r="H861">
        <f>IFERROR(VLOOKUP(D861:D1573,'Факторы ликвидности'!C$4:L$2204,3,FALSE),0)</f>
        <v>-71.900000000000006</v>
      </c>
      <c r="I861">
        <f>IFERROR(VLOOKUP(D861:D1573,'Факторы ликвидности'!C$4:L$2204,4,FALSE),0)</f>
        <v>-38.700000000000003</v>
      </c>
      <c r="J861">
        <f>IFERROR(VLOOKUP(D861:D1573,'Факторы ликвидности'!C$4:L$2204,5,FALSE),0)</f>
        <v>0</v>
      </c>
      <c r="K861">
        <f>IFERROR(VLOOKUP(D861:D1573,'Факторы ликвидности'!C$4:L$2204,6,FALSE),0)</f>
        <v>-70.900000000000006</v>
      </c>
      <c r="L861">
        <f>IFERROR(VLOOKUP(D861:D1573,'Факторы ликвидности'!C$4:L$2204,7,FALSE),0)</f>
        <v>0</v>
      </c>
      <c r="M861">
        <f>IFERROR(VLOOKUP(D861:D1573,'Факторы ликвидности'!C$4:L$2204,8,FALSE),0)</f>
        <v>1.6</v>
      </c>
      <c r="N861">
        <f>IFERROR(VLOOKUP(D861:D1573,'Факторы ликвидности'!C$4:L$2204,10,FALSE),0)</f>
        <v>-11.1</v>
      </c>
    </row>
    <row r="862" spans="2:14" x14ac:dyDescent="0.3">
      <c r="B862">
        <v>858</v>
      </c>
      <c r="C862" s="16">
        <f t="shared" si="18"/>
        <v>2</v>
      </c>
      <c r="D862" s="17">
        <v>42934</v>
      </c>
      <c r="E862">
        <f>IFERROR(VLOOKUP(D861:D1574,'Остатки на корсчетах'!B$3:D$4956,2,FALSE),0)</f>
        <v>2138</v>
      </c>
      <c r="F862">
        <f>IFERROR(VLOOKUP(D862:D1574,Сальдо!C$3:D$4010,2,FALSE),0)</f>
        <v>-21</v>
      </c>
      <c r="G862">
        <f>IFERROR(VLOOKUP(D862:D1574,'Факторы ликвидности'!C$4:L$2204,2,FALSE),0)</f>
        <v>-5.3</v>
      </c>
      <c r="H862">
        <f>IFERROR(VLOOKUP(D862:D1574,'Факторы ликвидности'!C$4:L$2204,3,FALSE),0)</f>
        <v>166.3</v>
      </c>
      <c r="I862">
        <f>IFERROR(VLOOKUP(D862:D1574,'Факторы ликвидности'!C$4:L$2204,4,FALSE),0)</f>
        <v>0.8</v>
      </c>
      <c r="J862">
        <f>IFERROR(VLOOKUP(D862:D1574,'Факторы ликвидности'!C$4:L$2204,5,FALSE),0)</f>
        <v>0</v>
      </c>
      <c r="K862">
        <f>IFERROR(VLOOKUP(D862:D1574,'Факторы ликвидности'!C$4:L$2204,6,FALSE),0)</f>
        <v>148.1</v>
      </c>
      <c r="L862">
        <f>IFERROR(VLOOKUP(D862:D1574,'Факторы ликвидности'!C$4:L$2204,7,FALSE),0)</f>
        <v>0</v>
      </c>
      <c r="M862">
        <f>IFERROR(VLOOKUP(D862:D1574,'Факторы ликвидности'!C$4:L$2204,8,FALSE),0)</f>
        <v>-3.2</v>
      </c>
      <c r="N862">
        <f>IFERROR(VLOOKUP(D862:D1574,'Факторы ликвидности'!C$4:L$2204,10,FALSE),0)</f>
        <v>-20.5</v>
      </c>
    </row>
    <row r="863" spans="2:14" x14ac:dyDescent="0.3">
      <c r="B863">
        <v>859</v>
      </c>
      <c r="C863" s="16">
        <f t="shared" si="18"/>
        <v>1</v>
      </c>
      <c r="D863" s="17">
        <v>42933</v>
      </c>
      <c r="E863">
        <f>IFERROR(VLOOKUP(D862:D1575,'Остатки на корсчетах'!B$3:D$4956,2,FALSE),0)</f>
        <v>2209.6</v>
      </c>
      <c r="F863">
        <f>IFERROR(VLOOKUP(D863:D1575,Сальдо!C$3:D$4010,2,FALSE),0)</f>
        <v>-74.5</v>
      </c>
      <c r="G863">
        <f>IFERROR(VLOOKUP(D863:D1575,'Факторы ликвидности'!C$4:L$2204,2,FALSE),0)</f>
        <v>21.8</v>
      </c>
      <c r="H863">
        <f>IFERROR(VLOOKUP(D863:D1575,'Факторы ликвидности'!C$4:L$2204,3,FALSE),0)</f>
        <v>-45.6</v>
      </c>
      <c r="I863">
        <f>IFERROR(VLOOKUP(D863:D1575,'Факторы ликвидности'!C$4:L$2204,4,FALSE),0)</f>
        <v>0</v>
      </c>
      <c r="J863">
        <f>IFERROR(VLOOKUP(D863:D1575,'Факторы ликвидности'!C$4:L$2204,5,FALSE),0)</f>
        <v>0</v>
      </c>
      <c r="K863">
        <f>IFERROR(VLOOKUP(D863:D1575,'Факторы ликвидности'!C$4:L$2204,6,FALSE),0)</f>
        <v>14.2</v>
      </c>
      <c r="L863">
        <f>IFERROR(VLOOKUP(D863:D1575,'Факторы ликвидности'!C$4:L$2204,7,FALSE),0)</f>
        <v>0</v>
      </c>
      <c r="M863">
        <f>IFERROR(VLOOKUP(D863:D1575,'Факторы ликвидности'!C$4:L$2204,8,FALSE),0)</f>
        <v>5.2</v>
      </c>
      <c r="N863">
        <f>IFERROR(VLOOKUP(D863:D1575,'Факторы ликвидности'!C$4:L$2204,10,FALSE),0)</f>
        <v>-53</v>
      </c>
    </row>
    <row r="864" spans="2:14" x14ac:dyDescent="0.3">
      <c r="B864">
        <v>860</v>
      </c>
      <c r="C864" s="16">
        <f t="shared" si="18"/>
        <v>7</v>
      </c>
      <c r="D864" s="17">
        <v>42932</v>
      </c>
      <c r="E864">
        <f>IFERROR(VLOOKUP(D863:D1576,'Остатки на корсчетах'!B$3:D$4956,2,FALSE),0)</f>
        <v>0</v>
      </c>
      <c r="F864">
        <f>IFERROR(VLOOKUP(D864:D1576,Сальдо!C$3:D$4010,2,FALSE),0)</f>
        <v>0</v>
      </c>
      <c r="G864">
        <f>IFERROR(VLOOKUP(D864:D1576,'Факторы ликвидности'!C$4:L$2204,2,FALSE),0)</f>
        <v>0</v>
      </c>
      <c r="H864">
        <f>IFERROR(VLOOKUP(D864:D1576,'Факторы ликвидности'!C$4:L$2204,3,FALSE),0)</f>
        <v>0</v>
      </c>
      <c r="I864">
        <f>IFERROR(VLOOKUP(D864:D1576,'Факторы ликвидности'!C$4:L$2204,4,FALSE),0)</f>
        <v>0</v>
      </c>
      <c r="J864">
        <f>IFERROR(VLOOKUP(D864:D1576,'Факторы ликвидности'!C$4:L$2204,5,FALSE),0)</f>
        <v>0</v>
      </c>
      <c r="K864">
        <f>IFERROR(VLOOKUP(D864:D1576,'Факторы ликвидности'!C$4:L$2204,6,FALSE),0)</f>
        <v>0</v>
      </c>
      <c r="L864">
        <f>IFERROR(VLOOKUP(D864:D1576,'Факторы ликвидности'!C$4:L$2204,7,FALSE),0)</f>
        <v>0</v>
      </c>
      <c r="M864">
        <f>IFERROR(VLOOKUP(D864:D1576,'Факторы ликвидности'!C$4:L$2204,8,FALSE),0)</f>
        <v>0</v>
      </c>
      <c r="N864">
        <f>IFERROR(VLOOKUP(D864:D1576,'Факторы ликвидности'!C$4:L$2204,10,FALSE),0)</f>
        <v>0</v>
      </c>
    </row>
    <row r="865" spans="2:14" x14ac:dyDescent="0.3">
      <c r="B865">
        <v>861</v>
      </c>
      <c r="C865" s="16">
        <f t="shared" si="18"/>
        <v>6</v>
      </c>
      <c r="D865" s="17">
        <v>42931</v>
      </c>
      <c r="E865">
        <f>IFERROR(VLOOKUP(D864:D1577,'Остатки на корсчетах'!B$3:D$4956,2,FALSE),0)</f>
        <v>0</v>
      </c>
      <c r="F865">
        <f>IFERROR(VLOOKUP(D865:D1577,Сальдо!C$3:D$4010,2,FALSE),0)</f>
        <v>0</v>
      </c>
      <c r="G865">
        <f>IFERROR(VLOOKUP(D865:D1577,'Факторы ликвидности'!C$4:L$2204,2,FALSE),0)</f>
        <v>0</v>
      </c>
      <c r="H865">
        <f>IFERROR(VLOOKUP(D865:D1577,'Факторы ликвидности'!C$4:L$2204,3,FALSE),0)</f>
        <v>0</v>
      </c>
      <c r="I865">
        <f>IFERROR(VLOOKUP(D865:D1577,'Факторы ликвидности'!C$4:L$2204,4,FALSE),0)</f>
        <v>0</v>
      </c>
      <c r="J865">
        <f>IFERROR(VLOOKUP(D865:D1577,'Факторы ликвидности'!C$4:L$2204,5,FALSE),0)</f>
        <v>0</v>
      </c>
      <c r="K865">
        <f>IFERROR(VLOOKUP(D865:D1577,'Факторы ликвидности'!C$4:L$2204,6,FALSE),0)</f>
        <v>0</v>
      </c>
      <c r="L865">
        <f>IFERROR(VLOOKUP(D865:D1577,'Факторы ликвидности'!C$4:L$2204,7,FALSE),0)</f>
        <v>0</v>
      </c>
      <c r="M865">
        <f>IFERROR(VLOOKUP(D865:D1577,'Факторы ликвидности'!C$4:L$2204,8,FALSE),0)</f>
        <v>0</v>
      </c>
      <c r="N865">
        <f>IFERROR(VLOOKUP(D865:D1577,'Факторы ликвидности'!C$4:L$2204,10,FALSE),0)</f>
        <v>0</v>
      </c>
    </row>
    <row r="866" spans="2:14" x14ac:dyDescent="0.3">
      <c r="B866">
        <v>862</v>
      </c>
      <c r="C866" s="16">
        <f t="shared" si="18"/>
        <v>5</v>
      </c>
      <c r="D866" s="17">
        <v>42930</v>
      </c>
      <c r="E866">
        <f>IFERROR(VLOOKUP(D865:D1578,'Остатки на корсчетах'!B$3:D$4956,2,FALSE),0)</f>
        <v>2034.3</v>
      </c>
      <c r="F866">
        <f>IFERROR(VLOOKUP(D866:D1578,Сальдо!C$3:D$4010,2,FALSE),0)</f>
        <v>-58.8</v>
      </c>
      <c r="G866">
        <f>IFERROR(VLOOKUP(D866:D1578,'Факторы ликвидности'!C$4:L$2204,2,FALSE),0)</f>
        <v>-41.6</v>
      </c>
      <c r="H866">
        <f>IFERROR(VLOOKUP(D866:D1578,'Факторы ликвидности'!C$4:L$2204,3,FALSE),0)</f>
        <v>200.1</v>
      </c>
      <c r="I866">
        <f>IFERROR(VLOOKUP(D866:D1578,'Факторы ликвидности'!C$4:L$2204,4,FALSE),0)</f>
        <v>0</v>
      </c>
      <c r="J866">
        <f>IFERROR(VLOOKUP(D866:D1578,'Факторы ликвидности'!C$4:L$2204,5,FALSE),0)</f>
        <v>0</v>
      </c>
      <c r="K866">
        <f>IFERROR(VLOOKUP(D866:D1578,'Факторы ликвидности'!C$4:L$2204,6,FALSE),0)</f>
        <v>118.7</v>
      </c>
      <c r="L866">
        <f>IFERROR(VLOOKUP(D866:D1578,'Факторы ликвидности'!C$4:L$2204,7,FALSE),0)</f>
        <v>0</v>
      </c>
      <c r="M866">
        <f>IFERROR(VLOOKUP(D866:D1578,'Факторы ликвидности'!C$4:L$2204,8,FALSE),0)</f>
        <v>-0.2</v>
      </c>
      <c r="N866">
        <f>IFERROR(VLOOKUP(D866:D1578,'Факторы ликвидности'!C$4:L$2204,10,FALSE),0)</f>
        <v>16.899999999999999</v>
      </c>
    </row>
    <row r="867" spans="2:14" x14ac:dyDescent="0.3">
      <c r="B867">
        <v>863</v>
      </c>
      <c r="C867" s="16">
        <f t="shared" si="18"/>
        <v>4</v>
      </c>
      <c r="D867" s="17">
        <v>42929</v>
      </c>
      <c r="E867">
        <f>IFERROR(VLOOKUP(D866:D1579,'Остатки на корсчетах'!B$3:D$4956,2,FALSE),0)</f>
        <v>2068.1</v>
      </c>
      <c r="F867">
        <f>IFERROR(VLOOKUP(D867:D1579,Сальдо!C$3:D$4010,2,FALSE),0)</f>
        <v>-25.8</v>
      </c>
      <c r="G867">
        <f>IFERROR(VLOOKUP(D867:D1579,'Факторы ликвидности'!C$4:L$2204,2,FALSE),0)</f>
        <v>-40.700000000000003</v>
      </c>
      <c r="H867">
        <f>IFERROR(VLOOKUP(D867:D1579,'Факторы ликвидности'!C$4:L$2204,3,FALSE),0)</f>
        <v>-26.9</v>
      </c>
      <c r="I867">
        <f>IFERROR(VLOOKUP(D867:D1579,'Факторы ликвидности'!C$4:L$2204,4,FALSE),0)</f>
        <v>0</v>
      </c>
      <c r="J867">
        <f>IFERROR(VLOOKUP(D867:D1579,'Факторы ликвидности'!C$4:L$2204,5,FALSE),0)</f>
        <v>0</v>
      </c>
      <c r="K867">
        <f>IFERROR(VLOOKUP(D867:D1579,'Факторы ликвидности'!C$4:L$2204,6,FALSE),0)</f>
        <v>-0.1</v>
      </c>
      <c r="L867">
        <f>IFERROR(VLOOKUP(D867:D1579,'Факторы ликвидности'!C$4:L$2204,7,FALSE),0)</f>
        <v>0</v>
      </c>
      <c r="M867">
        <f>IFERROR(VLOOKUP(D867:D1579,'Факторы ликвидности'!C$4:L$2204,8,FALSE),0)</f>
        <v>0</v>
      </c>
      <c r="N867">
        <f>IFERROR(VLOOKUP(D867:D1579,'Факторы ликвидности'!C$4:L$2204,10,FALSE),0)</f>
        <v>33.799999999999997</v>
      </c>
    </row>
    <row r="868" spans="2:14" x14ac:dyDescent="0.3">
      <c r="B868">
        <v>864</v>
      </c>
      <c r="C868" s="16">
        <f t="shared" si="18"/>
        <v>3</v>
      </c>
      <c r="D868" s="17">
        <v>42928</v>
      </c>
      <c r="E868">
        <f>IFERROR(VLOOKUP(D867:D1580,'Остатки на корсчетах'!B$3:D$4956,2,FALSE),0)</f>
        <v>1558.5</v>
      </c>
      <c r="F868">
        <f>IFERROR(VLOOKUP(D868:D1580,Сальдо!C$3:D$4010,2,FALSE),0)</f>
        <v>306.60000000000002</v>
      </c>
      <c r="G868">
        <f>IFERROR(VLOOKUP(D868:D1580,'Факторы ликвидности'!C$4:L$2204,2,FALSE),0)</f>
        <v>-32.799999999999997</v>
      </c>
      <c r="H868">
        <f>IFERROR(VLOOKUP(D868:D1580,'Факторы ликвидности'!C$4:L$2204,3,FALSE),0)</f>
        <v>210.7</v>
      </c>
      <c r="I868">
        <f>IFERROR(VLOOKUP(D868:D1580,'Факторы ликвидности'!C$4:L$2204,4,FALSE),0)</f>
        <v>-29.8</v>
      </c>
      <c r="J868">
        <f>IFERROR(VLOOKUP(D868:D1580,'Факторы ликвидности'!C$4:L$2204,5,FALSE),0)</f>
        <v>-85.3</v>
      </c>
      <c r="K868">
        <f>IFERROR(VLOOKUP(D868:D1580,'Факторы ликвидности'!C$4:L$2204,6,FALSE),0)</f>
        <v>292.89999999999998</v>
      </c>
      <c r="L868">
        <f>IFERROR(VLOOKUP(D868:D1580,'Факторы ликвидности'!C$4:L$2204,7,FALSE),0)</f>
        <v>0</v>
      </c>
      <c r="M868">
        <f>IFERROR(VLOOKUP(D868:D1580,'Факторы ликвидности'!C$4:L$2204,8,FALSE),0)</f>
        <v>0</v>
      </c>
      <c r="N868">
        <f>IFERROR(VLOOKUP(D868:D1580,'Факторы ликвидности'!C$4:L$2204,10,FALSE),0)</f>
        <v>331.7</v>
      </c>
    </row>
    <row r="869" spans="2:14" x14ac:dyDescent="0.3">
      <c r="B869">
        <v>865</v>
      </c>
      <c r="C869" s="18">
        <f t="shared" si="18"/>
        <v>2</v>
      </c>
      <c r="D869" s="8">
        <v>42927</v>
      </c>
      <c r="E869">
        <f>IFERROR(VLOOKUP(D868:D1581,'Остатки на корсчетах'!B$3:D$4956,2,FALSE),0)</f>
        <v>1925.2</v>
      </c>
      <c r="F869">
        <f>IFERROR(VLOOKUP(D869:D1581,Сальдо!C$3:D$4010,2,FALSE),0)</f>
        <v>298.89999999999998</v>
      </c>
      <c r="G869">
        <f>IFERROR(VLOOKUP(D869:D1581,'Факторы ликвидности'!C$4:L$2204,2,FALSE),0)</f>
        <v>-15.1</v>
      </c>
      <c r="H869">
        <f>IFERROR(VLOOKUP(D869:D1581,'Факторы ликвидности'!C$4:L$2204,3,FALSE),0)</f>
        <v>-304.3</v>
      </c>
      <c r="I869">
        <f>IFERROR(VLOOKUP(D869:D1581,'Факторы ликвидности'!C$4:L$2204,4,FALSE),0)</f>
        <v>0</v>
      </c>
      <c r="J869">
        <f>IFERROR(VLOOKUP(D869:D1581,'Факторы ликвидности'!C$4:L$2204,5,FALSE),0)</f>
        <v>0</v>
      </c>
      <c r="K869">
        <f>IFERROR(VLOOKUP(D869:D1581,'Факторы ликвидности'!C$4:L$2204,6,FALSE),0)</f>
        <v>-346.5</v>
      </c>
      <c r="L869">
        <f>IFERROR(VLOOKUP(D869:D1581,'Факторы ликвидности'!C$4:L$2204,7,FALSE),0)</f>
        <v>0</v>
      </c>
      <c r="M869">
        <f>IFERROR(VLOOKUP(D869:D1581,'Факторы ликвидности'!C$4:L$2204,8,FALSE),0)</f>
        <v>0</v>
      </c>
      <c r="N869">
        <f>IFERROR(VLOOKUP(D869:D1581,'Факторы ликвидности'!C$4:L$2204,10,FALSE),0)</f>
        <v>-47.4</v>
      </c>
    </row>
    <row r="870" spans="2:14" x14ac:dyDescent="0.3">
      <c r="B870">
        <v>866</v>
      </c>
      <c r="C870" s="18">
        <f t="shared" si="18"/>
        <v>1</v>
      </c>
      <c r="D870" s="8">
        <v>42926</v>
      </c>
      <c r="E870">
        <f>IFERROR(VLOOKUP(D869:D1582,'Остатки на корсчетах'!B$3:D$4956,2,FALSE),0)</f>
        <v>2326.4</v>
      </c>
      <c r="F870">
        <f>IFERROR(VLOOKUP(D870:D1582,Сальдо!C$3:D$4010,2,FALSE),0)</f>
        <v>107.4</v>
      </c>
      <c r="G870">
        <f>IFERROR(VLOOKUP(D870:D1582,'Факторы ликвидности'!C$4:L$2204,2,FALSE),0)</f>
        <v>0.4</v>
      </c>
      <c r="H870">
        <f>IFERROR(VLOOKUP(D870:D1582,'Факторы ликвидности'!C$4:L$2204,3,FALSE),0)</f>
        <v>-211.8</v>
      </c>
      <c r="I870">
        <f>IFERROR(VLOOKUP(D870:D1582,'Факторы ликвидности'!C$4:L$2204,4,FALSE),0)</f>
        <v>0</v>
      </c>
      <c r="J870">
        <f>IFERROR(VLOOKUP(D870:D1582,'Факторы ликвидности'!C$4:L$2204,5,FALSE),0)</f>
        <v>0</v>
      </c>
      <c r="K870">
        <f>IFERROR(VLOOKUP(D870:D1582,'Факторы ликвидности'!C$4:L$2204,6,FALSE),0)</f>
        <v>-226.2</v>
      </c>
      <c r="L870">
        <f>IFERROR(VLOOKUP(D870:D1582,'Факторы ликвидности'!C$4:L$2204,7,FALSE),0)</f>
        <v>0.1</v>
      </c>
      <c r="M870">
        <f>IFERROR(VLOOKUP(D870:D1582,'Факторы ликвидности'!C$4:L$2204,8,FALSE),0)</f>
        <v>0</v>
      </c>
      <c r="N870">
        <f>IFERROR(VLOOKUP(D870:D1582,'Факторы ликвидности'!C$4:L$2204,10,FALSE),0)</f>
        <v>-189.8</v>
      </c>
    </row>
    <row r="871" spans="2:14" x14ac:dyDescent="0.3">
      <c r="B871">
        <v>867</v>
      </c>
      <c r="C871" s="18">
        <f t="shared" si="18"/>
        <v>7</v>
      </c>
      <c r="D871" s="19">
        <v>42925</v>
      </c>
      <c r="E871">
        <f>IFERROR(VLOOKUP(D870:D1583,'Остатки на корсчетах'!B$3:D$4956,2,FALSE),0)</f>
        <v>0</v>
      </c>
      <c r="F871">
        <f>IFERROR(VLOOKUP(D871:D1583,Сальдо!C$3:D$4010,2,FALSE),0)</f>
        <v>0</v>
      </c>
      <c r="G871">
        <f>IFERROR(VLOOKUP(D871:D1583,'Факторы ликвидности'!C$4:L$2204,2,FALSE),0)</f>
        <v>0</v>
      </c>
      <c r="H871">
        <f>IFERROR(VLOOKUP(D871:D1583,'Факторы ликвидности'!C$4:L$2204,3,FALSE),0)</f>
        <v>0</v>
      </c>
      <c r="I871">
        <f>IFERROR(VLOOKUP(D871:D1583,'Факторы ликвидности'!C$4:L$2204,4,FALSE),0)</f>
        <v>0</v>
      </c>
      <c r="J871">
        <f>IFERROR(VLOOKUP(D871:D1583,'Факторы ликвидности'!C$4:L$2204,5,FALSE),0)</f>
        <v>0</v>
      </c>
      <c r="K871">
        <f>IFERROR(VLOOKUP(D871:D1583,'Факторы ликвидности'!C$4:L$2204,6,FALSE),0)</f>
        <v>0</v>
      </c>
      <c r="L871">
        <f>IFERROR(VLOOKUP(D871:D1583,'Факторы ликвидности'!C$4:L$2204,7,FALSE),0)</f>
        <v>0</v>
      </c>
      <c r="M871">
        <f>IFERROR(VLOOKUP(D871:D1583,'Факторы ликвидности'!C$4:L$2204,8,FALSE),0)</f>
        <v>0</v>
      </c>
      <c r="N871">
        <f>IFERROR(VLOOKUP(D871:D1583,'Факторы ликвидности'!C$4:L$2204,10,FALSE),0)</f>
        <v>0</v>
      </c>
    </row>
    <row r="872" spans="2:14" x14ac:dyDescent="0.3">
      <c r="B872">
        <v>868</v>
      </c>
      <c r="C872" s="18">
        <f t="shared" si="18"/>
        <v>6</v>
      </c>
      <c r="D872" s="19">
        <v>42924</v>
      </c>
      <c r="E872">
        <f>IFERROR(VLOOKUP(D871:D1584,'Остатки на корсчетах'!B$3:D$4956,2,FALSE),0)</f>
        <v>0</v>
      </c>
      <c r="F872">
        <f>IFERROR(VLOOKUP(D872:D1584,Сальдо!C$3:D$4010,2,FALSE),0)</f>
        <v>0</v>
      </c>
      <c r="G872">
        <f>IFERROR(VLOOKUP(D872:D1584,'Факторы ликвидности'!C$4:L$2204,2,FALSE),0)</f>
        <v>0</v>
      </c>
      <c r="H872">
        <f>IFERROR(VLOOKUP(D872:D1584,'Факторы ликвидности'!C$4:L$2204,3,FALSE),0)</f>
        <v>0</v>
      </c>
      <c r="I872">
        <f>IFERROR(VLOOKUP(D872:D1584,'Факторы ликвидности'!C$4:L$2204,4,FALSE),0)</f>
        <v>0</v>
      </c>
      <c r="J872">
        <f>IFERROR(VLOOKUP(D872:D1584,'Факторы ликвидности'!C$4:L$2204,5,FALSE),0)</f>
        <v>0</v>
      </c>
      <c r="K872">
        <f>IFERROR(VLOOKUP(D872:D1584,'Факторы ликвидности'!C$4:L$2204,6,FALSE),0)</f>
        <v>0</v>
      </c>
      <c r="L872">
        <f>IFERROR(VLOOKUP(D872:D1584,'Факторы ликвидности'!C$4:L$2204,7,FALSE),0)</f>
        <v>0</v>
      </c>
      <c r="M872">
        <f>IFERROR(VLOOKUP(D872:D1584,'Факторы ликвидности'!C$4:L$2204,8,FALSE),0)</f>
        <v>0</v>
      </c>
      <c r="N872">
        <f>IFERROR(VLOOKUP(D872:D1584,'Факторы ликвидности'!C$4:L$2204,10,FALSE),0)</f>
        <v>0</v>
      </c>
    </row>
    <row r="873" spans="2:14" x14ac:dyDescent="0.3">
      <c r="B873">
        <v>869</v>
      </c>
      <c r="C873" s="18">
        <f t="shared" si="18"/>
        <v>5</v>
      </c>
      <c r="D873" s="19">
        <v>42923</v>
      </c>
      <c r="E873">
        <f>IFERROR(VLOOKUP(D872:D1585,'Остатки на корсчетах'!B$3:D$4956,2,FALSE),0)</f>
        <v>2148.4</v>
      </c>
      <c r="F873">
        <f>IFERROR(VLOOKUP(D873:D1585,Сальдо!C$3:D$4010,2,FALSE),0)</f>
        <v>109.9</v>
      </c>
      <c r="G873">
        <f>IFERROR(VLOOKUP(D873:D1585,'Факторы ликвидности'!C$4:L$2204,2,FALSE),0)</f>
        <v>-44.1</v>
      </c>
      <c r="H873">
        <f>IFERROR(VLOOKUP(D873:D1585,'Факторы ликвидности'!C$4:L$2204,3,FALSE),0)</f>
        <v>217.4</v>
      </c>
      <c r="I873">
        <f>IFERROR(VLOOKUP(D873:D1585,'Факторы ликвидности'!C$4:L$2204,4,FALSE),0)</f>
        <v>0</v>
      </c>
      <c r="J873">
        <f>IFERROR(VLOOKUP(D873:D1585,'Факторы ликвидности'!C$4:L$2204,5,FALSE),0)</f>
        <v>30</v>
      </c>
      <c r="K873">
        <f>IFERROR(VLOOKUP(D873:D1585,'Факторы ликвидности'!C$4:L$2204,6,FALSE),0)</f>
        <v>91.4</v>
      </c>
      <c r="L873">
        <f>IFERROR(VLOOKUP(D873:D1585,'Факторы ликвидности'!C$4:L$2204,7,FALSE),0)</f>
        <v>2.1</v>
      </c>
      <c r="M873">
        <f>IFERROR(VLOOKUP(D873:D1585,'Факторы ликвидности'!C$4:L$2204,8,FALSE),0)</f>
        <v>0</v>
      </c>
      <c r="N873">
        <f>IFERROR(VLOOKUP(D873:D1585,'Факторы ликвидности'!C$4:L$2204,10,FALSE),0)</f>
        <v>4.8</v>
      </c>
    </row>
    <row r="874" spans="2:14" x14ac:dyDescent="0.3">
      <c r="B874">
        <v>870</v>
      </c>
      <c r="C874" s="18">
        <f t="shared" si="18"/>
        <v>4</v>
      </c>
      <c r="D874" s="19">
        <v>42922</v>
      </c>
      <c r="E874">
        <f>IFERROR(VLOOKUP(D873:D1586,'Остатки на корсчетах'!B$3:D$4956,2,FALSE),0)</f>
        <v>2057.5</v>
      </c>
      <c r="F874">
        <f>IFERROR(VLOOKUP(D874:D1586,Сальдо!C$3:D$4010,2,FALSE),0)</f>
        <v>92</v>
      </c>
      <c r="G874">
        <f>IFERROR(VLOOKUP(D874:D1586,'Факторы ликвидности'!C$4:L$2204,2,FALSE),0)</f>
        <v>-41.5</v>
      </c>
      <c r="H874">
        <f>IFERROR(VLOOKUP(D874:D1586,'Факторы ликвидности'!C$4:L$2204,3,FALSE),0)</f>
        <v>150.69999999999999</v>
      </c>
      <c r="I874">
        <f>IFERROR(VLOOKUP(D874:D1586,'Факторы ликвидности'!C$4:L$2204,4,FALSE),0)</f>
        <v>0</v>
      </c>
      <c r="J874">
        <f>IFERROR(VLOOKUP(D874:D1586,'Факторы ликвидности'!C$4:L$2204,5,FALSE),0)</f>
        <v>0</v>
      </c>
      <c r="K874">
        <f>IFERROR(VLOOKUP(D874:D1586,'Факторы ликвидности'!C$4:L$2204,6,FALSE),0)</f>
        <v>73.5</v>
      </c>
      <c r="L874">
        <f>IFERROR(VLOOKUP(D874:D1586,'Факторы ликвидности'!C$4:L$2204,7,FALSE),0)</f>
        <v>2.1</v>
      </c>
      <c r="M874">
        <f>IFERROR(VLOOKUP(D874:D1586,'Факторы ликвидности'!C$4:L$2204,8,FALSE),0)</f>
        <v>0</v>
      </c>
      <c r="N874">
        <f>IFERROR(VLOOKUP(D874:D1586,'Факторы ликвидности'!C$4:L$2204,10,FALSE),0)</f>
        <v>-18.399999999999999</v>
      </c>
    </row>
    <row r="875" spans="2:14" x14ac:dyDescent="0.3">
      <c r="B875">
        <v>871</v>
      </c>
      <c r="C875" s="18">
        <f t="shared" si="18"/>
        <v>3</v>
      </c>
      <c r="D875" s="19">
        <v>42921</v>
      </c>
      <c r="E875">
        <f>IFERROR(VLOOKUP(D874:D1587,'Остатки на корсчетах'!B$3:D$4956,2,FALSE),0)</f>
        <v>1960.9</v>
      </c>
      <c r="F875">
        <f>IFERROR(VLOOKUP(D875:D1587,Сальдо!C$3:D$4010,2,FALSE),0)</f>
        <v>76</v>
      </c>
      <c r="G875">
        <f>IFERROR(VLOOKUP(D875:D1587,'Факторы ликвидности'!C$4:L$2204,2,FALSE),0)</f>
        <v>-24.4</v>
      </c>
      <c r="H875">
        <f>IFERROR(VLOOKUP(D875:D1587,'Факторы ликвидности'!C$4:L$2204,3,FALSE),0)</f>
        <v>137.69999999999999</v>
      </c>
      <c r="I875">
        <f>IFERROR(VLOOKUP(D875:D1587,'Факторы ликвидности'!C$4:L$2204,4,FALSE),0)</f>
        <v>-33.200000000000003</v>
      </c>
      <c r="J875">
        <f>IFERROR(VLOOKUP(D875:D1587,'Факторы ликвидности'!C$4:L$2204,5,FALSE),0)</f>
        <v>-35</v>
      </c>
      <c r="K875">
        <f>IFERROR(VLOOKUP(D875:D1587,'Факторы ликвидности'!C$4:L$2204,6,FALSE),0)</f>
        <v>109.1</v>
      </c>
      <c r="L875">
        <f>IFERROR(VLOOKUP(D875:D1587,'Факторы ликвидности'!C$4:L$2204,7,FALSE),0)</f>
        <v>4.2</v>
      </c>
      <c r="M875">
        <f>IFERROR(VLOOKUP(D875:D1587,'Факторы ликвидности'!C$4:L$2204,8,FALSE),0)</f>
        <v>0</v>
      </c>
      <c r="N875">
        <f>IFERROR(VLOOKUP(D875:D1587,'Факторы ликвидности'!C$4:L$2204,10,FALSE),0)</f>
        <v>-16.7</v>
      </c>
    </row>
    <row r="876" spans="2:14" x14ac:dyDescent="0.3">
      <c r="B876">
        <v>872</v>
      </c>
      <c r="C876" s="16">
        <f t="shared" si="18"/>
        <v>2</v>
      </c>
      <c r="D876" s="17">
        <v>42920</v>
      </c>
      <c r="E876">
        <f>IFERROR(VLOOKUP(D875:D1588,'Остатки на корсчетах'!B$3:D$4956,2,FALSE),0)</f>
        <v>1917.3</v>
      </c>
      <c r="F876">
        <f>IFERROR(VLOOKUP(D876:D1588,Сальдо!C$3:D$4010,2,FALSE),0)</f>
        <v>88.3</v>
      </c>
      <c r="G876">
        <f>IFERROR(VLOOKUP(D876:D1588,'Факторы ликвидности'!C$4:L$2204,2,FALSE),0)</f>
        <v>-12.4</v>
      </c>
      <c r="H876">
        <f>IFERROR(VLOOKUP(D876:D1588,'Факторы ликвидности'!C$4:L$2204,3,FALSE),0)</f>
        <v>73.3</v>
      </c>
      <c r="I876">
        <f>IFERROR(VLOOKUP(D876:D1588,'Факторы ликвидности'!C$4:L$2204,4,FALSE),0)</f>
        <v>0</v>
      </c>
      <c r="J876">
        <f>IFERROR(VLOOKUP(D876:D1588,'Факторы ликвидности'!C$4:L$2204,5,FALSE),0)</f>
        <v>0</v>
      </c>
      <c r="K876">
        <f>IFERROR(VLOOKUP(D876:D1588,'Факторы ликвидности'!C$4:L$2204,6,FALSE),0)</f>
        <v>56.8</v>
      </c>
      <c r="L876">
        <f>IFERROR(VLOOKUP(D876:D1588,'Факторы ликвидности'!C$4:L$2204,7,FALSE),0)</f>
        <v>0</v>
      </c>
      <c r="M876">
        <f>IFERROR(VLOOKUP(D876:D1588,'Факторы ликвидности'!C$4:L$2204,8,FALSE),0)</f>
        <v>0</v>
      </c>
      <c r="N876">
        <f>IFERROR(VLOOKUP(D876:D1588,'Факторы ликвидности'!C$4:L$2204,10,FALSE),0)</f>
        <v>-17.3</v>
      </c>
    </row>
    <row r="877" spans="2:14" x14ac:dyDescent="0.3">
      <c r="B877">
        <v>873</v>
      </c>
      <c r="C877" s="16">
        <f t="shared" si="18"/>
        <v>1</v>
      </c>
      <c r="D877" s="17">
        <v>42919</v>
      </c>
      <c r="E877">
        <f>IFERROR(VLOOKUP(D876:D1589,'Остатки на корсчетах'!B$3:D$4956,2,FALSE),0)</f>
        <v>1675.4</v>
      </c>
      <c r="F877">
        <f>IFERROR(VLOOKUP(D877:D1589,Сальдо!C$3:D$4010,2,FALSE),0)</f>
        <v>67.599999999999994</v>
      </c>
      <c r="G877">
        <f>IFERROR(VLOOKUP(D877:D1589,'Факторы ликвидности'!C$4:L$2204,2,FALSE),0)</f>
        <v>13.2</v>
      </c>
      <c r="H877">
        <f>IFERROR(VLOOKUP(D877:D1589,'Факторы ликвидности'!C$4:L$2204,3,FALSE),0)</f>
        <v>247.6</v>
      </c>
      <c r="I877">
        <f>IFERROR(VLOOKUP(D877:D1589,'Факторы ликвидности'!C$4:L$2204,4,FALSE),0)</f>
        <v>0</v>
      </c>
      <c r="J877">
        <f>IFERROR(VLOOKUP(D877:D1589,'Факторы ликвидности'!C$4:L$2204,5,FALSE),0)</f>
        <v>0</v>
      </c>
      <c r="K877">
        <f>IFERROR(VLOOKUP(D877:D1589,'Факторы ликвидности'!C$4:L$2204,6,FALSE),0)</f>
        <v>237.3</v>
      </c>
      <c r="L877">
        <f>IFERROR(VLOOKUP(D877:D1589,'Факторы ликвидности'!C$4:L$2204,7,FALSE),0)</f>
        <v>2.1</v>
      </c>
      <c r="M877">
        <f>IFERROR(VLOOKUP(D877:D1589,'Факторы ликвидности'!C$4:L$2204,8,FALSE),0)</f>
        <v>0</v>
      </c>
      <c r="N877">
        <f>IFERROR(VLOOKUP(D877:D1589,'Факторы ликвидности'!C$4:L$2204,10,FALSE),0)</f>
        <v>-18.8</v>
      </c>
    </row>
    <row r="878" spans="2:14" x14ac:dyDescent="0.3">
      <c r="B878">
        <v>874</v>
      </c>
      <c r="C878" s="16">
        <f t="shared" si="18"/>
        <v>7</v>
      </c>
      <c r="D878" s="17">
        <v>42918</v>
      </c>
      <c r="E878">
        <f>IFERROR(VLOOKUP(D877:D1590,'Остатки на корсчетах'!B$3:D$4956,2,FALSE),0)</f>
        <v>0</v>
      </c>
      <c r="F878">
        <f>IFERROR(VLOOKUP(D878:D1590,Сальдо!C$3:D$4010,2,FALSE),0)</f>
        <v>0</v>
      </c>
      <c r="G878">
        <f>IFERROR(VLOOKUP(D878:D1590,'Факторы ликвидности'!C$4:L$2204,2,FALSE),0)</f>
        <v>0</v>
      </c>
      <c r="H878">
        <f>IFERROR(VLOOKUP(D878:D1590,'Факторы ликвидности'!C$4:L$2204,3,FALSE),0)</f>
        <v>0</v>
      </c>
      <c r="I878">
        <f>IFERROR(VLOOKUP(D878:D1590,'Факторы ликвидности'!C$4:L$2204,4,FALSE),0)</f>
        <v>0</v>
      </c>
      <c r="J878">
        <f>IFERROR(VLOOKUP(D878:D1590,'Факторы ликвидности'!C$4:L$2204,5,FALSE),0)</f>
        <v>0</v>
      </c>
      <c r="K878">
        <f>IFERROR(VLOOKUP(D878:D1590,'Факторы ликвидности'!C$4:L$2204,6,FALSE),0)</f>
        <v>0</v>
      </c>
      <c r="L878">
        <f>IFERROR(VLOOKUP(D878:D1590,'Факторы ликвидности'!C$4:L$2204,7,FALSE),0)</f>
        <v>0</v>
      </c>
      <c r="M878">
        <f>IFERROR(VLOOKUP(D878:D1590,'Факторы ликвидности'!C$4:L$2204,8,FALSE),0)</f>
        <v>0</v>
      </c>
      <c r="N878">
        <f>IFERROR(VLOOKUP(D878:D1590,'Факторы ликвидности'!C$4:L$2204,10,FALSE),0)</f>
        <v>0</v>
      </c>
    </row>
    <row r="879" spans="2:14" x14ac:dyDescent="0.3">
      <c r="B879">
        <v>875</v>
      </c>
      <c r="C879" s="16">
        <f t="shared" si="18"/>
        <v>6</v>
      </c>
      <c r="D879" s="17">
        <v>42917</v>
      </c>
      <c r="E879">
        <f>IFERROR(VLOOKUP(D878:D1591,'Остатки на корсчетах'!B$3:D$4956,2,FALSE),0)</f>
        <v>0</v>
      </c>
      <c r="F879">
        <f>IFERROR(VLOOKUP(D879:D1591,Сальдо!C$3:D$4010,2,FALSE),0)</f>
        <v>0</v>
      </c>
      <c r="G879">
        <f>IFERROR(VLOOKUP(D879:D1591,'Факторы ликвидности'!C$4:L$2204,2,FALSE),0)</f>
        <v>0</v>
      </c>
      <c r="H879">
        <f>IFERROR(VLOOKUP(D879:D1591,'Факторы ликвидности'!C$4:L$2204,3,FALSE),0)</f>
        <v>0</v>
      </c>
      <c r="I879">
        <f>IFERROR(VLOOKUP(D879:D1591,'Факторы ликвидности'!C$4:L$2204,4,FALSE),0)</f>
        <v>0</v>
      </c>
      <c r="J879">
        <f>IFERROR(VLOOKUP(D879:D1591,'Факторы ликвидности'!C$4:L$2204,5,FALSE),0)</f>
        <v>0</v>
      </c>
      <c r="K879">
        <f>IFERROR(VLOOKUP(D879:D1591,'Факторы ликвидности'!C$4:L$2204,6,FALSE),0)</f>
        <v>0</v>
      </c>
      <c r="L879">
        <f>IFERROR(VLOOKUP(D879:D1591,'Факторы ликвидности'!C$4:L$2204,7,FALSE),0)</f>
        <v>0</v>
      </c>
      <c r="M879">
        <f>IFERROR(VLOOKUP(D879:D1591,'Факторы ликвидности'!C$4:L$2204,8,FALSE),0)</f>
        <v>0</v>
      </c>
      <c r="N879">
        <f>IFERROR(VLOOKUP(D879:D1591,'Факторы ликвидности'!C$4:L$2204,10,FALSE),0)</f>
        <v>0</v>
      </c>
    </row>
    <row r="880" spans="2:14" x14ac:dyDescent="0.3">
      <c r="B880">
        <v>876</v>
      </c>
      <c r="C880" s="16">
        <f t="shared" si="18"/>
        <v>5</v>
      </c>
      <c r="D880" s="17">
        <v>42916</v>
      </c>
      <c r="E880">
        <f>IFERROR(VLOOKUP(D879:D1592,'Остатки на корсчетах'!B$3:D$4956,2,FALSE),0)</f>
        <v>1809.1</v>
      </c>
      <c r="F880">
        <f>IFERROR(VLOOKUP(D880:D1592,Сальдо!C$3:D$4010,2,FALSE),0)</f>
        <v>77</v>
      </c>
      <c r="G880">
        <f>IFERROR(VLOOKUP(D880:D1592,'Факторы ликвидности'!C$4:L$2204,2,FALSE),0)</f>
        <v>-14.1</v>
      </c>
      <c r="H880">
        <f>IFERROR(VLOOKUP(D880:D1592,'Факторы ликвидности'!C$4:L$2204,3,FALSE),0)</f>
        <v>-129.69999999999999</v>
      </c>
      <c r="I880">
        <f>IFERROR(VLOOKUP(D880:D1592,'Факторы ликвидности'!C$4:L$2204,4,FALSE),0)</f>
        <v>0</v>
      </c>
      <c r="J880">
        <f>IFERROR(VLOOKUP(D880:D1592,'Факторы ликвидности'!C$4:L$2204,5,FALSE),0)</f>
        <v>0</v>
      </c>
      <c r="K880">
        <f>IFERROR(VLOOKUP(D880:D1592,'Факторы ликвидности'!C$4:L$2204,6,FALSE),0)</f>
        <v>-324.5</v>
      </c>
      <c r="L880">
        <f>IFERROR(VLOOKUP(D880:D1592,'Факторы ликвидности'!C$4:L$2204,7,FALSE),0)</f>
        <v>2.1</v>
      </c>
      <c r="M880">
        <f>IFERROR(VLOOKUP(D880:D1592,'Факторы ликвидности'!C$4:L$2204,8,FALSE),0)</f>
        <v>0</v>
      </c>
      <c r="N880">
        <f>IFERROR(VLOOKUP(D880:D1592,'Факторы ликвидности'!C$4:L$2204,10,FALSE),0)</f>
        <v>10.1</v>
      </c>
    </row>
    <row r="881" spans="2:14" x14ac:dyDescent="0.3">
      <c r="B881">
        <v>877</v>
      </c>
      <c r="C881" s="16">
        <f t="shared" si="18"/>
        <v>4</v>
      </c>
      <c r="D881" s="17">
        <v>42915</v>
      </c>
      <c r="E881">
        <f>IFERROR(VLOOKUP(D880:D1593,'Остатки на корсчетах'!B$3:D$4956,2,FALSE),0)</f>
        <v>1749.7</v>
      </c>
      <c r="F881">
        <f>IFERROR(VLOOKUP(D881:D1593,Сальдо!C$3:D$4010,2,FALSE),0)</f>
        <v>84.3</v>
      </c>
      <c r="G881">
        <f>IFERROR(VLOOKUP(D881:D1593,'Факторы ликвидности'!C$4:L$2204,2,FALSE),0)</f>
        <v>0.1</v>
      </c>
      <c r="H881">
        <f>IFERROR(VLOOKUP(D881:D1593,'Факторы ликвидности'!C$4:L$2204,3,FALSE),0)</f>
        <v>53</v>
      </c>
      <c r="I881">
        <f>IFERROR(VLOOKUP(D881:D1593,'Факторы ликвидности'!C$4:L$2204,4,FALSE),0)</f>
        <v>0</v>
      </c>
      <c r="J881">
        <f>IFERROR(VLOOKUP(D881:D1593,'Факторы ликвидности'!C$4:L$2204,5,FALSE),0)</f>
        <v>0</v>
      </c>
      <c r="K881">
        <f>IFERROR(VLOOKUP(D881:D1593,'Факторы ликвидности'!C$4:L$2204,6,FALSE),0)</f>
        <v>-0.1</v>
      </c>
      <c r="L881">
        <f>IFERROR(VLOOKUP(D881:D1593,'Факторы ликвидности'!C$4:L$2204,7,FALSE),0)</f>
        <v>2.1</v>
      </c>
      <c r="M881">
        <f>IFERROR(VLOOKUP(D881:D1593,'Факторы ликвидности'!C$4:L$2204,8,FALSE),0)</f>
        <v>0</v>
      </c>
      <c r="N881">
        <f>IFERROR(VLOOKUP(D881:D1593,'Факторы ликвидности'!C$4:L$2204,10,FALSE),0)</f>
        <v>6.4</v>
      </c>
    </row>
    <row r="882" spans="2:14" x14ac:dyDescent="0.3">
      <c r="B882">
        <v>878</v>
      </c>
      <c r="C882" s="16">
        <f t="shared" si="18"/>
        <v>3</v>
      </c>
      <c r="D882" s="17">
        <v>42914</v>
      </c>
      <c r="E882">
        <f>IFERROR(VLOOKUP(D881:D1594,'Остатки на корсчетах'!B$3:D$4956,2,FALSE),0)</f>
        <v>1952</v>
      </c>
      <c r="F882">
        <f>IFERROR(VLOOKUP(D882:D1594,Сальдо!C$3:D$4010,2,FALSE),0)</f>
        <v>0.6</v>
      </c>
      <c r="G882">
        <f>IFERROR(VLOOKUP(D882:D1594,'Факторы ликвидности'!C$4:L$2204,2,FALSE),0)</f>
        <v>15.1</v>
      </c>
      <c r="H882">
        <f>IFERROR(VLOOKUP(D882:D1594,'Факторы ликвидности'!C$4:L$2204,3,FALSE),0)</f>
        <v>-133.19999999999999</v>
      </c>
      <c r="I882">
        <f>IFERROR(VLOOKUP(D882:D1594,'Факторы ликвидности'!C$4:L$2204,4,FALSE),0)</f>
        <v>-31.2</v>
      </c>
      <c r="J882">
        <f>IFERROR(VLOOKUP(D882:D1594,'Факторы ликвидности'!C$4:L$2204,5,FALSE),0)</f>
        <v>-30.3</v>
      </c>
      <c r="K882">
        <f>IFERROR(VLOOKUP(D882:D1594,'Факторы ликвидности'!C$4:L$2204,6,FALSE),0)</f>
        <v>7.9</v>
      </c>
      <c r="L882">
        <f>IFERROR(VLOOKUP(D882:D1594,'Факторы ликвидности'!C$4:L$2204,7,FALSE),0)</f>
        <v>2.1</v>
      </c>
      <c r="M882">
        <f>IFERROR(VLOOKUP(D882:D1594,'Факторы ликвидности'!C$4:L$2204,8,FALSE),0)</f>
        <v>0</v>
      </c>
      <c r="N882">
        <f>IFERROR(VLOOKUP(D882:D1594,'Факторы ликвидности'!C$4:L$2204,10,FALSE),0)</f>
        <v>-84.2</v>
      </c>
    </row>
    <row r="883" spans="2:14" x14ac:dyDescent="0.3">
      <c r="B883">
        <v>879</v>
      </c>
      <c r="C883" s="18">
        <f t="shared" si="18"/>
        <v>2</v>
      </c>
      <c r="D883" s="8">
        <v>42913</v>
      </c>
      <c r="E883">
        <f>IFERROR(VLOOKUP(D882:D1595,'Остатки на корсчетах'!B$3:D$4956,2,FALSE),0)</f>
        <v>1775.9</v>
      </c>
      <c r="F883">
        <f>IFERROR(VLOOKUP(D883:D1595,Сальдо!C$3:D$4010,2,FALSE),0)</f>
        <v>73.900000000000006</v>
      </c>
      <c r="G883">
        <f>IFERROR(VLOOKUP(D883:D1595,'Факторы ликвидности'!C$4:L$2204,2,FALSE),0)</f>
        <v>27.6</v>
      </c>
      <c r="H883">
        <f>IFERROR(VLOOKUP(D883:D1595,'Факторы ликвидности'!C$4:L$2204,3,FALSE),0)</f>
        <v>135.5</v>
      </c>
      <c r="I883">
        <f>IFERROR(VLOOKUP(D883:D1595,'Факторы ликвидности'!C$4:L$2204,4,FALSE),0)</f>
        <v>22.7</v>
      </c>
      <c r="J883">
        <f>IFERROR(VLOOKUP(D883:D1595,'Факторы ликвидности'!C$4:L$2204,5,FALSE),0)</f>
        <v>146</v>
      </c>
      <c r="K883">
        <f>IFERROR(VLOOKUP(D883:D1595,'Факторы ликвидности'!C$4:L$2204,6,FALSE),0)</f>
        <v>-1.4</v>
      </c>
      <c r="L883">
        <f>IFERROR(VLOOKUP(D883:D1595,'Факторы ликвидности'!C$4:L$2204,7,FALSE),0)</f>
        <v>2.1</v>
      </c>
      <c r="M883">
        <f>IFERROR(VLOOKUP(D883:D1595,'Факторы ликвидности'!C$4:L$2204,8,FALSE),0)</f>
        <v>0</v>
      </c>
      <c r="N883">
        <f>IFERROR(VLOOKUP(D883:D1595,'Факторы ликвидности'!C$4:L$2204,10,FALSE),0)</f>
        <v>13</v>
      </c>
    </row>
    <row r="884" spans="2:14" x14ac:dyDescent="0.3">
      <c r="B884">
        <v>880</v>
      </c>
      <c r="C884" s="18">
        <f t="shared" si="18"/>
        <v>1</v>
      </c>
      <c r="D884" s="8">
        <v>42912</v>
      </c>
      <c r="E884">
        <f>IFERROR(VLOOKUP(D883:D1596,'Остатки на корсчетах'!B$3:D$4956,2,FALSE),0)</f>
        <v>2255.1</v>
      </c>
      <c r="F884">
        <f>IFERROR(VLOOKUP(D884:D1596,Сальдо!C$3:D$4010,2,FALSE),0)</f>
        <v>125.4</v>
      </c>
      <c r="G884">
        <f>IFERROR(VLOOKUP(D884:D1596,'Факторы ликвидности'!C$4:L$2204,2,FALSE),0)</f>
        <v>41.8</v>
      </c>
      <c r="H884">
        <f>IFERROR(VLOOKUP(D884:D1596,'Факторы ликвидности'!C$4:L$2204,3,FALSE),0)</f>
        <v>-574.20000000000005</v>
      </c>
      <c r="I884">
        <f>IFERROR(VLOOKUP(D884:D1596,'Факторы ликвидности'!C$4:L$2204,4,FALSE),0)</f>
        <v>0</v>
      </c>
      <c r="J884">
        <f>IFERROR(VLOOKUP(D884:D1596,'Факторы ликвидности'!C$4:L$2204,5,FALSE),0)</f>
        <v>0</v>
      </c>
      <c r="K884">
        <f>IFERROR(VLOOKUP(D884:D1596,'Факторы ликвидности'!C$4:L$2204,6,FALSE),0)</f>
        <v>19.7</v>
      </c>
      <c r="L884">
        <f>IFERROR(VLOOKUP(D884:D1596,'Факторы ликвидности'!C$4:L$2204,7,FALSE),0)</f>
        <v>2.1</v>
      </c>
      <c r="M884">
        <f>IFERROR(VLOOKUP(D884:D1596,'Факторы ликвидности'!C$4:L$2204,8,FALSE),0)</f>
        <v>0.1</v>
      </c>
      <c r="N884">
        <f>IFERROR(VLOOKUP(D884:D1596,'Факторы ликвидности'!C$4:L$2204,10,FALSE),0)</f>
        <v>53.2</v>
      </c>
    </row>
    <row r="885" spans="2:14" x14ac:dyDescent="0.3">
      <c r="B885">
        <v>881</v>
      </c>
      <c r="C885" s="18">
        <f t="shared" si="18"/>
        <v>7</v>
      </c>
      <c r="D885" s="19">
        <v>42911</v>
      </c>
      <c r="E885">
        <f>IFERROR(VLOOKUP(D884:D1597,'Остатки на корсчетах'!B$3:D$4956,2,FALSE),0)</f>
        <v>0</v>
      </c>
      <c r="F885">
        <f>IFERROR(VLOOKUP(D885:D1597,Сальдо!C$3:D$4010,2,FALSE),0)</f>
        <v>0</v>
      </c>
      <c r="G885">
        <f>IFERROR(VLOOKUP(D885:D1597,'Факторы ликвидности'!C$4:L$2204,2,FALSE),0)</f>
        <v>0</v>
      </c>
      <c r="H885">
        <f>IFERROR(VLOOKUP(D885:D1597,'Факторы ликвидности'!C$4:L$2204,3,FALSE),0)</f>
        <v>0</v>
      </c>
      <c r="I885">
        <f>IFERROR(VLOOKUP(D885:D1597,'Факторы ликвидности'!C$4:L$2204,4,FALSE),0)</f>
        <v>0</v>
      </c>
      <c r="J885">
        <f>IFERROR(VLOOKUP(D885:D1597,'Факторы ликвидности'!C$4:L$2204,5,FALSE),0)</f>
        <v>0</v>
      </c>
      <c r="K885">
        <f>IFERROR(VLOOKUP(D885:D1597,'Факторы ликвидности'!C$4:L$2204,6,FALSE),0)</f>
        <v>0</v>
      </c>
      <c r="L885">
        <f>IFERROR(VLOOKUP(D885:D1597,'Факторы ликвидности'!C$4:L$2204,7,FALSE),0)</f>
        <v>0</v>
      </c>
      <c r="M885">
        <f>IFERROR(VLOOKUP(D885:D1597,'Факторы ликвидности'!C$4:L$2204,8,FALSE),0)</f>
        <v>0</v>
      </c>
      <c r="N885">
        <f>IFERROR(VLOOKUP(D885:D1597,'Факторы ликвидности'!C$4:L$2204,10,FALSE),0)</f>
        <v>0</v>
      </c>
    </row>
    <row r="886" spans="2:14" x14ac:dyDescent="0.3">
      <c r="B886">
        <v>882</v>
      </c>
      <c r="C886" s="18">
        <f t="shared" si="18"/>
        <v>6</v>
      </c>
      <c r="D886" s="19">
        <v>42910</v>
      </c>
      <c r="E886">
        <f>IFERROR(VLOOKUP(D885:D1598,'Остатки на корсчетах'!B$3:D$4956,2,FALSE),0)</f>
        <v>0</v>
      </c>
      <c r="F886">
        <f>IFERROR(VLOOKUP(D886:D1598,Сальдо!C$3:D$4010,2,FALSE),0)</f>
        <v>0</v>
      </c>
      <c r="G886">
        <f>IFERROR(VLOOKUP(D886:D1598,'Факторы ликвидности'!C$4:L$2204,2,FALSE),0)</f>
        <v>0</v>
      </c>
      <c r="H886">
        <f>IFERROR(VLOOKUP(D886:D1598,'Факторы ликвидности'!C$4:L$2204,3,FALSE),0)</f>
        <v>0</v>
      </c>
      <c r="I886">
        <f>IFERROR(VLOOKUP(D886:D1598,'Факторы ликвидности'!C$4:L$2204,4,FALSE),0)</f>
        <v>0</v>
      </c>
      <c r="J886">
        <f>IFERROR(VLOOKUP(D886:D1598,'Факторы ликвидности'!C$4:L$2204,5,FALSE),0)</f>
        <v>0</v>
      </c>
      <c r="K886">
        <f>IFERROR(VLOOKUP(D886:D1598,'Факторы ликвидности'!C$4:L$2204,6,FALSE),0)</f>
        <v>0</v>
      </c>
      <c r="L886">
        <f>IFERROR(VLOOKUP(D886:D1598,'Факторы ликвидности'!C$4:L$2204,7,FALSE),0)</f>
        <v>0</v>
      </c>
      <c r="M886">
        <f>IFERROR(VLOOKUP(D886:D1598,'Факторы ликвидности'!C$4:L$2204,8,FALSE),0)</f>
        <v>0</v>
      </c>
      <c r="N886">
        <f>IFERROR(VLOOKUP(D886:D1598,'Факторы ликвидности'!C$4:L$2204,10,FALSE),0)</f>
        <v>0</v>
      </c>
    </row>
    <row r="887" spans="2:14" x14ac:dyDescent="0.3">
      <c r="B887">
        <v>883</v>
      </c>
      <c r="C887" s="18">
        <f t="shared" si="18"/>
        <v>5</v>
      </c>
      <c r="D887" s="19">
        <v>42909</v>
      </c>
      <c r="E887">
        <f>IFERROR(VLOOKUP(D886:D1599,'Остатки на корсчетах'!B$3:D$4956,2,FALSE),0)</f>
        <v>2407.6</v>
      </c>
      <c r="F887">
        <f>IFERROR(VLOOKUP(D887:D1599,Сальдо!C$3:D$4010,2,FALSE),0)</f>
        <v>47.5</v>
      </c>
      <c r="G887">
        <f>IFERROR(VLOOKUP(D887:D1599,'Факторы ликвидности'!C$4:L$2204,2,FALSE),0)</f>
        <v>-2.9</v>
      </c>
      <c r="H887">
        <f>IFERROR(VLOOKUP(D887:D1599,'Факторы ликвидности'!C$4:L$2204,3,FALSE),0)</f>
        <v>-74.900000000000006</v>
      </c>
      <c r="I887">
        <f>IFERROR(VLOOKUP(D887:D1599,'Факторы ликвидности'!C$4:L$2204,4,FALSE),0)</f>
        <v>0</v>
      </c>
      <c r="J887">
        <f>IFERROR(VLOOKUP(D887:D1599,'Факторы ликвидности'!C$4:L$2204,5,FALSE),0)</f>
        <v>0</v>
      </c>
      <c r="K887">
        <f>IFERROR(VLOOKUP(D887:D1599,'Факторы ликвидности'!C$4:L$2204,6,FALSE),0)</f>
        <v>-30</v>
      </c>
      <c r="L887">
        <f>IFERROR(VLOOKUP(D887:D1599,'Факторы ликвидности'!C$4:L$2204,7,FALSE),0)</f>
        <v>2.1</v>
      </c>
      <c r="M887">
        <f>IFERROR(VLOOKUP(D887:D1599,'Факторы ликвидности'!C$4:L$2204,8,FALSE),0)</f>
        <v>0</v>
      </c>
      <c r="N887">
        <f>IFERROR(VLOOKUP(D887:D1599,'Факторы ликвидности'!C$4:L$2204,10,FALSE),0)</f>
        <v>-74.7</v>
      </c>
    </row>
    <row r="888" spans="2:14" x14ac:dyDescent="0.3">
      <c r="B888">
        <v>884</v>
      </c>
      <c r="C888" s="18">
        <f t="shared" si="18"/>
        <v>4</v>
      </c>
      <c r="D888" s="19">
        <v>42908</v>
      </c>
      <c r="E888">
        <f>IFERROR(VLOOKUP(D887:D1600,'Остатки на корсчетах'!B$3:D$4956,2,FALSE),0)</f>
        <v>2371.6999999999998</v>
      </c>
      <c r="F888">
        <f>IFERROR(VLOOKUP(D888:D1600,Сальдо!C$3:D$4010,2,FALSE),0)</f>
        <v>72.099999999999994</v>
      </c>
      <c r="G888">
        <f>IFERROR(VLOOKUP(D888:D1600,'Факторы ликвидности'!C$4:L$2204,2,FALSE),0)</f>
        <v>3.1</v>
      </c>
      <c r="H888">
        <f>IFERROR(VLOOKUP(D888:D1600,'Факторы ликвидности'!C$4:L$2204,3,FALSE),0)</f>
        <v>7.6</v>
      </c>
      <c r="I888">
        <f>IFERROR(VLOOKUP(D888:D1600,'Факторы ликвидности'!C$4:L$2204,4,FALSE),0)</f>
        <v>0</v>
      </c>
      <c r="J888">
        <f>IFERROR(VLOOKUP(D888:D1600,'Факторы ликвидности'!C$4:L$2204,5,FALSE),0)</f>
        <v>0</v>
      </c>
      <c r="K888">
        <f>IFERROR(VLOOKUP(D888:D1600,'Факторы ликвидности'!C$4:L$2204,6,FALSE),0)</f>
        <v>-0.9</v>
      </c>
      <c r="L888">
        <f>IFERROR(VLOOKUP(D888:D1600,'Факторы ликвидности'!C$4:L$2204,7,FALSE),0)</f>
        <v>2.2000000000000002</v>
      </c>
      <c r="M888">
        <f>IFERROR(VLOOKUP(D888:D1600,'Факторы ликвидности'!C$4:L$2204,8,FALSE),0)</f>
        <v>0</v>
      </c>
      <c r="N888">
        <f>IFERROR(VLOOKUP(D888:D1600,'Факторы ликвидности'!C$4:L$2204,10,FALSE),0)</f>
        <v>25.3</v>
      </c>
    </row>
    <row r="889" spans="2:14" x14ac:dyDescent="0.3">
      <c r="B889">
        <v>885</v>
      </c>
      <c r="C889" s="18">
        <f t="shared" si="18"/>
        <v>3</v>
      </c>
      <c r="D889" s="19">
        <v>42907</v>
      </c>
      <c r="E889">
        <f>IFERROR(VLOOKUP(D888:D1601,'Остатки на корсчетах'!B$3:D$4956,2,FALSE),0)</f>
        <v>2213.8000000000002</v>
      </c>
      <c r="F889">
        <f>IFERROR(VLOOKUP(D889:D1601,Сальдо!C$3:D$4010,2,FALSE),0)</f>
        <v>246.5</v>
      </c>
      <c r="G889">
        <f>IFERROR(VLOOKUP(D889:D1601,'Факторы ликвидности'!C$4:L$2204,2,FALSE),0)</f>
        <v>10.4</v>
      </c>
      <c r="H889">
        <f>IFERROR(VLOOKUP(D889:D1601,'Факторы ликвидности'!C$4:L$2204,3,FALSE),0)</f>
        <v>-28.6</v>
      </c>
      <c r="I889">
        <f>IFERROR(VLOOKUP(D889:D1601,'Факторы ликвидности'!C$4:L$2204,4,FALSE),0)</f>
        <v>-30.1</v>
      </c>
      <c r="J889">
        <f>IFERROR(VLOOKUP(D889:D1601,'Факторы ликвидности'!C$4:L$2204,5,FALSE),0)</f>
        <v>0</v>
      </c>
      <c r="K889">
        <f>IFERROR(VLOOKUP(D889:D1601,'Факторы ликвидности'!C$4:L$2204,6,FALSE),0)</f>
        <v>10</v>
      </c>
      <c r="L889">
        <f>IFERROR(VLOOKUP(D889:D1601,'Факторы ликвидности'!C$4:L$2204,7,FALSE),0)</f>
        <v>2.1</v>
      </c>
      <c r="M889">
        <f>IFERROR(VLOOKUP(D889:D1601,'Факторы ликвидности'!C$4:L$2204,8,FALSE),0)</f>
        <v>0</v>
      </c>
      <c r="N889">
        <f>IFERROR(VLOOKUP(D889:D1601,'Факторы ликвидности'!C$4:L$2204,10,FALSE),0)</f>
        <v>176</v>
      </c>
    </row>
    <row r="890" spans="2:14" x14ac:dyDescent="0.3">
      <c r="B890">
        <v>886</v>
      </c>
      <c r="C890" s="16">
        <f t="shared" si="18"/>
        <v>2</v>
      </c>
      <c r="D890" s="17">
        <v>42906</v>
      </c>
      <c r="E890">
        <f>IFERROR(VLOOKUP(D889:D1602,'Остатки на корсчетах'!B$3:D$4956,2,FALSE),0)</f>
        <v>1939.2</v>
      </c>
      <c r="F890">
        <f>IFERROR(VLOOKUP(D890:D1602,Сальдо!C$3:D$4010,2,FALSE),0)</f>
        <v>76.2</v>
      </c>
      <c r="G890">
        <f>IFERROR(VLOOKUP(D890:D1602,'Факторы ликвидности'!C$4:L$2204,2,FALSE),0)</f>
        <v>16.7</v>
      </c>
      <c r="H890">
        <f>IFERROR(VLOOKUP(D890:D1602,'Факторы ликвидности'!C$4:L$2204,3,FALSE),0)</f>
        <v>249.7</v>
      </c>
      <c r="I890">
        <f>IFERROR(VLOOKUP(D890:D1602,'Факторы ликвидности'!C$4:L$2204,4,FALSE),0)</f>
        <v>0</v>
      </c>
      <c r="J890">
        <f>IFERROR(VLOOKUP(D890:D1602,'Факторы ликвидности'!C$4:L$2204,5,FALSE),0)</f>
        <v>100</v>
      </c>
      <c r="K890">
        <f>IFERROR(VLOOKUP(D890:D1602,'Факторы ликвидности'!C$4:L$2204,6,FALSE),0)</f>
        <v>81.400000000000006</v>
      </c>
      <c r="L890">
        <f>IFERROR(VLOOKUP(D890:D1602,'Факторы ликвидности'!C$4:L$2204,7,FALSE),0)</f>
        <v>2.1</v>
      </c>
      <c r="M890">
        <f>IFERROR(VLOOKUP(D890:D1602,'Факторы ликвидности'!C$4:L$2204,8,FALSE),0)</f>
        <v>0</v>
      </c>
      <c r="N890">
        <f>IFERROR(VLOOKUP(D890:D1602,'Факторы ликвидности'!C$4:L$2204,10,FALSE),0)</f>
        <v>8.1</v>
      </c>
    </row>
    <row r="891" spans="2:14" x14ac:dyDescent="0.3">
      <c r="B891">
        <v>887</v>
      </c>
      <c r="C891" s="16">
        <f t="shared" si="18"/>
        <v>1</v>
      </c>
      <c r="D891" s="17">
        <v>42905</v>
      </c>
      <c r="E891">
        <f>IFERROR(VLOOKUP(D890:D1603,'Остатки на корсчетах'!B$3:D$4956,2,FALSE),0)</f>
        <v>1859</v>
      </c>
      <c r="F891">
        <f>IFERROR(VLOOKUP(D891:D1603,Сальдо!C$3:D$4010,2,FALSE),0)</f>
        <v>98.8</v>
      </c>
      <c r="G891">
        <f>IFERROR(VLOOKUP(D891:D1603,'Факторы ликвидности'!C$4:L$2204,2,FALSE),0)</f>
        <v>31.1</v>
      </c>
      <c r="H891">
        <f>IFERROR(VLOOKUP(D891:D1603,'Факторы ликвидности'!C$4:L$2204,3,FALSE),0)</f>
        <v>30.2</v>
      </c>
      <c r="I891">
        <f>IFERROR(VLOOKUP(D891:D1603,'Факторы ликвидности'!C$4:L$2204,4,FALSE),0)</f>
        <v>0</v>
      </c>
      <c r="J891">
        <f>IFERROR(VLOOKUP(D891:D1603,'Факторы ликвидности'!C$4:L$2204,5,FALSE),0)</f>
        <v>0</v>
      </c>
      <c r="K891">
        <f>IFERROR(VLOOKUP(D891:D1603,'Факторы ликвидности'!C$4:L$2204,6,FALSE),0)</f>
        <v>-0.2</v>
      </c>
      <c r="L891">
        <f>IFERROR(VLOOKUP(D891:D1603,'Факторы ликвидности'!C$4:L$2204,7,FALSE),0)</f>
        <v>2.1</v>
      </c>
      <c r="M891">
        <f>IFERROR(VLOOKUP(D891:D1603,'Факторы ликвидности'!C$4:L$2204,8,FALSE),0)</f>
        <v>-6.5</v>
      </c>
      <c r="N891">
        <f>IFERROR(VLOOKUP(D891:D1603,'Факторы ликвидности'!C$4:L$2204,10,FALSE),0)</f>
        <v>25.5</v>
      </c>
    </row>
    <row r="892" spans="2:14" x14ac:dyDescent="0.3">
      <c r="B892">
        <v>888</v>
      </c>
      <c r="C892" s="16">
        <f t="shared" si="18"/>
        <v>7</v>
      </c>
      <c r="D892" s="17">
        <v>42904</v>
      </c>
      <c r="E892">
        <f>IFERROR(VLOOKUP(D891:D1604,'Остатки на корсчетах'!B$3:D$4956,2,FALSE),0)</f>
        <v>0</v>
      </c>
      <c r="F892">
        <f>IFERROR(VLOOKUP(D892:D1604,Сальдо!C$3:D$4010,2,FALSE),0)</f>
        <v>0</v>
      </c>
      <c r="G892">
        <f>IFERROR(VLOOKUP(D892:D1604,'Факторы ликвидности'!C$4:L$2204,2,FALSE),0)</f>
        <v>0</v>
      </c>
      <c r="H892">
        <f>IFERROR(VLOOKUP(D892:D1604,'Факторы ликвидности'!C$4:L$2204,3,FALSE),0)</f>
        <v>0</v>
      </c>
      <c r="I892">
        <f>IFERROR(VLOOKUP(D892:D1604,'Факторы ликвидности'!C$4:L$2204,4,FALSE),0)</f>
        <v>0</v>
      </c>
      <c r="J892">
        <f>IFERROR(VLOOKUP(D892:D1604,'Факторы ликвидности'!C$4:L$2204,5,FALSE),0)</f>
        <v>0</v>
      </c>
      <c r="K892">
        <f>IFERROR(VLOOKUP(D892:D1604,'Факторы ликвидности'!C$4:L$2204,6,FALSE),0)</f>
        <v>0</v>
      </c>
      <c r="L892">
        <f>IFERROR(VLOOKUP(D892:D1604,'Факторы ликвидности'!C$4:L$2204,7,FALSE),0)</f>
        <v>0</v>
      </c>
      <c r="M892">
        <f>IFERROR(VLOOKUP(D892:D1604,'Факторы ликвидности'!C$4:L$2204,8,FALSE),0)</f>
        <v>0</v>
      </c>
      <c r="N892">
        <f>IFERROR(VLOOKUP(D892:D1604,'Факторы ликвидности'!C$4:L$2204,10,FALSE),0)</f>
        <v>0</v>
      </c>
    </row>
    <row r="893" spans="2:14" x14ac:dyDescent="0.3">
      <c r="B893">
        <v>889</v>
      </c>
      <c r="C893" s="16">
        <f t="shared" si="18"/>
        <v>6</v>
      </c>
      <c r="D893" s="17">
        <v>42903</v>
      </c>
      <c r="E893">
        <f>IFERROR(VLOOKUP(D892:D1605,'Остатки на корсчетах'!B$3:D$4956,2,FALSE),0)</f>
        <v>0</v>
      </c>
      <c r="F893">
        <f>IFERROR(VLOOKUP(D893:D1605,Сальдо!C$3:D$4010,2,FALSE),0)</f>
        <v>0</v>
      </c>
      <c r="G893">
        <f>IFERROR(VLOOKUP(D893:D1605,'Факторы ликвидности'!C$4:L$2204,2,FALSE),0)</f>
        <v>0</v>
      </c>
      <c r="H893">
        <f>IFERROR(VLOOKUP(D893:D1605,'Факторы ликвидности'!C$4:L$2204,3,FALSE),0)</f>
        <v>0</v>
      </c>
      <c r="I893">
        <f>IFERROR(VLOOKUP(D893:D1605,'Факторы ликвидности'!C$4:L$2204,4,FALSE),0)</f>
        <v>0</v>
      </c>
      <c r="J893">
        <f>IFERROR(VLOOKUP(D893:D1605,'Факторы ликвидности'!C$4:L$2204,5,FALSE),0)</f>
        <v>0</v>
      </c>
      <c r="K893">
        <f>IFERROR(VLOOKUP(D893:D1605,'Факторы ликвидности'!C$4:L$2204,6,FALSE),0)</f>
        <v>0</v>
      </c>
      <c r="L893">
        <f>IFERROR(VLOOKUP(D893:D1605,'Факторы ликвидности'!C$4:L$2204,7,FALSE),0)</f>
        <v>0</v>
      </c>
      <c r="M893">
        <f>IFERROR(VLOOKUP(D893:D1605,'Факторы ликвидности'!C$4:L$2204,8,FALSE),0)</f>
        <v>0</v>
      </c>
      <c r="N893">
        <f>IFERROR(VLOOKUP(D893:D1605,'Факторы ликвидности'!C$4:L$2204,10,FALSE),0)</f>
        <v>0</v>
      </c>
    </row>
    <row r="894" spans="2:14" x14ac:dyDescent="0.3">
      <c r="B894">
        <v>890</v>
      </c>
      <c r="C894" s="16">
        <f t="shared" si="18"/>
        <v>5</v>
      </c>
      <c r="D894" s="17">
        <v>42902</v>
      </c>
      <c r="E894">
        <f>IFERROR(VLOOKUP(D893:D1606,'Остатки на корсчетах'!B$3:D$4956,2,FALSE),0)</f>
        <v>1806.3</v>
      </c>
      <c r="F894">
        <f>IFERROR(VLOOKUP(D894:D1606,Сальдо!C$3:D$4010,2,FALSE),0)</f>
        <v>120</v>
      </c>
      <c r="G894">
        <f>IFERROR(VLOOKUP(D894:D1606,'Факторы ликвидности'!C$4:L$2204,2,FALSE),0)</f>
        <v>-35.4</v>
      </c>
      <c r="H894">
        <f>IFERROR(VLOOKUP(D894:D1606,'Факторы ликвидности'!C$4:L$2204,3,FALSE),0)</f>
        <v>68.099999999999994</v>
      </c>
      <c r="I894">
        <f>IFERROR(VLOOKUP(D894:D1606,'Факторы ликвидности'!C$4:L$2204,4,FALSE),0)</f>
        <v>0</v>
      </c>
      <c r="J894">
        <f>IFERROR(VLOOKUP(D894:D1606,'Факторы ликвидности'!C$4:L$2204,5,FALSE),0)</f>
        <v>0</v>
      </c>
      <c r="K894">
        <f>IFERROR(VLOOKUP(D894:D1606,'Факторы ликвидности'!C$4:L$2204,6,FALSE),0)</f>
        <v>-61.3</v>
      </c>
      <c r="L894">
        <f>IFERROR(VLOOKUP(D894:D1606,'Факторы ликвидности'!C$4:L$2204,7,FALSE),0)</f>
        <v>2.1</v>
      </c>
      <c r="M894">
        <f>IFERROR(VLOOKUP(D894:D1606,'Факторы ликвидности'!C$4:L$2204,8,FALSE),0)</f>
        <v>1.3</v>
      </c>
      <c r="N894">
        <f>IFERROR(VLOOKUP(D894:D1606,'Факторы ликвидности'!C$4:L$2204,10,FALSE),0)</f>
        <v>18.600000000000001</v>
      </c>
    </row>
    <row r="895" spans="2:14" x14ac:dyDescent="0.3">
      <c r="B895">
        <v>891</v>
      </c>
      <c r="C895" s="16">
        <f t="shared" si="18"/>
        <v>4</v>
      </c>
      <c r="D895" s="17">
        <v>42901</v>
      </c>
      <c r="E895">
        <f>IFERROR(VLOOKUP(D894:D1607,'Остатки на корсчетах'!B$3:D$4956,2,FALSE),0)</f>
        <v>1956.3</v>
      </c>
      <c r="F895">
        <f>IFERROR(VLOOKUP(D895:D1607,Сальдо!C$3:D$4010,2,FALSE),0)</f>
        <v>120.2</v>
      </c>
      <c r="G895">
        <f>IFERROR(VLOOKUP(D895:D1607,'Факторы ликвидности'!C$4:L$2204,2,FALSE),0)</f>
        <v>-31.6</v>
      </c>
      <c r="H895">
        <f>IFERROR(VLOOKUP(D895:D1607,'Факторы ликвидности'!C$4:L$2204,3,FALSE),0)</f>
        <v>-120.9</v>
      </c>
      <c r="I895">
        <f>IFERROR(VLOOKUP(D895:D1607,'Факторы ликвидности'!C$4:L$2204,4,FALSE),0)</f>
        <v>0</v>
      </c>
      <c r="J895">
        <f>IFERROR(VLOOKUP(D895:D1607,'Факторы ликвидности'!C$4:L$2204,5,FALSE),0)</f>
        <v>0</v>
      </c>
      <c r="K895">
        <f>IFERROR(VLOOKUP(D895:D1607,'Факторы ликвидности'!C$4:L$2204,6,FALSE),0)</f>
        <v>-0.1</v>
      </c>
      <c r="L895">
        <f>IFERROR(VLOOKUP(D895:D1607,'Факторы ликвидности'!C$4:L$2204,7,FALSE),0)</f>
        <v>2.1</v>
      </c>
      <c r="M895">
        <f>IFERROR(VLOOKUP(D895:D1607,'Факторы ликвидности'!C$4:L$2204,8,FALSE),0)</f>
        <v>-0.1</v>
      </c>
      <c r="N895">
        <f>IFERROR(VLOOKUP(D895:D1607,'Факторы ликвидности'!C$4:L$2204,10,FALSE),0)</f>
        <v>2.6</v>
      </c>
    </row>
    <row r="896" spans="2:14" x14ac:dyDescent="0.3">
      <c r="B896">
        <v>892</v>
      </c>
      <c r="C896" s="16">
        <f t="shared" si="18"/>
        <v>3</v>
      </c>
      <c r="D896" s="17">
        <v>42900</v>
      </c>
      <c r="E896">
        <f>IFERROR(VLOOKUP(D895:D1608,'Остатки на корсчетах'!B$3:D$4956,2,FALSE),0)</f>
        <v>1986.1</v>
      </c>
      <c r="F896">
        <f>IFERROR(VLOOKUP(D896:D1608,Сальдо!C$3:D$4010,2,FALSE),0)</f>
        <v>205</v>
      </c>
      <c r="G896">
        <f>IFERROR(VLOOKUP(D896:D1608,'Факторы ликвидности'!C$4:L$2204,2,FALSE),0)</f>
        <v>-12.1</v>
      </c>
      <c r="H896">
        <f>IFERROR(VLOOKUP(D896:D1608,'Факторы ликвидности'!C$4:L$2204,3,FALSE),0)</f>
        <v>-103.7</v>
      </c>
      <c r="I896">
        <f>IFERROR(VLOOKUP(D896:D1608,'Факторы ликвидности'!C$4:L$2204,4,FALSE),0)</f>
        <v>-40.4</v>
      </c>
      <c r="J896">
        <f>IFERROR(VLOOKUP(D896:D1608,'Факторы ликвидности'!C$4:L$2204,5,FALSE),0)</f>
        <v>-81.7</v>
      </c>
      <c r="K896">
        <f>IFERROR(VLOOKUP(D896:D1608,'Факторы ликвидности'!C$4:L$2204,6,FALSE),0)</f>
        <v>54.8</v>
      </c>
      <c r="L896">
        <f>IFERROR(VLOOKUP(D896:D1608,'Факторы ликвидности'!C$4:L$2204,7,FALSE),0)</f>
        <v>2.1</v>
      </c>
      <c r="M896">
        <f>IFERROR(VLOOKUP(D896:D1608,'Факторы ликвидности'!C$4:L$2204,8,FALSE),0)</f>
        <v>0</v>
      </c>
      <c r="N896">
        <f>IFERROR(VLOOKUP(D896:D1608,'Факторы ликвидности'!C$4:L$2204,10,FALSE),0)</f>
        <v>85.9</v>
      </c>
    </row>
    <row r="897" spans="2:14" x14ac:dyDescent="0.3">
      <c r="B897">
        <v>893</v>
      </c>
      <c r="C897" s="18">
        <f t="shared" si="18"/>
        <v>2</v>
      </c>
      <c r="D897" s="8">
        <v>42899</v>
      </c>
      <c r="E897">
        <f>IFERROR(VLOOKUP(D896:D1609,'Остатки на корсчетах'!B$3:D$4956,2,FALSE),0)</f>
        <v>1746.2</v>
      </c>
      <c r="F897">
        <f>IFERROR(VLOOKUP(D897:D1609,Сальдо!C$3:D$4010,2,FALSE),0)</f>
        <v>123.3</v>
      </c>
      <c r="G897">
        <f>IFERROR(VLOOKUP(D897:D1609,'Факторы ликвидности'!C$4:L$2204,2,FALSE),0)</f>
        <v>19.600000000000001</v>
      </c>
      <c r="H897">
        <f>IFERROR(VLOOKUP(D897:D1609,'Факторы ликвидности'!C$4:L$2204,3,FALSE),0)</f>
        <v>210.5</v>
      </c>
      <c r="I897">
        <f>IFERROR(VLOOKUP(D897:D1609,'Факторы ликвидности'!C$4:L$2204,4,FALSE),0)</f>
        <v>165.5</v>
      </c>
      <c r="J897">
        <f>IFERROR(VLOOKUP(D897:D1609,'Факторы ликвидности'!C$4:L$2204,5,FALSE),0)</f>
        <v>0</v>
      </c>
      <c r="K897">
        <f>IFERROR(VLOOKUP(D897:D1609,'Факторы ликвидности'!C$4:L$2204,6,FALSE),0)</f>
        <v>45.3</v>
      </c>
      <c r="L897">
        <f>IFERROR(VLOOKUP(D897:D1609,'Факторы ликвидности'!C$4:L$2204,7,FALSE),0)</f>
        <v>2.1</v>
      </c>
      <c r="M897">
        <f>IFERROR(VLOOKUP(D897:D1609,'Факторы ликвидности'!C$4:L$2204,8,FALSE),0)</f>
        <v>0.1</v>
      </c>
      <c r="N897">
        <f>IFERROR(VLOOKUP(D897:D1609,'Факторы ликвидности'!C$4:L$2204,10,FALSE),0)</f>
        <v>9.6999999999999993</v>
      </c>
    </row>
    <row r="898" spans="2:14" x14ac:dyDescent="0.3">
      <c r="B898">
        <v>894</v>
      </c>
      <c r="C898" s="18">
        <f t="shared" si="18"/>
        <v>1</v>
      </c>
      <c r="D898" s="8">
        <v>42898</v>
      </c>
      <c r="E898">
        <f>IFERROR(VLOOKUP(D897:D1610,'Остатки на корсчетах'!B$3:D$4956,2,FALSE),0)</f>
        <v>0</v>
      </c>
      <c r="F898">
        <f>IFERROR(VLOOKUP(D898:D1610,Сальдо!C$3:D$4010,2,FALSE),0)</f>
        <v>0</v>
      </c>
      <c r="G898">
        <f>IFERROR(VLOOKUP(D898:D1610,'Факторы ликвидности'!C$4:L$2204,2,FALSE),0)</f>
        <v>0</v>
      </c>
      <c r="H898">
        <f>IFERROR(VLOOKUP(D898:D1610,'Факторы ликвидности'!C$4:L$2204,3,FALSE),0)</f>
        <v>0</v>
      </c>
      <c r="I898">
        <f>IFERROR(VLOOKUP(D898:D1610,'Факторы ликвидности'!C$4:L$2204,4,FALSE),0)</f>
        <v>0</v>
      </c>
      <c r="J898">
        <f>IFERROR(VLOOKUP(D898:D1610,'Факторы ликвидности'!C$4:L$2204,5,FALSE),0)</f>
        <v>0</v>
      </c>
      <c r="K898">
        <f>IFERROR(VLOOKUP(D898:D1610,'Факторы ликвидности'!C$4:L$2204,6,FALSE),0)</f>
        <v>0</v>
      </c>
      <c r="L898">
        <f>IFERROR(VLOOKUP(D898:D1610,'Факторы ликвидности'!C$4:L$2204,7,FALSE),0)</f>
        <v>0</v>
      </c>
      <c r="M898">
        <f>IFERROR(VLOOKUP(D898:D1610,'Факторы ликвидности'!C$4:L$2204,8,FALSE),0)</f>
        <v>0</v>
      </c>
      <c r="N898">
        <f>IFERROR(VLOOKUP(D898:D1610,'Факторы ликвидности'!C$4:L$2204,10,FALSE),0)</f>
        <v>0</v>
      </c>
    </row>
    <row r="899" spans="2:14" x14ac:dyDescent="0.3">
      <c r="B899">
        <v>895</v>
      </c>
      <c r="C899" s="18">
        <f t="shared" si="18"/>
        <v>7</v>
      </c>
      <c r="D899" s="19">
        <v>42897</v>
      </c>
      <c r="E899">
        <f>IFERROR(VLOOKUP(D898:D1611,'Остатки на корсчетах'!B$3:D$4956,2,FALSE),0)</f>
        <v>0</v>
      </c>
      <c r="F899">
        <f>IFERROR(VLOOKUP(D899:D1611,Сальдо!C$3:D$4010,2,FALSE),0)</f>
        <v>0</v>
      </c>
      <c r="G899">
        <f>IFERROR(VLOOKUP(D899:D1611,'Факторы ликвидности'!C$4:L$2204,2,FALSE),0)</f>
        <v>0</v>
      </c>
      <c r="H899">
        <f>IFERROR(VLOOKUP(D899:D1611,'Факторы ликвидности'!C$4:L$2204,3,FALSE),0)</f>
        <v>0</v>
      </c>
      <c r="I899">
        <f>IFERROR(VLOOKUP(D899:D1611,'Факторы ликвидности'!C$4:L$2204,4,FALSE),0)</f>
        <v>0</v>
      </c>
      <c r="J899">
        <f>IFERROR(VLOOKUP(D899:D1611,'Факторы ликвидности'!C$4:L$2204,5,FALSE),0)</f>
        <v>0</v>
      </c>
      <c r="K899">
        <f>IFERROR(VLOOKUP(D899:D1611,'Факторы ликвидности'!C$4:L$2204,6,FALSE),0)</f>
        <v>0</v>
      </c>
      <c r="L899">
        <f>IFERROR(VLOOKUP(D899:D1611,'Факторы ликвидности'!C$4:L$2204,7,FALSE),0)</f>
        <v>0</v>
      </c>
      <c r="M899">
        <f>IFERROR(VLOOKUP(D899:D1611,'Факторы ликвидности'!C$4:L$2204,8,FALSE),0)</f>
        <v>0</v>
      </c>
      <c r="N899">
        <f>IFERROR(VLOOKUP(D899:D1611,'Факторы ликвидности'!C$4:L$2204,10,FALSE),0)</f>
        <v>0</v>
      </c>
    </row>
    <row r="900" spans="2:14" x14ac:dyDescent="0.3">
      <c r="B900">
        <v>896</v>
      </c>
      <c r="C900" s="18">
        <f t="shared" si="18"/>
        <v>6</v>
      </c>
      <c r="D900" s="19">
        <v>42896</v>
      </c>
      <c r="E900">
        <f>IFERROR(VLOOKUP(D899:D1612,'Остатки на корсчетах'!B$3:D$4956,2,FALSE),0)</f>
        <v>0</v>
      </c>
      <c r="F900">
        <f>IFERROR(VLOOKUP(D900:D1612,Сальдо!C$3:D$4010,2,FALSE),0)</f>
        <v>0</v>
      </c>
      <c r="G900">
        <f>IFERROR(VLOOKUP(D900:D1612,'Факторы ликвидности'!C$4:L$2204,2,FALSE),0)</f>
        <v>0</v>
      </c>
      <c r="H900">
        <f>IFERROR(VLOOKUP(D900:D1612,'Факторы ликвидности'!C$4:L$2204,3,FALSE),0)</f>
        <v>0</v>
      </c>
      <c r="I900">
        <f>IFERROR(VLOOKUP(D900:D1612,'Факторы ликвидности'!C$4:L$2204,4,FALSE),0)</f>
        <v>0</v>
      </c>
      <c r="J900">
        <f>IFERROR(VLOOKUP(D900:D1612,'Факторы ликвидности'!C$4:L$2204,5,FALSE),0)</f>
        <v>0</v>
      </c>
      <c r="K900">
        <f>IFERROR(VLOOKUP(D900:D1612,'Факторы ликвидности'!C$4:L$2204,6,FALSE),0)</f>
        <v>0</v>
      </c>
      <c r="L900">
        <f>IFERROR(VLOOKUP(D900:D1612,'Факторы ликвидности'!C$4:L$2204,7,FALSE),0)</f>
        <v>0</v>
      </c>
      <c r="M900">
        <f>IFERROR(VLOOKUP(D900:D1612,'Факторы ликвидности'!C$4:L$2204,8,FALSE),0)</f>
        <v>0</v>
      </c>
      <c r="N900">
        <f>IFERROR(VLOOKUP(D900:D1612,'Факторы ликвидности'!C$4:L$2204,10,FALSE),0)</f>
        <v>0</v>
      </c>
    </row>
    <row r="901" spans="2:14" x14ac:dyDescent="0.3">
      <c r="B901">
        <v>897</v>
      </c>
      <c r="C901" s="18">
        <f t="shared" si="18"/>
        <v>5</v>
      </c>
      <c r="D901" s="19">
        <v>42895</v>
      </c>
      <c r="E901">
        <f>IFERROR(VLOOKUP(D900:D1613,'Остатки на корсчетах'!B$3:D$4956,2,FALSE),0)</f>
        <v>1621.2</v>
      </c>
      <c r="F901">
        <f>IFERROR(VLOOKUP(D901:D1613,Сальдо!C$3:D$4010,2,FALSE),0)</f>
        <v>98.8</v>
      </c>
      <c r="G901">
        <f>IFERROR(VLOOKUP(D901:D1613,'Факторы ликвидности'!C$4:L$2204,2,FALSE),0)</f>
        <v>-59.7</v>
      </c>
      <c r="H901">
        <f>IFERROR(VLOOKUP(D901:D1613,'Факторы ликвидности'!C$4:L$2204,3,FALSE),0)</f>
        <v>209.3</v>
      </c>
      <c r="I901">
        <f>IFERROR(VLOOKUP(D901:D1613,'Факторы ликвидности'!C$4:L$2204,4,FALSE),0)</f>
        <v>0</v>
      </c>
      <c r="J901">
        <f>IFERROR(VLOOKUP(D901:D1613,'Факторы ликвидности'!C$4:L$2204,5,FALSE),0)</f>
        <v>0</v>
      </c>
      <c r="K901">
        <f>IFERROR(VLOOKUP(D901:D1613,'Факторы ликвидности'!C$4:L$2204,6,FALSE),0)</f>
        <v>151.80000000000001</v>
      </c>
      <c r="L901">
        <f>IFERROR(VLOOKUP(D901:D1613,'Факторы ликвидности'!C$4:L$2204,7,FALSE),0)</f>
        <v>2.1</v>
      </c>
      <c r="M901">
        <f>IFERROR(VLOOKUP(D901:D1613,'Факторы ликвидности'!C$4:L$2204,8,FALSE),0)</f>
        <v>0</v>
      </c>
      <c r="N901">
        <f>IFERROR(VLOOKUP(D901:D1613,'Факторы ликвидности'!C$4:L$2204,10,FALSE),0)</f>
        <v>-24.7</v>
      </c>
    </row>
    <row r="902" spans="2:14" x14ac:dyDescent="0.3">
      <c r="B902">
        <v>898</v>
      </c>
      <c r="C902" s="18">
        <f t="shared" ref="C902:C965" si="19">WEEKDAY(D902,2)</f>
        <v>4</v>
      </c>
      <c r="D902" s="19">
        <v>42894</v>
      </c>
      <c r="E902">
        <f>IFERROR(VLOOKUP(D901:D1614,'Остатки на корсчетах'!B$3:D$4956,2,FALSE),0)</f>
        <v>1618.7</v>
      </c>
      <c r="F902">
        <f>IFERROR(VLOOKUP(D902:D1614,Сальдо!C$3:D$4010,2,FALSE),0)</f>
        <v>96.9</v>
      </c>
      <c r="G902">
        <f>IFERROR(VLOOKUP(D902:D1614,'Факторы ликвидности'!C$4:L$2204,2,FALSE),0)</f>
        <v>-57.9</v>
      </c>
      <c r="H902">
        <f>IFERROR(VLOOKUP(D902:D1614,'Факторы ликвидности'!C$4:L$2204,3,FALSE),0)</f>
        <v>62.1</v>
      </c>
      <c r="I902">
        <f>IFERROR(VLOOKUP(D902:D1614,'Факторы ликвидности'!C$4:L$2204,4,FALSE),0)</f>
        <v>0</v>
      </c>
      <c r="J902">
        <f>IFERROR(VLOOKUP(D902:D1614,'Факторы ликвидности'!C$4:L$2204,5,FALSE),0)</f>
        <v>0</v>
      </c>
      <c r="K902">
        <f>IFERROR(VLOOKUP(D902:D1614,'Факторы ликвидности'!C$4:L$2204,6,FALSE),0)</f>
        <v>3.3</v>
      </c>
      <c r="L902">
        <f>IFERROR(VLOOKUP(D902:D1614,'Факторы ликвидности'!C$4:L$2204,7,FALSE),0)</f>
        <v>2.1</v>
      </c>
      <c r="M902">
        <f>IFERROR(VLOOKUP(D902:D1614,'Факторы ликвидности'!C$4:L$2204,8,FALSE),0)</f>
        <v>0</v>
      </c>
      <c r="N902">
        <f>IFERROR(VLOOKUP(D902:D1614,'Факторы ликвидности'!C$4:L$2204,10,FALSE),0)</f>
        <v>-1.6</v>
      </c>
    </row>
    <row r="903" spans="2:14" x14ac:dyDescent="0.3">
      <c r="B903">
        <v>899</v>
      </c>
      <c r="C903" s="18">
        <f t="shared" si="19"/>
        <v>3</v>
      </c>
      <c r="D903" s="19">
        <v>42893</v>
      </c>
      <c r="E903">
        <f>IFERROR(VLOOKUP(D902:D1615,'Остатки на корсчетах'!B$3:D$4956,2,FALSE),0)</f>
        <v>2380.8000000000002</v>
      </c>
      <c r="F903">
        <f>IFERROR(VLOOKUP(D903:D1615,Сальдо!C$3:D$4010,2,FALSE),0)</f>
        <v>-417.4</v>
      </c>
      <c r="G903">
        <f>IFERROR(VLOOKUP(D903:D1615,'Факторы ликвидности'!C$4:L$2204,2,FALSE),0)</f>
        <v>-32.1</v>
      </c>
      <c r="H903">
        <f>IFERROR(VLOOKUP(D903:D1615,'Факторы ликвидности'!C$4:L$2204,3,FALSE),0)</f>
        <v>-217.2</v>
      </c>
      <c r="I903">
        <f>IFERROR(VLOOKUP(D903:D1615,'Факторы ликвидности'!C$4:L$2204,4,FALSE),0)</f>
        <v>-34.6</v>
      </c>
      <c r="J903">
        <f>IFERROR(VLOOKUP(D903:D1615,'Факторы ликвидности'!C$4:L$2204,5,FALSE),0)</f>
        <v>0</v>
      </c>
      <c r="K903">
        <f>IFERROR(VLOOKUP(D903:D1615,'Факторы ликвидности'!C$4:L$2204,6,FALSE),0)</f>
        <v>-230.1</v>
      </c>
      <c r="L903">
        <f>IFERROR(VLOOKUP(D903:D1615,'Факторы ликвидности'!C$4:L$2204,7,FALSE),0)</f>
        <v>0.4</v>
      </c>
      <c r="M903">
        <f>IFERROR(VLOOKUP(D903:D1615,'Факторы ликвидности'!C$4:L$2204,8,FALSE),0)</f>
        <v>0</v>
      </c>
      <c r="N903">
        <f>IFERROR(VLOOKUP(D903:D1615,'Факторы ликвидности'!C$4:L$2204,10,FALSE),0)</f>
        <v>-512.79999999999995</v>
      </c>
    </row>
    <row r="904" spans="2:14" x14ac:dyDescent="0.3">
      <c r="B904">
        <v>900</v>
      </c>
      <c r="C904" s="16">
        <f t="shared" si="19"/>
        <v>2</v>
      </c>
      <c r="D904" s="17">
        <v>42892</v>
      </c>
      <c r="E904">
        <f>IFERROR(VLOOKUP(D903:D1616,'Остатки на корсчетах'!B$3:D$4956,2,FALSE),0)</f>
        <v>2006.2</v>
      </c>
      <c r="F904">
        <f>IFERROR(VLOOKUP(D904:D1616,Сальдо!C$3:D$4010,2,FALSE),0)</f>
        <v>-1.7</v>
      </c>
      <c r="G904">
        <f>IFERROR(VLOOKUP(D904:D1616,'Факторы ликвидности'!C$4:L$2204,2,FALSE),0)</f>
        <v>-8.6999999999999993</v>
      </c>
      <c r="H904">
        <f>IFERROR(VLOOKUP(D904:D1616,'Факторы ликвидности'!C$4:L$2204,3,FALSE),0)</f>
        <v>57.3</v>
      </c>
      <c r="I904">
        <f>IFERROR(VLOOKUP(D904:D1616,'Факторы ликвидности'!C$4:L$2204,4,FALSE),0)</f>
        <v>0</v>
      </c>
      <c r="J904">
        <f>IFERROR(VLOOKUP(D904:D1616,'Факторы ликвидности'!C$4:L$2204,5,FALSE),0)</f>
        <v>0</v>
      </c>
      <c r="K904">
        <f>IFERROR(VLOOKUP(D904:D1616,'Факторы ликвидности'!C$4:L$2204,6,FALSE),0)</f>
        <v>-0.1</v>
      </c>
      <c r="L904">
        <f>IFERROR(VLOOKUP(D904:D1616,'Факторы ликвидности'!C$4:L$2204,7,FALSE),0)</f>
        <v>0.4</v>
      </c>
      <c r="M904">
        <f>IFERROR(VLOOKUP(D904:D1616,'Факторы ликвидности'!C$4:L$2204,8,FALSE),0)</f>
        <v>0</v>
      </c>
      <c r="N904">
        <f>IFERROR(VLOOKUP(D904:D1616,'Факторы ликвидности'!C$4:L$2204,10,FALSE),0)</f>
        <v>326</v>
      </c>
    </row>
    <row r="905" spans="2:14" x14ac:dyDescent="0.3">
      <c r="B905">
        <v>901</v>
      </c>
      <c r="C905" s="16">
        <f t="shared" si="19"/>
        <v>1</v>
      </c>
      <c r="D905" s="17">
        <v>42891</v>
      </c>
      <c r="E905">
        <f>IFERROR(VLOOKUP(D904:D1617,'Остатки на корсчетах'!B$3:D$4956,2,FALSE),0)</f>
        <v>1754</v>
      </c>
      <c r="F905">
        <f>IFERROR(VLOOKUP(D905:D1617,Сальдо!C$3:D$4010,2,FALSE),0)</f>
        <v>100.1</v>
      </c>
      <c r="G905">
        <f>IFERROR(VLOOKUP(D905:D1617,'Факторы ликвидности'!C$4:L$2204,2,FALSE),0)</f>
        <v>8.9</v>
      </c>
      <c r="H905">
        <f>IFERROR(VLOOKUP(D905:D1617,'Факторы ликвидности'!C$4:L$2204,3,FALSE),0)</f>
        <v>140.30000000000001</v>
      </c>
      <c r="I905">
        <f>IFERROR(VLOOKUP(D905:D1617,'Факторы ликвидности'!C$4:L$2204,4,FALSE),0)</f>
        <v>0</v>
      </c>
      <c r="J905">
        <f>IFERROR(VLOOKUP(D905:D1617,'Факторы ликвидности'!C$4:L$2204,5,FALSE),0)</f>
        <v>0</v>
      </c>
      <c r="K905">
        <f>IFERROR(VLOOKUP(D905:D1617,'Факторы ликвидности'!C$4:L$2204,6,FALSE),0)</f>
        <v>81.8</v>
      </c>
      <c r="L905">
        <f>IFERROR(VLOOKUP(D905:D1617,'Факторы ликвидности'!C$4:L$2204,7,FALSE),0)</f>
        <v>0.4</v>
      </c>
      <c r="M905">
        <f>IFERROR(VLOOKUP(D905:D1617,'Факторы ликвидности'!C$4:L$2204,8,FALSE),0)</f>
        <v>0</v>
      </c>
      <c r="N905">
        <f>IFERROR(VLOOKUP(D905:D1617,'Факторы ликвидности'!C$4:L$2204,10,FALSE),0)</f>
        <v>103</v>
      </c>
    </row>
    <row r="906" spans="2:14" x14ac:dyDescent="0.3">
      <c r="B906">
        <v>902</v>
      </c>
      <c r="C906" s="16">
        <f t="shared" si="19"/>
        <v>7</v>
      </c>
      <c r="D906" s="17">
        <v>42890</v>
      </c>
      <c r="E906">
        <f>IFERROR(VLOOKUP(D905:D1618,'Остатки на корсчетах'!B$3:D$4956,2,FALSE),0)</f>
        <v>0</v>
      </c>
      <c r="F906">
        <f>IFERROR(VLOOKUP(D906:D1618,Сальдо!C$3:D$4010,2,FALSE),0)</f>
        <v>0</v>
      </c>
      <c r="G906">
        <f>IFERROR(VLOOKUP(D906:D1618,'Факторы ликвидности'!C$4:L$2204,2,FALSE),0)</f>
        <v>0</v>
      </c>
      <c r="H906">
        <f>IFERROR(VLOOKUP(D906:D1618,'Факторы ликвидности'!C$4:L$2204,3,FALSE),0)</f>
        <v>0</v>
      </c>
      <c r="I906">
        <f>IFERROR(VLOOKUP(D906:D1618,'Факторы ликвидности'!C$4:L$2204,4,FALSE),0)</f>
        <v>0</v>
      </c>
      <c r="J906">
        <f>IFERROR(VLOOKUP(D906:D1618,'Факторы ликвидности'!C$4:L$2204,5,FALSE),0)</f>
        <v>0</v>
      </c>
      <c r="K906">
        <f>IFERROR(VLOOKUP(D906:D1618,'Факторы ликвидности'!C$4:L$2204,6,FALSE),0)</f>
        <v>0</v>
      </c>
      <c r="L906">
        <f>IFERROR(VLOOKUP(D906:D1618,'Факторы ликвидности'!C$4:L$2204,7,FALSE),0)</f>
        <v>0</v>
      </c>
      <c r="M906">
        <f>IFERROR(VLOOKUP(D906:D1618,'Факторы ликвидности'!C$4:L$2204,8,FALSE),0)</f>
        <v>0</v>
      </c>
      <c r="N906">
        <f>IFERROR(VLOOKUP(D906:D1618,'Факторы ликвидности'!C$4:L$2204,10,FALSE),0)</f>
        <v>0</v>
      </c>
    </row>
    <row r="907" spans="2:14" x14ac:dyDescent="0.3">
      <c r="B907">
        <v>903</v>
      </c>
      <c r="C907" s="16">
        <f t="shared" si="19"/>
        <v>6</v>
      </c>
      <c r="D907" s="17">
        <v>42889</v>
      </c>
      <c r="E907">
        <f>IFERROR(VLOOKUP(D906:D1619,'Остатки на корсчетах'!B$3:D$4956,2,FALSE),0)</f>
        <v>0</v>
      </c>
      <c r="F907">
        <f>IFERROR(VLOOKUP(D907:D1619,Сальдо!C$3:D$4010,2,FALSE),0)</f>
        <v>0</v>
      </c>
      <c r="G907">
        <f>IFERROR(VLOOKUP(D907:D1619,'Факторы ликвидности'!C$4:L$2204,2,FALSE),0)</f>
        <v>0</v>
      </c>
      <c r="H907">
        <f>IFERROR(VLOOKUP(D907:D1619,'Факторы ликвидности'!C$4:L$2204,3,FALSE),0)</f>
        <v>0</v>
      </c>
      <c r="I907">
        <f>IFERROR(VLOOKUP(D907:D1619,'Факторы ликвидности'!C$4:L$2204,4,FALSE),0)</f>
        <v>0</v>
      </c>
      <c r="J907">
        <f>IFERROR(VLOOKUP(D907:D1619,'Факторы ликвидности'!C$4:L$2204,5,FALSE),0)</f>
        <v>0</v>
      </c>
      <c r="K907">
        <f>IFERROR(VLOOKUP(D907:D1619,'Факторы ликвидности'!C$4:L$2204,6,FALSE),0)</f>
        <v>0</v>
      </c>
      <c r="L907">
        <f>IFERROR(VLOOKUP(D907:D1619,'Факторы ликвидности'!C$4:L$2204,7,FALSE),0)</f>
        <v>0</v>
      </c>
      <c r="M907">
        <f>IFERROR(VLOOKUP(D907:D1619,'Факторы ликвидности'!C$4:L$2204,8,FALSE),0)</f>
        <v>0</v>
      </c>
      <c r="N907">
        <f>IFERROR(VLOOKUP(D907:D1619,'Факторы ликвидности'!C$4:L$2204,10,FALSE),0)</f>
        <v>0</v>
      </c>
    </row>
    <row r="908" spans="2:14" x14ac:dyDescent="0.3">
      <c r="B908">
        <v>904</v>
      </c>
      <c r="C908" s="16">
        <f t="shared" si="19"/>
        <v>5</v>
      </c>
      <c r="D908" s="17">
        <v>42888</v>
      </c>
      <c r="E908">
        <f>IFERROR(VLOOKUP(D907:D1620,'Остатки на корсчетах'!B$3:D$4956,2,FALSE),0)</f>
        <v>1671.4</v>
      </c>
      <c r="F908">
        <f>IFERROR(VLOOKUP(D908:D1620,Сальдо!C$3:D$4010,2,FALSE),0)</f>
        <v>116.1</v>
      </c>
      <c r="G908">
        <f>IFERROR(VLOOKUP(D908:D1620,'Факторы ликвидности'!C$4:L$2204,2,FALSE),0)</f>
        <v>-40.9</v>
      </c>
      <c r="H908">
        <f>IFERROR(VLOOKUP(D908:D1620,'Факторы ликвидности'!C$4:L$2204,3,FALSE),0)</f>
        <v>107.4</v>
      </c>
      <c r="I908">
        <f>IFERROR(VLOOKUP(D908:D1620,'Факторы ликвидности'!C$4:L$2204,4,FALSE),0)</f>
        <v>0</v>
      </c>
      <c r="J908">
        <f>IFERROR(VLOOKUP(D908:D1620,'Факторы ликвидности'!C$4:L$2204,5,FALSE),0)</f>
        <v>0</v>
      </c>
      <c r="K908">
        <f>IFERROR(VLOOKUP(D908:D1620,'Факторы ликвидности'!C$4:L$2204,6,FALSE),0)</f>
        <v>34.700000000000003</v>
      </c>
      <c r="L908">
        <f>IFERROR(VLOOKUP(D908:D1620,'Факторы ликвидности'!C$4:L$2204,7,FALSE),0)</f>
        <v>0.4</v>
      </c>
      <c r="M908">
        <f>IFERROR(VLOOKUP(D908:D1620,'Факторы ликвидности'!C$4:L$2204,8,FALSE),0)</f>
        <v>0</v>
      </c>
      <c r="N908">
        <f>IFERROR(VLOOKUP(D908:D1620,'Факторы ликвидности'!C$4:L$2204,10,FALSE),0)</f>
        <v>16.2</v>
      </c>
    </row>
    <row r="909" spans="2:14" x14ac:dyDescent="0.3">
      <c r="B909">
        <v>905</v>
      </c>
      <c r="C909" s="16">
        <f t="shared" si="19"/>
        <v>4</v>
      </c>
      <c r="D909" s="17">
        <v>42887</v>
      </c>
      <c r="E909">
        <f>IFERROR(VLOOKUP(D908:D1621,'Остатки на корсчетах'!B$3:D$4956,2,FALSE),0)</f>
        <v>1507.1</v>
      </c>
      <c r="F909">
        <f>IFERROR(VLOOKUP(D909:D1621,Сальдо!C$3:D$4010,2,FALSE),0)</f>
        <v>124.9</v>
      </c>
      <c r="G909">
        <f>IFERROR(VLOOKUP(D909:D1621,'Факторы ликвидности'!C$4:L$2204,2,FALSE),0)</f>
        <v>-20</v>
      </c>
      <c r="H909">
        <f>IFERROR(VLOOKUP(D909:D1621,'Факторы ликвидности'!C$4:L$2204,3,FALSE),0)</f>
        <v>176.8</v>
      </c>
      <c r="I909">
        <f>IFERROR(VLOOKUP(D909:D1621,'Факторы ликвидности'!C$4:L$2204,4,FALSE),0)</f>
        <v>0</v>
      </c>
      <c r="J909">
        <f>IFERROR(VLOOKUP(D909:D1621,'Факторы ликвидности'!C$4:L$2204,5,FALSE),0)</f>
        <v>0</v>
      </c>
      <c r="K909">
        <f>IFERROR(VLOOKUP(D909:D1621,'Факторы ликвидности'!C$4:L$2204,6,FALSE),0)</f>
        <v>160.4</v>
      </c>
      <c r="L909">
        <f>IFERROR(VLOOKUP(D909:D1621,'Факторы ликвидности'!C$4:L$2204,7,FALSE),0)</f>
        <v>0.4</v>
      </c>
      <c r="M909">
        <f>IFERROR(VLOOKUP(D909:D1621,'Факторы ликвидности'!C$4:L$2204,8,FALSE),0)</f>
        <v>0</v>
      </c>
      <c r="N909">
        <f>IFERROR(VLOOKUP(D909:D1621,'Факторы ликвидности'!C$4:L$2204,10,FALSE),0)</f>
        <v>7.6</v>
      </c>
    </row>
    <row r="910" spans="2:14" x14ac:dyDescent="0.3">
      <c r="B910">
        <v>906</v>
      </c>
      <c r="C910" s="16">
        <f t="shared" si="19"/>
        <v>3</v>
      </c>
      <c r="D910" s="17">
        <v>42886</v>
      </c>
      <c r="E910">
        <f>IFERROR(VLOOKUP(D909:D1622,'Остатки на корсчетах'!B$3:D$4956,2,FALSE),0)</f>
        <v>1644</v>
      </c>
      <c r="F910">
        <f>IFERROR(VLOOKUP(D910:D1622,Сальдо!C$3:D$4010,2,FALSE),0)</f>
        <v>-4.4000000000000004</v>
      </c>
      <c r="G910">
        <f>IFERROR(VLOOKUP(D910:D1622,'Факторы ликвидности'!C$4:L$2204,2,FALSE),0)</f>
        <v>20.2</v>
      </c>
      <c r="H910">
        <f>IFERROR(VLOOKUP(D910:D1622,'Факторы ликвидности'!C$4:L$2204,3,FALSE),0)</f>
        <v>-29.7</v>
      </c>
      <c r="I910">
        <f>IFERROR(VLOOKUP(D910:D1622,'Факторы ликвидности'!C$4:L$2204,4,FALSE),0)</f>
        <v>-33.1</v>
      </c>
      <c r="J910">
        <f>IFERROR(VLOOKUP(D910:D1622,'Факторы ликвидности'!C$4:L$2204,5,FALSE),0)</f>
        <v>0</v>
      </c>
      <c r="K910">
        <f>IFERROR(VLOOKUP(D910:D1622,'Факторы ликвидности'!C$4:L$2204,6,FALSE),0)</f>
        <v>-95.1</v>
      </c>
      <c r="L910">
        <f>IFERROR(VLOOKUP(D910:D1622,'Факторы ликвидности'!C$4:L$2204,7,FALSE),0)</f>
        <v>0.4</v>
      </c>
      <c r="M910">
        <f>IFERROR(VLOOKUP(D910:D1622,'Факторы ликвидности'!C$4:L$2204,8,FALSE),0)</f>
        <v>0</v>
      </c>
      <c r="N910">
        <f>IFERROR(VLOOKUP(D910:D1622,'Факторы ликвидности'!C$4:L$2204,10,FALSE),0)</f>
        <v>-127.5</v>
      </c>
    </row>
    <row r="911" spans="2:14" x14ac:dyDescent="0.3">
      <c r="B911">
        <v>907</v>
      </c>
      <c r="C911" s="18">
        <f t="shared" si="19"/>
        <v>2</v>
      </c>
      <c r="D911" s="8">
        <v>42885</v>
      </c>
      <c r="E911">
        <f>IFERROR(VLOOKUP(D910:D1623,'Остатки на корсчетах'!B$3:D$4956,2,FALSE),0)</f>
        <v>1489.1</v>
      </c>
      <c r="F911">
        <f>IFERROR(VLOOKUP(D911:D1623,Сальдо!C$3:D$4010,2,FALSE),0)</f>
        <v>111.9</v>
      </c>
      <c r="G911">
        <f>IFERROR(VLOOKUP(D911:D1623,'Факторы ликвидности'!C$4:L$2204,2,FALSE),0)</f>
        <v>27.1</v>
      </c>
      <c r="H911">
        <f>IFERROR(VLOOKUP(D911:D1623,'Факторы ликвидности'!C$4:L$2204,3,FALSE),0)</f>
        <v>111.5</v>
      </c>
      <c r="I911">
        <f>IFERROR(VLOOKUP(D911:D1623,'Факторы ликвидности'!C$4:L$2204,4,FALSE),0)</f>
        <v>7.4</v>
      </c>
      <c r="J911">
        <f>IFERROR(VLOOKUP(D911:D1623,'Факторы ликвидности'!C$4:L$2204,5,FALSE),0)</f>
        <v>0</v>
      </c>
      <c r="K911">
        <f>IFERROR(VLOOKUP(D911:D1623,'Факторы ликвидности'!C$4:L$2204,6,FALSE),0)</f>
        <v>11.7</v>
      </c>
      <c r="L911">
        <f>IFERROR(VLOOKUP(D911:D1623,'Факторы ликвидности'!C$4:L$2204,7,FALSE),0)</f>
        <v>0.8</v>
      </c>
      <c r="M911">
        <f>IFERROR(VLOOKUP(D911:D1623,'Факторы ликвидности'!C$4:L$2204,8,FALSE),0)</f>
        <v>0</v>
      </c>
      <c r="N911">
        <f>IFERROR(VLOOKUP(D911:D1623,'Факторы ликвидности'!C$4:L$2204,10,FALSE),0)</f>
        <v>16.2</v>
      </c>
    </row>
    <row r="912" spans="2:14" x14ac:dyDescent="0.3">
      <c r="B912">
        <v>908</v>
      </c>
      <c r="C912" s="18">
        <f t="shared" si="19"/>
        <v>1</v>
      </c>
      <c r="D912" s="8">
        <v>42884</v>
      </c>
      <c r="E912">
        <f>IFERROR(VLOOKUP(D911:D1624,'Остатки на корсчетах'!B$3:D$4956,2,FALSE),0)</f>
        <v>1567.6</v>
      </c>
      <c r="F912">
        <f>IFERROR(VLOOKUP(D912:D1624,Сальдо!C$3:D$4010,2,FALSE),0)</f>
        <v>67.900000000000006</v>
      </c>
      <c r="G912">
        <f>IFERROR(VLOOKUP(D912:D1624,'Факторы ликвидности'!C$4:L$2204,2,FALSE),0)</f>
        <v>43.9</v>
      </c>
      <c r="H912">
        <f>IFERROR(VLOOKUP(D912:D1624,'Факторы ликвидности'!C$4:L$2204,3,FALSE),0)</f>
        <v>-77.400000000000006</v>
      </c>
      <c r="I912">
        <f>IFERROR(VLOOKUP(D912:D1624,'Факторы ликвидности'!C$4:L$2204,4,FALSE),0)</f>
        <v>0</v>
      </c>
      <c r="J912">
        <f>IFERROR(VLOOKUP(D912:D1624,'Факторы ликвидности'!C$4:L$2204,5,FALSE),0)</f>
        <v>0</v>
      </c>
      <c r="K912">
        <f>IFERROR(VLOOKUP(D912:D1624,'Факторы ликвидности'!C$4:L$2204,6,FALSE),0)</f>
        <v>6.6</v>
      </c>
      <c r="L912">
        <f>IFERROR(VLOOKUP(D912:D1624,'Факторы ликвидности'!C$4:L$2204,7,FALSE),0)</f>
        <v>0</v>
      </c>
      <c r="M912">
        <f>IFERROR(VLOOKUP(D912:D1624,'Факторы ликвидности'!C$4:L$2204,8,FALSE),0)</f>
        <v>0</v>
      </c>
      <c r="N912">
        <f>IFERROR(VLOOKUP(D912:D1624,'Факторы ликвидности'!C$4:L$2204,10,FALSE),0)</f>
        <v>-45</v>
      </c>
    </row>
    <row r="913" spans="2:14" x14ac:dyDescent="0.3">
      <c r="B913">
        <v>909</v>
      </c>
      <c r="C913" s="18">
        <f t="shared" si="19"/>
        <v>7</v>
      </c>
      <c r="D913" s="19">
        <v>42883</v>
      </c>
      <c r="E913">
        <f>IFERROR(VLOOKUP(D912:D1625,'Остатки на корсчетах'!B$3:D$4956,2,FALSE),0)</f>
        <v>0</v>
      </c>
      <c r="F913">
        <f>IFERROR(VLOOKUP(D913:D1625,Сальдо!C$3:D$4010,2,FALSE),0)</f>
        <v>0</v>
      </c>
      <c r="G913">
        <f>IFERROR(VLOOKUP(D913:D1625,'Факторы ликвидности'!C$4:L$2204,2,FALSE),0)</f>
        <v>0</v>
      </c>
      <c r="H913">
        <f>IFERROR(VLOOKUP(D913:D1625,'Факторы ликвидности'!C$4:L$2204,3,FALSE),0)</f>
        <v>0</v>
      </c>
      <c r="I913">
        <f>IFERROR(VLOOKUP(D913:D1625,'Факторы ликвидности'!C$4:L$2204,4,FALSE),0)</f>
        <v>0</v>
      </c>
      <c r="J913">
        <f>IFERROR(VLOOKUP(D913:D1625,'Факторы ликвидности'!C$4:L$2204,5,FALSE),0)</f>
        <v>0</v>
      </c>
      <c r="K913">
        <f>IFERROR(VLOOKUP(D913:D1625,'Факторы ликвидности'!C$4:L$2204,6,FALSE),0)</f>
        <v>0</v>
      </c>
      <c r="L913">
        <f>IFERROR(VLOOKUP(D913:D1625,'Факторы ликвидности'!C$4:L$2204,7,FALSE),0)</f>
        <v>0</v>
      </c>
      <c r="M913">
        <f>IFERROR(VLOOKUP(D913:D1625,'Факторы ликвидности'!C$4:L$2204,8,FALSE),0)</f>
        <v>0</v>
      </c>
      <c r="N913">
        <f>IFERROR(VLOOKUP(D913:D1625,'Факторы ликвидности'!C$4:L$2204,10,FALSE),0)</f>
        <v>0</v>
      </c>
    </row>
    <row r="914" spans="2:14" x14ac:dyDescent="0.3">
      <c r="B914">
        <v>910</v>
      </c>
      <c r="C914" s="18">
        <f t="shared" si="19"/>
        <v>6</v>
      </c>
      <c r="D914" s="19">
        <v>42882</v>
      </c>
      <c r="E914">
        <f>IFERROR(VLOOKUP(D913:D1626,'Остатки на корсчетах'!B$3:D$4956,2,FALSE),0)</f>
        <v>0</v>
      </c>
      <c r="F914">
        <f>IFERROR(VLOOKUP(D914:D1626,Сальдо!C$3:D$4010,2,FALSE),0)</f>
        <v>0</v>
      </c>
      <c r="G914">
        <f>IFERROR(VLOOKUP(D914:D1626,'Факторы ликвидности'!C$4:L$2204,2,FALSE),0)</f>
        <v>0</v>
      </c>
      <c r="H914">
        <f>IFERROR(VLOOKUP(D914:D1626,'Факторы ликвидности'!C$4:L$2204,3,FALSE),0)</f>
        <v>0</v>
      </c>
      <c r="I914">
        <f>IFERROR(VLOOKUP(D914:D1626,'Факторы ликвидности'!C$4:L$2204,4,FALSE),0)</f>
        <v>0</v>
      </c>
      <c r="J914">
        <f>IFERROR(VLOOKUP(D914:D1626,'Факторы ликвидности'!C$4:L$2204,5,FALSE),0)</f>
        <v>0</v>
      </c>
      <c r="K914">
        <f>IFERROR(VLOOKUP(D914:D1626,'Факторы ликвидности'!C$4:L$2204,6,FALSE),0)</f>
        <v>0</v>
      </c>
      <c r="L914">
        <f>IFERROR(VLOOKUP(D914:D1626,'Факторы ликвидности'!C$4:L$2204,7,FALSE),0)</f>
        <v>0</v>
      </c>
      <c r="M914">
        <f>IFERROR(VLOOKUP(D914:D1626,'Факторы ликвидности'!C$4:L$2204,8,FALSE),0)</f>
        <v>0</v>
      </c>
      <c r="N914">
        <f>IFERROR(VLOOKUP(D914:D1626,'Факторы ликвидности'!C$4:L$2204,10,FALSE),0)</f>
        <v>0</v>
      </c>
    </row>
    <row r="915" spans="2:14" x14ac:dyDescent="0.3">
      <c r="B915">
        <v>911</v>
      </c>
      <c r="C915" s="18">
        <f t="shared" si="19"/>
        <v>5</v>
      </c>
      <c r="D915" s="19">
        <v>42881</v>
      </c>
      <c r="E915">
        <f>IFERROR(VLOOKUP(D914:D1627,'Остатки на корсчетах'!B$3:D$4956,2,FALSE),0)</f>
        <v>1630.3</v>
      </c>
      <c r="F915">
        <f>IFERROR(VLOOKUP(D915:D1627,Сальдо!C$3:D$4010,2,FALSE),0)</f>
        <v>67.099999999999994</v>
      </c>
      <c r="G915">
        <f>IFERROR(VLOOKUP(D915:D1627,'Факторы ликвидности'!C$4:L$2204,2,FALSE),0)</f>
        <v>1.1000000000000001</v>
      </c>
      <c r="H915">
        <f>IFERROR(VLOOKUP(D915:D1627,'Факторы ликвидности'!C$4:L$2204,3,FALSE),0)</f>
        <v>-66.3</v>
      </c>
      <c r="I915">
        <f>IFERROR(VLOOKUP(D915:D1627,'Факторы ликвидности'!C$4:L$2204,4,FALSE),0)</f>
        <v>0</v>
      </c>
      <c r="J915">
        <f>IFERROR(VLOOKUP(D915:D1627,'Факторы ликвидности'!C$4:L$2204,5,FALSE),0)</f>
        <v>0</v>
      </c>
      <c r="K915">
        <f>IFERROR(VLOOKUP(D915:D1627,'Факторы ликвидности'!C$4:L$2204,6,FALSE),0)</f>
        <v>-99.5</v>
      </c>
      <c r="L915">
        <f>IFERROR(VLOOKUP(D915:D1627,'Факторы ликвидности'!C$4:L$2204,7,FALSE),0)</f>
        <v>0.4</v>
      </c>
      <c r="M915">
        <f>IFERROR(VLOOKUP(D915:D1627,'Факторы ликвидности'!C$4:L$2204,8,FALSE),0)</f>
        <v>0</v>
      </c>
      <c r="N915">
        <f>IFERROR(VLOOKUP(D915:D1627,'Факторы ликвидности'!C$4:L$2204,10,FALSE),0)</f>
        <v>2.4</v>
      </c>
    </row>
    <row r="916" spans="2:14" x14ac:dyDescent="0.3">
      <c r="B916">
        <v>912</v>
      </c>
      <c r="C916" s="18">
        <f t="shared" si="19"/>
        <v>4</v>
      </c>
      <c r="D916" s="19">
        <v>42880</v>
      </c>
      <c r="E916">
        <f>IFERROR(VLOOKUP(D915:D1628,'Остатки на корсчетах'!B$3:D$4956,2,FALSE),0)</f>
        <v>2162.4</v>
      </c>
      <c r="F916">
        <f>IFERROR(VLOOKUP(D916:D1628,Сальдо!C$3:D$4010,2,FALSE),0)</f>
        <v>77</v>
      </c>
      <c r="G916">
        <f>IFERROR(VLOOKUP(D916:D1628,'Факторы ликвидности'!C$4:L$2204,2,FALSE),0)</f>
        <v>6.1</v>
      </c>
      <c r="H916">
        <f>IFERROR(VLOOKUP(D916:D1628,'Факторы ликвидности'!C$4:L$2204,3,FALSE),0)</f>
        <v>-545.1</v>
      </c>
      <c r="I916">
        <f>IFERROR(VLOOKUP(D916:D1628,'Факторы ликвидности'!C$4:L$2204,4,FALSE),0)</f>
        <v>0</v>
      </c>
      <c r="J916">
        <f>IFERROR(VLOOKUP(D916:D1628,'Факторы ликвидности'!C$4:L$2204,5,FALSE),0)</f>
        <v>0</v>
      </c>
      <c r="K916">
        <f>IFERROR(VLOOKUP(D916:D1628,'Факторы ликвидности'!C$4:L$2204,6,FALSE),0)</f>
        <v>2.2000000000000002</v>
      </c>
      <c r="L916">
        <f>IFERROR(VLOOKUP(D916:D1628,'Факторы ликвидности'!C$4:L$2204,7,FALSE),0)</f>
        <v>0.4</v>
      </c>
      <c r="M916">
        <f>IFERROR(VLOOKUP(D916:D1628,'Факторы ликвидности'!C$4:L$2204,8,FALSE),0)</f>
        <v>0</v>
      </c>
      <c r="N916">
        <f>IFERROR(VLOOKUP(D916:D1628,'Факторы ликвидности'!C$4:L$2204,10,FALSE),0)</f>
        <v>7</v>
      </c>
    </row>
    <row r="917" spans="2:14" x14ac:dyDescent="0.3">
      <c r="B917">
        <v>913</v>
      </c>
      <c r="C917" s="18">
        <f t="shared" si="19"/>
        <v>3</v>
      </c>
      <c r="D917" s="19">
        <v>42879</v>
      </c>
      <c r="E917">
        <f>IFERROR(VLOOKUP(D916:D1629,'Остатки на корсчетах'!B$3:D$4956,2,FALSE),0)</f>
        <v>2006.7</v>
      </c>
      <c r="F917">
        <f>IFERROR(VLOOKUP(D917:D1629,Сальдо!C$3:D$4010,2,FALSE),0)</f>
        <v>275.60000000000002</v>
      </c>
      <c r="G917">
        <f>IFERROR(VLOOKUP(D917:D1629,'Факторы ликвидности'!C$4:L$2204,2,FALSE),0)</f>
        <v>17.899999999999999</v>
      </c>
      <c r="H917">
        <f>IFERROR(VLOOKUP(D917:D1629,'Факторы ликвидности'!C$4:L$2204,3,FALSE),0)</f>
        <v>-62.6</v>
      </c>
      <c r="I917">
        <f>IFERROR(VLOOKUP(D917:D1629,'Факторы ликвидности'!C$4:L$2204,4,FALSE),0)</f>
        <v>-29.8</v>
      </c>
      <c r="J917">
        <f>IFERROR(VLOOKUP(D917:D1629,'Факторы ликвидности'!C$4:L$2204,5,FALSE),0)</f>
        <v>14.9</v>
      </c>
      <c r="K917">
        <f>IFERROR(VLOOKUP(D917:D1629,'Факторы ликвидности'!C$4:L$2204,6,FALSE),0)</f>
        <v>2.2000000000000002</v>
      </c>
      <c r="L917">
        <f>IFERROR(VLOOKUP(D917:D1629,'Факторы ликвидности'!C$4:L$2204,7,FALSE),0)</f>
        <v>0.4</v>
      </c>
      <c r="M917">
        <f>IFERROR(VLOOKUP(D917:D1629,'Факторы ликвидности'!C$4:L$2204,8,FALSE),0)</f>
        <v>0</v>
      </c>
      <c r="N917">
        <f>IFERROR(VLOOKUP(D917:D1629,'Факторы ликвидности'!C$4:L$2204,10,FALSE),0)</f>
        <v>200.3</v>
      </c>
    </row>
    <row r="918" spans="2:14" x14ac:dyDescent="0.3">
      <c r="B918">
        <v>914</v>
      </c>
      <c r="C918" s="16">
        <f t="shared" si="19"/>
        <v>2</v>
      </c>
      <c r="D918" s="17">
        <v>42878</v>
      </c>
      <c r="E918">
        <f>IFERROR(VLOOKUP(D917:D1630,'Остатки на корсчетах'!B$3:D$4956,2,FALSE),0)</f>
        <v>1874.1</v>
      </c>
      <c r="F918">
        <f>IFERROR(VLOOKUP(D918:D1630,Сальдо!C$3:D$4010,2,FALSE),0)</f>
        <v>93.7</v>
      </c>
      <c r="G918">
        <f>IFERROR(VLOOKUP(D918:D1630,'Факторы ликвидности'!C$4:L$2204,2,FALSE),0)</f>
        <v>29.5</v>
      </c>
      <c r="H918">
        <f>IFERROR(VLOOKUP(D918:D1630,'Факторы ликвидности'!C$4:L$2204,3,FALSE),0)</f>
        <v>142.5</v>
      </c>
      <c r="I918">
        <f>IFERROR(VLOOKUP(D918:D1630,'Факторы ликвидности'!C$4:L$2204,4,FALSE),0)</f>
        <v>16.5</v>
      </c>
      <c r="J918">
        <f>IFERROR(VLOOKUP(D918:D1630,'Факторы ликвидности'!C$4:L$2204,5,FALSE),0)</f>
        <v>0</v>
      </c>
      <c r="K918">
        <f>IFERROR(VLOOKUP(D918:D1630,'Факторы ликвидности'!C$4:L$2204,6,FALSE),0)</f>
        <v>101.7</v>
      </c>
      <c r="L918">
        <f>IFERROR(VLOOKUP(D918:D1630,'Факторы ликвидности'!C$4:L$2204,7,FALSE),0)</f>
        <v>0.4</v>
      </c>
      <c r="M918">
        <f>IFERROR(VLOOKUP(D918:D1630,'Факторы ликвидности'!C$4:L$2204,8,FALSE),0)</f>
        <v>0</v>
      </c>
      <c r="N918">
        <f>IFERROR(VLOOKUP(D918:D1630,'Факторы ликвидности'!C$4:L$2204,10,FALSE),0)</f>
        <v>-39.4</v>
      </c>
    </row>
    <row r="919" spans="2:14" x14ac:dyDescent="0.3">
      <c r="B919">
        <v>915</v>
      </c>
      <c r="C919" s="16">
        <f t="shared" si="19"/>
        <v>1</v>
      </c>
      <c r="D919" s="17">
        <v>42877</v>
      </c>
      <c r="E919">
        <f>IFERROR(VLOOKUP(D918:D1631,'Остатки на корсчетах'!B$3:D$4956,2,FALSE),0)</f>
        <v>1821.5</v>
      </c>
      <c r="F919">
        <f>IFERROR(VLOOKUP(D919:D1631,Сальдо!C$3:D$4010,2,FALSE),0)</f>
        <v>92.4</v>
      </c>
      <c r="G919">
        <f>IFERROR(VLOOKUP(D919:D1631,'Факторы ликвидности'!C$4:L$2204,2,FALSE),0)</f>
        <v>45.2</v>
      </c>
      <c r="H919">
        <f>IFERROR(VLOOKUP(D919:D1631,'Факторы ликвидности'!C$4:L$2204,3,FALSE),0)</f>
        <v>14.9</v>
      </c>
      <c r="I919">
        <f>IFERROR(VLOOKUP(D919:D1631,'Факторы ликвидности'!C$4:L$2204,4,FALSE),0)</f>
        <v>0</v>
      </c>
      <c r="J919">
        <f>IFERROR(VLOOKUP(D919:D1631,'Факторы ликвидности'!C$4:L$2204,5,FALSE),0)</f>
        <v>0</v>
      </c>
      <c r="K919">
        <f>IFERROR(VLOOKUP(D919:D1631,'Факторы ликвидности'!C$4:L$2204,6,FALSE),0)</f>
        <v>-1.9</v>
      </c>
      <c r="L919">
        <f>IFERROR(VLOOKUP(D919:D1631,'Факторы ликвидности'!C$4:L$2204,7,FALSE),0)</f>
        <v>0.4</v>
      </c>
      <c r="M919">
        <f>IFERROR(VLOOKUP(D919:D1631,'Факторы ликвидности'!C$4:L$2204,8,FALSE),0)</f>
        <v>0</v>
      </c>
      <c r="N919">
        <f>IFERROR(VLOOKUP(D919:D1631,'Факторы ликвидности'!C$4:L$2204,10,FALSE),0)</f>
        <v>-7.5</v>
      </c>
    </row>
    <row r="920" spans="2:14" x14ac:dyDescent="0.3">
      <c r="B920">
        <v>916</v>
      </c>
      <c r="C920" s="16">
        <f t="shared" si="19"/>
        <v>7</v>
      </c>
      <c r="D920" s="17">
        <v>42876</v>
      </c>
      <c r="E920">
        <f>IFERROR(VLOOKUP(D919:D1632,'Остатки на корсчетах'!B$3:D$4956,2,FALSE),0)</f>
        <v>0</v>
      </c>
      <c r="F920">
        <f>IFERROR(VLOOKUP(D920:D1632,Сальдо!C$3:D$4010,2,FALSE),0)</f>
        <v>0</v>
      </c>
      <c r="G920">
        <f>IFERROR(VLOOKUP(D920:D1632,'Факторы ликвидности'!C$4:L$2204,2,FALSE),0)</f>
        <v>0</v>
      </c>
      <c r="H920">
        <f>IFERROR(VLOOKUP(D920:D1632,'Факторы ликвидности'!C$4:L$2204,3,FALSE),0)</f>
        <v>0</v>
      </c>
      <c r="I920">
        <f>IFERROR(VLOOKUP(D920:D1632,'Факторы ликвидности'!C$4:L$2204,4,FALSE),0)</f>
        <v>0</v>
      </c>
      <c r="J920">
        <f>IFERROR(VLOOKUP(D920:D1632,'Факторы ликвидности'!C$4:L$2204,5,FALSE),0)</f>
        <v>0</v>
      </c>
      <c r="K920">
        <f>IFERROR(VLOOKUP(D920:D1632,'Факторы ликвидности'!C$4:L$2204,6,FALSE),0)</f>
        <v>0</v>
      </c>
      <c r="L920">
        <f>IFERROR(VLOOKUP(D920:D1632,'Факторы ликвидности'!C$4:L$2204,7,FALSE),0)</f>
        <v>0</v>
      </c>
      <c r="M920">
        <f>IFERROR(VLOOKUP(D920:D1632,'Факторы ликвидности'!C$4:L$2204,8,FALSE),0)</f>
        <v>0</v>
      </c>
      <c r="N920">
        <f>IFERROR(VLOOKUP(D920:D1632,'Факторы ликвидности'!C$4:L$2204,10,FALSE),0)</f>
        <v>0</v>
      </c>
    </row>
    <row r="921" spans="2:14" x14ac:dyDescent="0.3">
      <c r="B921">
        <v>917</v>
      </c>
      <c r="C921" s="16">
        <f t="shared" si="19"/>
        <v>6</v>
      </c>
      <c r="D921" s="17">
        <v>42875</v>
      </c>
      <c r="E921">
        <f>IFERROR(VLOOKUP(D920:D1633,'Остатки на корсчетах'!B$3:D$4956,2,FALSE),0)</f>
        <v>0</v>
      </c>
      <c r="F921">
        <f>IFERROR(VLOOKUP(D921:D1633,Сальдо!C$3:D$4010,2,FALSE),0)</f>
        <v>0</v>
      </c>
      <c r="G921">
        <f>IFERROR(VLOOKUP(D921:D1633,'Факторы ликвидности'!C$4:L$2204,2,FALSE),0)</f>
        <v>0</v>
      </c>
      <c r="H921">
        <f>IFERROR(VLOOKUP(D921:D1633,'Факторы ликвидности'!C$4:L$2204,3,FALSE),0)</f>
        <v>0</v>
      </c>
      <c r="I921">
        <f>IFERROR(VLOOKUP(D921:D1633,'Факторы ликвидности'!C$4:L$2204,4,FALSE),0)</f>
        <v>0</v>
      </c>
      <c r="J921">
        <f>IFERROR(VLOOKUP(D921:D1633,'Факторы ликвидности'!C$4:L$2204,5,FALSE),0)</f>
        <v>0</v>
      </c>
      <c r="K921">
        <f>IFERROR(VLOOKUP(D921:D1633,'Факторы ликвидности'!C$4:L$2204,6,FALSE),0)</f>
        <v>0</v>
      </c>
      <c r="L921">
        <f>IFERROR(VLOOKUP(D921:D1633,'Факторы ликвидности'!C$4:L$2204,7,FALSE),0)</f>
        <v>0</v>
      </c>
      <c r="M921">
        <f>IFERROR(VLOOKUP(D921:D1633,'Факторы ликвидности'!C$4:L$2204,8,FALSE),0)</f>
        <v>0</v>
      </c>
      <c r="N921">
        <f>IFERROR(VLOOKUP(D921:D1633,'Факторы ликвидности'!C$4:L$2204,10,FALSE),0)</f>
        <v>0</v>
      </c>
    </row>
    <row r="922" spans="2:14" x14ac:dyDescent="0.3">
      <c r="B922">
        <v>918</v>
      </c>
      <c r="C922" s="16">
        <f t="shared" si="19"/>
        <v>5</v>
      </c>
      <c r="D922" s="17">
        <v>42874</v>
      </c>
      <c r="E922">
        <f>IFERROR(VLOOKUP(D921:D1634,'Остатки на корсчетах'!B$3:D$4956,2,FALSE),0)</f>
        <v>1930.9</v>
      </c>
      <c r="F922">
        <f>IFERROR(VLOOKUP(D922:D1634,Сальдо!C$3:D$4010,2,FALSE),0)</f>
        <v>84.4</v>
      </c>
      <c r="G922">
        <f>IFERROR(VLOOKUP(D922:D1634,'Факторы ликвидности'!C$4:L$2204,2,FALSE),0)</f>
        <v>-13.5</v>
      </c>
      <c r="H922">
        <f>IFERROR(VLOOKUP(D922:D1634,'Факторы ликвидности'!C$4:L$2204,3,FALSE),0)</f>
        <v>-87.9</v>
      </c>
      <c r="I922">
        <f>IFERROR(VLOOKUP(D922:D1634,'Факторы ликвидности'!C$4:L$2204,4,FALSE),0)</f>
        <v>0</v>
      </c>
      <c r="J922">
        <f>IFERROR(VLOOKUP(D922:D1634,'Факторы ликвидности'!C$4:L$2204,5,FALSE),0)</f>
        <v>0</v>
      </c>
      <c r="K922">
        <f>IFERROR(VLOOKUP(D922:D1634,'Факторы ликвидности'!C$4:L$2204,6,FALSE),0)</f>
        <v>-147.9</v>
      </c>
      <c r="L922">
        <f>IFERROR(VLOOKUP(D922:D1634,'Факторы ликвидности'!C$4:L$2204,7,FALSE),0)</f>
        <v>0.4</v>
      </c>
      <c r="M922">
        <f>IFERROR(VLOOKUP(D922:D1634,'Факторы ликвидности'!C$4:L$2204,8,FALSE),0)</f>
        <v>-2.7</v>
      </c>
      <c r="N922">
        <f>IFERROR(VLOOKUP(D922:D1634,'Факторы ликвидности'!C$4:L$2204,10,FALSE),0)</f>
        <v>-5.3</v>
      </c>
    </row>
    <row r="923" spans="2:14" x14ac:dyDescent="0.3">
      <c r="B923">
        <v>919</v>
      </c>
      <c r="C923" s="16">
        <f t="shared" si="19"/>
        <v>4</v>
      </c>
      <c r="D923" s="17">
        <v>42873</v>
      </c>
      <c r="E923">
        <f>IFERROR(VLOOKUP(D922:D1635,'Остатки на корсчетах'!B$3:D$4956,2,FALSE),0)</f>
        <v>1916.7</v>
      </c>
      <c r="F923">
        <f>IFERROR(VLOOKUP(D923:D1635,Сальдо!C$3:D$4010,2,FALSE),0)</f>
        <v>84.6</v>
      </c>
      <c r="G923">
        <f>IFERROR(VLOOKUP(D923:D1635,'Факторы ликвидности'!C$4:L$2204,2,FALSE),0)</f>
        <v>-7.7</v>
      </c>
      <c r="H923">
        <f>IFERROR(VLOOKUP(D923:D1635,'Факторы ликвидности'!C$4:L$2204,3,FALSE),0)</f>
        <v>18.3</v>
      </c>
      <c r="I923">
        <f>IFERROR(VLOOKUP(D923:D1635,'Факторы ликвидности'!C$4:L$2204,4,FALSE),0)</f>
        <v>0</v>
      </c>
      <c r="J923">
        <f>IFERROR(VLOOKUP(D923:D1635,'Факторы ликвидности'!C$4:L$2204,5,FALSE),0)</f>
        <v>0</v>
      </c>
      <c r="K923">
        <f>IFERROR(VLOOKUP(D923:D1635,'Факторы ликвидности'!C$4:L$2204,6,FALSE),0)</f>
        <v>4.0999999999999996</v>
      </c>
      <c r="L923">
        <f>IFERROR(VLOOKUP(D923:D1635,'Факторы ликвидности'!C$4:L$2204,7,FALSE),0)</f>
        <v>0.4</v>
      </c>
      <c r="M923">
        <f>IFERROR(VLOOKUP(D923:D1635,'Факторы ликвидности'!C$4:L$2204,8,FALSE),0)</f>
        <v>6.4</v>
      </c>
      <c r="N923">
        <f>IFERROR(VLOOKUP(D923:D1635,'Факторы ликвидности'!C$4:L$2204,10,FALSE),0)</f>
        <v>-2.8</v>
      </c>
    </row>
    <row r="924" spans="2:14" x14ac:dyDescent="0.3">
      <c r="B924">
        <v>920</v>
      </c>
      <c r="C924" s="16">
        <f t="shared" si="19"/>
        <v>3</v>
      </c>
      <c r="D924" s="17">
        <v>42872</v>
      </c>
      <c r="E924">
        <f>IFERROR(VLOOKUP(D923:D1636,'Остатки на корсчетах'!B$3:D$4956,2,FALSE),0)</f>
        <v>2293.4</v>
      </c>
      <c r="F924">
        <f>IFERROR(VLOOKUP(D924:D1636,Сальдо!C$3:D$4010,2,FALSE),0)</f>
        <v>-140.5</v>
      </c>
      <c r="G924">
        <f>IFERROR(VLOOKUP(D924:D1636,'Факторы ликвидности'!C$4:L$2204,2,FALSE),0)</f>
        <v>-12.6</v>
      </c>
      <c r="H924">
        <f>IFERROR(VLOOKUP(D924:D1636,'Факторы ликвидности'!C$4:L$2204,3,FALSE),0)</f>
        <v>-140.4</v>
      </c>
      <c r="I924">
        <f>IFERROR(VLOOKUP(D924:D1636,'Факторы ликвидности'!C$4:L$2204,4,FALSE),0)</f>
        <v>-46.2</v>
      </c>
      <c r="J924">
        <f>IFERROR(VLOOKUP(D924:D1636,'Факторы ликвидности'!C$4:L$2204,5,FALSE),0)</f>
        <v>-154.80000000000001</v>
      </c>
      <c r="K924">
        <f>IFERROR(VLOOKUP(D924:D1636,'Факторы ликвидности'!C$4:L$2204,6,FALSE),0)</f>
        <v>-0.1</v>
      </c>
      <c r="L924">
        <f>IFERROR(VLOOKUP(D924:D1636,'Факторы ликвидности'!C$4:L$2204,7,FALSE),0)</f>
        <v>0.4</v>
      </c>
      <c r="M924">
        <f>IFERROR(VLOOKUP(D924:D1636,'Факторы ликвидности'!C$4:L$2204,8,FALSE),0)</f>
        <v>0.1</v>
      </c>
      <c r="N924">
        <f>IFERROR(VLOOKUP(D924:D1636,'Факторы ликвидности'!C$4:L$2204,10,FALSE),0)</f>
        <v>-223.9</v>
      </c>
    </row>
    <row r="925" spans="2:14" x14ac:dyDescent="0.3">
      <c r="B925">
        <v>921</v>
      </c>
      <c r="C925" s="18">
        <f t="shared" si="19"/>
        <v>2</v>
      </c>
      <c r="D925" s="8">
        <v>42871</v>
      </c>
      <c r="E925">
        <f>IFERROR(VLOOKUP(D924:D1637,'Остатки на корсчетах'!B$3:D$4956,2,FALSE),0)</f>
        <v>2232.4</v>
      </c>
      <c r="F925">
        <f>IFERROR(VLOOKUP(D925:D1637,Сальдо!C$3:D$4010,2,FALSE),0)</f>
        <v>112.8</v>
      </c>
      <c r="G925">
        <f>IFERROR(VLOOKUP(D925:D1637,'Факторы ликвидности'!C$4:L$2204,2,FALSE),0)</f>
        <v>-2</v>
      </c>
      <c r="H925">
        <f>IFERROR(VLOOKUP(D925:D1637,'Факторы ликвидности'!C$4:L$2204,3,FALSE),0)</f>
        <v>67.400000000000006</v>
      </c>
      <c r="I925">
        <f>IFERROR(VLOOKUP(D925:D1637,'Факторы ликвидности'!C$4:L$2204,4,FALSE),0)</f>
        <v>8.4</v>
      </c>
      <c r="J925">
        <f>IFERROR(VLOOKUP(D925:D1637,'Факторы ликвидности'!C$4:L$2204,5,FALSE),0)</f>
        <v>0</v>
      </c>
      <c r="K925">
        <f>IFERROR(VLOOKUP(D925:D1637,'Факторы ликвидности'!C$4:L$2204,6,FALSE),0)</f>
        <v>2.7</v>
      </c>
      <c r="L925">
        <f>IFERROR(VLOOKUP(D925:D1637,'Факторы ликвидности'!C$4:L$2204,7,FALSE),0)</f>
        <v>0.4</v>
      </c>
      <c r="M925">
        <f>IFERROR(VLOOKUP(D925:D1637,'Факторы ликвидности'!C$4:L$2204,8,FALSE),0)</f>
        <v>0</v>
      </c>
      <c r="N925">
        <f>IFERROR(VLOOKUP(D925:D1637,'Факторы ликвидности'!C$4:L$2204,10,FALSE),0)</f>
        <v>-4.4000000000000004</v>
      </c>
    </row>
    <row r="926" spans="2:14" x14ac:dyDescent="0.3">
      <c r="B926">
        <v>922</v>
      </c>
      <c r="C926" s="18">
        <f t="shared" si="19"/>
        <v>1</v>
      </c>
      <c r="D926" s="8">
        <v>42870</v>
      </c>
      <c r="E926">
        <f>IFERROR(VLOOKUP(D925:D1638,'Остатки на корсчетах'!B$3:D$4956,2,FALSE),0)</f>
        <v>2351.6</v>
      </c>
      <c r="F926">
        <f>IFERROR(VLOOKUP(D926:D1638,Сальдо!C$3:D$4010,2,FALSE),0)</f>
        <v>118</v>
      </c>
      <c r="G926">
        <f>IFERROR(VLOOKUP(D926:D1638,'Факторы ликвидности'!C$4:L$2204,2,FALSE),0)</f>
        <v>8.6</v>
      </c>
      <c r="H926">
        <f>IFERROR(VLOOKUP(D926:D1638,'Факторы ликвидности'!C$4:L$2204,3,FALSE),0)</f>
        <v>-132.30000000000001</v>
      </c>
      <c r="I926">
        <f>IFERROR(VLOOKUP(D926:D1638,'Факторы ликвидности'!C$4:L$2204,4,FALSE),0)</f>
        <v>0</v>
      </c>
      <c r="J926">
        <f>IFERROR(VLOOKUP(D926:D1638,'Факторы ликвидности'!C$4:L$2204,5,FALSE),0)</f>
        <v>0</v>
      </c>
      <c r="K926">
        <f>IFERROR(VLOOKUP(D926:D1638,'Факторы ликвидности'!C$4:L$2204,6,FALSE),0)</f>
        <v>-6</v>
      </c>
      <c r="L926">
        <f>IFERROR(VLOOKUP(D926:D1638,'Факторы ликвидности'!C$4:L$2204,7,FALSE),0)</f>
        <v>0.4</v>
      </c>
      <c r="M926">
        <f>IFERROR(VLOOKUP(D926:D1638,'Факторы ликвидности'!C$4:L$2204,8,FALSE),0)</f>
        <v>0</v>
      </c>
      <c r="N926">
        <f>IFERROR(VLOOKUP(D926:D1638,'Факторы ликвидности'!C$4:L$2204,10,FALSE),0)</f>
        <v>4.5</v>
      </c>
    </row>
    <row r="927" spans="2:14" x14ac:dyDescent="0.3">
      <c r="B927">
        <v>923</v>
      </c>
      <c r="C927" s="18">
        <f t="shared" si="19"/>
        <v>7</v>
      </c>
      <c r="D927" s="19">
        <v>42869</v>
      </c>
      <c r="E927">
        <f>IFERROR(VLOOKUP(D926:D1639,'Остатки на корсчетах'!B$3:D$4956,2,FALSE),0)</f>
        <v>0</v>
      </c>
      <c r="F927">
        <f>IFERROR(VLOOKUP(D927:D1639,Сальдо!C$3:D$4010,2,FALSE),0)</f>
        <v>0</v>
      </c>
      <c r="G927">
        <f>IFERROR(VLOOKUP(D927:D1639,'Факторы ликвидности'!C$4:L$2204,2,FALSE),0)</f>
        <v>0</v>
      </c>
      <c r="H927">
        <f>IFERROR(VLOOKUP(D927:D1639,'Факторы ликвидности'!C$4:L$2204,3,FALSE),0)</f>
        <v>0</v>
      </c>
      <c r="I927">
        <f>IFERROR(VLOOKUP(D927:D1639,'Факторы ликвидности'!C$4:L$2204,4,FALSE),0)</f>
        <v>0</v>
      </c>
      <c r="J927">
        <f>IFERROR(VLOOKUP(D927:D1639,'Факторы ликвидности'!C$4:L$2204,5,FALSE),0)</f>
        <v>0</v>
      </c>
      <c r="K927">
        <f>IFERROR(VLOOKUP(D927:D1639,'Факторы ликвидности'!C$4:L$2204,6,FALSE),0)</f>
        <v>0</v>
      </c>
      <c r="L927">
        <f>IFERROR(VLOOKUP(D927:D1639,'Факторы ликвидности'!C$4:L$2204,7,FALSE),0)</f>
        <v>0</v>
      </c>
      <c r="M927">
        <f>IFERROR(VLOOKUP(D927:D1639,'Факторы ликвидности'!C$4:L$2204,8,FALSE),0)</f>
        <v>0</v>
      </c>
      <c r="N927">
        <f>IFERROR(VLOOKUP(D927:D1639,'Факторы ликвидности'!C$4:L$2204,10,FALSE),0)</f>
        <v>0</v>
      </c>
    </row>
    <row r="928" spans="2:14" x14ac:dyDescent="0.3">
      <c r="B928">
        <v>924</v>
      </c>
      <c r="C928" s="18">
        <f t="shared" si="19"/>
        <v>6</v>
      </c>
      <c r="D928" s="19">
        <v>42868</v>
      </c>
      <c r="E928">
        <f>IFERROR(VLOOKUP(D927:D1640,'Остатки на корсчетах'!B$3:D$4956,2,FALSE),0)</f>
        <v>0</v>
      </c>
      <c r="F928">
        <f>IFERROR(VLOOKUP(D928:D1640,Сальдо!C$3:D$4010,2,FALSE),0)</f>
        <v>0</v>
      </c>
      <c r="G928">
        <f>IFERROR(VLOOKUP(D928:D1640,'Факторы ликвидности'!C$4:L$2204,2,FALSE),0)</f>
        <v>0</v>
      </c>
      <c r="H928">
        <f>IFERROR(VLOOKUP(D928:D1640,'Факторы ликвидности'!C$4:L$2204,3,FALSE),0)</f>
        <v>0</v>
      </c>
      <c r="I928">
        <f>IFERROR(VLOOKUP(D928:D1640,'Факторы ликвидности'!C$4:L$2204,4,FALSE),0)</f>
        <v>0</v>
      </c>
      <c r="J928">
        <f>IFERROR(VLOOKUP(D928:D1640,'Факторы ликвидности'!C$4:L$2204,5,FALSE),0)</f>
        <v>0</v>
      </c>
      <c r="K928">
        <f>IFERROR(VLOOKUP(D928:D1640,'Факторы ликвидности'!C$4:L$2204,6,FALSE),0)</f>
        <v>0</v>
      </c>
      <c r="L928">
        <f>IFERROR(VLOOKUP(D928:D1640,'Факторы ликвидности'!C$4:L$2204,7,FALSE),0)</f>
        <v>0</v>
      </c>
      <c r="M928">
        <f>IFERROR(VLOOKUP(D928:D1640,'Факторы ликвидности'!C$4:L$2204,8,FALSE),0)</f>
        <v>0</v>
      </c>
      <c r="N928">
        <f>IFERROR(VLOOKUP(D928:D1640,'Факторы ликвидности'!C$4:L$2204,10,FALSE),0)</f>
        <v>0</v>
      </c>
    </row>
    <row r="929" spans="2:14" x14ac:dyDescent="0.3">
      <c r="B929">
        <v>925</v>
      </c>
      <c r="C929" s="18">
        <f t="shared" si="19"/>
        <v>5</v>
      </c>
      <c r="D929" s="19">
        <v>42867</v>
      </c>
      <c r="E929">
        <f>IFERROR(VLOOKUP(D928:D1641,'Остатки на корсчетах'!B$3:D$4956,2,FALSE),0)</f>
        <v>2488.5</v>
      </c>
      <c r="F929">
        <f>IFERROR(VLOOKUP(D929:D1641,Сальдо!C$3:D$4010,2,FALSE),0)</f>
        <v>108.3</v>
      </c>
      <c r="G929">
        <f>IFERROR(VLOOKUP(D929:D1641,'Факторы ликвидности'!C$4:L$2204,2,FALSE),0)</f>
        <v>-49.9</v>
      </c>
      <c r="H929">
        <f>IFERROR(VLOOKUP(D929:D1641,'Факторы ликвидности'!C$4:L$2204,3,FALSE),0)</f>
        <v>-77.8</v>
      </c>
      <c r="I929">
        <f>IFERROR(VLOOKUP(D929:D1641,'Факторы ликвидности'!C$4:L$2204,4,FALSE),0)</f>
        <v>0</v>
      </c>
      <c r="J929">
        <f>IFERROR(VLOOKUP(D929:D1641,'Факторы ликвидности'!C$4:L$2204,5,FALSE),0)</f>
        <v>0</v>
      </c>
      <c r="K929">
        <f>IFERROR(VLOOKUP(D929:D1641,'Факторы ликвидности'!C$4:L$2204,6,FALSE),0)</f>
        <v>-142.5</v>
      </c>
      <c r="L929">
        <f>IFERROR(VLOOKUP(D929:D1641,'Факторы ликвидности'!C$4:L$2204,7,FALSE),0)</f>
        <v>0.4</v>
      </c>
      <c r="M929">
        <f>IFERROR(VLOOKUP(D929:D1641,'Факторы ликвидности'!C$4:L$2204,8,FALSE),0)</f>
        <v>0</v>
      </c>
      <c r="N929">
        <f>IFERROR(VLOOKUP(D929:D1641,'Факторы ликвидности'!C$4:L$2204,10,FALSE),0)</f>
        <v>-9.1999999999999993</v>
      </c>
    </row>
    <row r="930" spans="2:14" x14ac:dyDescent="0.3">
      <c r="B930">
        <v>926</v>
      </c>
      <c r="C930" s="18">
        <f t="shared" si="19"/>
        <v>4</v>
      </c>
      <c r="D930" s="19">
        <v>42866</v>
      </c>
      <c r="E930">
        <f>IFERROR(VLOOKUP(D929:D1642,'Остатки на корсчетах'!B$3:D$4956,2,FALSE),0)</f>
        <v>2360.3000000000002</v>
      </c>
      <c r="F930">
        <f>IFERROR(VLOOKUP(D930:D1642,Сальдо!C$3:D$4010,2,FALSE),0)</f>
        <v>113.4</v>
      </c>
      <c r="G930">
        <f>IFERROR(VLOOKUP(D930:D1642,'Факторы ликвидности'!C$4:L$2204,2,FALSE),0)</f>
        <v>-31</v>
      </c>
      <c r="H930">
        <f>IFERROR(VLOOKUP(D930:D1642,'Факторы ликвидности'!C$4:L$2204,3,FALSE),0)</f>
        <v>153.19999999999999</v>
      </c>
      <c r="I930">
        <f>IFERROR(VLOOKUP(D930:D1642,'Факторы ликвидности'!C$4:L$2204,4,FALSE),0)</f>
        <v>0</v>
      </c>
      <c r="J930">
        <f>IFERROR(VLOOKUP(D930:D1642,'Факторы ликвидности'!C$4:L$2204,5,FALSE),0)</f>
        <v>0</v>
      </c>
      <c r="K930">
        <f>IFERROR(VLOOKUP(D930:D1642,'Факторы ликвидности'!C$4:L$2204,6,FALSE),0)</f>
        <v>-11.2</v>
      </c>
      <c r="L930">
        <f>IFERROR(VLOOKUP(D930:D1642,'Факторы ликвидности'!C$4:L$2204,7,FALSE),0)</f>
        <v>0.4</v>
      </c>
      <c r="M930">
        <f>IFERROR(VLOOKUP(D930:D1642,'Факторы ликвидности'!C$4:L$2204,8,FALSE),0)</f>
        <v>0</v>
      </c>
      <c r="N930">
        <f>IFERROR(VLOOKUP(D930:D1642,'Факторы ликвидности'!C$4:L$2204,10,FALSE),0)</f>
        <v>6</v>
      </c>
    </row>
    <row r="931" spans="2:14" x14ac:dyDescent="0.3">
      <c r="B931">
        <v>927</v>
      </c>
      <c r="C931" s="18">
        <f t="shared" si="19"/>
        <v>3</v>
      </c>
      <c r="D931" s="19">
        <v>42865</v>
      </c>
      <c r="E931">
        <f>IFERROR(VLOOKUP(D930:D1643,'Остатки на корсчетах'!B$3:D$4956,2,FALSE),0)</f>
        <v>2698.5</v>
      </c>
      <c r="F931">
        <f>IFERROR(VLOOKUP(D931:D1643,Сальдо!C$3:D$4010,2,FALSE),0)</f>
        <v>-75.7</v>
      </c>
      <c r="G931">
        <f>IFERROR(VLOOKUP(D931:D1643,'Факторы ликвидности'!C$4:L$2204,2,FALSE),0)</f>
        <v>33.200000000000003</v>
      </c>
      <c r="H931">
        <f>IFERROR(VLOOKUP(D931:D1643,'Факторы ликвидности'!C$4:L$2204,3,FALSE),0)</f>
        <v>-181.5</v>
      </c>
      <c r="I931">
        <f>IFERROR(VLOOKUP(D931:D1643,'Факторы ликвидности'!C$4:L$2204,4,FALSE),0)</f>
        <v>0</v>
      </c>
      <c r="J931">
        <f>IFERROR(VLOOKUP(D931:D1643,'Факторы ликвидности'!C$4:L$2204,5,FALSE),0)</f>
        <v>6.4</v>
      </c>
      <c r="K931">
        <f>IFERROR(VLOOKUP(D931:D1643,'Факторы ликвидности'!C$4:L$2204,6,FALSE),0)</f>
        <v>-225.7</v>
      </c>
      <c r="L931">
        <f>IFERROR(VLOOKUP(D931:D1643,'Факторы ликвидности'!C$4:L$2204,7,FALSE),0)</f>
        <v>3.6</v>
      </c>
      <c r="M931">
        <f>IFERROR(VLOOKUP(D931:D1643,'Факторы ликвидности'!C$4:L$2204,8,FALSE),0)</f>
        <v>0</v>
      </c>
      <c r="N931">
        <f>IFERROR(VLOOKUP(D931:D1643,'Факторы ликвидности'!C$4:L$2204,10,FALSE),0)</f>
        <v>-189.9</v>
      </c>
    </row>
    <row r="932" spans="2:14" x14ac:dyDescent="0.3">
      <c r="B932">
        <v>928</v>
      </c>
      <c r="C932" s="16">
        <f t="shared" si="19"/>
        <v>2</v>
      </c>
      <c r="D932" s="17">
        <v>42864</v>
      </c>
      <c r="E932">
        <f>IFERROR(VLOOKUP(D931:D1644,'Остатки на корсчетах'!B$3:D$4956,2,FALSE),0)</f>
        <v>0</v>
      </c>
      <c r="F932">
        <f>IFERROR(VLOOKUP(D932:D1644,Сальдо!C$3:D$4010,2,FALSE),0)</f>
        <v>0</v>
      </c>
      <c r="G932">
        <f>IFERROR(VLOOKUP(D932:D1644,'Факторы ликвидности'!C$4:L$2204,2,FALSE),0)</f>
        <v>0</v>
      </c>
      <c r="H932">
        <f>IFERROR(VLOOKUP(D932:D1644,'Факторы ликвидности'!C$4:L$2204,3,FALSE),0)</f>
        <v>0</v>
      </c>
      <c r="I932">
        <f>IFERROR(VLOOKUP(D932:D1644,'Факторы ликвидности'!C$4:L$2204,4,FALSE),0)</f>
        <v>0</v>
      </c>
      <c r="J932">
        <f>IFERROR(VLOOKUP(D932:D1644,'Факторы ликвидности'!C$4:L$2204,5,FALSE),0)</f>
        <v>0</v>
      </c>
      <c r="K932">
        <f>IFERROR(VLOOKUP(D932:D1644,'Факторы ликвидности'!C$4:L$2204,6,FALSE),0)</f>
        <v>0</v>
      </c>
      <c r="L932">
        <f>IFERROR(VLOOKUP(D932:D1644,'Факторы ликвидности'!C$4:L$2204,7,FALSE),0)</f>
        <v>0</v>
      </c>
      <c r="M932">
        <f>IFERROR(VLOOKUP(D932:D1644,'Факторы ликвидности'!C$4:L$2204,8,FALSE),0)</f>
        <v>0</v>
      </c>
      <c r="N932">
        <f>IFERROR(VLOOKUP(D932:D1644,'Факторы ликвидности'!C$4:L$2204,10,FALSE),0)</f>
        <v>0</v>
      </c>
    </row>
    <row r="933" spans="2:14" x14ac:dyDescent="0.3">
      <c r="B933">
        <v>929</v>
      </c>
      <c r="C933" s="16">
        <f t="shared" si="19"/>
        <v>1</v>
      </c>
      <c r="D933" s="17">
        <v>42863</v>
      </c>
      <c r="E933">
        <f>IFERROR(VLOOKUP(D932:D1645,'Остатки на корсчетах'!B$3:D$4956,2,FALSE),0)</f>
        <v>0</v>
      </c>
      <c r="F933">
        <f>IFERROR(VLOOKUP(D933:D1645,Сальдо!C$3:D$4010,2,FALSE),0)</f>
        <v>0</v>
      </c>
      <c r="G933">
        <f>IFERROR(VLOOKUP(D933:D1645,'Факторы ликвидности'!C$4:L$2204,2,FALSE),0)</f>
        <v>0</v>
      </c>
      <c r="H933">
        <f>IFERROR(VLOOKUP(D933:D1645,'Факторы ликвидности'!C$4:L$2204,3,FALSE),0)</f>
        <v>0</v>
      </c>
      <c r="I933">
        <f>IFERROR(VLOOKUP(D933:D1645,'Факторы ликвидности'!C$4:L$2204,4,FALSE),0)</f>
        <v>0</v>
      </c>
      <c r="J933">
        <f>IFERROR(VLOOKUP(D933:D1645,'Факторы ликвидности'!C$4:L$2204,5,FALSE),0)</f>
        <v>0</v>
      </c>
      <c r="K933">
        <f>IFERROR(VLOOKUP(D933:D1645,'Факторы ликвидности'!C$4:L$2204,6,FALSE),0)</f>
        <v>0</v>
      </c>
      <c r="L933">
        <f>IFERROR(VLOOKUP(D933:D1645,'Факторы ликвидности'!C$4:L$2204,7,FALSE),0)</f>
        <v>0</v>
      </c>
      <c r="M933">
        <f>IFERROR(VLOOKUP(D933:D1645,'Факторы ликвидности'!C$4:L$2204,8,FALSE),0)</f>
        <v>0</v>
      </c>
      <c r="N933">
        <f>IFERROR(VLOOKUP(D933:D1645,'Факторы ликвидности'!C$4:L$2204,10,FALSE),0)</f>
        <v>0</v>
      </c>
    </row>
    <row r="934" spans="2:14" x14ac:dyDescent="0.3">
      <c r="B934">
        <v>930</v>
      </c>
      <c r="C934" s="16">
        <f t="shared" si="19"/>
        <v>7</v>
      </c>
      <c r="D934" s="17">
        <v>42862</v>
      </c>
      <c r="E934">
        <f>IFERROR(VLOOKUP(D933:D1646,'Остатки на корсчетах'!B$3:D$4956,2,FALSE),0)</f>
        <v>0</v>
      </c>
      <c r="F934">
        <f>IFERROR(VLOOKUP(D934:D1646,Сальдо!C$3:D$4010,2,FALSE),0)</f>
        <v>0</v>
      </c>
      <c r="G934">
        <f>IFERROR(VLOOKUP(D934:D1646,'Факторы ликвидности'!C$4:L$2204,2,FALSE),0)</f>
        <v>0</v>
      </c>
      <c r="H934">
        <f>IFERROR(VLOOKUP(D934:D1646,'Факторы ликвидности'!C$4:L$2204,3,FALSE),0)</f>
        <v>0</v>
      </c>
      <c r="I934">
        <f>IFERROR(VLOOKUP(D934:D1646,'Факторы ликвидности'!C$4:L$2204,4,FALSE),0)</f>
        <v>0</v>
      </c>
      <c r="J934">
        <f>IFERROR(VLOOKUP(D934:D1646,'Факторы ликвидности'!C$4:L$2204,5,FALSE),0)</f>
        <v>0</v>
      </c>
      <c r="K934">
        <f>IFERROR(VLOOKUP(D934:D1646,'Факторы ликвидности'!C$4:L$2204,6,FALSE),0)</f>
        <v>0</v>
      </c>
      <c r="L934">
        <f>IFERROR(VLOOKUP(D934:D1646,'Факторы ликвидности'!C$4:L$2204,7,FALSE),0)</f>
        <v>0</v>
      </c>
      <c r="M934">
        <f>IFERROR(VLOOKUP(D934:D1646,'Факторы ликвидности'!C$4:L$2204,8,FALSE),0)</f>
        <v>0</v>
      </c>
      <c r="N934">
        <f>IFERROR(VLOOKUP(D934:D1646,'Факторы ликвидности'!C$4:L$2204,10,FALSE),0)</f>
        <v>0</v>
      </c>
    </row>
    <row r="935" spans="2:14" x14ac:dyDescent="0.3">
      <c r="B935">
        <v>931</v>
      </c>
      <c r="C935" s="16">
        <f t="shared" si="19"/>
        <v>6</v>
      </c>
      <c r="D935" s="17">
        <v>42861</v>
      </c>
      <c r="E935">
        <f>IFERROR(VLOOKUP(D934:D1647,'Остатки на корсчетах'!B$3:D$4956,2,FALSE),0)</f>
        <v>0</v>
      </c>
      <c r="F935">
        <f>IFERROR(VLOOKUP(D935:D1647,Сальдо!C$3:D$4010,2,FALSE),0)</f>
        <v>0</v>
      </c>
      <c r="G935">
        <f>IFERROR(VLOOKUP(D935:D1647,'Факторы ликвидности'!C$4:L$2204,2,FALSE),0)</f>
        <v>0</v>
      </c>
      <c r="H935">
        <f>IFERROR(VLOOKUP(D935:D1647,'Факторы ликвидности'!C$4:L$2204,3,FALSE),0)</f>
        <v>0</v>
      </c>
      <c r="I935">
        <f>IFERROR(VLOOKUP(D935:D1647,'Факторы ликвидности'!C$4:L$2204,4,FALSE),0)</f>
        <v>0</v>
      </c>
      <c r="J935">
        <f>IFERROR(VLOOKUP(D935:D1647,'Факторы ликвидности'!C$4:L$2204,5,FALSE),0)</f>
        <v>0</v>
      </c>
      <c r="K935">
        <f>IFERROR(VLOOKUP(D935:D1647,'Факторы ликвидности'!C$4:L$2204,6,FALSE),0)</f>
        <v>0</v>
      </c>
      <c r="L935">
        <f>IFERROR(VLOOKUP(D935:D1647,'Факторы ликвидности'!C$4:L$2204,7,FALSE),0)</f>
        <v>0</v>
      </c>
      <c r="M935">
        <f>IFERROR(VLOOKUP(D935:D1647,'Факторы ликвидности'!C$4:L$2204,8,FALSE),0)</f>
        <v>0</v>
      </c>
      <c r="N935">
        <f>IFERROR(VLOOKUP(D935:D1647,'Факторы ликвидности'!C$4:L$2204,10,FALSE),0)</f>
        <v>0</v>
      </c>
    </row>
    <row r="936" spans="2:14" x14ac:dyDescent="0.3">
      <c r="B936">
        <v>932</v>
      </c>
      <c r="C936" s="16">
        <f t="shared" si="19"/>
        <v>5</v>
      </c>
      <c r="D936" s="17">
        <v>42860</v>
      </c>
      <c r="E936">
        <f>IFERROR(VLOOKUP(D935:D1648,'Остатки на корсчетах'!B$3:D$4956,2,FALSE),0)</f>
        <v>2300.6999999999998</v>
      </c>
      <c r="F936">
        <f>IFERROR(VLOOKUP(D936:D1648,Сальдо!C$3:D$4010,2,FALSE),0)</f>
        <v>73</v>
      </c>
      <c r="G936">
        <f>IFERROR(VLOOKUP(D936:D1648,'Факторы ликвидности'!C$4:L$2204,2,FALSE),0)</f>
        <v>-68.8</v>
      </c>
      <c r="H936">
        <f>IFERROR(VLOOKUP(D936:D1648,'Факторы ликвидности'!C$4:L$2204,3,FALSE),0)</f>
        <v>490.5</v>
      </c>
      <c r="I936">
        <f>IFERROR(VLOOKUP(D936:D1648,'Факторы ликвидности'!C$4:L$2204,4,FALSE),0)</f>
        <v>0</v>
      </c>
      <c r="J936">
        <f>IFERROR(VLOOKUP(D936:D1648,'Факторы ликвидности'!C$4:L$2204,5,FALSE),0)</f>
        <v>0</v>
      </c>
      <c r="K936">
        <f>IFERROR(VLOOKUP(D936:D1648,'Факторы ликвидности'!C$4:L$2204,6,FALSE),0)</f>
        <v>351</v>
      </c>
      <c r="L936">
        <f>IFERROR(VLOOKUP(D936:D1648,'Факторы ликвидности'!C$4:L$2204,7,FALSE),0)</f>
        <v>3.5</v>
      </c>
      <c r="M936">
        <f>IFERROR(VLOOKUP(D936:D1648,'Факторы ликвидности'!C$4:L$2204,8,FALSE),0)</f>
        <v>0</v>
      </c>
      <c r="N936">
        <f>IFERROR(VLOOKUP(D936:D1648,'Факторы ликвидности'!C$4:L$2204,10,FALSE),0)</f>
        <v>-23.9</v>
      </c>
    </row>
    <row r="937" spans="2:14" x14ac:dyDescent="0.3">
      <c r="B937">
        <v>933</v>
      </c>
      <c r="C937" s="16">
        <f t="shared" si="19"/>
        <v>4</v>
      </c>
      <c r="D937" s="17">
        <v>42859</v>
      </c>
      <c r="E937">
        <f>IFERROR(VLOOKUP(D936:D1649,'Остатки на корсчетах'!B$3:D$4956,2,FALSE),0)</f>
        <v>2100.9</v>
      </c>
      <c r="F937">
        <f>IFERROR(VLOOKUP(D937:D1649,Сальдо!C$3:D$4010,2,FALSE),0)</f>
        <v>142.5</v>
      </c>
      <c r="G937">
        <f>IFERROR(VLOOKUP(D937:D1649,'Факторы ликвидности'!C$4:L$2204,2,FALSE),0)</f>
        <v>-48.7</v>
      </c>
      <c r="H937">
        <f>IFERROR(VLOOKUP(D937:D1649,'Факторы ликвидности'!C$4:L$2204,3,FALSE),0)</f>
        <v>181.4</v>
      </c>
      <c r="I937">
        <f>IFERROR(VLOOKUP(D937:D1649,'Факторы ликвидности'!C$4:L$2204,4,FALSE),0)</f>
        <v>0</v>
      </c>
      <c r="J937">
        <f>IFERROR(VLOOKUP(D937:D1649,'Факторы ликвидности'!C$4:L$2204,5,FALSE),0)</f>
        <v>0</v>
      </c>
      <c r="K937">
        <f>IFERROR(VLOOKUP(D937:D1649,'Факторы ликвидности'!C$4:L$2204,6,FALSE),0)</f>
        <v>-0.1</v>
      </c>
      <c r="L937">
        <f>IFERROR(VLOOKUP(D937:D1649,'Факторы ликвидности'!C$4:L$2204,7,FALSE),0)</f>
        <v>3.5</v>
      </c>
      <c r="M937">
        <f>IFERROR(VLOOKUP(D937:D1649,'Факторы ликвидности'!C$4:L$2204,8,FALSE),0)</f>
        <v>0</v>
      </c>
      <c r="N937">
        <f>IFERROR(VLOOKUP(D937:D1649,'Факторы ликвидности'!C$4:L$2204,10,FALSE),0)</f>
        <v>67.099999999999994</v>
      </c>
    </row>
    <row r="938" spans="2:14" x14ac:dyDescent="0.3">
      <c r="B938">
        <v>934</v>
      </c>
      <c r="C938" s="16">
        <f t="shared" si="19"/>
        <v>3</v>
      </c>
      <c r="D938" s="17">
        <v>42858</v>
      </c>
      <c r="E938">
        <f>IFERROR(VLOOKUP(D937:D1650,'Остатки на корсчетах'!B$3:D$4956,2,FALSE),0)</f>
        <v>1813.6</v>
      </c>
      <c r="F938">
        <f>IFERROR(VLOOKUP(D938:D1650,Сальдо!C$3:D$4010,2,FALSE),0)</f>
        <v>308.8</v>
      </c>
      <c r="G938">
        <f>IFERROR(VLOOKUP(D938:D1650,'Факторы ликвидности'!C$4:L$2204,2,FALSE),0)</f>
        <v>1.6</v>
      </c>
      <c r="H938">
        <f>IFERROR(VLOOKUP(D938:D1650,'Факторы ликвидности'!C$4:L$2204,3,FALSE),0)</f>
        <v>122.8</v>
      </c>
      <c r="I938">
        <f>IFERROR(VLOOKUP(D938:D1650,'Факторы ликвидности'!C$4:L$2204,4,FALSE),0)</f>
        <v>-44.8</v>
      </c>
      <c r="J938">
        <f>IFERROR(VLOOKUP(D938:D1650,'Факторы ликвидности'!C$4:L$2204,5,FALSE),0)</f>
        <v>32.1</v>
      </c>
      <c r="K938">
        <f>IFERROR(VLOOKUP(D938:D1650,'Факторы ликвидности'!C$4:L$2204,6,FALSE),0)</f>
        <v>-0.1</v>
      </c>
      <c r="L938">
        <f>IFERROR(VLOOKUP(D938:D1650,'Факторы ликвидности'!C$4:L$2204,7,FALSE),0)</f>
        <v>3.5</v>
      </c>
      <c r="M938">
        <f>IFERROR(VLOOKUP(D938:D1650,'Факторы ликвидности'!C$4:L$2204,8,FALSE),0)</f>
        <v>0</v>
      </c>
      <c r="N938">
        <f>IFERROR(VLOOKUP(D938:D1650,'Факторы ликвидности'!C$4:L$2204,10,FALSE),0)</f>
        <v>162.80000000000001</v>
      </c>
    </row>
    <row r="939" spans="2:14" x14ac:dyDescent="0.3">
      <c r="B939">
        <v>935</v>
      </c>
      <c r="C939" s="18">
        <f t="shared" si="19"/>
        <v>2</v>
      </c>
      <c r="D939" s="8">
        <v>42857</v>
      </c>
      <c r="E939">
        <f>IFERROR(VLOOKUP(D938:D1651,'Остатки на корсчетах'!B$3:D$4956,2,FALSE),0)</f>
        <v>1785.2</v>
      </c>
      <c r="F939">
        <f>IFERROR(VLOOKUP(D939:D1651,Сальдо!C$3:D$4010,2,FALSE),0)</f>
        <v>-153</v>
      </c>
      <c r="G939">
        <f>IFERROR(VLOOKUP(D939:D1651,'Факторы ликвидности'!C$4:L$2204,2,FALSE),0)</f>
        <v>44.9</v>
      </c>
      <c r="H939">
        <f>IFERROR(VLOOKUP(D939:D1651,'Факторы ликвидности'!C$4:L$2204,3,FALSE),0)</f>
        <v>257.7</v>
      </c>
      <c r="I939">
        <f>IFERROR(VLOOKUP(D939:D1651,'Факторы ликвидности'!C$4:L$2204,4,FALSE),0)</f>
        <v>0</v>
      </c>
      <c r="J939">
        <f>IFERROR(VLOOKUP(D939:D1651,'Факторы ликвидности'!C$4:L$2204,5,FALSE),0)</f>
        <v>0</v>
      </c>
      <c r="K939">
        <f>IFERROR(VLOOKUP(D939:D1651,'Факторы ликвидности'!C$4:L$2204,6,FALSE),0)</f>
        <v>252.2</v>
      </c>
      <c r="L939">
        <f>IFERROR(VLOOKUP(D939:D1651,'Факторы ликвидности'!C$4:L$2204,7,FALSE),0)</f>
        <v>3.5</v>
      </c>
      <c r="M939">
        <f>IFERROR(VLOOKUP(D939:D1651,'Факторы ликвидности'!C$4:L$2204,8,FALSE),0)</f>
        <v>0.1</v>
      </c>
      <c r="N939">
        <f>IFERROR(VLOOKUP(D939:D1651,'Факторы ликвидности'!C$4:L$2204,10,FALSE),0)</f>
        <v>-274.3</v>
      </c>
    </row>
    <row r="940" spans="2:14" x14ac:dyDescent="0.3">
      <c r="B940">
        <v>936</v>
      </c>
      <c r="C940" s="18">
        <f t="shared" si="19"/>
        <v>1</v>
      </c>
      <c r="D940" s="8">
        <v>42856</v>
      </c>
      <c r="E940">
        <f>IFERROR(VLOOKUP(D939:D1652,'Остатки на корсчетах'!B$3:D$4956,2,FALSE),0)</f>
        <v>0</v>
      </c>
      <c r="F940">
        <f>IFERROR(VLOOKUP(D940:D1652,Сальдо!C$3:D$4010,2,FALSE),0)</f>
        <v>0</v>
      </c>
      <c r="G940">
        <f>IFERROR(VLOOKUP(D940:D1652,'Факторы ликвидности'!C$4:L$2204,2,FALSE),0)</f>
        <v>0</v>
      </c>
      <c r="H940">
        <f>IFERROR(VLOOKUP(D940:D1652,'Факторы ликвидности'!C$4:L$2204,3,FALSE),0)</f>
        <v>0</v>
      </c>
      <c r="I940">
        <f>IFERROR(VLOOKUP(D940:D1652,'Факторы ликвидности'!C$4:L$2204,4,FALSE),0)</f>
        <v>0</v>
      </c>
      <c r="J940">
        <f>IFERROR(VLOOKUP(D940:D1652,'Факторы ликвидности'!C$4:L$2204,5,FALSE),0)</f>
        <v>0</v>
      </c>
      <c r="K940">
        <f>IFERROR(VLOOKUP(D940:D1652,'Факторы ликвидности'!C$4:L$2204,6,FALSE),0)</f>
        <v>0</v>
      </c>
      <c r="L940">
        <f>IFERROR(VLOOKUP(D940:D1652,'Факторы ликвидности'!C$4:L$2204,7,FALSE),0)</f>
        <v>0</v>
      </c>
      <c r="M940">
        <f>IFERROR(VLOOKUP(D940:D1652,'Факторы ликвидности'!C$4:L$2204,8,FALSE),0)</f>
        <v>0</v>
      </c>
      <c r="N940">
        <f>IFERROR(VLOOKUP(D940:D1652,'Факторы ликвидности'!C$4:L$2204,10,FALSE),0)</f>
        <v>0</v>
      </c>
    </row>
    <row r="941" spans="2:14" x14ac:dyDescent="0.3">
      <c r="B941">
        <v>937</v>
      </c>
      <c r="C941" s="18">
        <f t="shared" si="19"/>
        <v>7</v>
      </c>
      <c r="D941" s="19">
        <v>42855</v>
      </c>
      <c r="E941">
        <f>IFERROR(VLOOKUP(D940:D1653,'Остатки на корсчетах'!B$3:D$4956,2,FALSE),0)</f>
        <v>0</v>
      </c>
      <c r="F941">
        <f>IFERROR(VLOOKUP(D941:D1653,Сальдо!C$3:D$4010,2,FALSE),0)</f>
        <v>0</v>
      </c>
      <c r="G941">
        <f>IFERROR(VLOOKUP(D941:D1653,'Факторы ликвидности'!C$4:L$2204,2,FALSE),0)</f>
        <v>0</v>
      </c>
      <c r="H941">
        <f>IFERROR(VLOOKUP(D941:D1653,'Факторы ликвидности'!C$4:L$2204,3,FALSE),0)</f>
        <v>0</v>
      </c>
      <c r="I941">
        <f>IFERROR(VLOOKUP(D941:D1653,'Факторы ликвидности'!C$4:L$2204,4,FALSE),0)</f>
        <v>0</v>
      </c>
      <c r="J941">
        <f>IFERROR(VLOOKUP(D941:D1653,'Факторы ликвидности'!C$4:L$2204,5,FALSE),0)</f>
        <v>0</v>
      </c>
      <c r="K941">
        <f>IFERROR(VLOOKUP(D941:D1653,'Факторы ликвидности'!C$4:L$2204,6,FALSE),0)</f>
        <v>0</v>
      </c>
      <c r="L941">
        <f>IFERROR(VLOOKUP(D941:D1653,'Факторы ликвидности'!C$4:L$2204,7,FALSE),0)</f>
        <v>0</v>
      </c>
      <c r="M941">
        <f>IFERROR(VLOOKUP(D941:D1653,'Факторы ликвидности'!C$4:L$2204,8,FALSE),0)</f>
        <v>0</v>
      </c>
      <c r="N941">
        <f>IFERROR(VLOOKUP(D941:D1653,'Факторы ликвидности'!C$4:L$2204,10,FALSE),0)</f>
        <v>0</v>
      </c>
    </row>
    <row r="942" spans="2:14" x14ac:dyDescent="0.3">
      <c r="B942">
        <v>938</v>
      </c>
      <c r="C942" s="18">
        <f t="shared" si="19"/>
        <v>6</v>
      </c>
      <c r="D942" s="19">
        <v>42854</v>
      </c>
      <c r="E942">
        <f>IFERROR(VLOOKUP(D941:D1654,'Остатки на корсчетах'!B$3:D$4956,2,FALSE),0)</f>
        <v>0</v>
      </c>
      <c r="F942">
        <f>IFERROR(VLOOKUP(D942:D1654,Сальдо!C$3:D$4010,2,FALSE),0)</f>
        <v>0</v>
      </c>
      <c r="G942">
        <f>IFERROR(VLOOKUP(D942:D1654,'Факторы ликвидности'!C$4:L$2204,2,FALSE),0)</f>
        <v>0</v>
      </c>
      <c r="H942">
        <f>IFERROR(VLOOKUP(D942:D1654,'Факторы ликвидности'!C$4:L$2204,3,FALSE),0)</f>
        <v>0</v>
      </c>
      <c r="I942">
        <f>IFERROR(VLOOKUP(D942:D1654,'Факторы ликвидности'!C$4:L$2204,4,FALSE),0)</f>
        <v>0</v>
      </c>
      <c r="J942">
        <f>IFERROR(VLOOKUP(D942:D1654,'Факторы ликвидности'!C$4:L$2204,5,FALSE),0)</f>
        <v>0</v>
      </c>
      <c r="K942">
        <f>IFERROR(VLOOKUP(D942:D1654,'Факторы ликвидности'!C$4:L$2204,6,FALSE),0)</f>
        <v>0</v>
      </c>
      <c r="L942">
        <f>IFERROR(VLOOKUP(D942:D1654,'Факторы ликвидности'!C$4:L$2204,7,FALSE),0)</f>
        <v>0</v>
      </c>
      <c r="M942">
        <f>IFERROR(VLOOKUP(D942:D1654,'Факторы ликвидности'!C$4:L$2204,8,FALSE),0)</f>
        <v>0</v>
      </c>
      <c r="N942">
        <f>IFERROR(VLOOKUP(D942:D1654,'Факторы ликвидности'!C$4:L$2204,10,FALSE),0)</f>
        <v>0</v>
      </c>
    </row>
    <row r="943" spans="2:14" x14ac:dyDescent="0.3">
      <c r="B943">
        <v>939</v>
      </c>
      <c r="C943" s="18">
        <f t="shared" si="19"/>
        <v>5</v>
      </c>
      <c r="D943" s="19">
        <v>42853</v>
      </c>
      <c r="E943">
        <f>IFERROR(VLOOKUP(D942:D1655,'Остатки на корсчетах'!B$3:D$4956,2,FALSE),0)</f>
        <v>1779.4</v>
      </c>
      <c r="F943">
        <f>IFERROR(VLOOKUP(D943:D1655,Сальдо!C$3:D$4010,2,FALSE),0)</f>
        <v>129.19999999999999</v>
      </c>
      <c r="G943">
        <f>IFERROR(VLOOKUP(D943:D1655,'Факторы ликвидности'!C$4:L$2204,2,FALSE),0)</f>
        <v>-20.7</v>
      </c>
      <c r="H943">
        <f>IFERROR(VLOOKUP(D943:D1655,'Факторы ликвидности'!C$4:L$2204,3,FALSE),0)</f>
        <v>-253.8</v>
      </c>
      <c r="I943">
        <f>IFERROR(VLOOKUP(D943:D1655,'Факторы ликвидности'!C$4:L$2204,4,FALSE),0)</f>
        <v>0</v>
      </c>
      <c r="J943">
        <f>IFERROR(VLOOKUP(D943:D1655,'Факторы ликвидности'!C$4:L$2204,5,FALSE),0)</f>
        <v>-61.5</v>
      </c>
      <c r="K943">
        <f>IFERROR(VLOOKUP(D943:D1655,'Факторы ликвидности'!C$4:L$2204,6,FALSE),0)</f>
        <v>-151.1</v>
      </c>
      <c r="L943">
        <f>IFERROR(VLOOKUP(D943:D1655,'Факторы ликвидности'!C$4:L$2204,7,FALSE),0)</f>
        <v>3.5</v>
      </c>
      <c r="M943">
        <f>IFERROR(VLOOKUP(D943:D1655,'Факторы ликвидности'!C$4:L$2204,8,FALSE),0)</f>
        <v>0</v>
      </c>
      <c r="N943">
        <f>IFERROR(VLOOKUP(D943:D1655,'Факторы ликвидности'!C$4:L$2204,10,FALSE),0)</f>
        <v>280.2</v>
      </c>
    </row>
    <row r="944" spans="2:14" x14ac:dyDescent="0.3">
      <c r="B944">
        <v>940</v>
      </c>
      <c r="C944" s="18">
        <f t="shared" si="19"/>
        <v>4</v>
      </c>
      <c r="D944" s="19">
        <v>42852</v>
      </c>
      <c r="E944">
        <f>IFERROR(VLOOKUP(D943:D1656,'Остатки на корсчетах'!B$3:D$4956,2,FALSE),0)</f>
        <v>1832.5</v>
      </c>
      <c r="F944">
        <f>IFERROR(VLOOKUP(D944:D1656,Сальдо!C$3:D$4010,2,FALSE),0)</f>
        <v>143.69999999999999</v>
      </c>
      <c r="G944">
        <f>IFERROR(VLOOKUP(D944:D1656,'Факторы ликвидности'!C$4:L$2204,2,FALSE),0)</f>
        <v>-15.2</v>
      </c>
      <c r="H944">
        <f>IFERROR(VLOOKUP(D944:D1656,'Факторы ликвидности'!C$4:L$2204,3,FALSE),0)</f>
        <v>-51.7</v>
      </c>
      <c r="I944">
        <f>IFERROR(VLOOKUP(D944:D1656,'Факторы ликвидности'!C$4:L$2204,4,FALSE),0)</f>
        <v>0</v>
      </c>
      <c r="J944">
        <f>IFERROR(VLOOKUP(D944:D1656,'Факторы ликвидности'!C$4:L$2204,5,FALSE),0)</f>
        <v>0</v>
      </c>
      <c r="K944">
        <f>IFERROR(VLOOKUP(D944:D1656,'Факторы ликвидности'!C$4:L$2204,6,FALSE),0)</f>
        <v>50.5</v>
      </c>
      <c r="L944">
        <f>IFERROR(VLOOKUP(D944:D1656,'Факторы ликвидности'!C$4:L$2204,7,FALSE),0)</f>
        <v>3.6</v>
      </c>
      <c r="M944">
        <f>IFERROR(VLOOKUP(D944:D1656,'Факторы ликвидности'!C$4:L$2204,8,FALSE),0)</f>
        <v>0</v>
      </c>
      <c r="N944">
        <f>IFERROR(VLOOKUP(D944:D1656,'Факторы ликвидности'!C$4:L$2204,10,FALSE),0)</f>
        <v>13.7</v>
      </c>
    </row>
    <row r="945" spans="2:14" x14ac:dyDescent="0.3">
      <c r="B945">
        <v>941</v>
      </c>
      <c r="C945" s="18">
        <f t="shared" si="19"/>
        <v>3</v>
      </c>
      <c r="D945" s="19">
        <v>42851</v>
      </c>
      <c r="E945">
        <f>IFERROR(VLOOKUP(D944:D1657,'Остатки на корсчетах'!B$3:D$4956,2,FALSE),0)</f>
        <v>1229.9000000000001</v>
      </c>
      <c r="F945">
        <f>IFERROR(VLOOKUP(D945:D1657,Сальдо!C$3:D$4010,2,FALSE),0)</f>
        <v>639.70000000000005</v>
      </c>
      <c r="G945">
        <f>IFERROR(VLOOKUP(D945:D1657,'Факторы ликвидности'!C$4:L$2204,2,FALSE),0)</f>
        <v>10.1</v>
      </c>
      <c r="H945">
        <f>IFERROR(VLOOKUP(D945:D1657,'Факторы ликвидности'!C$4:L$2204,3,FALSE),0)</f>
        <v>109.6</v>
      </c>
      <c r="I945">
        <f>IFERROR(VLOOKUP(D945:D1657,'Факторы ликвидности'!C$4:L$2204,4,FALSE),0)</f>
        <v>-45</v>
      </c>
      <c r="J945">
        <f>IFERROR(VLOOKUP(D945:D1657,'Факторы ликвидности'!C$4:L$2204,5,FALSE),0)</f>
        <v>-10.1</v>
      </c>
      <c r="K945">
        <f>IFERROR(VLOOKUP(D945:D1657,'Факторы ликвидности'!C$4:L$2204,6,FALSE),0)</f>
        <v>67.900000000000006</v>
      </c>
      <c r="L945">
        <f>IFERROR(VLOOKUP(D945:D1657,'Факторы ликвидности'!C$4:L$2204,7,FALSE),0)</f>
        <v>3.5</v>
      </c>
      <c r="M945">
        <f>IFERROR(VLOOKUP(D945:D1657,'Факторы ликвидности'!C$4:L$2204,8,FALSE),0)</f>
        <v>0</v>
      </c>
      <c r="N945">
        <f>IFERROR(VLOOKUP(D945:D1657,'Факторы ликвидности'!C$4:L$2204,10,FALSE),0)</f>
        <v>482.8</v>
      </c>
    </row>
    <row r="946" spans="2:14" x14ac:dyDescent="0.3">
      <c r="B946">
        <v>942</v>
      </c>
      <c r="C946" s="16">
        <f t="shared" si="19"/>
        <v>2</v>
      </c>
      <c r="D946" s="17">
        <v>42850</v>
      </c>
      <c r="E946">
        <f>IFERROR(VLOOKUP(D945:D1658,'Остатки на корсчетах'!B$3:D$4956,2,FALSE),0)</f>
        <v>1801.4</v>
      </c>
      <c r="F946">
        <f>IFERROR(VLOOKUP(D946:D1658,Сальдо!C$3:D$4010,2,FALSE),0)</f>
        <v>87.3</v>
      </c>
      <c r="G946">
        <f>IFERROR(VLOOKUP(D946:D1658,'Факторы ликвидности'!C$4:L$2204,2,FALSE),0)</f>
        <v>18.5</v>
      </c>
      <c r="H946">
        <f>IFERROR(VLOOKUP(D946:D1658,'Факторы ликвидности'!C$4:L$2204,3,FALSE),0)</f>
        <v>-546.79999999999995</v>
      </c>
      <c r="I946">
        <f>IFERROR(VLOOKUP(D946:D1658,'Факторы ликвидности'!C$4:L$2204,4,FALSE),0)</f>
        <v>0</v>
      </c>
      <c r="J946">
        <f>IFERROR(VLOOKUP(D946:D1658,'Факторы ликвидности'!C$4:L$2204,5,FALSE),0)</f>
        <v>0</v>
      </c>
      <c r="K946">
        <f>IFERROR(VLOOKUP(D946:D1658,'Факторы ликвидности'!C$4:L$2204,6,FALSE),0)</f>
        <v>-57.2</v>
      </c>
      <c r="L946">
        <f>IFERROR(VLOOKUP(D946:D1658,'Факторы ликвидности'!C$4:L$2204,7,FALSE),0)</f>
        <v>3.5</v>
      </c>
      <c r="M946">
        <f>IFERROR(VLOOKUP(D946:D1658,'Факторы ликвидности'!C$4:L$2204,8,FALSE),0)</f>
        <v>-0.3</v>
      </c>
      <c r="N946">
        <f>IFERROR(VLOOKUP(D946:D1658,'Факторы ликвидности'!C$4:L$2204,10,FALSE),0)</f>
        <v>-42.8</v>
      </c>
    </row>
    <row r="947" spans="2:14" x14ac:dyDescent="0.3">
      <c r="B947">
        <v>943</v>
      </c>
      <c r="C947" s="16">
        <f t="shared" si="19"/>
        <v>1</v>
      </c>
      <c r="D947" s="17">
        <v>42849</v>
      </c>
      <c r="E947">
        <f>IFERROR(VLOOKUP(D946:D1659,'Остатки на корсчетах'!B$3:D$4956,2,FALSE),0)</f>
        <v>1895.3</v>
      </c>
      <c r="F947">
        <f>IFERROR(VLOOKUP(D947:D1659,Сальдо!C$3:D$4010,2,FALSE),0)</f>
        <v>81.400000000000006</v>
      </c>
      <c r="G947">
        <f>IFERROR(VLOOKUP(D947:D1659,'Факторы ликвидности'!C$4:L$2204,2,FALSE),0)</f>
        <v>34.4</v>
      </c>
      <c r="H947">
        <f>IFERROR(VLOOKUP(D947:D1659,'Факторы ликвидности'!C$4:L$2204,3,FALSE),0)</f>
        <v>-118.5</v>
      </c>
      <c r="I947">
        <f>IFERROR(VLOOKUP(D947:D1659,'Факторы ликвидности'!C$4:L$2204,4,FALSE),0)</f>
        <v>0</v>
      </c>
      <c r="J947">
        <f>IFERROR(VLOOKUP(D947:D1659,'Факторы ликвидности'!C$4:L$2204,5,FALSE),0)</f>
        <v>0</v>
      </c>
      <c r="K947">
        <f>IFERROR(VLOOKUP(D947:D1659,'Факторы ликвидности'!C$4:L$2204,6,FALSE),0)</f>
        <v>2.8</v>
      </c>
      <c r="L947">
        <f>IFERROR(VLOOKUP(D947:D1659,'Факторы ликвидности'!C$4:L$2204,7,FALSE),0)</f>
        <v>3.5</v>
      </c>
      <c r="M947">
        <f>IFERROR(VLOOKUP(D947:D1659,'Факторы ликвидности'!C$4:L$2204,8,FALSE),0)</f>
        <v>0.1</v>
      </c>
      <c r="N947">
        <f>IFERROR(VLOOKUP(D947:D1659,'Факторы ликвидности'!C$4:L$2204,10,FALSE),0)</f>
        <v>-9.9</v>
      </c>
    </row>
    <row r="948" spans="2:14" x14ac:dyDescent="0.3">
      <c r="B948">
        <v>944</v>
      </c>
      <c r="C948" s="16">
        <f t="shared" si="19"/>
        <v>7</v>
      </c>
      <c r="D948" s="17">
        <v>42848</v>
      </c>
      <c r="E948">
        <f>IFERROR(VLOOKUP(D947:D1660,'Остатки на корсчетах'!B$3:D$4956,2,FALSE),0)</f>
        <v>0</v>
      </c>
      <c r="F948">
        <f>IFERROR(VLOOKUP(D948:D1660,Сальдо!C$3:D$4010,2,FALSE),0)</f>
        <v>0</v>
      </c>
      <c r="G948">
        <f>IFERROR(VLOOKUP(D948:D1660,'Факторы ликвидности'!C$4:L$2204,2,FALSE),0)</f>
        <v>0</v>
      </c>
      <c r="H948">
        <f>IFERROR(VLOOKUP(D948:D1660,'Факторы ликвидности'!C$4:L$2204,3,FALSE),0)</f>
        <v>0</v>
      </c>
      <c r="I948">
        <f>IFERROR(VLOOKUP(D948:D1660,'Факторы ликвидности'!C$4:L$2204,4,FALSE),0)</f>
        <v>0</v>
      </c>
      <c r="J948">
        <f>IFERROR(VLOOKUP(D948:D1660,'Факторы ликвидности'!C$4:L$2204,5,FALSE),0)</f>
        <v>0</v>
      </c>
      <c r="K948">
        <f>IFERROR(VLOOKUP(D948:D1660,'Факторы ликвидности'!C$4:L$2204,6,FALSE),0)</f>
        <v>0</v>
      </c>
      <c r="L948">
        <f>IFERROR(VLOOKUP(D948:D1660,'Факторы ликвидности'!C$4:L$2204,7,FALSE),0)</f>
        <v>0</v>
      </c>
      <c r="M948">
        <f>IFERROR(VLOOKUP(D948:D1660,'Факторы ликвидности'!C$4:L$2204,8,FALSE),0)</f>
        <v>0</v>
      </c>
      <c r="N948">
        <f>IFERROR(VLOOKUP(D948:D1660,'Факторы ликвидности'!C$4:L$2204,10,FALSE),0)</f>
        <v>0</v>
      </c>
    </row>
    <row r="949" spans="2:14" x14ac:dyDescent="0.3">
      <c r="B949">
        <v>945</v>
      </c>
      <c r="C949" s="16">
        <f t="shared" si="19"/>
        <v>6</v>
      </c>
      <c r="D949" s="17">
        <v>42847</v>
      </c>
      <c r="E949">
        <f>IFERROR(VLOOKUP(D948:D1661,'Остатки на корсчетах'!B$3:D$4956,2,FALSE),0)</f>
        <v>0</v>
      </c>
      <c r="F949">
        <f>IFERROR(VLOOKUP(D949:D1661,Сальдо!C$3:D$4010,2,FALSE),0)</f>
        <v>0</v>
      </c>
      <c r="G949">
        <f>IFERROR(VLOOKUP(D949:D1661,'Факторы ликвидности'!C$4:L$2204,2,FALSE),0)</f>
        <v>0</v>
      </c>
      <c r="H949">
        <f>IFERROR(VLOOKUP(D949:D1661,'Факторы ликвидности'!C$4:L$2204,3,FALSE),0)</f>
        <v>0</v>
      </c>
      <c r="I949">
        <f>IFERROR(VLOOKUP(D949:D1661,'Факторы ликвидности'!C$4:L$2204,4,FALSE),0)</f>
        <v>0</v>
      </c>
      <c r="J949">
        <f>IFERROR(VLOOKUP(D949:D1661,'Факторы ликвидности'!C$4:L$2204,5,FALSE),0)</f>
        <v>0</v>
      </c>
      <c r="K949">
        <f>IFERROR(VLOOKUP(D949:D1661,'Факторы ликвидности'!C$4:L$2204,6,FALSE),0)</f>
        <v>0</v>
      </c>
      <c r="L949">
        <f>IFERROR(VLOOKUP(D949:D1661,'Факторы ликвидности'!C$4:L$2204,7,FALSE),0)</f>
        <v>0</v>
      </c>
      <c r="M949">
        <f>IFERROR(VLOOKUP(D949:D1661,'Факторы ликвидности'!C$4:L$2204,8,FALSE),0)</f>
        <v>0</v>
      </c>
      <c r="N949">
        <f>IFERROR(VLOOKUP(D949:D1661,'Факторы ликвидности'!C$4:L$2204,10,FALSE),0)</f>
        <v>0</v>
      </c>
    </row>
    <row r="950" spans="2:14" x14ac:dyDescent="0.3">
      <c r="B950">
        <v>946</v>
      </c>
      <c r="C950" s="16">
        <f t="shared" si="19"/>
        <v>5</v>
      </c>
      <c r="D950" s="17">
        <v>42846</v>
      </c>
      <c r="E950">
        <f>IFERROR(VLOOKUP(D949:D1662,'Остатки на корсчетах'!B$3:D$4956,2,FALSE),0)</f>
        <v>1868.7</v>
      </c>
      <c r="F950">
        <f>IFERROR(VLOOKUP(D950:D1662,Сальдо!C$3:D$4010,2,FALSE),0)</f>
        <v>82.1</v>
      </c>
      <c r="G950">
        <f>IFERROR(VLOOKUP(D950:D1662,'Факторы ликвидности'!C$4:L$2204,2,FALSE),0)</f>
        <v>-13.7</v>
      </c>
      <c r="H950">
        <f>IFERROR(VLOOKUP(D950:D1662,'Факторы ликвидности'!C$4:L$2204,3,FALSE),0)</f>
        <v>39.4</v>
      </c>
      <c r="I950">
        <f>IFERROR(VLOOKUP(D950:D1662,'Факторы ликвидности'!C$4:L$2204,4,FALSE),0)</f>
        <v>0</v>
      </c>
      <c r="J950">
        <f>IFERROR(VLOOKUP(D950:D1662,'Факторы ликвидности'!C$4:L$2204,5,FALSE),0)</f>
        <v>0</v>
      </c>
      <c r="K950">
        <f>IFERROR(VLOOKUP(D950:D1662,'Факторы ликвидности'!C$4:L$2204,6,FALSE),0)</f>
        <v>-35.200000000000003</v>
      </c>
      <c r="L950">
        <f>IFERROR(VLOOKUP(D950:D1662,'Факторы ликвидности'!C$4:L$2204,7,FALSE),0)</f>
        <v>3.5</v>
      </c>
      <c r="M950">
        <f>IFERROR(VLOOKUP(D950:D1662,'Факторы ликвидности'!C$4:L$2204,8,FALSE),0)</f>
        <v>0</v>
      </c>
      <c r="N950">
        <f>IFERROR(VLOOKUP(D950:D1662,'Факторы ликвидности'!C$4:L$2204,10,FALSE),0)</f>
        <v>0.7</v>
      </c>
    </row>
    <row r="951" spans="2:14" x14ac:dyDescent="0.3">
      <c r="B951">
        <v>947</v>
      </c>
      <c r="C951" s="16">
        <f t="shared" si="19"/>
        <v>4</v>
      </c>
      <c r="D951" s="17">
        <v>42845</v>
      </c>
      <c r="E951">
        <f>IFERROR(VLOOKUP(D950:D1663,'Остатки на корсчетах'!B$3:D$4956,2,FALSE),0)</f>
        <v>1816.3</v>
      </c>
      <c r="F951">
        <f>IFERROR(VLOOKUP(D951:D1663,Сальдо!C$3:D$4010,2,FALSE),0)</f>
        <v>87.3</v>
      </c>
      <c r="G951">
        <f>IFERROR(VLOOKUP(D951:D1663,'Факторы ликвидности'!C$4:L$2204,2,FALSE),0)</f>
        <v>-8.3000000000000007</v>
      </c>
      <c r="H951">
        <f>IFERROR(VLOOKUP(D951:D1663,'Факторы ликвидности'!C$4:L$2204,3,FALSE),0)</f>
        <v>56.9</v>
      </c>
      <c r="I951">
        <f>IFERROR(VLOOKUP(D951:D1663,'Факторы ликвидности'!C$4:L$2204,4,FALSE),0)</f>
        <v>0</v>
      </c>
      <c r="J951">
        <f>IFERROR(VLOOKUP(D951:D1663,'Факторы ликвидности'!C$4:L$2204,5,FALSE),0)</f>
        <v>0</v>
      </c>
      <c r="K951">
        <f>IFERROR(VLOOKUP(D951:D1663,'Факторы ликвидности'!C$4:L$2204,6,FALSE),0)</f>
        <v>0</v>
      </c>
      <c r="L951">
        <f>IFERROR(VLOOKUP(D951:D1663,'Факторы ликвидности'!C$4:L$2204,7,FALSE),0)</f>
        <v>3.5</v>
      </c>
      <c r="M951">
        <f>IFERROR(VLOOKUP(D951:D1663,'Факторы ликвидности'!C$4:L$2204,8,FALSE),0)</f>
        <v>0.7</v>
      </c>
      <c r="N951">
        <f>IFERROR(VLOOKUP(D951:D1663,'Факторы ликвидности'!C$4:L$2204,10,FALSE),0)</f>
        <v>3.1</v>
      </c>
    </row>
    <row r="952" spans="2:14" x14ac:dyDescent="0.3">
      <c r="B952">
        <v>948</v>
      </c>
      <c r="C952" s="16">
        <f t="shared" si="19"/>
        <v>3</v>
      </c>
      <c r="D952" s="17">
        <v>42844</v>
      </c>
      <c r="E952">
        <f>IFERROR(VLOOKUP(D951:D1664,'Остатки на корсчетах'!B$3:D$4956,2,FALSE),0)</f>
        <v>1937.8</v>
      </c>
      <c r="F952">
        <f>IFERROR(VLOOKUP(D952:D1664,Сальдо!C$3:D$4010,2,FALSE),0)</f>
        <v>18.8</v>
      </c>
      <c r="G952">
        <f>IFERROR(VLOOKUP(D952:D1664,'Факторы ликвидности'!C$4:L$2204,2,FALSE),0)</f>
        <v>1.4</v>
      </c>
      <c r="H952">
        <f>IFERROR(VLOOKUP(D952:D1664,'Факторы ликвидности'!C$4:L$2204,3,FALSE),0)</f>
        <v>-55.5</v>
      </c>
      <c r="I952">
        <f>IFERROR(VLOOKUP(D952:D1664,'Факторы ликвидности'!C$4:L$2204,4,FALSE),0)</f>
        <v>-39.4</v>
      </c>
      <c r="J952">
        <f>IFERROR(VLOOKUP(D952:D1664,'Факторы ликвидности'!C$4:L$2204,5,FALSE),0)</f>
        <v>15</v>
      </c>
      <c r="K952">
        <f>IFERROR(VLOOKUP(D952:D1664,'Факторы ликвидности'!C$4:L$2204,6,FALSE),0)</f>
        <v>-70.099999999999994</v>
      </c>
      <c r="L952">
        <f>IFERROR(VLOOKUP(D952:D1664,'Факторы ликвидности'!C$4:L$2204,7,FALSE),0)</f>
        <v>3.5</v>
      </c>
      <c r="M952">
        <f>IFERROR(VLOOKUP(D952:D1664,'Факторы ликвидности'!C$4:L$2204,8,FALSE),0)</f>
        <v>0</v>
      </c>
      <c r="N952">
        <f>IFERROR(VLOOKUP(D952:D1664,'Факторы ликвидности'!C$4:L$2204,10,FALSE),0)</f>
        <v>-67.400000000000006</v>
      </c>
    </row>
    <row r="953" spans="2:14" x14ac:dyDescent="0.3">
      <c r="B953">
        <v>949</v>
      </c>
      <c r="C953" s="18">
        <f t="shared" si="19"/>
        <v>2</v>
      </c>
      <c r="D953" s="8">
        <v>42843</v>
      </c>
      <c r="E953">
        <f>IFERROR(VLOOKUP(D952:D1665,'Остатки на корсчетах'!B$3:D$4956,2,FALSE),0)</f>
        <v>1714.6</v>
      </c>
      <c r="F953">
        <f>IFERROR(VLOOKUP(D953:D1665,Сальдо!C$3:D$4010,2,FALSE),0)</f>
        <v>79.099999999999994</v>
      </c>
      <c r="G953">
        <f>IFERROR(VLOOKUP(D953:D1665,'Факторы ликвидности'!C$4:L$2204,2,FALSE),0)</f>
        <v>11</v>
      </c>
      <c r="H953">
        <f>IFERROR(VLOOKUP(D953:D1665,'Факторы ликвидности'!C$4:L$2204,3,FALSE),0)</f>
        <v>212.4</v>
      </c>
      <c r="I953">
        <f>IFERROR(VLOOKUP(D953:D1665,'Факторы ликвидности'!C$4:L$2204,4,FALSE),0)</f>
        <v>176.9</v>
      </c>
      <c r="J953">
        <f>IFERROR(VLOOKUP(D953:D1665,'Факторы ликвидности'!C$4:L$2204,5,FALSE),0)</f>
        <v>0</v>
      </c>
      <c r="K953">
        <f>IFERROR(VLOOKUP(D953:D1665,'Факторы ликвидности'!C$4:L$2204,6,FALSE),0)</f>
        <v>32.200000000000003</v>
      </c>
      <c r="L953">
        <f>IFERROR(VLOOKUP(D953:D1665,'Факторы ликвидности'!C$4:L$2204,7,FALSE),0)</f>
        <v>3.5</v>
      </c>
      <c r="M953">
        <f>IFERROR(VLOOKUP(D953:D1665,'Факторы ликвидности'!C$4:L$2204,8,FALSE),0)</f>
        <v>-1.6</v>
      </c>
      <c r="N953">
        <f>IFERROR(VLOOKUP(D953:D1665,'Факторы ликвидности'!C$4:L$2204,10,FALSE),0)</f>
        <v>1.3</v>
      </c>
    </row>
    <row r="954" spans="2:14" x14ac:dyDescent="0.3">
      <c r="B954">
        <v>950</v>
      </c>
      <c r="C954" s="18">
        <f t="shared" si="19"/>
        <v>1</v>
      </c>
      <c r="D954" s="8">
        <v>42842</v>
      </c>
      <c r="E954">
        <f>IFERROR(VLOOKUP(D953:D1666,'Остатки на корсчетах'!B$3:D$4956,2,FALSE),0)</f>
        <v>1730.6</v>
      </c>
      <c r="F954">
        <f>IFERROR(VLOOKUP(D954:D1666,Сальдо!C$3:D$4010,2,FALSE),0)</f>
        <v>98.2</v>
      </c>
      <c r="G954">
        <f>IFERROR(VLOOKUP(D954:D1666,'Факторы ликвидности'!C$4:L$2204,2,FALSE),0)</f>
        <v>19.5</v>
      </c>
      <c r="H954">
        <f>IFERROR(VLOOKUP(D954:D1666,'Факторы ликвидности'!C$4:L$2204,3,FALSE),0)</f>
        <v>-56.6</v>
      </c>
      <c r="I954">
        <f>IFERROR(VLOOKUP(D954:D1666,'Факторы ликвидности'!C$4:L$2204,4,FALSE),0)</f>
        <v>0</v>
      </c>
      <c r="J954">
        <f>IFERROR(VLOOKUP(D954:D1666,'Факторы ликвидности'!C$4:L$2204,5,FALSE),0)</f>
        <v>0</v>
      </c>
      <c r="K954">
        <f>IFERROR(VLOOKUP(D954:D1666,'Факторы ликвидности'!C$4:L$2204,6,FALSE),0)</f>
        <v>-12.6</v>
      </c>
      <c r="L954">
        <f>IFERROR(VLOOKUP(D954:D1666,'Факторы ликвидности'!C$4:L$2204,7,FALSE),0)</f>
        <v>3.5</v>
      </c>
      <c r="M954">
        <f>IFERROR(VLOOKUP(D954:D1666,'Факторы ликвидности'!C$4:L$2204,8,FALSE),0)</f>
        <v>3.7</v>
      </c>
      <c r="N954">
        <f>IFERROR(VLOOKUP(D954:D1666,'Факторы ликвидности'!C$4:L$2204,10,FALSE),0)</f>
        <v>17.5</v>
      </c>
    </row>
    <row r="955" spans="2:14" x14ac:dyDescent="0.3">
      <c r="B955">
        <v>951</v>
      </c>
      <c r="C955" s="18">
        <f t="shared" si="19"/>
        <v>7</v>
      </c>
      <c r="D955" s="19">
        <v>42841</v>
      </c>
      <c r="E955">
        <f>IFERROR(VLOOKUP(D954:D1667,'Остатки на корсчетах'!B$3:D$4956,2,FALSE),0)</f>
        <v>0</v>
      </c>
      <c r="F955">
        <f>IFERROR(VLOOKUP(D955:D1667,Сальдо!C$3:D$4010,2,FALSE),0)</f>
        <v>0</v>
      </c>
      <c r="G955">
        <f>IFERROR(VLOOKUP(D955:D1667,'Факторы ликвидности'!C$4:L$2204,2,FALSE),0)</f>
        <v>0</v>
      </c>
      <c r="H955">
        <f>IFERROR(VLOOKUP(D955:D1667,'Факторы ликвидности'!C$4:L$2204,3,FALSE),0)</f>
        <v>0</v>
      </c>
      <c r="I955">
        <f>IFERROR(VLOOKUP(D955:D1667,'Факторы ликвидности'!C$4:L$2204,4,FALSE),0)</f>
        <v>0</v>
      </c>
      <c r="J955">
        <f>IFERROR(VLOOKUP(D955:D1667,'Факторы ликвидности'!C$4:L$2204,5,FALSE),0)</f>
        <v>0</v>
      </c>
      <c r="K955">
        <f>IFERROR(VLOOKUP(D955:D1667,'Факторы ликвидности'!C$4:L$2204,6,FALSE),0)</f>
        <v>0</v>
      </c>
      <c r="L955">
        <f>IFERROR(VLOOKUP(D955:D1667,'Факторы ликвидности'!C$4:L$2204,7,FALSE),0)</f>
        <v>0</v>
      </c>
      <c r="M955">
        <f>IFERROR(VLOOKUP(D955:D1667,'Факторы ликвидности'!C$4:L$2204,8,FALSE),0)</f>
        <v>0</v>
      </c>
      <c r="N955">
        <f>IFERROR(VLOOKUP(D955:D1667,'Факторы ликвидности'!C$4:L$2204,10,FALSE),0)</f>
        <v>0</v>
      </c>
    </row>
    <row r="956" spans="2:14" x14ac:dyDescent="0.3">
      <c r="B956">
        <v>952</v>
      </c>
      <c r="C956" s="18">
        <f t="shared" si="19"/>
        <v>6</v>
      </c>
      <c r="D956" s="19">
        <v>42840</v>
      </c>
      <c r="E956">
        <f>IFERROR(VLOOKUP(D955:D1668,'Остатки на корсчетах'!B$3:D$4956,2,FALSE),0)</f>
        <v>0</v>
      </c>
      <c r="F956">
        <f>IFERROR(VLOOKUP(D956:D1668,Сальдо!C$3:D$4010,2,FALSE),0)</f>
        <v>0</v>
      </c>
      <c r="G956">
        <f>IFERROR(VLOOKUP(D956:D1668,'Факторы ликвидности'!C$4:L$2204,2,FALSE),0)</f>
        <v>0</v>
      </c>
      <c r="H956">
        <f>IFERROR(VLOOKUP(D956:D1668,'Факторы ликвидности'!C$4:L$2204,3,FALSE),0)</f>
        <v>0</v>
      </c>
      <c r="I956">
        <f>IFERROR(VLOOKUP(D956:D1668,'Факторы ликвидности'!C$4:L$2204,4,FALSE),0)</f>
        <v>0</v>
      </c>
      <c r="J956">
        <f>IFERROR(VLOOKUP(D956:D1668,'Факторы ликвидности'!C$4:L$2204,5,FALSE),0)</f>
        <v>0</v>
      </c>
      <c r="K956">
        <f>IFERROR(VLOOKUP(D956:D1668,'Факторы ликвидности'!C$4:L$2204,6,FALSE),0)</f>
        <v>0</v>
      </c>
      <c r="L956">
        <f>IFERROR(VLOOKUP(D956:D1668,'Факторы ликвидности'!C$4:L$2204,7,FALSE),0)</f>
        <v>0</v>
      </c>
      <c r="M956">
        <f>IFERROR(VLOOKUP(D956:D1668,'Факторы ликвидности'!C$4:L$2204,8,FALSE),0)</f>
        <v>0</v>
      </c>
      <c r="N956">
        <f>IFERROR(VLOOKUP(D956:D1668,'Факторы ликвидности'!C$4:L$2204,10,FALSE),0)</f>
        <v>0</v>
      </c>
    </row>
    <row r="957" spans="2:14" x14ac:dyDescent="0.3">
      <c r="B957">
        <v>953</v>
      </c>
      <c r="C957" s="18">
        <f t="shared" si="19"/>
        <v>5</v>
      </c>
      <c r="D957" s="19">
        <v>42839</v>
      </c>
      <c r="E957">
        <f>IFERROR(VLOOKUP(D956:D1669,'Остатки на корсчетах'!B$3:D$4956,2,FALSE),0)</f>
        <v>1781.4</v>
      </c>
      <c r="F957">
        <f>IFERROR(VLOOKUP(D957:D1669,Сальдо!C$3:D$4010,2,FALSE),0)</f>
        <v>61.4</v>
      </c>
      <c r="G957">
        <f>IFERROR(VLOOKUP(D957:D1669,'Факторы ликвидности'!C$4:L$2204,2,FALSE),0)</f>
        <v>-55.4</v>
      </c>
      <c r="H957">
        <f>IFERROR(VLOOKUP(D957:D1669,'Факторы ликвидности'!C$4:L$2204,3,FALSE),0)</f>
        <v>41.1</v>
      </c>
      <c r="I957">
        <f>IFERROR(VLOOKUP(D957:D1669,'Факторы ликвидности'!C$4:L$2204,4,FALSE),0)</f>
        <v>0</v>
      </c>
      <c r="J957">
        <f>IFERROR(VLOOKUP(D957:D1669,'Факторы ликвидности'!C$4:L$2204,5,FALSE),0)</f>
        <v>0</v>
      </c>
      <c r="K957">
        <f>IFERROR(VLOOKUP(D957:D1669,'Факторы ликвидности'!C$4:L$2204,6,FALSE),0)</f>
        <v>13.5</v>
      </c>
      <c r="L957">
        <f>IFERROR(VLOOKUP(D957:D1669,'Факторы ликвидности'!C$4:L$2204,7,FALSE),0)</f>
        <v>3.5</v>
      </c>
      <c r="M957">
        <f>IFERROR(VLOOKUP(D957:D1669,'Факторы ликвидности'!C$4:L$2204,8,FALSE),0)</f>
        <v>0</v>
      </c>
      <c r="N957">
        <f>IFERROR(VLOOKUP(D957:D1669,'Факторы ликвидности'!C$4:L$2204,10,FALSE),0)</f>
        <v>-36.5</v>
      </c>
    </row>
    <row r="958" spans="2:14" x14ac:dyDescent="0.3">
      <c r="B958">
        <v>954</v>
      </c>
      <c r="C958" s="18">
        <f t="shared" si="19"/>
        <v>4</v>
      </c>
      <c r="D958" s="19">
        <v>42838</v>
      </c>
      <c r="E958">
        <f>IFERROR(VLOOKUP(D957:D1670,'Остатки на корсчетах'!B$3:D$4956,2,FALSE),0)</f>
        <v>1980.1</v>
      </c>
      <c r="F958">
        <f>IFERROR(VLOOKUP(D958:D1670,Сальдо!C$3:D$4010,2,FALSE),0)</f>
        <v>49.1</v>
      </c>
      <c r="G958">
        <f>IFERROR(VLOOKUP(D958:D1670,'Факторы ликвидности'!C$4:L$2204,2,FALSE),0)</f>
        <v>-44.6</v>
      </c>
      <c r="H958">
        <f>IFERROR(VLOOKUP(D958:D1670,'Факторы ликвидности'!C$4:L$2204,3,FALSE),0)</f>
        <v>-141.9</v>
      </c>
      <c r="I958">
        <f>IFERROR(VLOOKUP(D958:D1670,'Факторы ликвидности'!C$4:L$2204,4,FALSE),0)</f>
        <v>0</v>
      </c>
      <c r="J958">
        <f>IFERROR(VLOOKUP(D958:D1670,'Факторы ликвидности'!C$4:L$2204,5,FALSE),0)</f>
        <v>0</v>
      </c>
      <c r="K958">
        <f>IFERROR(VLOOKUP(D958:D1670,'Факторы ликвидности'!C$4:L$2204,6,FALSE),0)</f>
        <v>-101.9</v>
      </c>
      <c r="L958">
        <f>IFERROR(VLOOKUP(D958:D1670,'Факторы ликвидности'!C$4:L$2204,7,FALSE),0)</f>
        <v>3.5</v>
      </c>
      <c r="M958">
        <f>IFERROR(VLOOKUP(D958:D1670,'Факторы ликвидности'!C$4:L$2204,8,FALSE),0)</f>
        <v>0.1</v>
      </c>
      <c r="N958">
        <f>IFERROR(VLOOKUP(D958:D1670,'Факторы ликвидности'!C$4:L$2204,10,FALSE),0)</f>
        <v>-12.3</v>
      </c>
    </row>
    <row r="959" spans="2:14" x14ac:dyDescent="0.3">
      <c r="B959">
        <v>955</v>
      </c>
      <c r="C959" s="18">
        <f t="shared" si="19"/>
        <v>3</v>
      </c>
      <c r="D959" s="19">
        <v>42837</v>
      </c>
      <c r="E959">
        <f>IFERROR(VLOOKUP(D958:D1671,'Остатки на корсчетах'!B$3:D$4956,2,FALSE),0)</f>
        <v>1891.9</v>
      </c>
      <c r="F959">
        <f>IFERROR(VLOOKUP(D959:D1671,Сальдо!C$3:D$4010,2,FALSE),0)</f>
        <v>2.2000000000000002</v>
      </c>
      <c r="G959">
        <f>IFERROR(VLOOKUP(D959:D1671,'Факторы ликвидности'!C$4:L$2204,2,FALSE),0)</f>
        <v>-37.299999999999997</v>
      </c>
      <c r="H959">
        <f>IFERROR(VLOOKUP(D959:D1671,'Факторы ликвидности'!C$4:L$2204,3,FALSE),0)</f>
        <v>171.6</v>
      </c>
      <c r="I959">
        <f>IFERROR(VLOOKUP(D959:D1671,'Факторы ликвидности'!C$4:L$2204,4,FALSE),0)</f>
        <v>-32.9</v>
      </c>
      <c r="J959">
        <f>IFERROR(VLOOKUP(D959:D1671,'Факторы ликвидности'!C$4:L$2204,5,FALSE),0)</f>
        <v>-18.100000000000001</v>
      </c>
      <c r="K959">
        <f>IFERROR(VLOOKUP(D959:D1671,'Факторы ликвидности'!C$4:L$2204,6,FALSE),0)</f>
        <v>155.4</v>
      </c>
      <c r="L959">
        <f>IFERROR(VLOOKUP(D959:D1671,'Факторы ликвидности'!C$4:L$2204,7,FALSE),0)</f>
        <v>3.5</v>
      </c>
      <c r="M959">
        <f>IFERROR(VLOOKUP(D959:D1671,'Факторы ликвидности'!C$4:L$2204,8,FALSE),0)</f>
        <v>-0.1</v>
      </c>
      <c r="N959">
        <f>IFERROR(VLOOKUP(D959:D1671,'Факторы ликвидности'!C$4:L$2204,10,FALSE),0)</f>
        <v>-46.1</v>
      </c>
    </row>
    <row r="960" spans="2:14" x14ac:dyDescent="0.3">
      <c r="B960">
        <v>956</v>
      </c>
      <c r="C960" s="16">
        <f t="shared" si="19"/>
        <v>2</v>
      </c>
      <c r="D960" s="17">
        <v>42836</v>
      </c>
      <c r="E960">
        <f>IFERROR(VLOOKUP(D959:D1672,'Остатки на корсчетах'!B$3:D$4956,2,FALSE),0)</f>
        <v>1823.9</v>
      </c>
      <c r="F960">
        <f>IFERROR(VLOOKUP(D960:D1672,Сальдо!C$3:D$4010,2,FALSE),0)</f>
        <v>603.5</v>
      </c>
      <c r="G960">
        <f>IFERROR(VLOOKUP(D960:D1672,'Факторы ликвидности'!C$4:L$2204,2,FALSE),0)</f>
        <v>-20.8</v>
      </c>
      <c r="H960">
        <f>IFERROR(VLOOKUP(D960:D1672,'Факторы ликвидности'!C$4:L$2204,3,FALSE),0)</f>
        <v>-116.1</v>
      </c>
      <c r="I960">
        <f>IFERROR(VLOOKUP(D960:D1672,'Факторы ликвидности'!C$4:L$2204,4,FALSE),0)</f>
        <v>0</v>
      </c>
      <c r="J960">
        <f>IFERROR(VLOOKUP(D960:D1672,'Факторы ликвидности'!C$4:L$2204,5,FALSE),0)</f>
        <v>0</v>
      </c>
      <c r="K960">
        <f>IFERROR(VLOOKUP(D960:D1672,'Факторы ликвидности'!C$4:L$2204,6,FALSE),0)</f>
        <v>-168.6</v>
      </c>
      <c r="L960">
        <f>IFERROR(VLOOKUP(D960:D1672,'Факторы ликвидности'!C$4:L$2204,7,FALSE),0)</f>
        <v>3.5</v>
      </c>
      <c r="M960">
        <f>IFERROR(VLOOKUP(D960:D1672,'Факторы ликвидности'!C$4:L$2204,8,FALSE),0)</f>
        <v>0</v>
      </c>
      <c r="N960">
        <f>IFERROR(VLOOKUP(D960:D1672,'Факторы ликвидности'!C$4:L$2204,10,FALSE),0)</f>
        <v>205</v>
      </c>
    </row>
    <row r="961" spans="2:14" x14ac:dyDescent="0.3">
      <c r="B961">
        <v>957</v>
      </c>
      <c r="C961" s="16">
        <f t="shared" si="19"/>
        <v>1</v>
      </c>
      <c r="D961" s="17">
        <v>42835</v>
      </c>
      <c r="E961">
        <f>IFERROR(VLOOKUP(D960:D1673,'Остатки на корсчетах'!B$3:D$4956,2,FALSE),0)</f>
        <v>2014.1</v>
      </c>
      <c r="F961">
        <f>IFERROR(VLOOKUP(D961:D1673,Сальдо!C$3:D$4010,2,FALSE),0)</f>
        <v>374.2</v>
      </c>
      <c r="G961">
        <f>IFERROR(VLOOKUP(D961:D1673,'Факторы ликвидности'!C$4:L$2204,2,FALSE),0)</f>
        <v>2.7</v>
      </c>
      <c r="H961">
        <f>IFERROR(VLOOKUP(D961:D1673,'Факторы ликвидности'!C$4:L$2204,3,FALSE),0)</f>
        <v>35.4</v>
      </c>
      <c r="I961">
        <f>IFERROR(VLOOKUP(D961:D1673,'Факторы ликвидности'!C$4:L$2204,4,FALSE),0)</f>
        <v>0</v>
      </c>
      <c r="J961">
        <f>IFERROR(VLOOKUP(D961:D1673,'Факторы ликвидности'!C$4:L$2204,5,FALSE),0)</f>
        <v>0</v>
      </c>
      <c r="K961">
        <f>IFERROR(VLOOKUP(D961:D1673,'Факторы ликвидности'!C$4:L$2204,6,FALSE),0)</f>
        <v>1.5</v>
      </c>
      <c r="L961">
        <f>IFERROR(VLOOKUP(D961:D1673,'Факторы ликвидности'!C$4:L$2204,7,FALSE),0)</f>
        <v>3.5</v>
      </c>
      <c r="M961">
        <f>IFERROR(VLOOKUP(D961:D1673,'Факторы ликвидности'!C$4:L$2204,8,FALSE),0)</f>
        <v>0</v>
      </c>
      <c r="N961">
        <f>IFERROR(VLOOKUP(D961:D1673,'Факторы ликвидности'!C$4:L$2204,10,FALSE),0)</f>
        <v>-228.3</v>
      </c>
    </row>
    <row r="962" spans="2:14" x14ac:dyDescent="0.3">
      <c r="B962">
        <v>958</v>
      </c>
      <c r="C962" s="16">
        <f t="shared" si="19"/>
        <v>7</v>
      </c>
      <c r="D962" s="17">
        <v>42834</v>
      </c>
      <c r="E962">
        <f>IFERROR(VLOOKUP(D961:D1674,'Остатки на корсчетах'!B$3:D$4956,2,FALSE),0)</f>
        <v>0</v>
      </c>
      <c r="F962">
        <f>IFERROR(VLOOKUP(D962:D1674,Сальдо!C$3:D$4010,2,FALSE),0)</f>
        <v>0</v>
      </c>
      <c r="G962">
        <f>IFERROR(VLOOKUP(D962:D1674,'Факторы ликвидности'!C$4:L$2204,2,FALSE),0)</f>
        <v>0</v>
      </c>
      <c r="H962">
        <f>IFERROR(VLOOKUP(D962:D1674,'Факторы ликвидности'!C$4:L$2204,3,FALSE),0)</f>
        <v>0</v>
      </c>
      <c r="I962">
        <f>IFERROR(VLOOKUP(D962:D1674,'Факторы ликвидности'!C$4:L$2204,4,FALSE),0)</f>
        <v>0</v>
      </c>
      <c r="J962">
        <f>IFERROR(VLOOKUP(D962:D1674,'Факторы ликвидности'!C$4:L$2204,5,FALSE),0)</f>
        <v>0</v>
      </c>
      <c r="K962">
        <f>IFERROR(VLOOKUP(D962:D1674,'Факторы ликвидности'!C$4:L$2204,6,FALSE),0)</f>
        <v>0</v>
      </c>
      <c r="L962">
        <f>IFERROR(VLOOKUP(D962:D1674,'Факторы ликвидности'!C$4:L$2204,7,FALSE),0)</f>
        <v>0</v>
      </c>
      <c r="M962">
        <f>IFERROR(VLOOKUP(D962:D1674,'Факторы ликвидности'!C$4:L$2204,8,FALSE),0)</f>
        <v>0</v>
      </c>
      <c r="N962">
        <f>IFERROR(VLOOKUP(D962:D1674,'Факторы ликвидности'!C$4:L$2204,10,FALSE),0)</f>
        <v>0</v>
      </c>
    </row>
    <row r="963" spans="2:14" x14ac:dyDescent="0.3">
      <c r="B963">
        <v>959</v>
      </c>
      <c r="C963" s="16">
        <f t="shared" si="19"/>
        <v>6</v>
      </c>
      <c r="D963" s="17">
        <v>42833</v>
      </c>
      <c r="E963">
        <f>IFERROR(VLOOKUP(D962:D1675,'Остатки на корсчетах'!B$3:D$4956,2,FALSE),0)</f>
        <v>0</v>
      </c>
      <c r="F963">
        <f>IFERROR(VLOOKUP(D963:D1675,Сальдо!C$3:D$4010,2,FALSE),0)</f>
        <v>0</v>
      </c>
      <c r="G963">
        <f>IFERROR(VLOOKUP(D963:D1675,'Факторы ликвидности'!C$4:L$2204,2,FALSE),0)</f>
        <v>0</v>
      </c>
      <c r="H963">
        <f>IFERROR(VLOOKUP(D963:D1675,'Факторы ликвидности'!C$4:L$2204,3,FALSE),0)</f>
        <v>0</v>
      </c>
      <c r="I963">
        <f>IFERROR(VLOOKUP(D963:D1675,'Факторы ликвидности'!C$4:L$2204,4,FALSE),0)</f>
        <v>0</v>
      </c>
      <c r="J963">
        <f>IFERROR(VLOOKUP(D963:D1675,'Факторы ликвидности'!C$4:L$2204,5,FALSE),0)</f>
        <v>0</v>
      </c>
      <c r="K963">
        <f>IFERROR(VLOOKUP(D963:D1675,'Факторы ликвидности'!C$4:L$2204,6,FALSE),0)</f>
        <v>0</v>
      </c>
      <c r="L963">
        <f>IFERROR(VLOOKUP(D963:D1675,'Факторы ликвидности'!C$4:L$2204,7,FALSE),0)</f>
        <v>0</v>
      </c>
      <c r="M963">
        <f>IFERROR(VLOOKUP(D963:D1675,'Факторы ликвидности'!C$4:L$2204,8,FALSE),0)</f>
        <v>0</v>
      </c>
      <c r="N963">
        <f>IFERROR(VLOOKUP(D963:D1675,'Факторы ликвидности'!C$4:L$2204,10,FALSE),0)</f>
        <v>0</v>
      </c>
    </row>
    <row r="964" spans="2:14" x14ac:dyDescent="0.3">
      <c r="B964">
        <v>960</v>
      </c>
      <c r="C964" s="16">
        <f t="shared" si="19"/>
        <v>5</v>
      </c>
      <c r="D964" s="17">
        <v>42832</v>
      </c>
      <c r="E964">
        <f>IFERROR(VLOOKUP(D963:D1676,'Остатки на корсчетах'!B$3:D$4956,2,FALSE),0)</f>
        <v>2283.8000000000002</v>
      </c>
      <c r="F964">
        <f>IFERROR(VLOOKUP(D964:D1676,Сальдо!C$3:D$4010,2,FALSE),0)</f>
        <v>85.4</v>
      </c>
      <c r="G964">
        <f>IFERROR(VLOOKUP(D964:D1676,'Факторы ликвидности'!C$4:L$2204,2,FALSE),0)</f>
        <v>-55.8</v>
      </c>
      <c r="H964">
        <f>IFERROR(VLOOKUP(D964:D1676,'Факторы ликвидности'!C$4:L$2204,3,FALSE),0)</f>
        <v>75.400000000000006</v>
      </c>
      <c r="I964">
        <f>IFERROR(VLOOKUP(D964:D1676,'Факторы ликвидности'!C$4:L$2204,4,FALSE),0)</f>
        <v>0</v>
      </c>
      <c r="J964">
        <f>IFERROR(VLOOKUP(D964:D1676,'Факторы ликвидности'!C$4:L$2204,5,FALSE),0)</f>
        <v>0</v>
      </c>
      <c r="K964">
        <f>IFERROR(VLOOKUP(D964:D1676,'Факторы ликвидности'!C$4:L$2204,6,FALSE),0)</f>
        <v>-3.5</v>
      </c>
      <c r="L964">
        <f>IFERROR(VLOOKUP(D964:D1676,'Факторы ликвидности'!C$4:L$2204,7,FALSE),0)</f>
        <v>3.2</v>
      </c>
      <c r="M964">
        <f>IFERROR(VLOOKUP(D964:D1676,'Факторы ликвидности'!C$4:L$2204,8,FALSE),0)</f>
        <v>0</v>
      </c>
      <c r="N964">
        <f>IFERROR(VLOOKUP(D964:D1676,'Факторы ликвидности'!C$4:L$2204,10,FALSE),0)</f>
        <v>-289.2</v>
      </c>
    </row>
    <row r="965" spans="2:14" x14ac:dyDescent="0.3">
      <c r="B965">
        <v>961</v>
      </c>
      <c r="C965" s="16">
        <f t="shared" si="19"/>
        <v>4</v>
      </c>
      <c r="D965" s="17">
        <v>42831</v>
      </c>
      <c r="E965">
        <f>IFERROR(VLOOKUP(D964:D1677,'Остатки на корсчетах'!B$3:D$4956,2,FALSE),0)</f>
        <v>2229.8000000000002</v>
      </c>
      <c r="F965">
        <f>IFERROR(VLOOKUP(D965:D1677,Сальдо!C$3:D$4010,2,FALSE),0)</f>
        <v>131.30000000000001</v>
      </c>
      <c r="G965">
        <f>IFERROR(VLOOKUP(D965:D1677,'Факторы ликвидности'!C$4:L$2204,2,FALSE),0)</f>
        <v>-43.1</v>
      </c>
      <c r="H965">
        <f>IFERROR(VLOOKUP(D965:D1677,'Факторы ликвидности'!C$4:L$2204,3,FALSE),0)</f>
        <v>50.1</v>
      </c>
      <c r="I965">
        <f>IFERROR(VLOOKUP(D965:D1677,'Факторы ликвидности'!C$4:L$2204,4,FALSE),0)</f>
        <v>0</v>
      </c>
      <c r="J965">
        <f>IFERROR(VLOOKUP(D965:D1677,'Факторы ликвидности'!C$4:L$2204,5,FALSE),0)</f>
        <v>0</v>
      </c>
      <c r="K965">
        <f>IFERROR(VLOOKUP(D965:D1677,'Факторы ликвидности'!C$4:L$2204,6,FALSE),0)</f>
        <v>-16.399999999999999</v>
      </c>
      <c r="L965">
        <f>IFERROR(VLOOKUP(D965:D1677,'Факторы ликвидности'!C$4:L$2204,7,FALSE),0)</f>
        <v>3.2</v>
      </c>
      <c r="M965">
        <f>IFERROR(VLOOKUP(D965:D1677,'Факторы ликвидности'!C$4:L$2204,8,FALSE),0)</f>
        <v>0</v>
      </c>
      <c r="N965">
        <f>IFERROR(VLOOKUP(D965:D1677,'Факторы ликвидности'!C$4:L$2204,10,FALSE),0)</f>
        <v>46.9</v>
      </c>
    </row>
    <row r="966" spans="2:14" x14ac:dyDescent="0.3">
      <c r="B966">
        <v>962</v>
      </c>
      <c r="C966" s="16">
        <f t="shared" ref="C966:C1029" si="20">WEEKDAY(D966,2)</f>
        <v>3</v>
      </c>
      <c r="D966" s="17">
        <v>42830</v>
      </c>
      <c r="E966">
        <f>IFERROR(VLOOKUP(D965:D1678,'Остатки на корсчетах'!B$3:D$4956,2,FALSE),0)</f>
        <v>2210.8000000000002</v>
      </c>
      <c r="F966">
        <f>IFERROR(VLOOKUP(D966:D1678,Сальдо!C$3:D$4010,2,FALSE),0)</f>
        <v>54.5</v>
      </c>
      <c r="G966">
        <f>IFERROR(VLOOKUP(D966:D1678,'Факторы ликвидности'!C$4:L$2204,2,FALSE),0)</f>
        <v>-25.3</v>
      </c>
      <c r="H966">
        <f>IFERROR(VLOOKUP(D966:D1678,'Факторы ликвидности'!C$4:L$2204,3,FALSE),0)</f>
        <v>136.80000000000001</v>
      </c>
      <c r="I966">
        <f>IFERROR(VLOOKUP(D966:D1678,'Факторы ликвидности'!C$4:L$2204,4,FALSE),0)</f>
        <v>-43.3</v>
      </c>
      <c r="J966">
        <f>IFERROR(VLOOKUP(D966:D1678,'Факторы ликвидности'!C$4:L$2204,5,FALSE),0)</f>
        <v>73.900000000000006</v>
      </c>
      <c r="K966">
        <f>IFERROR(VLOOKUP(D966:D1678,'Факторы ликвидности'!C$4:L$2204,6,FALSE),0)</f>
        <v>-10.7</v>
      </c>
      <c r="L966">
        <f>IFERROR(VLOOKUP(D966:D1678,'Факторы ликвидности'!C$4:L$2204,7,FALSE),0)</f>
        <v>3.2</v>
      </c>
      <c r="M966">
        <f>IFERROR(VLOOKUP(D966:D1678,'Факторы ликвидности'!C$4:L$2204,8,FALSE),0)</f>
        <v>0</v>
      </c>
      <c r="N966">
        <f>IFERROR(VLOOKUP(D966:D1678,'Факторы ликвидности'!C$4:L$2204,10,FALSE),0)</f>
        <v>-92.6</v>
      </c>
    </row>
    <row r="967" spans="2:14" x14ac:dyDescent="0.3">
      <c r="B967">
        <v>963</v>
      </c>
      <c r="C967" s="18">
        <f t="shared" si="20"/>
        <v>2</v>
      </c>
      <c r="D967" s="8">
        <v>42829</v>
      </c>
      <c r="E967">
        <f>IFERROR(VLOOKUP(D966:D1679,'Остатки на корсчетах'!B$3:D$4956,2,FALSE),0)</f>
        <v>2172.9</v>
      </c>
      <c r="F967">
        <f>IFERROR(VLOOKUP(D967:D1679,Сальдо!C$3:D$4010,2,FALSE),0)</f>
        <v>105</v>
      </c>
      <c r="G967">
        <f>IFERROR(VLOOKUP(D967:D1679,'Факторы ликвидности'!C$4:L$2204,2,FALSE),0)</f>
        <v>-0.6</v>
      </c>
      <c r="H967">
        <f>IFERROR(VLOOKUP(D967:D1679,'Факторы ликвидности'!C$4:L$2204,3,FALSE),0)</f>
        <v>65.900000000000006</v>
      </c>
      <c r="I967">
        <f>IFERROR(VLOOKUP(D967:D1679,'Факторы ликвидности'!C$4:L$2204,4,FALSE),0)</f>
        <v>10.1</v>
      </c>
      <c r="J967">
        <f>IFERROR(VLOOKUP(D967:D1679,'Факторы ликвидности'!C$4:L$2204,5,FALSE),0)</f>
        <v>0</v>
      </c>
      <c r="K967">
        <f>IFERROR(VLOOKUP(D967:D1679,'Факторы ликвидности'!C$4:L$2204,6,FALSE),0)</f>
        <v>19.7</v>
      </c>
      <c r="L967">
        <f>IFERROR(VLOOKUP(D967:D1679,'Факторы ликвидности'!C$4:L$2204,7,FALSE),0)</f>
        <v>3.2</v>
      </c>
      <c r="M967">
        <f>IFERROR(VLOOKUP(D967:D1679,'Факторы ликвидности'!C$4:L$2204,8,FALSE),0)</f>
        <v>0</v>
      </c>
      <c r="N967">
        <f>IFERROR(VLOOKUP(D967:D1679,'Факторы ликвидности'!C$4:L$2204,10,FALSE),0)</f>
        <v>-27.5</v>
      </c>
    </row>
    <row r="968" spans="2:14" x14ac:dyDescent="0.3">
      <c r="B968">
        <v>964</v>
      </c>
      <c r="C968" s="18">
        <f t="shared" si="20"/>
        <v>1</v>
      </c>
      <c r="D968" s="8">
        <v>42828</v>
      </c>
      <c r="E968">
        <f>IFERROR(VLOOKUP(D967:D1680,'Остатки на корсчетах'!B$3:D$4956,2,FALSE),0)</f>
        <v>2144</v>
      </c>
      <c r="F968">
        <f>IFERROR(VLOOKUP(D968:D1680,Сальдо!C$3:D$4010,2,FALSE),0)</f>
        <v>-141.4</v>
      </c>
      <c r="G968">
        <f>IFERROR(VLOOKUP(D968:D1680,'Факторы ликвидности'!C$4:L$2204,2,FALSE),0)</f>
        <v>20.5</v>
      </c>
      <c r="H968">
        <f>IFERROR(VLOOKUP(D968:D1680,'Факторы ликвидности'!C$4:L$2204,3,FALSE),0)</f>
        <v>256.2</v>
      </c>
      <c r="I968">
        <f>IFERROR(VLOOKUP(D968:D1680,'Факторы ликвидности'!C$4:L$2204,4,FALSE),0)</f>
        <v>0</v>
      </c>
      <c r="J968">
        <f>IFERROR(VLOOKUP(D968:D1680,'Факторы ликвидности'!C$4:L$2204,5,FALSE),0)</f>
        <v>0</v>
      </c>
      <c r="K968">
        <f>IFERROR(VLOOKUP(D968:D1680,'Факторы ликвидности'!C$4:L$2204,6,FALSE),0)</f>
        <v>255.5</v>
      </c>
      <c r="L968">
        <f>IFERROR(VLOOKUP(D968:D1680,'Факторы ликвидности'!C$4:L$2204,7,FALSE),0)</f>
        <v>3.2</v>
      </c>
      <c r="M968">
        <f>IFERROR(VLOOKUP(D968:D1680,'Факторы ликвидности'!C$4:L$2204,8,FALSE),0)</f>
        <v>0</v>
      </c>
      <c r="N968">
        <f>IFERROR(VLOOKUP(D968:D1680,'Факторы ликвидности'!C$4:L$2204,10,FALSE),0)</f>
        <v>-247.8</v>
      </c>
    </row>
    <row r="969" spans="2:14" x14ac:dyDescent="0.3">
      <c r="B969">
        <v>965</v>
      </c>
      <c r="C969" s="18">
        <f t="shared" si="20"/>
        <v>7</v>
      </c>
      <c r="D969" s="19">
        <v>42827</v>
      </c>
      <c r="E969">
        <f>IFERROR(VLOOKUP(D968:D1681,'Остатки на корсчетах'!B$3:D$4956,2,FALSE),0)</f>
        <v>0</v>
      </c>
      <c r="F969">
        <f>IFERROR(VLOOKUP(D969:D1681,Сальдо!C$3:D$4010,2,FALSE),0)</f>
        <v>0</v>
      </c>
      <c r="G969">
        <f>IFERROR(VLOOKUP(D969:D1681,'Факторы ликвидности'!C$4:L$2204,2,FALSE),0)</f>
        <v>0</v>
      </c>
      <c r="H969">
        <f>IFERROR(VLOOKUP(D969:D1681,'Факторы ликвидности'!C$4:L$2204,3,FALSE),0)</f>
        <v>0</v>
      </c>
      <c r="I969">
        <f>IFERROR(VLOOKUP(D969:D1681,'Факторы ликвидности'!C$4:L$2204,4,FALSE),0)</f>
        <v>0</v>
      </c>
      <c r="J969">
        <f>IFERROR(VLOOKUP(D969:D1681,'Факторы ликвидности'!C$4:L$2204,5,FALSE),0)</f>
        <v>0</v>
      </c>
      <c r="K969">
        <f>IFERROR(VLOOKUP(D969:D1681,'Факторы ликвидности'!C$4:L$2204,6,FALSE),0)</f>
        <v>0</v>
      </c>
      <c r="L969">
        <f>IFERROR(VLOOKUP(D969:D1681,'Факторы ликвидности'!C$4:L$2204,7,FALSE),0)</f>
        <v>0</v>
      </c>
      <c r="M969">
        <f>IFERROR(VLOOKUP(D969:D1681,'Факторы ликвидности'!C$4:L$2204,8,FALSE),0)</f>
        <v>0</v>
      </c>
      <c r="N969">
        <f>IFERROR(VLOOKUP(D969:D1681,'Факторы ликвидности'!C$4:L$2204,10,FALSE),0)</f>
        <v>0</v>
      </c>
    </row>
    <row r="970" spans="2:14" x14ac:dyDescent="0.3">
      <c r="B970">
        <v>966</v>
      </c>
      <c r="C970" s="18">
        <f t="shared" si="20"/>
        <v>6</v>
      </c>
      <c r="D970" s="19">
        <v>42826</v>
      </c>
      <c r="E970">
        <f>IFERROR(VLOOKUP(D969:D1682,'Остатки на корсчетах'!B$3:D$4956,2,FALSE),0)</f>
        <v>0</v>
      </c>
      <c r="F970">
        <f>IFERROR(VLOOKUP(D970:D1682,Сальдо!C$3:D$4010,2,FALSE),0)</f>
        <v>0</v>
      </c>
      <c r="G970">
        <f>IFERROR(VLOOKUP(D970:D1682,'Факторы ликвидности'!C$4:L$2204,2,FALSE),0)</f>
        <v>0</v>
      </c>
      <c r="H970">
        <f>IFERROR(VLOOKUP(D970:D1682,'Факторы ликвидности'!C$4:L$2204,3,FALSE),0)</f>
        <v>0</v>
      </c>
      <c r="I970">
        <f>IFERROR(VLOOKUP(D970:D1682,'Факторы ликвидности'!C$4:L$2204,4,FALSE),0)</f>
        <v>0</v>
      </c>
      <c r="J970">
        <f>IFERROR(VLOOKUP(D970:D1682,'Факторы ликвидности'!C$4:L$2204,5,FALSE),0)</f>
        <v>0</v>
      </c>
      <c r="K970">
        <f>IFERROR(VLOOKUP(D970:D1682,'Факторы ликвидности'!C$4:L$2204,6,FALSE),0)</f>
        <v>0</v>
      </c>
      <c r="L970">
        <f>IFERROR(VLOOKUP(D970:D1682,'Факторы ликвидности'!C$4:L$2204,7,FALSE),0)</f>
        <v>0</v>
      </c>
      <c r="M970">
        <f>IFERROR(VLOOKUP(D970:D1682,'Факторы ликвидности'!C$4:L$2204,8,FALSE),0)</f>
        <v>0</v>
      </c>
      <c r="N970">
        <f>IFERROR(VLOOKUP(D970:D1682,'Факторы ликвидности'!C$4:L$2204,10,FALSE),0)</f>
        <v>0</v>
      </c>
    </row>
    <row r="971" spans="2:14" x14ac:dyDescent="0.3">
      <c r="B971">
        <v>967</v>
      </c>
      <c r="C971" s="18">
        <f t="shared" si="20"/>
        <v>5</v>
      </c>
      <c r="D971" s="19">
        <v>42825</v>
      </c>
      <c r="E971">
        <f>IFERROR(VLOOKUP(D970:D1683,'Остатки на корсчетах'!B$3:D$4956,2,FALSE),0)</f>
        <v>2008.7</v>
      </c>
      <c r="F971">
        <f>IFERROR(VLOOKUP(D971:D1683,Сальдо!C$3:D$4010,2,FALSE),0)</f>
        <v>95.8</v>
      </c>
      <c r="G971">
        <f>IFERROR(VLOOKUP(D971:D1683,'Факторы ликвидности'!C$4:L$2204,2,FALSE),0)</f>
        <v>-5.0999999999999996</v>
      </c>
      <c r="H971">
        <f>IFERROR(VLOOKUP(D971:D1683,'Факторы ликвидности'!C$4:L$2204,3,FALSE),0)</f>
        <v>-101.8</v>
      </c>
      <c r="I971">
        <f>IFERROR(VLOOKUP(D971:D1683,'Факторы ликвидности'!C$4:L$2204,4,FALSE),0)</f>
        <v>0</v>
      </c>
      <c r="J971">
        <f>IFERROR(VLOOKUP(D971:D1683,'Факторы ликвидности'!C$4:L$2204,5,FALSE),0)</f>
        <v>0</v>
      </c>
      <c r="K971">
        <f>IFERROR(VLOOKUP(D971:D1683,'Факторы ликвидности'!C$4:L$2204,6,FALSE),0)</f>
        <v>-301.10000000000002</v>
      </c>
      <c r="L971">
        <f>IFERROR(VLOOKUP(D971:D1683,'Факторы ликвидности'!C$4:L$2204,7,FALSE),0)</f>
        <v>3.2</v>
      </c>
      <c r="M971">
        <f>IFERROR(VLOOKUP(D971:D1683,'Факторы ликвидности'!C$4:L$2204,8,FALSE),0)</f>
        <v>0</v>
      </c>
      <c r="N971">
        <f>IFERROR(VLOOKUP(D971:D1683,'Факторы ликвидности'!C$4:L$2204,10,FALSE),0)</f>
        <v>242.1</v>
      </c>
    </row>
    <row r="972" spans="2:14" x14ac:dyDescent="0.3">
      <c r="B972">
        <v>968</v>
      </c>
      <c r="C972" s="18">
        <f t="shared" si="20"/>
        <v>4</v>
      </c>
      <c r="D972" s="19">
        <v>42824</v>
      </c>
      <c r="E972">
        <f>IFERROR(VLOOKUP(D971:D1684,'Остатки на корсчетах'!B$3:D$4956,2,FALSE),0)</f>
        <v>1870.2</v>
      </c>
      <c r="F972">
        <f>IFERROR(VLOOKUP(D972:D1684,Сальдо!C$3:D$4010,2,FALSE),0)</f>
        <v>52.4</v>
      </c>
      <c r="G972">
        <f>IFERROR(VLOOKUP(D972:D1684,'Факторы ликвидности'!C$4:L$2204,2,FALSE),0)</f>
        <v>12.3</v>
      </c>
      <c r="H972">
        <f>IFERROR(VLOOKUP(D972:D1684,'Факторы ликвидности'!C$4:L$2204,3,FALSE),0)</f>
        <v>177.9</v>
      </c>
      <c r="I972">
        <f>IFERROR(VLOOKUP(D972:D1684,'Факторы ликвидности'!C$4:L$2204,4,FALSE),0)</f>
        <v>0</v>
      </c>
      <c r="J972">
        <f>IFERROR(VLOOKUP(D972:D1684,'Факторы ликвидности'!C$4:L$2204,5,FALSE),0)</f>
        <v>0</v>
      </c>
      <c r="K972">
        <f>IFERROR(VLOOKUP(D972:D1684,'Факторы ликвидности'!C$4:L$2204,6,FALSE),0)</f>
        <v>13.4</v>
      </c>
      <c r="L972">
        <f>IFERROR(VLOOKUP(D972:D1684,'Факторы ликвидности'!C$4:L$2204,7,FALSE),0)</f>
        <v>3.2</v>
      </c>
      <c r="M972">
        <f>IFERROR(VLOOKUP(D972:D1684,'Факторы ликвидности'!C$4:L$2204,8,FALSE),0)</f>
        <v>0</v>
      </c>
      <c r="N972">
        <f>IFERROR(VLOOKUP(D972:D1684,'Факторы ликвидности'!C$4:L$2204,10,FALSE),0)</f>
        <v>-51.7</v>
      </c>
    </row>
    <row r="973" spans="2:14" x14ac:dyDescent="0.3">
      <c r="B973">
        <v>969</v>
      </c>
      <c r="C973" s="18">
        <f t="shared" si="20"/>
        <v>3</v>
      </c>
      <c r="D973" s="19">
        <v>42823</v>
      </c>
      <c r="E973">
        <f>IFERROR(VLOOKUP(D972:D1685,'Остатки на корсчетах'!B$3:D$4956,2,FALSE),0)</f>
        <v>1558.7</v>
      </c>
      <c r="F973">
        <f>IFERROR(VLOOKUP(D973:D1685,Сальдо!C$3:D$4010,2,FALSE),0)</f>
        <v>321.3</v>
      </c>
      <c r="G973">
        <f>IFERROR(VLOOKUP(D973:D1685,'Факторы ликвидности'!C$4:L$2204,2,FALSE),0)</f>
        <v>22.1</v>
      </c>
      <c r="H973">
        <f>IFERROR(VLOOKUP(D973:D1685,'Факторы ликвидности'!C$4:L$2204,3,FALSE),0)</f>
        <v>21.3</v>
      </c>
      <c r="I973">
        <f>IFERROR(VLOOKUP(D973:D1685,'Факторы ликвидности'!C$4:L$2204,4,FALSE),0)</f>
        <v>-45.5</v>
      </c>
      <c r="J973">
        <f>IFERROR(VLOOKUP(D973:D1685,'Факторы ликвидности'!C$4:L$2204,5,FALSE),0)</f>
        <v>49.5</v>
      </c>
      <c r="K973">
        <f>IFERROR(VLOOKUP(D973:D1685,'Факторы ликвидности'!C$4:L$2204,6,FALSE),0)</f>
        <v>7.6</v>
      </c>
      <c r="L973">
        <f>IFERROR(VLOOKUP(D973:D1685,'Факторы ликвидности'!C$4:L$2204,7,FALSE),0)</f>
        <v>3.2</v>
      </c>
      <c r="M973">
        <f>IFERROR(VLOOKUP(D973:D1685,'Факторы ликвидности'!C$4:L$2204,8,FALSE),0)</f>
        <v>0</v>
      </c>
      <c r="N973">
        <f>IFERROR(VLOOKUP(D973:D1685,'Факторы ликвидности'!C$4:L$2204,10,FALSE),0)</f>
        <v>268.2</v>
      </c>
    </row>
    <row r="974" spans="2:14" x14ac:dyDescent="0.3">
      <c r="B974">
        <v>970</v>
      </c>
      <c r="C974" s="16">
        <f t="shared" si="20"/>
        <v>2</v>
      </c>
      <c r="D974" s="17">
        <v>42822</v>
      </c>
      <c r="E974">
        <f>IFERROR(VLOOKUP(D973:D1686,'Остатки на корсчетах'!B$3:D$4956,2,FALSE),0)</f>
        <v>1678</v>
      </c>
      <c r="F974">
        <f>IFERROR(VLOOKUP(D974:D1686,Сальдо!C$3:D$4010,2,FALSE),0)</f>
        <v>110.2</v>
      </c>
      <c r="G974">
        <f>IFERROR(VLOOKUP(D974:D1686,'Факторы ликвидности'!C$4:L$2204,2,FALSE),0)</f>
        <v>30.9</v>
      </c>
      <c r="H974">
        <f>IFERROR(VLOOKUP(D974:D1686,'Факторы ликвидности'!C$4:L$2204,3,FALSE),0)</f>
        <v>-233.8</v>
      </c>
      <c r="I974">
        <f>IFERROR(VLOOKUP(D974:D1686,'Факторы ликвидности'!C$4:L$2204,4,FALSE),0)</f>
        <v>9.3000000000000007</v>
      </c>
      <c r="J974">
        <f>IFERROR(VLOOKUP(D974:D1686,'Факторы ликвидности'!C$4:L$2204,5,FALSE),0)</f>
        <v>0</v>
      </c>
      <c r="K974">
        <f>IFERROR(VLOOKUP(D974:D1686,'Факторы ликвидности'!C$4:L$2204,6,FALSE),0)</f>
        <v>6.6</v>
      </c>
      <c r="L974">
        <f>IFERROR(VLOOKUP(D974:D1686,'Факторы ликвидности'!C$4:L$2204,7,FALSE),0)</f>
        <v>3.2</v>
      </c>
      <c r="M974">
        <f>IFERROR(VLOOKUP(D974:D1686,'Факторы ликвидности'!C$4:L$2204,8,FALSE),0)</f>
        <v>0</v>
      </c>
      <c r="N974">
        <f>IFERROR(VLOOKUP(D974:D1686,'Факторы ликвидности'!C$4:L$2204,10,FALSE),0)</f>
        <v>83.5</v>
      </c>
    </row>
    <row r="975" spans="2:14" x14ac:dyDescent="0.3">
      <c r="B975">
        <v>971</v>
      </c>
      <c r="C975" s="16">
        <f t="shared" si="20"/>
        <v>1</v>
      </c>
      <c r="D975" s="17">
        <v>42821</v>
      </c>
      <c r="E975">
        <f>IFERROR(VLOOKUP(D974:D1687,'Остатки на корсчетах'!B$3:D$4956,2,FALSE),0)</f>
        <v>1990.3</v>
      </c>
      <c r="F975">
        <f>IFERROR(VLOOKUP(D975:D1687,Сальдо!C$3:D$4010,2,FALSE),0)</f>
        <v>116</v>
      </c>
      <c r="G975">
        <f>IFERROR(VLOOKUP(D975:D1687,'Факторы ликвидности'!C$4:L$2204,2,FALSE),0)</f>
        <v>49.5</v>
      </c>
      <c r="H975">
        <f>IFERROR(VLOOKUP(D975:D1687,'Факторы ликвидности'!C$4:L$2204,3,FALSE),0)</f>
        <v>-367.3</v>
      </c>
      <c r="I975">
        <f>IFERROR(VLOOKUP(D975:D1687,'Факторы ликвидности'!C$4:L$2204,4,FALSE),0)</f>
        <v>0</v>
      </c>
      <c r="J975">
        <f>IFERROR(VLOOKUP(D975:D1687,'Факторы ликвидности'!C$4:L$2204,5,FALSE),0)</f>
        <v>0</v>
      </c>
      <c r="K975">
        <f>IFERROR(VLOOKUP(D975:D1687,'Факторы ликвидности'!C$4:L$2204,6,FALSE),0)</f>
        <v>33.799999999999997</v>
      </c>
      <c r="L975">
        <f>IFERROR(VLOOKUP(D975:D1687,'Факторы ликвидности'!C$4:L$2204,7,FALSE),0)</f>
        <v>3.2</v>
      </c>
      <c r="M975">
        <f>IFERROR(VLOOKUP(D975:D1687,'Факторы ликвидности'!C$4:L$2204,8,FALSE),0)</f>
        <v>0</v>
      </c>
      <c r="N975">
        <f>IFERROR(VLOOKUP(D975:D1687,'Факторы ликвидности'!C$4:L$2204,10,FALSE),0)</f>
        <v>5.4</v>
      </c>
    </row>
    <row r="976" spans="2:14" x14ac:dyDescent="0.3">
      <c r="B976">
        <v>972</v>
      </c>
      <c r="C976" s="16">
        <f t="shared" si="20"/>
        <v>7</v>
      </c>
      <c r="D976" s="17">
        <v>42820</v>
      </c>
      <c r="E976">
        <f>IFERROR(VLOOKUP(D975:D1688,'Остатки на корсчетах'!B$3:D$4956,2,FALSE),0)</f>
        <v>0</v>
      </c>
      <c r="F976">
        <f>IFERROR(VLOOKUP(D976:D1688,Сальдо!C$3:D$4010,2,FALSE),0)</f>
        <v>0</v>
      </c>
      <c r="G976">
        <f>IFERROR(VLOOKUP(D976:D1688,'Факторы ликвидности'!C$4:L$2204,2,FALSE),0)</f>
        <v>0</v>
      </c>
      <c r="H976">
        <f>IFERROR(VLOOKUP(D976:D1688,'Факторы ликвидности'!C$4:L$2204,3,FALSE),0)</f>
        <v>0</v>
      </c>
      <c r="I976">
        <f>IFERROR(VLOOKUP(D976:D1688,'Факторы ликвидности'!C$4:L$2204,4,FALSE),0)</f>
        <v>0</v>
      </c>
      <c r="J976">
        <f>IFERROR(VLOOKUP(D976:D1688,'Факторы ликвидности'!C$4:L$2204,5,FALSE),0)</f>
        <v>0</v>
      </c>
      <c r="K976">
        <f>IFERROR(VLOOKUP(D976:D1688,'Факторы ликвидности'!C$4:L$2204,6,FALSE),0)</f>
        <v>0</v>
      </c>
      <c r="L976">
        <f>IFERROR(VLOOKUP(D976:D1688,'Факторы ликвидности'!C$4:L$2204,7,FALSE),0)</f>
        <v>0</v>
      </c>
      <c r="M976">
        <f>IFERROR(VLOOKUP(D976:D1688,'Факторы ликвидности'!C$4:L$2204,8,FALSE),0)</f>
        <v>0</v>
      </c>
      <c r="N976">
        <f>IFERROR(VLOOKUP(D976:D1688,'Факторы ликвидности'!C$4:L$2204,10,FALSE),0)</f>
        <v>0</v>
      </c>
    </row>
    <row r="977" spans="2:14" x14ac:dyDescent="0.3">
      <c r="B977">
        <v>973</v>
      </c>
      <c r="C977" s="16">
        <f t="shared" si="20"/>
        <v>6</v>
      </c>
      <c r="D977" s="17">
        <v>42819</v>
      </c>
      <c r="E977">
        <f>IFERROR(VLOOKUP(D976:D1689,'Остатки на корсчетах'!B$3:D$4956,2,FALSE),0)</f>
        <v>0</v>
      </c>
      <c r="F977">
        <f>IFERROR(VLOOKUP(D977:D1689,Сальдо!C$3:D$4010,2,FALSE),0)</f>
        <v>0</v>
      </c>
      <c r="G977">
        <f>IFERROR(VLOOKUP(D977:D1689,'Факторы ликвидности'!C$4:L$2204,2,FALSE),0)</f>
        <v>0</v>
      </c>
      <c r="H977">
        <f>IFERROR(VLOOKUP(D977:D1689,'Факторы ликвидности'!C$4:L$2204,3,FALSE),0)</f>
        <v>0</v>
      </c>
      <c r="I977">
        <f>IFERROR(VLOOKUP(D977:D1689,'Факторы ликвидности'!C$4:L$2204,4,FALSE),0)</f>
        <v>0</v>
      </c>
      <c r="J977">
        <f>IFERROR(VLOOKUP(D977:D1689,'Факторы ликвидности'!C$4:L$2204,5,FALSE),0)</f>
        <v>0</v>
      </c>
      <c r="K977">
        <f>IFERROR(VLOOKUP(D977:D1689,'Факторы ликвидности'!C$4:L$2204,6,FALSE),0)</f>
        <v>0</v>
      </c>
      <c r="L977">
        <f>IFERROR(VLOOKUP(D977:D1689,'Факторы ликвидности'!C$4:L$2204,7,FALSE),0)</f>
        <v>0</v>
      </c>
      <c r="M977">
        <f>IFERROR(VLOOKUP(D977:D1689,'Факторы ликвидности'!C$4:L$2204,8,FALSE),0)</f>
        <v>0</v>
      </c>
      <c r="N977">
        <f>IFERROR(VLOOKUP(D977:D1689,'Факторы ликвидности'!C$4:L$2204,10,FALSE),0)</f>
        <v>0</v>
      </c>
    </row>
    <row r="978" spans="2:14" x14ac:dyDescent="0.3">
      <c r="B978">
        <v>974</v>
      </c>
      <c r="C978" s="16">
        <f t="shared" si="20"/>
        <v>5</v>
      </c>
      <c r="D978" s="17">
        <v>42818</v>
      </c>
      <c r="E978">
        <f>IFERROR(VLOOKUP(D977:D1690,'Остатки на корсчетах'!B$3:D$4956,2,FALSE),0)</f>
        <v>2029.5</v>
      </c>
      <c r="F978">
        <f>IFERROR(VLOOKUP(D978:D1690,Сальдо!C$3:D$4010,2,FALSE),0)</f>
        <v>131.1</v>
      </c>
      <c r="G978">
        <f>IFERROR(VLOOKUP(D978:D1690,'Факторы ликвидности'!C$4:L$2204,2,FALSE),0)</f>
        <v>7.2</v>
      </c>
      <c r="H978">
        <f>IFERROR(VLOOKUP(D978:D1690,'Факторы ликвидности'!C$4:L$2204,3,FALSE),0)</f>
        <v>-57.1</v>
      </c>
      <c r="I978">
        <f>IFERROR(VLOOKUP(D978:D1690,'Факторы ликвидности'!C$4:L$2204,4,FALSE),0)</f>
        <v>0</v>
      </c>
      <c r="J978">
        <f>IFERROR(VLOOKUP(D978:D1690,'Факторы ликвидности'!C$4:L$2204,5,FALSE),0)</f>
        <v>0</v>
      </c>
      <c r="K978">
        <f>IFERROR(VLOOKUP(D978:D1690,'Факторы ликвидности'!C$4:L$2204,6,FALSE),0)</f>
        <v>1.5</v>
      </c>
      <c r="L978">
        <f>IFERROR(VLOOKUP(D978:D1690,'Факторы ликвидности'!C$4:L$2204,7,FALSE),0)</f>
        <v>3.2</v>
      </c>
      <c r="M978">
        <f>IFERROR(VLOOKUP(D978:D1690,'Факторы ликвидности'!C$4:L$2204,8,FALSE),0)</f>
        <v>0</v>
      </c>
      <c r="N978">
        <f>IFERROR(VLOOKUP(D978:D1690,'Факторы ликвидности'!C$4:L$2204,10,FALSE),0)</f>
        <v>10.8</v>
      </c>
    </row>
    <row r="979" spans="2:14" x14ac:dyDescent="0.3">
      <c r="B979">
        <v>975</v>
      </c>
      <c r="C979" s="16">
        <f t="shared" si="20"/>
        <v>4</v>
      </c>
      <c r="D979" s="17">
        <v>42817</v>
      </c>
      <c r="E979">
        <f>IFERROR(VLOOKUP(D978:D1691,'Остатки на корсчетах'!B$3:D$4956,2,FALSE),0)</f>
        <v>2047.6</v>
      </c>
      <c r="F979">
        <f>IFERROR(VLOOKUP(D979:D1691,Сальдо!C$3:D$4010,2,FALSE),0)</f>
        <v>126</v>
      </c>
      <c r="G979">
        <f>IFERROR(VLOOKUP(D979:D1691,'Факторы ликвидности'!C$4:L$2204,2,FALSE),0)</f>
        <v>14.7</v>
      </c>
      <c r="H979">
        <f>IFERROR(VLOOKUP(D979:D1691,'Факторы ликвидности'!C$4:L$2204,3,FALSE),0)</f>
        <v>-29.1</v>
      </c>
      <c r="I979">
        <f>IFERROR(VLOOKUP(D979:D1691,'Факторы ликвидности'!C$4:L$2204,4,FALSE),0)</f>
        <v>0</v>
      </c>
      <c r="J979">
        <f>IFERROR(VLOOKUP(D979:D1691,'Факторы ликвидности'!C$4:L$2204,5,FALSE),0)</f>
        <v>0</v>
      </c>
      <c r="K979">
        <f>IFERROR(VLOOKUP(D979:D1691,'Факторы ликвидности'!C$4:L$2204,6,FALSE),0)</f>
        <v>-19.600000000000001</v>
      </c>
      <c r="L979">
        <f>IFERROR(VLOOKUP(D979:D1691,'Факторы ликвидности'!C$4:L$2204,7,FALSE),0)</f>
        <v>3.2</v>
      </c>
      <c r="M979">
        <f>IFERROR(VLOOKUP(D979:D1691,'Факторы ликвидности'!C$4:L$2204,8,FALSE),0)</f>
        <v>0</v>
      </c>
      <c r="N979">
        <f>IFERROR(VLOOKUP(D979:D1691,'Факторы ликвидности'!C$4:L$2204,10,FALSE),0)</f>
        <v>-3.7</v>
      </c>
    </row>
    <row r="980" spans="2:14" x14ac:dyDescent="0.3">
      <c r="B980">
        <v>976</v>
      </c>
      <c r="C980" s="16">
        <f t="shared" si="20"/>
        <v>3</v>
      </c>
      <c r="D980" s="17">
        <v>42816</v>
      </c>
      <c r="E980">
        <f>IFERROR(VLOOKUP(D979:D1692,'Остатки на корсчетах'!B$3:D$4956,2,FALSE),0)</f>
        <v>2004.7</v>
      </c>
      <c r="F980">
        <f>IFERROR(VLOOKUP(D980:D1692,Сальдо!C$3:D$4010,2,FALSE),0)</f>
        <v>444</v>
      </c>
      <c r="G980">
        <f>IFERROR(VLOOKUP(D980:D1692,'Факторы ликвидности'!C$4:L$2204,2,FALSE),0)</f>
        <v>25.5</v>
      </c>
      <c r="H980">
        <f>IFERROR(VLOOKUP(D980:D1692,'Факторы ликвидности'!C$4:L$2204,3,FALSE),0)</f>
        <v>-291.2</v>
      </c>
      <c r="I980">
        <f>IFERROR(VLOOKUP(D980:D1692,'Факторы ликвидности'!C$4:L$2204,4,FALSE),0)</f>
        <v>-34.1</v>
      </c>
      <c r="J980">
        <f>IFERROR(VLOOKUP(D980:D1692,'Факторы ликвидности'!C$4:L$2204,5,FALSE),0)</f>
        <v>0</v>
      </c>
      <c r="K980">
        <f>IFERROR(VLOOKUP(D980:D1692,'Факторы ликвидности'!C$4:L$2204,6,FALSE),0)</f>
        <v>3.9</v>
      </c>
      <c r="L980">
        <f>IFERROR(VLOOKUP(D980:D1692,'Факторы ликвидности'!C$4:L$2204,7,FALSE),0)</f>
        <v>3.2</v>
      </c>
      <c r="M980">
        <f>IFERROR(VLOOKUP(D980:D1692,'Факторы ликвидности'!C$4:L$2204,8,FALSE),0)</f>
        <v>0</v>
      </c>
      <c r="N980">
        <f>IFERROR(VLOOKUP(D980:D1692,'Факторы ликвидности'!C$4:L$2204,10,FALSE),0)</f>
        <v>308.7</v>
      </c>
    </row>
    <row r="981" spans="2:14" x14ac:dyDescent="0.3">
      <c r="B981">
        <v>977</v>
      </c>
      <c r="C981" s="18">
        <f t="shared" si="20"/>
        <v>2</v>
      </c>
      <c r="D981" s="8">
        <v>42815</v>
      </c>
      <c r="E981">
        <f>IFERROR(VLOOKUP(D980:D1693,'Остатки на корсчетах'!B$3:D$4956,2,FALSE),0)</f>
        <v>1786.5</v>
      </c>
      <c r="F981">
        <f>IFERROR(VLOOKUP(D981:D1693,Сальдо!C$3:D$4010,2,FALSE),0)</f>
        <v>147.80000000000001</v>
      </c>
      <c r="G981">
        <f>IFERROR(VLOOKUP(D981:D1693,'Факторы ликвидности'!C$4:L$2204,2,FALSE),0)</f>
        <v>35.1</v>
      </c>
      <c r="H981">
        <f>IFERROR(VLOOKUP(D981:D1693,'Факторы ликвидности'!C$4:L$2204,3,FALSE),0)</f>
        <v>181.6</v>
      </c>
      <c r="I981">
        <f>IFERROR(VLOOKUP(D981:D1693,'Факторы ликвидности'!C$4:L$2204,4,FALSE),0)</f>
        <v>5.4</v>
      </c>
      <c r="J981">
        <f>IFERROR(VLOOKUP(D981:D1693,'Факторы ликвидности'!C$4:L$2204,5,FALSE),0)</f>
        <v>0</v>
      </c>
      <c r="K981">
        <f>IFERROR(VLOOKUP(D981:D1693,'Факторы ликвидности'!C$4:L$2204,6,FALSE),0)</f>
        <v>143.1</v>
      </c>
      <c r="L981">
        <f>IFERROR(VLOOKUP(D981:D1693,'Факторы ликвидности'!C$4:L$2204,7,FALSE),0)</f>
        <v>3.2</v>
      </c>
      <c r="M981">
        <f>IFERROR(VLOOKUP(D981:D1693,'Факторы ликвидности'!C$4:L$2204,8,FALSE),0)</f>
        <v>0</v>
      </c>
      <c r="N981">
        <f>IFERROR(VLOOKUP(D981:D1693,'Факторы ликвидности'!C$4:L$2204,10,FALSE),0)</f>
        <v>1.6</v>
      </c>
    </row>
    <row r="982" spans="2:14" x14ac:dyDescent="0.3">
      <c r="B982">
        <v>978</v>
      </c>
      <c r="C982" s="18">
        <f t="shared" si="20"/>
        <v>1</v>
      </c>
      <c r="D982" s="8">
        <v>42814</v>
      </c>
      <c r="E982">
        <f>IFERROR(VLOOKUP(D981:D1694,'Остатки на корсчетах'!B$3:D$4956,2,FALSE),0)</f>
        <v>1854.7</v>
      </c>
      <c r="F982">
        <f>IFERROR(VLOOKUP(D982:D1694,Сальдо!C$3:D$4010,2,FALSE),0)</f>
        <v>144.5</v>
      </c>
      <c r="G982">
        <f>IFERROR(VLOOKUP(D982:D1694,'Факторы ликвидности'!C$4:L$2204,2,FALSE),0)</f>
        <v>44</v>
      </c>
      <c r="H982">
        <f>IFERROR(VLOOKUP(D982:D1694,'Факторы ликвидности'!C$4:L$2204,3,FALSE),0)</f>
        <v>-98.2</v>
      </c>
      <c r="I982">
        <f>IFERROR(VLOOKUP(D982:D1694,'Факторы ликвидности'!C$4:L$2204,4,FALSE),0)</f>
        <v>0</v>
      </c>
      <c r="J982">
        <f>IFERROR(VLOOKUP(D982:D1694,'Факторы ликвидности'!C$4:L$2204,5,FALSE),0)</f>
        <v>0</v>
      </c>
      <c r="K982">
        <f>IFERROR(VLOOKUP(D982:D1694,'Факторы ликвидности'!C$4:L$2204,6,FALSE),0)</f>
        <v>-135.69999999999999</v>
      </c>
      <c r="L982">
        <f>IFERROR(VLOOKUP(D982:D1694,'Факторы ликвидности'!C$4:L$2204,7,FALSE),0)</f>
        <v>3.2</v>
      </c>
      <c r="M982">
        <f>IFERROR(VLOOKUP(D982:D1694,'Факторы ликвидности'!C$4:L$2204,8,FALSE),0)</f>
        <v>0</v>
      </c>
      <c r="N982">
        <f>IFERROR(VLOOKUP(D982:D1694,'Факторы ликвидности'!C$4:L$2204,10,FALSE),0)</f>
        <v>-13.8</v>
      </c>
    </row>
    <row r="983" spans="2:14" x14ac:dyDescent="0.3">
      <c r="B983">
        <v>979</v>
      </c>
      <c r="C983" s="18">
        <f t="shared" si="20"/>
        <v>7</v>
      </c>
      <c r="D983" s="19">
        <v>42813</v>
      </c>
      <c r="E983">
        <f>IFERROR(VLOOKUP(D982:D1695,'Остатки на корсчетах'!B$3:D$4956,2,FALSE),0)</f>
        <v>0</v>
      </c>
      <c r="F983">
        <f>IFERROR(VLOOKUP(D983:D1695,Сальдо!C$3:D$4010,2,FALSE),0)</f>
        <v>0</v>
      </c>
      <c r="G983">
        <f>IFERROR(VLOOKUP(D983:D1695,'Факторы ликвидности'!C$4:L$2204,2,FALSE),0)</f>
        <v>0</v>
      </c>
      <c r="H983">
        <f>IFERROR(VLOOKUP(D983:D1695,'Факторы ликвидности'!C$4:L$2204,3,FALSE),0)</f>
        <v>0</v>
      </c>
      <c r="I983">
        <f>IFERROR(VLOOKUP(D983:D1695,'Факторы ликвидности'!C$4:L$2204,4,FALSE),0)</f>
        <v>0</v>
      </c>
      <c r="J983">
        <f>IFERROR(VLOOKUP(D983:D1695,'Факторы ликвидности'!C$4:L$2204,5,FALSE),0)</f>
        <v>0</v>
      </c>
      <c r="K983">
        <f>IFERROR(VLOOKUP(D983:D1695,'Факторы ликвидности'!C$4:L$2204,6,FALSE),0)</f>
        <v>0</v>
      </c>
      <c r="L983">
        <f>IFERROR(VLOOKUP(D983:D1695,'Факторы ликвидности'!C$4:L$2204,7,FALSE),0)</f>
        <v>0</v>
      </c>
      <c r="M983">
        <f>IFERROR(VLOOKUP(D983:D1695,'Факторы ликвидности'!C$4:L$2204,8,FALSE),0)</f>
        <v>0</v>
      </c>
      <c r="N983">
        <f>IFERROR(VLOOKUP(D983:D1695,'Факторы ликвидности'!C$4:L$2204,10,FALSE),0)</f>
        <v>0</v>
      </c>
    </row>
    <row r="984" spans="2:14" x14ac:dyDescent="0.3">
      <c r="B984">
        <v>980</v>
      </c>
      <c r="C984" s="18">
        <f t="shared" si="20"/>
        <v>6</v>
      </c>
      <c r="D984" s="19">
        <v>42812</v>
      </c>
      <c r="E984">
        <f>IFERROR(VLOOKUP(D983:D1696,'Остатки на корсчетах'!B$3:D$4956,2,FALSE),0)</f>
        <v>0</v>
      </c>
      <c r="F984">
        <f>IFERROR(VLOOKUP(D984:D1696,Сальдо!C$3:D$4010,2,FALSE),0)</f>
        <v>0</v>
      </c>
      <c r="G984">
        <f>IFERROR(VLOOKUP(D984:D1696,'Факторы ликвидности'!C$4:L$2204,2,FALSE),0)</f>
        <v>0</v>
      </c>
      <c r="H984">
        <f>IFERROR(VLOOKUP(D984:D1696,'Факторы ликвидности'!C$4:L$2204,3,FALSE),0)</f>
        <v>0</v>
      </c>
      <c r="I984">
        <f>IFERROR(VLOOKUP(D984:D1696,'Факторы ликвидности'!C$4:L$2204,4,FALSE),0)</f>
        <v>0</v>
      </c>
      <c r="J984">
        <f>IFERROR(VLOOKUP(D984:D1696,'Факторы ликвидности'!C$4:L$2204,5,FALSE),0)</f>
        <v>0</v>
      </c>
      <c r="K984">
        <f>IFERROR(VLOOKUP(D984:D1696,'Факторы ликвидности'!C$4:L$2204,6,FALSE),0)</f>
        <v>0</v>
      </c>
      <c r="L984">
        <f>IFERROR(VLOOKUP(D984:D1696,'Факторы ликвидности'!C$4:L$2204,7,FALSE),0)</f>
        <v>0</v>
      </c>
      <c r="M984">
        <f>IFERROR(VLOOKUP(D984:D1696,'Факторы ликвидности'!C$4:L$2204,8,FALSE),0)</f>
        <v>0</v>
      </c>
      <c r="N984">
        <f>IFERROR(VLOOKUP(D984:D1696,'Факторы ликвидности'!C$4:L$2204,10,FALSE),0)</f>
        <v>0</v>
      </c>
    </row>
    <row r="985" spans="2:14" x14ac:dyDescent="0.3">
      <c r="B985">
        <v>981</v>
      </c>
      <c r="C985" s="18">
        <f t="shared" si="20"/>
        <v>5</v>
      </c>
      <c r="D985" s="19">
        <v>42811</v>
      </c>
      <c r="E985">
        <f>IFERROR(VLOOKUP(D984:D1697,'Остатки на корсчетах'!B$3:D$4956,2,FALSE),0)</f>
        <v>1757.7</v>
      </c>
      <c r="F985">
        <f>IFERROR(VLOOKUP(D985:D1697,Сальдо!C$3:D$4010,2,FALSE),0)</f>
        <v>158.9</v>
      </c>
      <c r="G985">
        <f>IFERROR(VLOOKUP(D985:D1697,'Факторы ликвидности'!C$4:L$2204,2,FALSE),0)</f>
        <v>-20.2</v>
      </c>
      <c r="H985">
        <f>IFERROR(VLOOKUP(D985:D1697,'Факторы ликвидности'!C$4:L$2204,3,FALSE),0)</f>
        <v>108.1</v>
      </c>
      <c r="I985">
        <f>IFERROR(VLOOKUP(D985:D1697,'Факторы ликвидности'!C$4:L$2204,4,FALSE),0)</f>
        <v>0</v>
      </c>
      <c r="J985">
        <f>IFERROR(VLOOKUP(D985:D1697,'Факторы ликвидности'!C$4:L$2204,5,FALSE),0)</f>
        <v>0</v>
      </c>
      <c r="K985">
        <f>IFERROR(VLOOKUP(D985:D1697,'Факторы ликвидности'!C$4:L$2204,6,FALSE),0)</f>
        <v>-0.3</v>
      </c>
      <c r="L985">
        <f>IFERROR(VLOOKUP(D985:D1697,'Факторы ликвидности'!C$4:L$2204,7,FALSE),0)</f>
        <v>3.1</v>
      </c>
      <c r="M985">
        <f>IFERROR(VLOOKUP(D985:D1697,'Факторы ликвидности'!C$4:L$2204,8,FALSE),0)</f>
        <v>-4.8</v>
      </c>
      <c r="N985">
        <f>IFERROR(VLOOKUP(D985:D1697,'Факторы ликвидности'!C$4:L$2204,10,FALSE),0)</f>
        <v>13.9</v>
      </c>
    </row>
    <row r="986" spans="2:14" x14ac:dyDescent="0.3">
      <c r="B986">
        <v>982</v>
      </c>
      <c r="C986" s="18">
        <f t="shared" si="20"/>
        <v>4</v>
      </c>
      <c r="D986" s="19">
        <v>42810</v>
      </c>
      <c r="E986">
        <f>IFERROR(VLOOKUP(D985:D1698,'Остатки на корсчетах'!B$3:D$4956,2,FALSE),0)</f>
        <v>1733.6</v>
      </c>
      <c r="F986">
        <f>IFERROR(VLOOKUP(D986:D1698,Сальдо!C$3:D$4010,2,FALSE),0)</f>
        <v>146.69999999999999</v>
      </c>
      <c r="G986">
        <f>IFERROR(VLOOKUP(D986:D1698,'Факторы ликвидности'!C$4:L$2204,2,FALSE),0)</f>
        <v>-23.8</v>
      </c>
      <c r="H986">
        <f>IFERROR(VLOOKUP(D986:D1698,'Факторы ликвидности'!C$4:L$2204,3,FALSE),0)</f>
        <v>49.4</v>
      </c>
      <c r="I986">
        <f>IFERROR(VLOOKUP(D986:D1698,'Факторы ликвидности'!C$4:L$2204,4,FALSE),0)</f>
        <v>0</v>
      </c>
      <c r="J986">
        <f>IFERROR(VLOOKUP(D986:D1698,'Факторы ликвидности'!C$4:L$2204,5,FALSE),0)</f>
        <v>0</v>
      </c>
      <c r="K986">
        <f>IFERROR(VLOOKUP(D986:D1698,'Факторы ликвидности'!C$4:L$2204,6,FALSE),0)</f>
        <v>42.1</v>
      </c>
      <c r="L986">
        <f>IFERROR(VLOOKUP(D986:D1698,'Факторы ликвидности'!C$4:L$2204,7,FALSE),0)</f>
        <v>3.2</v>
      </c>
      <c r="M986">
        <f>IFERROR(VLOOKUP(D986:D1698,'Факторы ликвидности'!C$4:L$2204,8,FALSE),0)</f>
        <v>9.9</v>
      </c>
      <c r="N986">
        <f>IFERROR(VLOOKUP(D986:D1698,'Факторы ликвидности'!C$4:L$2204,10,FALSE),0)</f>
        <v>-11.4</v>
      </c>
    </row>
    <row r="987" spans="2:14" x14ac:dyDescent="0.3">
      <c r="B987">
        <v>983</v>
      </c>
      <c r="C987" s="18">
        <f t="shared" si="20"/>
        <v>3</v>
      </c>
      <c r="D987" s="19">
        <v>42809</v>
      </c>
      <c r="E987">
        <f>IFERROR(VLOOKUP(D986:D1699,'Остатки на корсчетах'!B$3:D$4956,2,FALSE),0)</f>
        <v>1825.4</v>
      </c>
      <c r="F987">
        <f>IFERROR(VLOOKUP(D987:D1699,Сальдо!C$3:D$4010,2,FALSE),0)</f>
        <v>24.7</v>
      </c>
      <c r="G987">
        <f>IFERROR(VLOOKUP(D987:D1699,'Факторы ликвидности'!C$4:L$2204,2,FALSE),0)</f>
        <v>-20</v>
      </c>
      <c r="H987">
        <f>IFERROR(VLOOKUP(D987:D1699,'Факторы ликвидности'!C$4:L$2204,3,FALSE),0)</f>
        <v>60.6</v>
      </c>
      <c r="I987">
        <f>IFERROR(VLOOKUP(D987:D1699,'Факторы ликвидности'!C$4:L$2204,4,FALSE),0)</f>
        <v>-38.700000000000003</v>
      </c>
      <c r="J987">
        <f>IFERROR(VLOOKUP(D987:D1699,'Факторы ликвидности'!C$4:L$2204,5,FALSE),0)</f>
        <v>0</v>
      </c>
      <c r="K987">
        <f>IFERROR(VLOOKUP(D987:D1699,'Факторы ликвидности'!C$4:L$2204,6,FALSE),0)</f>
        <v>150.5</v>
      </c>
      <c r="L987">
        <f>IFERROR(VLOOKUP(D987:D1699,'Факторы ликвидности'!C$4:L$2204,7,FALSE),0)</f>
        <v>3.2</v>
      </c>
      <c r="M987">
        <f>IFERROR(VLOOKUP(D987:D1699,'Факторы ликвидности'!C$4:L$2204,8,FALSE),0)</f>
        <v>0.8</v>
      </c>
      <c r="N987">
        <f>IFERROR(VLOOKUP(D987:D1699,'Факторы ликвидности'!C$4:L$2204,10,FALSE),0)</f>
        <v>-133.19999999999999</v>
      </c>
    </row>
    <row r="988" spans="2:14" x14ac:dyDescent="0.3">
      <c r="B988">
        <v>984</v>
      </c>
      <c r="C988" s="16">
        <f t="shared" si="20"/>
        <v>2</v>
      </c>
      <c r="D988" s="17">
        <v>42808</v>
      </c>
      <c r="E988">
        <f>IFERROR(VLOOKUP(D987:D1700,'Остатки на корсчетах'!B$3:D$4956,2,FALSE),0)</f>
        <v>2033.4</v>
      </c>
      <c r="F988">
        <f>IFERROR(VLOOKUP(D988:D1700,Сальдо!C$3:D$4010,2,FALSE),0)</f>
        <v>123.1</v>
      </c>
      <c r="G988">
        <f>IFERROR(VLOOKUP(D988:D1700,'Факторы ликвидности'!C$4:L$2204,2,FALSE),0)</f>
        <v>-12.1</v>
      </c>
      <c r="H988">
        <f>IFERROR(VLOOKUP(D988:D1700,'Факторы ликвидности'!C$4:L$2204,3,FALSE),0)</f>
        <v>-195.2</v>
      </c>
      <c r="I988">
        <f>IFERROR(VLOOKUP(D988:D1700,'Факторы ликвидности'!C$4:L$2204,4,FALSE),0)</f>
        <v>11.9</v>
      </c>
      <c r="J988">
        <f>IFERROR(VLOOKUP(D988:D1700,'Факторы ликвидности'!C$4:L$2204,5,FALSE),0)</f>
        <v>0</v>
      </c>
      <c r="K988">
        <f>IFERROR(VLOOKUP(D988:D1700,'Факторы ликвидности'!C$4:L$2204,6,FALSE),0)</f>
        <v>-154.6</v>
      </c>
      <c r="L988">
        <f>IFERROR(VLOOKUP(D988:D1700,'Факторы ликвидности'!C$4:L$2204,7,FALSE),0)</f>
        <v>3.2</v>
      </c>
      <c r="M988">
        <f>IFERROR(VLOOKUP(D988:D1700,'Факторы ликвидности'!C$4:L$2204,8,FALSE),0)</f>
        <v>0</v>
      </c>
      <c r="N988">
        <f>IFERROR(VLOOKUP(D988:D1700,'Факторы ликвидности'!C$4:L$2204,10,FALSE),0)</f>
        <v>-0.7</v>
      </c>
    </row>
    <row r="989" spans="2:14" x14ac:dyDescent="0.3">
      <c r="B989">
        <v>985</v>
      </c>
      <c r="C989" s="16">
        <f t="shared" si="20"/>
        <v>1</v>
      </c>
      <c r="D989" s="17">
        <v>42807</v>
      </c>
      <c r="E989">
        <f>IFERROR(VLOOKUP(D988:D1701,'Остатки на корсчетах'!B$3:D$4956,2,FALSE),0)</f>
        <v>2049.4</v>
      </c>
      <c r="F989">
        <f>IFERROR(VLOOKUP(D989:D1701,Сальдо!C$3:D$4010,2,FALSE),0)</f>
        <v>127.1</v>
      </c>
      <c r="G989">
        <f>IFERROR(VLOOKUP(D989:D1701,'Факторы ликвидности'!C$4:L$2204,2,FALSE),0)</f>
        <v>13.6</v>
      </c>
      <c r="H989">
        <f>IFERROR(VLOOKUP(D989:D1701,'Факторы ликвидности'!C$4:L$2204,3,FALSE),0)</f>
        <v>-34.299999999999997</v>
      </c>
      <c r="I989">
        <f>IFERROR(VLOOKUP(D989:D1701,'Факторы ликвидности'!C$4:L$2204,4,FALSE),0)</f>
        <v>0</v>
      </c>
      <c r="J989">
        <f>IFERROR(VLOOKUP(D989:D1701,'Факторы ликвидности'!C$4:L$2204,5,FALSE),0)</f>
        <v>0</v>
      </c>
      <c r="K989">
        <f>IFERROR(VLOOKUP(D989:D1701,'Факторы ликвидности'!C$4:L$2204,6,FALSE),0)</f>
        <v>-60.4</v>
      </c>
      <c r="L989">
        <f>IFERROR(VLOOKUP(D989:D1701,'Факторы ликвидности'!C$4:L$2204,7,FALSE),0)</f>
        <v>3.2</v>
      </c>
      <c r="M989">
        <f>IFERROR(VLOOKUP(D989:D1701,'Факторы ликвидности'!C$4:L$2204,8,FALSE),0)</f>
        <v>0</v>
      </c>
      <c r="N989">
        <f>IFERROR(VLOOKUP(D989:D1701,'Факторы ликвидности'!C$4:L$2204,10,FALSE),0)</f>
        <v>4.5</v>
      </c>
    </row>
    <row r="990" spans="2:14" x14ac:dyDescent="0.3">
      <c r="B990">
        <v>986</v>
      </c>
      <c r="C990" s="16">
        <f t="shared" si="20"/>
        <v>7</v>
      </c>
      <c r="D990" s="17">
        <v>42806</v>
      </c>
      <c r="E990">
        <f>IFERROR(VLOOKUP(D989:D1702,'Остатки на корсчетах'!B$3:D$4956,2,FALSE),0)</f>
        <v>0</v>
      </c>
      <c r="F990">
        <f>IFERROR(VLOOKUP(D990:D1702,Сальдо!C$3:D$4010,2,FALSE),0)</f>
        <v>0</v>
      </c>
      <c r="G990">
        <f>IFERROR(VLOOKUP(D990:D1702,'Факторы ликвидности'!C$4:L$2204,2,FALSE),0)</f>
        <v>0</v>
      </c>
      <c r="H990">
        <f>IFERROR(VLOOKUP(D990:D1702,'Факторы ликвидности'!C$4:L$2204,3,FALSE),0)</f>
        <v>0</v>
      </c>
      <c r="I990">
        <f>IFERROR(VLOOKUP(D990:D1702,'Факторы ликвидности'!C$4:L$2204,4,FALSE),0)</f>
        <v>0</v>
      </c>
      <c r="J990">
        <f>IFERROR(VLOOKUP(D990:D1702,'Факторы ликвидности'!C$4:L$2204,5,FALSE),0)</f>
        <v>0</v>
      </c>
      <c r="K990">
        <f>IFERROR(VLOOKUP(D990:D1702,'Факторы ликвидности'!C$4:L$2204,6,FALSE),0)</f>
        <v>0</v>
      </c>
      <c r="L990">
        <f>IFERROR(VLOOKUP(D990:D1702,'Факторы ликвидности'!C$4:L$2204,7,FALSE),0)</f>
        <v>0</v>
      </c>
      <c r="M990">
        <f>IFERROR(VLOOKUP(D990:D1702,'Факторы ликвидности'!C$4:L$2204,8,FALSE),0)</f>
        <v>0</v>
      </c>
      <c r="N990">
        <f>IFERROR(VLOOKUP(D990:D1702,'Факторы ликвидности'!C$4:L$2204,10,FALSE),0)</f>
        <v>0</v>
      </c>
    </row>
    <row r="991" spans="2:14" x14ac:dyDescent="0.3">
      <c r="B991">
        <v>987</v>
      </c>
      <c r="C991" s="16">
        <f t="shared" si="20"/>
        <v>6</v>
      </c>
      <c r="D991" s="17">
        <v>42805</v>
      </c>
      <c r="E991">
        <f>IFERROR(VLOOKUP(D990:D1703,'Остатки на корсчетах'!B$3:D$4956,2,FALSE),0)</f>
        <v>0</v>
      </c>
      <c r="F991">
        <f>IFERROR(VLOOKUP(D991:D1703,Сальдо!C$3:D$4010,2,FALSE),0)</f>
        <v>0</v>
      </c>
      <c r="G991">
        <f>IFERROR(VLOOKUP(D991:D1703,'Факторы ликвидности'!C$4:L$2204,2,FALSE),0)</f>
        <v>0</v>
      </c>
      <c r="H991">
        <f>IFERROR(VLOOKUP(D991:D1703,'Факторы ликвидности'!C$4:L$2204,3,FALSE),0)</f>
        <v>0</v>
      </c>
      <c r="I991">
        <f>IFERROR(VLOOKUP(D991:D1703,'Факторы ликвидности'!C$4:L$2204,4,FALSE),0)</f>
        <v>0</v>
      </c>
      <c r="J991">
        <f>IFERROR(VLOOKUP(D991:D1703,'Факторы ликвидности'!C$4:L$2204,5,FALSE),0)</f>
        <v>0</v>
      </c>
      <c r="K991">
        <f>IFERROR(VLOOKUP(D991:D1703,'Факторы ликвидности'!C$4:L$2204,6,FALSE),0)</f>
        <v>0</v>
      </c>
      <c r="L991">
        <f>IFERROR(VLOOKUP(D991:D1703,'Факторы ликвидности'!C$4:L$2204,7,FALSE),0)</f>
        <v>0</v>
      </c>
      <c r="M991">
        <f>IFERROR(VLOOKUP(D991:D1703,'Факторы ликвидности'!C$4:L$2204,8,FALSE),0)</f>
        <v>0</v>
      </c>
      <c r="N991">
        <f>IFERROR(VLOOKUP(D991:D1703,'Факторы ликвидности'!C$4:L$2204,10,FALSE),0)</f>
        <v>0</v>
      </c>
    </row>
    <row r="992" spans="2:14" x14ac:dyDescent="0.3">
      <c r="B992">
        <v>988</v>
      </c>
      <c r="C992" s="16">
        <f t="shared" si="20"/>
        <v>5</v>
      </c>
      <c r="D992" s="17">
        <v>42804</v>
      </c>
      <c r="E992">
        <f>IFERROR(VLOOKUP(D991:D1704,'Остатки на корсчетах'!B$3:D$4956,2,FALSE),0)</f>
        <v>1910.7</v>
      </c>
      <c r="F992">
        <f>IFERROR(VLOOKUP(D992:D1704,Сальдо!C$3:D$4010,2,FALSE),0)</f>
        <v>120.4</v>
      </c>
      <c r="G992">
        <f>IFERROR(VLOOKUP(D992:D1704,'Факторы ликвидности'!C$4:L$2204,2,FALSE),0)</f>
        <v>-32.5</v>
      </c>
      <c r="H992">
        <f>IFERROR(VLOOKUP(D992:D1704,'Факторы ликвидности'!C$4:L$2204,3,FALSE),0)</f>
        <v>176.2</v>
      </c>
      <c r="I992">
        <f>IFERROR(VLOOKUP(D992:D1704,'Факторы ликвидности'!C$4:L$2204,4,FALSE),0)</f>
        <v>0</v>
      </c>
      <c r="J992">
        <f>IFERROR(VLOOKUP(D992:D1704,'Факторы ликвидности'!C$4:L$2204,5,FALSE),0)</f>
        <v>10</v>
      </c>
      <c r="K992">
        <f>IFERROR(VLOOKUP(D992:D1704,'Факторы ликвидности'!C$4:L$2204,6,FALSE),0)</f>
        <v>32</v>
      </c>
      <c r="L992">
        <f>IFERROR(VLOOKUP(D992:D1704,'Факторы ликвидности'!C$4:L$2204,7,FALSE),0)</f>
        <v>3.3</v>
      </c>
      <c r="M992">
        <f>IFERROR(VLOOKUP(D992:D1704,'Факторы ликвидности'!C$4:L$2204,8,FALSE),0)</f>
        <v>0.3</v>
      </c>
      <c r="N992">
        <f>IFERROR(VLOOKUP(D992:D1704,'Факторы ликвидности'!C$4:L$2204,10,FALSE),0)</f>
        <v>-5.2</v>
      </c>
    </row>
    <row r="993" spans="2:14" x14ac:dyDescent="0.3">
      <c r="B993">
        <v>989</v>
      </c>
      <c r="C993" s="16">
        <f t="shared" si="20"/>
        <v>4</v>
      </c>
      <c r="D993" s="17">
        <v>42803</v>
      </c>
      <c r="E993">
        <f>IFERROR(VLOOKUP(D992:D1705,'Остатки на корсчетах'!B$3:D$4956,2,FALSE),0)</f>
        <v>1970.4</v>
      </c>
      <c r="F993">
        <f>IFERROR(VLOOKUP(D993:D1705,Сальдо!C$3:D$4010,2,FALSE),0)</f>
        <v>73.900000000000006</v>
      </c>
      <c r="G993">
        <f>IFERROR(VLOOKUP(D993:D1705,'Факторы ликвидности'!C$4:L$2204,2,FALSE),0)</f>
        <v>-8.5</v>
      </c>
      <c r="H993">
        <f>IFERROR(VLOOKUP(D993:D1705,'Факторы ликвидности'!C$4:L$2204,3,FALSE),0)</f>
        <v>-8.6999999999999993</v>
      </c>
      <c r="I993">
        <f>IFERROR(VLOOKUP(D993:D1705,'Факторы ликвидности'!C$4:L$2204,4,FALSE),0)</f>
        <v>0</v>
      </c>
      <c r="J993">
        <f>IFERROR(VLOOKUP(D993:D1705,'Факторы ликвидности'!C$4:L$2204,5,FALSE),0)</f>
        <v>0</v>
      </c>
      <c r="K993">
        <f>IFERROR(VLOOKUP(D993:D1705,'Факторы ликвидности'!C$4:L$2204,6,FALSE),0)</f>
        <v>-48.3</v>
      </c>
      <c r="L993">
        <f>IFERROR(VLOOKUP(D993:D1705,'Факторы ликвидности'!C$4:L$2204,7,FALSE),0)</f>
        <v>3.2</v>
      </c>
      <c r="M993">
        <f>IFERROR(VLOOKUP(D993:D1705,'Факторы ликвидности'!C$4:L$2204,8,FALSE),0)</f>
        <v>0</v>
      </c>
      <c r="N993">
        <f>IFERROR(VLOOKUP(D993:D1705,'Факторы ликвидности'!C$4:L$2204,10,FALSE),0)</f>
        <v>-42.5</v>
      </c>
    </row>
    <row r="994" spans="2:14" x14ac:dyDescent="0.3">
      <c r="B994">
        <v>990</v>
      </c>
      <c r="C994" s="16">
        <f t="shared" si="20"/>
        <v>3</v>
      </c>
      <c r="D994" s="17">
        <v>42802</v>
      </c>
      <c r="E994">
        <f>IFERROR(VLOOKUP(D993:D1706,'Остатки на корсчетах'!B$3:D$4956,2,FALSE),0)</f>
        <v>0</v>
      </c>
      <c r="F994">
        <f>IFERROR(VLOOKUP(D994:D1706,Сальдо!C$3:D$4010,2,FALSE),0)</f>
        <v>0</v>
      </c>
      <c r="G994">
        <f>IFERROR(VLOOKUP(D994:D1706,'Факторы ликвидности'!C$4:L$2204,2,FALSE),0)</f>
        <v>0</v>
      </c>
      <c r="H994">
        <f>IFERROR(VLOOKUP(D994:D1706,'Факторы ликвидности'!C$4:L$2204,3,FALSE),0)</f>
        <v>0</v>
      </c>
      <c r="I994">
        <f>IFERROR(VLOOKUP(D994:D1706,'Факторы ликвидности'!C$4:L$2204,4,FALSE),0)</f>
        <v>0</v>
      </c>
      <c r="J994">
        <f>IFERROR(VLOOKUP(D994:D1706,'Факторы ликвидности'!C$4:L$2204,5,FALSE),0)</f>
        <v>0</v>
      </c>
      <c r="K994">
        <f>IFERROR(VLOOKUP(D994:D1706,'Факторы ликвидности'!C$4:L$2204,6,FALSE),0)</f>
        <v>0</v>
      </c>
      <c r="L994">
        <f>IFERROR(VLOOKUP(D994:D1706,'Факторы ликвидности'!C$4:L$2204,7,FALSE),0)</f>
        <v>0</v>
      </c>
      <c r="M994">
        <f>IFERROR(VLOOKUP(D994:D1706,'Факторы ликвидности'!C$4:L$2204,8,FALSE),0)</f>
        <v>0</v>
      </c>
      <c r="N994">
        <f>IFERROR(VLOOKUP(D994:D1706,'Факторы ликвидности'!C$4:L$2204,10,FALSE),0)</f>
        <v>0</v>
      </c>
    </row>
    <row r="995" spans="2:14" x14ac:dyDescent="0.3">
      <c r="B995">
        <v>991</v>
      </c>
      <c r="C995" s="18">
        <f t="shared" si="20"/>
        <v>2</v>
      </c>
      <c r="D995" s="8">
        <v>42801</v>
      </c>
      <c r="E995">
        <f>IFERROR(VLOOKUP(D994:D1707,'Остатки на корсчетах'!B$3:D$4956,2,FALSE),0)</f>
        <v>1881.6</v>
      </c>
      <c r="F995">
        <f>IFERROR(VLOOKUP(D995:D1707,Сальдо!C$3:D$4010,2,FALSE),0)</f>
        <v>207.9</v>
      </c>
      <c r="G995">
        <f>IFERROR(VLOOKUP(D995:D1707,'Факторы ликвидности'!C$4:L$2204,2,FALSE),0)</f>
        <v>-34.299999999999997</v>
      </c>
      <c r="H995">
        <f>IFERROR(VLOOKUP(D995:D1707,'Факторы ликвидности'!C$4:L$2204,3,FALSE),0)</f>
        <v>-11.4</v>
      </c>
      <c r="I995">
        <f>IFERROR(VLOOKUP(D995:D1707,'Факторы ликвидности'!C$4:L$2204,4,FALSE),0)</f>
        <v>0</v>
      </c>
      <c r="J995">
        <f>IFERROR(VLOOKUP(D995:D1707,'Факторы ликвидности'!C$4:L$2204,5,FALSE),0)</f>
        <v>0</v>
      </c>
      <c r="K995">
        <f>IFERROR(VLOOKUP(D995:D1707,'Факторы ликвидности'!C$4:L$2204,6,FALSE),0)</f>
        <v>-100.5</v>
      </c>
      <c r="L995">
        <f>IFERROR(VLOOKUP(D995:D1707,'Факторы ликвидности'!C$4:L$2204,7,FALSE),0)</f>
        <v>6.2</v>
      </c>
      <c r="M995">
        <f>IFERROR(VLOOKUP(D995:D1707,'Факторы ликвидности'!C$4:L$2204,8,FALSE),0)</f>
        <v>0</v>
      </c>
      <c r="N995">
        <f>IFERROR(VLOOKUP(D995:D1707,'Факторы ликвидности'!C$4:L$2204,10,FALSE),0)</f>
        <v>134.5</v>
      </c>
    </row>
    <row r="996" spans="2:14" x14ac:dyDescent="0.3">
      <c r="B996">
        <v>992</v>
      </c>
      <c r="C996" s="18">
        <f t="shared" si="20"/>
        <v>1</v>
      </c>
      <c r="D996" s="8">
        <v>42800</v>
      </c>
      <c r="E996">
        <f>IFERROR(VLOOKUP(D995:D1708,'Остатки на корсчетах'!B$3:D$4956,2,FALSE),0)</f>
        <v>2016.2</v>
      </c>
      <c r="F996">
        <f>IFERROR(VLOOKUP(D996:D1708,Сальдо!C$3:D$4010,2,FALSE),0)</f>
        <v>135.19999999999999</v>
      </c>
      <c r="G996">
        <f>IFERROR(VLOOKUP(D996:D1708,'Факторы ликвидности'!C$4:L$2204,2,FALSE),0)</f>
        <v>-4.2</v>
      </c>
      <c r="H996">
        <f>IFERROR(VLOOKUP(D996:D1708,'Факторы ликвидности'!C$4:L$2204,3,FALSE),0)</f>
        <v>-57.5</v>
      </c>
      <c r="I996">
        <f>IFERROR(VLOOKUP(D996:D1708,'Факторы ликвидности'!C$4:L$2204,4,FALSE),0)</f>
        <v>0</v>
      </c>
      <c r="J996">
        <f>IFERROR(VLOOKUP(D996:D1708,'Факторы ликвидности'!C$4:L$2204,5,FALSE),0)</f>
        <v>0</v>
      </c>
      <c r="K996">
        <f>IFERROR(VLOOKUP(D996:D1708,'Факторы ликвидности'!C$4:L$2204,6,FALSE),0)</f>
        <v>-91.5</v>
      </c>
      <c r="L996">
        <f>IFERROR(VLOOKUP(D996:D1708,'Факторы ликвидности'!C$4:L$2204,7,FALSE),0)</f>
        <v>6.4</v>
      </c>
      <c r="M996">
        <f>IFERROR(VLOOKUP(D996:D1708,'Факторы ликвидности'!C$4:L$2204,8,FALSE),0)</f>
        <v>0</v>
      </c>
      <c r="N996">
        <f>IFERROR(VLOOKUP(D996:D1708,'Факторы ликвидности'!C$4:L$2204,10,FALSE),0)</f>
        <v>-72.900000000000006</v>
      </c>
    </row>
    <row r="997" spans="2:14" x14ac:dyDescent="0.3">
      <c r="B997">
        <v>993</v>
      </c>
      <c r="C997" s="18">
        <f t="shared" si="20"/>
        <v>7</v>
      </c>
      <c r="D997" s="19">
        <v>42799</v>
      </c>
      <c r="E997">
        <f>IFERROR(VLOOKUP(D996:D1709,'Остатки на корсчетах'!B$3:D$4956,2,FALSE),0)</f>
        <v>0</v>
      </c>
      <c r="F997">
        <f>IFERROR(VLOOKUP(D997:D1709,Сальдо!C$3:D$4010,2,FALSE),0)</f>
        <v>0</v>
      </c>
      <c r="G997">
        <f>IFERROR(VLOOKUP(D997:D1709,'Факторы ликвидности'!C$4:L$2204,2,FALSE),0)</f>
        <v>0</v>
      </c>
      <c r="H997">
        <f>IFERROR(VLOOKUP(D997:D1709,'Факторы ликвидности'!C$4:L$2204,3,FALSE),0)</f>
        <v>0</v>
      </c>
      <c r="I997">
        <f>IFERROR(VLOOKUP(D997:D1709,'Факторы ликвидности'!C$4:L$2204,4,FALSE),0)</f>
        <v>0</v>
      </c>
      <c r="J997">
        <f>IFERROR(VLOOKUP(D997:D1709,'Факторы ликвидности'!C$4:L$2204,5,FALSE),0)</f>
        <v>0</v>
      </c>
      <c r="K997">
        <f>IFERROR(VLOOKUP(D997:D1709,'Факторы ликвидности'!C$4:L$2204,6,FALSE),0)</f>
        <v>0</v>
      </c>
      <c r="L997">
        <f>IFERROR(VLOOKUP(D997:D1709,'Факторы ликвидности'!C$4:L$2204,7,FALSE),0)</f>
        <v>0</v>
      </c>
      <c r="M997">
        <f>IFERROR(VLOOKUP(D997:D1709,'Факторы ликвидности'!C$4:L$2204,8,FALSE),0)</f>
        <v>0</v>
      </c>
      <c r="N997">
        <f>IFERROR(VLOOKUP(D997:D1709,'Факторы ликвидности'!C$4:L$2204,10,FALSE),0)</f>
        <v>0</v>
      </c>
    </row>
    <row r="998" spans="2:14" x14ac:dyDescent="0.3">
      <c r="B998">
        <v>994</v>
      </c>
      <c r="C998" s="18">
        <f t="shared" si="20"/>
        <v>6</v>
      </c>
      <c r="D998" s="19">
        <v>42798</v>
      </c>
      <c r="E998">
        <f>IFERROR(VLOOKUP(D997:D1710,'Остатки на корсчетах'!B$3:D$4956,2,FALSE),0)</f>
        <v>0</v>
      </c>
      <c r="F998">
        <f>IFERROR(VLOOKUP(D998:D1710,Сальдо!C$3:D$4010,2,FALSE),0)</f>
        <v>0</v>
      </c>
      <c r="G998">
        <f>IFERROR(VLOOKUP(D998:D1710,'Факторы ликвидности'!C$4:L$2204,2,FALSE),0)</f>
        <v>0</v>
      </c>
      <c r="H998">
        <f>IFERROR(VLOOKUP(D998:D1710,'Факторы ликвидности'!C$4:L$2204,3,FALSE),0)</f>
        <v>0</v>
      </c>
      <c r="I998">
        <f>IFERROR(VLOOKUP(D998:D1710,'Факторы ликвидности'!C$4:L$2204,4,FALSE),0)</f>
        <v>0</v>
      </c>
      <c r="J998">
        <f>IFERROR(VLOOKUP(D998:D1710,'Факторы ликвидности'!C$4:L$2204,5,FALSE),0)</f>
        <v>0</v>
      </c>
      <c r="K998">
        <f>IFERROR(VLOOKUP(D998:D1710,'Факторы ликвидности'!C$4:L$2204,6,FALSE),0)</f>
        <v>0</v>
      </c>
      <c r="L998">
        <f>IFERROR(VLOOKUP(D998:D1710,'Факторы ликвидности'!C$4:L$2204,7,FALSE),0)</f>
        <v>0</v>
      </c>
      <c r="M998">
        <f>IFERROR(VLOOKUP(D998:D1710,'Факторы ликвидности'!C$4:L$2204,8,FALSE),0)</f>
        <v>0</v>
      </c>
      <c r="N998">
        <f>IFERROR(VLOOKUP(D998:D1710,'Факторы ликвидности'!C$4:L$2204,10,FALSE),0)</f>
        <v>0</v>
      </c>
    </row>
    <row r="999" spans="2:14" x14ac:dyDescent="0.3">
      <c r="B999">
        <v>995</v>
      </c>
      <c r="C999" s="18">
        <f t="shared" si="20"/>
        <v>5</v>
      </c>
      <c r="D999" s="19">
        <v>42797</v>
      </c>
      <c r="E999">
        <f>IFERROR(VLOOKUP(D998:D1711,'Остатки на корсчетах'!B$3:D$4956,2,FALSE),0)</f>
        <v>1657.5</v>
      </c>
      <c r="F999">
        <f>IFERROR(VLOOKUP(D999:D1711,Сальдо!C$3:D$4010,2,FALSE),0)</f>
        <v>112.4</v>
      </c>
      <c r="G999">
        <f>IFERROR(VLOOKUP(D999:D1711,'Факторы ликвидности'!C$4:L$2204,2,FALSE),0)</f>
        <v>-48</v>
      </c>
      <c r="H999">
        <f>IFERROR(VLOOKUP(D999:D1711,'Факторы ликвидности'!C$4:L$2204,3,FALSE),0)</f>
        <v>430.6</v>
      </c>
      <c r="I999">
        <f>IFERROR(VLOOKUP(D999:D1711,'Факторы ликвидности'!C$4:L$2204,4,FALSE),0)</f>
        <v>0</v>
      </c>
      <c r="J999">
        <f>IFERROR(VLOOKUP(D999:D1711,'Факторы ликвидности'!C$4:L$2204,5,FALSE),0)</f>
        <v>0</v>
      </c>
      <c r="K999">
        <f>IFERROR(VLOOKUP(D999:D1711,'Факторы ликвидности'!C$4:L$2204,6,FALSE),0)</f>
        <v>289.60000000000002</v>
      </c>
      <c r="L999">
        <f>IFERROR(VLOOKUP(D999:D1711,'Факторы ликвидности'!C$4:L$2204,7,FALSE),0)</f>
        <v>6.3</v>
      </c>
      <c r="M999">
        <f>IFERROR(VLOOKUP(D999:D1711,'Факторы ликвидности'!C$4:L$2204,8,FALSE),0)</f>
        <v>0</v>
      </c>
      <c r="N999">
        <f>IFERROR(VLOOKUP(D999:D1711,'Факторы ликвидности'!C$4:L$2204,10,FALSE),0)</f>
        <v>-23.9</v>
      </c>
    </row>
    <row r="1000" spans="2:14" x14ac:dyDescent="0.3">
      <c r="B1000">
        <v>996</v>
      </c>
      <c r="C1000" s="18">
        <f t="shared" si="20"/>
        <v>4</v>
      </c>
      <c r="D1000" s="19">
        <v>42796</v>
      </c>
      <c r="E1000">
        <f>IFERROR(VLOOKUP(D999:D1712,'Остатки на корсчетах'!B$3:D$4956,2,FALSE),0)</f>
        <v>1603</v>
      </c>
      <c r="F1000">
        <f>IFERROR(VLOOKUP(D1000:D1712,Сальдо!C$3:D$4010,2,FALSE),0)</f>
        <v>107.8</v>
      </c>
      <c r="G1000">
        <f>IFERROR(VLOOKUP(D1000:D1712,'Факторы ликвидности'!C$4:L$2204,2,FALSE),0)</f>
        <v>-26.2</v>
      </c>
      <c r="H1000">
        <f>IFERROR(VLOOKUP(D1000:D1712,'Факторы ликвидности'!C$4:L$2204,3,FALSE),0)</f>
        <v>84.4</v>
      </c>
      <c r="I1000">
        <f>IFERROR(VLOOKUP(D1000:D1712,'Факторы ликвидности'!C$4:L$2204,4,FALSE),0)</f>
        <v>0</v>
      </c>
      <c r="J1000">
        <f>IFERROR(VLOOKUP(D1000:D1712,'Факторы ликвидности'!C$4:L$2204,5,FALSE),0)</f>
        <v>0</v>
      </c>
      <c r="K1000">
        <f>IFERROR(VLOOKUP(D1000:D1712,'Факторы ликвидности'!C$4:L$2204,6,FALSE),0)</f>
        <v>-4.7</v>
      </c>
      <c r="L1000">
        <f>IFERROR(VLOOKUP(D1000:D1712,'Факторы ликвидности'!C$4:L$2204,7,FALSE),0)</f>
        <v>6.4</v>
      </c>
      <c r="M1000">
        <f>IFERROR(VLOOKUP(D1000:D1712,'Факторы ликвидности'!C$4:L$2204,8,FALSE),0)</f>
        <v>0</v>
      </c>
      <c r="N1000">
        <f>IFERROR(VLOOKUP(D1000:D1712,'Факторы ликвидности'!C$4:L$2204,10,FALSE),0)</f>
        <v>-3.7</v>
      </c>
    </row>
    <row r="1001" spans="2:14" x14ac:dyDescent="0.3">
      <c r="B1001">
        <v>997</v>
      </c>
      <c r="C1001" s="18">
        <f t="shared" si="20"/>
        <v>3</v>
      </c>
      <c r="D1001" s="19">
        <v>42795</v>
      </c>
      <c r="E1001">
        <f>IFERROR(VLOOKUP(D1000:D1713,'Остатки на корсчетах'!B$3:D$4956,2,FALSE),0)</f>
        <v>2030.4</v>
      </c>
      <c r="F1001">
        <f>IFERROR(VLOOKUP(D1001:D1713,Сальдо!C$3:D$4010,2,FALSE),0)</f>
        <v>-621</v>
      </c>
      <c r="G1001">
        <f>IFERROR(VLOOKUP(D1001:D1713,'Факторы ликвидности'!C$4:L$2204,2,FALSE),0)</f>
        <v>10.7</v>
      </c>
      <c r="H1001">
        <f>IFERROR(VLOOKUP(D1001:D1713,'Факторы ликвидности'!C$4:L$2204,3,FALSE),0)</f>
        <v>287.3</v>
      </c>
      <c r="I1001">
        <f>IFERROR(VLOOKUP(D1001:D1713,'Факторы ликвидности'!C$4:L$2204,4,FALSE),0)</f>
        <v>-35</v>
      </c>
      <c r="J1001">
        <f>IFERROR(VLOOKUP(D1001:D1713,'Факторы ликвидности'!C$4:L$2204,5,FALSE),0)</f>
        <v>0</v>
      </c>
      <c r="K1001">
        <f>IFERROR(VLOOKUP(D1001:D1713,'Факторы ликвидности'!C$4:L$2204,6,FALSE),0)</f>
        <v>250.3</v>
      </c>
      <c r="L1001">
        <f>IFERROR(VLOOKUP(D1001:D1713,'Факторы ликвидности'!C$4:L$2204,7,FALSE),0)</f>
        <v>6.3</v>
      </c>
      <c r="M1001">
        <f>IFERROR(VLOOKUP(D1001:D1713,'Факторы ликвидности'!C$4:L$2204,8,FALSE),0)</f>
        <v>0</v>
      </c>
      <c r="N1001">
        <f>IFERROR(VLOOKUP(D1001:D1713,'Факторы ликвидности'!C$4:L$2204,10,FALSE),0)</f>
        <v>-725.3</v>
      </c>
    </row>
    <row r="1002" spans="2:14" x14ac:dyDescent="0.3">
      <c r="B1002">
        <v>998</v>
      </c>
      <c r="C1002" s="16">
        <f t="shared" si="20"/>
        <v>2</v>
      </c>
      <c r="D1002" s="17">
        <v>42794</v>
      </c>
      <c r="E1002">
        <f>IFERROR(VLOOKUP(D1001:D1714,'Остатки на корсчетах'!B$3:D$4956,2,FALSE),0)</f>
        <v>1989.7</v>
      </c>
      <c r="F1002">
        <f>IFERROR(VLOOKUP(D1002:D1714,Сальдо!C$3:D$4010,2,FALSE),0)</f>
        <v>87.7</v>
      </c>
      <c r="G1002">
        <f>IFERROR(VLOOKUP(D1002:D1714,'Факторы ликвидности'!C$4:L$2204,2,FALSE),0)</f>
        <v>43.7</v>
      </c>
      <c r="H1002">
        <f>IFERROR(VLOOKUP(D1002:D1714,'Факторы ликвидности'!C$4:L$2204,3,FALSE),0)</f>
        <v>-386.7</v>
      </c>
      <c r="I1002">
        <f>IFERROR(VLOOKUP(D1002:D1714,'Факторы ликвидности'!C$4:L$2204,4,FALSE),0)</f>
        <v>8.6</v>
      </c>
      <c r="J1002">
        <f>IFERROR(VLOOKUP(D1002:D1714,'Факторы ликвидности'!C$4:L$2204,5,FALSE),0)</f>
        <v>0</v>
      </c>
      <c r="K1002">
        <f>IFERROR(VLOOKUP(D1002:D1714,'Факторы ликвидности'!C$4:L$2204,6,FALSE),0)</f>
        <v>-351</v>
      </c>
      <c r="L1002">
        <f>IFERROR(VLOOKUP(D1002:D1714,'Факторы ликвидности'!C$4:L$2204,7,FALSE),0)</f>
        <v>6.4</v>
      </c>
      <c r="M1002">
        <f>IFERROR(VLOOKUP(D1002:D1714,'Факторы ликвидности'!C$4:L$2204,8,FALSE),0)</f>
        <v>0</v>
      </c>
      <c r="N1002">
        <f>IFERROR(VLOOKUP(D1002:D1714,'Факторы ликвидности'!C$4:L$2204,10,FALSE),0)</f>
        <v>383.6</v>
      </c>
    </row>
    <row r="1003" spans="2:14" x14ac:dyDescent="0.3">
      <c r="B1003">
        <v>999</v>
      </c>
      <c r="C1003" s="16">
        <f t="shared" si="20"/>
        <v>1</v>
      </c>
      <c r="D1003" s="17">
        <v>42793</v>
      </c>
      <c r="E1003">
        <f>IFERROR(VLOOKUP(D1002:D1715,'Остатки на корсчетах'!B$3:D$4956,2,FALSE),0)</f>
        <v>2426.3000000000002</v>
      </c>
      <c r="F1003">
        <f>IFERROR(VLOOKUP(D1003:D1715,Сальдо!C$3:D$4010,2,FALSE),0)</f>
        <v>134</v>
      </c>
      <c r="G1003">
        <f>IFERROR(VLOOKUP(D1003:D1715,'Факторы ликвидности'!C$4:L$2204,2,FALSE),0)</f>
        <v>92.3</v>
      </c>
      <c r="H1003">
        <f>IFERROR(VLOOKUP(D1003:D1715,'Факторы ликвидности'!C$4:L$2204,3,FALSE),0)</f>
        <v>-565.79999999999995</v>
      </c>
      <c r="I1003">
        <f>IFERROR(VLOOKUP(D1003:D1715,'Факторы ликвидности'!C$4:L$2204,4,FALSE),0)</f>
        <v>0</v>
      </c>
      <c r="J1003">
        <f>IFERROR(VLOOKUP(D1003:D1715,'Факторы ликвидности'!C$4:L$2204,5,FALSE),0)</f>
        <v>0</v>
      </c>
      <c r="K1003">
        <f>IFERROR(VLOOKUP(D1003:D1715,'Факторы ликвидности'!C$4:L$2204,6,FALSE),0)</f>
        <v>-0.5</v>
      </c>
      <c r="L1003">
        <f>IFERROR(VLOOKUP(D1003:D1715,'Факторы ликвидности'!C$4:L$2204,7,FALSE),0)</f>
        <v>6.3</v>
      </c>
      <c r="M1003">
        <f>IFERROR(VLOOKUP(D1003:D1715,'Факторы ликвидности'!C$4:L$2204,8,FALSE),0)</f>
        <v>0</v>
      </c>
      <c r="N1003">
        <f>IFERROR(VLOOKUP(D1003:D1715,'Факторы ликвидности'!C$4:L$2204,10,FALSE),0)</f>
        <v>36.9</v>
      </c>
    </row>
    <row r="1004" spans="2:14" x14ac:dyDescent="0.3">
      <c r="B1004">
        <v>1000</v>
      </c>
      <c r="C1004" s="16">
        <f t="shared" si="20"/>
        <v>7</v>
      </c>
      <c r="D1004" s="17">
        <v>42792</v>
      </c>
      <c r="E1004">
        <f>IFERROR(VLOOKUP(D1003:D1716,'Остатки на корсчетах'!B$3:D$4956,2,FALSE),0)</f>
        <v>0</v>
      </c>
      <c r="F1004">
        <f>IFERROR(VLOOKUP(D1004:D1716,Сальдо!C$3:D$4010,2,FALSE),0)</f>
        <v>0</v>
      </c>
      <c r="G1004">
        <f>IFERROR(VLOOKUP(D1004:D1716,'Факторы ликвидности'!C$4:L$2204,2,FALSE),0)</f>
        <v>0</v>
      </c>
      <c r="H1004">
        <f>IFERROR(VLOOKUP(D1004:D1716,'Факторы ликвидности'!C$4:L$2204,3,FALSE),0)</f>
        <v>0</v>
      </c>
      <c r="I1004">
        <f>IFERROR(VLOOKUP(D1004:D1716,'Факторы ликвидности'!C$4:L$2204,4,FALSE),0)</f>
        <v>0</v>
      </c>
      <c r="J1004">
        <f>IFERROR(VLOOKUP(D1004:D1716,'Факторы ликвидности'!C$4:L$2204,5,FALSE),0)</f>
        <v>0</v>
      </c>
      <c r="K1004">
        <f>IFERROR(VLOOKUP(D1004:D1716,'Факторы ликвидности'!C$4:L$2204,6,FALSE),0)</f>
        <v>0</v>
      </c>
      <c r="L1004">
        <f>IFERROR(VLOOKUP(D1004:D1716,'Факторы ликвидности'!C$4:L$2204,7,FALSE),0)</f>
        <v>0</v>
      </c>
      <c r="M1004">
        <f>IFERROR(VLOOKUP(D1004:D1716,'Факторы ликвидности'!C$4:L$2204,8,FALSE),0)</f>
        <v>0</v>
      </c>
      <c r="N1004">
        <f>IFERROR(VLOOKUP(D1004:D1716,'Факторы ликвидности'!C$4:L$2204,10,FALSE),0)</f>
        <v>0</v>
      </c>
    </row>
    <row r="1005" spans="2:14" x14ac:dyDescent="0.3">
      <c r="B1005">
        <v>1001</v>
      </c>
      <c r="C1005" s="16">
        <f t="shared" si="20"/>
        <v>6</v>
      </c>
      <c r="D1005" s="17">
        <v>42791</v>
      </c>
      <c r="E1005">
        <f>IFERROR(VLOOKUP(D1004:D1717,'Остатки на корсчетах'!B$3:D$4956,2,FALSE),0)</f>
        <v>0</v>
      </c>
      <c r="F1005">
        <f>IFERROR(VLOOKUP(D1005:D1717,Сальдо!C$3:D$4010,2,FALSE),0)</f>
        <v>0</v>
      </c>
      <c r="G1005">
        <f>IFERROR(VLOOKUP(D1005:D1717,'Факторы ликвидности'!C$4:L$2204,2,FALSE),0)</f>
        <v>0</v>
      </c>
      <c r="H1005">
        <f>IFERROR(VLOOKUP(D1005:D1717,'Факторы ликвидности'!C$4:L$2204,3,FALSE),0)</f>
        <v>0</v>
      </c>
      <c r="I1005">
        <f>IFERROR(VLOOKUP(D1005:D1717,'Факторы ликвидности'!C$4:L$2204,4,FALSE),0)</f>
        <v>0</v>
      </c>
      <c r="J1005">
        <f>IFERROR(VLOOKUP(D1005:D1717,'Факторы ликвидности'!C$4:L$2204,5,FALSE),0)</f>
        <v>0</v>
      </c>
      <c r="K1005">
        <f>IFERROR(VLOOKUP(D1005:D1717,'Факторы ликвидности'!C$4:L$2204,6,FALSE),0)</f>
        <v>0</v>
      </c>
      <c r="L1005">
        <f>IFERROR(VLOOKUP(D1005:D1717,'Факторы ликвидности'!C$4:L$2204,7,FALSE),0)</f>
        <v>0</v>
      </c>
      <c r="M1005">
        <f>IFERROR(VLOOKUP(D1005:D1717,'Факторы ликвидности'!C$4:L$2204,8,FALSE),0)</f>
        <v>0</v>
      </c>
      <c r="N1005">
        <f>IFERROR(VLOOKUP(D1005:D1717,'Факторы ликвидности'!C$4:L$2204,10,FALSE),0)</f>
        <v>0</v>
      </c>
    </row>
    <row r="1006" spans="2:14" x14ac:dyDescent="0.3">
      <c r="B1006">
        <v>1002</v>
      </c>
      <c r="C1006" s="16">
        <f t="shared" si="20"/>
        <v>5</v>
      </c>
      <c r="D1006" s="17">
        <v>42790</v>
      </c>
      <c r="E1006">
        <f>IFERROR(VLOOKUP(D1005:D1718,'Остатки на корсчетах'!B$3:D$4956,2,FALSE),0)</f>
        <v>0</v>
      </c>
      <c r="F1006">
        <f>IFERROR(VLOOKUP(D1006:D1718,Сальдо!C$3:D$4010,2,FALSE),0)</f>
        <v>0</v>
      </c>
      <c r="G1006">
        <f>IFERROR(VLOOKUP(D1006:D1718,'Факторы ликвидности'!C$4:L$2204,2,FALSE),0)</f>
        <v>0</v>
      </c>
      <c r="H1006">
        <f>IFERROR(VLOOKUP(D1006:D1718,'Факторы ликвидности'!C$4:L$2204,3,FALSE),0)</f>
        <v>0</v>
      </c>
      <c r="I1006">
        <f>IFERROR(VLOOKUP(D1006:D1718,'Факторы ликвидности'!C$4:L$2204,4,FALSE),0)</f>
        <v>0</v>
      </c>
      <c r="J1006">
        <f>IFERROR(VLOOKUP(D1006:D1718,'Факторы ликвидности'!C$4:L$2204,5,FALSE),0)</f>
        <v>0</v>
      </c>
      <c r="K1006">
        <f>IFERROR(VLOOKUP(D1006:D1718,'Факторы ликвидности'!C$4:L$2204,6,FALSE),0)</f>
        <v>0</v>
      </c>
      <c r="L1006">
        <f>IFERROR(VLOOKUP(D1006:D1718,'Факторы ликвидности'!C$4:L$2204,7,FALSE),0)</f>
        <v>0</v>
      </c>
      <c r="M1006">
        <f>IFERROR(VLOOKUP(D1006:D1718,'Факторы ликвидности'!C$4:L$2204,8,FALSE),0)</f>
        <v>0</v>
      </c>
      <c r="N1006">
        <f>IFERROR(VLOOKUP(D1006:D1718,'Факторы ликвидности'!C$4:L$2204,10,FALSE),0)</f>
        <v>0</v>
      </c>
    </row>
    <row r="1007" spans="2:14" x14ac:dyDescent="0.3">
      <c r="B1007">
        <v>1003</v>
      </c>
      <c r="C1007" s="16">
        <f t="shared" si="20"/>
        <v>4</v>
      </c>
      <c r="D1007" s="17">
        <v>42789</v>
      </c>
      <c r="E1007">
        <f>IFERROR(VLOOKUP(D1006:D1719,'Остатки на корсчетах'!B$3:D$4956,2,FALSE),0)</f>
        <v>0</v>
      </c>
      <c r="F1007">
        <f>IFERROR(VLOOKUP(D1007:D1719,Сальдо!C$3:D$4010,2,FALSE),0)</f>
        <v>0</v>
      </c>
      <c r="G1007">
        <f>IFERROR(VLOOKUP(D1007:D1719,'Факторы ликвидности'!C$4:L$2204,2,FALSE),0)</f>
        <v>0</v>
      </c>
      <c r="H1007">
        <f>IFERROR(VLOOKUP(D1007:D1719,'Факторы ликвидности'!C$4:L$2204,3,FALSE),0)</f>
        <v>0</v>
      </c>
      <c r="I1007">
        <f>IFERROR(VLOOKUP(D1007:D1719,'Факторы ликвидности'!C$4:L$2204,4,FALSE),0)</f>
        <v>0</v>
      </c>
      <c r="J1007">
        <f>IFERROR(VLOOKUP(D1007:D1719,'Факторы ликвидности'!C$4:L$2204,5,FALSE),0)</f>
        <v>0</v>
      </c>
      <c r="K1007">
        <f>IFERROR(VLOOKUP(D1007:D1719,'Факторы ликвидности'!C$4:L$2204,6,FALSE),0)</f>
        <v>0</v>
      </c>
      <c r="L1007">
        <f>IFERROR(VLOOKUP(D1007:D1719,'Факторы ликвидности'!C$4:L$2204,7,FALSE),0)</f>
        <v>0</v>
      </c>
      <c r="M1007">
        <f>IFERROR(VLOOKUP(D1007:D1719,'Факторы ликвидности'!C$4:L$2204,8,FALSE),0)</f>
        <v>0</v>
      </c>
      <c r="N1007">
        <f>IFERROR(VLOOKUP(D1007:D1719,'Факторы ликвидности'!C$4:L$2204,10,FALSE),0)</f>
        <v>0</v>
      </c>
    </row>
    <row r="1008" spans="2:14" x14ac:dyDescent="0.3">
      <c r="B1008">
        <v>1004</v>
      </c>
      <c r="C1008" s="16">
        <f t="shared" si="20"/>
        <v>3</v>
      </c>
      <c r="D1008" s="17">
        <v>42788</v>
      </c>
      <c r="E1008">
        <f>IFERROR(VLOOKUP(D1007:D1720,'Остатки на корсчетах'!B$3:D$4956,2,FALSE),0)</f>
        <v>2066.4</v>
      </c>
      <c r="F1008">
        <f>IFERROR(VLOOKUP(D1008:D1720,Сальдо!C$3:D$4010,2,FALSE),0)</f>
        <v>515.6</v>
      </c>
      <c r="G1008">
        <f>IFERROR(VLOOKUP(D1008:D1720,'Факторы ликвидности'!C$4:L$2204,2,FALSE),0)</f>
        <v>-9.3000000000000007</v>
      </c>
      <c r="H1008">
        <f>IFERROR(VLOOKUP(D1008:D1720,'Факторы ликвидности'!C$4:L$2204,3,FALSE),0)</f>
        <v>-11.3</v>
      </c>
      <c r="I1008">
        <f>IFERROR(VLOOKUP(D1008:D1720,'Факторы ликвидности'!C$4:L$2204,4,FALSE),0)</f>
        <v>0</v>
      </c>
      <c r="J1008">
        <f>IFERROR(VLOOKUP(D1008:D1720,'Факторы ликвидности'!C$4:L$2204,5,FALSE),0)</f>
        <v>0</v>
      </c>
      <c r="K1008">
        <f>IFERROR(VLOOKUP(D1008:D1720,'Факторы ликвидности'!C$4:L$2204,6,FALSE),0)</f>
        <v>0</v>
      </c>
      <c r="L1008">
        <f>IFERROR(VLOOKUP(D1008:D1720,'Факторы ликвидности'!C$4:L$2204,7,FALSE),0)</f>
        <v>0</v>
      </c>
      <c r="M1008">
        <f>IFERROR(VLOOKUP(D1008:D1720,'Факторы ликвидности'!C$4:L$2204,8,FALSE),0)</f>
        <v>0.1</v>
      </c>
      <c r="N1008">
        <f>IFERROR(VLOOKUP(D1008:D1720,'Факторы ликвидности'!C$4:L$2204,10,FALSE),0)</f>
        <v>380.4</v>
      </c>
    </row>
    <row r="1009" spans="2:14" x14ac:dyDescent="0.3">
      <c r="B1009">
        <v>1005</v>
      </c>
      <c r="C1009" s="18">
        <f t="shared" si="20"/>
        <v>2</v>
      </c>
      <c r="D1009" s="8">
        <v>42787</v>
      </c>
      <c r="E1009">
        <f>IFERROR(VLOOKUP(D1008:D1721,'Остатки на корсчетах'!B$3:D$4956,2,FALSE),0)</f>
        <v>2014</v>
      </c>
      <c r="F1009">
        <f>IFERROR(VLOOKUP(D1009:D1721,Сальдо!C$3:D$4010,2,FALSE),0)</f>
        <v>104.2</v>
      </c>
      <c r="G1009">
        <f>IFERROR(VLOOKUP(D1009:D1721,'Факторы ликвидности'!C$4:L$2204,2,FALSE),0)</f>
        <v>9.1999999999999993</v>
      </c>
      <c r="H1009">
        <f>IFERROR(VLOOKUP(D1009:D1721,'Факторы ликвидности'!C$4:L$2204,3,FALSE),0)</f>
        <v>23.3</v>
      </c>
      <c r="I1009">
        <f>IFERROR(VLOOKUP(D1009:D1721,'Факторы ликвидности'!C$4:L$2204,4,FALSE),0)</f>
        <v>0</v>
      </c>
      <c r="J1009">
        <f>IFERROR(VLOOKUP(D1009:D1721,'Факторы ликвидности'!C$4:L$2204,5,FALSE),0)</f>
        <v>0</v>
      </c>
      <c r="K1009">
        <f>IFERROR(VLOOKUP(D1009:D1721,'Факторы ликвидности'!C$4:L$2204,6,FALSE),0)</f>
        <v>0</v>
      </c>
      <c r="L1009">
        <f>IFERROR(VLOOKUP(D1009:D1721,'Факторы ликвидности'!C$4:L$2204,7,FALSE),0)</f>
        <v>0</v>
      </c>
      <c r="M1009">
        <f>IFERROR(VLOOKUP(D1009:D1721,'Факторы ликвидности'!C$4:L$2204,8,FALSE),0)</f>
        <v>0</v>
      </c>
      <c r="N1009">
        <f>IFERROR(VLOOKUP(D1009:D1721,'Факторы ликвидности'!C$4:L$2204,10,FALSE),0)</f>
        <v>19.899999999999999</v>
      </c>
    </row>
    <row r="1010" spans="2:14" x14ac:dyDescent="0.3">
      <c r="B1010">
        <v>1006</v>
      </c>
      <c r="C1010" s="18">
        <f t="shared" si="20"/>
        <v>1</v>
      </c>
      <c r="D1010" s="8">
        <v>42786</v>
      </c>
      <c r="E1010">
        <f>IFERROR(VLOOKUP(D1009:D1722,'Остатки на корсчетах'!B$3:D$4956,2,FALSE),0)</f>
        <v>1927</v>
      </c>
      <c r="F1010">
        <f>IFERROR(VLOOKUP(D1010:D1722,Сальдо!C$3:D$4010,2,FALSE),0)</f>
        <v>-1.7</v>
      </c>
      <c r="G1010">
        <f>IFERROR(VLOOKUP(D1010:D1722,'Факторы ликвидности'!C$4:L$2204,2,FALSE),0)</f>
        <v>27.3</v>
      </c>
      <c r="H1010">
        <f>IFERROR(VLOOKUP(D1010:D1722,'Факторы ликвидности'!C$4:L$2204,3,FALSE),0)</f>
        <v>67.7</v>
      </c>
      <c r="I1010">
        <f>IFERROR(VLOOKUP(D1010:D1722,'Факторы ликвидности'!C$4:L$2204,4,FALSE),0)</f>
        <v>0</v>
      </c>
      <c r="J1010">
        <f>IFERROR(VLOOKUP(D1010:D1722,'Факторы ликвидности'!C$4:L$2204,5,FALSE),0)</f>
        <v>0</v>
      </c>
      <c r="K1010">
        <f>IFERROR(VLOOKUP(D1010:D1722,'Факторы ликвидности'!C$4:L$2204,6,FALSE),0)</f>
        <v>0</v>
      </c>
      <c r="L1010">
        <f>IFERROR(VLOOKUP(D1010:D1722,'Факторы ликвидности'!C$4:L$2204,7,FALSE),0)</f>
        <v>0</v>
      </c>
      <c r="M1010">
        <f>IFERROR(VLOOKUP(D1010:D1722,'Факторы ликвидности'!C$4:L$2204,8,FALSE),0)</f>
        <v>0</v>
      </c>
      <c r="N1010">
        <f>IFERROR(VLOOKUP(D1010:D1722,'Факторы ликвидности'!C$4:L$2204,10,FALSE),0)</f>
        <v>-8</v>
      </c>
    </row>
    <row r="1011" spans="2:14" x14ac:dyDescent="0.3">
      <c r="B1011">
        <v>1007</v>
      </c>
      <c r="C1011" s="18">
        <f t="shared" si="20"/>
        <v>7</v>
      </c>
      <c r="D1011" s="19">
        <v>42785</v>
      </c>
      <c r="E1011">
        <f>IFERROR(VLOOKUP(D1010:D1723,'Остатки на корсчетах'!B$3:D$4956,2,FALSE),0)</f>
        <v>0</v>
      </c>
      <c r="F1011">
        <f>IFERROR(VLOOKUP(D1011:D1723,Сальдо!C$3:D$4010,2,FALSE),0)</f>
        <v>0</v>
      </c>
      <c r="G1011">
        <f>IFERROR(VLOOKUP(D1011:D1723,'Факторы ликвидности'!C$4:L$2204,2,FALSE),0)</f>
        <v>0</v>
      </c>
      <c r="H1011">
        <f>IFERROR(VLOOKUP(D1011:D1723,'Факторы ликвидности'!C$4:L$2204,3,FALSE),0)</f>
        <v>0</v>
      </c>
      <c r="I1011">
        <f>IFERROR(VLOOKUP(D1011:D1723,'Факторы ликвидности'!C$4:L$2204,4,FALSE),0)</f>
        <v>0</v>
      </c>
      <c r="J1011">
        <f>IFERROR(VLOOKUP(D1011:D1723,'Факторы ликвидности'!C$4:L$2204,5,FALSE),0)</f>
        <v>0</v>
      </c>
      <c r="K1011">
        <f>IFERROR(VLOOKUP(D1011:D1723,'Факторы ликвидности'!C$4:L$2204,6,FALSE),0)</f>
        <v>0</v>
      </c>
      <c r="L1011">
        <f>IFERROR(VLOOKUP(D1011:D1723,'Факторы ликвидности'!C$4:L$2204,7,FALSE),0)</f>
        <v>0</v>
      </c>
      <c r="M1011">
        <f>IFERROR(VLOOKUP(D1011:D1723,'Факторы ликвидности'!C$4:L$2204,8,FALSE),0)</f>
        <v>0</v>
      </c>
      <c r="N1011">
        <f>IFERROR(VLOOKUP(D1011:D1723,'Факторы ликвидности'!C$4:L$2204,10,FALSE),0)</f>
        <v>0</v>
      </c>
    </row>
    <row r="1012" spans="2:14" x14ac:dyDescent="0.3">
      <c r="B1012">
        <v>1008</v>
      </c>
      <c r="C1012" s="18">
        <f t="shared" si="20"/>
        <v>6</v>
      </c>
      <c r="D1012" s="19">
        <v>42784</v>
      </c>
      <c r="E1012">
        <f>IFERROR(VLOOKUP(D1011:D1724,'Остатки на корсчетах'!B$3:D$4956,2,FALSE),0)</f>
        <v>0</v>
      </c>
      <c r="F1012">
        <f>IFERROR(VLOOKUP(D1012:D1724,Сальдо!C$3:D$4010,2,FALSE),0)</f>
        <v>0</v>
      </c>
      <c r="G1012">
        <f>IFERROR(VLOOKUP(D1012:D1724,'Факторы ликвидности'!C$4:L$2204,2,FALSE),0)</f>
        <v>0</v>
      </c>
      <c r="H1012">
        <f>IFERROR(VLOOKUP(D1012:D1724,'Факторы ликвидности'!C$4:L$2204,3,FALSE),0)</f>
        <v>0</v>
      </c>
      <c r="I1012">
        <f>IFERROR(VLOOKUP(D1012:D1724,'Факторы ликвидности'!C$4:L$2204,4,FALSE),0)</f>
        <v>0</v>
      </c>
      <c r="J1012">
        <f>IFERROR(VLOOKUP(D1012:D1724,'Факторы ликвидности'!C$4:L$2204,5,FALSE),0)</f>
        <v>0</v>
      </c>
      <c r="K1012">
        <f>IFERROR(VLOOKUP(D1012:D1724,'Факторы ликвидности'!C$4:L$2204,6,FALSE),0)</f>
        <v>0</v>
      </c>
      <c r="L1012">
        <f>IFERROR(VLOOKUP(D1012:D1724,'Факторы ликвидности'!C$4:L$2204,7,FALSE),0)</f>
        <v>0</v>
      </c>
      <c r="M1012">
        <f>IFERROR(VLOOKUP(D1012:D1724,'Факторы ликвидности'!C$4:L$2204,8,FALSE),0)</f>
        <v>0</v>
      </c>
      <c r="N1012">
        <f>IFERROR(VLOOKUP(D1012:D1724,'Факторы ликвидности'!C$4:L$2204,10,FALSE),0)</f>
        <v>0</v>
      </c>
    </row>
    <row r="1013" spans="2:14" x14ac:dyDescent="0.3">
      <c r="B1013">
        <v>1009</v>
      </c>
      <c r="C1013" s="18">
        <f t="shared" si="20"/>
        <v>5</v>
      </c>
      <c r="D1013" s="19">
        <v>42783</v>
      </c>
      <c r="E1013">
        <f>IFERROR(VLOOKUP(D1012:D1725,'Остатки на корсчетах'!B$3:D$4956,2,FALSE),0)</f>
        <v>1902</v>
      </c>
      <c r="F1013">
        <f>IFERROR(VLOOKUP(D1013:D1725,Сальдо!C$3:D$4010,2,FALSE),0)</f>
        <v>97.1</v>
      </c>
      <c r="G1013">
        <f>IFERROR(VLOOKUP(D1013:D1725,'Факторы ликвидности'!C$4:L$2204,2,FALSE),0)</f>
        <v>-35.1</v>
      </c>
      <c r="H1013">
        <f>IFERROR(VLOOKUP(D1013:D1725,'Факторы ликвидности'!C$4:L$2204,3,FALSE),0)</f>
        <v>61.8</v>
      </c>
      <c r="I1013">
        <f>IFERROR(VLOOKUP(D1013:D1725,'Факторы ликвидности'!C$4:L$2204,4,FALSE),0)</f>
        <v>0</v>
      </c>
      <c r="J1013">
        <f>IFERROR(VLOOKUP(D1013:D1725,'Факторы ликвидности'!C$4:L$2204,5,FALSE),0)</f>
        <v>0</v>
      </c>
      <c r="K1013">
        <f>IFERROR(VLOOKUP(D1013:D1725,'Факторы ликвидности'!C$4:L$2204,6,FALSE),0)</f>
        <v>0</v>
      </c>
      <c r="L1013">
        <f>IFERROR(VLOOKUP(D1013:D1725,'Факторы ликвидности'!C$4:L$2204,7,FALSE),0)</f>
        <v>0</v>
      </c>
      <c r="M1013">
        <f>IFERROR(VLOOKUP(D1013:D1725,'Факторы ликвидности'!C$4:L$2204,8,FALSE),0)</f>
        <v>-0.1</v>
      </c>
      <c r="N1013">
        <f>IFERROR(VLOOKUP(D1013:D1725,'Факторы ликвидности'!C$4:L$2204,10,FALSE),0)</f>
        <v>-1.6</v>
      </c>
    </row>
    <row r="1014" spans="2:14" x14ac:dyDescent="0.3">
      <c r="B1014">
        <v>1010</v>
      </c>
      <c r="C1014" s="18">
        <f t="shared" si="20"/>
        <v>4</v>
      </c>
      <c r="D1014" s="19">
        <v>42782</v>
      </c>
      <c r="E1014">
        <f>IFERROR(VLOOKUP(D1013:D1726,'Остатки на корсчетах'!B$3:D$4956,2,FALSE),0)</f>
        <v>1784.7</v>
      </c>
      <c r="F1014">
        <f>IFERROR(VLOOKUP(D1014:D1726,Сальдо!C$3:D$4010,2,FALSE),0)</f>
        <v>104.2</v>
      </c>
      <c r="G1014">
        <f>IFERROR(VLOOKUP(D1014:D1726,'Факторы ликвидности'!C$4:L$2204,2,FALSE),0)</f>
        <v>-39.65</v>
      </c>
      <c r="H1014">
        <f>IFERROR(VLOOKUP(D1014:D1726,'Факторы ликвидности'!C$4:L$2204,3,FALSE),0)</f>
        <v>172.25</v>
      </c>
      <c r="I1014">
        <f>IFERROR(VLOOKUP(D1014:D1726,'Факторы ликвидности'!C$4:L$2204,4,FALSE),0)</f>
        <v>0</v>
      </c>
      <c r="J1014">
        <f>IFERROR(VLOOKUP(D1014:D1726,'Факторы ликвидности'!C$4:L$2204,5,FALSE),0)</f>
        <v>0</v>
      </c>
      <c r="K1014">
        <f>IFERROR(VLOOKUP(D1014:D1726,'Факторы ликвидности'!C$4:L$2204,6,FALSE),0)</f>
        <v>0</v>
      </c>
      <c r="L1014">
        <f>IFERROR(VLOOKUP(D1014:D1726,'Факторы ликвидности'!C$4:L$2204,7,FALSE),0)</f>
        <v>0</v>
      </c>
      <c r="M1014">
        <f>IFERROR(VLOOKUP(D1014:D1726,'Факторы ликвидности'!C$4:L$2204,8,FALSE),0)</f>
        <v>-23.19</v>
      </c>
      <c r="N1014">
        <f>IFERROR(VLOOKUP(D1014:D1726,'Факторы ликвидности'!C$4:L$2204,10,FALSE),0)</f>
        <v>7.86</v>
      </c>
    </row>
    <row r="1015" spans="2:14" x14ac:dyDescent="0.3">
      <c r="B1015">
        <v>1011</v>
      </c>
      <c r="C1015" s="18">
        <f t="shared" si="20"/>
        <v>3</v>
      </c>
      <c r="D1015" s="19">
        <v>42781</v>
      </c>
      <c r="E1015">
        <f>IFERROR(VLOOKUP(D1014:D1727,'Остатки на корсчетах'!B$3:D$4956,2,FALSE),0)</f>
        <v>1893.7</v>
      </c>
      <c r="F1015">
        <f>IFERROR(VLOOKUP(D1015:D1727,Сальдо!C$3:D$4010,2,FALSE),0)</f>
        <v>-42.9</v>
      </c>
      <c r="G1015">
        <f>IFERROR(VLOOKUP(D1015:D1727,'Факторы ликвидности'!C$4:L$2204,2,FALSE),0)</f>
        <v>-25</v>
      </c>
      <c r="H1015">
        <f>IFERROR(VLOOKUP(D1015:D1727,'Факторы ликвидности'!C$4:L$2204,3,FALSE),0)</f>
        <v>75.5</v>
      </c>
      <c r="I1015">
        <f>IFERROR(VLOOKUP(D1015:D1727,'Факторы ликвидности'!C$4:L$2204,4,FALSE),0)</f>
        <v>0</v>
      </c>
      <c r="J1015">
        <f>IFERROR(VLOOKUP(D1015:D1727,'Факторы ликвидности'!C$4:L$2204,5,FALSE),0)</f>
        <v>0</v>
      </c>
      <c r="K1015">
        <f>IFERROR(VLOOKUP(D1015:D1727,'Факторы ликвидности'!C$4:L$2204,6,FALSE),0)</f>
        <v>0</v>
      </c>
      <c r="L1015">
        <f>IFERROR(VLOOKUP(D1015:D1727,'Факторы ликвидности'!C$4:L$2204,7,FALSE),0)</f>
        <v>0</v>
      </c>
      <c r="M1015">
        <f>IFERROR(VLOOKUP(D1015:D1727,'Факторы ликвидности'!C$4:L$2204,8,FALSE),0)</f>
        <v>-13</v>
      </c>
      <c r="N1015">
        <f>IFERROR(VLOOKUP(D1015:D1727,'Факторы ликвидности'!C$4:L$2204,10,FALSE),0)</f>
        <v>-146.4</v>
      </c>
    </row>
    <row r="1016" spans="2:14" x14ac:dyDescent="0.3">
      <c r="B1016">
        <v>1012</v>
      </c>
      <c r="C1016" s="16">
        <f t="shared" si="20"/>
        <v>2</v>
      </c>
      <c r="D1016" s="17">
        <v>42780</v>
      </c>
      <c r="E1016">
        <f>IFERROR(VLOOKUP(D1015:D1728,'Остатки на корсчетах'!B$3:D$4956,2,FALSE),0)</f>
        <v>1923.8</v>
      </c>
      <c r="F1016">
        <f>IFERROR(VLOOKUP(D1016:D1728,Сальдо!C$3:D$4010,2,FALSE),0)</f>
        <v>112.2</v>
      </c>
      <c r="G1016">
        <f>IFERROR(VLOOKUP(D1016:D1728,'Факторы ликвидности'!C$4:L$2204,2,FALSE),0)</f>
        <v>-17</v>
      </c>
      <c r="H1016">
        <f>IFERROR(VLOOKUP(D1016:D1728,'Факторы ликвидности'!C$4:L$2204,3,FALSE),0)</f>
        <v>-10.4</v>
      </c>
      <c r="I1016">
        <f>IFERROR(VLOOKUP(D1016:D1728,'Факторы ликвидности'!C$4:L$2204,4,FALSE),0)</f>
        <v>0</v>
      </c>
      <c r="J1016">
        <f>IFERROR(VLOOKUP(D1016:D1728,'Факторы ликвидности'!C$4:L$2204,5,FALSE),0)</f>
        <v>0</v>
      </c>
      <c r="K1016">
        <f>IFERROR(VLOOKUP(D1016:D1728,'Факторы ликвидности'!C$4:L$2204,6,FALSE),0)</f>
        <v>0</v>
      </c>
      <c r="L1016">
        <f>IFERROR(VLOOKUP(D1016:D1728,'Факторы ликвидности'!C$4:L$2204,7,FALSE),0)</f>
        <v>0</v>
      </c>
      <c r="M1016">
        <f>IFERROR(VLOOKUP(D1016:D1728,'Факторы ликвидности'!C$4:L$2204,8,FALSE),0)</f>
        <v>-0.1</v>
      </c>
      <c r="N1016">
        <f>IFERROR(VLOOKUP(D1016:D1728,'Факторы ликвидности'!C$4:L$2204,10,FALSE),0)</f>
        <v>-2.7</v>
      </c>
    </row>
    <row r="1017" spans="2:14" x14ac:dyDescent="0.3">
      <c r="B1017">
        <v>1013</v>
      </c>
      <c r="C1017" s="16">
        <f t="shared" si="20"/>
        <v>1</v>
      </c>
      <c r="D1017" s="17">
        <v>42779</v>
      </c>
      <c r="E1017">
        <f>IFERROR(VLOOKUP(D1016:D1729,'Остатки на корсчетах'!B$3:D$4956,2,FALSE),0)</f>
        <v>1836</v>
      </c>
      <c r="F1017">
        <f>IFERROR(VLOOKUP(D1017:D1729,Сальдо!C$3:D$4010,2,FALSE),0)</f>
        <v>131.6</v>
      </c>
      <c r="G1017">
        <f>IFERROR(VLOOKUP(D1017:D1729,'Факторы ликвидности'!C$4:L$2204,2,FALSE),0)</f>
        <v>0.8</v>
      </c>
      <c r="H1017">
        <f>IFERROR(VLOOKUP(D1017:D1729,'Факторы ликвидности'!C$4:L$2204,3,FALSE),0)</f>
        <v>68.099999999999994</v>
      </c>
      <c r="I1017">
        <f>IFERROR(VLOOKUP(D1017:D1729,'Факторы ликвидности'!C$4:L$2204,4,FALSE),0)</f>
        <v>0</v>
      </c>
      <c r="J1017">
        <f>IFERROR(VLOOKUP(D1017:D1729,'Факторы ликвидности'!C$4:L$2204,5,FALSE),0)</f>
        <v>0</v>
      </c>
      <c r="K1017">
        <f>IFERROR(VLOOKUP(D1017:D1729,'Факторы ликвидности'!C$4:L$2204,6,FALSE),0)</f>
        <v>0</v>
      </c>
      <c r="L1017">
        <f>IFERROR(VLOOKUP(D1017:D1729,'Факторы ликвидности'!C$4:L$2204,7,FALSE),0)</f>
        <v>0</v>
      </c>
      <c r="M1017">
        <f>IFERROR(VLOOKUP(D1017:D1729,'Факторы ликвидности'!C$4:L$2204,8,FALSE),0)</f>
        <v>0</v>
      </c>
      <c r="N1017">
        <f>IFERROR(VLOOKUP(D1017:D1729,'Факторы ликвидности'!C$4:L$2204,10,FALSE),0)</f>
        <v>19</v>
      </c>
    </row>
    <row r="1018" spans="2:14" x14ac:dyDescent="0.3">
      <c r="B1018">
        <v>1014</v>
      </c>
      <c r="C1018" s="16">
        <f t="shared" si="20"/>
        <v>7</v>
      </c>
      <c r="D1018" s="17">
        <v>42778</v>
      </c>
      <c r="E1018">
        <f>IFERROR(VLOOKUP(D1017:D1730,'Остатки на корсчетах'!B$3:D$4956,2,FALSE),0)</f>
        <v>0</v>
      </c>
      <c r="F1018">
        <f>IFERROR(VLOOKUP(D1018:D1730,Сальдо!C$3:D$4010,2,FALSE),0)</f>
        <v>0</v>
      </c>
      <c r="G1018">
        <f>IFERROR(VLOOKUP(D1018:D1730,'Факторы ликвидности'!C$4:L$2204,2,FALSE),0)</f>
        <v>0</v>
      </c>
      <c r="H1018">
        <f>IFERROR(VLOOKUP(D1018:D1730,'Факторы ликвидности'!C$4:L$2204,3,FALSE),0)</f>
        <v>0</v>
      </c>
      <c r="I1018">
        <f>IFERROR(VLOOKUP(D1018:D1730,'Факторы ликвидности'!C$4:L$2204,4,FALSE),0)</f>
        <v>0</v>
      </c>
      <c r="J1018">
        <f>IFERROR(VLOOKUP(D1018:D1730,'Факторы ликвидности'!C$4:L$2204,5,FALSE),0)</f>
        <v>0</v>
      </c>
      <c r="K1018">
        <f>IFERROR(VLOOKUP(D1018:D1730,'Факторы ликвидности'!C$4:L$2204,6,FALSE),0)</f>
        <v>0</v>
      </c>
      <c r="L1018">
        <f>IFERROR(VLOOKUP(D1018:D1730,'Факторы ликвидности'!C$4:L$2204,7,FALSE),0)</f>
        <v>0</v>
      </c>
      <c r="M1018">
        <f>IFERROR(VLOOKUP(D1018:D1730,'Факторы ликвидности'!C$4:L$2204,8,FALSE),0)</f>
        <v>0</v>
      </c>
      <c r="N1018">
        <f>IFERROR(VLOOKUP(D1018:D1730,'Факторы ликвидности'!C$4:L$2204,10,FALSE),0)</f>
        <v>0</v>
      </c>
    </row>
    <row r="1019" spans="2:14" x14ac:dyDescent="0.3">
      <c r="B1019">
        <v>1015</v>
      </c>
      <c r="C1019" s="16">
        <f t="shared" si="20"/>
        <v>6</v>
      </c>
      <c r="D1019" s="17">
        <v>42777</v>
      </c>
      <c r="E1019">
        <f>IFERROR(VLOOKUP(D1018:D1731,'Остатки на корсчетах'!B$3:D$4956,2,FALSE),0)</f>
        <v>0</v>
      </c>
      <c r="F1019">
        <f>IFERROR(VLOOKUP(D1019:D1731,Сальдо!C$3:D$4010,2,FALSE),0)</f>
        <v>0</v>
      </c>
      <c r="G1019">
        <f>IFERROR(VLOOKUP(D1019:D1731,'Факторы ликвидности'!C$4:L$2204,2,FALSE),0)</f>
        <v>0</v>
      </c>
      <c r="H1019">
        <f>IFERROR(VLOOKUP(D1019:D1731,'Факторы ликвидности'!C$4:L$2204,3,FALSE),0)</f>
        <v>0</v>
      </c>
      <c r="I1019">
        <f>IFERROR(VLOOKUP(D1019:D1731,'Факторы ликвидности'!C$4:L$2204,4,FALSE),0)</f>
        <v>0</v>
      </c>
      <c r="J1019">
        <f>IFERROR(VLOOKUP(D1019:D1731,'Факторы ликвидности'!C$4:L$2204,5,FALSE),0)</f>
        <v>0</v>
      </c>
      <c r="K1019">
        <f>IFERROR(VLOOKUP(D1019:D1731,'Факторы ликвидности'!C$4:L$2204,6,FALSE),0)</f>
        <v>0</v>
      </c>
      <c r="L1019">
        <f>IFERROR(VLOOKUP(D1019:D1731,'Факторы ликвидности'!C$4:L$2204,7,FALSE),0)</f>
        <v>0</v>
      </c>
      <c r="M1019">
        <f>IFERROR(VLOOKUP(D1019:D1731,'Факторы ликвидности'!C$4:L$2204,8,FALSE),0)</f>
        <v>0</v>
      </c>
      <c r="N1019">
        <f>IFERROR(VLOOKUP(D1019:D1731,'Факторы ликвидности'!C$4:L$2204,10,FALSE),0)</f>
        <v>0</v>
      </c>
    </row>
    <row r="1020" spans="2:14" x14ac:dyDescent="0.3">
      <c r="B1020">
        <v>1016</v>
      </c>
      <c r="C1020" s="16">
        <f t="shared" si="20"/>
        <v>5</v>
      </c>
      <c r="D1020" s="17">
        <v>42776</v>
      </c>
      <c r="E1020">
        <f>IFERROR(VLOOKUP(D1019:D1732,'Остатки на корсчетах'!B$3:D$4956,2,FALSE),0)</f>
        <v>1786.1</v>
      </c>
      <c r="F1020">
        <f>IFERROR(VLOOKUP(D1020:D1732,Сальдо!C$3:D$4010,2,FALSE),0)</f>
        <v>127.8</v>
      </c>
      <c r="G1020">
        <f>IFERROR(VLOOKUP(D1020:D1732,'Факторы ликвидности'!C$4:L$2204,2,FALSE),0)</f>
        <v>-47.54</v>
      </c>
      <c r="H1020">
        <f>IFERROR(VLOOKUP(D1020:D1732,'Факторы ликвидности'!C$4:L$2204,3,FALSE),0)</f>
        <v>105.05</v>
      </c>
      <c r="I1020">
        <f>IFERROR(VLOOKUP(D1020:D1732,'Факторы ликвидности'!C$4:L$2204,4,FALSE),0)</f>
        <v>0</v>
      </c>
      <c r="J1020">
        <f>IFERROR(VLOOKUP(D1020:D1732,'Факторы ликвидности'!C$4:L$2204,5,FALSE),0)</f>
        <v>0</v>
      </c>
      <c r="K1020">
        <f>IFERROR(VLOOKUP(D1020:D1732,'Факторы ликвидности'!C$4:L$2204,6,FALSE),0)</f>
        <v>0</v>
      </c>
      <c r="L1020">
        <f>IFERROR(VLOOKUP(D1020:D1732,'Факторы ликвидности'!C$4:L$2204,7,FALSE),0)</f>
        <v>0</v>
      </c>
      <c r="M1020">
        <f>IFERROR(VLOOKUP(D1020:D1732,'Факторы ликвидности'!C$4:L$2204,8,FALSE),0)</f>
        <v>0.11</v>
      </c>
      <c r="N1020">
        <f>IFERROR(VLOOKUP(D1020:D1732,'Факторы ликвидности'!C$4:L$2204,10,FALSE),0)</f>
        <v>-7.78</v>
      </c>
    </row>
    <row r="1021" spans="2:14" x14ac:dyDescent="0.3">
      <c r="B1021">
        <v>1017</v>
      </c>
      <c r="C1021" s="16">
        <f t="shared" si="20"/>
        <v>4</v>
      </c>
      <c r="D1021" s="17">
        <v>42775</v>
      </c>
      <c r="E1021">
        <f>IFERROR(VLOOKUP(D1020:D1733,'Остатки на корсчетах'!B$3:D$4956,2,FALSE),0)</f>
        <v>1730.5</v>
      </c>
      <c r="F1021">
        <f>IFERROR(VLOOKUP(D1021:D1733,Сальдо!C$3:D$4010,2,FALSE),0)</f>
        <v>139.4</v>
      </c>
      <c r="G1021">
        <f>IFERROR(VLOOKUP(D1021:D1733,'Факторы ликвидности'!C$4:L$2204,2,FALSE),0)</f>
        <v>-29.8</v>
      </c>
      <c r="H1021">
        <f>IFERROR(VLOOKUP(D1021:D1733,'Факторы ликвидности'!C$4:L$2204,3,FALSE),0)</f>
        <v>74.2</v>
      </c>
      <c r="I1021">
        <f>IFERROR(VLOOKUP(D1021:D1733,'Факторы ликвидности'!C$4:L$2204,4,FALSE),0)</f>
        <v>0</v>
      </c>
      <c r="J1021">
        <f>IFERROR(VLOOKUP(D1021:D1733,'Факторы ликвидности'!C$4:L$2204,5,FALSE),0)</f>
        <v>0</v>
      </c>
      <c r="K1021">
        <f>IFERROR(VLOOKUP(D1021:D1733,'Факторы ликвидности'!C$4:L$2204,6,FALSE),0)</f>
        <v>0</v>
      </c>
      <c r="L1021">
        <f>IFERROR(VLOOKUP(D1021:D1733,'Факторы ликвидности'!C$4:L$2204,7,FALSE),0)</f>
        <v>0</v>
      </c>
      <c r="M1021">
        <f>IFERROR(VLOOKUP(D1021:D1733,'Факторы ликвидности'!C$4:L$2204,8,FALSE),0)</f>
        <v>0.1</v>
      </c>
      <c r="N1021">
        <f>IFERROR(VLOOKUP(D1021:D1733,'Факторы ликвидности'!C$4:L$2204,10,FALSE),0)</f>
        <v>11.2</v>
      </c>
    </row>
    <row r="1022" spans="2:14" x14ac:dyDescent="0.3">
      <c r="B1022">
        <v>1018</v>
      </c>
      <c r="C1022" s="16">
        <f t="shared" si="20"/>
        <v>3</v>
      </c>
      <c r="D1022" s="17">
        <v>42774</v>
      </c>
      <c r="E1022">
        <f>IFERROR(VLOOKUP(D1021:D1734,'Остатки на корсчетах'!B$3:D$4956,2,FALSE),0)</f>
        <v>1914.9</v>
      </c>
      <c r="F1022">
        <f>IFERROR(VLOOKUP(D1022:D1734,Сальдо!C$3:D$4010,2,FALSE),0)</f>
        <v>-173.57</v>
      </c>
      <c r="G1022">
        <f>IFERROR(VLOOKUP(D1022:D1734,'Факторы ликвидности'!C$4:L$2204,2,FALSE),0)</f>
        <v>-10.7</v>
      </c>
      <c r="H1022">
        <f>IFERROR(VLOOKUP(D1022:D1734,'Факторы ликвидности'!C$4:L$2204,3,FALSE),0)</f>
        <v>138.4</v>
      </c>
      <c r="I1022">
        <f>IFERROR(VLOOKUP(D1022:D1734,'Факторы ликвидности'!C$4:L$2204,4,FALSE),0)</f>
        <v>0</v>
      </c>
      <c r="J1022">
        <f>IFERROR(VLOOKUP(D1022:D1734,'Факторы ликвидности'!C$4:L$2204,5,FALSE),0)</f>
        <v>0</v>
      </c>
      <c r="K1022">
        <f>IFERROR(VLOOKUP(D1022:D1734,'Факторы ликвидности'!C$4:L$2204,6,FALSE),0)</f>
        <v>0</v>
      </c>
      <c r="L1022">
        <f>IFERROR(VLOOKUP(D1022:D1734,'Факторы ликвидности'!C$4:L$2204,7,FALSE),0)</f>
        <v>0</v>
      </c>
      <c r="M1022">
        <f>IFERROR(VLOOKUP(D1022:D1734,'Факторы ликвидности'!C$4:L$2204,8,FALSE),0)</f>
        <v>0</v>
      </c>
      <c r="N1022">
        <f>IFERROR(VLOOKUP(D1022:D1734,'Факторы ликвидности'!C$4:L$2204,10,FALSE),0)</f>
        <v>-312.10000000000002</v>
      </c>
    </row>
    <row r="1023" spans="2:14" x14ac:dyDescent="0.3">
      <c r="B1023">
        <v>1019</v>
      </c>
      <c r="C1023" s="18">
        <f t="shared" si="20"/>
        <v>2</v>
      </c>
      <c r="D1023" s="8">
        <v>42773</v>
      </c>
      <c r="E1023">
        <f>IFERROR(VLOOKUP(D1022:D1735,'Остатки на корсчетах'!B$3:D$4956,2,FALSE),0)</f>
        <v>2013.4</v>
      </c>
      <c r="F1023">
        <f>IFERROR(VLOOKUP(D1023:D1735,Сальдо!C$3:D$4010,2,FALSE),0)</f>
        <v>199.1</v>
      </c>
      <c r="G1023">
        <f>IFERROR(VLOOKUP(D1023:D1735,'Факторы ликвидности'!C$4:L$2204,2,FALSE),0)</f>
        <v>-2.8</v>
      </c>
      <c r="H1023">
        <f>IFERROR(VLOOKUP(D1023:D1735,'Факторы ликвидности'!C$4:L$2204,3,FALSE),0)</f>
        <v>-86</v>
      </c>
      <c r="I1023">
        <f>IFERROR(VLOOKUP(D1023:D1735,'Факторы ликвидности'!C$4:L$2204,4,FALSE),0)</f>
        <v>0</v>
      </c>
      <c r="J1023">
        <f>IFERROR(VLOOKUP(D1023:D1735,'Факторы ликвидности'!C$4:L$2204,5,FALSE),0)</f>
        <v>0</v>
      </c>
      <c r="K1023">
        <f>IFERROR(VLOOKUP(D1023:D1735,'Факторы ликвидности'!C$4:L$2204,6,FALSE),0)</f>
        <v>0</v>
      </c>
      <c r="L1023">
        <f>IFERROR(VLOOKUP(D1023:D1735,'Факторы ликвидности'!C$4:L$2204,7,FALSE),0)</f>
        <v>0</v>
      </c>
      <c r="M1023">
        <f>IFERROR(VLOOKUP(D1023:D1735,'Факторы ликвидности'!C$4:L$2204,8,FALSE),0)</f>
        <v>0</v>
      </c>
      <c r="N1023">
        <f>IFERROR(VLOOKUP(D1023:D1735,'Факторы ликвидности'!C$4:L$2204,10,FALSE),0)</f>
        <v>-9.6</v>
      </c>
    </row>
    <row r="1024" spans="2:14" x14ac:dyDescent="0.3">
      <c r="B1024">
        <v>1020</v>
      </c>
      <c r="C1024" s="18">
        <f t="shared" si="20"/>
        <v>1</v>
      </c>
      <c r="D1024" s="8">
        <v>42772</v>
      </c>
      <c r="E1024">
        <f>IFERROR(VLOOKUP(D1023:D1736,'Остатки на корсчетах'!B$3:D$4956,2,FALSE),0)</f>
        <v>1891.1</v>
      </c>
      <c r="F1024">
        <f>IFERROR(VLOOKUP(D1024:D1736,Сальдо!C$3:D$4010,2,FALSE),0)</f>
        <v>175.4</v>
      </c>
      <c r="G1024">
        <f>IFERROR(VLOOKUP(D1024:D1736,'Факторы ликвидности'!C$4:L$2204,2,FALSE),0)</f>
        <v>20.64</v>
      </c>
      <c r="H1024">
        <f>IFERROR(VLOOKUP(D1024:D1736,'Факторы ликвидности'!C$4:L$2204,3,FALSE),0)</f>
        <v>121.29</v>
      </c>
      <c r="I1024">
        <f>IFERROR(VLOOKUP(D1024:D1736,'Факторы ликвидности'!C$4:L$2204,4,FALSE),0)</f>
        <v>0</v>
      </c>
      <c r="J1024">
        <f>IFERROR(VLOOKUP(D1024:D1736,'Факторы ликвидности'!C$4:L$2204,5,FALSE),0)</f>
        <v>0</v>
      </c>
      <c r="K1024">
        <f>IFERROR(VLOOKUP(D1024:D1736,'Факторы ликвидности'!C$4:L$2204,6,FALSE),0)</f>
        <v>0</v>
      </c>
      <c r="L1024">
        <f>IFERROR(VLOOKUP(D1024:D1736,'Факторы ликвидности'!C$4:L$2204,7,FALSE),0)</f>
        <v>0</v>
      </c>
      <c r="M1024">
        <f>IFERROR(VLOOKUP(D1024:D1736,'Факторы ликвидности'!C$4:L$2204,8,FALSE),0)</f>
        <v>0.87</v>
      </c>
      <c r="N1024">
        <f>IFERROR(VLOOKUP(D1024:D1736,'Факторы ликвидности'!C$4:L$2204,10,FALSE),0)</f>
        <v>-20.45</v>
      </c>
    </row>
    <row r="1025" spans="2:14" x14ac:dyDescent="0.3">
      <c r="B1025">
        <v>1021</v>
      </c>
      <c r="C1025" s="18">
        <f t="shared" si="20"/>
        <v>7</v>
      </c>
      <c r="D1025" s="19">
        <v>42771</v>
      </c>
      <c r="E1025">
        <f>IFERROR(VLOOKUP(D1024:D1737,'Остатки на корсчетах'!B$3:D$4956,2,FALSE),0)</f>
        <v>0</v>
      </c>
      <c r="F1025">
        <f>IFERROR(VLOOKUP(D1025:D1737,Сальдо!C$3:D$4010,2,FALSE),0)</f>
        <v>0</v>
      </c>
      <c r="G1025">
        <f>IFERROR(VLOOKUP(D1025:D1737,'Факторы ликвидности'!C$4:L$2204,2,FALSE),0)</f>
        <v>0</v>
      </c>
      <c r="H1025">
        <f>IFERROR(VLOOKUP(D1025:D1737,'Факторы ликвидности'!C$4:L$2204,3,FALSE),0)</f>
        <v>0</v>
      </c>
      <c r="I1025">
        <f>IFERROR(VLOOKUP(D1025:D1737,'Факторы ликвидности'!C$4:L$2204,4,FALSE),0)</f>
        <v>0</v>
      </c>
      <c r="J1025">
        <f>IFERROR(VLOOKUP(D1025:D1737,'Факторы ликвидности'!C$4:L$2204,5,FALSE),0)</f>
        <v>0</v>
      </c>
      <c r="K1025">
        <f>IFERROR(VLOOKUP(D1025:D1737,'Факторы ликвидности'!C$4:L$2204,6,FALSE),0)</f>
        <v>0</v>
      </c>
      <c r="L1025">
        <f>IFERROR(VLOOKUP(D1025:D1737,'Факторы ликвидности'!C$4:L$2204,7,FALSE),0)</f>
        <v>0</v>
      </c>
      <c r="M1025">
        <f>IFERROR(VLOOKUP(D1025:D1737,'Факторы ликвидности'!C$4:L$2204,8,FALSE),0)</f>
        <v>0</v>
      </c>
      <c r="N1025">
        <f>IFERROR(VLOOKUP(D1025:D1737,'Факторы ликвидности'!C$4:L$2204,10,FALSE),0)</f>
        <v>0</v>
      </c>
    </row>
    <row r="1026" spans="2:14" x14ac:dyDescent="0.3">
      <c r="B1026">
        <v>1022</v>
      </c>
      <c r="C1026" s="18">
        <f t="shared" si="20"/>
        <v>6</v>
      </c>
      <c r="D1026" s="19">
        <v>42770</v>
      </c>
      <c r="E1026">
        <f>IFERROR(VLOOKUP(D1025:D1738,'Остатки на корсчетах'!B$3:D$4956,2,FALSE),0)</f>
        <v>0</v>
      </c>
      <c r="F1026">
        <f>IFERROR(VLOOKUP(D1026:D1738,Сальдо!C$3:D$4010,2,FALSE),0)</f>
        <v>0</v>
      </c>
      <c r="G1026">
        <f>IFERROR(VLOOKUP(D1026:D1738,'Факторы ликвидности'!C$4:L$2204,2,FALSE),0)</f>
        <v>0</v>
      </c>
      <c r="H1026">
        <f>IFERROR(VLOOKUP(D1026:D1738,'Факторы ликвидности'!C$4:L$2204,3,FALSE),0)</f>
        <v>0</v>
      </c>
      <c r="I1026">
        <f>IFERROR(VLOOKUP(D1026:D1738,'Факторы ликвидности'!C$4:L$2204,4,FALSE),0)</f>
        <v>0</v>
      </c>
      <c r="J1026">
        <f>IFERROR(VLOOKUP(D1026:D1738,'Факторы ликвидности'!C$4:L$2204,5,FALSE),0)</f>
        <v>0</v>
      </c>
      <c r="K1026">
        <f>IFERROR(VLOOKUP(D1026:D1738,'Факторы ликвидности'!C$4:L$2204,6,FALSE),0)</f>
        <v>0</v>
      </c>
      <c r="L1026">
        <f>IFERROR(VLOOKUP(D1026:D1738,'Факторы ликвидности'!C$4:L$2204,7,FALSE),0)</f>
        <v>0</v>
      </c>
      <c r="M1026">
        <f>IFERROR(VLOOKUP(D1026:D1738,'Факторы ликвидности'!C$4:L$2204,8,FALSE),0)</f>
        <v>0</v>
      </c>
      <c r="N1026">
        <f>IFERROR(VLOOKUP(D1026:D1738,'Факторы ликвидности'!C$4:L$2204,10,FALSE),0)</f>
        <v>0</v>
      </c>
    </row>
    <row r="1027" spans="2:14" x14ac:dyDescent="0.3">
      <c r="B1027">
        <v>1023</v>
      </c>
      <c r="C1027" s="18">
        <f t="shared" si="20"/>
        <v>5</v>
      </c>
      <c r="D1027" s="19">
        <v>42769</v>
      </c>
      <c r="E1027">
        <f>IFERROR(VLOOKUP(D1026:D1739,'Остатки на корсчетах'!B$3:D$4956,2,FALSE),0)</f>
        <v>1674.5</v>
      </c>
      <c r="F1027">
        <f>IFERROR(VLOOKUP(D1027:D1739,Сальдо!C$3:D$4010,2,FALSE),0)</f>
        <v>183.7</v>
      </c>
      <c r="G1027">
        <f>IFERROR(VLOOKUP(D1027:D1739,'Факторы ликвидности'!C$4:L$2204,2,FALSE),0)</f>
        <v>-32.1</v>
      </c>
      <c r="H1027">
        <f>IFERROR(VLOOKUP(D1027:D1739,'Факторы ликвидности'!C$4:L$2204,3,FALSE),0)</f>
        <v>245.7</v>
      </c>
      <c r="I1027">
        <f>IFERROR(VLOOKUP(D1027:D1739,'Факторы ликвидности'!C$4:L$2204,4,FALSE),0)</f>
        <v>0</v>
      </c>
      <c r="J1027">
        <f>IFERROR(VLOOKUP(D1027:D1739,'Факторы ликвидности'!C$4:L$2204,5,FALSE),0)</f>
        <v>0</v>
      </c>
      <c r="K1027">
        <f>IFERROR(VLOOKUP(D1027:D1739,'Факторы ликвидности'!C$4:L$2204,6,FALSE),0)</f>
        <v>0</v>
      </c>
      <c r="L1027">
        <f>IFERROR(VLOOKUP(D1027:D1739,'Факторы ликвидности'!C$4:L$2204,7,FALSE),0)</f>
        <v>0</v>
      </c>
      <c r="M1027">
        <f>IFERROR(VLOOKUP(D1027:D1739,'Факторы ликвидности'!C$4:L$2204,8,FALSE),0)</f>
        <v>0</v>
      </c>
      <c r="N1027">
        <f>IFERROR(VLOOKUP(D1027:D1739,'Факторы ликвидности'!C$4:L$2204,10,FALSE),0)</f>
        <v>3</v>
      </c>
    </row>
    <row r="1028" spans="2:14" x14ac:dyDescent="0.3">
      <c r="B1028">
        <v>1024</v>
      </c>
      <c r="C1028" s="18">
        <f t="shared" si="20"/>
        <v>4</v>
      </c>
      <c r="D1028" s="19">
        <v>42768</v>
      </c>
      <c r="E1028">
        <f>IFERROR(VLOOKUP(D1027:D1740,'Остатки на корсчетах'!B$3:D$4956,2,FALSE),0)</f>
        <v>1628.9</v>
      </c>
      <c r="F1028">
        <f>IFERROR(VLOOKUP(D1028:D1740,Сальдо!C$3:D$4010,2,FALSE),0)</f>
        <v>194.5</v>
      </c>
      <c r="G1028">
        <f>IFERROR(VLOOKUP(D1028:D1740,'Факторы ликвидности'!C$4:L$2204,2,FALSE),0)</f>
        <v>-20.100000000000001</v>
      </c>
      <c r="H1028">
        <f>IFERROR(VLOOKUP(D1028:D1740,'Факторы ликвидности'!C$4:L$2204,3,FALSE),0)</f>
        <v>55.1</v>
      </c>
      <c r="I1028">
        <f>IFERROR(VLOOKUP(D1028:D1740,'Факторы ликвидности'!C$4:L$2204,4,FALSE),0)</f>
        <v>0</v>
      </c>
      <c r="J1028">
        <f>IFERROR(VLOOKUP(D1028:D1740,'Факторы ликвидности'!C$4:L$2204,5,FALSE),0)</f>
        <v>0</v>
      </c>
      <c r="K1028">
        <f>IFERROR(VLOOKUP(D1028:D1740,'Факторы ликвидности'!C$4:L$2204,6,FALSE),0)</f>
        <v>0</v>
      </c>
      <c r="L1028">
        <f>IFERROR(VLOOKUP(D1028:D1740,'Факторы ликвидности'!C$4:L$2204,7,FALSE),0)</f>
        <v>0</v>
      </c>
      <c r="M1028">
        <f>IFERROR(VLOOKUP(D1028:D1740,'Факторы ликвидности'!C$4:L$2204,8,FALSE),0)</f>
        <v>0</v>
      </c>
      <c r="N1028">
        <f>IFERROR(VLOOKUP(D1028:D1740,'Факторы ликвидности'!C$4:L$2204,10,FALSE),0)</f>
        <v>10.6</v>
      </c>
    </row>
    <row r="1029" spans="2:14" x14ac:dyDescent="0.3">
      <c r="B1029">
        <v>1025</v>
      </c>
      <c r="C1029" s="18">
        <f t="shared" si="20"/>
        <v>3</v>
      </c>
      <c r="D1029" s="19">
        <v>42767</v>
      </c>
      <c r="E1029">
        <f>IFERROR(VLOOKUP(D1028:D1741,'Остатки на корсчетах'!B$3:D$4956,2,FALSE),0)</f>
        <v>1628.1</v>
      </c>
      <c r="F1029">
        <f>IFERROR(VLOOKUP(D1029:D1741,Сальдо!C$3:D$4010,2,FALSE),0)</f>
        <v>-143.1</v>
      </c>
      <c r="G1029">
        <f>IFERROR(VLOOKUP(D1029:D1741,'Факторы ликвидности'!C$4:L$2204,2,FALSE),0)</f>
        <v>14</v>
      </c>
      <c r="H1029">
        <f>IFERROR(VLOOKUP(D1029:D1741,'Факторы ликвидности'!C$4:L$2204,3,FALSE),0)</f>
        <v>332.8</v>
      </c>
      <c r="I1029">
        <f>IFERROR(VLOOKUP(D1029:D1741,'Факторы ликвидности'!C$4:L$2204,4,FALSE),0)</f>
        <v>0</v>
      </c>
      <c r="J1029">
        <f>IFERROR(VLOOKUP(D1029:D1741,'Факторы ликвидности'!C$4:L$2204,5,FALSE),0)</f>
        <v>0</v>
      </c>
      <c r="K1029">
        <f>IFERROR(VLOOKUP(D1029:D1741,'Факторы ликвидности'!C$4:L$2204,6,FALSE),0)</f>
        <v>0</v>
      </c>
      <c r="L1029">
        <f>IFERROR(VLOOKUP(D1029:D1741,'Факторы ликвидности'!C$4:L$2204,7,FALSE),0)</f>
        <v>0</v>
      </c>
      <c r="M1029">
        <f>IFERROR(VLOOKUP(D1029:D1741,'Факторы ликвидности'!C$4:L$2204,8,FALSE),0)</f>
        <v>0</v>
      </c>
      <c r="N1029">
        <f>IFERROR(VLOOKUP(D1029:D1741,'Факторы ликвидности'!C$4:L$2204,10,FALSE),0)</f>
        <v>-346</v>
      </c>
    </row>
    <row r="1030" spans="2:14" x14ac:dyDescent="0.3">
      <c r="B1030">
        <v>1026</v>
      </c>
      <c r="C1030" s="16">
        <f t="shared" ref="C1030:C1093" si="21">WEEKDAY(D1030,2)</f>
        <v>2</v>
      </c>
      <c r="D1030" s="17">
        <v>42766</v>
      </c>
      <c r="E1030">
        <f>IFERROR(VLOOKUP(D1029:D1742,'Остатки на корсчетах'!B$3:D$4956,2,FALSE),0)</f>
        <v>1481.7</v>
      </c>
      <c r="F1030">
        <f>IFERROR(VLOOKUP(D1030:D1742,Сальдо!C$3:D$4010,2,FALSE),0)</f>
        <v>28.1</v>
      </c>
      <c r="G1030">
        <f>IFERROR(VLOOKUP(D1030:D1742,'Факторы ликвидности'!C$4:L$2204,2,FALSE),0)</f>
        <v>29.1</v>
      </c>
      <c r="H1030">
        <f>IFERROR(VLOOKUP(D1030:D1742,'Факторы ликвидности'!C$4:L$2204,3,FALSE),0)</f>
        <v>-172.8</v>
      </c>
      <c r="I1030">
        <f>IFERROR(VLOOKUP(D1030:D1742,'Факторы ликвидности'!C$4:L$2204,4,FALSE),0)</f>
        <v>0</v>
      </c>
      <c r="J1030">
        <f>IFERROR(VLOOKUP(D1030:D1742,'Факторы ликвидности'!C$4:L$2204,5,FALSE),0)</f>
        <v>0</v>
      </c>
      <c r="K1030">
        <f>IFERROR(VLOOKUP(D1030:D1742,'Факторы ликвидности'!C$4:L$2204,6,FALSE),0)</f>
        <v>0</v>
      </c>
      <c r="L1030">
        <f>IFERROR(VLOOKUP(D1030:D1742,'Факторы ликвидности'!C$4:L$2204,7,FALSE),0)</f>
        <v>0</v>
      </c>
      <c r="M1030">
        <f>IFERROR(VLOOKUP(D1030:D1742,'Факторы ликвидности'!C$4:L$2204,8,FALSE),0)</f>
        <v>0</v>
      </c>
      <c r="N1030">
        <f>IFERROR(VLOOKUP(D1030:D1742,'Факторы ликвидности'!C$4:L$2204,10,FALSE),0)</f>
        <v>290.10000000000002</v>
      </c>
    </row>
    <row r="1031" spans="2:14" x14ac:dyDescent="0.3">
      <c r="B1031">
        <v>1027</v>
      </c>
      <c r="C1031" s="16">
        <f t="shared" si="21"/>
        <v>1</v>
      </c>
      <c r="D1031" s="17">
        <v>42765</v>
      </c>
      <c r="E1031">
        <f>IFERROR(VLOOKUP(D1030:D1743,'Остатки на корсчетах'!B$3:D$4956,2,FALSE),0)</f>
        <v>1199.8</v>
      </c>
      <c r="F1031">
        <f>IFERROR(VLOOKUP(D1031:D1743,Сальдо!C$3:D$4010,2,FALSE),0)</f>
        <v>-45.1</v>
      </c>
      <c r="G1031">
        <f>IFERROR(VLOOKUP(D1031:D1743,'Факторы ликвидности'!C$4:L$2204,2,FALSE),0)</f>
        <v>48</v>
      </c>
      <c r="H1031">
        <f>IFERROR(VLOOKUP(D1031:D1743,'Факторы ликвидности'!C$4:L$2204,3,FALSE),0)</f>
        <v>-9.1</v>
      </c>
      <c r="I1031">
        <f>IFERROR(VLOOKUP(D1031:D1743,'Факторы ликвидности'!C$4:L$2204,4,FALSE),0)</f>
        <v>0</v>
      </c>
      <c r="J1031">
        <f>IFERROR(VLOOKUP(D1031:D1743,'Факторы ликвидности'!C$4:L$2204,5,FALSE),0)</f>
        <v>0</v>
      </c>
      <c r="K1031">
        <f>IFERROR(VLOOKUP(D1031:D1743,'Факторы ликвидности'!C$4:L$2204,6,FALSE),0)</f>
        <v>0</v>
      </c>
      <c r="L1031">
        <f>IFERROR(VLOOKUP(D1031:D1743,'Факторы ликвидности'!C$4:L$2204,7,FALSE),0)</f>
        <v>0</v>
      </c>
      <c r="M1031">
        <f>IFERROR(VLOOKUP(D1031:D1743,'Факторы ликвидности'!C$4:L$2204,8,FALSE),0)</f>
        <v>0</v>
      </c>
      <c r="N1031">
        <f>IFERROR(VLOOKUP(D1031:D1743,'Факторы ликвидности'!C$4:L$2204,10,FALSE),0)</f>
        <v>243.1</v>
      </c>
    </row>
    <row r="1032" spans="2:14" x14ac:dyDescent="0.3">
      <c r="B1032">
        <v>1028</v>
      </c>
      <c r="C1032" s="16">
        <f t="shared" si="21"/>
        <v>7</v>
      </c>
      <c r="D1032" s="17">
        <v>42764</v>
      </c>
      <c r="E1032">
        <f>IFERROR(VLOOKUP(D1031:D1744,'Остатки на корсчетах'!B$3:D$4956,2,FALSE),0)</f>
        <v>0</v>
      </c>
      <c r="F1032">
        <f>IFERROR(VLOOKUP(D1032:D1744,Сальдо!C$3:D$4010,2,FALSE),0)</f>
        <v>0</v>
      </c>
      <c r="G1032">
        <f>IFERROR(VLOOKUP(D1032:D1744,'Факторы ликвидности'!C$4:L$2204,2,FALSE),0)</f>
        <v>0</v>
      </c>
      <c r="H1032">
        <f>IFERROR(VLOOKUP(D1032:D1744,'Факторы ликвидности'!C$4:L$2204,3,FALSE),0)</f>
        <v>0</v>
      </c>
      <c r="I1032">
        <f>IFERROR(VLOOKUP(D1032:D1744,'Факторы ликвидности'!C$4:L$2204,4,FALSE),0)</f>
        <v>0</v>
      </c>
      <c r="J1032">
        <f>IFERROR(VLOOKUP(D1032:D1744,'Факторы ликвидности'!C$4:L$2204,5,FALSE),0)</f>
        <v>0</v>
      </c>
      <c r="K1032">
        <f>IFERROR(VLOOKUP(D1032:D1744,'Факторы ликвидности'!C$4:L$2204,6,FALSE),0)</f>
        <v>0</v>
      </c>
      <c r="L1032">
        <f>IFERROR(VLOOKUP(D1032:D1744,'Факторы ликвидности'!C$4:L$2204,7,FALSE),0)</f>
        <v>0</v>
      </c>
      <c r="M1032">
        <f>IFERROR(VLOOKUP(D1032:D1744,'Факторы ликвидности'!C$4:L$2204,8,FALSE),0)</f>
        <v>0</v>
      </c>
      <c r="N1032">
        <f>IFERROR(VLOOKUP(D1032:D1744,'Факторы ликвидности'!C$4:L$2204,10,FALSE),0)</f>
        <v>0</v>
      </c>
    </row>
    <row r="1033" spans="2:14" x14ac:dyDescent="0.3">
      <c r="B1033">
        <v>1029</v>
      </c>
      <c r="C1033" s="16">
        <f t="shared" si="21"/>
        <v>6</v>
      </c>
      <c r="D1033" s="17">
        <v>42763</v>
      </c>
      <c r="E1033">
        <f>IFERROR(VLOOKUP(D1032:D1745,'Остатки на корсчетах'!B$3:D$4956,2,FALSE),0)</f>
        <v>0</v>
      </c>
      <c r="F1033">
        <f>IFERROR(VLOOKUP(D1033:D1745,Сальдо!C$3:D$4010,2,FALSE),0)</f>
        <v>0</v>
      </c>
      <c r="G1033">
        <f>IFERROR(VLOOKUP(D1033:D1745,'Факторы ликвидности'!C$4:L$2204,2,FALSE),0)</f>
        <v>0</v>
      </c>
      <c r="H1033">
        <f>IFERROR(VLOOKUP(D1033:D1745,'Факторы ликвидности'!C$4:L$2204,3,FALSE),0)</f>
        <v>0</v>
      </c>
      <c r="I1033">
        <f>IFERROR(VLOOKUP(D1033:D1745,'Факторы ликвидности'!C$4:L$2204,4,FALSE),0)</f>
        <v>0</v>
      </c>
      <c r="J1033">
        <f>IFERROR(VLOOKUP(D1033:D1745,'Факторы ликвидности'!C$4:L$2204,5,FALSE),0)</f>
        <v>0</v>
      </c>
      <c r="K1033">
        <f>IFERROR(VLOOKUP(D1033:D1745,'Факторы ликвидности'!C$4:L$2204,6,FALSE),0)</f>
        <v>0</v>
      </c>
      <c r="L1033">
        <f>IFERROR(VLOOKUP(D1033:D1745,'Факторы ликвидности'!C$4:L$2204,7,FALSE),0)</f>
        <v>0</v>
      </c>
      <c r="M1033">
        <f>IFERROR(VLOOKUP(D1033:D1745,'Факторы ликвидности'!C$4:L$2204,8,FALSE),0)</f>
        <v>0</v>
      </c>
      <c r="N1033">
        <f>IFERROR(VLOOKUP(D1033:D1745,'Факторы ликвидности'!C$4:L$2204,10,FALSE),0)</f>
        <v>0</v>
      </c>
    </row>
    <row r="1034" spans="2:14" x14ac:dyDescent="0.3">
      <c r="B1034">
        <v>1030</v>
      </c>
      <c r="C1034" s="16">
        <f t="shared" si="21"/>
        <v>5</v>
      </c>
      <c r="D1034" s="17">
        <v>42762</v>
      </c>
      <c r="E1034">
        <f>IFERROR(VLOOKUP(D1033:D1746,'Остатки на корсчетах'!B$3:D$4956,2,FALSE),0)</f>
        <v>1163</v>
      </c>
      <c r="F1034">
        <f>IFERROR(VLOOKUP(D1034:D1746,Сальдо!C$3:D$4010,2,FALSE),0)</f>
        <v>67.7</v>
      </c>
      <c r="G1034">
        <f>IFERROR(VLOOKUP(D1034:D1746,'Факторы ликвидности'!C$4:L$2204,2,FALSE),0)</f>
        <v>-1.2</v>
      </c>
      <c r="H1034">
        <f>IFERROR(VLOOKUP(D1034:D1746,'Факторы ликвидности'!C$4:L$2204,3,FALSE),0)</f>
        <v>-44</v>
      </c>
      <c r="I1034">
        <f>IFERROR(VLOOKUP(D1034:D1746,'Факторы ликвидности'!C$4:L$2204,4,FALSE),0)</f>
        <v>0</v>
      </c>
      <c r="J1034">
        <f>IFERROR(VLOOKUP(D1034:D1746,'Факторы ликвидности'!C$4:L$2204,5,FALSE),0)</f>
        <v>0</v>
      </c>
      <c r="K1034">
        <f>IFERROR(VLOOKUP(D1034:D1746,'Факторы ликвидности'!C$4:L$2204,6,FALSE),0)</f>
        <v>0</v>
      </c>
      <c r="L1034">
        <f>IFERROR(VLOOKUP(D1034:D1746,'Факторы ликвидности'!C$4:L$2204,7,FALSE),0)</f>
        <v>0</v>
      </c>
      <c r="M1034">
        <f>IFERROR(VLOOKUP(D1034:D1746,'Факторы ликвидности'!C$4:L$2204,8,FALSE),0)</f>
        <v>0</v>
      </c>
      <c r="N1034">
        <f>IFERROR(VLOOKUP(D1034:D1746,'Факторы ликвидности'!C$4:L$2204,10,FALSE),0)</f>
        <v>81.900000000000006</v>
      </c>
    </row>
    <row r="1035" spans="2:14" x14ac:dyDescent="0.3">
      <c r="B1035">
        <v>1031</v>
      </c>
      <c r="C1035" s="16">
        <f t="shared" si="21"/>
        <v>4</v>
      </c>
      <c r="D1035" s="17">
        <v>42761</v>
      </c>
      <c r="E1035">
        <f>IFERROR(VLOOKUP(D1034:D1747,'Остатки на корсчетах'!B$3:D$4956,2,FALSE),0)</f>
        <v>996.3</v>
      </c>
      <c r="F1035">
        <f>IFERROR(VLOOKUP(D1035:D1747,Сальдо!C$3:D$4010,2,FALSE),0)</f>
        <v>25.9</v>
      </c>
      <c r="G1035">
        <f>IFERROR(VLOOKUP(D1035:D1747,'Факторы ликвидности'!C$4:L$2204,2,FALSE),0)</f>
        <v>12.8</v>
      </c>
      <c r="H1035">
        <f>IFERROR(VLOOKUP(D1035:D1747,'Факторы ликвидности'!C$4:L$2204,3,FALSE),0)</f>
        <v>203.5</v>
      </c>
      <c r="I1035">
        <f>IFERROR(VLOOKUP(D1035:D1747,'Факторы ликвидности'!C$4:L$2204,4,FALSE),0)</f>
        <v>0</v>
      </c>
      <c r="J1035">
        <f>IFERROR(VLOOKUP(D1035:D1747,'Факторы ликвидности'!C$4:L$2204,5,FALSE),0)</f>
        <v>0</v>
      </c>
      <c r="K1035">
        <f>IFERROR(VLOOKUP(D1035:D1747,'Факторы ликвидности'!C$4:L$2204,6,FALSE),0)</f>
        <v>0</v>
      </c>
      <c r="L1035">
        <f>IFERROR(VLOOKUP(D1035:D1747,'Факторы ликвидности'!C$4:L$2204,7,FALSE),0)</f>
        <v>0</v>
      </c>
      <c r="M1035">
        <f>IFERROR(VLOOKUP(D1035:D1747,'Факторы ликвидности'!C$4:L$2204,8,FALSE),0)</f>
        <v>0</v>
      </c>
      <c r="N1035">
        <f>IFERROR(VLOOKUP(D1035:D1747,'Факторы ликвидности'!C$4:L$2204,10,FALSE),0)</f>
        <v>-49.6</v>
      </c>
    </row>
    <row r="1036" spans="2:14" x14ac:dyDescent="0.3">
      <c r="B1036">
        <v>1032</v>
      </c>
      <c r="C1036" s="16">
        <f t="shared" si="21"/>
        <v>3</v>
      </c>
      <c r="D1036" s="17">
        <v>42760</v>
      </c>
      <c r="E1036">
        <f>IFERROR(VLOOKUP(D1035:D1748,'Остатки на корсчетах'!B$3:D$4956,2,FALSE),0)</f>
        <v>1818.9</v>
      </c>
      <c r="F1036">
        <f>IFERROR(VLOOKUP(D1036:D1748,Сальдо!C$3:D$4010,2,FALSE),0)</f>
        <v>-39.200000000000003</v>
      </c>
      <c r="G1036">
        <f>IFERROR(VLOOKUP(D1036:D1748,'Факторы ликвидности'!C$4:L$2204,2,FALSE),0)</f>
        <v>28.4</v>
      </c>
      <c r="H1036">
        <f>IFERROR(VLOOKUP(D1036:D1748,'Факторы ликвидности'!C$4:L$2204,3,FALSE),0)</f>
        <v>-780.4</v>
      </c>
      <c r="I1036">
        <f>IFERROR(VLOOKUP(D1036:D1748,'Факторы ликвидности'!C$4:L$2204,4,FALSE),0)</f>
        <v>0</v>
      </c>
      <c r="J1036">
        <f>IFERROR(VLOOKUP(D1036:D1748,'Факторы ликвидности'!C$4:L$2204,5,FALSE),0)</f>
        <v>0</v>
      </c>
      <c r="K1036">
        <f>IFERROR(VLOOKUP(D1036:D1748,'Факторы ликвидности'!C$4:L$2204,6,FALSE),0)</f>
        <v>0</v>
      </c>
      <c r="L1036">
        <f>IFERROR(VLOOKUP(D1036:D1748,'Факторы ликвидности'!C$4:L$2204,7,FALSE),0)</f>
        <v>0</v>
      </c>
      <c r="M1036">
        <f>IFERROR(VLOOKUP(D1036:D1748,'Факторы ликвидности'!C$4:L$2204,8,FALSE),0)</f>
        <v>0</v>
      </c>
      <c r="N1036">
        <f>IFERROR(VLOOKUP(D1036:D1748,'Факторы ликвидности'!C$4:L$2204,10,FALSE),0)</f>
        <v>-70.599999999999994</v>
      </c>
    </row>
    <row r="1037" spans="2:14" x14ac:dyDescent="0.3">
      <c r="B1037">
        <v>1033</v>
      </c>
      <c r="C1037" s="18">
        <f t="shared" si="21"/>
        <v>2</v>
      </c>
      <c r="D1037" s="8">
        <v>42759</v>
      </c>
      <c r="E1037">
        <f>IFERROR(VLOOKUP(D1036:D1749,'Остатки на корсчетах'!B$3:D$4956,2,FALSE),0)</f>
        <v>1940.2</v>
      </c>
      <c r="F1037">
        <f>IFERROR(VLOOKUP(D1037:D1749,Сальдо!C$3:D$4010,2,FALSE),0)</f>
        <v>159.1</v>
      </c>
      <c r="G1037">
        <f>IFERROR(VLOOKUP(D1037:D1749,'Факторы ликвидности'!C$4:L$2204,2,FALSE),0)</f>
        <v>39.5</v>
      </c>
      <c r="H1037">
        <f>IFERROR(VLOOKUP(D1037:D1749,'Факторы ликвидности'!C$4:L$2204,3,FALSE),0)</f>
        <v>-161.4</v>
      </c>
      <c r="I1037">
        <f>IFERROR(VLOOKUP(D1037:D1749,'Факторы ликвидности'!C$4:L$2204,4,FALSE),0)</f>
        <v>0</v>
      </c>
      <c r="J1037">
        <f>IFERROR(VLOOKUP(D1037:D1749,'Факторы ликвидности'!C$4:L$2204,5,FALSE),0)</f>
        <v>0</v>
      </c>
      <c r="K1037">
        <f>IFERROR(VLOOKUP(D1037:D1749,'Факторы ликвидности'!C$4:L$2204,6,FALSE),0)</f>
        <v>0</v>
      </c>
      <c r="L1037">
        <f>IFERROR(VLOOKUP(D1037:D1749,'Факторы ликвидности'!C$4:L$2204,7,FALSE),0)</f>
        <v>0</v>
      </c>
      <c r="M1037">
        <f>IFERROR(VLOOKUP(D1037:D1749,'Факторы ликвидности'!C$4:L$2204,8,FALSE),0)</f>
        <v>-3.8</v>
      </c>
      <c r="N1037">
        <f>IFERROR(VLOOKUP(D1037:D1749,'Факторы ликвидности'!C$4:L$2204,10,FALSE),0)</f>
        <v>4.4000000000000004</v>
      </c>
    </row>
    <row r="1038" spans="2:14" x14ac:dyDescent="0.3">
      <c r="B1038">
        <v>1034</v>
      </c>
      <c r="C1038" s="18">
        <f t="shared" si="21"/>
        <v>1</v>
      </c>
      <c r="D1038" s="8">
        <v>42758</v>
      </c>
      <c r="E1038">
        <f>IFERROR(VLOOKUP(D1037:D1750,'Остатки на корсчетах'!B$3:D$4956,2,FALSE),0)</f>
        <v>2117.1999999999998</v>
      </c>
      <c r="F1038">
        <f>IFERROR(VLOOKUP(D1038:D1750,Сальдо!C$3:D$4010,2,FALSE),0)</f>
        <v>151.6</v>
      </c>
      <c r="G1038">
        <f>IFERROR(VLOOKUP(D1038:D1750,'Факторы ликвидности'!C$4:L$2204,2,FALSE),0)</f>
        <v>50.5</v>
      </c>
      <c r="H1038">
        <f>IFERROR(VLOOKUP(D1038:D1750,'Факторы ликвидности'!C$4:L$2204,3,FALSE),0)</f>
        <v>-228.2</v>
      </c>
      <c r="I1038">
        <f>IFERROR(VLOOKUP(D1038:D1750,'Факторы ликвидности'!C$4:L$2204,4,FALSE),0)</f>
        <v>0</v>
      </c>
      <c r="J1038">
        <f>IFERROR(VLOOKUP(D1038:D1750,'Факторы ликвидности'!C$4:L$2204,5,FALSE),0)</f>
        <v>0</v>
      </c>
      <c r="K1038">
        <f>IFERROR(VLOOKUP(D1038:D1750,'Факторы ликвидности'!C$4:L$2204,6,FALSE),0)</f>
        <v>0</v>
      </c>
      <c r="L1038">
        <f>IFERROR(VLOOKUP(D1038:D1750,'Факторы ликвидности'!C$4:L$2204,7,FALSE),0)</f>
        <v>0</v>
      </c>
      <c r="M1038">
        <f>IFERROR(VLOOKUP(D1038:D1750,'Факторы ликвидности'!C$4:L$2204,8,FALSE),0)</f>
        <v>7.1</v>
      </c>
      <c r="N1038">
        <f>IFERROR(VLOOKUP(D1038:D1750,'Факторы ликвидности'!C$4:L$2204,10,FALSE),0)</f>
        <v>-6.4</v>
      </c>
    </row>
    <row r="1039" spans="2:14" x14ac:dyDescent="0.3">
      <c r="B1039">
        <v>1035</v>
      </c>
      <c r="C1039" s="18">
        <f t="shared" si="21"/>
        <v>7</v>
      </c>
      <c r="D1039" s="19">
        <v>42757</v>
      </c>
      <c r="E1039">
        <f>IFERROR(VLOOKUP(D1038:D1751,'Остатки на корсчетах'!B$3:D$4956,2,FALSE),0)</f>
        <v>0</v>
      </c>
      <c r="F1039">
        <f>IFERROR(VLOOKUP(D1039:D1751,Сальдо!C$3:D$4010,2,FALSE),0)</f>
        <v>0</v>
      </c>
      <c r="G1039">
        <f>IFERROR(VLOOKUP(D1039:D1751,'Факторы ликвидности'!C$4:L$2204,2,FALSE),0)</f>
        <v>0</v>
      </c>
      <c r="H1039">
        <f>IFERROR(VLOOKUP(D1039:D1751,'Факторы ликвидности'!C$4:L$2204,3,FALSE),0)</f>
        <v>0</v>
      </c>
      <c r="I1039">
        <f>IFERROR(VLOOKUP(D1039:D1751,'Факторы ликвидности'!C$4:L$2204,4,FALSE),0)</f>
        <v>0</v>
      </c>
      <c r="J1039">
        <f>IFERROR(VLOOKUP(D1039:D1751,'Факторы ликвидности'!C$4:L$2204,5,FALSE),0)</f>
        <v>0</v>
      </c>
      <c r="K1039">
        <f>IFERROR(VLOOKUP(D1039:D1751,'Факторы ликвидности'!C$4:L$2204,6,FALSE),0)</f>
        <v>0</v>
      </c>
      <c r="L1039">
        <f>IFERROR(VLOOKUP(D1039:D1751,'Факторы ликвидности'!C$4:L$2204,7,FALSE),0)</f>
        <v>0</v>
      </c>
      <c r="M1039">
        <f>IFERROR(VLOOKUP(D1039:D1751,'Факторы ликвидности'!C$4:L$2204,8,FALSE),0)</f>
        <v>0</v>
      </c>
      <c r="N1039">
        <f>IFERROR(VLOOKUP(D1039:D1751,'Факторы ликвидности'!C$4:L$2204,10,FALSE),0)</f>
        <v>0</v>
      </c>
    </row>
    <row r="1040" spans="2:14" x14ac:dyDescent="0.3">
      <c r="B1040">
        <v>1036</v>
      </c>
      <c r="C1040" s="18">
        <f t="shared" si="21"/>
        <v>6</v>
      </c>
      <c r="D1040" s="19">
        <v>42756</v>
      </c>
      <c r="E1040">
        <f>IFERROR(VLOOKUP(D1039:D1752,'Остатки на корсчетах'!B$3:D$4956,2,FALSE),0)</f>
        <v>0</v>
      </c>
      <c r="F1040">
        <f>IFERROR(VLOOKUP(D1040:D1752,Сальдо!C$3:D$4010,2,FALSE),0)</f>
        <v>0</v>
      </c>
      <c r="G1040">
        <f>IFERROR(VLOOKUP(D1040:D1752,'Факторы ликвидности'!C$4:L$2204,2,FALSE),0)</f>
        <v>0</v>
      </c>
      <c r="H1040">
        <f>IFERROR(VLOOKUP(D1040:D1752,'Факторы ликвидности'!C$4:L$2204,3,FALSE),0)</f>
        <v>0</v>
      </c>
      <c r="I1040">
        <f>IFERROR(VLOOKUP(D1040:D1752,'Факторы ликвидности'!C$4:L$2204,4,FALSE),0)</f>
        <v>0</v>
      </c>
      <c r="J1040">
        <f>IFERROR(VLOOKUP(D1040:D1752,'Факторы ликвидности'!C$4:L$2204,5,FALSE),0)</f>
        <v>0</v>
      </c>
      <c r="K1040">
        <f>IFERROR(VLOOKUP(D1040:D1752,'Факторы ликвидности'!C$4:L$2204,6,FALSE),0)</f>
        <v>0</v>
      </c>
      <c r="L1040">
        <f>IFERROR(VLOOKUP(D1040:D1752,'Факторы ликвидности'!C$4:L$2204,7,FALSE),0)</f>
        <v>0</v>
      </c>
      <c r="M1040">
        <f>IFERROR(VLOOKUP(D1040:D1752,'Факторы ликвидности'!C$4:L$2204,8,FALSE),0)</f>
        <v>0</v>
      </c>
      <c r="N1040">
        <f>IFERROR(VLOOKUP(D1040:D1752,'Факторы ликвидности'!C$4:L$2204,10,FALSE),0)</f>
        <v>0</v>
      </c>
    </row>
    <row r="1041" spans="2:14" x14ac:dyDescent="0.3">
      <c r="B1041">
        <v>1037</v>
      </c>
      <c r="C1041" s="18">
        <f t="shared" si="21"/>
        <v>5</v>
      </c>
      <c r="D1041" s="19">
        <v>42755</v>
      </c>
      <c r="E1041">
        <f>IFERROR(VLOOKUP(D1040:D1753,'Остатки на корсчетах'!B$3:D$4956,2,FALSE),0)</f>
        <v>1948.4</v>
      </c>
      <c r="F1041">
        <f>IFERROR(VLOOKUP(D1041:D1753,Сальдо!C$3:D$4010,2,FALSE),0)</f>
        <v>207.6</v>
      </c>
      <c r="G1041">
        <f>IFERROR(VLOOKUP(D1041:D1753,'Факторы ликвидности'!C$4:L$2204,2,FALSE),0)</f>
        <v>-2.9</v>
      </c>
      <c r="H1041">
        <f>IFERROR(VLOOKUP(D1041:D1753,'Факторы ликвидности'!C$4:L$2204,3,FALSE),0)</f>
        <v>119.5</v>
      </c>
      <c r="I1041">
        <f>IFERROR(VLOOKUP(D1041:D1753,'Факторы ликвидности'!C$4:L$2204,4,FALSE),0)</f>
        <v>0</v>
      </c>
      <c r="J1041">
        <f>IFERROR(VLOOKUP(D1041:D1753,'Факторы ликвидности'!C$4:L$2204,5,FALSE),0)</f>
        <v>0</v>
      </c>
      <c r="K1041">
        <f>IFERROR(VLOOKUP(D1041:D1753,'Факторы ликвидности'!C$4:L$2204,6,FALSE),0)</f>
        <v>0</v>
      </c>
      <c r="L1041">
        <f>IFERROR(VLOOKUP(D1041:D1753,'Факторы ликвидности'!C$4:L$2204,7,FALSE),0)</f>
        <v>0</v>
      </c>
      <c r="M1041">
        <f>IFERROR(VLOOKUP(D1041:D1753,'Факторы ликвидности'!C$4:L$2204,8,FALSE),0)</f>
        <v>0.3</v>
      </c>
      <c r="N1041">
        <f>IFERROR(VLOOKUP(D1041:D1753,'Факторы ликвидности'!C$4:L$2204,10,FALSE),0)</f>
        <v>51.9</v>
      </c>
    </row>
    <row r="1042" spans="2:14" x14ac:dyDescent="0.3">
      <c r="B1042">
        <v>1038</v>
      </c>
      <c r="C1042" s="18">
        <f t="shared" si="21"/>
        <v>4</v>
      </c>
      <c r="D1042" s="19">
        <v>42754</v>
      </c>
      <c r="E1042">
        <f>IFERROR(VLOOKUP(D1041:D1754,'Остатки на корсчетах'!B$3:D$4956,2,FALSE),0)</f>
        <v>1945.5</v>
      </c>
      <c r="F1042">
        <f>IFERROR(VLOOKUP(D1042:D1754,Сальдо!C$3:D$4010,2,FALSE),0)</f>
        <v>-105.8</v>
      </c>
      <c r="G1042">
        <f>IFERROR(VLOOKUP(D1042:D1754,'Факторы ликвидности'!C$4:L$2204,2,FALSE),0)</f>
        <v>-8.1999999999999993</v>
      </c>
      <c r="H1042">
        <f>IFERROR(VLOOKUP(D1042:D1754,'Факторы ликвидности'!C$4:L$2204,3,FALSE),0)</f>
        <v>101.1</v>
      </c>
      <c r="I1042">
        <f>IFERROR(VLOOKUP(D1042:D1754,'Факторы ликвидности'!C$4:L$2204,4,FALSE),0)</f>
        <v>0</v>
      </c>
      <c r="J1042">
        <f>IFERROR(VLOOKUP(D1042:D1754,'Факторы ликвидности'!C$4:L$2204,5,FALSE),0)</f>
        <v>0</v>
      </c>
      <c r="K1042">
        <f>IFERROR(VLOOKUP(D1042:D1754,'Факторы ликвидности'!C$4:L$2204,6,FALSE),0)</f>
        <v>0</v>
      </c>
      <c r="L1042">
        <f>IFERROR(VLOOKUP(D1042:D1754,'Факторы ликвидности'!C$4:L$2204,7,FALSE),0)</f>
        <v>0</v>
      </c>
      <c r="M1042">
        <f>IFERROR(VLOOKUP(D1042:D1754,'Факторы ликвидности'!C$4:L$2204,8,FALSE),0)</f>
        <v>0</v>
      </c>
      <c r="N1042">
        <f>IFERROR(VLOOKUP(D1042:D1754,'Факторы ликвидности'!C$4:L$2204,10,FALSE),0)</f>
        <v>-90.1</v>
      </c>
    </row>
    <row r="1043" spans="2:14" x14ac:dyDescent="0.3">
      <c r="B1043">
        <v>1039</v>
      </c>
      <c r="C1043" s="18">
        <f t="shared" si="21"/>
        <v>3</v>
      </c>
      <c r="D1043" s="19">
        <v>42753</v>
      </c>
      <c r="E1043">
        <f>IFERROR(VLOOKUP(D1042:D1755,'Остатки на корсчетах'!B$3:D$4956,2,FALSE),0)</f>
        <v>2218.6999999999998</v>
      </c>
      <c r="F1043">
        <f>IFERROR(VLOOKUP(D1043:D1755,Сальдо!C$3:D$4010,2,FALSE),0)</f>
        <v>-166.2</v>
      </c>
      <c r="G1043">
        <f>IFERROR(VLOOKUP(D1043:D1755,'Факторы ликвидности'!C$4:L$2204,2,FALSE),0)</f>
        <v>-3.1</v>
      </c>
      <c r="H1043">
        <f>IFERROR(VLOOKUP(D1043:D1755,'Факторы ликвидности'!C$4:L$2204,3,FALSE),0)</f>
        <v>12.5</v>
      </c>
      <c r="I1043">
        <f>IFERROR(VLOOKUP(D1043:D1755,'Факторы ликвидности'!C$4:L$2204,4,FALSE),0)</f>
        <v>0</v>
      </c>
      <c r="J1043">
        <f>IFERROR(VLOOKUP(D1043:D1755,'Факторы ликвидности'!C$4:L$2204,5,FALSE),0)</f>
        <v>0</v>
      </c>
      <c r="K1043">
        <f>IFERROR(VLOOKUP(D1043:D1755,'Факторы ликвидности'!C$4:L$2204,6,FALSE),0)</f>
        <v>0</v>
      </c>
      <c r="L1043">
        <f>IFERROR(VLOOKUP(D1043:D1755,'Факторы ликвидности'!C$4:L$2204,7,FALSE),0)</f>
        <v>0</v>
      </c>
      <c r="M1043">
        <f>IFERROR(VLOOKUP(D1043:D1755,'Факторы ликвидности'!C$4:L$2204,8,FALSE),0)</f>
        <v>0</v>
      </c>
      <c r="N1043">
        <f>IFERROR(VLOOKUP(D1043:D1755,'Факторы ликвидности'!C$4:L$2204,10,FALSE),0)</f>
        <v>-282.5</v>
      </c>
    </row>
    <row r="1044" spans="2:14" x14ac:dyDescent="0.3">
      <c r="B1044">
        <v>1040</v>
      </c>
      <c r="C1044" s="16">
        <f t="shared" si="21"/>
        <v>2</v>
      </c>
      <c r="D1044" s="17">
        <v>42752</v>
      </c>
      <c r="E1044">
        <f>IFERROR(VLOOKUP(D1043:D1756,'Остатки на корсчетах'!B$3:D$4956,2,FALSE),0)</f>
        <v>2217.1</v>
      </c>
      <c r="F1044">
        <f>IFERROR(VLOOKUP(D1044:D1756,Сальдо!C$3:D$4010,2,FALSE),0)</f>
        <v>45</v>
      </c>
      <c r="G1044">
        <f>IFERROR(VLOOKUP(D1044:D1756,'Факторы ликвидности'!C$4:L$2204,2,FALSE),0)</f>
        <v>-2.2999999999999998</v>
      </c>
      <c r="H1044">
        <f>IFERROR(VLOOKUP(D1044:D1756,'Факторы ликвидности'!C$4:L$2204,3,FALSE),0)</f>
        <v>47.8</v>
      </c>
      <c r="I1044">
        <f>IFERROR(VLOOKUP(D1044:D1756,'Факторы ликвидности'!C$4:L$2204,4,FALSE),0)</f>
        <v>0</v>
      </c>
      <c r="J1044">
        <f>IFERROR(VLOOKUP(D1044:D1756,'Факторы ликвидности'!C$4:L$2204,5,FALSE),0)</f>
        <v>0</v>
      </c>
      <c r="K1044">
        <f>IFERROR(VLOOKUP(D1044:D1756,'Факторы ликвидности'!C$4:L$2204,6,FALSE),0)</f>
        <v>0</v>
      </c>
      <c r="L1044">
        <f>IFERROR(VLOOKUP(D1044:D1756,'Факторы ликвидности'!C$4:L$2204,7,FALSE),0)</f>
        <v>0</v>
      </c>
      <c r="M1044">
        <f>IFERROR(VLOOKUP(D1044:D1756,'Факторы ликвидности'!C$4:L$2204,8,FALSE),0)</f>
        <v>0</v>
      </c>
      <c r="N1044">
        <f>IFERROR(VLOOKUP(D1044:D1756,'Факторы ликвидности'!C$4:L$2204,10,FALSE),0)</f>
        <v>-43.9</v>
      </c>
    </row>
    <row r="1045" spans="2:14" x14ac:dyDescent="0.3">
      <c r="B1045">
        <v>1041</v>
      </c>
      <c r="C1045" s="16">
        <f t="shared" si="21"/>
        <v>1</v>
      </c>
      <c r="D1045" s="17">
        <v>42751</v>
      </c>
      <c r="E1045">
        <f>IFERROR(VLOOKUP(D1044:D1757,'Остатки на корсчетах'!B$3:D$4956,2,FALSE),0)</f>
        <v>2300.5</v>
      </c>
      <c r="F1045">
        <f>IFERROR(VLOOKUP(D1045:D1757,Сальдо!C$3:D$4010,2,FALSE),0)</f>
        <v>-28</v>
      </c>
      <c r="G1045">
        <f>IFERROR(VLOOKUP(D1045:D1757,'Факторы ликвидности'!C$4:L$2204,2,FALSE),0)</f>
        <v>16.100000000000001</v>
      </c>
      <c r="H1045">
        <f>IFERROR(VLOOKUP(D1045:D1757,'Факторы ликвидности'!C$4:L$2204,3,FALSE),0)</f>
        <v>-83.9</v>
      </c>
      <c r="I1045">
        <f>IFERROR(VLOOKUP(D1045:D1757,'Факторы ликвидности'!C$4:L$2204,4,FALSE),0)</f>
        <v>0</v>
      </c>
      <c r="J1045">
        <f>IFERROR(VLOOKUP(D1045:D1757,'Факторы ликвидности'!C$4:L$2204,5,FALSE),0)</f>
        <v>0</v>
      </c>
      <c r="K1045">
        <f>IFERROR(VLOOKUP(D1045:D1757,'Факторы ликвидности'!C$4:L$2204,6,FALSE),0)</f>
        <v>0</v>
      </c>
      <c r="L1045">
        <f>IFERROR(VLOOKUP(D1045:D1757,'Факторы ликвидности'!C$4:L$2204,7,FALSE),0)</f>
        <v>0</v>
      </c>
      <c r="M1045">
        <f>IFERROR(VLOOKUP(D1045:D1757,'Факторы ликвидности'!C$4:L$2204,8,FALSE),0)</f>
        <v>0</v>
      </c>
      <c r="N1045">
        <f>IFERROR(VLOOKUP(D1045:D1757,'Факторы ликвидности'!C$4:L$2204,10,FALSE),0)</f>
        <v>-15.6</v>
      </c>
    </row>
    <row r="1046" spans="2:14" x14ac:dyDescent="0.3">
      <c r="B1046">
        <v>1042</v>
      </c>
      <c r="C1046" s="16">
        <f t="shared" si="21"/>
        <v>7</v>
      </c>
      <c r="D1046" s="17">
        <v>42750</v>
      </c>
      <c r="E1046">
        <f>IFERROR(VLOOKUP(D1045:D1758,'Остатки на корсчетах'!B$3:D$4956,2,FALSE),0)</f>
        <v>0</v>
      </c>
      <c r="F1046">
        <f>IFERROR(VLOOKUP(D1046:D1758,Сальдо!C$3:D$4010,2,FALSE),0)</f>
        <v>0</v>
      </c>
      <c r="G1046">
        <f>IFERROR(VLOOKUP(D1046:D1758,'Факторы ликвидности'!C$4:L$2204,2,FALSE),0)</f>
        <v>0</v>
      </c>
      <c r="H1046">
        <f>IFERROR(VLOOKUP(D1046:D1758,'Факторы ликвидности'!C$4:L$2204,3,FALSE),0)</f>
        <v>0</v>
      </c>
      <c r="I1046">
        <f>IFERROR(VLOOKUP(D1046:D1758,'Факторы ликвидности'!C$4:L$2204,4,FALSE),0)</f>
        <v>0</v>
      </c>
      <c r="J1046">
        <f>IFERROR(VLOOKUP(D1046:D1758,'Факторы ликвидности'!C$4:L$2204,5,FALSE),0)</f>
        <v>0</v>
      </c>
      <c r="K1046">
        <f>IFERROR(VLOOKUP(D1046:D1758,'Факторы ликвидности'!C$4:L$2204,6,FALSE),0)</f>
        <v>0</v>
      </c>
      <c r="L1046">
        <f>IFERROR(VLOOKUP(D1046:D1758,'Факторы ликвидности'!C$4:L$2204,7,FALSE),0)</f>
        <v>0</v>
      </c>
      <c r="M1046">
        <f>IFERROR(VLOOKUP(D1046:D1758,'Факторы ликвидности'!C$4:L$2204,8,FALSE),0)</f>
        <v>0</v>
      </c>
      <c r="N1046">
        <f>IFERROR(VLOOKUP(D1046:D1758,'Факторы ликвидности'!C$4:L$2204,10,FALSE),0)</f>
        <v>0</v>
      </c>
    </row>
    <row r="1047" spans="2:14" x14ac:dyDescent="0.3">
      <c r="B1047">
        <v>1043</v>
      </c>
      <c r="C1047" s="16">
        <f t="shared" si="21"/>
        <v>6</v>
      </c>
      <c r="D1047" s="17">
        <v>42749</v>
      </c>
      <c r="E1047">
        <f>IFERROR(VLOOKUP(D1046:D1759,'Остатки на корсчетах'!B$3:D$4956,2,FALSE),0)</f>
        <v>0</v>
      </c>
      <c r="F1047">
        <f>IFERROR(VLOOKUP(D1047:D1759,Сальдо!C$3:D$4010,2,FALSE),0)</f>
        <v>0</v>
      </c>
      <c r="G1047">
        <f>IFERROR(VLOOKUP(D1047:D1759,'Факторы ликвидности'!C$4:L$2204,2,FALSE),0)</f>
        <v>0</v>
      </c>
      <c r="H1047">
        <f>IFERROR(VLOOKUP(D1047:D1759,'Факторы ликвидности'!C$4:L$2204,3,FALSE),0)</f>
        <v>0</v>
      </c>
      <c r="I1047">
        <f>IFERROR(VLOOKUP(D1047:D1759,'Факторы ликвидности'!C$4:L$2204,4,FALSE),0)</f>
        <v>0</v>
      </c>
      <c r="J1047">
        <f>IFERROR(VLOOKUP(D1047:D1759,'Факторы ликвидности'!C$4:L$2204,5,FALSE),0)</f>
        <v>0</v>
      </c>
      <c r="K1047">
        <f>IFERROR(VLOOKUP(D1047:D1759,'Факторы ликвидности'!C$4:L$2204,6,FALSE),0)</f>
        <v>0</v>
      </c>
      <c r="L1047">
        <f>IFERROR(VLOOKUP(D1047:D1759,'Факторы ликвидности'!C$4:L$2204,7,FALSE),0)</f>
        <v>0</v>
      </c>
      <c r="M1047">
        <f>IFERROR(VLOOKUP(D1047:D1759,'Факторы ликвидности'!C$4:L$2204,8,FALSE),0)</f>
        <v>0</v>
      </c>
      <c r="N1047">
        <f>IFERROR(VLOOKUP(D1047:D1759,'Факторы ликвидности'!C$4:L$2204,10,FALSE),0)</f>
        <v>0</v>
      </c>
    </row>
    <row r="1048" spans="2:14" x14ac:dyDescent="0.3">
      <c r="B1048">
        <v>1044</v>
      </c>
      <c r="C1048" s="16">
        <f t="shared" si="21"/>
        <v>5</v>
      </c>
      <c r="D1048" s="17">
        <v>42748</v>
      </c>
      <c r="E1048">
        <f>IFERROR(VLOOKUP(D1047:D1760,'Остатки на корсчетах'!B$3:D$4956,2,FALSE),0)</f>
        <v>2440.5</v>
      </c>
      <c r="F1048">
        <f>IFERROR(VLOOKUP(D1048:D1760,Сальдо!C$3:D$4010,2,FALSE),0)</f>
        <v>-310.8</v>
      </c>
      <c r="G1048">
        <f>IFERROR(VLOOKUP(D1048:D1760,'Факторы ликвидности'!C$4:L$2204,2,FALSE),0)</f>
        <v>-44</v>
      </c>
      <c r="H1048">
        <f>IFERROR(VLOOKUP(D1048:D1760,'Факторы ликвидности'!C$4:L$2204,3,FALSE),0)</f>
        <v>193.6</v>
      </c>
      <c r="I1048">
        <f>IFERROR(VLOOKUP(D1048:D1760,'Факторы ликвидности'!C$4:L$2204,4,FALSE),0)</f>
        <v>0</v>
      </c>
      <c r="J1048">
        <f>IFERROR(VLOOKUP(D1048:D1760,'Факторы ликвидности'!C$4:L$2204,5,FALSE),0)</f>
        <v>0</v>
      </c>
      <c r="K1048">
        <f>IFERROR(VLOOKUP(D1048:D1760,'Факторы ликвидности'!C$4:L$2204,6,FALSE),0)</f>
        <v>0</v>
      </c>
      <c r="L1048">
        <f>IFERROR(VLOOKUP(D1048:D1760,'Факторы ликвидности'!C$4:L$2204,7,FALSE),0)</f>
        <v>0</v>
      </c>
      <c r="M1048">
        <f>IFERROR(VLOOKUP(D1048:D1760,'Факторы ликвидности'!C$4:L$2204,8,FALSE),0)</f>
        <v>0</v>
      </c>
      <c r="N1048">
        <f>IFERROR(VLOOKUP(D1048:D1760,'Факторы ликвидности'!C$4:L$2204,10,FALSE),0)</f>
        <v>-289.7</v>
      </c>
    </row>
    <row r="1049" spans="2:14" x14ac:dyDescent="0.3">
      <c r="B1049">
        <v>1045</v>
      </c>
      <c r="C1049" s="16">
        <f t="shared" si="21"/>
        <v>4</v>
      </c>
      <c r="D1049" s="17">
        <v>42747</v>
      </c>
      <c r="E1049">
        <f>IFERROR(VLOOKUP(D1048:D1761,'Остатки на корсчетах'!B$3:D$4956,2,FALSE),0)</f>
        <v>2472.6999999999998</v>
      </c>
      <c r="F1049">
        <f>IFERROR(VLOOKUP(D1049:D1761,Сальдо!C$3:D$4010,2,FALSE),0)</f>
        <v>-330.4</v>
      </c>
      <c r="G1049">
        <f>IFERROR(VLOOKUP(D1049:D1761,'Факторы ликвидности'!C$4:L$2204,2,FALSE),0)</f>
        <v>-32.700000000000003</v>
      </c>
      <c r="H1049">
        <f>IFERROR(VLOOKUP(D1049:D1761,'Факторы ликвидности'!C$4:L$2204,3,FALSE),0)</f>
        <v>20.7</v>
      </c>
      <c r="I1049">
        <f>IFERROR(VLOOKUP(D1049:D1761,'Факторы ликвидности'!C$4:L$2204,4,FALSE),0)</f>
        <v>0</v>
      </c>
      <c r="J1049">
        <f>IFERROR(VLOOKUP(D1049:D1761,'Факторы ликвидности'!C$4:L$2204,5,FALSE),0)</f>
        <v>0</v>
      </c>
      <c r="K1049">
        <f>IFERROR(VLOOKUP(D1049:D1761,'Факторы ликвидности'!C$4:L$2204,6,FALSE),0)</f>
        <v>0</v>
      </c>
      <c r="L1049">
        <f>IFERROR(VLOOKUP(D1049:D1761,'Факторы ликвидности'!C$4:L$2204,7,FALSE),0)</f>
        <v>0</v>
      </c>
      <c r="M1049">
        <f>IFERROR(VLOOKUP(D1049:D1761,'Факторы ликвидности'!C$4:L$2204,8,FALSE),0)</f>
        <v>0</v>
      </c>
      <c r="N1049">
        <f>IFERROR(VLOOKUP(D1049:D1761,'Факторы ликвидности'!C$4:L$2204,10,FALSE),0)</f>
        <v>-20.2</v>
      </c>
    </row>
    <row r="1050" spans="2:14" x14ac:dyDescent="0.3">
      <c r="B1050">
        <v>1046</v>
      </c>
      <c r="C1050" s="16">
        <f t="shared" si="21"/>
        <v>3</v>
      </c>
      <c r="D1050" s="17">
        <v>42746</v>
      </c>
      <c r="E1050">
        <f>IFERROR(VLOOKUP(D1049:D1762,'Остатки на корсчетах'!B$3:D$4956,2,FALSE),0)</f>
        <v>1526.8</v>
      </c>
      <c r="F1050">
        <f>IFERROR(VLOOKUP(D1050:D1762,Сальдо!C$3:D$4010,2,FALSE),0)</f>
        <v>551.29999999999995</v>
      </c>
      <c r="G1050">
        <f>IFERROR(VLOOKUP(D1050:D1762,'Факторы ликвидности'!C$4:L$2204,2,FALSE),0)</f>
        <v>14.2</v>
      </c>
      <c r="H1050">
        <f>IFERROR(VLOOKUP(D1050:D1762,'Факторы ликвидности'!C$4:L$2204,3,FALSE),0)</f>
        <v>50</v>
      </c>
      <c r="I1050">
        <f>IFERROR(VLOOKUP(D1050:D1762,'Факторы ликвидности'!C$4:L$2204,4,FALSE),0)</f>
        <v>0</v>
      </c>
      <c r="J1050">
        <f>IFERROR(VLOOKUP(D1050:D1762,'Факторы ликвидности'!C$4:L$2204,5,FALSE),0)</f>
        <v>0</v>
      </c>
      <c r="K1050">
        <f>IFERROR(VLOOKUP(D1050:D1762,'Факторы ликвидности'!C$4:L$2204,6,FALSE),0)</f>
        <v>0</v>
      </c>
      <c r="L1050">
        <f>IFERROR(VLOOKUP(D1050:D1762,'Факторы ликвидности'!C$4:L$2204,7,FALSE),0)</f>
        <v>0</v>
      </c>
      <c r="M1050">
        <f>IFERROR(VLOOKUP(D1050:D1762,'Факторы ликвидности'!C$4:L$2204,8,FALSE),0)</f>
        <v>0</v>
      </c>
      <c r="N1050">
        <f>IFERROR(VLOOKUP(D1050:D1762,'Факторы ликвидности'!C$4:L$2204,10,FALSE),0)</f>
        <v>881.7</v>
      </c>
    </row>
    <row r="1051" spans="2:14" x14ac:dyDescent="0.3">
      <c r="B1051">
        <v>1047</v>
      </c>
      <c r="C1051" s="18">
        <f t="shared" si="21"/>
        <v>2</v>
      </c>
      <c r="D1051" s="8">
        <v>42745</v>
      </c>
      <c r="E1051">
        <f>IFERROR(VLOOKUP(D1050:D1763,'Остатки на корсчетах'!B$3:D$4956,2,FALSE),0)</f>
        <v>1567.9</v>
      </c>
      <c r="F1051">
        <f>IFERROR(VLOOKUP(D1051:D1763,Сальдо!C$3:D$4010,2,FALSE),0)</f>
        <v>5.77</v>
      </c>
      <c r="G1051">
        <f>IFERROR(VLOOKUP(D1051:D1763,'Факторы ликвидности'!C$4:L$2204,2,FALSE),0)</f>
        <v>33</v>
      </c>
      <c r="H1051">
        <f>IFERROR(VLOOKUP(D1051:D1763,'Факторы ликвидности'!C$4:L$2204,3,FALSE),0)</f>
        <v>599.70000000000005</v>
      </c>
      <c r="I1051">
        <f>IFERROR(VLOOKUP(D1051:D1763,'Факторы ликвидности'!C$4:L$2204,4,FALSE),0)</f>
        <v>0</v>
      </c>
      <c r="J1051">
        <f>IFERROR(VLOOKUP(D1051:D1763,'Факторы ликвидности'!C$4:L$2204,5,FALSE),0)</f>
        <v>0</v>
      </c>
      <c r="K1051">
        <f>IFERROR(VLOOKUP(D1051:D1763,'Факторы ликвидности'!C$4:L$2204,6,FALSE),0)</f>
        <v>0</v>
      </c>
      <c r="L1051">
        <f>IFERROR(VLOOKUP(D1051:D1763,'Факторы ликвидности'!C$4:L$2204,7,FALSE),0)</f>
        <v>0</v>
      </c>
      <c r="M1051">
        <f>IFERROR(VLOOKUP(D1051:D1763,'Факторы ликвидности'!C$4:L$2204,8,FALSE),0)</f>
        <v>0</v>
      </c>
      <c r="N1051">
        <f>IFERROR(VLOOKUP(D1051:D1763,'Факторы ликвидности'!C$4:L$2204,10,FALSE),0)</f>
        <v>-673.7</v>
      </c>
    </row>
    <row r="1052" spans="2:14" x14ac:dyDescent="0.3">
      <c r="B1052">
        <v>1048</v>
      </c>
      <c r="C1052" s="18">
        <f t="shared" si="21"/>
        <v>1</v>
      </c>
      <c r="D1052" s="8">
        <v>42744</v>
      </c>
      <c r="E1052">
        <f>IFERROR(VLOOKUP(D1051:D1764,'Остатки на корсчетах'!B$3:D$4956,2,FALSE),0)</f>
        <v>2041.3</v>
      </c>
      <c r="F1052">
        <f>IFERROR(VLOOKUP(D1052:D1764,Сальдо!C$3:D$4010,2,FALSE),0)</f>
        <v>-460.1</v>
      </c>
      <c r="G1052">
        <f>IFERROR(VLOOKUP(D1052:D1764,'Факторы ликвидности'!C$4:L$2204,2,FALSE),0)</f>
        <v>271.33999999999997</v>
      </c>
      <c r="H1052">
        <f>IFERROR(VLOOKUP(D1052:D1764,'Факторы ликвидности'!C$4:L$2204,3,FALSE),0)</f>
        <v>-140.41999999999999</v>
      </c>
      <c r="I1052">
        <f>IFERROR(VLOOKUP(D1052:D1764,'Факторы ликвидности'!C$4:L$2204,4,FALSE),0)</f>
        <v>0</v>
      </c>
      <c r="J1052">
        <f>IFERROR(VLOOKUP(D1052:D1764,'Факторы ликвидности'!C$4:L$2204,5,FALSE),0)</f>
        <v>0</v>
      </c>
      <c r="K1052">
        <f>IFERROR(VLOOKUP(D1052:D1764,'Факторы ликвидности'!C$4:L$2204,6,FALSE),0)</f>
        <v>0</v>
      </c>
      <c r="L1052">
        <f>IFERROR(VLOOKUP(D1052:D1764,'Факторы ликвидности'!C$4:L$2204,7,FALSE),0)</f>
        <v>0</v>
      </c>
      <c r="M1052">
        <f>IFERROR(VLOOKUP(D1052:D1764,'Факторы ликвидности'!C$4:L$2204,8,FALSE),0)</f>
        <v>0.01</v>
      </c>
      <c r="N1052">
        <f>IFERROR(VLOOKUP(D1052:D1764,'Факторы ликвидности'!C$4:L$2204,10,FALSE),0)</f>
        <v>-604.35</v>
      </c>
    </row>
    <row r="1053" spans="2:14" x14ac:dyDescent="0.3">
      <c r="B1053">
        <v>1049</v>
      </c>
      <c r="C1053" s="18">
        <f t="shared" si="21"/>
        <v>7</v>
      </c>
      <c r="D1053" s="19">
        <v>42743</v>
      </c>
      <c r="E1053">
        <f>IFERROR(VLOOKUP(D1052:D1765,'Остатки на корсчетах'!B$3:D$4956,2,FALSE),0)</f>
        <v>0</v>
      </c>
      <c r="F1053">
        <f>IFERROR(VLOOKUP(D1053:D1765,Сальдо!C$3:D$4010,2,FALSE),0)</f>
        <v>0</v>
      </c>
      <c r="G1053">
        <f>IFERROR(VLOOKUP(D1053:D1765,'Факторы ликвидности'!C$4:L$2204,2,FALSE),0)</f>
        <v>0</v>
      </c>
      <c r="H1053">
        <f>IFERROR(VLOOKUP(D1053:D1765,'Факторы ликвидности'!C$4:L$2204,3,FALSE),0)</f>
        <v>0</v>
      </c>
      <c r="I1053">
        <f>IFERROR(VLOOKUP(D1053:D1765,'Факторы ликвидности'!C$4:L$2204,4,FALSE),0)</f>
        <v>0</v>
      </c>
      <c r="J1053">
        <f>IFERROR(VLOOKUP(D1053:D1765,'Факторы ликвидности'!C$4:L$2204,5,FALSE),0)</f>
        <v>0</v>
      </c>
      <c r="K1053">
        <f>IFERROR(VLOOKUP(D1053:D1765,'Факторы ликвидности'!C$4:L$2204,6,FALSE),0)</f>
        <v>0</v>
      </c>
      <c r="L1053">
        <f>IFERROR(VLOOKUP(D1053:D1765,'Факторы ликвидности'!C$4:L$2204,7,FALSE),0)</f>
        <v>0</v>
      </c>
      <c r="M1053">
        <f>IFERROR(VLOOKUP(D1053:D1765,'Факторы ликвидности'!C$4:L$2204,8,FALSE),0)</f>
        <v>0</v>
      </c>
      <c r="N1053">
        <f>IFERROR(VLOOKUP(D1053:D1765,'Факторы ликвидности'!C$4:L$2204,10,FALSE),0)</f>
        <v>0</v>
      </c>
    </row>
    <row r="1054" spans="2:14" x14ac:dyDescent="0.3">
      <c r="B1054">
        <v>1050</v>
      </c>
      <c r="C1054" s="18">
        <f t="shared" si="21"/>
        <v>6</v>
      </c>
      <c r="D1054" s="19">
        <v>42742</v>
      </c>
      <c r="E1054">
        <f>IFERROR(VLOOKUP(D1053:D1766,'Остатки на корсчетах'!B$3:D$4956,2,FALSE),0)</f>
        <v>0</v>
      </c>
      <c r="F1054">
        <f>IFERROR(VLOOKUP(D1054:D1766,Сальдо!C$3:D$4010,2,FALSE),0)</f>
        <v>0</v>
      </c>
      <c r="G1054">
        <f>IFERROR(VLOOKUP(D1054:D1766,'Факторы ликвидности'!C$4:L$2204,2,FALSE),0)</f>
        <v>0</v>
      </c>
      <c r="H1054">
        <f>IFERROR(VLOOKUP(D1054:D1766,'Факторы ликвидности'!C$4:L$2204,3,FALSE),0)</f>
        <v>0</v>
      </c>
      <c r="I1054">
        <f>IFERROR(VLOOKUP(D1054:D1766,'Факторы ликвидности'!C$4:L$2204,4,FALSE),0)</f>
        <v>0</v>
      </c>
      <c r="J1054">
        <f>IFERROR(VLOOKUP(D1054:D1766,'Факторы ликвидности'!C$4:L$2204,5,FALSE),0)</f>
        <v>0</v>
      </c>
      <c r="K1054">
        <f>IFERROR(VLOOKUP(D1054:D1766,'Факторы ликвидности'!C$4:L$2204,6,FALSE),0)</f>
        <v>0</v>
      </c>
      <c r="L1054">
        <f>IFERROR(VLOOKUP(D1054:D1766,'Факторы ликвидности'!C$4:L$2204,7,FALSE),0)</f>
        <v>0</v>
      </c>
      <c r="M1054">
        <f>IFERROR(VLOOKUP(D1054:D1766,'Факторы ликвидности'!C$4:L$2204,8,FALSE),0)</f>
        <v>0</v>
      </c>
      <c r="N1054">
        <f>IFERROR(VLOOKUP(D1054:D1766,'Факторы ликвидности'!C$4:L$2204,10,FALSE),0)</f>
        <v>0</v>
      </c>
    </row>
    <row r="1055" spans="2:14" x14ac:dyDescent="0.3">
      <c r="B1055">
        <v>1051</v>
      </c>
      <c r="C1055" s="18">
        <f t="shared" si="21"/>
        <v>5</v>
      </c>
      <c r="D1055" s="19">
        <v>42741</v>
      </c>
      <c r="E1055">
        <f>IFERROR(VLOOKUP(D1054:D1767,'Остатки на корсчетах'!B$3:D$4956,2,FALSE),0)</f>
        <v>0</v>
      </c>
      <c r="F1055">
        <f>IFERROR(VLOOKUP(D1055:D1767,Сальдо!C$3:D$4010,2,FALSE),0)</f>
        <v>0</v>
      </c>
      <c r="G1055">
        <f>IFERROR(VLOOKUP(D1055:D1767,'Факторы ликвидности'!C$4:L$2204,2,FALSE),0)</f>
        <v>0</v>
      </c>
      <c r="H1055">
        <f>IFERROR(VLOOKUP(D1055:D1767,'Факторы ликвидности'!C$4:L$2204,3,FALSE),0)</f>
        <v>0</v>
      </c>
      <c r="I1055">
        <f>IFERROR(VLOOKUP(D1055:D1767,'Факторы ликвидности'!C$4:L$2204,4,FALSE),0)</f>
        <v>0</v>
      </c>
      <c r="J1055">
        <f>IFERROR(VLOOKUP(D1055:D1767,'Факторы ликвидности'!C$4:L$2204,5,FALSE),0)</f>
        <v>0</v>
      </c>
      <c r="K1055">
        <f>IFERROR(VLOOKUP(D1055:D1767,'Факторы ликвидности'!C$4:L$2204,6,FALSE),0)</f>
        <v>0</v>
      </c>
      <c r="L1055">
        <f>IFERROR(VLOOKUP(D1055:D1767,'Факторы ликвидности'!C$4:L$2204,7,FALSE),0)</f>
        <v>0</v>
      </c>
      <c r="M1055">
        <f>IFERROR(VLOOKUP(D1055:D1767,'Факторы ликвидности'!C$4:L$2204,8,FALSE),0)</f>
        <v>0</v>
      </c>
      <c r="N1055">
        <f>IFERROR(VLOOKUP(D1055:D1767,'Факторы ликвидности'!C$4:L$2204,10,FALSE),0)</f>
        <v>0</v>
      </c>
    </row>
    <row r="1056" spans="2:14" x14ac:dyDescent="0.3">
      <c r="B1056">
        <v>1052</v>
      </c>
      <c r="C1056" s="18">
        <f t="shared" si="21"/>
        <v>4</v>
      </c>
      <c r="D1056" s="19">
        <v>42740</v>
      </c>
      <c r="E1056">
        <f>IFERROR(VLOOKUP(D1055:D1768,'Остатки на корсчетах'!B$3:D$4956,2,FALSE),0)</f>
        <v>0</v>
      </c>
      <c r="F1056">
        <f>IFERROR(VLOOKUP(D1056:D1768,Сальдо!C$3:D$4010,2,FALSE),0)</f>
        <v>0</v>
      </c>
      <c r="G1056">
        <f>IFERROR(VLOOKUP(D1056:D1768,'Факторы ликвидности'!C$4:L$2204,2,FALSE),0)</f>
        <v>0</v>
      </c>
      <c r="H1056">
        <f>IFERROR(VLOOKUP(D1056:D1768,'Факторы ликвидности'!C$4:L$2204,3,FALSE),0)</f>
        <v>0</v>
      </c>
      <c r="I1056">
        <f>IFERROR(VLOOKUP(D1056:D1768,'Факторы ликвидности'!C$4:L$2204,4,FALSE),0)</f>
        <v>0</v>
      </c>
      <c r="J1056">
        <f>IFERROR(VLOOKUP(D1056:D1768,'Факторы ликвидности'!C$4:L$2204,5,FALSE),0)</f>
        <v>0</v>
      </c>
      <c r="K1056">
        <f>IFERROR(VLOOKUP(D1056:D1768,'Факторы ликвидности'!C$4:L$2204,6,FALSE),0)</f>
        <v>0</v>
      </c>
      <c r="L1056">
        <f>IFERROR(VLOOKUP(D1056:D1768,'Факторы ликвидности'!C$4:L$2204,7,FALSE),0)</f>
        <v>0</v>
      </c>
      <c r="M1056">
        <f>IFERROR(VLOOKUP(D1056:D1768,'Факторы ликвидности'!C$4:L$2204,8,FALSE),0)</f>
        <v>0</v>
      </c>
      <c r="N1056">
        <f>IFERROR(VLOOKUP(D1056:D1768,'Факторы ликвидности'!C$4:L$2204,10,FALSE),0)</f>
        <v>0</v>
      </c>
    </row>
    <row r="1057" spans="2:14" x14ac:dyDescent="0.3">
      <c r="B1057">
        <v>1053</v>
      </c>
      <c r="C1057" s="18">
        <f t="shared" si="21"/>
        <v>3</v>
      </c>
      <c r="D1057" s="19">
        <v>42739</v>
      </c>
      <c r="E1057">
        <f>IFERROR(VLOOKUP(D1056:D1769,'Остатки на корсчетах'!B$3:D$4956,2,FALSE),0)</f>
        <v>0</v>
      </c>
      <c r="F1057">
        <f>IFERROR(VLOOKUP(D1057:D1769,Сальдо!C$3:D$4010,2,FALSE),0)</f>
        <v>0</v>
      </c>
      <c r="G1057">
        <f>IFERROR(VLOOKUP(D1057:D1769,'Факторы ликвидности'!C$4:L$2204,2,FALSE),0)</f>
        <v>0</v>
      </c>
      <c r="H1057">
        <f>IFERROR(VLOOKUP(D1057:D1769,'Факторы ликвидности'!C$4:L$2204,3,FALSE),0)</f>
        <v>0</v>
      </c>
      <c r="I1057">
        <f>IFERROR(VLOOKUP(D1057:D1769,'Факторы ликвидности'!C$4:L$2204,4,FALSE),0)</f>
        <v>0</v>
      </c>
      <c r="J1057">
        <f>IFERROR(VLOOKUP(D1057:D1769,'Факторы ликвидности'!C$4:L$2204,5,FALSE),0)</f>
        <v>0</v>
      </c>
      <c r="K1057">
        <f>IFERROR(VLOOKUP(D1057:D1769,'Факторы ликвидности'!C$4:L$2204,6,FALSE),0)</f>
        <v>0</v>
      </c>
      <c r="L1057">
        <f>IFERROR(VLOOKUP(D1057:D1769,'Факторы ликвидности'!C$4:L$2204,7,FALSE),0)</f>
        <v>0</v>
      </c>
      <c r="M1057">
        <f>IFERROR(VLOOKUP(D1057:D1769,'Факторы ликвидности'!C$4:L$2204,8,FALSE),0)</f>
        <v>0</v>
      </c>
      <c r="N1057">
        <f>IFERROR(VLOOKUP(D1057:D1769,'Факторы ликвидности'!C$4:L$2204,10,FALSE),0)</f>
        <v>0</v>
      </c>
    </row>
    <row r="1058" spans="2:14" x14ac:dyDescent="0.3">
      <c r="B1058">
        <v>1054</v>
      </c>
      <c r="C1058" s="16">
        <f t="shared" si="21"/>
        <v>2</v>
      </c>
      <c r="D1058" s="17">
        <v>42738</v>
      </c>
      <c r="E1058">
        <f>IFERROR(VLOOKUP(D1057:D1770,'Остатки на корсчетах'!B$3:D$4956,2,FALSE),0)</f>
        <v>0</v>
      </c>
      <c r="F1058">
        <f>IFERROR(VLOOKUP(D1058:D1770,Сальдо!C$3:D$4010,2,FALSE),0)</f>
        <v>0</v>
      </c>
      <c r="G1058">
        <f>IFERROR(VLOOKUP(D1058:D1770,'Факторы ликвидности'!C$4:L$2204,2,FALSE),0)</f>
        <v>0</v>
      </c>
      <c r="H1058">
        <f>IFERROR(VLOOKUP(D1058:D1770,'Факторы ликвидности'!C$4:L$2204,3,FALSE),0)</f>
        <v>0</v>
      </c>
      <c r="I1058">
        <f>IFERROR(VLOOKUP(D1058:D1770,'Факторы ликвидности'!C$4:L$2204,4,FALSE),0)</f>
        <v>0</v>
      </c>
      <c r="J1058">
        <f>IFERROR(VLOOKUP(D1058:D1770,'Факторы ликвидности'!C$4:L$2204,5,FALSE),0)</f>
        <v>0</v>
      </c>
      <c r="K1058">
        <f>IFERROR(VLOOKUP(D1058:D1770,'Факторы ликвидности'!C$4:L$2204,6,FALSE),0)</f>
        <v>0</v>
      </c>
      <c r="L1058">
        <f>IFERROR(VLOOKUP(D1058:D1770,'Факторы ликвидности'!C$4:L$2204,7,FALSE),0)</f>
        <v>0</v>
      </c>
      <c r="M1058">
        <f>IFERROR(VLOOKUP(D1058:D1770,'Факторы ликвидности'!C$4:L$2204,8,FALSE),0)</f>
        <v>0</v>
      </c>
      <c r="N1058">
        <f>IFERROR(VLOOKUP(D1058:D1770,'Факторы ликвидности'!C$4:L$2204,10,FALSE),0)</f>
        <v>0</v>
      </c>
    </row>
    <row r="1059" spans="2:14" x14ac:dyDescent="0.3">
      <c r="B1059">
        <v>1055</v>
      </c>
      <c r="C1059" s="16">
        <f t="shared" si="21"/>
        <v>1</v>
      </c>
      <c r="D1059" s="17">
        <v>42737</v>
      </c>
      <c r="E1059">
        <f>IFERROR(VLOOKUP(D1058:D1771,'Остатки на корсчетах'!B$3:D$4956,2,FALSE),0)</f>
        <v>0</v>
      </c>
      <c r="F1059">
        <f>IFERROR(VLOOKUP(D1059:D1771,Сальдо!C$3:D$4010,2,FALSE),0)</f>
        <v>0</v>
      </c>
      <c r="G1059">
        <f>IFERROR(VLOOKUP(D1059:D1771,'Факторы ликвидности'!C$4:L$2204,2,FALSE),0)</f>
        <v>0</v>
      </c>
      <c r="H1059">
        <f>IFERROR(VLOOKUP(D1059:D1771,'Факторы ликвидности'!C$4:L$2204,3,FALSE),0)</f>
        <v>0</v>
      </c>
      <c r="I1059">
        <f>IFERROR(VLOOKUP(D1059:D1771,'Факторы ликвидности'!C$4:L$2204,4,FALSE),0)</f>
        <v>0</v>
      </c>
      <c r="J1059">
        <f>IFERROR(VLOOKUP(D1059:D1771,'Факторы ликвидности'!C$4:L$2204,5,FALSE),0)</f>
        <v>0</v>
      </c>
      <c r="K1059">
        <f>IFERROR(VLOOKUP(D1059:D1771,'Факторы ликвидности'!C$4:L$2204,6,FALSE),0)</f>
        <v>0</v>
      </c>
      <c r="L1059">
        <f>IFERROR(VLOOKUP(D1059:D1771,'Факторы ликвидности'!C$4:L$2204,7,FALSE),0)</f>
        <v>0</v>
      </c>
      <c r="M1059">
        <f>IFERROR(VLOOKUP(D1059:D1771,'Факторы ликвидности'!C$4:L$2204,8,FALSE),0)</f>
        <v>0</v>
      </c>
      <c r="N1059">
        <f>IFERROR(VLOOKUP(D1059:D1771,'Факторы ликвидности'!C$4:L$2204,10,FALSE),0)</f>
        <v>0</v>
      </c>
    </row>
    <row r="1060" spans="2:14" x14ac:dyDescent="0.3">
      <c r="B1060">
        <v>1056</v>
      </c>
      <c r="C1060" s="16">
        <f t="shared" si="21"/>
        <v>7</v>
      </c>
      <c r="D1060" s="17">
        <v>42736</v>
      </c>
      <c r="E1060">
        <f>IFERROR(VLOOKUP(D1059:D1772,'Остатки на корсчетах'!B$3:D$4956,2,FALSE),0)</f>
        <v>1822.7</v>
      </c>
      <c r="F1060">
        <f>IFERROR(VLOOKUP(D1060:D1772,Сальдо!C$3:D$4010,2,FALSE),0)</f>
        <v>0</v>
      </c>
      <c r="G1060">
        <f>IFERROR(VLOOKUP(D1060:D1772,'Факторы ликвидности'!C$4:L$2204,2,FALSE),0)</f>
        <v>0</v>
      </c>
      <c r="H1060">
        <f>IFERROR(VLOOKUP(D1060:D1772,'Факторы ликвидности'!C$4:L$2204,3,FALSE),0)</f>
        <v>0</v>
      </c>
      <c r="I1060">
        <f>IFERROR(VLOOKUP(D1060:D1772,'Факторы ликвидности'!C$4:L$2204,4,FALSE),0)</f>
        <v>0</v>
      </c>
      <c r="J1060">
        <f>IFERROR(VLOOKUP(D1060:D1772,'Факторы ликвидности'!C$4:L$2204,5,FALSE),0)</f>
        <v>0</v>
      </c>
      <c r="K1060">
        <f>IFERROR(VLOOKUP(D1060:D1772,'Факторы ликвидности'!C$4:L$2204,6,FALSE),0)</f>
        <v>0</v>
      </c>
      <c r="L1060">
        <f>IFERROR(VLOOKUP(D1060:D1772,'Факторы ликвидности'!C$4:L$2204,7,FALSE),0)</f>
        <v>0</v>
      </c>
      <c r="M1060">
        <f>IFERROR(VLOOKUP(D1060:D1772,'Факторы ликвидности'!C$4:L$2204,8,FALSE),0)</f>
        <v>0</v>
      </c>
      <c r="N1060">
        <f>IFERROR(VLOOKUP(D1060:D1772,'Факторы ликвидности'!C$4:L$2204,10,FALSE),0)</f>
        <v>0</v>
      </c>
    </row>
    <row r="1061" spans="2:14" x14ac:dyDescent="0.3">
      <c r="B1061">
        <v>1057</v>
      </c>
      <c r="C1061" s="16">
        <f t="shared" si="21"/>
        <v>6</v>
      </c>
      <c r="D1061" s="17">
        <v>42735</v>
      </c>
      <c r="E1061">
        <f>IFERROR(VLOOKUP(D1060:D1773,'Остатки на корсчетах'!B$3:D$4956,2,FALSE),0)</f>
        <v>0</v>
      </c>
      <c r="F1061">
        <f>IFERROR(VLOOKUP(D1061:D1773,Сальдо!C$3:D$4010,2,FALSE),0)</f>
        <v>0</v>
      </c>
      <c r="G1061">
        <f>IFERROR(VLOOKUP(D1061:D1773,'Факторы ликвидности'!C$4:L$2204,2,FALSE),0)</f>
        <v>0</v>
      </c>
      <c r="H1061">
        <f>IFERROR(VLOOKUP(D1061:D1773,'Факторы ликвидности'!C$4:L$2204,3,FALSE),0)</f>
        <v>0</v>
      </c>
      <c r="I1061">
        <f>IFERROR(VLOOKUP(D1061:D1773,'Факторы ликвидности'!C$4:L$2204,4,FALSE),0)</f>
        <v>0</v>
      </c>
      <c r="J1061">
        <f>IFERROR(VLOOKUP(D1061:D1773,'Факторы ликвидности'!C$4:L$2204,5,FALSE),0)</f>
        <v>0</v>
      </c>
      <c r="K1061">
        <f>IFERROR(VLOOKUP(D1061:D1773,'Факторы ликвидности'!C$4:L$2204,6,FALSE),0)</f>
        <v>0</v>
      </c>
      <c r="L1061">
        <f>IFERROR(VLOOKUP(D1061:D1773,'Факторы ликвидности'!C$4:L$2204,7,FALSE),0)</f>
        <v>0</v>
      </c>
      <c r="M1061">
        <f>IFERROR(VLOOKUP(D1061:D1773,'Факторы ликвидности'!C$4:L$2204,8,FALSE),0)</f>
        <v>0</v>
      </c>
      <c r="N1061">
        <f>IFERROR(VLOOKUP(D1061:D1773,'Факторы ликвидности'!C$4:L$2204,10,FALSE),0)</f>
        <v>0</v>
      </c>
    </row>
    <row r="1062" spans="2:14" x14ac:dyDescent="0.3">
      <c r="B1062">
        <v>1058</v>
      </c>
      <c r="C1062" s="16">
        <f t="shared" si="21"/>
        <v>5</v>
      </c>
      <c r="D1062" s="17">
        <v>42734</v>
      </c>
      <c r="E1062">
        <f>IFERROR(VLOOKUP(D1061:D1774,'Остатки на корсчетах'!B$3:D$4956,2,FALSE),0)</f>
        <v>2191.8000000000002</v>
      </c>
      <c r="F1062">
        <f>IFERROR(VLOOKUP(D1062:D1774,Сальдо!C$3:D$4010,2,FALSE),0)</f>
        <v>-1116.8</v>
      </c>
      <c r="G1062">
        <f>IFERROR(VLOOKUP(D1062:D1774,'Факторы ликвидности'!C$4:L$2204,2,FALSE),0)</f>
        <v>-28.9</v>
      </c>
      <c r="H1062">
        <f>IFERROR(VLOOKUP(D1062:D1774,'Факторы ликвидности'!C$4:L$2204,3,FALSE),0)</f>
        <v>391.3</v>
      </c>
      <c r="I1062">
        <f>IFERROR(VLOOKUP(D1062:D1774,'Факторы ликвидности'!C$4:L$2204,4,FALSE),0)</f>
        <v>0</v>
      </c>
      <c r="J1062">
        <f>IFERROR(VLOOKUP(D1062:D1774,'Факторы ликвидности'!C$4:L$2204,5,FALSE),0)</f>
        <v>0</v>
      </c>
      <c r="K1062">
        <f>IFERROR(VLOOKUP(D1062:D1774,'Факторы ликвидности'!C$4:L$2204,6,FALSE),0)</f>
        <v>0</v>
      </c>
      <c r="L1062">
        <f>IFERROR(VLOOKUP(D1062:D1774,'Факторы ликвидности'!C$4:L$2204,7,FALSE),0)</f>
        <v>0</v>
      </c>
      <c r="M1062">
        <f>IFERROR(VLOOKUP(D1062:D1774,'Факторы ликвидности'!C$4:L$2204,8,FALSE),0)</f>
        <v>0.3</v>
      </c>
      <c r="N1062">
        <f>IFERROR(VLOOKUP(D1062:D1774,'Факторы ликвидности'!C$4:L$2204,10,FALSE),0)</f>
        <v>-513.20000000000005</v>
      </c>
    </row>
    <row r="1063" spans="2:14" x14ac:dyDescent="0.3">
      <c r="B1063">
        <v>1059</v>
      </c>
      <c r="C1063" s="16">
        <f t="shared" si="21"/>
        <v>4</v>
      </c>
      <c r="D1063" s="17">
        <v>42733</v>
      </c>
      <c r="E1063">
        <f>IFERROR(VLOOKUP(D1062:D1775,'Остатки на корсчетах'!B$3:D$4956,2,FALSE),0)</f>
        <v>2372.1</v>
      </c>
      <c r="F1063">
        <f>IFERROR(VLOOKUP(D1063:D1775,Сальдо!C$3:D$4010,2,FALSE),0)</f>
        <v>-1041.3</v>
      </c>
      <c r="G1063">
        <f>IFERROR(VLOOKUP(D1063:D1775,'Факторы ликвидности'!C$4:L$2204,2,FALSE),0)</f>
        <v>-89</v>
      </c>
      <c r="H1063">
        <f>IFERROR(VLOOKUP(D1063:D1775,'Факторы ликвидности'!C$4:L$2204,3,FALSE),0)</f>
        <v>-168.7</v>
      </c>
      <c r="I1063">
        <f>IFERROR(VLOOKUP(D1063:D1775,'Факторы ликвидности'!C$4:L$2204,4,FALSE),0)</f>
        <v>0</v>
      </c>
      <c r="J1063">
        <f>IFERROR(VLOOKUP(D1063:D1775,'Факторы ликвидности'!C$4:L$2204,5,FALSE),0)</f>
        <v>0</v>
      </c>
      <c r="K1063">
        <f>IFERROR(VLOOKUP(D1063:D1775,'Факторы ликвидности'!C$4:L$2204,6,FALSE),0)</f>
        <v>0</v>
      </c>
      <c r="L1063">
        <f>IFERROR(VLOOKUP(D1063:D1775,'Факторы ликвидности'!C$4:L$2204,7,FALSE),0)</f>
        <v>0</v>
      </c>
      <c r="M1063">
        <f>IFERROR(VLOOKUP(D1063:D1775,'Факторы ликвидности'!C$4:L$2204,8,FALSE),0)</f>
        <v>0</v>
      </c>
      <c r="N1063">
        <f>IFERROR(VLOOKUP(D1063:D1775,'Факторы ликвидности'!C$4:L$2204,10,FALSE),0)</f>
        <v>77.400000000000006</v>
      </c>
    </row>
    <row r="1064" spans="2:14" x14ac:dyDescent="0.3">
      <c r="B1064">
        <v>1060</v>
      </c>
      <c r="C1064" s="16">
        <f t="shared" si="21"/>
        <v>3</v>
      </c>
      <c r="D1064" s="17">
        <v>42732</v>
      </c>
      <c r="E1064">
        <f>IFERROR(VLOOKUP(D1063:D1776,'Остатки на корсчетах'!B$3:D$4956,2,FALSE),0)</f>
        <v>1906.8</v>
      </c>
      <c r="F1064">
        <f>IFERROR(VLOOKUP(D1064:D1776,Сальдо!C$3:D$4010,2,FALSE),0)</f>
        <v>-696.9</v>
      </c>
      <c r="G1064">
        <f>IFERROR(VLOOKUP(D1064:D1776,'Факторы ликвидности'!C$4:L$2204,2,FALSE),0)</f>
        <v>-51.7</v>
      </c>
      <c r="H1064">
        <f>IFERROR(VLOOKUP(D1064:D1776,'Факторы ликвидности'!C$4:L$2204,3,FALSE),0)</f>
        <v>166.9</v>
      </c>
      <c r="I1064">
        <f>IFERROR(VLOOKUP(D1064:D1776,'Факторы ликвидности'!C$4:L$2204,4,FALSE),0)</f>
        <v>0</v>
      </c>
      <c r="J1064">
        <f>IFERROR(VLOOKUP(D1064:D1776,'Факторы ликвидности'!C$4:L$2204,5,FALSE),0)</f>
        <v>0</v>
      </c>
      <c r="K1064">
        <f>IFERROR(VLOOKUP(D1064:D1776,'Факторы ликвидности'!C$4:L$2204,6,FALSE),0)</f>
        <v>0</v>
      </c>
      <c r="L1064">
        <f>IFERROR(VLOOKUP(D1064:D1776,'Факторы ликвидности'!C$4:L$2204,7,FALSE),0)</f>
        <v>0</v>
      </c>
      <c r="M1064">
        <f>IFERROR(VLOOKUP(D1064:D1776,'Факторы ликвидности'!C$4:L$2204,8,FALSE),0)</f>
        <v>0</v>
      </c>
      <c r="N1064">
        <f>IFERROR(VLOOKUP(D1064:D1776,'Факторы ликвидности'!C$4:L$2204,10,FALSE),0)</f>
        <v>350.2</v>
      </c>
    </row>
    <row r="1065" spans="2:14" x14ac:dyDescent="0.3">
      <c r="B1065">
        <v>1061</v>
      </c>
      <c r="C1065" s="18">
        <f t="shared" si="21"/>
        <v>2</v>
      </c>
      <c r="D1065" s="8">
        <v>42731</v>
      </c>
      <c r="E1065">
        <f>IFERROR(VLOOKUP(D1064:D1777,'Остатки на корсчетах'!B$3:D$4956,2,FALSE),0)</f>
        <v>2041.8</v>
      </c>
      <c r="F1065">
        <f>IFERROR(VLOOKUP(D1065:D1777,Сальдо!C$3:D$4010,2,FALSE),0)</f>
        <v>-896.8</v>
      </c>
      <c r="G1065">
        <f>IFERROR(VLOOKUP(D1065:D1777,'Факторы ликвидности'!C$4:L$2204,2,FALSE),0)</f>
        <v>-26.6</v>
      </c>
      <c r="H1065">
        <f>IFERROR(VLOOKUP(D1065:D1777,'Факторы ликвидности'!C$4:L$2204,3,FALSE),0)</f>
        <v>75.900000000000006</v>
      </c>
      <c r="I1065">
        <f>IFERROR(VLOOKUP(D1065:D1777,'Факторы ликвидности'!C$4:L$2204,4,FALSE),0)</f>
        <v>0</v>
      </c>
      <c r="J1065">
        <f>IFERROR(VLOOKUP(D1065:D1777,'Факторы ликвидности'!C$4:L$2204,5,FALSE),0)</f>
        <v>0</v>
      </c>
      <c r="K1065">
        <f>IFERROR(VLOOKUP(D1065:D1777,'Факторы ликвидности'!C$4:L$2204,6,FALSE),0)</f>
        <v>0</v>
      </c>
      <c r="L1065">
        <f>IFERROR(VLOOKUP(D1065:D1777,'Факторы ликвидности'!C$4:L$2204,7,FALSE),0)</f>
        <v>0</v>
      </c>
      <c r="M1065">
        <f>IFERROR(VLOOKUP(D1065:D1777,'Факторы ликвидности'!C$4:L$2204,8,FALSE),0)</f>
        <v>0.1</v>
      </c>
      <c r="N1065">
        <f>IFERROR(VLOOKUP(D1065:D1777,'Факторы ликвидности'!C$4:L$2204,10,FALSE),0)</f>
        <v>-184.3</v>
      </c>
    </row>
    <row r="1066" spans="2:14" x14ac:dyDescent="0.3">
      <c r="B1066">
        <v>1062</v>
      </c>
      <c r="C1066" s="18">
        <f t="shared" si="21"/>
        <v>1</v>
      </c>
      <c r="D1066" s="8">
        <v>42730</v>
      </c>
      <c r="E1066">
        <f>IFERROR(VLOOKUP(D1065:D1778,'Остатки на корсчетах'!B$3:D$4956,2,FALSE),0)</f>
        <v>1726.3</v>
      </c>
      <c r="F1066">
        <f>IFERROR(VLOOKUP(D1066:D1778,Сальдо!C$3:D$4010,2,FALSE),0)</f>
        <v>-331.2</v>
      </c>
      <c r="G1066">
        <f>IFERROR(VLOOKUP(D1066:D1778,'Факторы ликвидности'!C$4:L$2204,2,FALSE),0)</f>
        <v>3.2</v>
      </c>
      <c r="H1066">
        <f>IFERROR(VLOOKUP(D1066:D1778,'Факторы ликвидности'!C$4:L$2204,3,FALSE),0)</f>
        <v>-377.2</v>
      </c>
      <c r="I1066">
        <f>IFERROR(VLOOKUP(D1066:D1778,'Факторы ликвидности'!C$4:L$2204,4,FALSE),0)</f>
        <v>0</v>
      </c>
      <c r="J1066">
        <f>IFERROR(VLOOKUP(D1066:D1778,'Факторы ликвидности'!C$4:L$2204,5,FALSE),0)</f>
        <v>0</v>
      </c>
      <c r="K1066">
        <f>IFERROR(VLOOKUP(D1066:D1778,'Факторы ликвидности'!C$4:L$2204,6,FALSE),0)</f>
        <v>0</v>
      </c>
      <c r="L1066">
        <f>IFERROR(VLOOKUP(D1066:D1778,'Факторы ликвидности'!C$4:L$2204,7,FALSE),0)</f>
        <v>0</v>
      </c>
      <c r="M1066">
        <f>IFERROR(VLOOKUP(D1066:D1778,'Факторы ликвидности'!C$4:L$2204,8,FALSE),0)</f>
        <v>0</v>
      </c>
      <c r="N1066">
        <f>IFERROR(VLOOKUP(D1066:D1778,'Факторы ликвидности'!C$4:L$2204,10,FALSE),0)</f>
        <v>689.5</v>
      </c>
    </row>
    <row r="1067" spans="2:14" x14ac:dyDescent="0.3">
      <c r="B1067">
        <v>1063</v>
      </c>
      <c r="C1067" s="18">
        <f t="shared" si="21"/>
        <v>7</v>
      </c>
      <c r="D1067" s="19">
        <v>42729</v>
      </c>
      <c r="E1067">
        <f>IFERROR(VLOOKUP(D1066:D1779,'Остатки на корсчетах'!B$3:D$4956,2,FALSE),0)</f>
        <v>0</v>
      </c>
      <c r="F1067">
        <f>IFERROR(VLOOKUP(D1067:D1779,Сальдо!C$3:D$4010,2,FALSE),0)</f>
        <v>0</v>
      </c>
      <c r="G1067">
        <f>IFERROR(VLOOKUP(D1067:D1779,'Факторы ликвидности'!C$4:L$2204,2,FALSE),0)</f>
        <v>0</v>
      </c>
      <c r="H1067">
        <f>IFERROR(VLOOKUP(D1067:D1779,'Факторы ликвидности'!C$4:L$2204,3,FALSE),0)</f>
        <v>0</v>
      </c>
      <c r="I1067">
        <f>IFERROR(VLOOKUP(D1067:D1779,'Факторы ликвидности'!C$4:L$2204,4,FALSE),0)</f>
        <v>0</v>
      </c>
      <c r="J1067">
        <f>IFERROR(VLOOKUP(D1067:D1779,'Факторы ликвидности'!C$4:L$2204,5,FALSE),0)</f>
        <v>0</v>
      </c>
      <c r="K1067">
        <f>IFERROR(VLOOKUP(D1067:D1779,'Факторы ликвидности'!C$4:L$2204,6,FALSE),0)</f>
        <v>0</v>
      </c>
      <c r="L1067">
        <f>IFERROR(VLOOKUP(D1067:D1779,'Факторы ликвидности'!C$4:L$2204,7,FALSE),0)</f>
        <v>0</v>
      </c>
      <c r="M1067">
        <f>IFERROR(VLOOKUP(D1067:D1779,'Факторы ликвидности'!C$4:L$2204,8,FALSE),0)</f>
        <v>0</v>
      </c>
      <c r="N1067">
        <f>IFERROR(VLOOKUP(D1067:D1779,'Факторы ликвидности'!C$4:L$2204,10,FALSE),0)</f>
        <v>0</v>
      </c>
    </row>
    <row r="1068" spans="2:14" x14ac:dyDescent="0.3">
      <c r="B1068">
        <v>1064</v>
      </c>
      <c r="C1068" s="18">
        <f t="shared" si="21"/>
        <v>6</v>
      </c>
      <c r="D1068" s="19">
        <v>42728</v>
      </c>
      <c r="E1068">
        <f>IFERROR(VLOOKUP(D1067:D1780,'Остатки на корсчетах'!B$3:D$4956,2,FALSE),0)</f>
        <v>0</v>
      </c>
      <c r="F1068">
        <f>IFERROR(VLOOKUP(D1068:D1780,Сальдо!C$3:D$4010,2,FALSE),0)</f>
        <v>0</v>
      </c>
      <c r="G1068">
        <f>IFERROR(VLOOKUP(D1068:D1780,'Факторы ликвидности'!C$4:L$2204,2,FALSE),0)</f>
        <v>0</v>
      </c>
      <c r="H1068">
        <f>IFERROR(VLOOKUP(D1068:D1780,'Факторы ликвидности'!C$4:L$2204,3,FALSE),0)</f>
        <v>0</v>
      </c>
      <c r="I1068">
        <f>IFERROR(VLOOKUP(D1068:D1780,'Факторы ликвидности'!C$4:L$2204,4,FALSE),0)</f>
        <v>0</v>
      </c>
      <c r="J1068">
        <f>IFERROR(VLOOKUP(D1068:D1780,'Факторы ликвидности'!C$4:L$2204,5,FALSE),0)</f>
        <v>0</v>
      </c>
      <c r="K1068">
        <f>IFERROR(VLOOKUP(D1068:D1780,'Факторы ликвидности'!C$4:L$2204,6,FALSE),0)</f>
        <v>0</v>
      </c>
      <c r="L1068">
        <f>IFERROR(VLOOKUP(D1068:D1780,'Факторы ликвидности'!C$4:L$2204,7,FALSE),0)</f>
        <v>0</v>
      </c>
      <c r="M1068">
        <f>IFERROR(VLOOKUP(D1068:D1780,'Факторы ликвидности'!C$4:L$2204,8,FALSE),0)</f>
        <v>0</v>
      </c>
      <c r="N1068">
        <f>IFERROR(VLOOKUP(D1068:D1780,'Факторы ликвидности'!C$4:L$2204,10,FALSE),0)</f>
        <v>0</v>
      </c>
    </row>
    <row r="1069" spans="2:14" x14ac:dyDescent="0.3">
      <c r="B1069">
        <v>1065</v>
      </c>
      <c r="C1069" s="18">
        <f t="shared" si="21"/>
        <v>5</v>
      </c>
      <c r="D1069" s="19">
        <v>42727</v>
      </c>
      <c r="E1069">
        <f>IFERROR(VLOOKUP(D1068:D1781,'Остатки на корсчетах'!B$3:D$4956,2,FALSE),0)</f>
        <v>1951.4</v>
      </c>
      <c r="F1069">
        <f>IFERROR(VLOOKUP(D1069:D1781,Сальдо!C$3:D$4010,2,FALSE),0)</f>
        <v>-291.10000000000002</v>
      </c>
      <c r="G1069">
        <f>IFERROR(VLOOKUP(D1069:D1781,'Факторы ликвидности'!C$4:L$2204,2,FALSE),0)</f>
        <v>-64.099999999999994</v>
      </c>
      <c r="H1069">
        <f>IFERROR(VLOOKUP(D1069:D1781,'Факторы ликвидности'!C$4:L$2204,3,FALSE),0)</f>
        <v>-81.900000000000006</v>
      </c>
      <c r="I1069">
        <f>IFERROR(VLOOKUP(D1069:D1781,'Факторы ликвидности'!C$4:L$2204,4,FALSE),0)</f>
        <v>0</v>
      </c>
      <c r="J1069">
        <f>IFERROR(VLOOKUP(D1069:D1781,'Факторы ликвидности'!C$4:L$2204,5,FALSE),0)</f>
        <v>0</v>
      </c>
      <c r="K1069">
        <f>IFERROR(VLOOKUP(D1069:D1781,'Факторы ликвидности'!C$4:L$2204,6,FALSE),0)</f>
        <v>0</v>
      </c>
      <c r="L1069">
        <f>IFERROR(VLOOKUP(D1069:D1781,'Факторы ликвидности'!C$4:L$2204,7,FALSE),0)</f>
        <v>0</v>
      </c>
      <c r="M1069">
        <f>IFERROR(VLOOKUP(D1069:D1781,'Факторы ликвидности'!C$4:L$2204,8,FALSE),0)</f>
        <v>0.3</v>
      </c>
      <c r="N1069">
        <f>IFERROR(VLOOKUP(D1069:D1781,'Факторы ликвидности'!C$4:L$2204,10,FALSE),0)</f>
        <v>-79.3</v>
      </c>
    </row>
    <row r="1070" spans="2:14" x14ac:dyDescent="0.3">
      <c r="B1070">
        <v>1066</v>
      </c>
      <c r="C1070" s="18">
        <f t="shared" si="21"/>
        <v>4</v>
      </c>
      <c r="D1070" s="19">
        <v>42726</v>
      </c>
      <c r="E1070">
        <f>IFERROR(VLOOKUP(D1069:D1782,'Остатки на корсчетах'!B$3:D$4956,2,FALSE),0)</f>
        <v>2197.1999999999998</v>
      </c>
      <c r="F1070">
        <f>IFERROR(VLOOKUP(D1070:D1782,Сальдо!C$3:D$4010,2,FALSE),0)</f>
        <v>-517.6</v>
      </c>
      <c r="G1070">
        <f>IFERROR(VLOOKUP(D1070:D1782,'Факторы ликвидности'!C$4:L$2204,2,FALSE),0)</f>
        <v>-22.1</v>
      </c>
      <c r="H1070">
        <f>IFERROR(VLOOKUP(D1070:D1782,'Факторы ликвидности'!C$4:L$2204,3,FALSE),0)</f>
        <v>-2.4</v>
      </c>
      <c r="I1070">
        <f>IFERROR(VLOOKUP(D1070:D1782,'Факторы ликвидности'!C$4:L$2204,4,FALSE),0)</f>
        <v>0</v>
      </c>
      <c r="J1070">
        <f>IFERROR(VLOOKUP(D1070:D1782,'Факторы ликвидности'!C$4:L$2204,5,FALSE),0)</f>
        <v>0</v>
      </c>
      <c r="K1070">
        <f>IFERROR(VLOOKUP(D1070:D1782,'Факторы ликвидности'!C$4:L$2204,6,FALSE),0)</f>
        <v>0</v>
      </c>
      <c r="L1070">
        <f>IFERROR(VLOOKUP(D1070:D1782,'Факторы ликвидности'!C$4:L$2204,7,FALSE),0)</f>
        <v>0</v>
      </c>
      <c r="M1070">
        <f>IFERROR(VLOOKUP(D1070:D1782,'Факторы ликвидности'!C$4:L$2204,8,FALSE),0)</f>
        <v>-0.1</v>
      </c>
      <c r="N1070">
        <f>IFERROR(VLOOKUP(D1070:D1782,'Факторы ликвидности'!C$4:L$2204,10,FALSE),0)</f>
        <v>-221.3</v>
      </c>
    </row>
    <row r="1071" spans="2:14" x14ac:dyDescent="0.3">
      <c r="B1071">
        <v>1067</v>
      </c>
      <c r="C1071" s="18">
        <f t="shared" si="21"/>
        <v>3</v>
      </c>
      <c r="D1071" s="19">
        <v>42725</v>
      </c>
      <c r="E1071">
        <f>IFERROR(VLOOKUP(D1070:D1783,'Остатки на корсчетах'!B$3:D$4956,2,FALSE),0)</f>
        <v>2527.1</v>
      </c>
      <c r="F1071">
        <f>IFERROR(VLOOKUP(D1071:D1783,Сальдо!C$3:D$4010,2,FALSE),0)</f>
        <v>-873.4</v>
      </c>
      <c r="G1071">
        <f>IFERROR(VLOOKUP(D1071:D1783,'Факторы ликвидности'!C$4:L$2204,2,FALSE),0)</f>
        <v>-1.6</v>
      </c>
      <c r="H1071">
        <f>IFERROR(VLOOKUP(D1071:D1783,'Факторы ликвидности'!C$4:L$2204,3,FALSE),0)</f>
        <v>36</v>
      </c>
      <c r="I1071">
        <f>IFERROR(VLOOKUP(D1071:D1783,'Факторы ликвидности'!C$4:L$2204,4,FALSE),0)</f>
        <v>0</v>
      </c>
      <c r="J1071">
        <f>IFERROR(VLOOKUP(D1071:D1783,'Факторы ликвидности'!C$4:L$2204,5,FALSE),0)</f>
        <v>0</v>
      </c>
      <c r="K1071">
        <f>IFERROR(VLOOKUP(D1071:D1783,'Факторы ликвидности'!C$4:L$2204,6,FALSE),0)</f>
        <v>0</v>
      </c>
      <c r="L1071">
        <f>IFERROR(VLOOKUP(D1071:D1783,'Факторы ликвидности'!C$4:L$2204,7,FALSE),0)</f>
        <v>0</v>
      </c>
      <c r="M1071">
        <f>IFERROR(VLOOKUP(D1071:D1783,'Факторы ликвидности'!C$4:L$2204,8,FALSE),0)</f>
        <v>0</v>
      </c>
      <c r="N1071">
        <f>IFERROR(VLOOKUP(D1071:D1783,'Факторы ликвидности'!C$4:L$2204,10,FALSE),0)</f>
        <v>-364.3</v>
      </c>
    </row>
    <row r="1072" spans="2:14" x14ac:dyDescent="0.3">
      <c r="B1072">
        <v>1068</v>
      </c>
      <c r="C1072" s="16">
        <f t="shared" si="21"/>
        <v>2</v>
      </c>
      <c r="D1072" s="17">
        <v>42724</v>
      </c>
      <c r="E1072">
        <f>IFERROR(VLOOKUP(D1071:D1784,'Остатки на корсчетах'!B$3:D$4956,2,FALSE),0)</f>
        <v>2371.6</v>
      </c>
      <c r="F1072">
        <f>IFERROR(VLOOKUP(D1072:D1784,Сальдо!C$3:D$4010,2,FALSE),0)</f>
        <v>-756.4</v>
      </c>
      <c r="G1072">
        <f>IFERROR(VLOOKUP(D1072:D1784,'Факторы ликвидности'!C$4:L$2204,2,FALSE),0)</f>
        <v>12.1</v>
      </c>
      <c r="H1072">
        <f>IFERROR(VLOOKUP(D1072:D1784,'Факторы ликвидности'!C$4:L$2204,3,FALSE),0)</f>
        <v>147.69999999999999</v>
      </c>
      <c r="I1072">
        <f>IFERROR(VLOOKUP(D1072:D1784,'Факторы ликвидности'!C$4:L$2204,4,FALSE),0)</f>
        <v>0</v>
      </c>
      <c r="J1072">
        <f>IFERROR(VLOOKUP(D1072:D1784,'Факторы ликвидности'!C$4:L$2204,5,FALSE),0)</f>
        <v>0</v>
      </c>
      <c r="K1072">
        <f>IFERROR(VLOOKUP(D1072:D1784,'Факторы ликвидности'!C$4:L$2204,6,FALSE),0)</f>
        <v>0</v>
      </c>
      <c r="L1072">
        <f>IFERROR(VLOOKUP(D1072:D1784,'Факторы ликвидности'!C$4:L$2204,7,FALSE),0)</f>
        <v>0</v>
      </c>
      <c r="M1072">
        <f>IFERROR(VLOOKUP(D1072:D1784,'Факторы ликвидности'!C$4:L$2204,8,FALSE),0)</f>
        <v>0</v>
      </c>
      <c r="N1072">
        <f>IFERROR(VLOOKUP(D1072:D1784,'Факторы ликвидности'!C$4:L$2204,10,FALSE),0)</f>
        <v>-4.3</v>
      </c>
    </row>
    <row r="1073" spans="2:14" x14ac:dyDescent="0.3">
      <c r="B1073">
        <v>1069</v>
      </c>
      <c r="C1073" s="16">
        <f t="shared" si="21"/>
        <v>1</v>
      </c>
      <c r="D1073" s="17">
        <v>42723</v>
      </c>
      <c r="E1073">
        <f>IFERROR(VLOOKUP(D1072:D1785,'Остатки на корсчетах'!B$3:D$4956,2,FALSE),0)</f>
        <v>2175.6</v>
      </c>
      <c r="F1073">
        <f>IFERROR(VLOOKUP(D1073:D1785,Сальдо!C$3:D$4010,2,FALSE),0)</f>
        <v>-621.4</v>
      </c>
      <c r="G1073">
        <f>IFERROR(VLOOKUP(D1073:D1785,'Факторы ликвидности'!C$4:L$2204,2,FALSE),0)</f>
        <v>15.4</v>
      </c>
      <c r="H1073">
        <f>IFERROR(VLOOKUP(D1073:D1785,'Факторы ликвидности'!C$4:L$2204,3,FALSE),0)</f>
        <v>45.2</v>
      </c>
      <c r="I1073">
        <f>IFERROR(VLOOKUP(D1073:D1785,'Факторы ликвидности'!C$4:L$2204,4,FALSE),0)</f>
        <v>0</v>
      </c>
      <c r="J1073">
        <f>IFERROR(VLOOKUP(D1073:D1785,'Факторы ликвидности'!C$4:L$2204,5,FALSE),0)</f>
        <v>0</v>
      </c>
      <c r="K1073">
        <f>IFERROR(VLOOKUP(D1073:D1785,'Факторы ликвидности'!C$4:L$2204,6,FALSE),0)</f>
        <v>0</v>
      </c>
      <c r="L1073">
        <f>IFERROR(VLOOKUP(D1073:D1785,'Факторы ликвидности'!C$4:L$2204,7,FALSE),0)</f>
        <v>0</v>
      </c>
      <c r="M1073">
        <f>IFERROR(VLOOKUP(D1073:D1785,'Факторы ликвидности'!C$4:L$2204,8,FALSE),0)</f>
        <v>-0.2</v>
      </c>
      <c r="N1073">
        <f>IFERROR(VLOOKUP(D1073:D1785,'Факторы ликвидности'!C$4:L$2204,10,FALSE),0)</f>
        <v>135.6</v>
      </c>
    </row>
    <row r="1074" spans="2:14" x14ac:dyDescent="0.3">
      <c r="B1074">
        <v>1070</v>
      </c>
      <c r="C1074" s="16">
        <f t="shared" si="21"/>
        <v>7</v>
      </c>
      <c r="D1074" s="17">
        <v>42722</v>
      </c>
      <c r="E1074">
        <f>IFERROR(VLOOKUP(D1073:D1786,'Остатки на корсчетах'!B$3:D$4956,2,FALSE),0)</f>
        <v>0</v>
      </c>
      <c r="F1074">
        <f>IFERROR(VLOOKUP(D1074:D1786,Сальдо!C$3:D$4010,2,FALSE),0)</f>
        <v>0</v>
      </c>
      <c r="G1074">
        <f>IFERROR(VLOOKUP(D1074:D1786,'Факторы ликвидности'!C$4:L$2204,2,FALSE),0)</f>
        <v>0</v>
      </c>
      <c r="H1074">
        <f>IFERROR(VLOOKUP(D1074:D1786,'Факторы ликвидности'!C$4:L$2204,3,FALSE),0)</f>
        <v>0</v>
      </c>
      <c r="I1074">
        <f>IFERROR(VLOOKUP(D1074:D1786,'Факторы ликвидности'!C$4:L$2204,4,FALSE),0)</f>
        <v>0</v>
      </c>
      <c r="J1074">
        <f>IFERROR(VLOOKUP(D1074:D1786,'Факторы ликвидности'!C$4:L$2204,5,FALSE),0)</f>
        <v>0</v>
      </c>
      <c r="K1074">
        <f>IFERROR(VLOOKUP(D1074:D1786,'Факторы ликвидности'!C$4:L$2204,6,FALSE),0)</f>
        <v>0</v>
      </c>
      <c r="L1074">
        <f>IFERROR(VLOOKUP(D1074:D1786,'Факторы ликвидности'!C$4:L$2204,7,FALSE),0)</f>
        <v>0</v>
      </c>
      <c r="M1074">
        <f>IFERROR(VLOOKUP(D1074:D1786,'Факторы ликвидности'!C$4:L$2204,8,FALSE),0)</f>
        <v>0</v>
      </c>
      <c r="N1074">
        <f>IFERROR(VLOOKUP(D1074:D1786,'Факторы ликвидности'!C$4:L$2204,10,FALSE),0)</f>
        <v>0</v>
      </c>
    </row>
    <row r="1075" spans="2:14" x14ac:dyDescent="0.3">
      <c r="B1075">
        <v>1071</v>
      </c>
      <c r="C1075" s="16">
        <f t="shared" si="21"/>
        <v>6</v>
      </c>
      <c r="D1075" s="17">
        <v>42721</v>
      </c>
      <c r="E1075">
        <f>IFERROR(VLOOKUP(D1074:D1787,'Остатки на корсчетах'!B$3:D$4956,2,FALSE),0)</f>
        <v>0</v>
      </c>
      <c r="F1075">
        <f>IFERROR(VLOOKUP(D1075:D1787,Сальдо!C$3:D$4010,2,FALSE),0)</f>
        <v>0</v>
      </c>
      <c r="G1075">
        <f>IFERROR(VLOOKUP(D1075:D1787,'Факторы ликвидности'!C$4:L$2204,2,FALSE),0)</f>
        <v>0</v>
      </c>
      <c r="H1075">
        <f>IFERROR(VLOOKUP(D1075:D1787,'Факторы ликвидности'!C$4:L$2204,3,FALSE),0)</f>
        <v>0</v>
      </c>
      <c r="I1075">
        <f>IFERROR(VLOOKUP(D1075:D1787,'Факторы ликвидности'!C$4:L$2204,4,FALSE),0)</f>
        <v>0</v>
      </c>
      <c r="J1075">
        <f>IFERROR(VLOOKUP(D1075:D1787,'Факторы ликвидности'!C$4:L$2204,5,FALSE),0)</f>
        <v>0</v>
      </c>
      <c r="K1075">
        <f>IFERROR(VLOOKUP(D1075:D1787,'Факторы ликвидности'!C$4:L$2204,6,FALSE),0)</f>
        <v>0</v>
      </c>
      <c r="L1075">
        <f>IFERROR(VLOOKUP(D1075:D1787,'Факторы ликвидности'!C$4:L$2204,7,FALSE),0)</f>
        <v>0</v>
      </c>
      <c r="M1075">
        <f>IFERROR(VLOOKUP(D1075:D1787,'Факторы ликвидности'!C$4:L$2204,8,FALSE),0)</f>
        <v>0</v>
      </c>
      <c r="N1075">
        <f>IFERROR(VLOOKUP(D1075:D1787,'Факторы ликвидности'!C$4:L$2204,10,FALSE),0)</f>
        <v>0</v>
      </c>
    </row>
    <row r="1076" spans="2:14" x14ac:dyDescent="0.3">
      <c r="B1076">
        <v>1072</v>
      </c>
      <c r="C1076" s="16">
        <f t="shared" si="21"/>
        <v>5</v>
      </c>
      <c r="D1076" s="17">
        <v>42720</v>
      </c>
      <c r="E1076">
        <f>IFERROR(VLOOKUP(D1075:D1788,'Остатки на корсчетах'!B$3:D$4956,2,FALSE),0)</f>
        <v>2634.3</v>
      </c>
      <c r="F1076">
        <f>IFERROR(VLOOKUP(D1076:D1788,Сальдо!C$3:D$4010,2,FALSE),0)</f>
        <v>-467.1</v>
      </c>
      <c r="G1076">
        <f>IFERROR(VLOOKUP(D1076:D1788,'Факторы ликвидности'!C$4:L$2204,2,FALSE),0)</f>
        <v>-54</v>
      </c>
      <c r="H1076">
        <f>IFERROR(VLOOKUP(D1076:D1788,'Факторы ликвидности'!C$4:L$2204,3,FALSE),0)</f>
        <v>-555.1</v>
      </c>
      <c r="I1076">
        <f>IFERROR(VLOOKUP(D1076:D1788,'Факторы ликвидности'!C$4:L$2204,4,FALSE),0)</f>
        <v>0</v>
      </c>
      <c r="J1076">
        <f>IFERROR(VLOOKUP(D1076:D1788,'Факторы ликвидности'!C$4:L$2204,5,FALSE),0)</f>
        <v>0</v>
      </c>
      <c r="K1076">
        <f>IFERROR(VLOOKUP(D1076:D1788,'Факторы ликвидности'!C$4:L$2204,6,FALSE),0)</f>
        <v>0</v>
      </c>
      <c r="L1076">
        <f>IFERROR(VLOOKUP(D1076:D1788,'Факторы ликвидности'!C$4:L$2204,7,FALSE),0)</f>
        <v>0</v>
      </c>
      <c r="M1076">
        <f>IFERROR(VLOOKUP(D1076:D1788,'Факторы ликвидности'!C$4:L$2204,8,FALSE),0)</f>
        <v>-3.5</v>
      </c>
      <c r="N1076">
        <f>IFERROR(VLOOKUP(D1076:D1788,'Факторы ликвидности'!C$4:L$2204,10,FALSE),0)</f>
        <v>153.9</v>
      </c>
    </row>
    <row r="1077" spans="2:14" x14ac:dyDescent="0.3">
      <c r="B1077">
        <v>1073</v>
      </c>
      <c r="C1077" s="16">
        <f t="shared" si="21"/>
        <v>4</v>
      </c>
      <c r="D1077" s="17">
        <v>42719</v>
      </c>
      <c r="E1077">
        <f>IFERROR(VLOOKUP(D1076:D1789,'Остатки на корсчетах'!B$3:D$4956,2,FALSE),0)</f>
        <v>2372.6</v>
      </c>
      <c r="F1077">
        <f>IFERROR(VLOOKUP(D1077:D1789,Сальдо!C$3:D$4010,2,FALSE),0)</f>
        <v>-307</v>
      </c>
      <c r="G1077">
        <f>IFERROR(VLOOKUP(D1077:D1789,'Факторы ликвидности'!C$4:L$2204,2,FALSE),0)</f>
        <v>-49.7</v>
      </c>
      <c r="H1077">
        <f>IFERROR(VLOOKUP(D1077:D1789,'Факторы ликвидности'!C$4:L$2204,3,FALSE),0)</f>
        <v>154.30000000000001</v>
      </c>
      <c r="I1077">
        <f>IFERROR(VLOOKUP(D1077:D1789,'Факторы ликвидности'!C$4:L$2204,4,FALSE),0)</f>
        <v>0</v>
      </c>
      <c r="J1077">
        <f>IFERROR(VLOOKUP(D1077:D1789,'Факторы ликвидности'!C$4:L$2204,5,FALSE),0)</f>
        <v>0</v>
      </c>
      <c r="K1077">
        <f>IFERROR(VLOOKUP(D1077:D1789,'Факторы ликвидности'!C$4:L$2204,6,FALSE),0)</f>
        <v>0</v>
      </c>
      <c r="L1077">
        <f>IFERROR(VLOOKUP(D1077:D1789,'Факторы ликвидности'!C$4:L$2204,7,FALSE),0)</f>
        <v>0</v>
      </c>
      <c r="M1077">
        <f>IFERROR(VLOOKUP(D1077:D1789,'Факторы ликвидности'!C$4:L$2204,8,FALSE),0)</f>
        <v>-3.3</v>
      </c>
      <c r="N1077">
        <f>IFERROR(VLOOKUP(D1077:D1789,'Факторы ликвидности'!C$4:L$2204,10,FALSE),0)</f>
        <v>160.4</v>
      </c>
    </row>
    <row r="1078" spans="2:14" x14ac:dyDescent="0.3">
      <c r="B1078">
        <v>1074</v>
      </c>
      <c r="C1078" s="16">
        <f t="shared" si="21"/>
        <v>3</v>
      </c>
      <c r="D1078" s="17">
        <v>42718</v>
      </c>
      <c r="E1078">
        <f>IFERROR(VLOOKUP(D1077:D1790,'Остатки на корсчетах'!B$3:D$4956,2,FALSE),0)</f>
        <v>2149.6</v>
      </c>
      <c r="F1078">
        <f>IFERROR(VLOOKUP(D1078:D1790,Сальдо!C$3:D$4010,2,FALSE),0)</f>
        <v>-333.5</v>
      </c>
      <c r="G1078">
        <f>IFERROR(VLOOKUP(D1078:D1790,'Факторы ликвидности'!C$4:L$2204,2,FALSE),0)</f>
        <v>-30.9</v>
      </c>
      <c r="H1078">
        <f>IFERROR(VLOOKUP(D1078:D1790,'Факторы ликвидности'!C$4:L$2204,3,FALSE),0)</f>
        <v>282.7</v>
      </c>
      <c r="I1078">
        <f>IFERROR(VLOOKUP(D1078:D1790,'Факторы ликвидности'!C$4:L$2204,4,FALSE),0)</f>
        <v>0</v>
      </c>
      <c r="J1078">
        <f>IFERROR(VLOOKUP(D1078:D1790,'Факторы ликвидности'!C$4:L$2204,5,FALSE),0)</f>
        <v>0</v>
      </c>
      <c r="K1078">
        <f>IFERROR(VLOOKUP(D1078:D1790,'Факторы ликвидности'!C$4:L$2204,6,FALSE),0)</f>
        <v>0</v>
      </c>
      <c r="L1078">
        <f>IFERROR(VLOOKUP(D1078:D1790,'Факторы ликвидности'!C$4:L$2204,7,FALSE),0)</f>
        <v>0</v>
      </c>
      <c r="M1078">
        <f>IFERROR(VLOOKUP(D1078:D1790,'Факторы ликвидности'!C$4:L$2204,8,FALSE),0)</f>
        <v>-0.5</v>
      </c>
      <c r="N1078">
        <f>IFERROR(VLOOKUP(D1078:D1790,'Факторы ликвидности'!C$4:L$2204,10,FALSE),0)</f>
        <v>-28.3</v>
      </c>
    </row>
    <row r="1079" spans="2:14" x14ac:dyDescent="0.3">
      <c r="B1079">
        <v>1075</v>
      </c>
      <c r="C1079" s="18">
        <f t="shared" si="21"/>
        <v>2</v>
      </c>
      <c r="D1079" s="8">
        <v>42717</v>
      </c>
      <c r="E1079">
        <f>IFERROR(VLOOKUP(D1078:D1791,'Остатки на корсчетах'!B$3:D$4956,2,FALSE),0)</f>
        <v>1926.9</v>
      </c>
      <c r="F1079">
        <f>IFERROR(VLOOKUP(D1079:D1791,Сальдо!C$3:D$4010,2,FALSE),0)</f>
        <v>-151.30000000000001</v>
      </c>
      <c r="G1079">
        <f>IFERROR(VLOOKUP(D1079:D1791,'Факторы ликвидности'!C$4:L$2204,2,FALSE),0)</f>
        <v>-20.5</v>
      </c>
      <c r="H1079">
        <f>IFERROR(VLOOKUP(D1079:D1791,'Факторы ликвидности'!C$4:L$2204,3,FALSE),0)</f>
        <v>92.4</v>
      </c>
      <c r="I1079">
        <f>IFERROR(VLOOKUP(D1079:D1791,'Факторы ликвидности'!C$4:L$2204,4,FALSE),0)</f>
        <v>0</v>
      </c>
      <c r="J1079">
        <f>IFERROR(VLOOKUP(D1079:D1791,'Факторы ликвидности'!C$4:L$2204,5,FALSE),0)</f>
        <v>0</v>
      </c>
      <c r="K1079">
        <f>IFERROR(VLOOKUP(D1079:D1791,'Факторы ликвидности'!C$4:L$2204,6,FALSE),0)</f>
        <v>0</v>
      </c>
      <c r="L1079">
        <f>IFERROR(VLOOKUP(D1079:D1791,'Факторы ликвидности'!C$4:L$2204,7,FALSE),0)</f>
        <v>0</v>
      </c>
      <c r="M1079">
        <f>IFERROR(VLOOKUP(D1079:D1791,'Факторы ликвидности'!C$4:L$2204,8,FALSE),0)</f>
        <v>0</v>
      </c>
      <c r="N1079">
        <f>IFERROR(VLOOKUP(D1079:D1791,'Факторы ликвидности'!C$4:L$2204,10,FALSE),0)</f>
        <v>150.80000000000001</v>
      </c>
    </row>
    <row r="1080" spans="2:14" x14ac:dyDescent="0.3">
      <c r="B1080">
        <v>1076</v>
      </c>
      <c r="C1080" s="18">
        <f t="shared" si="21"/>
        <v>1</v>
      </c>
      <c r="D1080" s="8">
        <v>42716</v>
      </c>
      <c r="E1080">
        <f>IFERROR(VLOOKUP(D1079:D1792,'Остатки на корсчетах'!B$3:D$4956,2,FALSE),0)</f>
        <v>1563.8</v>
      </c>
      <c r="F1080">
        <f>IFERROR(VLOOKUP(D1080:D1792,Сальдо!C$3:D$4010,2,FALSE),0)</f>
        <v>104.8</v>
      </c>
      <c r="G1080">
        <f>IFERROR(VLOOKUP(D1080:D1792,'Факторы ликвидности'!C$4:L$2204,2,FALSE),0)</f>
        <v>-2.8</v>
      </c>
      <c r="H1080">
        <f>IFERROR(VLOOKUP(D1080:D1792,'Факторы ликвидности'!C$4:L$2204,3,FALSE),0)</f>
        <v>110.6</v>
      </c>
      <c r="I1080">
        <f>IFERROR(VLOOKUP(D1080:D1792,'Факторы ликвидности'!C$4:L$2204,4,FALSE),0)</f>
        <v>0</v>
      </c>
      <c r="J1080">
        <f>IFERROR(VLOOKUP(D1080:D1792,'Факторы ликвидности'!C$4:L$2204,5,FALSE),0)</f>
        <v>0</v>
      </c>
      <c r="K1080">
        <f>IFERROR(VLOOKUP(D1080:D1792,'Факторы ликвидности'!C$4:L$2204,6,FALSE),0)</f>
        <v>0</v>
      </c>
      <c r="L1080">
        <f>IFERROR(VLOOKUP(D1080:D1792,'Факторы ликвидности'!C$4:L$2204,7,FALSE),0)</f>
        <v>0</v>
      </c>
      <c r="M1080">
        <f>IFERROR(VLOOKUP(D1080:D1792,'Факторы ликвидности'!C$4:L$2204,8,FALSE),0)</f>
        <v>0</v>
      </c>
      <c r="N1080">
        <f>IFERROR(VLOOKUP(D1080:D1792,'Факторы ликвидности'!C$4:L$2204,10,FALSE),0)</f>
        <v>255.2</v>
      </c>
    </row>
    <row r="1081" spans="2:14" x14ac:dyDescent="0.3">
      <c r="B1081">
        <v>1077</v>
      </c>
      <c r="C1081" s="18">
        <f t="shared" si="21"/>
        <v>7</v>
      </c>
      <c r="D1081" s="19">
        <v>42715</v>
      </c>
      <c r="E1081">
        <f>IFERROR(VLOOKUP(D1080:D1793,'Остатки на корсчетах'!B$3:D$4956,2,FALSE),0)</f>
        <v>0</v>
      </c>
      <c r="F1081">
        <f>IFERROR(VLOOKUP(D1081:D1793,Сальдо!C$3:D$4010,2,FALSE),0)</f>
        <v>0</v>
      </c>
      <c r="G1081">
        <f>IFERROR(VLOOKUP(D1081:D1793,'Факторы ликвидности'!C$4:L$2204,2,FALSE),0)</f>
        <v>0</v>
      </c>
      <c r="H1081">
        <f>IFERROR(VLOOKUP(D1081:D1793,'Факторы ликвидности'!C$4:L$2204,3,FALSE),0)</f>
        <v>0</v>
      </c>
      <c r="I1081">
        <f>IFERROR(VLOOKUP(D1081:D1793,'Факторы ликвидности'!C$4:L$2204,4,FALSE),0)</f>
        <v>0</v>
      </c>
      <c r="J1081">
        <f>IFERROR(VLOOKUP(D1081:D1793,'Факторы ликвидности'!C$4:L$2204,5,FALSE),0)</f>
        <v>0</v>
      </c>
      <c r="K1081">
        <f>IFERROR(VLOOKUP(D1081:D1793,'Факторы ликвидности'!C$4:L$2204,6,FALSE),0)</f>
        <v>0</v>
      </c>
      <c r="L1081">
        <f>IFERROR(VLOOKUP(D1081:D1793,'Факторы ликвидности'!C$4:L$2204,7,FALSE),0)</f>
        <v>0</v>
      </c>
      <c r="M1081">
        <f>IFERROR(VLOOKUP(D1081:D1793,'Факторы ликвидности'!C$4:L$2204,8,FALSE),0)</f>
        <v>0</v>
      </c>
      <c r="N1081">
        <f>IFERROR(VLOOKUP(D1081:D1793,'Факторы ликвидности'!C$4:L$2204,10,FALSE),0)</f>
        <v>0</v>
      </c>
    </row>
    <row r="1082" spans="2:14" x14ac:dyDescent="0.3">
      <c r="B1082">
        <v>1078</v>
      </c>
      <c r="C1082" s="18">
        <f t="shared" si="21"/>
        <v>6</v>
      </c>
      <c r="D1082" s="19">
        <v>42714</v>
      </c>
      <c r="E1082">
        <f>IFERROR(VLOOKUP(D1081:D1794,'Остатки на корсчетах'!B$3:D$4956,2,FALSE),0)</f>
        <v>0</v>
      </c>
      <c r="F1082">
        <f>IFERROR(VLOOKUP(D1082:D1794,Сальдо!C$3:D$4010,2,FALSE),0)</f>
        <v>0</v>
      </c>
      <c r="G1082">
        <f>IFERROR(VLOOKUP(D1082:D1794,'Факторы ликвидности'!C$4:L$2204,2,FALSE),0)</f>
        <v>0</v>
      </c>
      <c r="H1082">
        <f>IFERROR(VLOOKUP(D1082:D1794,'Факторы ликвидности'!C$4:L$2204,3,FALSE),0)</f>
        <v>0</v>
      </c>
      <c r="I1082">
        <f>IFERROR(VLOOKUP(D1082:D1794,'Факторы ликвидности'!C$4:L$2204,4,FALSE),0)</f>
        <v>0</v>
      </c>
      <c r="J1082">
        <f>IFERROR(VLOOKUP(D1082:D1794,'Факторы ликвидности'!C$4:L$2204,5,FALSE),0)</f>
        <v>0</v>
      </c>
      <c r="K1082">
        <f>IFERROR(VLOOKUP(D1082:D1794,'Факторы ликвидности'!C$4:L$2204,6,FALSE),0)</f>
        <v>0</v>
      </c>
      <c r="L1082">
        <f>IFERROR(VLOOKUP(D1082:D1794,'Факторы ликвидности'!C$4:L$2204,7,FALSE),0)</f>
        <v>0</v>
      </c>
      <c r="M1082">
        <f>IFERROR(VLOOKUP(D1082:D1794,'Факторы ликвидности'!C$4:L$2204,8,FALSE),0)</f>
        <v>0</v>
      </c>
      <c r="N1082">
        <f>IFERROR(VLOOKUP(D1082:D1794,'Факторы ликвидности'!C$4:L$2204,10,FALSE),0)</f>
        <v>0</v>
      </c>
    </row>
    <row r="1083" spans="2:14" x14ac:dyDescent="0.3">
      <c r="B1083">
        <v>1079</v>
      </c>
      <c r="C1083" s="18">
        <f t="shared" si="21"/>
        <v>5</v>
      </c>
      <c r="D1083" s="19">
        <v>42713</v>
      </c>
      <c r="E1083">
        <f>IFERROR(VLOOKUP(D1082:D1795,'Остатки на корсчетах'!B$3:D$4956,2,FALSE),0)</f>
        <v>1552.8</v>
      </c>
      <c r="F1083">
        <f>IFERROR(VLOOKUP(D1083:D1795,Сальдо!C$3:D$4010,2,FALSE),0)</f>
        <v>111.5</v>
      </c>
      <c r="G1083">
        <f>IFERROR(VLOOKUP(D1083:D1795,'Факторы ликвидности'!C$4:L$2204,2,FALSE),0)</f>
        <v>-60.7</v>
      </c>
      <c r="H1083">
        <f>IFERROR(VLOOKUP(D1083:D1795,'Факторы ликвидности'!C$4:L$2204,3,FALSE),0)</f>
        <v>63.5</v>
      </c>
      <c r="I1083">
        <f>IFERROR(VLOOKUP(D1083:D1795,'Факторы ликвидности'!C$4:L$2204,4,FALSE),0)</f>
        <v>0</v>
      </c>
      <c r="J1083">
        <f>IFERROR(VLOOKUP(D1083:D1795,'Факторы ликвидности'!C$4:L$2204,5,FALSE),0)</f>
        <v>0</v>
      </c>
      <c r="K1083">
        <f>IFERROR(VLOOKUP(D1083:D1795,'Факторы ликвидности'!C$4:L$2204,6,FALSE),0)</f>
        <v>0</v>
      </c>
      <c r="L1083">
        <f>IFERROR(VLOOKUP(D1083:D1795,'Факторы ликвидности'!C$4:L$2204,7,FALSE),0)</f>
        <v>0</v>
      </c>
      <c r="M1083">
        <f>IFERROR(VLOOKUP(D1083:D1795,'Факторы ликвидности'!C$4:L$2204,8,FALSE),0)</f>
        <v>0</v>
      </c>
      <c r="N1083">
        <f>IFERROR(VLOOKUP(D1083:D1795,'Факторы ликвидности'!C$4:L$2204,10,FALSE),0)</f>
        <v>8.3000000000000007</v>
      </c>
    </row>
    <row r="1084" spans="2:14" x14ac:dyDescent="0.3">
      <c r="B1084">
        <v>1080</v>
      </c>
      <c r="C1084" s="18">
        <f t="shared" si="21"/>
        <v>4</v>
      </c>
      <c r="D1084" s="19">
        <v>42712</v>
      </c>
      <c r="E1084">
        <f>IFERROR(VLOOKUP(D1083:D1796,'Остатки на корсчетах'!B$3:D$4956,2,FALSE),0)</f>
        <v>1593.7</v>
      </c>
      <c r="F1084">
        <f>IFERROR(VLOOKUP(D1084:D1796,Сальдо!C$3:D$4010,2,FALSE),0)</f>
        <v>78.099999999999994</v>
      </c>
      <c r="G1084">
        <f>IFERROR(VLOOKUP(D1084:D1796,'Факторы ликвидности'!C$4:L$2204,2,FALSE),0)</f>
        <v>-59</v>
      </c>
      <c r="H1084">
        <f>IFERROR(VLOOKUP(D1084:D1796,'Факторы ликвидности'!C$4:L$2204,3,FALSE),0)</f>
        <v>42.4</v>
      </c>
      <c r="I1084">
        <f>IFERROR(VLOOKUP(D1084:D1796,'Факторы ликвидности'!C$4:L$2204,4,FALSE),0)</f>
        <v>0</v>
      </c>
      <c r="J1084">
        <f>IFERROR(VLOOKUP(D1084:D1796,'Факторы ликвидности'!C$4:L$2204,5,FALSE),0)</f>
        <v>0</v>
      </c>
      <c r="K1084">
        <f>IFERROR(VLOOKUP(D1084:D1796,'Факторы ликвидности'!C$4:L$2204,6,FALSE),0)</f>
        <v>0</v>
      </c>
      <c r="L1084">
        <f>IFERROR(VLOOKUP(D1084:D1796,'Факторы ликвидности'!C$4:L$2204,7,FALSE),0)</f>
        <v>0</v>
      </c>
      <c r="M1084">
        <f>IFERROR(VLOOKUP(D1084:D1796,'Факторы ликвидности'!C$4:L$2204,8,FALSE),0)</f>
        <v>0</v>
      </c>
      <c r="N1084">
        <f>IFERROR(VLOOKUP(D1084:D1796,'Факторы ликвидности'!C$4:L$2204,10,FALSE),0)</f>
        <v>-24.3</v>
      </c>
    </row>
    <row r="1085" spans="2:14" x14ac:dyDescent="0.3">
      <c r="B1085">
        <v>1081</v>
      </c>
      <c r="C1085" s="18">
        <f t="shared" si="21"/>
        <v>3</v>
      </c>
      <c r="D1085" s="19">
        <v>42711</v>
      </c>
      <c r="E1085">
        <f>IFERROR(VLOOKUP(D1084:D1797,'Остатки на корсчетах'!B$3:D$4956,2,FALSE),0)</f>
        <v>1932.7</v>
      </c>
      <c r="F1085">
        <f>IFERROR(VLOOKUP(D1085:D1797,Сальдо!C$3:D$4010,2,FALSE),0)</f>
        <v>210.9</v>
      </c>
      <c r="G1085">
        <f>IFERROR(VLOOKUP(D1085:D1797,'Факторы ликвидности'!C$4:L$2204,2,FALSE),0)</f>
        <v>-33.6</v>
      </c>
      <c r="H1085">
        <f>IFERROR(VLOOKUP(D1085:D1797,'Факторы ликвидности'!C$4:L$2204,3,FALSE),0)</f>
        <v>-432.6</v>
      </c>
      <c r="I1085">
        <f>IFERROR(VLOOKUP(D1085:D1797,'Факторы ликвидности'!C$4:L$2204,4,FALSE),0)</f>
        <v>0</v>
      </c>
      <c r="J1085">
        <f>IFERROR(VLOOKUP(D1085:D1797,'Факторы ликвидности'!C$4:L$2204,5,FALSE),0)</f>
        <v>0</v>
      </c>
      <c r="K1085">
        <f>IFERROR(VLOOKUP(D1085:D1797,'Факторы ликвидности'!C$4:L$2204,6,FALSE),0)</f>
        <v>0</v>
      </c>
      <c r="L1085">
        <f>IFERROR(VLOOKUP(D1085:D1797,'Факторы ликвидности'!C$4:L$2204,7,FALSE),0)</f>
        <v>0</v>
      </c>
      <c r="M1085">
        <f>IFERROR(VLOOKUP(D1085:D1797,'Факторы ликвидности'!C$4:L$2204,8,FALSE),0)</f>
        <v>0.2</v>
      </c>
      <c r="N1085">
        <f>IFERROR(VLOOKUP(D1085:D1797,'Факторы ликвидности'!C$4:L$2204,10,FALSE),0)</f>
        <v>127</v>
      </c>
    </row>
    <row r="1086" spans="2:14" x14ac:dyDescent="0.3">
      <c r="B1086">
        <v>1082</v>
      </c>
      <c r="C1086" s="16">
        <f t="shared" si="21"/>
        <v>2</v>
      </c>
      <c r="D1086" s="17">
        <v>42710</v>
      </c>
      <c r="E1086">
        <f>IFERROR(VLOOKUP(D1085:D1798,'Остатки на корсчетах'!B$3:D$4956,2,FALSE),0)</f>
        <v>2099.1</v>
      </c>
      <c r="F1086">
        <f>IFERROR(VLOOKUP(D1086:D1798,Сальдо!C$3:D$4010,2,FALSE),0)</f>
        <v>-50.3</v>
      </c>
      <c r="G1086">
        <f>IFERROR(VLOOKUP(D1086:D1798,'Факторы ликвидности'!C$4:L$2204,2,FALSE),0)</f>
        <v>-13.3</v>
      </c>
      <c r="H1086">
        <f>IFERROR(VLOOKUP(D1086:D1798,'Факторы ликвидности'!C$4:L$2204,3,FALSE),0)</f>
        <v>61.6</v>
      </c>
      <c r="I1086">
        <f>IFERROR(VLOOKUP(D1086:D1798,'Факторы ликвидности'!C$4:L$2204,4,FALSE),0)</f>
        <v>0</v>
      </c>
      <c r="J1086">
        <f>IFERROR(VLOOKUP(D1086:D1798,'Факторы ликвидности'!C$4:L$2204,5,FALSE),0)</f>
        <v>0</v>
      </c>
      <c r="K1086">
        <f>IFERROR(VLOOKUP(D1086:D1798,'Факторы ликвидности'!C$4:L$2204,6,FALSE),0)</f>
        <v>0</v>
      </c>
      <c r="L1086">
        <f>IFERROR(VLOOKUP(D1086:D1798,'Факторы ликвидности'!C$4:L$2204,7,FALSE),0)</f>
        <v>0</v>
      </c>
      <c r="M1086">
        <f>IFERROR(VLOOKUP(D1086:D1798,'Факторы ликвидности'!C$4:L$2204,8,FALSE),0)</f>
        <v>0.2</v>
      </c>
      <c r="N1086">
        <f>IFERROR(VLOOKUP(D1086:D1798,'Факторы ликвидности'!C$4:L$2204,10,FALSE),0)</f>
        <v>-214.9</v>
      </c>
    </row>
    <row r="1087" spans="2:14" x14ac:dyDescent="0.3">
      <c r="B1087">
        <v>1083</v>
      </c>
      <c r="C1087" s="16">
        <f t="shared" si="21"/>
        <v>1</v>
      </c>
      <c r="D1087" s="17">
        <v>42709</v>
      </c>
      <c r="E1087">
        <f>IFERROR(VLOOKUP(D1086:D1799,'Остатки на корсчетах'!B$3:D$4956,2,FALSE),0)</f>
        <v>1924.7</v>
      </c>
      <c r="F1087">
        <f>IFERROR(VLOOKUP(D1087:D1799,Сальдо!C$3:D$4010,2,FALSE),0)</f>
        <v>-157.30000000000001</v>
      </c>
      <c r="G1087">
        <f>IFERROR(VLOOKUP(D1087:D1799,'Факторы ликвидности'!C$4:L$2204,2,FALSE),0)</f>
        <v>12.7</v>
      </c>
      <c r="H1087">
        <f>IFERROR(VLOOKUP(D1087:D1799,'Факторы ликвидности'!C$4:L$2204,3,FALSE),0)</f>
        <v>269</v>
      </c>
      <c r="I1087">
        <f>IFERROR(VLOOKUP(D1087:D1799,'Факторы ликвидности'!C$4:L$2204,4,FALSE),0)</f>
        <v>0</v>
      </c>
      <c r="J1087">
        <f>IFERROR(VLOOKUP(D1087:D1799,'Факторы ликвидности'!C$4:L$2204,5,FALSE),0)</f>
        <v>0</v>
      </c>
      <c r="K1087">
        <f>IFERROR(VLOOKUP(D1087:D1799,'Факторы ликвидности'!C$4:L$2204,6,FALSE),0)</f>
        <v>0</v>
      </c>
      <c r="L1087">
        <f>IFERROR(VLOOKUP(D1087:D1799,'Факторы ликвидности'!C$4:L$2204,7,FALSE),0)</f>
        <v>0</v>
      </c>
      <c r="M1087">
        <f>IFERROR(VLOOKUP(D1087:D1799,'Факторы ликвидности'!C$4:L$2204,8,FALSE),0)</f>
        <v>0</v>
      </c>
      <c r="N1087">
        <f>IFERROR(VLOOKUP(D1087:D1799,'Факторы ликвидности'!C$4:L$2204,10,FALSE),0)</f>
        <v>-107.3</v>
      </c>
    </row>
    <row r="1088" spans="2:14" x14ac:dyDescent="0.3">
      <c r="B1088">
        <v>1084</v>
      </c>
      <c r="C1088" s="16">
        <f t="shared" si="21"/>
        <v>7</v>
      </c>
      <c r="D1088" s="17">
        <v>42708</v>
      </c>
      <c r="E1088">
        <f>IFERROR(VLOOKUP(D1087:D1800,'Остатки на корсчетах'!B$3:D$4956,2,FALSE),0)</f>
        <v>0</v>
      </c>
      <c r="F1088">
        <f>IFERROR(VLOOKUP(D1088:D1800,Сальдо!C$3:D$4010,2,FALSE),0)</f>
        <v>0</v>
      </c>
      <c r="G1088">
        <f>IFERROR(VLOOKUP(D1088:D1800,'Факторы ликвидности'!C$4:L$2204,2,FALSE),0)</f>
        <v>0</v>
      </c>
      <c r="H1088">
        <f>IFERROR(VLOOKUP(D1088:D1800,'Факторы ликвидности'!C$4:L$2204,3,FALSE),0)</f>
        <v>0</v>
      </c>
      <c r="I1088">
        <f>IFERROR(VLOOKUP(D1088:D1800,'Факторы ликвидности'!C$4:L$2204,4,FALSE),0)</f>
        <v>0</v>
      </c>
      <c r="J1088">
        <f>IFERROR(VLOOKUP(D1088:D1800,'Факторы ликвидности'!C$4:L$2204,5,FALSE),0)</f>
        <v>0</v>
      </c>
      <c r="K1088">
        <f>IFERROR(VLOOKUP(D1088:D1800,'Факторы ликвидности'!C$4:L$2204,6,FALSE),0)</f>
        <v>0</v>
      </c>
      <c r="L1088">
        <f>IFERROR(VLOOKUP(D1088:D1800,'Факторы ликвидности'!C$4:L$2204,7,FALSE),0)</f>
        <v>0</v>
      </c>
      <c r="M1088">
        <f>IFERROR(VLOOKUP(D1088:D1800,'Факторы ликвидности'!C$4:L$2204,8,FALSE),0)</f>
        <v>0</v>
      </c>
      <c r="N1088">
        <f>IFERROR(VLOOKUP(D1088:D1800,'Факторы ликвидности'!C$4:L$2204,10,FALSE),0)</f>
        <v>0</v>
      </c>
    </row>
    <row r="1089" spans="2:14" x14ac:dyDescent="0.3">
      <c r="B1089">
        <v>1085</v>
      </c>
      <c r="C1089" s="16">
        <f t="shared" si="21"/>
        <v>6</v>
      </c>
      <c r="D1089" s="17">
        <v>42707</v>
      </c>
      <c r="E1089">
        <f>IFERROR(VLOOKUP(D1088:D1801,'Остатки на корсчетах'!B$3:D$4956,2,FALSE),0)</f>
        <v>0</v>
      </c>
      <c r="F1089">
        <f>IFERROR(VLOOKUP(D1089:D1801,Сальдо!C$3:D$4010,2,FALSE),0)</f>
        <v>0</v>
      </c>
      <c r="G1089">
        <f>IFERROR(VLOOKUP(D1089:D1801,'Факторы ликвидности'!C$4:L$2204,2,FALSE),0)</f>
        <v>0</v>
      </c>
      <c r="H1089">
        <f>IFERROR(VLOOKUP(D1089:D1801,'Факторы ликвидности'!C$4:L$2204,3,FALSE),0)</f>
        <v>0</v>
      </c>
      <c r="I1089">
        <f>IFERROR(VLOOKUP(D1089:D1801,'Факторы ликвидности'!C$4:L$2204,4,FALSE),0)</f>
        <v>0</v>
      </c>
      <c r="J1089">
        <f>IFERROR(VLOOKUP(D1089:D1801,'Факторы ликвидности'!C$4:L$2204,5,FALSE),0)</f>
        <v>0</v>
      </c>
      <c r="K1089">
        <f>IFERROR(VLOOKUP(D1089:D1801,'Факторы ликвидности'!C$4:L$2204,6,FALSE),0)</f>
        <v>0</v>
      </c>
      <c r="L1089">
        <f>IFERROR(VLOOKUP(D1089:D1801,'Факторы ликвидности'!C$4:L$2204,7,FALSE),0)</f>
        <v>0</v>
      </c>
      <c r="M1089">
        <f>IFERROR(VLOOKUP(D1089:D1801,'Факторы ликвидности'!C$4:L$2204,8,FALSE),0)</f>
        <v>0</v>
      </c>
      <c r="N1089">
        <f>IFERROR(VLOOKUP(D1089:D1801,'Факторы ликвидности'!C$4:L$2204,10,FALSE),0)</f>
        <v>0</v>
      </c>
    </row>
    <row r="1090" spans="2:14" x14ac:dyDescent="0.3">
      <c r="B1090">
        <v>1086</v>
      </c>
      <c r="C1090" s="16">
        <f t="shared" si="21"/>
        <v>5</v>
      </c>
      <c r="D1090" s="17">
        <v>42706</v>
      </c>
      <c r="E1090">
        <f>IFERROR(VLOOKUP(D1089:D1802,'Остатки на корсчетах'!B$3:D$4956,2,FALSE),0)</f>
        <v>1831.7</v>
      </c>
      <c r="F1090">
        <f>IFERROR(VLOOKUP(D1090:D1802,Сальдо!C$3:D$4010,2,FALSE),0)</f>
        <v>-127.6</v>
      </c>
      <c r="G1090">
        <f>IFERROR(VLOOKUP(D1090:D1802,'Факторы ликвидности'!C$4:L$2204,2,FALSE),0)</f>
        <v>-43</v>
      </c>
      <c r="H1090">
        <f>IFERROR(VLOOKUP(D1090:D1802,'Факторы ликвидности'!C$4:L$2204,3,FALSE),0)</f>
        <v>106.1</v>
      </c>
      <c r="I1090">
        <f>IFERROR(VLOOKUP(D1090:D1802,'Факторы ликвидности'!C$4:L$2204,4,FALSE),0)</f>
        <v>0</v>
      </c>
      <c r="J1090">
        <f>IFERROR(VLOOKUP(D1090:D1802,'Факторы ликвидности'!C$4:L$2204,5,FALSE),0)</f>
        <v>0</v>
      </c>
      <c r="K1090">
        <f>IFERROR(VLOOKUP(D1090:D1802,'Факторы ликвидности'!C$4:L$2204,6,FALSE),0)</f>
        <v>0</v>
      </c>
      <c r="L1090">
        <f>IFERROR(VLOOKUP(D1090:D1802,'Факторы ликвидности'!C$4:L$2204,7,FALSE),0)</f>
        <v>0</v>
      </c>
      <c r="M1090">
        <f>IFERROR(VLOOKUP(D1090:D1802,'Факторы ликвидности'!C$4:L$2204,8,FALSE),0)</f>
        <v>0</v>
      </c>
      <c r="N1090">
        <f>IFERROR(VLOOKUP(D1090:D1802,'Факторы ликвидности'!C$4:L$2204,10,FALSE),0)</f>
        <v>29.6</v>
      </c>
    </row>
    <row r="1091" spans="2:14" x14ac:dyDescent="0.3">
      <c r="B1091">
        <v>1087</v>
      </c>
      <c r="C1091" s="16">
        <f t="shared" si="21"/>
        <v>4</v>
      </c>
      <c r="D1091" s="17">
        <v>42705</v>
      </c>
      <c r="E1091">
        <f>IFERROR(VLOOKUP(D1090:D1803,'Остатки на корсчетах'!B$3:D$4956,2,FALSE),0)</f>
        <v>2036.5</v>
      </c>
      <c r="F1091">
        <f>IFERROR(VLOOKUP(D1091:D1803,Сальдо!C$3:D$4010,2,FALSE),0)</f>
        <v>-636.1</v>
      </c>
      <c r="G1091">
        <f>IFERROR(VLOOKUP(D1091:D1803,'Факторы ликвидности'!C$4:L$2204,2,FALSE),0)</f>
        <v>-13.8</v>
      </c>
      <c r="H1091">
        <f>IFERROR(VLOOKUP(D1091:D1803,'Факторы ликвидности'!C$4:L$2204,3,FALSE),0)</f>
        <v>316.60000000000002</v>
      </c>
      <c r="I1091">
        <f>IFERROR(VLOOKUP(D1091:D1803,'Факторы ликвидности'!C$4:L$2204,4,FALSE),0)</f>
        <v>0</v>
      </c>
      <c r="J1091">
        <f>IFERROR(VLOOKUP(D1091:D1803,'Факторы ликвидности'!C$4:L$2204,5,FALSE),0)</f>
        <v>0</v>
      </c>
      <c r="K1091">
        <f>IFERROR(VLOOKUP(D1091:D1803,'Факторы ликвидности'!C$4:L$2204,6,FALSE),0)</f>
        <v>0</v>
      </c>
      <c r="L1091">
        <f>IFERROR(VLOOKUP(D1091:D1803,'Факторы ликвидности'!C$4:L$2204,7,FALSE),0)</f>
        <v>0</v>
      </c>
      <c r="M1091">
        <f>IFERROR(VLOOKUP(D1091:D1803,'Факторы ликвидности'!C$4:L$2204,8,FALSE),0)</f>
        <v>0</v>
      </c>
      <c r="N1091">
        <f>IFERROR(VLOOKUP(D1091:D1803,'Факторы ликвидности'!C$4:L$2204,10,FALSE),0)</f>
        <v>-507.2</v>
      </c>
    </row>
    <row r="1092" spans="2:14" x14ac:dyDescent="0.3">
      <c r="B1092">
        <v>1088</v>
      </c>
      <c r="C1092" s="16">
        <f t="shared" si="21"/>
        <v>3</v>
      </c>
      <c r="D1092" s="17">
        <v>42704</v>
      </c>
      <c r="E1092">
        <f>IFERROR(VLOOKUP(D1091:D1804,'Остатки на корсчетах'!B$3:D$4956,2,FALSE),0)</f>
        <v>1898.3</v>
      </c>
      <c r="F1092">
        <f>IFERROR(VLOOKUP(D1092:D1804,Сальдо!C$3:D$4010,2,FALSE),0)</f>
        <v>-300.2</v>
      </c>
      <c r="G1092">
        <f>IFERROR(VLOOKUP(D1092:D1804,'Факторы ликвидности'!C$4:L$2204,2,FALSE),0)</f>
        <v>17.3</v>
      </c>
      <c r="H1092">
        <f>IFERROR(VLOOKUP(D1092:D1804,'Факторы ликвидности'!C$4:L$2204,3,FALSE),0)</f>
        <v>-281.39999999999998</v>
      </c>
      <c r="I1092">
        <f>IFERROR(VLOOKUP(D1092:D1804,'Факторы ликвидности'!C$4:L$2204,4,FALSE),0)</f>
        <v>0</v>
      </c>
      <c r="J1092">
        <f>IFERROR(VLOOKUP(D1092:D1804,'Факторы ликвидности'!C$4:L$2204,5,FALSE),0)</f>
        <v>0</v>
      </c>
      <c r="K1092">
        <f>IFERROR(VLOOKUP(D1092:D1804,'Факторы ликвидности'!C$4:L$2204,6,FALSE),0)</f>
        <v>0</v>
      </c>
      <c r="L1092">
        <f>IFERROR(VLOOKUP(D1092:D1804,'Факторы ликвидности'!C$4:L$2204,7,FALSE),0)</f>
        <v>0</v>
      </c>
      <c r="M1092">
        <f>IFERROR(VLOOKUP(D1092:D1804,'Факторы ликвидности'!C$4:L$2204,8,FALSE),0)</f>
        <v>0.6</v>
      </c>
      <c r="N1092">
        <f>IFERROR(VLOOKUP(D1092:D1804,'Факторы ликвидности'!C$4:L$2204,10,FALSE),0)</f>
        <v>401.7</v>
      </c>
    </row>
    <row r="1093" spans="2:14" x14ac:dyDescent="0.3">
      <c r="B1093">
        <v>1089</v>
      </c>
      <c r="C1093" s="18">
        <f t="shared" si="21"/>
        <v>2</v>
      </c>
      <c r="D1093" s="8">
        <v>42703</v>
      </c>
      <c r="E1093">
        <f>IFERROR(VLOOKUP(D1092:D1805,'Остатки на корсчетах'!B$3:D$4956,2,FALSE),0)</f>
        <v>1805.9</v>
      </c>
      <c r="F1093">
        <f>IFERROR(VLOOKUP(D1093:D1805,Сальдо!C$3:D$4010,2,FALSE),0)</f>
        <v>-281</v>
      </c>
      <c r="G1093">
        <f>IFERROR(VLOOKUP(D1093:D1805,'Факторы ликвидности'!C$4:L$2204,2,FALSE),0)</f>
        <v>30.3</v>
      </c>
      <c r="H1093">
        <f>IFERROR(VLOOKUP(D1093:D1805,'Факторы ликвидности'!C$4:L$2204,3,FALSE),0)</f>
        <v>83.4</v>
      </c>
      <c r="I1093">
        <f>IFERROR(VLOOKUP(D1093:D1805,'Факторы ликвидности'!C$4:L$2204,4,FALSE),0)</f>
        <v>0</v>
      </c>
      <c r="J1093">
        <f>IFERROR(VLOOKUP(D1093:D1805,'Факторы ликвидности'!C$4:L$2204,5,FALSE),0)</f>
        <v>0</v>
      </c>
      <c r="K1093">
        <f>IFERROR(VLOOKUP(D1093:D1805,'Факторы ликвидности'!C$4:L$2204,6,FALSE),0)</f>
        <v>0</v>
      </c>
      <c r="L1093">
        <f>IFERROR(VLOOKUP(D1093:D1805,'Факторы ликвидности'!C$4:L$2204,7,FALSE),0)</f>
        <v>0</v>
      </c>
      <c r="M1093">
        <f>IFERROR(VLOOKUP(D1093:D1805,'Факторы ликвидности'!C$4:L$2204,8,FALSE),0)</f>
        <v>0</v>
      </c>
      <c r="N1093">
        <f>IFERROR(VLOOKUP(D1093:D1805,'Факторы ликвидности'!C$4:L$2204,10,FALSE),0)</f>
        <v>-21.3</v>
      </c>
    </row>
    <row r="1094" spans="2:14" x14ac:dyDescent="0.3">
      <c r="B1094">
        <v>1090</v>
      </c>
      <c r="C1094" s="18">
        <f t="shared" ref="C1094:C1157" si="22">WEEKDAY(D1094,2)</f>
        <v>1</v>
      </c>
      <c r="D1094" s="8">
        <v>42702</v>
      </c>
      <c r="E1094">
        <f>IFERROR(VLOOKUP(D1093:D1806,'Остатки на корсчетах'!B$3:D$4956,2,FALSE),0)</f>
        <v>1468.2</v>
      </c>
      <c r="F1094">
        <f>IFERROR(VLOOKUP(D1094:D1806,Сальдо!C$3:D$4010,2,FALSE),0)</f>
        <v>22.8</v>
      </c>
      <c r="G1094">
        <f>IFERROR(VLOOKUP(D1094:D1806,'Факторы ликвидности'!C$4:L$2204,2,FALSE),0)</f>
        <v>55.2</v>
      </c>
      <c r="H1094">
        <f>IFERROR(VLOOKUP(D1094:D1806,'Факторы ликвидности'!C$4:L$2204,3,FALSE),0)</f>
        <v>-23.4</v>
      </c>
      <c r="I1094">
        <f>IFERROR(VLOOKUP(D1094:D1806,'Факторы ликвидности'!C$4:L$2204,4,FALSE),0)</f>
        <v>0</v>
      </c>
      <c r="J1094">
        <f>IFERROR(VLOOKUP(D1094:D1806,'Факторы ликвидности'!C$4:L$2204,5,FALSE),0)</f>
        <v>0</v>
      </c>
      <c r="K1094">
        <f>IFERROR(VLOOKUP(D1094:D1806,'Факторы ликвидности'!C$4:L$2204,6,FALSE),0)</f>
        <v>0</v>
      </c>
      <c r="L1094">
        <f>IFERROR(VLOOKUP(D1094:D1806,'Факторы ликвидности'!C$4:L$2204,7,FALSE),0)</f>
        <v>0</v>
      </c>
      <c r="M1094">
        <f>IFERROR(VLOOKUP(D1094:D1806,'Факторы ликвидности'!C$4:L$2204,8,FALSE),0)</f>
        <v>-0.2</v>
      </c>
      <c r="N1094">
        <f>IFERROR(VLOOKUP(D1094:D1806,'Факторы ликвидности'!C$4:L$2204,10,FALSE),0)</f>
        <v>306.10000000000002</v>
      </c>
    </row>
    <row r="1095" spans="2:14" x14ac:dyDescent="0.3">
      <c r="B1095">
        <v>1091</v>
      </c>
      <c r="C1095" s="18">
        <f t="shared" si="22"/>
        <v>7</v>
      </c>
      <c r="D1095" s="19">
        <v>42701</v>
      </c>
      <c r="E1095">
        <f>IFERROR(VLOOKUP(D1094:D1807,'Остатки на корсчетах'!B$3:D$4956,2,FALSE),0)</f>
        <v>0</v>
      </c>
      <c r="F1095">
        <f>IFERROR(VLOOKUP(D1095:D1807,Сальдо!C$3:D$4010,2,FALSE),0)</f>
        <v>0</v>
      </c>
      <c r="G1095">
        <f>IFERROR(VLOOKUP(D1095:D1807,'Факторы ликвидности'!C$4:L$2204,2,FALSE),0)</f>
        <v>0</v>
      </c>
      <c r="H1095">
        <f>IFERROR(VLOOKUP(D1095:D1807,'Факторы ликвидности'!C$4:L$2204,3,FALSE),0)</f>
        <v>0</v>
      </c>
      <c r="I1095">
        <f>IFERROR(VLOOKUP(D1095:D1807,'Факторы ликвидности'!C$4:L$2204,4,FALSE),0)</f>
        <v>0</v>
      </c>
      <c r="J1095">
        <f>IFERROR(VLOOKUP(D1095:D1807,'Факторы ликвидности'!C$4:L$2204,5,FALSE),0)</f>
        <v>0</v>
      </c>
      <c r="K1095">
        <f>IFERROR(VLOOKUP(D1095:D1807,'Факторы ликвидности'!C$4:L$2204,6,FALSE),0)</f>
        <v>0</v>
      </c>
      <c r="L1095">
        <f>IFERROR(VLOOKUP(D1095:D1807,'Факторы ликвидности'!C$4:L$2204,7,FALSE),0)</f>
        <v>0</v>
      </c>
      <c r="M1095">
        <f>IFERROR(VLOOKUP(D1095:D1807,'Факторы ликвидности'!C$4:L$2204,8,FALSE),0)</f>
        <v>0</v>
      </c>
      <c r="N1095">
        <f>IFERROR(VLOOKUP(D1095:D1807,'Факторы ликвидности'!C$4:L$2204,10,FALSE),0)</f>
        <v>0</v>
      </c>
    </row>
    <row r="1096" spans="2:14" x14ac:dyDescent="0.3">
      <c r="B1096">
        <v>1092</v>
      </c>
      <c r="C1096" s="18">
        <f t="shared" si="22"/>
        <v>6</v>
      </c>
      <c r="D1096" s="19">
        <v>42700</v>
      </c>
      <c r="E1096">
        <f>IFERROR(VLOOKUP(D1095:D1808,'Остатки на корсчетах'!B$3:D$4956,2,FALSE),0)</f>
        <v>0</v>
      </c>
      <c r="F1096">
        <f>IFERROR(VLOOKUP(D1096:D1808,Сальдо!C$3:D$4010,2,FALSE),0)</f>
        <v>0</v>
      </c>
      <c r="G1096">
        <f>IFERROR(VLOOKUP(D1096:D1808,'Факторы ликвидности'!C$4:L$2204,2,FALSE),0)</f>
        <v>0</v>
      </c>
      <c r="H1096">
        <f>IFERROR(VLOOKUP(D1096:D1808,'Факторы ликвидности'!C$4:L$2204,3,FALSE),0)</f>
        <v>0</v>
      </c>
      <c r="I1096">
        <f>IFERROR(VLOOKUP(D1096:D1808,'Факторы ликвидности'!C$4:L$2204,4,FALSE),0)</f>
        <v>0</v>
      </c>
      <c r="J1096">
        <f>IFERROR(VLOOKUP(D1096:D1808,'Факторы ликвидности'!C$4:L$2204,5,FALSE),0)</f>
        <v>0</v>
      </c>
      <c r="K1096">
        <f>IFERROR(VLOOKUP(D1096:D1808,'Факторы ликвидности'!C$4:L$2204,6,FALSE),0)</f>
        <v>0</v>
      </c>
      <c r="L1096">
        <f>IFERROR(VLOOKUP(D1096:D1808,'Факторы ликвидности'!C$4:L$2204,7,FALSE),0)</f>
        <v>0</v>
      </c>
      <c r="M1096">
        <f>IFERROR(VLOOKUP(D1096:D1808,'Факторы ликвидности'!C$4:L$2204,8,FALSE),0)</f>
        <v>0</v>
      </c>
      <c r="N1096">
        <f>IFERROR(VLOOKUP(D1096:D1808,'Факторы ликвидности'!C$4:L$2204,10,FALSE),0)</f>
        <v>0</v>
      </c>
    </row>
    <row r="1097" spans="2:14" x14ac:dyDescent="0.3">
      <c r="B1097">
        <v>1093</v>
      </c>
      <c r="C1097" s="18">
        <f t="shared" si="22"/>
        <v>5</v>
      </c>
      <c r="D1097" s="19">
        <v>42699</v>
      </c>
      <c r="E1097">
        <f>IFERROR(VLOOKUP(D1096:D1809,'Остатки на корсчетах'!B$3:D$4956,2,FALSE),0)</f>
        <v>1851.7</v>
      </c>
      <c r="F1097">
        <f>IFERROR(VLOOKUP(D1097:D1809,Сальдо!C$3:D$4010,2,FALSE),0)</f>
        <v>133.9</v>
      </c>
      <c r="G1097">
        <f>IFERROR(VLOOKUP(D1097:D1809,'Факторы ликвидности'!C$4:L$2204,2,FALSE),0)</f>
        <v>5.4</v>
      </c>
      <c r="H1097">
        <f>IFERROR(VLOOKUP(D1097:D1809,'Факторы ликвидности'!C$4:L$2204,3,FALSE),0)</f>
        <v>-502.8</v>
      </c>
      <c r="I1097">
        <f>IFERROR(VLOOKUP(D1097:D1809,'Факторы ликвидности'!C$4:L$2204,4,FALSE),0)</f>
        <v>0</v>
      </c>
      <c r="J1097">
        <f>IFERROR(VLOOKUP(D1097:D1809,'Факторы ликвидности'!C$4:L$2204,5,FALSE),0)</f>
        <v>0</v>
      </c>
      <c r="K1097">
        <f>IFERROR(VLOOKUP(D1097:D1809,'Факторы ликвидности'!C$4:L$2204,6,FALSE),0)</f>
        <v>0</v>
      </c>
      <c r="L1097">
        <f>IFERROR(VLOOKUP(D1097:D1809,'Факторы ликвидности'!C$4:L$2204,7,FALSE),0)</f>
        <v>0</v>
      </c>
      <c r="M1097">
        <f>IFERROR(VLOOKUP(D1097:D1809,'Факторы ликвидности'!C$4:L$2204,8,FALSE),0)</f>
        <v>0</v>
      </c>
      <c r="N1097">
        <f>IFERROR(VLOOKUP(D1097:D1809,'Факторы ликвидности'!C$4:L$2204,10,FALSE),0)</f>
        <v>113.9</v>
      </c>
    </row>
    <row r="1098" spans="2:14" x14ac:dyDescent="0.3">
      <c r="B1098">
        <v>1094</v>
      </c>
      <c r="C1098" s="18">
        <f t="shared" si="22"/>
        <v>4</v>
      </c>
      <c r="D1098" s="19">
        <v>42698</v>
      </c>
      <c r="E1098">
        <f>IFERROR(VLOOKUP(D1097:D1810,'Остатки на корсчетах'!B$3:D$4956,2,FALSE),0)</f>
        <v>2002.8</v>
      </c>
      <c r="F1098">
        <f>IFERROR(VLOOKUP(D1098:D1810,Сальдо!C$3:D$4010,2,FALSE),0)</f>
        <v>123.4</v>
      </c>
      <c r="G1098">
        <f>IFERROR(VLOOKUP(D1098:D1810,'Факторы ликвидности'!C$4:L$2204,2,FALSE),0)</f>
        <v>15.8</v>
      </c>
      <c r="H1098">
        <f>IFERROR(VLOOKUP(D1098:D1810,'Факторы ликвидности'!C$4:L$2204,3,FALSE),0)</f>
        <v>-152.4</v>
      </c>
      <c r="I1098">
        <f>IFERROR(VLOOKUP(D1098:D1810,'Факторы ликвидности'!C$4:L$2204,4,FALSE),0)</f>
        <v>0</v>
      </c>
      <c r="J1098">
        <f>IFERROR(VLOOKUP(D1098:D1810,'Факторы ликвидности'!C$4:L$2204,5,FALSE),0)</f>
        <v>0</v>
      </c>
      <c r="K1098">
        <f>IFERROR(VLOOKUP(D1098:D1810,'Факторы ликвидности'!C$4:L$2204,6,FALSE),0)</f>
        <v>0</v>
      </c>
      <c r="L1098">
        <f>IFERROR(VLOOKUP(D1098:D1810,'Факторы ликвидности'!C$4:L$2204,7,FALSE),0)</f>
        <v>0</v>
      </c>
      <c r="M1098">
        <f>IFERROR(VLOOKUP(D1098:D1810,'Факторы ликвидности'!C$4:L$2204,8,FALSE),0)</f>
        <v>0</v>
      </c>
      <c r="N1098">
        <f>IFERROR(VLOOKUP(D1098:D1810,'Факторы ликвидности'!C$4:L$2204,10,FALSE),0)</f>
        <v>-14.4</v>
      </c>
    </row>
    <row r="1099" spans="2:14" x14ac:dyDescent="0.3">
      <c r="B1099">
        <v>1095</v>
      </c>
      <c r="C1099" s="18">
        <f t="shared" si="22"/>
        <v>3</v>
      </c>
      <c r="D1099" s="19">
        <v>42697</v>
      </c>
      <c r="E1099">
        <f>IFERROR(VLOOKUP(D1098:D1811,'Остатки на корсчетах'!B$3:D$4956,2,FALSE),0)</f>
        <v>2017.7</v>
      </c>
      <c r="F1099">
        <f>IFERROR(VLOOKUP(D1099:D1811,Сальдо!C$3:D$4010,2,FALSE),0)</f>
        <v>97.5</v>
      </c>
      <c r="G1099">
        <f>IFERROR(VLOOKUP(D1099:D1811,'Факторы ликвидности'!C$4:L$2204,2,FALSE),0)</f>
        <v>26.7</v>
      </c>
      <c r="H1099">
        <f>IFERROR(VLOOKUP(D1099:D1811,'Факторы ликвидности'!C$4:L$2204,3,FALSE),0)</f>
        <v>-15.8</v>
      </c>
      <c r="I1099">
        <f>IFERROR(VLOOKUP(D1099:D1811,'Факторы ликвидности'!C$4:L$2204,4,FALSE),0)</f>
        <v>0</v>
      </c>
      <c r="J1099">
        <f>IFERROR(VLOOKUP(D1099:D1811,'Факторы ликвидности'!C$4:L$2204,5,FALSE),0)</f>
        <v>0</v>
      </c>
      <c r="K1099">
        <f>IFERROR(VLOOKUP(D1099:D1811,'Факторы ликвидности'!C$4:L$2204,6,FALSE),0)</f>
        <v>0</v>
      </c>
      <c r="L1099">
        <f>IFERROR(VLOOKUP(D1099:D1811,'Факторы ликвидности'!C$4:L$2204,7,FALSE),0)</f>
        <v>0</v>
      </c>
      <c r="M1099">
        <f>IFERROR(VLOOKUP(D1099:D1811,'Факторы ликвидности'!C$4:L$2204,8,FALSE),0)</f>
        <v>0</v>
      </c>
      <c r="N1099">
        <f>IFERROR(VLOOKUP(D1099:D1811,'Факторы ликвидности'!C$4:L$2204,10,FALSE),0)</f>
        <v>-25.8</v>
      </c>
    </row>
    <row r="1100" spans="2:14" x14ac:dyDescent="0.3">
      <c r="B1100">
        <v>1096</v>
      </c>
      <c r="C1100" s="16">
        <f t="shared" si="22"/>
        <v>2</v>
      </c>
      <c r="D1100" s="17">
        <v>42696</v>
      </c>
      <c r="E1100">
        <f>IFERROR(VLOOKUP(D1099:D1812,'Остатки на корсчетах'!B$3:D$4956,2,FALSE),0)</f>
        <v>2000.4</v>
      </c>
      <c r="F1100">
        <f>IFERROR(VLOOKUP(D1100:D1812,Сальдо!C$3:D$4010,2,FALSE),0)</f>
        <v>107.9</v>
      </c>
      <c r="G1100">
        <f>IFERROR(VLOOKUP(D1100:D1812,'Факторы ликвидности'!C$4:L$2204,2,FALSE),0)</f>
        <v>37.200000000000003</v>
      </c>
      <c r="H1100">
        <f>IFERROR(VLOOKUP(D1100:D1812,'Факторы ликвидности'!C$4:L$2204,3,FALSE),0)</f>
        <v>-43.4</v>
      </c>
      <c r="I1100">
        <f>IFERROR(VLOOKUP(D1100:D1812,'Факторы ликвидности'!C$4:L$2204,4,FALSE),0)</f>
        <v>0</v>
      </c>
      <c r="J1100">
        <f>IFERROR(VLOOKUP(D1100:D1812,'Факторы ликвидности'!C$4:L$2204,5,FALSE),0)</f>
        <v>0</v>
      </c>
      <c r="K1100">
        <f>IFERROR(VLOOKUP(D1100:D1812,'Факторы ликвидности'!C$4:L$2204,6,FALSE),0)</f>
        <v>0</v>
      </c>
      <c r="L1100">
        <f>IFERROR(VLOOKUP(D1100:D1812,'Факторы ликвидности'!C$4:L$2204,7,FALSE),0)</f>
        <v>0</v>
      </c>
      <c r="M1100">
        <f>IFERROR(VLOOKUP(D1100:D1812,'Факторы ликвидности'!C$4:L$2204,8,FALSE),0)</f>
        <v>0</v>
      </c>
      <c r="N1100">
        <f>IFERROR(VLOOKUP(D1100:D1812,'Факторы ликвидности'!C$4:L$2204,10,FALSE),0)</f>
        <v>23.7</v>
      </c>
    </row>
    <row r="1101" spans="2:14" x14ac:dyDescent="0.3">
      <c r="B1101">
        <v>1097</v>
      </c>
      <c r="C1101" s="16">
        <f t="shared" si="22"/>
        <v>1</v>
      </c>
      <c r="D1101" s="17">
        <v>42695</v>
      </c>
      <c r="E1101">
        <f>IFERROR(VLOOKUP(D1100:D1813,'Остатки на корсчетах'!B$3:D$4956,2,FALSE),0)</f>
        <v>1970</v>
      </c>
      <c r="F1101">
        <f>IFERROR(VLOOKUP(D1101:D1813,Сальдо!C$3:D$4010,2,FALSE),0)</f>
        <v>116.7</v>
      </c>
      <c r="G1101">
        <f>IFERROR(VLOOKUP(D1101:D1813,'Факторы ликвидности'!C$4:L$2204,2,FALSE),0)</f>
        <v>51.9</v>
      </c>
      <c r="H1101">
        <f>IFERROR(VLOOKUP(D1101:D1813,'Факторы ликвидности'!C$4:L$2204,3,FALSE),0)</f>
        <v>-25.8</v>
      </c>
      <c r="I1101">
        <f>IFERROR(VLOOKUP(D1101:D1813,'Факторы ликвидности'!C$4:L$2204,4,FALSE),0)</f>
        <v>0</v>
      </c>
      <c r="J1101">
        <f>IFERROR(VLOOKUP(D1101:D1813,'Факторы ликвидности'!C$4:L$2204,5,FALSE),0)</f>
        <v>0</v>
      </c>
      <c r="K1101">
        <f>IFERROR(VLOOKUP(D1101:D1813,'Факторы ликвидности'!C$4:L$2204,6,FALSE),0)</f>
        <v>0</v>
      </c>
      <c r="L1101">
        <f>IFERROR(VLOOKUP(D1101:D1813,'Факторы ликвидности'!C$4:L$2204,7,FALSE),0)</f>
        <v>0</v>
      </c>
      <c r="M1101">
        <f>IFERROR(VLOOKUP(D1101:D1813,'Факторы ликвидности'!C$4:L$2204,8,FALSE),0)</f>
        <v>0</v>
      </c>
      <c r="N1101">
        <f>IFERROR(VLOOKUP(D1101:D1813,'Факторы ликвидности'!C$4:L$2204,10,FALSE),0)</f>
        <v>4.2</v>
      </c>
    </row>
    <row r="1102" spans="2:14" x14ac:dyDescent="0.3">
      <c r="B1102">
        <v>1098</v>
      </c>
      <c r="C1102" s="16">
        <f t="shared" si="22"/>
        <v>7</v>
      </c>
      <c r="D1102" s="17">
        <v>42694</v>
      </c>
      <c r="E1102">
        <f>IFERROR(VLOOKUP(D1101:D1814,'Остатки на корсчетах'!B$3:D$4956,2,FALSE),0)</f>
        <v>0</v>
      </c>
      <c r="F1102">
        <f>IFERROR(VLOOKUP(D1102:D1814,Сальдо!C$3:D$4010,2,FALSE),0)</f>
        <v>0</v>
      </c>
      <c r="G1102">
        <f>IFERROR(VLOOKUP(D1102:D1814,'Факторы ликвидности'!C$4:L$2204,2,FALSE),0)</f>
        <v>0</v>
      </c>
      <c r="H1102">
        <f>IFERROR(VLOOKUP(D1102:D1814,'Факторы ликвидности'!C$4:L$2204,3,FALSE),0)</f>
        <v>0</v>
      </c>
      <c r="I1102">
        <f>IFERROR(VLOOKUP(D1102:D1814,'Факторы ликвидности'!C$4:L$2204,4,FALSE),0)</f>
        <v>0</v>
      </c>
      <c r="J1102">
        <f>IFERROR(VLOOKUP(D1102:D1814,'Факторы ликвидности'!C$4:L$2204,5,FALSE),0)</f>
        <v>0</v>
      </c>
      <c r="K1102">
        <f>IFERROR(VLOOKUP(D1102:D1814,'Факторы ликвидности'!C$4:L$2204,6,FALSE),0)</f>
        <v>0</v>
      </c>
      <c r="L1102">
        <f>IFERROR(VLOOKUP(D1102:D1814,'Факторы ликвидности'!C$4:L$2204,7,FALSE),0)</f>
        <v>0</v>
      </c>
      <c r="M1102">
        <f>IFERROR(VLOOKUP(D1102:D1814,'Факторы ликвидности'!C$4:L$2204,8,FALSE),0)</f>
        <v>0</v>
      </c>
      <c r="N1102">
        <f>IFERROR(VLOOKUP(D1102:D1814,'Факторы ликвидности'!C$4:L$2204,10,FALSE),0)</f>
        <v>0</v>
      </c>
    </row>
    <row r="1103" spans="2:14" x14ac:dyDescent="0.3">
      <c r="B1103">
        <v>1099</v>
      </c>
      <c r="C1103" s="16">
        <f t="shared" si="22"/>
        <v>6</v>
      </c>
      <c r="D1103" s="17">
        <v>42693</v>
      </c>
      <c r="E1103">
        <f>IFERROR(VLOOKUP(D1102:D1815,'Остатки на корсчетах'!B$3:D$4956,2,FALSE),0)</f>
        <v>0</v>
      </c>
      <c r="F1103">
        <f>IFERROR(VLOOKUP(D1103:D1815,Сальдо!C$3:D$4010,2,FALSE),0)</f>
        <v>0</v>
      </c>
      <c r="G1103">
        <f>IFERROR(VLOOKUP(D1103:D1815,'Факторы ликвидности'!C$4:L$2204,2,FALSE),0)</f>
        <v>0</v>
      </c>
      <c r="H1103">
        <f>IFERROR(VLOOKUP(D1103:D1815,'Факторы ликвидности'!C$4:L$2204,3,FALSE),0)</f>
        <v>0</v>
      </c>
      <c r="I1103">
        <f>IFERROR(VLOOKUP(D1103:D1815,'Факторы ликвидности'!C$4:L$2204,4,FALSE),0)</f>
        <v>0</v>
      </c>
      <c r="J1103">
        <f>IFERROR(VLOOKUP(D1103:D1815,'Факторы ликвидности'!C$4:L$2204,5,FALSE),0)</f>
        <v>0</v>
      </c>
      <c r="K1103">
        <f>IFERROR(VLOOKUP(D1103:D1815,'Факторы ликвидности'!C$4:L$2204,6,FALSE),0)</f>
        <v>0</v>
      </c>
      <c r="L1103">
        <f>IFERROR(VLOOKUP(D1103:D1815,'Факторы ликвидности'!C$4:L$2204,7,FALSE),0)</f>
        <v>0</v>
      </c>
      <c r="M1103">
        <f>IFERROR(VLOOKUP(D1103:D1815,'Факторы ликвидности'!C$4:L$2204,8,FALSE),0)</f>
        <v>0</v>
      </c>
      <c r="N1103">
        <f>IFERROR(VLOOKUP(D1103:D1815,'Факторы ликвидности'!C$4:L$2204,10,FALSE),0)</f>
        <v>0</v>
      </c>
    </row>
    <row r="1104" spans="2:14" x14ac:dyDescent="0.3">
      <c r="B1104">
        <v>1100</v>
      </c>
      <c r="C1104" s="16">
        <f t="shared" si="22"/>
        <v>5</v>
      </c>
      <c r="D1104" s="17">
        <v>42692</v>
      </c>
      <c r="E1104">
        <f>IFERROR(VLOOKUP(D1103:D1816,'Остатки на корсчетах'!B$3:D$4956,2,FALSE),0)</f>
        <v>1873.5</v>
      </c>
      <c r="F1104">
        <f>IFERROR(VLOOKUP(D1104:D1816,Сальдо!C$3:D$4010,2,FALSE),0)</f>
        <v>105.8</v>
      </c>
      <c r="G1104">
        <f>IFERROR(VLOOKUP(D1104:D1816,'Факторы ликвидности'!C$4:L$2204,2,FALSE),0)</f>
        <v>-21.6</v>
      </c>
      <c r="H1104">
        <f>IFERROR(VLOOKUP(D1104:D1816,'Факторы ликвидности'!C$4:L$2204,3,FALSE),0)</f>
        <v>130.1</v>
      </c>
      <c r="I1104">
        <f>IFERROR(VLOOKUP(D1104:D1816,'Факторы ликвидности'!C$4:L$2204,4,FALSE),0)</f>
        <v>0</v>
      </c>
      <c r="J1104">
        <f>IFERROR(VLOOKUP(D1104:D1816,'Факторы ликвидности'!C$4:L$2204,5,FALSE),0)</f>
        <v>0</v>
      </c>
      <c r="K1104">
        <f>IFERROR(VLOOKUP(D1104:D1816,'Факторы ликвидности'!C$4:L$2204,6,FALSE),0)</f>
        <v>0</v>
      </c>
      <c r="L1104">
        <f>IFERROR(VLOOKUP(D1104:D1816,'Факторы ликвидности'!C$4:L$2204,7,FALSE),0)</f>
        <v>0</v>
      </c>
      <c r="M1104">
        <f>IFERROR(VLOOKUP(D1104:D1816,'Факторы ликвидности'!C$4:L$2204,8,FALSE),0)</f>
        <v>0</v>
      </c>
      <c r="N1104">
        <f>IFERROR(VLOOKUP(D1104:D1816,'Факторы ликвидности'!C$4:L$2204,10,FALSE),0)</f>
        <v>-12</v>
      </c>
    </row>
    <row r="1105" spans="2:14" x14ac:dyDescent="0.3">
      <c r="B1105">
        <v>1101</v>
      </c>
      <c r="C1105" s="16">
        <f t="shared" si="22"/>
        <v>4</v>
      </c>
      <c r="D1105" s="17">
        <v>42691</v>
      </c>
      <c r="E1105">
        <f>IFERROR(VLOOKUP(D1104:D1817,'Остатки на корсчетах'!B$3:D$4956,2,FALSE),0)</f>
        <v>1840</v>
      </c>
      <c r="F1105">
        <f>IFERROR(VLOOKUP(D1105:D1817,Сальдо!C$3:D$4010,2,FALSE),0)</f>
        <v>118.7</v>
      </c>
      <c r="G1105">
        <f>IFERROR(VLOOKUP(D1105:D1817,'Факторы ликвидности'!C$4:L$2204,2,FALSE),0)</f>
        <v>-27.2</v>
      </c>
      <c r="H1105">
        <f>IFERROR(VLOOKUP(D1105:D1817,'Факторы ликвидности'!C$4:L$2204,3,FALSE),0)</f>
        <v>48.5</v>
      </c>
      <c r="I1105">
        <f>IFERROR(VLOOKUP(D1105:D1817,'Факторы ликвидности'!C$4:L$2204,4,FALSE),0)</f>
        <v>0</v>
      </c>
      <c r="J1105">
        <f>IFERROR(VLOOKUP(D1105:D1817,'Факторы ликвидности'!C$4:L$2204,5,FALSE),0)</f>
        <v>0</v>
      </c>
      <c r="K1105">
        <f>IFERROR(VLOOKUP(D1105:D1817,'Факторы ликвидности'!C$4:L$2204,6,FALSE),0)</f>
        <v>0</v>
      </c>
      <c r="L1105">
        <f>IFERROR(VLOOKUP(D1105:D1817,'Факторы ликвидности'!C$4:L$2204,7,FALSE),0)</f>
        <v>0</v>
      </c>
      <c r="M1105">
        <f>IFERROR(VLOOKUP(D1105:D1817,'Факторы ликвидности'!C$4:L$2204,8,FALSE),0)</f>
        <v>-3.7</v>
      </c>
      <c r="N1105">
        <f>IFERROR(VLOOKUP(D1105:D1817,'Факторы ликвидности'!C$4:L$2204,10,FALSE),0)</f>
        <v>15.9</v>
      </c>
    </row>
    <row r="1106" spans="2:14" x14ac:dyDescent="0.3">
      <c r="B1106">
        <v>1102</v>
      </c>
      <c r="C1106" s="16">
        <f t="shared" si="22"/>
        <v>3</v>
      </c>
      <c r="D1106" s="17">
        <v>42690</v>
      </c>
      <c r="E1106">
        <f>IFERROR(VLOOKUP(D1105:D1818,'Остатки на корсчетах'!B$3:D$4956,2,FALSE),0)</f>
        <v>1774.8</v>
      </c>
      <c r="F1106">
        <f>IFERROR(VLOOKUP(D1106:D1818,Сальдо!C$3:D$4010,2,FALSE),0)</f>
        <v>279.89999999999998</v>
      </c>
      <c r="G1106">
        <f>IFERROR(VLOOKUP(D1106:D1818,'Факторы ликвидности'!C$4:L$2204,2,FALSE),0)</f>
        <v>-15.1</v>
      </c>
      <c r="H1106">
        <f>IFERROR(VLOOKUP(D1106:D1818,'Факторы ликвидности'!C$4:L$2204,3,FALSE),0)</f>
        <v>-86.8</v>
      </c>
      <c r="I1106">
        <f>IFERROR(VLOOKUP(D1106:D1818,'Факторы ликвидности'!C$4:L$2204,4,FALSE),0)</f>
        <v>0</v>
      </c>
      <c r="J1106">
        <f>IFERROR(VLOOKUP(D1106:D1818,'Факторы ликвидности'!C$4:L$2204,5,FALSE),0)</f>
        <v>0</v>
      </c>
      <c r="K1106">
        <f>IFERROR(VLOOKUP(D1106:D1818,'Факторы ликвидности'!C$4:L$2204,6,FALSE),0)</f>
        <v>0</v>
      </c>
      <c r="L1106">
        <f>IFERROR(VLOOKUP(D1106:D1818,'Факторы ликвидности'!C$4:L$2204,7,FALSE),0)</f>
        <v>0</v>
      </c>
      <c r="M1106">
        <f>IFERROR(VLOOKUP(D1106:D1818,'Факторы ликвидности'!C$4:L$2204,8,FALSE),0)</f>
        <v>5.6</v>
      </c>
      <c r="N1106">
        <f>IFERROR(VLOOKUP(D1106:D1818,'Факторы ликвидности'!C$4:L$2204,10,FALSE),0)</f>
        <v>161.4</v>
      </c>
    </row>
    <row r="1107" spans="2:14" x14ac:dyDescent="0.3">
      <c r="B1107">
        <v>1103</v>
      </c>
      <c r="C1107" s="18">
        <f t="shared" si="22"/>
        <v>2</v>
      </c>
      <c r="D1107" s="8">
        <v>42689</v>
      </c>
      <c r="E1107">
        <f>IFERROR(VLOOKUP(D1106:D1819,'Остатки на корсчетах'!B$3:D$4956,2,FALSE),0)</f>
        <v>1813.3</v>
      </c>
      <c r="F1107">
        <f>IFERROR(VLOOKUP(D1107:D1819,Сальдо!C$3:D$4010,2,FALSE),0)</f>
        <v>159.19999999999999</v>
      </c>
      <c r="G1107">
        <f>IFERROR(VLOOKUP(D1107:D1819,'Факторы ликвидности'!C$4:L$2204,2,FALSE),0)</f>
        <v>-10.8</v>
      </c>
      <c r="H1107">
        <f>IFERROR(VLOOKUP(D1107:D1819,'Факторы ликвидности'!C$4:L$2204,3,FALSE),0)</f>
        <v>-94.2</v>
      </c>
      <c r="I1107">
        <f>IFERROR(VLOOKUP(D1107:D1819,'Факторы ликвидности'!C$4:L$2204,4,FALSE),0)</f>
        <v>0</v>
      </c>
      <c r="J1107">
        <f>IFERROR(VLOOKUP(D1107:D1819,'Факторы ликвидности'!C$4:L$2204,5,FALSE),0)</f>
        <v>0</v>
      </c>
      <c r="K1107">
        <f>IFERROR(VLOOKUP(D1107:D1819,'Факторы ликвидности'!C$4:L$2204,6,FALSE),0)</f>
        <v>0</v>
      </c>
      <c r="L1107">
        <f>IFERROR(VLOOKUP(D1107:D1819,'Факторы ликвидности'!C$4:L$2204,7,FALSE),0)</f>
        <v>0</v>
      </c>
      <c r="M1107">
        <f>IFERROR(VLOOKUP(D1107:D1819,'Факторы ликвидности'!C$4:L$2204,8,FALSE),0)</f>
        <v>-0.1</v>
      </c>
      <c r="N1107">
        <f>IFERROR(VLOOKUP(D1107:D1819,'Факторы ликвидности'!C$4:L$2204,10,FALSE),0)</f>
        <v>66.599999999999994</v>
      </c>
    </row>
    <row r="1108" spans="2:14" x14ac:dyDescent="0.3">
      <c r="B1108">
        <v>1104</v>
      </c>
      <c r="C1108" s="18">
        <f t="shared" si="22"/>
        <v>1</v>
      </c>
      <c r="D1108" s="8">
        <v>42688</v>
      </c>
      <c r="E1108">
        <f>IFERROR(VLOOKUP(D1107:D1820,'Остатки на корсчетах'!B$3:D$4956,2,FALSE),0)</f>
        <v>1842</v>
      </c>
      <c r="F1108">
        <f>IFERROR(VLOOKUP(D1108:D1820,Сальдо!C$3:D$4010,2,FALSE),0)</f>
        <v>131.80000000000001</v>
      </c>
      <c r="G1108">
        <f>IFERROR(VLOOKUP(D1108:D1820,'Факторы ликвидности'!C$4:L$2204,2,FALSE),0)</f>
        <v>2.8</v>
      </c>
      <c r="H1108">
        <f>IFERROR(VLOOKUP(D1108:D1820,'Факторы ликвидности'!C$4:L$2204,3,FALSE),0)</f>
        <v>-4.4000000000000004</v>
      </c>
      <c r="I1108">
        <f>IFERROR(VLOOKUP(D1108:D1820,'Факторы ликвидности'!C$4:L$2204,4,FALSE),0)</f>
        <v>0</v>
      </c>
      <c r="J1108">
        <f>IFERROR(VLOOKUP(D1108:D1820,'Факторы ликвидности'!C$4:L$2204,5,FALSE),0)</f>
        <v>0</v>
      </c>
      <c r="K1108">
        <f>IFERROR(VLOOKUP(D1108:D1820,'Факторы ликвидности'!C$4:L$2204,6,FALSE),0)</f>
        <v>0</v>
      </c>
      <c r="L1108">
        <f>IFERROR(VLOOKUP(D1108:D1820,'Факторы ликвидности'!C$4:L$2204,7,FALSE),0)</f>
        <v>0</v>
      </c>
      <c r="M1108">
        <f>IFERROR(VLOOKUP(D1108:D1820,'Факторы ликвидности'!C$4:L$2204,8,FALSE),0)</f>
        <v>0</v>
      </c>
      <c r="N1108">
        <f>IFERROR(VLOOKUP(D1108:D1820,'Факторы ликвидности'!C$4:L$2204,10,FALSE),0)</f>
        <v>-27.1</v>
      </c>
    </row>
    <row r="1109" spans="2:14" x14ac:dyDescent="0.3">
      <c r="B1109">
        <v>1105</v>
      </c>
      <c r="C1109" s="18">
        <f t="shared" si="22"/>
        <v>7</v>
      </c>
      <c r="D1109" s="19">
        <v>42687</v>
      </c>
      <c r="E1109">
        <f>IFERROR(VLOOKUP(D1108:D1821,'Остатки на корсчетах'!B$3:D$4956,2,FALSE),0)</f>
        <v>0</v>
      </c>
      <c r="F1109">
        <f>IFERROR(VLOOKUP(D1109:D1821,Сальдо!C$3:D$4010,2,FALSE),0)</f>
        <v>0</v>
      </c>
      <c r="G1109">
        <f>IFERROR(VLOOKUP(D1109:D1821,'Факторы ликвидности'!C$4:L$2204,2,FALSE),0)</f>
        <v>0</v>
      </c>
      <c r="H1109">
        <f>IFERROR(VLOOKUP(D1109:D1821,'Факторы ликвидности'!C$4:L$2204,3,FALSE),0)</f>
        <v>0</v>
      </c>
      <c r="I1109">
        <f>IFERROR(VLOOKUP(D1109:D1821,'Факторы ликвидности'!C$4:L$2204,4,FALSE),0)</f>
        <v>0</v>
      </c>
      <c r="J1109">
        <f>IFERROR(VLOOKUP(D1109:D1821,'Факторы ликвидности'!C$4:L$2204,5,FALSE),0)</f>
        <v>0</v>
      </c>
      <c r="K1109">
        <f>IFERROR(VLOOKUP(D1109:D1821,'Факторы ликвидности'!C$4:L$2204,6,FALSE),0)</f>
        <v>0</v>
      </c>
      <c r="L1109">
        <f>IFERROR(VLOOKUP(D1109:D1821,'Факторы ликвидности'!C$4:L$2204,7,FALSE),0)</f>
        <v>0</v>
      </c>
      <c r="M1109">
        <f>IFERROR(VLOOKUP(D1109:D1821,'Факторы ликвидности'!C$4:L$2204,8,FALSE),0)</f>
        <v>0</v>
      </c>
      <c r="N1109">
        <f>IFERROR(VLOOKUP(D1109:D1821,'Факторы ликвидности'!C$4:L$2204,10,FALSE),0)</f>
        <v>0</v>
      </c>
    </row>
    <row r="1110" spans="2:14" x14ac:dyDescent="0.3">
      <c r="B1110">
        <v>1106</v>
      </c>
      <c r="C1110" s="18">
        <f t="shared" si="22"/>
        <v>6</v>
      </c>
      <c r="D1110" s="19">
        <v>42686</v>
      </c>
      <c r="E1110">
        <f>IFERROR(VLOOKUP(D1109:D1822,'Остатки на корсчетах'!B$3:D$4956,2,FALSE),0)</f>
        <v>0</v>
      </c>
      <c r="F1110">
        <f>IFERROR(VLOOKUP(D1110:D1822,Сальдо!C$3:D$4010,2,FALSE),0)</f>
        <v>0</v>
      </c>
      <c r="G1110">
        <f>IFERROR(VLOOKUP(D1110:D1822,'Факторы ликвидности'!C$4:L$2204,2,FALSE),0)</f>
        <v>0</v>
      </c>
      <c r="H1110">
        <f>IFERROR(VLOOKUP(D1110:D1822,'Факторы ликвидности'!C$4:L$2204,3,FALSE),0)</f>
        <v>0</v>
      </c>
      <c r="I1110">
        <f>IFERROR(VLOOKUP(D1110:D1822,'Факторы ликвидности'!C$4:L$2204,4,FALSE),0)</f>
        <v>0</v>
      </c>
      <c r="J1110">
        <f>IFERROR(VLOOKUP(D1110:D1822,'Факторы ликвидности'!C$4:L$2204,5,FALSE),0)</f>
        <v>0</v>
      </c>
      <c r="K1110">
        <f>IFERROR(VLOOKUP(D1110:D1822,'Факторы ликвидности'!C$4:L$2204,6,FALSE),0)</f>
        <v>0</v>
      </c>
      <c r="L1110">
        <f>IFERROR(VLOOKUP(D1110:D1822,'Факторы ликвидности'!C$4:L$2204,7,FALSE),0)</f>
        <v>0</v>
      </c>
      <c r="M1110">
        <f>IFERROR(VLOOKUP(D1110:D1822,'Факторы ликвидности'!C$4:L$2204,8,FALSE),0)</f>
        <v>0</v>
      </c>
      <c r="N1110">
        <f>IFERROR(VLOOKUP(D1110:D1822,'Факторы ликвидности'!C$4:L$2204,10,FALSE),0)</f>
        <v>0</v>
      </c>
    </row>
    <row r="1111" spans="2:14" x14ac:dyDescent="0.3">
      <c r="B1111">
        <v>1107</v>
      </c>
      <c r="C1111" s="18">
        <f t="shared" si="22"/>
        <v>5</v>
      </c>
      <c r="D1111" s="19">
        <v>42685</v>
      </c>
      <c r="E1111">
        <f>IFERROR(VLOOKUP(D1110:D1823,'Остатки на корсчетах'!B$3:D$4956,2,FALSE),0)</f>
        <v>1758.6</v>
      </c>
      <c r="F1111">
        <f>IFERROR(VLOOKUP(D1111:D1823,Сальдо!C$3:D$4010,2,FALSE),0)</f>
        <v>147.4</v>
      </c>
      <c r="G1111">
        <f>IFERROR(VLOOKUP(D1111:D1823,'Факторы ликвидности'!C$4:L$2204,2,FALSE),0)</f>
        <v>-42.3</v>
      </c>
      <c r="H1111">
        <f>IFERROR(VLOOKUP(D1111:D1823,'Факторы ликвидности'!C$4:L$2204,3,FALSE),0)</f>
        <v>108.6</v>
      </c>
      <c r="I1111">
        <f>IFERROR(VLOOKUP(D1111:D1823,'Факторы ликвидности'!C$4:L$2204,4,FALSE),0)</f>
        <v>0</v>
      </c>
      <c r="J1111">
        <f>IFERROR(VLOOKUP(D1111:D1823,'Факторы ликвидности'!C$4:L$2204,5,FALSE),0)</f>
        <v>0</v>
      </c>
      <c r="K1111">
        <f>IFERROR(VLOOKUP(D1111:D1823,'Факторы ликвидности'!C$4:L$2204,6,FALSE),0)</f>
        <v>0</v>
      </c>
      <c r="L1111">
        <f>IFERROR(VLOOKUP(D1111:D1823,'Факторы ликвидности'!C$4:L$2204,7,FALSE),0)</f>
        <v>0</v>
      </c>
      <c r="M1111">
        <f>IFERROR(VLOOKUP(D1111:D1823,'Факторы ликвидности'!C$4:L$2204,8,FALSE),0)</f>
        <v>0</v>
      </c>
      <c r="N1111">
        <f>IFERROR(VLOOKUP(D1111:D1823,'Факторы ликвидности'!C$4:L$2204,10,FALSE),0)</f>
        <v>17.2</v>
      </c>
    </row>
    <row r="1112" spans="2:14" x14ac:dyDescent="0.3">
      <c r="B1112">
        <v>1108</v>
      </c>
      <c r="C1112" s="18">
        <f t="shared" si="22"/>
        <v>4</v>
      </c>
      <c r="D1112" s="19">
        <v>42684</v>
      </c>
      <c r="E1112">
        <f>IFERROR(VLOOKUP(D1111:D1824,'Остатки на корсчетах'!B$3:D$4956,2,FALSE),0)</f>
        <v>1710</v>
      </c>
      <c r="F1112">
        <f>IFERROR(VLOOKUP(D1112:D1824,Сальдо!C$3:D$4010,2,FALSE),0)</f>
        <v>190.8</v>
      </c>
      <c r="G1112">
        <f>IFERROR(VLOOKUP(D1112:D1824,'Факторы ликвидности'!C$4:L$2204,2,FALSE),0)</f>
        <v>-33.200000000000003</v>
      </c>
      <c r="H1112">
        <f>IFERROR(VLOOKUP(D1112:D1824,'Факторы ликвидности'!C$4:L$2204,3,FALSE),0)</f>
        <v>37.700000000000003</v>
      </c>
      <c r="I1112">
        <f>IFERROR(VLOOKUP(D1112:D1824,'Факторы ликвидности'!C$4:L$2204,4,FALSE),0)</f>
        <v>0</v>
      </c>
      <c r="J1112">
        <f>IFERROR(VLOOKUP(D1112:D1824,'Факторы ликвидности'!C$4:L$2204,5,FALSE),0)</f>
        <v>0</v>
      </c>
      <c r="K1112">
        <f>IFERROR(VLOOKUP(D1112:D1824,'Факторы ликвидности'!C$4:L$2204,6,FALSE),0)</f>
        <v>0</v>
      </c>
      <c r="L1112">
        <f>IFERROR(VLOOKUP(D1112:D1824,'Факторы ликвидности'!C$4:L$2204,7,FALSE),0)</f>
        <v>0</v>
      </c>
      <c r="M1112">
        <f>IFERROR(VLOOKUP(D1112:D1824,'Факторы ликвидности'!C$4:L$2204,8,FALSE),0)</f>
        <v>0</v>
      </c>
      <c r="N1112">
        <f>IFERROR(VLOOKUP(D1112:D1824,'Факторы ликвидности'!C$4:L$2204,10,FALSE),0)</f>
        <v>44.1</v>
      </c>
    </row>
    <row r="1113" spans="2:14" x14ac:dyDescent="0.3">
      <c r="B1113">
        <v>1109</v>
      </c>
      <c r="C1113" s="18">
        <f t="shared" si="22"/>
        <v>3</v>
      </c>
      <c r="D1113" s="19">
        <v>42683</v>
      </c>
      <c r="E1113">
        <f>IFERROR(VLOOKUP(D1112:D1825,'Остатки на корсчетах'!B$3:D$4956,2,FALSE),0)</f>
        <v>1077.8</v>
      </c>
      <c r="F1113">
        <f>IFERROR(VLOOKUP(D1113:D1825,Сальдо!C$3:D$4010,2,FALSE),0)</f>
        <v>843.2</v>
      </c>
      <c r="G1113">
        <f>IFERROR(VLOOKUP(D1113:D1825,'Факторы ликвидности'!C$4:L$2204,2,FALSE),0)</f>
        <v>-12.4</v>
      </c>
      <c r="H1113">
        <f>IFERROR(VLOOKUP(D1113:D1825,'Факторы ликвидности'!C$4:L$2204,3,FALSE),0)</f>
        <v>-37.200000000000003</v>
      </c>
      <c r="I1113">
        <f>IFERROR(VLOOKUP(D1113:D1825,'Факторы ликвидности'!C$4:L$2204,4,FALSE),0)</f>
        <v>0</v>
      </c>
      <c r="J1113">
        <f>IFERROR(VLOOKUP(D1113:D1825,'Факторы ликвидности'!C$4:L$2204,5,FALSE),0)</f>
        <v>0</v>
      </c>
      <c r="K1113">
        <f>IFERROR(VLOOKUP(D1113:D1825,'Факторы ликвидности'!C$4:L$2204,6,FALSE),0)</f>
        <v>0</v>
      </c>
      <c r="L1113">
        <f>IFERROR(VLOOKUP(D1113:D1825,'Факторы ликвидности'!C$4:L$2204,7,FALSE),0)</f>
        <v>0</v>
      </c>
      <c r="M1113">
        <f>IFERROR(VLOOKUP(D1113:D1825,'Факторы ликвидности'!C$4:L$2204,8,FALSE),0)</f>
        <v>0</v>
      </c>
      <c r="N1113">
        <f>IFERROR(VLOOKUP(D1113:D1825,'Факторы ликвидности'!C$4:L$2204,10,FALSE),0)</f>
        <v>681.8</v>
      </c>
    </row>
    <row r="1114" spans="2:14" x14ac:dyDescent="0.3">
      <c r="B1114">
        <v>1110</v>
      </c>
      <c r="C1114" s="16">
        <f t="shared" si="22"/>
        <v>2</v>
      </c>
      <c r="D1114" s="17">
        <v>42682</v>
      </c>
      <c r="E1114">
        <f>IFERROR(VLOOKUP(D1113:D1826,'Остатки на корсчетах'!B$3:D$4956,2,FALSE),0)</f>
        <v>1215.0999999999999</v>
      </c>
      <c r="F1114">
        <f>IFERROR(VLOOKUP(D1114:D1826,Сальдо!C$3:D$4010,2,FALSE),0)</f>
        <v>843.2</v>
      </c>
      <c r="G1114">
        <f>IFERROR(VLOOKUP(D1114:D1826,'Факторы ликвидности'!C$4:L$2204,2,FALSE),0)</f>
        <v>7.4</v>
      </c>
      <c r="H1114">
        <f>IFERROR(VLOOKUP(D1114:D1826,'Факторы ликвидности'!C$4:L$2204,3,FALSE),0)</f>
        <v>132</v>
      </c>
      <c r="I1114">
        <f>IFERROR(VLOOKUP(D1114:D1826,'Факторы ликвидности'!C$4:L$2204,4,FALSE),0)</f>
        <v>0</v>
      </c>
      <c r="J1114">
        <f>IFERROR(VLOOKUP(D1114:D1826,'Факторы ликвидности'!C$4:L$2204,5,FALSE),0)</f>
        <v>0</v>
      </c>
      <c r="K1114">
        <f>IFERROR(VLOOKUP(D1114:D1826,'Факторы ликвидности'!C$4:L$2204,6,FALSE),0)</f>
        <v>0</v>
      </c>
      <c r="L1114">
        <f>IFERROR(VLOOKUP(D1114:D1826,'Факторы ликвидности'!C$4:L$2204,7,FALSE),0)</f>
        <v>0</v>
      </c>
      <c r="M1114">
        <f>IFERROR(VLOOKUP(D1114:D1826,'Факторы ликвидности'!C$4:L$2204,8,FALSE),0)</f>
        <v>0</v>
      </c>
      <c r="N1114">
        <f>IFERROR(VLOOKUP(D1114:D1826,'Факторы ликвидности'!C$4:L$2204,10,FALSE),0)</f>
        <v>-276.7</v>
      </c>
    </row>
    <row r="1115" spans="2:14" x14ac:dyDescent="0.3">
      <c r="B1115">
        <v>1111</v>
      </c>
      <c r="C1115" s="16">
        <f t="shared" si="22"/>
        <v>1</v>
      </c>
      <c r="D1115" s="17">
        <v>42681</v>
      </c>
      <c r="E1115">
        <f>IFERROR(VLOOKUP(D1114:D1827,'Остатки на корсчетах'!B$3:D$4956,2,FALSE),0)</f>
        <v>1746.5</v>
      </c>
      <c r="F1115">
        <f>IFERROR(VLOOKUP(D1115:D1827,Сальдо!C$3:D$4010,2,FALSE),0)</f>
        <v>305.2</v>
      </c>
      <c r="G1115">
        <f>IFERROR(VLOOKUP(D1115:D1827,'Факторы ликвидности'!C$4:L$2204,2,FALSE),0)</f>
        <v>40.1</v>
      </c>
      <c r="H1115">
        <f>IFERROR(VLOOKUP(D1115:D1827,'Факторы ликвидности'!C$4:L$2204,3,FALSE),0)</f>
        <v>-34.9</v>
      </c>
      <c r="I1115">
        <f>IFERROR(VLOOKUP(D1115:D1827,'Факторы ликвидности'!C$4:L$2204,4,FALSE),0)</f>
        <v>0</v>
      </c>
      <c r="J1115">
        <f>IFERROR(VLOOKUP(D1115:D1827,'Факторы ликвидности'!C$4:L$2204,5,FALSE),0)</f>
        <v>0</v>
      </c>
      <c r="K1115">
        <f>IFERROR(VLOOKUP(D1115:D1827,'Факторы ликвидности'!C$4:L$2204,6,FALSE),0)</f>
        <v>0</v>
      </c>
      <c r="L1115">
        <f>IFERROR(VLOOKUP(D1115:D1827,'Факторы ликвидности'!C$4:L$2204,7,FALSE),0)</f>
        <v>0</v>
      </c>
      <c r="M1115">
        <f>IFERROR(VLOOKUP(D1115:D1827,'Факторы ликвидности'!C$4:L$2204,8,FALSE),0)</f>
        <v>0</v>
      </c>
      <c r="N1115">
        <f>IFERROR(VLOOKUP(D1115:D1827,'Факторы ликвидности'!C$4:L$2204,10,FALSE),0)</f>
        <v>-536.70000000000005</v>
      </c>
    </row>
    <row r="1116" spans="2:14" x14ac:dyDescent="0.3">
      <c r="B1116">
        <v>1112</v>
      </c>
      <c r="C1116" s="16">
        <f t="shared" si="22"/>
        <v>7</v>
      </c>
      <c r="D1116" s="17">
        <v>42680</v>
      </c>
      <c r="E1116">
        <f>IFERROR(VLOOKUP(D1115:D1828,'Остатки на корсчетах'!B$3:D$4956,2,FALSE),0)</f>
        <v>0</v>
      </c>
      <c r="F1116">
        <f>IFERROR(VLOOKUP(D1116:D1828,Сальдо!C$3:D$4010,2,FALSE),0)</f>
        <v>0</v>
      </c>
      <c r="G1116">
        <f>IFERROR(VLOOKUP(D1116:D1828,'Факторы ликвидности'!C$4:L$2204,2,FALSE),0)</f>
        <v>0</v>
      </c>
      <c r="H1116">
        <f>IFERROR(VLOOKUP(D1116:D1828,'Факторы ликвидности'!C$4:L$2204,3,FALSE),0)</f>
        <v>0</v>
      </c>
      <c r="I1116">
        <f>IFERROR(VLOOKUP(D1116:D1828,'Факторы ликвидности'!C$4:L$2204,4,FALSE),0)</f>
        <v>0</v>
      </c>
      <c r="J1116">
        <f>IFERROR(VLOOKUP(D1116:D1828,'Факторы ликвидности'!C$4:L$2204,5,FALSE),0)</f>
        <v>0</v>
      </c>
      <c r="K1116">
        <f>IFERROR(VLOOKUP(D1116:D1828,'Факторы ликвидности'!C$4:L$2204,6,FALSE),0)</f>
        <v>0</v>
      </c>
      <c r="L1116">
        <f>IFERROR(VLOOKUP(D1116:D1828,'Факторы ликвидности'!C$4:L$2204,7,FALSE),0)</f>
        <v>0</v>
      </c>
      <c r="M1116">
        <f>IFERROR(VLOOKUP(D1116:D1828,'Факторы ликвидности'!C$4:L$2204,8,FALSE),0)</f>
        <v>0</v>
      </c>
      <c r="N1116">
        <f>IFERROR(VLOOKUP(D1116:D1828,'Факторы ликвидности'!C$4:L$2204,10,FALSE),0)</f>
        <v>0</v>
      </c>
    </row>
    <row r="1117" spans="2:14" x14ac:dyDescent="0.3">
      <c r="B1117">
        <v>1113</v>
      </c>
      <c r="C1117" s="16">
        <f t="shared" si="22"/>
        <v>6</v>
      </c>
      <c r="D1117" s="17">
        <v>42679</v>
      </c>
      <c r="E1117">
        <f>IFERROR(VLOOKUP(D1116:D1829,'Остатки на корсчетах'!B$3:D$4956,2,FALSE),0)</f>
        <v>0</v>
      </c>
      <c r="F1117">
        <f>IFERROR(VLOOKUP(D1117:D1829,Сальдо!C$3:D$4010,2,FALSE),0)</f>
        <v>0</v>
      </c>
      <c r="G1117">
        <f>IFERROR(VLOOKUP(D1117:D1829,'Факторы ликвидности'!C$4:L$2204,2,FALSE),0)</f>
        <v>0</v>
      </c>
      <c r="H1117">
        <f>IFERROR(VLOOKUP(D1117:D1829,'Факторы ликвидности'!C$4:L$2204,3,FALSE),0)</f>
        <v>0</v>
      </c>
      <c r="I1117">
        <f>IFERROR(VLOOKUP(D1117:D1829,'Факторы ликвидности'!C$4:L$2204,4,FALSE),0)</f>
        <v>0</v>
      </c>
      <c r="J1117">
        <f>IFERROR(VLOOKUP(D1117:D1829,'Факторы ликвидности'!C$4:L$2204,5,FALSE),0)</f>
        <v>0</v>
      </c>
      <c r="K1117">
        <f>IFERROR(VLOOKUP(D1117:D1829,'Факторы ликвидности'!C$4:L$2204,6,FALSE),0)</f>
        <v>0</v>
      </c>
      <c r="L1117">
        <f>IFERROR(VLOOKUP(D1117:D1829,'Факторы ликвидности'!C$4:L$2204,7,FALSE),0)</f>
        <v>0</v>
      </c>
      <c r="M1117">
        <f>IFERROR(VLOOKUP(D1117:D1829,'Факторы ликвидности'!C$4:L$2204,8,FALSE),0)</f>
        <v>0</v>
      </c>
      <c r="N1117">
        <f>IFERROR(VLOOKUP(D1117:D1829,'Факторы ликвидности'!C$4:L$2204,10,FALSE),0)</f>
        <v>0</v>
      </c>
    </row>
    <row r="1118" spans="2:14" x14ac:dyDescent="0.3">
      <c r="B1118">
        <v>1114</v>
      </c>
      <c r="C1118" s="16">
        <f t="shared" si="22"/>
        <v>5</v>
      </c>
      <c r="D1118" s="17">
        <v>42678</v>
      </c>
      <c r="E1118">
        <f>IFERROR(VLOOKUP(D1117:D1830,'Остатки на корсчетах'!B$3:D$4956,2,FALSE),0)</f>
        <v>0</v>
      </c>
      <c r="F1118">
        <f>IFERROR(VLOOKUP(D1118:D1830,Сальдо!C$3:D$4010,2,FALSE),0)</f>
        <v>0</v>
      </c>
      <c r="G1118">
        <f>IFERROR(VLOOKUP(D1118:D1830,'Факторы ликвидности'!C$4:L$2204,2,FALSE),0)</f>
        <v>0</v>
      </c>
      <c r="H1118">
        <f>IFERROR(VLOOKUP(D1118:D1830,'Факторы ликвидности'!C$4:L$2204,3,FALSE),0)</f>
        <v>0</v>
      </c>
      <c r="I1118">
        <f>IFERROR(VLOOKUP(D1118:D1830,'Факторы ликвидности'!C$4:L$2204,4,FALSE),0)</f>
        <v>0</v>
      </c>
      <c r="J1118">
        <f>IFERROR(VLOOKUP(D1118:D1830,'Факторы ликвидности'!C$4:L$2204,5,FALSE),0)</f>
        <v>0</v>
      </c>
      <c r="K1118">
        <f>IFERROR(VLOOKUP(D1118:D1830,'Факторы ликвидности'!C$4:L$2204,6,FALSE),0)</f>
        <v>0</v>
      </c>
      <c r="L1118">
        <f>IFERROR(VLOOKUP(D1118:D1830,'Факторы ликвидности'!C$4:L$2204,7,FALSE),0)</f>
        <v>0</v>
      </c>
      <c r="M1118">
        <f>IFERROR(VLOOKUP(D1118:D1830,'Факторы ликвидности'!C$4:L$2204,8,FALSE),0)</f>
        <v>0</v>
      </c>
      <c r="N1118">
        <f>IFERROR(VLOOKUP(D1118:D1830,'Факторы ликвидности'!C$4:L$2204,10,FALSE),0)</f>
        <v>0</v>
      </c>
    </row>
    <row r="1119" spans="2:14" x14ac:dyDescent="0.3">
      <c r="B1119">
        <v>1115</v>
      </c>
      <c r="C1119" s="16">
        <f t="shared" si="22"/>
        <v>4</v>
      </c>
      <c r="D1119" s="17">
        <v>42677</v>
      </c>
      <c r="E1119">
        <f>IFERROR(VLOOKUP(D1118:D1831,'Остатки на корсчетах'!B$3:D$4956,2,FALSE),0)</f>
        <v>1716.8</v>
      </c>
      <c r="F1119">
        <f>IFERROR(VLOOKUP(D1119:D1831,Сальдо!C$3:D$4010,2,FALSE),0)</f>
        <v>240.5</v>
      </c>
      <c r="G1119">
        <f>IFERROR(VLOOKUP(D1119:D1831,'Факторы ликвидности'!C$4:L$2204,2,FALSE),0)</f>
        <v>-47.4</v>
      </c>
      <c r="H1119">
        <f>IFERROR(VLOOKUP(D1119:D1831,'Факторы ликвидности'!C$4:L$2204,3,FALSE),0)</f>
        <v>151.9</v>
      </c>
      <c r="I1119">
        <f>IFERROR(VLOOKUP(D1119:D1831,'Факторы ликвидности'!C$4:L$2204,4,FALSE),0)</f>
        <v>0</v>
      </c>
      <c r="J1119">
        <f>IFERROR(VLOOKUP(D1119:D1831,'Факторы ликвидности'!C$4:L$2204,5,FALSE),0)</f>
        <v>0</v>
      </c>
      <c r="K1119">
        <f>IFERROR(VLOOKUP(D1119:D1831,'Факторы ликвидности'!C$4:L$2204,6,FALSE),0)</f>
        <v>0</v>
      </c>
      <c r="L1119">
        <f>IFERROR(VLOOKUP(D1119:D1831,'Факторы ликвидности'!C$4:L$2204,7,FALSE),0)</f>
        <v>0</v>
      </c>
      <c r="M1119">
        <f>IFERROR(VLOOKUP(D1119:D1831,'Факторы ликвидности'!C$4:L$2204,8,FALSE),0)</f>
        <v>0</v>
      </c>
      <c r="N1119">
        <f>IFERROR(VLOOKUP(D1119:D1831,'Факторы ликвидности'!C$4:L$2204,10,FALSE),0)</f>
        <v>-74.900000000000006</v>
      </c>
    </row>
    <row r="1120" spans="2:14" x14ac:dyDescent="0.3">
      <c r="B1120">
        <v>1116</v>
      </c>
      <c r="C1120" s="16">
        <f t="shared" si="22"/>
        <v>3</v>
      </c>
      <c r="D1120" s="17">
        <v>42676</v>
      </c>
      <c r="E1120">
        <f>IFERROR(VLOOKUP(D1119:D1832,'Остатки на корсчетах'!B$3:D$4956,2,FALSE),0)</f>
        <v>1877</v>
      </c>
      <c r="F1120">
        <f>IFERROR(VLOOKUP(D1120:D1832,Сальдо!C$3:D$4010,2,FALSE),0)</f>
        <v>164.6</v>
      </c>
      <c r="G1120">
        <f>IFERROR(VLOOKUP(D1120:D1832,'Факторы ликвидности'!C$4:L$2204,2,FALSE),0)</f>
        <v>-36.4</v>
      </c>
      <c r="H1120">
        <f>IFERROR(VLOOKUP(D1120:D1832,'Факторы ликвидности'!C$4:L$2204,3,FALSE),0)</f>
        <v>-58.4</v>
      </c>
      <c r="I1120">
        <f>IFERROR(VLOOKUP(D1120:D1832,'Факторы ликвидности'!C$4:L$2204,4,FALSE),0)</f>
        <v>0</v>
      </c>
      <c r="J1120">
        <f>IFERROR(VLOOKUP(D1120:D1832,'Факторы ликвидности'!C$4:L$2204,5,FALSE),0)</f>
        <v>0</v>
      </c>
      <c r="K1120">
        <f>IFERROR(VLOOKUP(D1120:D1832,'Факторы ликвидности'!C$4:L$2204,6,FALSE),0)</f>
        <v>0</v>
      </c>
      <c r="L1120">
        <f>IFERROR(VLOOKUP(D1120:D1832,'Факторы ликвидности'!C$4:L$2204,7,FALSE),0)</f>
        <v>0</v>
      </c>
      <c r="M1120">
        <f>IFERROR(VLOOKUP(D1120:D1832,'Факторы ликвидности'!C$4:L$2204,8,FALSE),0)</f>
        <v>0</v>
      </c>
      <c r="N1120">
        <f>IFERROR(VLOOKUP(D1120:D1832,'Факторы ликвидности'!C$4:L$2204,10,FALSE),0)</f>
        <v>-65.400000000000006</v>
      </c>
    </row>
    <row r="1121" spans="2:14" x14ac:dyDescent="0.3">
      <c r="B1121">
        <v>1117</v>
      </c>
      <c r="C1121" s="18">
        <f t="shared" si="22"/>
        <v>2</v>
      </c>
      <c r="D1121" s="8">
        <v>42675</v>
      </c>
      <c r="E1121">
        <f>IFERROR(VLOOKUP(D1120:D1833,'Остатки на корсчетах'!B$3:D$4956,2,FALSE),0)</f>
        <v>1924.7</v>
      </c>
      <c r="F1121">
        <f>IFERROR(VLOOKUP(D1121:D1833,Сальдо!C$3:D$4010,2,FALSE),0)</f>
        <v>-246.5</v>
      </c>
      <c r="G1121">
        <f>IFERROR(VLOOKUP(D1121:D1833,'Факторы ликвидности'!C$4:L$2204,2,FALSE),0)</f>
        <v>6.4</v>
      </c>
      <c r="H1121">
        <f>IFERROR(VLOOKUP(D1121:D1833,'Факторы ликвидности'!C$4:L$2204,3,FALSE),0)</f>
        <v>453.2</v>
      </c>
      <c r="I1121">
        <f>IFERROR(VLOOKUP(D1121:D1833,'Факторы ликвидности'!C$4:L$2204,4,FALSE),0)</f>
        <v>0</v>
      </c>
      <c r="J1121">
        <f>IFERROR(VLOOKUP(D1121:D1833,'Факторы ликвидности'!C$4:L$2204,5,FALSE),0)</f>
        <v>0</v>
      </c>
      <c r="K1121">
        <f>IFERROR(VLOOKUP(D1121:D1833,'Факторы ликвидности'!C$4:L$2204,6,FALSE),0)</f>
        <v>0</v>
      </c>
      <c r="L1121">
        <f>IFERROR(VLOOKUP(D1121:D1833,'Факторы ликвидности'!C$4:L$2204,7,FALSE),0)</f>
        <v>0</v>
      </c>
      <c r="M1121">
        <f>IFERROR(VLOOKUP(D1121:D1833,'Факторы ликвидности'!C$4:L$2204,8,FALSE),0)</f>
        <v>0.1</v>
      </c>
      <c r="N1121">
        <f>IFERROR(VLOOKUP(D1121:D1833,'Факторы ликвидности'!C$4:L$2204,10,FALSE),0)</f>
        <v>-507.4</v>
      </c>
    </row>
    <row r="1122" spans="2:14" x14ac:dyDescent="0.3">
      <c r="B1122">
        <v>1118</v>
      </c>
      <c r="C1122" s="18">
        <f t="shared" si="22"/>
        <v>1</v>
      </c>
      <c r="D1122" s="8">
        <v>42674</v>
      </c>
      <c r="E1122">
        <f>IFERROR(VLOOKUP(D1121:D1834,'Остатки на корсчетах'!B$3:D$4956,2,FALSE),0)</f>
        <v>1600.1</v>
      </c>
      <c r="F1122">
        <f>IFERROR(VLOOKUP(D1122:D1834,Сальдо!C$3:D$4010,2,FALSE),0)</f>
        <v>92</v>
      </c>
      <c r="G1122">
        <f>IFERROR(VLOOKUP(D1122:D1834,'Факторы ликвидности'!C$4:L$2204,2,FALSE),0)</f>
        <v>49.3</v>
      </c>
      <c r="H1122">
        <f>IFERROR(VLOOKUP(D1122:D1834,'Факторы ликвидности'!C$4:L$2204,3,FALSE),0)</f>
        <v>-109.1</v>
      </c>
      <c r="I1122">
        <f>IFERROR(VLOOKUP(D1122:D1834,'Факторы ликвидности'!C$4:L$2204,4,FALSE),0)</f>
        <v>0</v>
      </c>
      <c r="J1122">
        <f>IFERROR(VLOOKUP(D1122:D1834,'Факторы ликвидности'!C$4:L$2204,5,FALSE),0)</f>
        <v>0</v>
      </c>
      <c r="K1122">
        <f>IFERROR(VLOOKUP(D1122:D1834,'Факторы ликвидности'!C$4:L$2204,6,FALSE),0)</f>
        <v>0</v>
      </c>
      <c r="L1122">
        <f>IFERROR(VLOOKUP(D1122:D1834,'Факторы ликвидности'!C$4:L$2204,7,FALSE),0)</f>
        <v>0</v>
      </c>
      <c r="M1122">
        <f>IFERROR(VLOOKUP(D1122:D1834,'Факторы ликвидности'!C$4:L$2204,8,FALSE),0)</f>
        <v>0</v>
      </c>
      <c r="N1122">
        <f>IFERROR(VLOOKUP(D1122:D1834,'Факторы ликвидности'!C$4:L$2204,10,FALSE),0)</f>
        <v>384.4</v>
      </c>
    </row>
    <row r="1123" spans="2:14" x14ac:dyDescent="0.3">
      <c r="B1123">
        <v>1119</v>
      </c>
      <c r="C1123" s="18">
        <f t="shared" si="22"/>
        <v>7</v>
      </c>
      <c r="D1123" s="19">
        <v>42673</v>
      </c>
      <c r="E1123">
        <f>IFERROR(VLOOKUP(D1122:D1835,'Остатки на корсчетах'!B$3:D$4956,2,FALSE),0)</f>
        <v>0</v>
      </c>
      <c r="F1123">
        <f>IFERROR(VLOOKUP(D1123:D1835,Сальдо!C$3:D$4010,2,FALSE),0)</f>
        <v>0</v>
      </c>
      <c r="G1123">
        <f>IFERROR(VLOOKUP(D1123:D1835,'Факторы ликвидности'!C$4:L$2204,2,FALSE),0)</f>
        <v>0</v>
      </c>
      <c r="H1123">
        <f>IFERROR(VLOOKUP(D1123:D1835,'Факторы ликвидности'!C$4:L$2204,3,FALSE),0)</f>
        <v>0</v>
      </c>
      <c r="I1123">
        <f>IFERROR(VLOOKUP(D1123:D1835,'Факторы ликвидности'!C$4:L$2204,4,FALSE),0)</f>
        <v>0</v>
      </c>
      <c r="J1123">
        <f>IFERROR(VLOOKUP(D1123:D1835,'Факторы ликвидности'!C$4:L$2204,5,FALSE),0)</f>
        <v>0</v>
      </c>
      <c r="K1123">
        <f>IFERROR(VLOOKUP(D1123:D1835,'Факторы ликвидности'!C$4:L$2204,6,FALSE),0)</f>
        <v>0</v>
      </c>
      <c r="L1123">
        <f>IFERROR(VLOOKUP(D1123:D1835,'Факторы ликвидности'!C$4:L$2204,7,FALSE),0)</f>
        <v>0</v>
      </c>
      <c r="M1123">
        <f>IFERROR(VLOOKUP(D1123:D1835,'Факторы ликвидности'!C$4:L$2204,8,FALSE),0)</f>
        <v>0</v>
      </c>
      <c r="N1123">
        <f>IFERROR(VLOOKUP(D1123:D1835,'Факторы ликвидности'!C$4:L$2204,10,FALSE),0)</f>
        <v>0</v>
      </c>
    </row>
    <row r="1124" spans="2:14" x14ac:dyDescent="0.3">
      <c r="B1124">
        <v>1120</v>
      </c>
      <c r="C1124" s="18">
        <f t="shared" si="22"/>
        <v>6</v>
      </c>
      <c r="D1124" s="19">
        <v>42672</v>
      </c>
      <c r="E1124">
        <f>IFERROR(VLOOKUP(D1123:D1836,'Остатки на корсчетах'!B$3:D$4956,2,FALSE),0)</f>
        <v>0</v>
      </c>
      <c r="F1124">
        <f>IFERROR(VLOOKUP(D1124:D1836,Сальдо!C$3:D$4010,2,FALSE),0)</f>
        <v>0</v>
      </c>
      <c r="G1124">
        <f>IFERROR(VLOOKUP(D1124:D1836,'Факторы ликвидности'!C$4:L$2204,2,FALSE),0)</f>
        <v>0</v>
      </c>
      <c r="H1124">
        <f>IFERROR(VLOOKUP(D1124:D1836,'Факторы ликвидности'!C$4:L$2204,3,FALSE),0)</f>
        <v>0</v>
      </c>
      <c r="I1124">
        <f>IFERROR(VLOOKUP(D1124:D1836,'Факторы ликвидности'!C$4:L$2204,4,FALSE),0)</f>
        <v>0</v>
      </c>
      <c r="J1124">
        <f>IFERROR(VLOOKUP(D1124:D1836,'Факторы ликвидности'!C$4:L$2204,5,FALSE),0)</f>
        <v>0</v>
      </c>
      <c r="K1124">
        <f>IFERROR(VLOOKUP(D1124:D1836,'Факторы ликвидности'!C$4:L$2204,6,FALSE),0)</f>
        <v>0</v>
      </c>
      <c r="L1124">
        <f>IFERROR(VLOOKUP(D1124:D1836,'Факторы ликвидности'!C$4:L$2204,7,FALSE),0)</f>
        <v>0</v>
      </c>
      <c r="M1124">
        <f>IFERROR(VLOOKUP(D1124:D1836,'Факторы ликвидности'!C$4:L$2204,8,FALSE),0)</f>
        <v>0</v>
      </c>
      <c r="N1124">
        <f>IFERROR(VLOOKUP(D1124:D1836,'Факторы ликвидности'!C$4:L$2204,10,FALSE),0)</f>
        <v>0</v>
      </c>
    </row>
    <row r="1125" spans="2:14" x14ac:dyDescent="0.3">
      <c r="B1125">
        <v>1121</v>
      </c>
      <c r="C1125" s="18">
        <f t="shared" si="22"/>
        <v>5</v>
      </c>
      <c r="D1125" s="19">
        <v>42671</v>
      </c>
      <c r="E1125">
        <f>IFERROR(VLOOKUP(D1124:D1837,'Остатки на корсчетах'!B$3:D$4956,2,FALSE),0)</f>
        <v>1679.9</v>
      </c>
      <c r="F1125">
        <f>IFERROR(VLOOKUP(D1125:D1837,Сальдо!C$3:D$4010,2,FALSE),0)</f>
        <v>129.30000000000001</v>
      </c>
      <c r="G1125">
        <f>IFERROR(VLOOKUP(D1125:D1837,'Факторы ликвидности'!C$4:L$2204,2,FALSE),0)</f>
        <v>6.2</v>
      </c>
      <c r="H1125">
        <f>IFERROR(VLOOKUP(D1125:D1837,'Факторы ликвидности'!C$4:L$2204,3,FALSE),0)</f>
        <v>-123.8</v>
      </c>
      <c r="I1125">
        <f>IFERROR(VLOOKUP(D1125:D1837,'Факторы ликвидности'!C$4:L$2204,4,FALSE),0)</f>
        <v>0</v>
      </c>
      <c r="J1125">
        <f>IFERROR(VLOOKUP(D1125:D1837,'Факторы ликвидности'!C$4:L$2204,5,FALSE),0)</f>
        <v>0</v>
      </c>
      <c r="K1125">
        <f>IFERROR(VLOOKUP(D1125:D1837,'Факторы ликвидности'!C$4:L$2204,6,FALSE),0)</f>
        <v>0</v>
      </c>
      <c r="L1125">
        <f>IFERROR(VLOOKUP(D1125:D1837,'Факторы ликвидности'!C$4:L$2204,7,FALSE),0)</f>
        <v>0</v>
      </c>
      <c r="M1125">
        <f>IFERROR(VLOOKUP(D1125:D1837,'Факторы ликвидности'!C$4:L$2204,8,FALSE),0)</f>
        <v>0.1</v>
      </c>
      <c r="N1125">
        <f>IFERROR(VLOOKUP(D1125:D1837,'Факторы ликвидности'!C$4:L$2204,10,FALSE),0)</f>
        <v>37.700000000000003</v>
      </c>
    </row>
    <row r="1126" spans="2:14" x14ac:dyDescent="0.3">
      <c r="B1126">
        <v>1122</v>
      </c>
      <c r="C1126" s="18">
        <f t="shared" si="22"/>
        <v>4</v>
      </c>
      <c r="D1126" s="19">
        <v>42670</v>
      </c>
      <c r="E1126">
        <f>IFERROR(VLOOKUP(D1125:D1838,'Остатки на корсчетах'!B$3:D$4956,2,FALSE),0)</f>
        <v>1741.4</v>
      </c>
      <c r="F1126">
        <f>IFERROR(VLOOKUP(D1126:D1838,Сальдо!C$3:D$4010,2,FALSE),0)</f>
        <v>97</v>
      </c>
      <c r="G1126">
        <f>IFERROR(VLOOKUP(D1126:D1838,'Факторы ликвидности'!C$4:L$2204,2,FALSE),0)</f>
        <v>13.5</v>
      </c>
      <c r="H1126">
        <f>IFERROR(VLOOKUP(D1126:D1838,'Факторы ликвидности'!C$4:L$2204,3,FALSE),0)</f>
        <v>-42.7</v>
      </c>
      <c r="I1126">
        <f>IFERROR(VLOOKUP(D1126:D1838,'Факторы ликвидности'!C$4:L$2204,4,FALSE),0)</f>
        <v>0</v>
      </c>
      <c r="J1126">
        <f>IFERROR(VLOOKUP(D1126:D1838,'Факторы ликвидности'!C$4:L$2204,5,FALSE),0)</f>
        <v>0</v>
      </c>
      <c r="K1126">
        <f>IFERROR(VLOOKUP(D1126:D1838,'Факторы ликвидности'!C$4:L$2204,6,FALSE),0)</f>
        <v>0</v>
      </c>
      <c r="L1126">
        <f>IFERROR(VLOOKUP(D1126:D1838,'Факторы ликвидности'!C$4:L$2204,7,FALSE),0)</f>
        <v>0</v>
      </c>
      <c r="M1126">
        <f>IFERROR(VLOOKUP(D1126:D1838,'Факторы ликвидности'!C$4:L$2204,8,FALSE),0)</f>
        <v>0</v>
      </c>
      <c r="N1126">
        <f>IFERROR(VLOOKUP(D1126:D1838,'Факторы ликвидности'!C$4:L$2204,10,FALSE),0)</f>
        <v>-32.299999999999997</v>
      </c>
    </row>
    <row r="1127" spans="2:14" x14ac:dyDescent="0.3">
      <c r="B1127">
        <v>1123</v>
      </c>
      <c r="C1127" s="18">
        <f t="shared" si="22"/>
        <v>3</v>
      </c>
      <c r="D1127" s="19">
        <v>42669</v>
      </c>
      <c r="E1127">
        <f>IFERROR(VLOOKUP(D1126:D1839,'Остатки на корсчетах'!B$3:D$4956,2,FALSE),0)</f>
        <v>1522.1</v>
      </c>
      <c r="F1127">
        <f>IFERROR(VLOOKUP(D1127:D1839,Сальдо!C$3:D$4010,2,FALSE),0)</f>
        <v>111.4</v>
      </c>
      <c r="G1127">
        <f>IFERROR(VLOOKUP(D1127:D1839,'Факторы ликвидности'!C$4:L$2204,2,FALSE),0)</f>
        <v>29.5</v>
      </c>
      <c r="H1127">
        <f>IFERROR(VLOOKUP(D1127:D1839,'Факторы ликвидности'!C$4:L$2204,3,FALSE),0)</f>
        <v>175.7</v>
      </c>
      <c r="I1127">
        <f>IFERROR(VLOOKUP(D1127:D1839,'Факторы ликвидности'!C$4:L$2204,4,FALSE),0)</f>
        <v>0</v>
      </c>
      <c r="J1127">
        <f>IFERROR(VLOOKUP(D1127:D1839,'Факторы ликвидности'!C$4:L$2204,5,FALSE),0)</f>
        <v>0</v>
      </c>
      <c r="K1127">
        <f>IFERROR(VLOOKUP(D1127:D1839,'Факторы ликвидности'!C$4:L$2204,6,FALSE),0)</f>
        <v>0</v>
      </c>
      <c r="L1127">
        <f>IFERROR(VLOOKUP(D1127:D1839,'Факторы ликвидности'!C$4:L$2204,7,FALSE),0)</f>
        <v>0</v>
      </c>
      <c r="M1127">
        <f>IFERROR(VLOOKUP(D1127:D1839,'Факторы ликвидности'!C$4:L$2204,8,FALSE),0)</f>
        <v>0</v>
      </c>
      <c r="N1127">
        <f>IFERROR(VLOOKUP(D1127:D1839,'Факторы ликвидности'!C$4:L$2204,10,FALSE),0)</f>
        <v>14.1</v>
      </c>
    </row>
    <row r="1128" spans="2:14" x14ac:dyDescent="0.3">
      <c r="B1128">
        <v>1124</v>
      </c>
      <c r="C1128" s="16">
        <f t="shared" si="22"/>
        <v>2</v>
      </c>
      <c r="D1128" s="17">
        <v>42668</v>
      </c>
      <c r="E1128">
        <f>IFERROR(VLOOKUP(D1127:D1840,'Остатки на корсчетах'!B$3:D$4956,2,FALSE),0)</f>
        <v>2016.1</v>
      </c>
      <c r="F1128">
        <f>IFERROR(VLOOKUP(D1128:D1840,Сальдо!C$3:D$4010,2,FALSE),0)</f>
        <v>79.099999999999994</v>
      </c>
      <c r="G1128">
        <f>IFERROR(VLOOKUP(D1128:D1840,'Факторы ликвидности'!C$4:L$2204,2,FALSE),0)</f>
        <v>41.2</v>
      </c>
      <c r="H1128">
        <f>IFERROR(VLOOKUP(D1128:D1840,'Факторы ликвидности'!C$4:L$2204,3,FALSE),0)</f>
        <v>-520.6</v>
      </c>
      <c r="I1128">
        <f>IFERROR(VLOOKUP(D1128:D1840,'Факторы ликвидности'!C$4:L$2204,4,FALSE),0)</f>
        <v>0</v>
      </c>
      <c r="J1128">
        <f>IFERROR(VLOOKUP(D1128:D1840,'Факторы ликвидности'!C$4:L$2204,5,FALSE),0)</f>
        <v>0</v>
      </c>
      <c r="K1128">
        <f>IFERROR(VLOOKUP(D1128:D1840,'Факторы ликвидности'!C$4:L$2204,6,FALSE),0)</f>
        <v>0</v>
      </c>
      <c r="L1128">
        <f>IFERROR(VLOOKUP(D1128:D1840,'Факторы ликвидности'!C$4:L$2204,7,FALSE),0)</f>
        <v>0</v>
      </c>
      <c r="M1128">
        <f>IFERROR(VLOOKUP(D1128:D1840,'Факторы ликвидности'!C$4:L$2204,8,FALSE),0)</f>
        <v>0</v>
      </c>
      <c r="N1128">
        <f>IFERROR(VLOOKUP(D1128:D1840,'Факторы ликвидности'!C$4:L$2204,10,FALSE),0)</f>
        <v>-14.6</v>
      </c>
    </row>
    <row r="1129" spans="2:14" x14ac:dyDescent="0.3">
      <c r="B1129">
        <v>1125</v>
      </c>
      <c r="C1129" s="16">
        <f t="shared" si="22"/>
        <v>1</v>
      </c>
      <c r="D1129" s="17">
        <v>42667</v>
      </c>
      <c r="E1129">
        <f>IFERROR(VLOOKUP(D1128:D1841,'Остатки на корсчетах'!B$3:D$4956,2,FALSE),0)</f>
        <v>2164.6999999999998</v>
      </c>
      <c r="F1129">
        <f>IFERROR(VLOOKUP(D1129:D1841,Сальдо!C$3:D$4010,2,FALSE),0)</f>
        <v>82.9</v>
      </c>
      <c r="G1129">
        <f>IFERROR(VLOOKUP(D1129:D1841,'Факторы ликвидности'!C$4:L$2204,2,FALSE),0)</f>
        <v>61.9</v>
      </c>
      <c r="H1129">
        <f>IFERROR(VLOOKUP(D1129:D1841,'Факторы ликвидности'!C$4:L$2204,3,FALSE),0)</f>
        <v>-209.4</v>
      </c>
      <c r="I1129">
        <f>IFERROR(VLOOKUP(D1129:D1841,'Факторы ликвидности'!C$4:L$2204,4,FALSE),0)</f>
        <v>0</v>
      </c>
      <c r="J1129">
        <f>IFERROR(VLOOKUP(D1129:D1841,'Факторы ликвидности'!C$4:L$2204,5,FALSE),0)</f>
        <v>0</v>
      </c>
      <c r="K1129">
        <f>IFERROR(VLOOKUP(D1129:D1841,'Факторы ликвидности'!C$4:L$2204,6,FALSE),0)</f>
        <v>0</v>
      </c>
      <c r="L1129">
        <f>IFERROR(VLOOKUP(D1129:D1841,'Факторы ликвидности'!C$4:L$2204,7,FALSE),0)</f>
        <v>0</v>
      </c>
      <c r="M1129">
        <f>IFERROR(VLOOKUP(D1129:D1841,'Факторы ликвидности'!C$4:L$2204,8,FALSE),0)</f>
        <v>0</v>
      </c>
      <c r="N1129">
        <f>IFERROR(VLOOKUP(D1129:D1841,'Факторы ликвидности'!C$4:L$2204,10,FALSE),0)</f>
        <v>-1.1000000000000001</v>
      </c>
    </row>
    <row r="1130" spans="2:14" x14ac:dyDescent="0.3">
      <c r="B1130">
        <v>1126</v>
      </c>
      <c r="C1130" s="16">
        <f t="shared" si="22"/>
        <v>7</v>
      </c>
      <c r="D1130" s="17">
        <v>42666</v>
      </c>
      <c r="E1130">
        <f>IFERROR(VLOOKUP(D1129:D1842,'Остатки на корсчетах'!B$3:D$4956,2,FALSE),0)</f>
        <v>0</v>
      </c>
      <c r="F1130">
        <f>IFERROR(VLOOKUP(D1130:D1842,Сальдо!C$3:D$4010,2,FALSE),0)</f>
        <v>0</v>
      </c>
      <c r="G1130">
        <f>IFERROR(VLOOKUP(D1130:D1842,'Факторы ликвидности'!C$4:L$2204,2,FALSE),0)</f>
        <v>0</v>
      </c>
      <c r="H1130">
        <f>IFERROR(VLOOKUP(D1130:D1842,'Факторы ликвидности'!C$4:L$2204,3,FALSE),0)</f>
        <v>0</v>
      </c>
      <c r="I1130">
        <f>IFERROR(VLOOKUP(D1130:D1842,'Факторы ликвидности'!C$4:L$2204,4,FALSE),0)</f>
        <v>0</v>
      </c>
      <c r="J1130">
        <f>IFERROR(VLOOKUP(D1130:D1842,'Факторы ликвидности'!C$4:L$2204,5,FALSE),0)</f>
        <v>0</v>
      </c>
      <c r="K1130">
        <f>IFERROR(VLOOKUP(D1130:D1842,'Факторы ликвидности'!C$4:L$2204,6,FALSE),0)</f>
        <v>0</v>
      </c>
      <c r="L1130">
        <f>IFERROR(VLOOKUP(D1130:D1842,'Факторы ликвидности'!C$4:L$2204,7,FALSE),0)</f>
        <v>0</v>
      </c>
      <c r="M1130">
        <f>IFERROR(VLOOKUP(D1130:D1842,'Факторы ликвидности'!C$4:L$2204,8,FALSE),0)</f>
        <v>0</v>
      </c>
      <c r="N1130">
        <f>IFERROR(VLOOKUP(D1130:D1842,'Факторы ликвидности'!C$4:L$2204,10,FALSE),0)</f>
        <v>0</v>
      </c>
    </row>
    <row r="1131" spans="2:14" x14ac:dyDescent="0.3">
      <c r="B1131">
        <v>1127</v>
      </c>
      <c r="C1131" s="16">
        <f t="shared" si="22"/>
        <v>6</v>
      </c>
      <c r="D1131" s="17">
        <v>42665</v>
      </c>
      <c r="E1131">
        <f>IFERROR(VLOOKUP(D1130:D1843,'Остатки на корсчетах'!B$3:D$4956,2,FALSE),0)</f>
        <v>0</v>
      </c>
      <c r="F1131">
        <f>IFERROR(VLOOKUP(D1131:D1843,Сальдо!C$3:D$4010,2,FALSE),0)</f>
        <v>0</v>
      </c>
      <c r="G1131">
        <f>IFERROR(VLOOKUP(D1131:D1843,'Факторы ликвидности'!C$4:L$2204,2,FALSE),0)</f>
        <v>0</v>
      </c>
      <c r="H1131">
        <f>IFERROR(VLOOKUP(D1131:D1843,'Факторы ликвидности'!C$4:L$2204,3,FALSE),0)</f>
        <v>0</v>
      </c>
      <c r="I1131">
        <f>IFERROR(VLOOKUP(D1131:D1843,'Факторы ликвидности'!C$4:L$2204,4,FALSE),0)</f>
        <v>0</v>
      </c>
      <c r="J1131">
        <f>IFERROR(VLOOKUP(D1131:D1843,'Факторы ликвидности'!C$4:L$2204,5,FALSE),0)</f>
        <v>0</v>
      </c>
      <c r="K1131">
        <f>IFERROR(VLOOKUP(D1131:D1843,'Факторы ликвидности'!C$4:L$2204,6,FALSE),0)</f>
        <v>0</v>
      </c>
      <c r="L1131">
        <f>IFERROR(VLOOKUP(D1131:D1843,'Факторы ликвидности'!C$4:L$2204,7,FALSE),0)</f>
        <v>0</v>
      </c>
      <c r="M1131">
        <f>IFERROR(VLOOKUP(D1131:D1843,'Факторы ликвидности'!C$4:L$2204,8,FALSE),0)</f>
        <v>0</v>
      </c>
      <c r="N1131">
        <f>IFERROR(VLOOKUP(D1131:D1843,'Факторы ликвидности'!C$4:L$2204,10,FALSE),0)</f>
        <v>0</v>
      </c>
    </row>
    <row r="1132" spans="2:14" x14ac:dyDescent="0.3">
      <c r="B1132">
        <v>1128</v>
      </c>
      <c r="C1132" s="16">
        <f t="shared" si="22"/>
        <v>5</v>
      </c>
      <c r="D1132" s="17">
        <v>42664</v>
      </c>
      <c r="E1132">
        <f>IFERROR(VLOOKUP(D1131:D1844,'Остатки на корсчетах'!B$3:D$4956,2,FALSE),0)</f>
        <v>1901.8</v>
      </c>
      <c r="F1132">
        <f>IFERROR(VLOOKUP(D1132:D1844,Сальдо!C$3:D$4010,2,FALSE),0)</f>
        <v>100.5</v>
      </c>
      <c r="G1132">
        <f>IFERROR(VLOOKUP(D1132:D1844,'Факторы ликвидности'!C$4:L$2204,2,FALSE),0)</f>
        <v>6.4</v>
      </c>
      <c r="H1132">
        <f>IFERROR(VLOOKUP(D1132:D1844,'Факторы ликвидности'!C$4:L$2204,3,FALSE),0)</f>
        <v>236.3</v>
      </c>
      <c r="I1132">
        <f>IFERROR(VLOOKUP(D1132:D1844,'Факторы ликвидности'!C$4:L$2204,4,FALSE),0)</f>
        <v>0</v>
      </c>
      <c r="J1132">
        <f>IFERROR(VLOOKUP(D1132:D1844,'Факторы ликвидности'!C$4:L$2204,5,FALSE),0)</f>
        <v>0</v>
      </c>
      <c r="K1132">
        <f>IFERROR(VLOOKUP(D1132:D1844,'Факторы ликвидности'!C$4:L$2204,6,FALSE),0)</f>
        <v>0</v>
      </c>
      <c r="L1132">
        <f>IFERROR(VLOOKUP(D1132:D1844,'Факторы ликвидности'!C$4:L$2204,7,FALSE),0)</f>
        <v>0</v>
      </c>
      <c r="M1132">
        <f>IFERROR(VLOOKUP(D1132:D1844,'Факторы ликвидности'!C$4:L$2204,8,FALSE),0)</f>
        <v>0</v>
      </c>
      <c r="N1132">
        <f>IFERROR(VLOOKUP(D1132:D1844,'Факторы ликвидности'!C$4:L$2204,10,FALSE),0)</f>
        <v>20.2</v>
      </c>
    </row>
    <row r="1133" spans="2:14" x14ac:dyDescent="0.3">
      <c r="B1133">
        <v>1129</v>
      </c>
      <c r="C1133" s="16">
        <f t="shared" si="22"/>
        <v>4</v>
      </c>
      <c r="D1133" s="17">
        <v>42663</v>
      </c>
      <c r="E1133">
        <f>IFERROR(VLOOKUP(D1132:D1845,'Остатки на корсчетах'!B$3:D$4956,2,FALSE),0)</f>
        <v>1985.3</v>
      </c>
      <c r="F1133">
        <f>IFERROR(VLOOKUP(D1133:D1845,Сальдо!C$3:D$4010,2,FALSE),0)</f>
        <v>1.5</v>
      </c>
      <c r="G1133">
        <f>IFERROR(VLOOKUP(D1133:D1845,'Факторы ликвидности'!C$4:L$2204,2,FALSE),0)</f>
        <v>6.4</v>
      </c>
      <c r="H1133">
        <f>IFERROR(VLOOKUP(D1133:D1845,'Факторы ликвидности'!C$4:L$2204,3,FALSE),0)</f>
        <v>14.2</v>
      </c>
      <c r="I1133">
        <f>IFERROR(VLOOKUP(D1133:D1845,'Факторы ликвидности'!C$4:L$2204,4,FALSE),0)</f>
        <v>0</v>
      </c>
      <c r="J1133">
        <f>IFERROR(VLOOKUP(D1133:D1845,'Факторы ликвидности'!C$4:L$2204,5,FALSE),0)</f>
        <v>0</v>
      </c>
      <c r="K1133">
        <f>IFERROR(VLOOKUP(D1133:D1845,'Факторы ликвидности'!C$4:L$2204,6,FALSE),0)</f>
        <v>0</v>
      </c>
      <c r="L1133">
        <f>IFERROR(VLOOKUP(D1133:D1845,'Факторы ликвидности'!C$4:L$2204,7,FALSE),0)</f>
        <v>0</v>
      </c>
      <c r="M1133">
        <f>IFERROR(VLOOKUP(D1133:D1845,'Факторы ликвидности'!C$4:L$2204,8,FALSE),0)</f>
        <v>0</v>
      </c>
      <c r="N1133">
        <f>IFERROR(VLOOKUP(D1133:D1845,'Факторы ликвидности'!C$4:L$2204,10,FALSE),0)</f>
        <v>-104.1</v>
      </c>
    </row>
    <row r="1134" spans="2:14" x14ac:dyDescent="0.3">
      <c r="B1134">
        <v>1130</v>
      </c>
      <c r="C1134" s="16">
        <f t="shared" si="22"/>
        <v>3</v>
      </c>
      <c r="D1134" s="17">
        <v>42662</v>
      </c>
      <c r="E1134">
        <f>IFERROR(VLOOKUP(D1133:D1846,'Остатки на корсчетах'!B$3:D$4956,2,FALSE),0)</f>
        <v>2059</v>
      </c>
      <c r="F1134">
        <f>IFERROR(VLOOKUP(D1134:D1846,Сальдо!C$3:D$4010,2,FALSE),0)</f>
        <v>25.9</v>
      </c>
      <c r="G1134">
        <f>IFERROR(VLOOKUP(D1134:D1846,'Факторы ликвидности'!C$4:L$2204,2,FALSE),0)</f>
        <v>9.3000000000000007</v>
      </c>
      <c r="H1134">
        <f>IFERROR(VLOOKUP(D1134:D1846,'Факторы ликвидности'!C$4:L$2204,3,FALSE),0)</f>
        <v>-107.7</v>
      </c>
      <c r="I1134">
        <f>IFERROR(VLOOKUP(D1134:D1846,'Факторы ликвидности'!C$4:L$2204,4,FALSE),0)</f>
        <v>0</v>
      </c>
      <c r="J1134">
        <f>IFERROR(VLOOKUP(D1134:D1846,'Факторы ликвидности'!C$4:L$2204,5,FALSE),0)</f>
        <v>0</v>
      </c>
      <c r="K1134">
        <f>IFERROR(VLOOKUP(D1134:D1846,'Факторы ликвидности'!C$4:L$2204,6,FALSE),0)</f>
        <v>0</v>
      </c>
      <c r="L1134">
        <f>IFERROR(VLOOKUP(D1134:D1846,'Факторы ликвидности'!C$4:L$2204,7,FALSE),0)</f>
        <v>0</v>
      </c>
      <c r="M1134">
        <f>IFERROR(VLOOKUP(D1134:D1846,'Факторы ликвидности'!C$4:L$2204,8,FALSE),0)</f>
        <v>-0.1</v>
      </c>
      <c r="N1134">
        <f>IFERROR(VLOOKUP(D1134:D1846,'Факторы ликвидности'!C$4:L$2204,10,FALSE),0)</f>
        <v>24.9</v>
      </c>
    </row>
    <row r="1135" spans="2:14" x14ac:dyDescent="0.3">
      <c r="B1135">
        <v>1131</v>
      </c>
      <c r="C1135" s="18">
        <f t="shared" si="22"/>
        <v>2</v>
      </c>
      <c r="D1135" s="8">
        <v>42661</v>
      </c>
      <c r="E1135">
        <f>IFERROR(VLOOKUP(D1134:D1847,'Остатки на корсчетах'!B$3:D$4956,2,FALSE),0)</f>
        <v>2053.4</v>
      </c>
      <c r="F1135">
        <f>IFERROR(VLOOKUP(D1135:D1847,Сальдо!C$3:D$4010,2,FALSE),0)</f>
        <v>44</v>
      </c>
      <c r="G1135">
        <f>IFERROR(VLOOKUP(D1135:D1847,'Факторы ликвидности'!C$4:L$2204,2,FALSE),0)</f>
        <v>13</v>
      </c>
      <c r="H1135">
        <f>IFERROR(VLOOKUP(D1135:D1847,'Факторы ликвидности'!C$4:L$2204,3,FALSE),0)</f>
        <v>58.3</v>
      </c>
      <c r="I1135">
        <f>IFERROR(VLOOKUP(D1135:D1847,'Факторы ликвидности'!C$4:L$2204,4,FALSE),0)</f>
        <v>0</v>
      </c>
      <c r="J1135">
        <f>IFERROR(VLOOKUP(D1135:D1847,'Факторы ликвидности'!C$4:L$2204,5,FALSE),0)</f>
        <v>0</v>
      </c>
      <c r="K1135">
        <f>IFERROR(VLOOKUP(D1135:D1847,'Факторы ликвидности'!C$4:L$2204,6,FALSE),0)</f>
        <v>0</v>
      </c>
      <c r="L1135">
        <f>IFERROR(VLOOKUP(D1135:D1847,'Факторы ликвидности'!C$4:L$2204,7,FALSE),0)</f>
        <v>0</v>
      </c>
      <c r="M1135">
        <f>IFERROR(VLOOKUP(D1135:D1847,'Факторы ликвидности'!C$4:L$2204,8,FALSE),0)</f>
        <v>-1.5</v>
      </c>
      <c r="N1135">
        <f>IFERROR(VLOOKUP(D1135:D1847,'Факторы ликвидности'!C$4:L$2204,10,FALSE),0)</f>
        <v>-64.2</v>
      </c>
    </row>
    <row r="1136" spans="2:14" x14ac:dyDescent="0.3">
      <c r="B1136">
        <v>1132</v>
      </c>
      <c r="C1136" s="18">
        <f t="shared" si="22"/>
        <v>1</v>
      </c>
      <c r="D1136" s="8">
        <v>42660</v>
      </c>
      <c r="E1136">
        <f>IFERROR(VLOOKUP(D1135:D1848,'Остатки на корсчетах'!B$3:D$4956,2,FALSE),0)</f>
        <v>2080.9</v>
      </c>
      <c r="F1136">
        <f>IFERROR(VLOOKUP(D1136:D1848,Сальдо!C$3:D$4010,2,FALSE),0)</f>
        <v>30.2</v>
      </c>
      <c r="G1136">
        <f>IFERROR(VLOOKUP(D1136:D1848,'Факторы ликвидности'!C$4:L$2204,2,FALSE),0)</f>
        <v>26</v>
      </c>
      <c r="H1136">
        <f>IFERROR(VLOOKUP(D1136:D1848,'Факторы ликвидности'!C$4:L$2204,3,FALSE),0)</f>
        <v>-40.799999999999997</v>
      </c>
      <c r="I1136">
        <f>IFERROR(VLOOKUP(D1136:D1848,'Факторы ликвидности'!C$4:L$2204,4,FALSE),0)</f>
        <v>0</v>
      </c>
      <c r="J1136">
        <f>IFERROR(VLOOKUP(D1136:D1848,'Факторы ликвидности'!C$4:L$2204,5,FALSE),0)</f>
        <v>0</v>
      </c>
      <c r="K1136">
        <f>IFERROR(VLOOKUP(D1136:D1848,'Факторы ликвидности'!C$4:L$2204,6,FALSE),0)</f>
        <v>0</v>
      </c>
      <c r="L1136">
        <f>IFERROR(VLOOKUP(D1136:D1848,'Факторы ликвидности'!C$4:L$2204,7,FALSE),0)</f>
        <v>0</v>
      </c>
      <c r="M1136">
        <f>IFERROR(VLOOKUP(D1136:D1848,'Факторы ликвидности'!C$4:L$2204,8,FALSE),0)</f>
        <v>1.5</v>
      </c>
      <c r="N1136">
        <f>IFERROR(VLOOKUP(D1136:D1848,'Факторы ликвидности'!C$4:L$2204,10,FALSE),0)</f>
        <v>-14.2</v>
      </c>
    </row>
    <row r="1137" spans="2:14" x14ac:dyDescent="0.3">
      <c r="B1137">
        <v>1133</v>
      </c>
      <c r="C1137" s="18">
        <f t="shared" si="22"/>
        <v>7</v>
      </c>
      <c r="D1137" s="19">
        <v>42659</v>
      </c>
      <c r="E1137">
        <f>IFERROR(VLOOKUP(D1136:D1849,'Остатки на корсчетах'!B$3:D$4956,2,FALSE),0)</f>
        <v>0</v>
      </c>
      <c r="F1137">
        <f>IFERROR(VLOOKUP(D1137:D1849,Сальдо!C$3:D$4010,2,FALSE),0)</f>
        <v>0</v>
      </c>
      <c r="G1137">
        <f>IFERROR(VLOOKUP(D1137:D1849,'Факторы ликвидности'!C$4:L$2204,2,FALSE),0)</f>
        <v>0</v>
      </c>
      <c r="H1137">
        <f>IFERROR(VLOOKUP(D1137:D1849,'Факторы ликвидности'!C$4:L$2204,3,FALSE),0)</f>
        <v>0</v>
      </c>
      <c r="I1137">
        <f>IFERROR(VLOOKUP(D1137:D1849,'Факторы ликвидности'!C$4:L$2204,4,FALSE),0)</f>
        <v>0</v>
      </c>
      <c r="J1137">
        <f>IFERROR(VLOOKUP(D1137:D1849,'Факторы ликвидности'!C$4:L$2204,5,FALSE),0)</f>
        <v>0</v>
      </c>
      <c r="K1137">
        <f>IFERROR(VLOOKUP(D1137:D1849,'Факторы ликвидности'!C$4:L$2204,6,FALSE),0)</f>
        <v>0</v>
      </c>
      <c r="L1137">
        <f>IFERROR(VLOOKUP(D1137:D1849,'Факторы ликвидности'!C$4:L$2204,7,FALSE),0)</f>
        <v>0</v>
      </c>
      <c r="M1137">
        <f>IFERROR(VLOOKUP(D1137:D1849,'Факторы ликвидности'!C$4:L$2204,8,FALSE),0)</f>
        <v>0</v>
      </c>
      <c r="N1137">
        <f>IFERROR(VLOOKUP(D1137:D1849,'Факторы ликвидности'!C$4:L$2204,10,FALSE),0)</f>
        <v>0</v>
      </c>
    </row>
    <row r="1138" spans="2:14" x14ac:dyDescent="0.3">
      <c r="B1138">
        <v>1134</v>
      </c>
      <c r="C1138" s="18">
        <f t="shared" si="22"/>
        <v>6</v>
      </c>
      <c r="D1138" s="19">
        <v>42658</v>
      </c>
      <c r="E1138">
        <f>IFERROR(VLOOKUP(D1137:D1850,'Остатки на корсчетах'!B$3:D$4956,2,FALSE),0)</f>
        <v>0</v>
      </c>
      <c r="F1138">
        <f>IFERROR(VLOOKUP(D1138:D1850,Сальдо!C$3:D$4010,2,FALSE),0)</f>
        <v>0</v>
      </c>
      <c r="G1138">
        <f>IFERROR(VLOOKUP(D1138:D1850,'Факторы ликвидности'!C$4:L$2204,2,FALSE),0)</f>
        <v>0</v>
      </c>
      <c r="H1138">
        <f>IFERROR(VLOOKUP(D1138:D1850,'Факторы ликвидности'!C$4:L$2204,3,FALSE),0)</f>
        <v>0</v>
      </c>
      <c r="I1138">
        <f>IFERROR(VLOOKUP(D1138:D1850,'Факторы ликвидности'!C$4:L$2204,4,FALSE),0)</f>
        <v>0</v>
      </c>
      <c r="J1138">
        <f>IFERROR(VLOOKUP(D1138:D1850,'Факторы ликвидности'!C$4:L$2204,5,FALSE),0)</f>
        <v>0</v>
      </c>
      <c r="K1138">
        <f>IFERROR(VLOOKUP(D1138:D1850,'Факторы ликвидности'!C$4:L$2204,6,FALSE),0)</f>
        <v>0</v>
      </c>
      <c r="L1138">
        <f>IFERROR(VLOOKUP(D1138:D1850,'Факторы ликвидности'!C$4:L$2204,7,FALSE),0)</f>
        <v>0</v>
      </c>
      <c r="M1138">
        <f>IFERROR(VLOOKUP(D1138:D1850,'Факторы ликвидности'!C$4:L$2204,8,FALSE),0)</f>
        <v>0</v>
      </c>
      <c r="N1138">
        <f>IFERROR(VLOOKUP(D1138:D1850,'Факторы ликвидности'!C$4:L$2204,10,FALSE),0)</f>
        <v>0</v>
      </c>
    </row>
    <row r="1139" spans="2:14" x14ac:dyDescent="0.3">
      <c r="B1139">
        <v>1135</v>
      </c>
      <c r="C1139" s="18">
        <f t="shared" si="22"/>
        <v>5</v>
      </c>
      <c r="D1139" s="19">
        <v>42657</v>
      </c>
      <c r="E1139">
        <f>IFERROR(VLOOKUP(D1138:D1851,'Остатки на корсчетах'!B$3:D$4956,2,FALSE),0)</f>
        <v>1862</v>
      </c>
      <c r="F1139">
        <f>IFERROR(VLOOKUP(D1139:D1851,Сальдо!C$3:D$4010,2,FALSE),0)</f>
        <v>-59.4</v>
      </c>
      <c r="G1139">
        <f>IFERROR(VLOOKUP(D1139:D1851,'Факторы ликвидности'!C$4:L$2204,2,FALSE),0)</f>
        <v>-29.4</v>
      </c>
      <c r="H1139">
        <f>IFERROR(VLOOKUP(D1139:D1851,'Факторы ликвидности'!C$4:L$2204,3,FALSE),0)</f>
        <v>337.4</v>
      </c>
      <c r="I1139">
        <f>IFERROR(VLOOKUP(D1139:D1851,'Факторы ликвидности'!C$4:L$2204,4,FALSE),0)</f>
        <v>0</v>
      </c>
      <c r="J1139">
        <f>IFERROR(VLOOKUP(D1139:D1851,'Факторы ликвидности'!C$4:L$2204,5,FALSE),0)</f>
        <v>0</v>
      </c>
      <c r="K1139">
        <f>IFERROR(VLOOKUP(D1139:D1851,'Факторы ликвидности'!C$4:L$2204,6,FALSE),0)</f>
        <v>0</v>
      </c>
      <c r="L1139">
        <f>IFERROR(VLOOKUP(D1139:D1851,'Факторы ликвидности'!C$4:L$2204,7,FALSE),0)</f>
        <v>0</v>
      </c>
      <c r="M1139">
        <f>IFERROR(VLOOKUP(D1139:D1851,'Факторы ликвидности'!C$4:L$2204,8,FALSE),0)</f>
        <v>-0.3</v>
      </c>
      <c r="N1139">
        <f>IFERROR(VLOOKUP(D1139:D1851,'Факторы ликвидности'!C$4:L$2204,10,FALSE),0)</f>
        <v>-88.9</v>
      </c>
    </row>
    <row r="1140" spans="2:14" x14ac:dyDescent="0.3">
      <c r="B1140">
        <v>1136</v>
      </c>
      <c r="C1140" s="18">
        <f t="shared" si="22"/>
        <v>4</v>
      </c>
      <c r="D1140" s="19">
        <v>42656</v>
      </c>
      <c r="E1140">
        <f>IFERROR(VLOOKUP(D1139:D1852,'Остатки на корсчетах'!B$3:D$4956,2,FALSE),0)</f>
        <v>1852.2</v>
      </c>
      <c r="F1140">
        <f>IFERROR(VLOOKUP(D1140:D1852,Сальдо!C$3:D$4010,2,FALSE),0)</f>
        <v>-2.6</v>
      </c>
      <c r="G1140">
        <f>IFERROR(VLOOKUP(D1140:D1852,'Факторы ликвидности'!C$4:L$2204,2,FALSE),0)</f>
        <v>-39.299999999999997</v>
      </c>
      <c r="H1140">
        <f>IFERROR(VLOOKUP(D1140:D1852,'Факторы ликвидности'!C$4:L$2204,3,FALSE),0)</f>
        <v>-4.5</v>
      </c>
      <c r="I1140">
        <f>IFERROR(VLOOKUP(D1140:D1852,'Факторы ликвидности'!C$4:L$2204,4,FALSE),0)</f>
        <v>0</v>
      </c>
      <c r="J1140">
        <f>IFERROR(VLOOKUP(D1140:D1852,'Факторы ликвидности'!C$4:L$2204,5,FALSE),0)</f>
        <v>0</v>
      </c>
      <c r="K1140">
        <f>IFERROR(VLOOKUP(D1140:D1852,'Факторы ликвидности'!C$4:L$2204,6,FALSE),0)</f>
        <v>0</v>
      </c>
      <c r="L1140">
        <f>IFERROR(VLOOKUP(D1140:D1852,'Факторы ликвидности'!C$4:L$2204,7,FALSE),0)</f>
        <v>0</v>
      </c>
      <c r="M1140">
        <f>IFERROR(VLOOKUP(D1140:D1852,'Факторы ликвидности'!C$4:L$2204,8,FALSE),0)</f>
        <v>0</v>
      </c>
      <c r="N1140">
        <f>IFERROR(VLOOKUP(D1140:D1852,'Факторы ликвидности'!C$4:L$2204,10,FALSE),0)</f>
        <v>53.5</v>
      </c>
    </row>
    <row r="1141" spans="2:14" x14ac:dyDescent="0.3">
      <c r="B1141">
        <v>1137</v>
      </c>
      <c r="C1141" s="18">
        <f t="shared" si="22"/>
        <v>3</v>
      </c>
      <c r="D1141" s="19">
        <v>42655</v>
      </c>
      <c r="E1141">
        <f>IFERROR(VLOOKUP(D1140:D1853,'Остатки на корсчетах'!B$3:D$4956,2,FALSE),0)</f>
        <v>2168.3000000000002</v>
      </c>
      <c r="F1141">
        <f>IFERROR(VLOOKUP(D1141:D1853,Сальдо!C$3:D$4010,2,FALSE),0)</f>
        <v>145.5</v>
      </c>
      <c r="G1141">
        <f>IFERROR(VLOOKUP(D1141:D1853,'Факторы ликвидности'!C$4:L$2204,2,FALSE),0)</f>
        <v>-21.6</v>
      </c>
      <c r="H1141">
        <f>IFERROR(VLOOKUP(D1141:D1853,'Факторы ликвидности'!C$4:L$2204,3,FALSE),0)</f>
        <v>-447.9</v>
      </c>
      <c r="I1141">
        <f>IFERROR(VLOOKUP(D1141:D1853,'Факторы ликвидности'!C$4:L$2204,4,FALSE),0)</f>
        <v>0</v>
      </c>
      <c r="J1141">
        <f>IFERROR(VLOOKUP(D1141:D1853,'Факторы ликвидности'!C$4:L$2204,5,FALSE),0)</f>
        <v>0</v>
      </c>
      <c r="K1141">
        <f>IFERROR(VLOOKUP(D1141:D1853,'Факторы ликвидности'!C$4:L$2204,6,FALSE),0)</f>
        <v>0</v>
      </c>
      <c r="L1141">
        <f>IFERROR(VLOOKUP(D1141:D1853,'Факторы ликвидности'!C$4:L$2204,7,FALSE),0)</f>
        <v>0</v>
      </c>
      <c r="M1141">
        <f>IFERROR(VLOOKUP(D1141:D1853,'Факторы ликвидности'!C$4:L$2204,8,FALSE),0)</f>
        <v>0.1</v>
      </c>
      <c r="N1141">
        <f>IFERROR(VLOOKUP(D1141:D1853,'Факторы ликвидности'!C$4:L$2204,10,FALSE),0)</f>
        <v>153.30000000000001</v>
      </c>
    </row>
    <row r="1142" spans="2:14" x14ac:dyDescent="0.3">
      <c r="B1142">
        <v>1138</v>
      </c>
      <c r="C1142" s="16">
        <f t="shared" si="22"/>
        <v>2</v>
      </c>
      <c r="D1142" s="17">
        <v>42654</v>
      </c>
      <c r="E1142">
        <f>IFERROR(VLOOKUP(D1141:D1854,'Остатки на корсчетах'!B$3:D$4956,2,FALSE),0)</f>
        <v>2137.9</v>
      </c>
      <c r="F1142">
        <f>IFERROR(VLOOKUP(D1142:D1854,Сальдо!C$3:D$4010,2,FALSE),0)</f>
        <v>-48.8</v>
      </c>
      <c r="G1142">
        <f>IFERROR(VLOOKUP(D1142:D1854,'Факторы ликвидности'!C$4:L$2204,2,FALSE),0)</f>
        <v>-4.9000000000000004</v>
      </c>
      <c r="H1142">
        <f>IFERROR(VLOOKUP(D1142:D1854,'Факторы ликвидности'!C$4:L$2204,3,FALSE),0)</f>
        <v>87.7</v>
      </c>
      <c r="I1142">
        <f>IFERROR(VLOOKUP(D1142:D1854,'Факторы ликвидности'!C$4:L$2204,4,FALSE),0)</f>
        <v>0</v>
      </c>
      <c r="J1142">
        <f>IFERROR(VLOOKUP(D1142:D1854,'Факторы ликвидности'!C$4:L$2204,5,FALSE),0)</f>
        <v>0</v>
      </c>
      <c r="K1142">
        <f>IFERROR(VLOOKUP(D1142:D1854,'Факторы ликвидности'!C$4:L$2204,6,FALSE),0)</f>
        <v>0</v>
      </c>
      <c r="L1142">
        <f>IFERROR(VLOOKUP(D1142:D1854,'Факторы ликвидности'!C$4:L$2204,7,FALSE),0)</f>
        <v>0</v>
      </c>
      <c r="M1142">
        <f>IFERROR(VLOOKUP(D1142:D1854,'Факторы ликвидности'!C$4:L$2204,8,FALSE),0)</f>
        <v>0</v>
      </c>
      <c r="N1142">
        <f>IFERROR(VLOOKUP(D1142:D1854,'Факторы ликвидности'!C$4:L$2204,10,FALSE),0)</f>
        <v>-52.4</v>
      </c>
    </row>
    <row r="1143" spans="2:14" x14ac:dyDescent="0.3">
      <c r="B1143">
        <v>1139</v>
      </c>
      <c r="C1143" s="16">
        <f t="shared" si="22"/>
        <v>1</v>
      </c>
      <c r="D1143" s="17">
        <v>42653</v>
      </c>
      <c r="E1143">
        <f>IFERROR(VLOOKUP(D1142:D1855,'Остатки на корсчетах'!B$3:D$4956,2,FALSE),0)</f>
        <v>2102.9</v>
      </c>
      <c r="F1143">
        <f>IFERROR(VLOOKUP(D1143:D1855,Сальдо!C$3:D$4010,2,FALSE),0)</f>
        <v>-20.6</v>
      </c>
      <c r="G1143">
        <f>IFERROR(VLOOKUP(D1143:D1855,'Факторы ликвидности'!C$4:L$2204,2,FALSE),0)</f>
        <v>9.4</v>
      </c>
      <c r="H1143">
        <f>IFERROR(VLOOKUP(D1143:D1855,'Факторы ликвидности'!C$4:L$2204,3,FALSE),0)</f>
        <v>-4.9000000000000004</v>
      </c>
      <c r="I1143">
        <f>IFERROR(VLOOKUP(D1143:D1855,'Факторы ликвидности'!C$4:L$2204,4,FALSE),0)</f>
        <v>0</v>
      </c>
      <c r="J1143">
        <f>IFERROR(VLOOKUP(D1143:D1855,'Факторы ликвидности'!C$4:L$2204,5,FALSE),0)</f>
        <v>0</v>
      </c>
      <c r="K1143">
        <f>IFERROR(VLOOKUP(D1143:D1855,'Факторы ликвидности'!C$4:L$2204,6,FALSE),0)</f>
        <v>0</v>
      </c>
      <c r="L1143">
        <f>IFERROR(VLOOKUP(D1143:D1855,'Факторы ликвидности'!C$4:L$2204,7,FALSE),0)</f>
        <v>0</v>
      </c>
      <c r="M1143">
        <f>IFERROR(VLOOKUP(D1143:D1855,'Факторы ликвидности'!C$4:L$2204,8,FALSE),0)</f>
        <v>0</v>
      </c>
      <c r="N1143">
        <f>IFERROR(VLOOKUP(D1143:D1855,'Факторы ликвидности'!C$4:L$2204,10,FALSE),0)</f>
        <v>30.5</v>
      </c>
    </row>
    <row r="1144" spans="2:14" x14ac:dyDescent="0.3">
      <c r="B1144">
        <v>1140</v>
      </c>
      <c r="C1144" s="16">
        <f t="shared" si="22"/>
        <v>7</v>
      </c>
      <c r="D1144" s="17">
        <v>42652</v>
      </c>
      <c r="E1144">
        <f>IFERROR(VLOOKUP(D1143:D1856,'Остатки на корсчетах'!B$3:D$4956,2,FALSE),0)</f>
        <v>0</v>
      </c>
      <c r="F1144">
        <f>IFERROR(VLOOKUP(D1144:D1856,Сальдо!C$3:D$4010,2,FALSE),0)</f>
        <v>0</v>
      </c>
      <c r="G1144">
        <f>IFERROR(VLOOKUP(D1144:D1856,'Факторы ликвидности'!C$4:L$2204,2,FALSE),0)</f>
        <v>0</v>
      </c>
      <c r="H1144">
        <f>IFERROR(VLOOKUP(D1144:D1856,'Факторы ликвидности'!C$4:L$2204,3,FALSE),0)</f>
        <v>0</v>
      </c>
      <c r="I1144">
        <f>IFERROR(VLOOKUP(D1144:D1856,'Факторы ликвидности'!C$4:L$2204,4,FALSE),0)</f>
        <v>0</v>
      </c>
      <c r="J1144">
        <f>IFERROR(VLOOKUP(D1144:D1856,'Факторы ликвидности'!C$4:L$2204,5,FALSE),0)</f>
        <v>0</v>
      </c>
      <c r="K1144">
        <f>IFERROR(VLOOKUP(D1144:D1856,'Факторы ликвидности'!C$4:L$2204,6,FALSE),0)</f>
        <v>0</v>
      </c>
      <c r="L1144">
        <f>IFERROR(VLOOKUP(D1144:D1856,'Факторы ликвидности'!C$4:L$2204,7,FALSE),0)</f>
        <v>0</v>
      </c>
      <c r="M1144">
        <f>IFERROR(VLOOKUP(D1144:D1856,'Факторы ликвидности'!C$4:L$2204,8,FALSE),0)</f>
        <v>0</v>
      </c>
      <c r="N1144">
        <f>IFERROR(VLOOKUP(D1144:D1856,'Факторы ликвидности'!C$4:L$2204,10,FALSE),0)</f>
        <v>0</v>
      </c>
    </row>
    <row r="1145" spans="2:14" x14ac:dyDescent="0.3">
      <c r="B1145">
        <v>1141</v>
      </c>
      <c r="C1145" s="16">
        <f t="shared" si="22"/>
        <v>6</v>
      </c>
      <c r="D1145" s="17">
        <v>42651</v>
      </c>
      <c r="E1145">
        <f>IFERROR(VLOOKUP(D1144:D1857,'Остатки на корсчетах'!B$3:D$4956,2,FALSE),0)</f>
        <v>0</v>
      </c>
      <c r="F1145">
        <f>IFERROR(VLOOKUP(D1145:D1857,Сальдо!C$3:D$4010,2,FALSE),0)</f>
        <v>0</v>
      </c>
      <c r="G1145">
        <f>IFERROR(VLOOKUP(D1145:D1857,'Факторы ликвидности'!C$4:L$2204,2,FALSE),0)</f>
        <v>0</v>
      </c>
      <c r="H1145">
        <f>IFERROR(VLOOKUP(D1145:D1857,'Факторы ликвидности'!C$4:L$2204,3,FALSE),0)</f>
        <v>0</v>
      </c>
      <c r="I1145">
        <f>IFERROR(VLOOKUP(D1145:D1857,'Факторы ликвидности'!C$4:L$2204,4,FALSE),0)</f>
        <v>0</v>
      </c>
      <c r="J1145">
        <f>IFERROR(VLOOKUP(D1145:D1857,'Факторы ликвидности'!C$4:L$2204,5,FALSE),0)</f>
        <v>0</v>
      </c>
      <c r="K1145">
        <f>IFERROR(VLOOKUP(D1145:D1857,'Факторы ликвидности'!C$4:L$2204,6,FALSE),0)</f>
        <v>0</v>
      </c>
      <c r="L1145">
        <f>IFERROR(VLOOKUP(D1145:D1857,'Факторы ликвидности'!C$4:L$2204,7,FALSE),0)</f>
        <v>0</v>
      </c>
      <c r="M1145">
        <f>IFERROR(VLOOKUP(D1145:D1857,'Факторы ликвидности'!C$4:L$2204,8,FALSE),0)</f>
        <v>0</v>
      </c>
      <c r="N1145">
        <f>IFERROR(VLOOKUP(D1145:D1857,'Факторы ликвидности'!C$4:L$2204,10,FALSE),0)</f>
        <v>0</v>
      </c>
    </row>
    <row r="1146" spans="2:14" x14ac:dyDescent="0.3">
      <c r="B1146">
        <v>1142</v>
      </c>
      <c r="C1146" s="16">
        <f t="shared" si="22"/>
        <v>5</v>
      </c>
      <c r="D1146" s="17">
        <v>42650</v>
      </c>
      <c r="E1146">
        <f>IFERROR(VLOOKUP(D1145:D1858,'Остатки на корсчетах'!B$3:D$4956,2,FALSE),0)</f>
        <v>1897.7</v>
      </c>
      <c r="F1146">
        <f>IFERROR(VLOOKUP(D1146:D1858,Сальдо!C$3:D$4010,2,FALSE),0)</f>
        <v>-16.7</v>
      </c>
      <c r="G1146">
        <f>IFERROR(VLOOKUP(D1146:D1858,'Факторы ликвидности'!C$4:L$2204,2,FALSE),0)</f>
        <v>-44.2</v>
      </c>
      <c r="H1146">
        <f>IFERROR(VLOOKUP(D1146:D1858,'Факторы ликвидности'!C$4:L$2204,3,FALSE),0)</f>
        <v>245.1</v>
      </c>
      <c r="I1146">
        <f>IFERROR(VLOOKUP(D1146:D1858,'Факторы ликвидности'!C$4:L$2204,4,FALSE),0)</f>
        <v>0</v>
      </c>
      <c r="J1146">
        <f>IFERROR(VLOOKUP(D1146:D1858,'Факторы ликвидности'!C$4:L$2204,5,FALSE),0)</f>
        <v>0</v>
      </c>
      <c r="K1146">
        <f>IFERROR(VLOOKUP(D1146:D1858,'Факторы ликвидности'!C$4:L$2204,6,FALSE),0)</f>
        <v>0</v>
      </c>
      <c r="L1146">
        <f>IFERROR(VLOOKUP(D1146:D1858,'Факторы ликвидности'!C$4:L$2204,7,FALSE),0)</f>
        <v>0</v>
      </c>
      <c r="M1146">
        <f>IFERROR(VLOOKUP(D1146:D1858,'Факторы ликвидности'!C$4:L$2204,8,FALSE),0)</f>
        <v>0.3</v>
      </c>
      <c r="N1146">
        <f>IFERROR(VLOOKUP(D1146:D1858,'Факторы ликвидности'!C$4:L$2204,10,FALSE),0)</f>
        <v>4</v>
      </c>
    </row>
    <row r="1147" spans="2:14" x14ac:dyDescent="0.3">
      <c r="B1147">
        <v>1143</v>
      </c>
      <c r="C1147" s="16">
        <f t="shared" si="22"/>
        <v>4</v>
      </c>
      <c r="D1147" s="17">
        <v>42649</v>
      </c>
      <c r="E1147">
        <f>IFERROR(VLOOKUP(D1146:D1859,'Остатки на корсчетах'!B$3:D$4956,2,FALSE),0)</f>
        <v>1857.1</v>
      </c>
      <c r="F1147">
        <f>IFERROR(VLOOKUP(D1147:D1859,Сальдо!C$3:D$4010,2,FALSE),0)</f>
        <v>15.2</v>
      </c>
      <c r="G1147">
        <f>IFERROR(VLOOKUP(D1147:D1859,'Факторы ликвидности'!C$4:L$2204,2,FALSE),0)</f>
        <v>-29.6</v>
      </c>
      <c r="H1147">
        <f>IFERROR(VLOOKUP(D1147:D1859,'Факторы ликвидности'!C$4:L$2204,3,FALSE),0)</f>
        <v>41.5</v>
      </c>
      <c r="I1147">
        <f>IFERROR(VLOOKUP(D1147:D1859,'Факторы ликвидности'!C$4:L$2204,4,FALSE),0)</f>
        <v>0</v>
      </c>
      <c r="J1147">
        <f>IFERROR(VLOOKUP(D1147:D1859,'Факторы ликвидности'!C$4:L$2204,5,FALSE),0)</f>
        <v>0</v>
      </c>
      <c r="K1147">
        <f>IFERROR(VLOOKUP(D1147:D1859,'Факторы ликвидности'!C$4:L$2204,6,FALSE),0)</f>
        <v>0</v>
      </c>
      <c r="L1147">
        <f>IFERROR(VLOOKUP(D1147:D1859,'Факторы ликвидности'!C$4:L$2204,7,FALSE),0)</f>
        <v>0</v>
      </c>
      <c r="M1147">
        <f>IFERROR(VLOOKUP(D1147:D1859,'Факторы ликвидности'!C$4:L$2204,8,FALSE),0)</f>
        <v>1</v>
      </c>
      <c r="N1147">
        <f>IFERROR(VLOOKUP(D1147:D1859,'Факторы ликвидности'!C$4:L$2204,10,FALSE),0)</f>
        <v>27.7</v>
      </c>
    </row>
    <row r="1148" spans="2:14" x14ac:dyDescent="0.3">
      <c r="B1148">
        <v>1144</v>
      </c>
      <c r="C1148" s="16">
        <f t="shared" si="22"/>
        <v>3</v>
      </c>
      <c r="D1148" s="17">
        <v>42648</v>
      </c>
      <c r="E1148">
        <f>IFERROR(VLOOKUP(D1147:D1860,'Остатки на корсчетах'!B$3:D$4956,2,FALSE),0)</f>
        <v>1722.2</v>
      </c>
      <c r="F1148">
        <f>IFERROR(VLOOKUP(D1148:D1860,Сальдо!C$3:D$4010,2,FALSE),0)</f>
        <v>120.6</v>
      </c>
      <c r="G1148">
        <f>IFERROR(VLOOKUP(D1148:D1860,'Факторы ликвидности'!C$4:L$2204,2,FALSE),0)</f>
        <v>-10.4</v>
      </c>
      <c r="H1148">
        <f>IFERROR(VLOOKUP(D1148:D1860,'Факторы ликвидности'!C$4:L$2204,3,FALSE),0)</f>
        <v>38.5</v>
      </c>
      <c r="I1148">
        <f>IFERROR(VLOOKUP(D1148:D1860,'Факторы ликвидности'!C$4:L$2204,4,FALSE),0)</f>
        <v>0</v>
      </c>
      <c r="J1148">
        <f>IFERROR(VLOOKUP(D1148:D1860,'Факторы ликвидности'!C$4:L$2204,5,FALSE),0)</f>
        <v>0</v>
      </c>
      <c r="K1148">
        <f>IFERROR(VLOOKUP(D1148:D1860,'Факторы ликвидности'!C$4:L$2204,6,FALSE),0)</f>
        <v>0</v>
      </c>
      <c r="L1148">
        <f>IFERROR(VLOOKUP(D1148:D1860,'Факторы ликвидности'!C$4:L$2204,7,FALSE),0)</f>
        <v>0</v>
      </c>
      <c r="M1148">
        <f>IFERROR(VLOOKUP(D1148:D1860,'Факторы ликвидности'!C$4:L$2204,8,FALSE),0)</f>
        <v>0</v>
      </c>
      <c r="N1148">
        <f>IFERROR(VLOOKUP(D1148:D1860,'Факторы ликвидности'!C$4:L$2204,10,FALSE),0)</f>
        <v>106.8</v>
      </c>
    </row>
    <row r="1149" spans="2:14" x14ac:dyDescent="0.3">
      <c r="B1149">
        <v>1145</v>
      </c>
      <c r="C1149" s="18">
        <f t="shared" si="22"/>
        <v>2</v>
      </c>
      <c r="D1149" s="8">
        <v>42647</v>
      </c>
      <c r="E1149">
        <f>IFERROR(VLOOKUP(D1148:D1861,'Остатки на корсчетах'!B$3:D$4956,2,FALSE),0)</f>
        <v>1934</v>
      </c>
      <c r="F1149">
        <f>IFERROR(VLOOKUP(D1149:D1861,Сальдо!C$3:D$4010,2,FALSE),0)</f>
        <v>-72.099999999999994</v>
      </c>
      <c r="G1149">
        <f>IFERROR(VLOOKUP(D1149:D1861,'Факторы ликвидности'!C$4:L$2204,2,FALSE),0)</f>
        <v>-3.3</v>
      </c>
      <c r="H1149">
        <f>IFERROR(VLOOKUP(D1149:D1861,'Факторы ликвидности'!C$4:L$2204,3,FALSE),0)</f>
        <v>77.3</v>
      </c>
      <c r="I1149">
        <f>IFERROR(VLOOKUP(D1149:D1861,'Факторы ликвидности'!C$4:L$2204,4,FALSE),0)</f>
        <v>0</v>
      </c>
      <c r="J1149">
        <f>IFERROR(VLOOKUP(D1149:D1861,'Факторы ликвидности'!C$4:L$2204,5,FALSE),0)</f>
        <v>0</v>
      </c>
      <c r="K1149">
        <f>IFERROR(VLOOKUP(D1149:D1861,'Факторы ликвидности'!C$4:L$2204,6,FALSE),0)</f>
        <v>0</v>
      </c>
      <c r="L1149">
        <f>IFERROR(VLOOKUP(D1149:D1861,'Факторы ликвидности'!C$4:L$2204,7,FALSE),0)</f>
        <v>0</v>
      </c>
      <c r="M1149">
        <f>IFERROR(VLOOKUP(D1149:D1861,'Факторы ликвидности'!C$4:L$2204,8,FALSE),0)</f>
        <v>0</v>
      </c>
      <c r="N1149">
        <f>IFERROR(VLOOKUP(D1149:D1861,'Факторы ликвидности'!C$4:L$2204,10,FALSE),0)</f>
        <v>-285.8</v>
      </c>
    </row>
    <row r="1150" spans="2:14" x14ac:dyDescent="0.3">
      <c r="B1150">
        <v>1146</v>
      </c>
      <c r="C1150" s="18">
        <f t="shared" si="22"/>
        <v>1</v>
      </c>
      <c r="D1150" s="8">
        <v>42646</v>
      </c>
      <c r="E1150">
        <f>IFERROR(VLOOKUP(D1149:D1862,'Остатки на корсчетах'!B$3:D$4956,2,FALSE),0)</f>
        <v>2224.8000000000002</v>
      </c>
      <c r="F1150">
        <f>IFERROR(VLOOKUP(D1150:D1862,Сальдо!C$3:D$4010,2,FALSE),0)</f>
        <v>-356.6</v>
      </c>
      <c r="G1150">
        <f>IFERROR(VLOOKUP(D1150:D1862,'Факторы ликвидности'!C$4:L$2204,2,FALSE),0)</f>
        <v>20.3</v>
      </c>
      <c r="H1150">
        <f>IFERROR(VLOOKUP(D1150:D1862,'Факторы ликвидности'!C$4:L$2204,3,FALSE),0)</f>
        <v>-26.6</v>
      </c>
      <c r="I1150">
        <f>IFERROR(VLOOKUP(D1150:D1862,'Факторы ликвидности'!C$4:L$2204,4,FALSE),0)</f>
        <v>0</v>
      </c>
      <c r="J1150">
        <f>IFERROR(VLOOKUP(D1150:D1862,'Факторы ликвидности'!C$4:L$2204,5,FALSE),0)</f>
        <v>0</v>
      </c>
      <c r="K1150">
        <f>IFERROR(VLOOKUP(D1150:D1862,'Факторы ликвидности'!C$4:L$2204,6,FALSE),0)</f>
        <v>0</v>
      </c>
      <c r="L1150">
        <f>IFERROR(VLOOKUP(D1150:D1862,'Факторы ликвидности'!C$4:L$2204,7,FALSE),0)</f>
        <v>0</v>
      </c>
      <c r="M1150">
        <f>IFERROR(VLOOKUP(D1150:D1862,'Факторы ликвидности'!C$4:L$2204,8,FALSE),0)</f>
        <v>0</v>
      </c>
      <c r="N1150">
        <f>IFERROR(VLOOKUP(D1150:D1862,'Факторы ликвидности'!C$4:L$2204,10,FALSE),0)</f>
        <v>-284.60000000000002</v>
      </c>
    </row>
    <row r="1151" spans="2:14" x14ac:dyDescent="0.3">
      <c r="B1151">
        <v>1147</v>
      </c>
      <c r="C1151" s="18">
        <f t="shared" si="22"/>
        <v>7</v>
      </c>
      <c r="D1151" s="19">
        <v>42645</v>
      </c>
      <c r="E1151">
        <f>IFERROR(VLOOKUP(D1150:D1863,'Остатки на корсчетах'!B$3:D$4956,2,FALSE),0)</f>
        <v>0</v>
      </c>
      <c r="F1151">
        <f>IFERROR(VLOOKUP(D1151:D1863,Сальдо!C$3:D$4010,2,FALSE),0)</f>
        <v>0</v>
      </c>
      <c r="G1151">
        <f>IFERROR(VLOOKUP(D1151:D1863,'Факторы ликвидности'!C$4:L$2204,2,FALSE),0)</f>
        <v>0</v>
      </c>
      <c r="H1151">
        <f>IFERROR(VLOOKUP(D1151:D1863,'Факторы ликвидности'!C$4:L$2204,3,FALSE),0)</f>
        <v>0</v>
      </c>
      <c r="I1151">
        <f>IFERROR(VLOOKUP(D1151:D1863,'Факторы ликвидности'!C$4:L$2204,4,FALSE),0)</f>
        <v>0</v>
      </c>
      <c r="J1151">
        <f>IFERROR(VLOOKUP(D1151:D1863,'Факторы ликвидности'!C$4:L$2204,5,FALSE),0)</f>
        <v>0</v>
      </c>
      <c r="K1151">
        <f>IFERROR(VLOOKUP(D1151:D1863,'Факторы ликвидности'!C$4:L$2204,6,FALSE),0)</f>
        <v>0</v>
      </c>
      <c r="L1151">
        <f>IFERROR(VLOOKUP(D1151:D1863,'Факторы ликвидности'!C$4:L$2204,7,FALSE),0)</f>
        <v>0</v>
      </c>
      <c r="M1151">
        <f>IFERROR(VLOOKUP(D1151:D1863,'Факторы ликвидности'!C$4:L$2204,8,FALSE),0)</f>
        <v>0</v>
      </c>
      <c r="N1151">
        <f>IFERROR(VLOOKUP(D1151:D1863,'Факторы ликвидности'!C$4:L$2204,10,FALSE),0)</f>
        <v>0</v>
      </c>
    </row>
    <row r="1152" spans="2:14" x14ac:dyDescent="0.3">
      <c r="B1152">
        <v>1148</v>
      </c>
      <c r="C1152" s="18">
        <f t="shared" si="22"/>
        <v>6</v>
      </c>
      <c r="D1152" s="19">
        <v>42644</v>
      </c>
      <c r="E1152">
        <f>IFERROR(VLOOKUP(D1151:D1864,'Остатки на корсчетах'!B$3:D$4956,2,FALSE),0)</f>
        <v>0</v>
      </c>
      <c r="F1152">
        <f>IFERROR(VLOOKUP(D1152:D1864,Сальдо!C$3:D$4010,2,FALSE),0)</f>
        <v>0</v>
      </c>
      <c r="G1152">
        <f>IFERROR(VLOOKUP(D1152:D1864,'Факторы ликвидности'!C$4:L$2204,2,FALSE),0)</f>
        <v>0</v>
      </c>
      <c r="H1152">
        <f>IFERROR(VLOOKUP(D1152:D1864,'Факторы ликвидности'!C$4:L$2204,3,FALSE),0)</f>
        <v>0</v>
      </c>
      <c r="I1152">
        <f>IFERROR(VLOOKUP(D1152:D1864,'Факторы ликвидности'!C$4:L$2204,4,FALSE),0)</f>
        <v>0</v>
      </c>
      <c r="J1152">
        <f>IFERROR(VLOOKUP(D1152:D1864,'Факторы ликвидности'!C$4:L$2204,5,FALSE),0)</f>
        <v>0</v>
      </c>
      <c r="K1152">
        <f>IFERROR(VLOOKUP(D1152:D1864,'Факторы ликвидности'!C$4:L$2204,6,FALSE),0)</f>
        <v>0</v>
      </c>
      <c r="L1152">
        <f>IFERROR(VLOOKUP(D1152:D1864,'Факторы ликвидности'!C$4:L$2204,7,FALSE),0)</f>
        <v>0</v>
      </c>
      <c r="M1152">
        <f>IFERROR(VLOOKUP(D1152:D1864,'Факторы ликвидности'!C$4:L$2204,8,FALSE),0)</f>
        <v>0</v>
      </c>
      <c r="N1152">
        <f>IFERROR(VLOOKUP(D1152:D1864,'Факторы ликвидности'!C$4:L$2204,10,FALSE),0)</f>
        <v>0</v>
      </c>
    </row>
    <row r="1153" spans="2:14" x14ac:dyDescent="0.3">
      <c r="B1153">
        <v>1149</v>
      </c>
      <c r="C1153" s="18">
        <f t="shared" si="22"/>
        <v>5</v>
      </c>
      <c r="D1153" s="19">
        <v>42643</v>
      </c>
      <c r="E1153">
        <f>IFERROR(VLOOKUP(D1152:D1865,'Остатки на корсчетах'!B$3:D$4956,2,FALSE),0)</f>
        <v>2089.9</v>
      </c>
      <c r="F1153">
        <f>IFERROR(VLOOKUP(D1153:D1865,Сальдо!C$3:D$4010,2,FALSE),0)</f>
        <v>-239.3</v>
      </c>
      <c r="G1153">
        <f>IFERROR(VLOOKUP(D1153:D1865,'Факторы ликвидности'!C$4:L$2204,2,FALSE),0)</f>
        <v>-16.2</v>
      </c>
      <c r="H1153">
        <f>IFERROR(VLOOKUP(D1153:D1865,'Факторы ликвидности'!C$4:L$2204,3,FALSE),0)</f>
        <v>31.8</v>
      </c>
      <c r="I1153">
        <f>IFERROR(VLOOKUP(D1153:D1865,'Факторы ликвидности'!C$4:L$2204,4,FALSE),0)</f>
        <v>0</v>
      </c>
      <c r="J1153">
        <f>IFERROR(VLOOKUP(D1153:D1865,'Факторы ликвидности'!C$4:L$2204,5,FALSE),0)</f>
        <v>0</v>
      </c>
      <c r="K1153">
        <f>IFERROR(VLOOKUP(D1153:D1865,'Факторы ликвидности'!C$4:L$2204,6,FALSE),0)</f>
        <v>0</v>
      </c>
      <c r="L1153">
        <f>IFERROR(VLOOKUP(D1153:D1865,'Факторы ликвидности'!C$4:L$2204,7,FALSE),0)</f>
        <v>0</v>
      </c>
      <c r="M1153">
        <f>IFERROR(VLOOKUP(D1153:D1865,'Факторы ликвидности'!C$4:L$2204,8,FALSE),0)</f>
        <v>0.2</v>
      </c>
      <c r="N1153">
        <f>IFERROR(VLOOKUP(D1153:D1865,'Факторы ликвидности'!C$4:L$2204,10,FALSE),0)</f>
        <v>119.2</v>
      </c>
    </row>
    <row r="1154" spans="2:14" x14ac:dyDescent="0.3">
      <c r="B1154">
        <v>1150</v>
      </c>
      <c r="C1154" s="18">
        <f t="shared" si="22"/>
        <v>4</v>
      </c>
      <c r="D1154" s="19">
        <v>42642</v>
      </c>
      <c r="E1154">
        <f>IFERROR(VLOOKUP(D1153:D1866,'Остатки на корсчетах'!B$3:D$4956,2,FALSE),0)</f>
        <v>1919.6</v>
      </c>
      <c r="F1154">
        <f>IFERROR(VLOOKUP(D1154:D1866,Сальдо!C$3:D$4010,2,FALSE),0)</f>
        <v>-236.9</v>
      </c>
      <c r="G1154">
        <f>IFERROR(VLOOKUP(D1154:D1866,'Факторы ликвидности'!C$4:L$2204,2,FALSE),0)</f>
        <v>3.1</v>
      </c>
      <c r="H1154">
        <f>IFERROR(VLOOKUP(D1154:D1866,'Факторы ликвидности'!C$4:L$2204,3,FALSE),0)</f>
        <v>164.9</v>
      </c>
      <c r="I1154">
        <f>IFERROR(VLOOKUP(D1154:D1866,'Факторы ликвидности'!C$4:L$2204,4,FALSE),0)</f>
        <v>0</v>
      </c>
      <c r="J1154">
        <f>IFERROR(VLOOKUP(D1154:D1866,'Факторы ликвидности'!C$4:L$2204,5,FALSE),0)</f>
        <v>0</v>
      </c>
      <c r="K1154">
        <f>IFERROR(VLOOKUP(D1154:D1866,'Факторы ликвидности'!C$4:L$2204,6,FALSE),0)</f>
        <v>0</v>
      </c>
      <c r="L1154">
        <f>IFERROR(VLOOKUP(D1154:D1866,'Факторы ликвидности'!C$4:L$2204,7,FALSE),0)</f>
        <v>0</v>
      </c>
      <c r="M1154">
        <f>IFERROR(VLOOKUP(D1154:D1866,'Факторы ликвидности'!C$4:L$2204,8,FALSE),0)</f>
        <v>0.1</v>
      </c>
      <c r="N1154">
        <f>IFERROR(VLOOKUP(D1154:D1866,'Факторы ликвидности'!C$4:L$2204,10,FALSE),0)</f>
        <v>2.2000000000000002</v>
      </c>
    </row>
    <row r="1155" spans="2:14" x14ac:dyDescent="0.3">
      <c r="B1155">
        <v>1151</v>
      </c>
      <c r="C1155" s="18">
        <f t="shared" si="22"/>
        <v>3</v>
      </c>
      <c r="D1155" s="19">
        <v>42641</v>
      </c>
      <c r="E1155">
        <f>IFERROR(VLOOKUP(D1154:D1867,'Остатки на корсчетах'!B$3:D$4956,2,FALSE),0)</f>
        <v>2154</v>
      </c>
      <c r="F1155">
        <f>IFERROR(VLOOKUP(D1155:D1867,Сальдо!C$3:D$4010,2,FALSE),0)</f>
        <v>-744.9</v>
      </c>
      <c r="G1155">
        <f>IFERROR(VLOOKUP(D1155:D1867,'Факторы ликвидности'!C$4:L$2204,2,FALSE),0)</f>
        <v>26.9</v>
      </c>
      <c r="H1155">
        <f>IFERROR(VLOOKUP(D1155:D1867,'Факторы ликвидности'!C$4:L$2204,3,FALSE),0)</f>
        <v>251.1</v>
      </c>
      <c r="I1155">
        <f>IFERROR(VLOOKUP(D1155:D1867,'Факторы ликвидности'!C$4:L$2204,4,FALSE),0)</f>
        <v>0</v>
      </c>
      <c r="J1155">
        <f>IFERROR(VLOOKUP(D1155:D1867,'Факторы ликвидности'!C$4:L$2204,5,FALSE),0)</f>
        <v>0</v>
      </c>
      <c r="K1155">
        <f>IFERROR(VLOOKUP(D1155:D1867,'Факторы ликвидности'!C$4:L$2204,6,FALSE),0)</f>
        <v>0</v>
      </c>
      <c r="L1155">
        <f>IFERROR(VLOOKUP(D1155:D1867,'Факторы ликвидности'!C$4:L$2204,7,FALSE),0)</f>
        <v>0</v>
      </c>
      <c r="M1155">
        <f>IFERROR(VLOOKUP(D1155:D1867,'Факторы ликвидности'!C$4:L$2204,8,FALSE),0)</f>
        <v>0</v>
      </c>
      <c r="N1155">
        <f>IFERROR(VLOOKUP(D1155:D1867,'Факторы ликвидности'!C$4:L$2204,10,FALSE),0)</f>
        <v>-512.4</v>
      </c>
    </row>
    <row r="1156" spans="2:14" x14ac:dyDescent="0.3">
      <c r="B1156">
        <v>1152</v>
      </c>
      <c r="C1156" s="16">
        <f t="shared" si="22"/>
        <v>2</v>
      </c>
      <c r="D1156" s="17">
        <v>42640</v>
      </c>
      <c r="E1156">
        <f>IFERROR(VLOOKUP(D1155:D1868,'Остатки на корсчетах'!B$3:D$4956,2,FALSE),0)</f>
        <v>2316.6999999999998</v>
      </c>
      <c r="F1156">
        <f>IFERROR(VLOOKUP(D1156:D1868,Сальдо!C$3:D$4010,2,FALSE),0)</f>
        <v>-222.8</v>
      </c>
      <c r="G1156">
        <f>IFERROR(VLOOKUP(D1156:D1868,'Факторы ликвидности'!C$4:L$2204,2,FALSE),0)</f>
        <v>36.799999999999997</v>
      </c>
      <c r="H1156">
        <f>IFERROR(VLOOKUP(D1156:D1868,'Факторы ликвидности'!C$4:L$2204,3,FALSE),0)</f>
        <v>49.6</v>
      </c>
      <c r="I1156">
        <f>IFERROR(VLOOKUP(D1156:D1868,'Факторы ликвидности'!C$4:L$2204,4,FALSE),0)</f>
        <v>0</v>
      </c>
      <c r="J1156">
        <f>IFERROR(VLOOKUP(D1156:D1868,'Факторы ликвидности'!C$4:L$2204,5,FALSE),0)</f>
        <v>0</v>
      </c>
      <c r="K1156">
        <f>IFERROR(VLOOKUP(D1156:D1868,'Факторы ликвидности'!C$4:L$2204,6,FALSE),0)</f>
        <v>0</v>
      </c>
      <c r="L1156">
        <f>IFERROR(VLOOKUP(D1156:D1868,'Факторы ликвидности'!C$4:L$2204,7,FALSE),0)</f>
        <v>0</v>
      </c>
      <c r="M1156">
        <f>IFERROR(VLOOKUP(D1156:D1868,'Факторы ликвидности'!C$4:L$2204,8,FALSE),0)</f>
        <v>0</v>
      </c>
      <c r="N1156">
        <f>IFERROR(VLOOKUP(D1156:D1868,'Факторы ликвидности'!C$4:L$2204,10,FALSE),0)</f>
        <v>-249.1</v>
      </c>
    </row>
    <row r="1157" spans="2:14" x14ac:dyDescent="0.3">
      <c r="B1157">
        <v>1153</v>
      </c>
      <c r="C1157" s="16">
        <f t="shared" si="22"/>
        <v>1</v>
      </c>
      <c r="D1157" s="17">
        <v>42639</v>
      </c>
      <c r="E1157">
        <f>IFERROR(VLOOKUP(D1156:D1869,'Остатки на корсчетах'!B$3:D$4956,2,FALSE),0)</f>
        <v>2261.6999999999998</v>
      </c>
      <c r="F1157">
        <f>IFERROR(VLOOKUP(D1157:D1869,Сальдо!C$3:D$4010,2,FALSE),0)</f>
        <v>225</v>
      </c>
      <c r="G1157">
        <f>IFERROR(VLOOKUP(D1157:D1869,'Факторы ликвидности'!C$4:L$2204,2,FALSE),0)</f>
        <v>61.4</v>
      </c>
      <c r="H1157">
        <f>IFERROR(VLOOKUP(D1157:D1869,'Факторы ликвидности'!C$4:L$2204,3,FALSE),0)</f>
        <v>-453.6</v>
      </c>
      <c r="I1157">
        <f>IFERROR(VLOOKUP(D1157:D1869,'Факторы ликвидности'!C$4:L$2204,4,FALSE),0)</f>
        <v>0</v>
      </c>
      <c r="J1157">
        <f>IFERROR(VLOOKUP(D1157:D1869,'Факторы ликвидности'!C$4:L$2204,5,FALSE),0)</f>
        <v>0</v>
      </c>
      <c r="K1157">
        <f>IFERROR(VLOOKUP(D1157:D1869,'Факторы ликвидности'!C$4:L$2204,6,FALSE),0)</f>
        <v>0</v>
      </c>
      <c r="L1157">
        <f>IFERROR(VLOOKUP(D1157:D1869,'Факторы ликвидности'!C$4:L$2204,7,FALSE),0)</f>
        <v>0</v>
      </c>
      <c r="M1157">
        <f>IFERROR(VLOOKUP(D1157:D1869,'Факторы ликвидности'!C$4:L$2204,8,FALSE),0)</f>
        <v>0</v>
      </c>
      <c r="N1157">
        <f>IFERROR(VLOOKUP(D1157:D1869,'Факторы ликвидности'!C$4:L$2204,10,FALSE),0)</f>
        <v>447.2</v>
      </c>
    </row>
    <row r="1158" spans="2:14" x14ac:dyDescent="0.3">
      <c r="B1158">
        <v>1154</v>
      </c>
      <c r="C1158" s="16">
        <f t="shared" ref="C1158:C1221" si="23">WEEKDAY(D1158,2)</f>
        <v>7</v>
      </c>
      <c r="D1158" s="17">
        <v>42638</v>
      </c>
      <c r="E1158">
        <f>IFERROR(VLOOKUP(D1157:D1870,'Остатки на корсчетах'!B$3:D$4956,2,FALSE),0)</f>
        <v>0</v>
      </c>
      <c r="F1158">
        <f>IFERROR(VLOOKUP(D1158:D1870,Сальдо!C$3:D$4010,2,FALSE),0)</f>
        <v>0</v>
      </c>
      <c r="G1158">
        <f>IFERROR(VLOOKUP(D1158:D1870,'Факторы ликвидности'!C$4:L$2204,2,FALSE),0)</f>
        <v>0</v>
      </c>
      <c r="H1158">
        <f>IFERROR(VLOOKUP(D1158:D1870,'Факторы ликвидности'!C$4:L$2204,3,FALSE),0)</f>
        <v>0</v>
      </c>
      <c r="I1158">
        <f>IFERROR(VLOOKUP(D1158:D1870,'Факторы ликвидности'!C$4:L$2204,4,FALSE),0)</f>
        <v>0</v>
      </c>
      <c r="J1158">
        <f>IFERROR(VLOOKUP(D1158:D1870,'Факторы ликвидности'!C$4:L$2204,5,FALSE),0)</f>
        <v>0</v>
      </c>
      <c r="K1158">
        <f>IFERROR(VLOOKUP(D1158:D1870,'Факторы ликвидности'!C$4:L$2204,6,FALSE),0)</f>
        <v>0</v>
      </c>
      <c r="L1158">
        <f>IFERROR(VLOOKUP(D1158:D1870,'Факторы ликвидности'!C$4:L$2204,7,FALSE),0)</f>
        <v>0</v>
      </c>
      <c r="M1158">
        <f>IFERROR(VLOOKUP(D1158:D1870,'Факторы ликвидности'!C$4:L$2204,8,FALSE),0)</f>
        <v>0</v>
      </c>
      <c r="N1158">
        <f>IFERROR(VLOOKUP(D1158:D1870,'Факторы ликвидности'!C$4:L$2204,10,FALSE),0)</f>
        <v>0</v>
      </c>
    </row>
    <row r="1159" spans="2:14" x14ac:dyDescent="0.3">
      <c r="B1159">
        <v>1155</v>
      </c>
      <c r="C1159" s="16">
        <f t="shared" si="23"/>
        <v>6</v>
      </c>
      <c r="D1159" s="17">
        <v>42637</v>
      </c>
      <c r="E1159">
        <f>IFERROR(VLOOKUP(D1158:D1871,'Остатки на корсчетах'!B$3:D$4956,2,FALSE),0)</f>
        <v>0</v>
      </c>
      <c r="F1159">
        <f>IFERROR(VLOOKUP(D1159:D1871,Сальдо!C$3:D$4010,2,FALSE),0)</f>
        <v>0</v>
      </c>
      <c r="G1159">
        <f>IFERROR(VLOOKUP(D1159:D1871,'Факторы ликвидности'!C$4:L$2204,2,FALSE),0)</f>
        <v>0</v>
      </c>
      <c r="H1159">
        <f>IFERROR(VLOOKUP(D1159:D1871,'Факторы ликвидности'!C$4:L$2204,3,FALSE),0)</f>
        <v>0</v>
      </c>
      <c r="I1159">
        <f>IFERROR(VLOOKUP(D1159:D1871,'Факторы ликвидности'!C$4:L$2204,4,FALSE),0)</f>
        <v>0</v>
      </c>
      <c r="J1159">
        <f>IFERROR(VLOOKUP(D1159:D1871,'Факторы ликвидности'!C$4:L$2204,5,FALSE),0)</f>
        <v>0</v>
      </c>
      <c r="K1159">
        <f>IFERROR(VLOOKUP(D1159:D1871,'Факторы ликвидности'!C$4:L$2204,6,FALSE),0)</f>
        <v>0</v>
      </c>
      <c r="L1159">
        <f>IFERROR(VLOOKUP(D1159:D1871,'Факторы ликвидности'!C$4:L$2204,7,FALSE),0)</f>
        <v>0</v>
      </c>
      <c r="M1159">
        <f>IFERROR(VLOOKUP(D1159:D1871,'Факторы ликвидности'!C$4:L$2204,8,FALSE),0)</f>
        <v>0</v>
      </c>
      <c r="N1159">
        <f>IFERROR(VLOOKUP(D1159:D1871,'Факторы ликвидности'!C$4:L$2204,10,FALSE),0)</f>
        <v>0</v>
      </c>
    </row>
    <row r="1160" spans="2:14" x14ac:dyDescent="0.3">
      <c r="B1160">
        <v>1156</v>
      </c>
      <c r="C1160" s="16">
        <f t="shared" si="23"/>
        <v>5</v>
      </c>
      <c r="D1160" s="17">
        <v>42636</v>
      </c>
      <c r="E1160">
        <f>IFERROR(VLOOKUP(D1159:D1872,'Остатки на корсчетах'!B$3:D$4956,2,FALSE),0)</f>
        <v>2518</v>
      </c>
      <c r="F1160">
        <f>IFERROR(VLOOKUP(D1160:D1872,Сальдо!C$3:D$4010,2,FALSE),0)</f>
        <v>102.2</v>
      </c>
      <c r="G1160">
        <f>IFERROR(VLOOKUP(D1160:D1872,'Факторы ликвидности'!C$4:L$2204,2,FALSE),0)</f>
        <v>5.7</v>
      </c>
      <c r="H1160">
        <f>IFERROR(VLOOKUP(D1160:D1872,'Факторы ликвидности'!C$4:L$2204,3,FALSE),0)</f>
        <v>-141.30000000000001</v>
      </c>
      <c r="I1160">
        <f>IFERROR(VLOOKUP(D1160:D1872,'Факторы ликвидности'!C$4:L$2204,4,FALSE),0)</f>
        <v>0</v>
      </c>
      <c r="J1160">
        <f>IFERROR(VLOOKUP(D1160:D1872,'Факторы ликвидности'!C$4:L$2204,5,FALSE),0)</f>
        <v>0</v>
      </c>
      <c r="K1160">
        <f>IFERROR(VLOOKUP(D1160:D1872,'Факторы ликвидности'!C$4:L$2204,6,FALSE),0)</f>
        <v>0</v>
      </c>
      <c r="L1160">
        <f>IFERROR(VLOOKUP(D1160:D1872,'Факторы ликвидности'!C$4:L$2204,7,FALSE),0)</f>
        <v>0</v>
      </c>
      <c r="M1160">
        <f>IFERROR(VLOOKUP(D1160:D1872,'Факторы ликвидности'!C$4:L$2204,8,FALSE),0)</f>
        <v>0</v>
      </c>
      <c r="N1160">
        <f>IFERROR(VLOOKUP(D1160:D1872,'Факторы ликвидности'!C$4:L$2204,10,FALSE),0)</f>
        <v>-120.7</v>
      </c>
    </row>
    <row r="1161" spans="2:14" x14ac:dyDescent="0.3">
      <c r="B1161">
        <v>1157</v>
      </c>
      <c r="C1161" s="16">
        <f t="shared" si="23"/>
        <v>4</v>
      </c>
      <c r="D1161" s="17">
        <v>42635</v>
      </c>
      <c r="E1161">
        <f>IFERROR(VLOOKUP(D1160:D1873,'Остатки на корсчетах'!B$3:D$4956,2,FALSE),0)</f>
        <v>2559</v>
      </c>
      <c r="F1161">
        <f>IFERROR(VLOOKUP(D1161:D1873,Сальдо!C$3:D$4010,2,FALSE),0)</f>
        <v>83.3</v>
      </c>
      <c r="G1161">
        <f>IFERROR(VLOOKUP(D1161:D1873,'Факторы ликвидности'!C$4:L$2204,2,FALSE),0)</f>
        <v>11.5</v>
      </c>
      <c r="H1161">
        <f>IFERROR(VLOOKUP(D1161:D1873,'Факторы ликвидности'!C$4:L$2204,3,FALSE),0)</f>
        <v>-19.8</v>
      </c>
      <c r="I1161">
        <f>IFERROR(VLOOKUP(D1161:D1873,'Факторы ликвидности'!C$4:L$2204,4,FALSE),0)</f>
        <v>0</v>
      </c>
      <c r="J1161">
        <f>IFERROR(VLOOKUP(D1161:D1873,'Факторы ликвидности'!C$4:L$2204,5,FALSE),0)</f>
        <v>0</v>
      </c>
      <c r="K1161">
        <f>IFERROR(VLOOKUP(D1161:D1873,'Факторы ликвидности'!C$4:L$2204,6,FALSE),0)</f>
        <v>0</v>
      </c>
      <c r="L1161">
        <f>IFERROR(VLOOKUP(D1161:D1873,'Факторы ликвидности'!C$4:L$2204,7,FALSE),0)</f>
        <v>0</v>
      </c>
      <c r="M1161">
        <f>IFERROR(VLOOKUP(D1161:D1873,'Факторы ликвидности'!C$4:L$2204,8,FALSE),0)</f>
        <v>0</v>
      </c>
      <c r="N1161">
        <f>IFERROR(VLOOKUP(D1161:D1873,'Факторы ликвидности'!C$4:L$2204,10,FALSE),0)</f>
        <v>-32.700000000000003</v>
      </c>
    </row>
    <row r="1162" spans="2:14" x14ac:dyDescent="0.3">
      <c r="B1162">
        <v>1158</v>
      </c>
      <c r="C1162" s="16">
        <f t="shared" si="23"/>
        <v>3</v>
      </c>
      <c r="D1162" s="17">
        <v>42634</v>
      </c>
      <c r="E1162">
        <f>IFERROR(VLOOKUP(D1161:D1874,'Остатки на корсчетах'!B$3:D$4956,2,FALSE),0)</f>
        <v>2082.5</v>
      </c>
      <c r="F1162">
        <f>IFERROR(VLOOKUP(D1162:D1874,Сальдо!C$3:D$4010,2,FALSE),0)</f>
        <v>468.7</v>
      </c>
      <c r="G1162">
        <f>IFERROR(VLOOKUP(D1162:D1874,'Факторы ликвидности'!C$4:L$2204,2,FALSE),0)</f>
        <v>21.1</v>
      </c>
      <c r="H1162">
        <f>IFERROR(VLOOKUP(D1162:D1874,'Факторы ликвидности'!C$4:L$2204,3,FALSE),0)</f>
        <v>77.5</v>
      </c>
      <c r="I1162">
        <f>IFERROR(VLOOKUP(D1162:D1874,'Факторы ликвидности'!C$4:L$2204,4,FALSE),0)</f>
        <v>0</v>
      </c>
      <c r="J1162">
        <f>IFERROR(VLOOKUP(D1162:D1874,'Факторы ликвидности'!C$4:L$2204,5,FALSE),0)</f>
        <v>0</v>
      </c>
      <c r="K1162">
        <f>IFERROR(VLOOKUP(D1162:D1874,'Факторы ликвидности'!C$4:L$2204,6,FALSE),0)</f>
        <v>0</v>
      </c>
      <c r="L1162">
        <f>IFERROR(VLOOKUP(D1162:D1874,'Факторы ликвидности'!C$4:L$2204,7,FALSE),0)</f>
        <v>0</v>
      </c>
      <c r="M1162">
        <f>IFERROR(VLOOKUP(D1162:D1874,'Факторы ликвидности'!C$4:L$2204,8,FALSE),0)</f>
        <v>0</v>
      </c>
      <c r="N1162">
        <f>IFERROR(VLOOKUP(D1162:D1874,'Факторы ликвидности'!C$4:L$2204,10,FALSE),0)</f>
        <v>377.9</v>
      </c>
    </row>
    <row r="1163" spans="2:14" x14ac:dyDescent="0.3">
      <c r="B1163">
        <v>1159</v>
      </c>
      <c r="C1163" s="18">
        <f t="shared" si="23"/>
        <v>2</v>
      </c>
      <c r="D1163" s="8">
        <v>42633</v>
      </c>
      <c r="E1163">
        <f>IFERROR(VLOOKUP(D1162:D1875,'Остатки на корсчетах'!B$3:D$4956,2,FALSE),0)</f>
        <v>2015.3</v>
      </c>
      <c r="F1163">
        <f>IFERROR(VLOOKUP(D1163:D1875,Сальдо!C$3:D$4010,2,FALSE),0)</f>
        <v>155.69999999999999</v>
      </c>
      <c r="G1163">
        <f>IFERROR(VLOOKUP(D1163:D1875,'Факторы ликвидности'!C$4:L$2204,2,FALSE),0)</f>
        <v>20.2</v>
      </c>
      <c r="H1163">
        <f>IFERROR(VLOOKUP(D1163:D1875,'Факторы ликвидности'!C$4:L$2204,3,FALSE),0)</f>
        <v>39.700000000000003</v>
      </c>
      <c r="I1163">
        <f>IFERROR(VLOOKUP(D1163:D1875,'Факторы ликвидности'!C$4:L$2204,4,FALSE),0)</f>
        <v>0</v>
      </c>
      <c r="J1163">
        <f>IFERROR(VLOOKUP(D1163:D1875,'Факторы ликвидности'!C$4:L$2204,5,FALSE),0)</f>
        <v>0</v>
      </c>
      <c r="K1163">
        <f>IFERROR(VLOOKUP(D1163:D1875,'Факторы ликвидности'!C$4:L$2204,6,FALSE),0)</f>
        <v>0</v>
      </c>
      <c r="L1163">
        <f>IFERROR(VLOOKUP(D1163:D1875,'Факторы ликвидности'!C$4:L$2204,7,FALSE),0)</f>
        <v>0</v>
      </c>
      <c r="M1163">
        <f>IFERROR(VLOOKUP(D1163:D1875,'Факторы ликвидности'!C$4:L$2204,8,FALSE),0)</f>
        <v>0</v>
      </c>
      <c r="N1163">
        <f>IFERROR(VLOOKUP(D1163:D1875,'Факторы ликвидности'!C$4:L$2204,10,FALSE),0)</f>
        <v>7.4</v>
      </c>
    </row>
    <row r="1164" spans="2:14" x14ac:dyDescent="0.3">
      <c r="B1164">
        <v>1160</v>
      </c>
      <c r="C1164" s="18">
        <f t="shared" si="23"/>
        <v>1</v>
      </c>
      <c r="D1164" s="8">
        <v>42632</v>
      </c>
      <c r="E1164">
        <f>IFERROR(VLOOKUP(D1163:D1876,'Остатки на корсчетах'!B$3:D$4956,2,FALSE),0)</f>
        <v>1361.9</v>
      </c>
      <c r="F1164">
        <f>IFERROR(VLOOKUP(D1164:D1876,Сальдо!C$3:D$4010,2,FALSE),0)</f>
        <v>-36</v>
      </c>
      <c r="G1164">
        <f>IFERROR(VLOOKUP(D1164:D1876,'Факторы ликвидности'!C$4:L$2204,2,FALSE),0)</f>
        <v>35</v>
      </c>
      <c r="H1164">
        <f>IFERROR(VLOOKUP(D1164:D1876,'Факторы ликвидности'!C$4:L$2204,3,FALSE),0)</f>
        <v>115.2</v>
      </c>
      <c r="I1164">
        <f>IFERROR(VLOOKUP(D1164:D1876,'Факторы ликвидности'!C$4:L$2204,4,FALSE),0)</f>
        <v>0</v>
      </c>
      <c r="J1164">
        <f>IFERROR(VLOOKUP(D1164:D1876,'Факторы ликвидности'!C$4:L$2204,5,FALSE),0)</f>
        <v>0</v>
      </c>
      <c r="K1164">
        <f>IFERROR(VLOOKUP(D1164:D1876,'Факторы ликвидности'!C$4:L$2204,6,FALSE),0)</f>
        <v>0</v>
      </c>
      <c r="L1164">
        <f>IFERROR(VLOOKUP(D1164:D1876,'Факторы ликвидности'!C$4:L$2204,7,FALSE),0)</f>
        <v>0</v>
      </c>
      <c r="M1164">
        <f>IFERROR(VLOOKUP(D1164:D1876,'Факторы ликвидности'!C$4:L$2204,8,FALSE),0)</f>
        <v>-0.1</v>
      </c>
      <c r="N1164">
        <f>IFERROR(VLOOKUP(D1164:D1876,'Факторы ликвидности'!C$4:L$2204,10,FALSE),0)</f>
        <v>503.3</v>
      </c>
    </row>
    <row r="1165" spans="2:14" x14ac:dyDescent="0.3">
      <c r="B1165">
        <v>1161</v>
      </c>
      <c r="C1165" s="18">
        <f t="shared" si="23"/>
        <v>7</v>
      </c>
      <c r="D1165" s="19">
        <v>42631</v>
      </c>
      <c r="E1165">
        <f>IFERROR(VLOOKUP(D1164:D1877,'Остатки на корсчетах'!B$3:D$4956,2,FALSE),0)</f>
        <v>0</v>
      </c>
      <c r="F1165">
        <f>IFERROR(VLOOKUP(D1165:D1877,Сальдо!C$3:D$4010,2,FALSE),0)</f>
        <v>0</v>
      </c>
      <c r="G1165">
        <f>IFERROR(VLOOKUP(D1165:D1877,'Факторы ликвидности'!C$4:L$2204,2,FALSE),0)</f>
        <v>0</v>
      </c>
      <c r="H1165">
        <f>IFERROR(VLOOKUP(D1165:D1877,'Факторы ликвидности'!C$4:L$2204,3,FALSE),0)</f>
        <v>0</v>
      </c>
      <c r="I1165">
        <f>IFERROR(VLOOKUP(D1165:D1877,'Факторы ликвидности'!C$4:L$2204,4,FALSE),0)</f>
        <v>0</v>
      </c>
      <c r="J1165">
        <f>IFERROR(VLOOKUP(D1165:D1877,'Факторы ликвидности'!C$4:L$2204,5,FALSE),0)</f>
        <v>0</v>
      </c>
      <c r="K1165">
        <f>IFERROR(VLOOKUP(D1165:D1877,'Факторы ликвидности'!C$4:L$2204,6,FALSE),0)</f>
        <v>0</v>
      </c>
      <c r="L1165">
        <f>IFERROR(VLOOKUP(D1165:D1877,'Факторы ликвидности'!C$4:L$2204,7,FALSE),0)</f>
        <v>0</v>
      </c>
      <c r="M1165">
        <f>IFERROR(VLOOKUP(D1165:D1877,'Факторы ликвидности'!C$4:L$2204,8,FALSE),0)</f>
        <v>0</v>
      </c>
      <c r="N1165">
        <f>IFERROR(VLOOKUP(D1165:D1877,'Факторы ликвидности'!C$4:L$2204,10,FALSE),0)</f>
        <v>0</v>
      </c>
    </row>
    <row r="1166" spans="2:14" x14ac:dyDescent="0.3">
      <c r="B1166">
        <v>1162</v>
      </c>
      <c r="C1166" s="18">
        <f t="shared" si="23"/>
        <v>6</v>
      </c>
      <c r="D1166" s="19">
        <v>42630</v>
      </c>
      <c r="E1166">
        <f>IFERROR(VLOOKUP(D1165:D1878,'Остатки на корсчетах'!B$3:D$4956,2,FALSE),0)</f>
        <v>0</v>
      </c>
      <c r="F1166">
        <f>IFERROR(VLOOKUP(D1166:D1878,Сальдо!C$3:D$4010,2,FALSE),0)</f>
        <v>0</v>
      </c>
      <c r="G1166">
        <f>IFERROR(VLOOKUP(D1166:D1878,'Факторы ликвидности'!C$4:L$2204,2,FALSE),0)</f>
        <v>0</v>
      </c>
      <c r="H1166">
        <f>IFERROR(VLOOKUP(D1166:D1878,'Факторы ликвидности'!C$4:L$2204,3,FALSE),0)</f>
        <v>0</v>
      </c>
      <c r="I1166">
        <f>IFERROR(VLOOKUP(D1166:D1878,'Факторы ликвидности'!C$4:L$2204,4,FALSE),0)</f>
        <v>0</v>
      </c>
      <c r="J1166">
        <f>IFERROR(VLOOKUP(D1166:D1878,'Факторы ликвидности'!C$4:L$2204,5,FALSE),0)</f>
        <v>0</v>
      </c>
      <c r="K1166">
        <f>IFERROR(VLOOKUP(D1166:D1878,'Факторы ликвидности'!C$4:L$2204,6,FALSE),0)</f>
        <v>0</v>
      </c>
      <c r="L1166">
        <f>IFERROR(VLOOKUP(D1166:D1878,'Факторы ликвидности'!C$4:L$2204,7,FALSE),0)</f>
        <v>0</v>
      </c>
      <c r="M1166">
        <f>IFERROR(VLOOKUP(D1166:D1878,'Факторы ликвидности'!C$4:L$2204,8,FALSE),0)</f>
        <v>0</v>
      </c>
      <c r="N1166">
        <f>IFERROR(VLOOKUP(D1166:D1878,'Факторы ликвидности'!C$4:L$2204,10,FALSE),0)</f>
        <v>0</v>
      </c>
    </row>
    <row r="1167" spans="2:14" x14ac:dyDescent="0.3">
      <c r="B1167">
        <v>1163</v>
      </c>
      <c r="C1167" s="18">
        <f t="shared" si="23"/>
        <v>5</v>
      </c>
      <c r="D1167" s="19">
        <v>42629</v>
      </c>
      <c r="E1167">
        <f>IFERROR(VLOOKUP(D1166:D1879,'Остатки на корсчетах'!B$3:D$4956,2,FALSE),0)</f>
        <v>1452.2</v>
      </c>
      <c r="F1167">
        <f>IFERROR(VLOOKUP(D1167:D1879,Сальдо!C$3:D$4010,2,FALSE),0)</f>
        <v>-72</v>
      </c>
      <c r="G1167">
        <f>IFERROR(VLOOKUP(D1167:D1879,'Факторы ликвидности'!C$4:L$2204,2,FALSE),0)</f>
        <v>-34</v>
      </c>
      <c r="H1167">
        <f>IFERROR(VLOOKUP(D1167:D1879,'Факторы ликвидности'!C$4:L$2204,3,FALSE),0)</f>
        <v>21</v>
      </c>
      <c r="I1167">
        <f>IFERROR(VLOOKUP(D1167:D1879,'Факторы ликвидности'!C$4:L$2204,4,FALSE),0)</f>
        <v>0</v>
      </c>
      <c r="J1167">
        <f>IFERROR(VLOOKUP(D1167:D1879,'Факторы ликвидности'!C$4:L$2204,5,FALSE),0)</f>
        <v>0</v>
      </c>
      <c r="K1167">
        <f>IFERROR(VLOOKUP(D1167:D1879,'Факторы ликвидности'!C$4:L$2204,6,FALSE),0)</f>
        <v>0</v>
      </c>
      <c r="L1167">
        <f>IFERROR(VLOOKUP(D1167:D1879,'Факторы ликвидности'!C$4:L$2204,7,FALSE),0)</f>
        <v>0</v>
      </c>
      <c r="M1167">
        <f>IFERROR(VLOOKUP(D1167:D1879,'Факторы ликвидности'!C$4:L$2204,8,FALSE),0)</f>
        <v>-43.9</v>
      </c>
      <c r="N1167">
        <f>IFERROR(VLOOKUP(D1167:D1879,'Факторы ликвидности'!C$4:L$2204,10,FALSE),0)</f>
        <v>-33.4</v>
      </c>
    </row>
    <row r="1168" spans="2:14" x14ac:dyDescent="0.3">
      <c r="B1168">
        <v>1164</v>
      </c>
      <c r="C1168" s="18">
        <f t="shared" si="23"/>
        <v>4</v>
      </c>
      <c r="D1168" s="19">
        <v>42628</v>
      </c>
      <c r="E1168">
        <f>IFERROR(VLOOKUP(D1167:D1880,'Остатки на корсчетах'!B$3:D$4956,2,FALSE),0)</f>
        <v>1432.1</v>
      </c>
      <c r="F1168">
        <f>IFERROR(VLOOKUP(D1168:D1880,Сальдо!C$3:D$4010,2,FALSE),0)</f>
        <v>12.3</v>
      </c>
      <c r="G1168">
        <f>IFERROR(VLOOKUP(D1168:D1880,'Факторы ликвидности'!C$4:L$2204,2,FALSE),0)</f>
        <v>-34.200000000000003</v>
      </c>
      <c r="H1168">
        <f>IFERROR(VLOOKUP(D1168:D1880,'Факторы ликвидности'!C$4:L$2204,3,FALSE),0)</f>
        <v>-9.3000000000000007</v>
      </c>
      <c r="I1168">
        <f>IFERROR(VLOOKUP(D1168:D1880,'Факторы ликвидности'!C$4:L$2204,4,FALSE),0)</f>
        <v>0</v>
      </c>
      <c r="J1168">
        <f>IFERROR(VLOOKUP(D1168:D1880,'Факторы ликвидности'!C$4:L$2204,5,FALSE),0)</f>
        <v>0</v>
      </c>
      <c r="K1168">
        <f>IFERROR(VLOOKUP(D1168:D1880,'Факторы ликвидности'!C$4:L$2204,6,FALSE),0)</f>
        <v>0</v>
      </c>
      <c r="L1168">
        <f>IFERROR(VLOOKUP(D1168:D1880,'Факторы ликвидности'!C$4:L$2204,7,FALSE),0)</f>
        <v>0</v>
      </c>
      <c r="M1168">
        <f>IFERROR(VLOOKUP(D1168:D1880,'Факторы ликвидности'!C$4:L$2204,8,FALSE),0)</f>
        <v>-20.399999999999999</v>
      </c>
      <c r="N1168">
        <f>IFERROR(VLOOKUP(D1168:D1880,'Факторы ликвидности'!C$4:L$2204,10,FALSE),0)</f>
        <v>84</v>
      </c>
    </row>
    <row r="1169" spans="2:14" x14ac:dyDescent="0.3">
      <c r="B1169">
        <v>1165</v>
      </c>
      <c r="C1169" s="18">
        <f t="shared" si="23"/>
        <v>3</v>
      </c>
      <c r="D1169" s="19">
        <v>42627</v>
      </c>
      <c r="E1169">
        <f>IFERROR(VLOOKUP(D1168:D1881,'Остатки на корсчетах'!B$3:D$4956,2,FALSE),0)</f>
        <v>1602.1</v>
      </c>
      <c r="F1169">
        <f>IFERROR(VLOOKUP(D1169:D1881,Сальдо!C$3:D$4010,2,FALSE),0)</f>
        <v>-119</v>
      </c>
      <c r="G1169">
        <f>IFERROR(VLOOKUP(D1169:D1881,'Факторы ликвидности'!C$4:L$2204,2,FALSE),0)</f>
        <v>-11.8</v>
      </c>
      <c r="H1169">
        <f>IFERROR(VLOOKUP(D1169:D1881,'Факторы ликвидности'!C$4:L$2204,3,FALSE),0)</f>
        <v>-25.4</v>
      </c>
      <c r="I1169">
        <f>IFERROR(VLOOKUP(D1169:D1881,'Факторы ликвидности'!C$4:L$2204,4,FALSE),0)</f>
        <v>0</v>
      </c>
      <c r="J1169">
        <f>IFERROR(VLOOKUP(D1169:D1881,'Факторы ликвидности'!C$4:L$2204,5,FALSE),0)</f>
        <v>0</v>
      </c>
      <c r="K1169">
        <f>IFERROR(VLOOKUP(D1169:D1881,'Факторы ликвидности'!C$4:L$2204,6,FALSE),0)</f>
        <v>0</v>
      </c>
      <c r="L1169">
        <f>IFERROR(VLOOKUP(D1169:D1881,'Факторы ликвидности'!C$4:L$2204,7,FALSE),0)</f>
        <v>0</v>
      </c>
      <c r="M1169">
        <f>IFERROR(VLOOKUP(D1169:D1881,'Факторы ликвидности'!C$4:L$2204,8,FALSE),0)</f>
        <v>-1.3</v>
      </c>
      <c r="N1169">
        <f>IFERROR(VLOOKUP(D1169:D1881,'Факторы ликвидности'!C$4:L$2204,10,FALSE),0)</f>
        <v>-131.5</v>
      </c>
    </row>
    <row r="1170" spans="2:14" x14ac:dyDescent="0.3">
      <c r="B1170">
        <v>1166</v>
      </c>
      <c r="C1170" s="16">
        <f t="shared" si="23"/>
        <v>2</v>
      </c>
      <c r="D1170" s="17">
        <v>42626</v>
      </c>
      <c r="E1170">
        <f>IFERROR(VLOOKUP(D1169:D1882,'Остатки на корсчетах'!B$3:D$4956,2,FALSE),0)</f>
        <v>1630.7</v>
      </c>
      <c r="F1170">
        <f>IFERROR(VLOOKUP(D1170:D1882,Сальдо!C$3:D$4010,2,FALSE),0)</f>
        <v>74.7</v>
      </c>
      <c r="G1170">
        <f>IFERROR(VLOOKUP(D1170:D1882,'Факторы ликвидности'!C$4:L$2204,2,FALSE),0)</f>
        <v>-2.9</v>
      </c>
      <c r="H1170">
        <f>IFERROR(VLOOKUP(D1170:D1882,'Факторы ликвидности'!C$4:L$2204,3,FALSE),0)</f>
        <v>-19.7</v>
      </c>
      <c r="I1170">
        <f>IFERROR(VLOOKUP(D1170:D1882,'Факторы ликвидности'!C$4:L$2204,4,FALSE),0)</f>
        <v>0</v>
      </c>
      <c r="J1170">
        <f>IFERROR(VLOOKUP(D1170:D1882,'Факторы ликвидности'!C$4:L$2204,5,FALSE),0)</f>
        <v>0</v>
      </c>
      <c r="K1170">
        <f>IFERROR(VLOOKUP(D1170:D1882,'Факторы ликвидности'!C$4:L$2204,6,FALSE),0)</f>
        <v>0</v>
      </c>
      <c r="L1170">
        <f>IFERROR(VLOOKUP(D1170:D1882,'Факторы ликвидности'!C$4:L$2204,7,FALSE),0)</f>
        <v>0</v>
      </c>
      <c r="M1170">
        <f>IFERROR(VLOOKUP(D1170:D1882,'Факторы ликвидности'!C$4:L$2204,8,FALSE),0)</f>
        <v>0</v>
      </c>
      <c r="N1170">
        <f>IFERROR(VLOOKUP(D1170:D1882,'Факторы ликвидности'!C$4:L$2204,10,FALSE),0)</f>
        <v>-6</v>
      </c>
    </row>
    <row r="1171" spans="2:14" x14ac:dyDescent="0.3">
      <c r="B1171">
        <v>1167</v>
      </c>
      <c r="C1171" s="16">
        <f t="shared" si="23"/>
        <v>1</v>
      </c>
      <c r="D1171" s="17">
        <v>42625</v>
      </c>
      <c r="E1171">
        <f>IFERROR(VLOOKUP(D1170:D1883,'Остатки на корсчетах'!B$3:D$4956,2,FALSE),0)</f>
        <v>1529.2</v>
      </c>
      <c r="F1171">
        <f>IFERROR(VLOOKUP(D1171:D1883,Сальдо!C$3:D$4010,2,FALSE),0)</f>
        <v>124.1</v>
      </c>
      <c r="G1171">
        <f>IFERROR(VLOOKUP(D1171:D1883,'Факторы ликвидности'!C$4:L$2204,2,FALSE),0)</f>
        <v>21.8</v>
      </c>
      <c r="H1171">
        <f>IFERROR(VLOOKUP(D1171:D1883,'Факторы ликвидности'!C$4:L$2204,3,FALSE),0)</f>
        <v>25.6</v>
      </c>
      <c r="I1171">
        <f>IFERROR(VLOOKUP(D1171:D1883,'Факторы ликвидности'!C$4:L$2204,4,FALSE),0)</f>
        <v>0</v>
      </c>
      <c r="J1171">
        <f>IFERROR(VLOOKUP(D1171:D1883,'Факторы ликвидности'!C$4:L$2204,5,FALSE),0)</f>
        <v>0</v>
      </c>
      <c r="K1171">
        <f>IFERROR(VLOOKUP(D1171:D1883,'Факторы ликвидности'!C$4:L$2204,6,FALSE),0)</f>
        <v>0</v>
      </c>
      <c r="L1171">
        <f>IFERROR(VLOOKUP(D1171:D1883,'Факторы ликвидности'!C$4:L$2204,7,FALSE),0)</f>
        <v>0</v>
      </c>
      <c r="M1171">
        <f>IFERROR(VLOOKUP(D1171:D1883,'Факторы ликвидности'!C$4:L$2204,8,FALSE),0)</f>
        <v>0</v>
      </c>
      <c r="N1171">
        <f>IFERROR(VLOOKUP(D1171:D1883,'Факторы ликвидности'!C$4:L$2204,10,FALSE),0)</f>
        <v>54.1</v>
      </c>
    </row>
    <row r="1172" spans="2:14" x14ac:dyDescent="0.3">
      <c r="B1172">
        <v>1168</v>
      </c>
      <c r="C1172" s="16">
        <f t="shared" si="23"/>
        <v>7</v>
      </c>
      <c r="D1172" s="17">
        <v>42624</v>
      </c>
      <c r="E1172">
        <f>IFERROR(VLOOKUP(D1171:D1884,'Остатки на корсчетах'!B$3:D$4956,2,FALSE),0)</f>
        <v>0</v>
      </c>
      <c r="F1172">
        <f>IFERROR(VLOOKUP(D1172:D1884,Сальдо!C$3:D$4010,2,FALSE),0)</f>
        <v>0</v>
      </c>
      <c r="G1172">
        <f>IFERROR(VLOOKUP(D1172:D1884,'Факторы ликвидности'!C$4:L$2204,2,FALSE),0)</f>
        <v>0</v>
      </c>
      <c r="H1172">
        <f>IFERROR(VLOOKUP(D1172:D1884,'Факторы ликвидности'!C$4:L$2204,3,FALSE),0)</f>
        <v>0</v>
      </c>
      <c r="I1172">
        <f>IFERROR(VLOOKUP(D1172:D1884,'Факторы ликвидности'!C$4:L$2204,4,FALSE),0)</f>
        <v>0</v>
      </c>
      <c r="J1172">
        <f>IFERROR(VLOOKUP(D1172:D1884,'Факторы ликвидности'!C$4:L$2204,5,FALSE),0)</f>
        <v>0</v>
      </c>
      <c r="K1172">
        <f>IFERROR(VLOOKUP(D1172:D1884,'Факторы ликвидности'!C$4:L$2204,6,FALSE),0)</f>
        <v>0</v>
      </c>
      <c r="L1172">
        <f>IFERROR(VLOOKUP(D1172:D1884,'Факторы ликвидности'!C$4:L$2204,7,FALSE),0)</f>
        <v>0</v>
      </c>
      <c r="M1172">
        <f>IFERROR(VLOOKUP(D1172:D1884,'Факторы ликвидности'!C$4:L$2204,8,FALSE),0)</f>
        <v>0</v>
      </c>
      <c r="N1172">
        <f>IFERROR(VLOOKUP(D1172:D1884,'Факторы ликвидности'!C$4:L$2204,10,FALSE),0)</f>
        <v>0</v>
      </c>
    </row>
    <row r="1173" spans="2:14" x14ac:dyDescent="0.3">
      <c r="B1173">
        <v>1169</v>
      </c>
      <c r="C1173" s="16">
        <f t="shared" si="23"/>
        <v>6</v>
      </c>
      <c r="D1173" s="17">
        <v>42623</v>
      </c>
      <c r="E1173">
        <f>IFERROR(VLOOKUP(D1172:D1885,'Остатки на корсчетах'!B$3:D$4956,2,FALSE),0)</f>
        <v>0</v>
      </c>
      <c r="F1173">
        <f>IFERROR(VLOOKUP(D1173:D1885,Сальдо!C$3:D$4010,2,FALSE),0)</f>
        <v>0</v>
      </c>
      <c r="G1173">
        <f>IFERROR(VLOOKUP(D1173:D1885,'Факторы ликвидности'!C$4:L$2204,2,FALSE),0)</f>
        <v>0</v>
      </c>
      <c r="H1173">
        <f>IFERROR(VLOOKUP(D1173:D1885,'Факторы ликвидности'!C$4:L$2204,3,FALSE),0)</f>
        <v>0</v>
      </c>
      <c r="I1173">
        <f>IFERROR(VLOOKUP(D1173:D1885,'Факторы ликвидности'!C$4:L$2204,4,FALSE),0)</f>
        <v>0</v>
      </c>
      <c r="J1173">
        <f>IFERROR(VLOOKUP(D1173:D1885,'Факторы ликвидности'!C$4:L$2204,5,FALSE),0)</f>
        <v>0</v>
      </c>
      <c r="K1173">
        <f>IFERROR(VLOOKUP(D1173:D1885,'Факторы ликвидности'!C$4:L$2204,6,FALSE),0)</f>
        <v>0</v>
      </c>
      <c r="L1173">
        <f>IFERROR(VLOOKUP(D1173:D1885,'Факторы ликвидности'!C$4:L$2204,7,FALSE),0)</f>
        <v>0</v>
      </c>
      <c r="M1173">
        <f>IFERROR(VLOOKUP(D1173:D1885,'Факторы ликвидности'!C$4:L$2204,8,FALSE),0)</f>
        <v>0</v>
      </c>
      <c r="N1173">
        <f>IFERROR(VLOOKUP(D1173:D1885,'Факторы ликвидности'!C$4:L$2204,10,FALSE),0)</f>
        <v>0</v>
      </c>
    </row>
    <row r="1174" spans="2:14" x14ac:dyDescent="0.3">
      <c r="B1174">
        <v>1170</v>
      </c>
      <c r="C1174" s="16">
        <f t="shared" si="23"/>
        <v>5</v>
      </c>
      <c r="D1174" s="17">
        <v>42622</v>
      </c>
      <c r="E1174">
        <f>IFERROR(VLOOKUP(D1173:D1886,'Остатки на корсчетах'!B$3:D$4956,2,FALSE),0)</f>
        <v>1654.6</v>
      </c>
      <c r="F1174">
        <f>IFERROR(VLOOKUP(D1174:D1886,Сальдо!C$3:D$4010,2,FALSE),0)</f>
        <v>-11.2</v>
      </c>
      <c r="G1174">
        <f>IFERROR(VLOOKUP(D1174:D1886,'Факторы ликвидности'!C$4:L$2204,2,FALSE),0)</f>
        <v>-35.9</v>
      </c>
      <c r="H1174">
        <f>IFERROR(VLOOKUP(D1174:D1886,'Факторы ликвидности'!C$4:L$2204,3,FALSE),0)</f>
        <v>50</v>
      </c>
      <c r="I1174">
        <f>IFERROR(VLOOKUP(D1174:D1886,'Факторы ликвидности'!C$4:L$2204,4,FALSE),0)</f>
        <v>0</v>
      </c>
      <c r="J1174">
        <f>IFERROR(VLOOKUP(D1174:D1886,'Факторы ликвидности'!C$4:L$2204,5,FALSE),0)</f>
        <v>0</v>
      </c>
      <c r="K1174">
        <f>IFERROR(VLOOKUP(D1174:D1886,'Факторы ликвидности'!C$4:L$2204,6,FALSE),0)</f>
        <v>0</v>
      </c>
      <c r="L1174">
        <f>IFERROR(VLOOKUP(D1174:D1886,'Факторы ликвидности'!C$4:L$2204,7,FALSE),0)</f>
        <v>0</v>
      </c>
      <c r="M1174">
        <f>IFERROR(VLOOKUP(D1174:D1886,'Факторы ликвидности'!C$4:L$2204,8,FALSE),0)</f>
        <v>0</v>
      </c>
      <c r="N1174">
        <f>IFERROR(VLOOKUP(D1174:D1886,'Факторы ликвидности'!C$4:L$2204,10,FALSE),0)</f>
        <v>-139.5</v>
      </c>
    </row>
    <row r="1175" spans="2:14" x14ac:dyDescent="0.3">
      <c r="B1175">
        <v>1171</v>
      </c>
      <c r="C1175" s="16">
        <f t="shared" si="23"/>
        <v>4</v>
      </c>
      <c r="D1175" s="17">
        <v>42621</v>
      </c>
      <c r="E1175">
        <f>IFERROR(VLOOKUP(D1174:D1887,'Остатки на корсчетах'!B$3:D$4956,2,FALSE),0)</f>
        <v>1549.4</v>
      </c>
      <c r="F1175">
        <f>IFERROR(VLOOKUP(D1175:D1887,Сальдо!C$3:D$4010,2,FALSE),0)</f>
        <v>94.4</v>
      </c>
      <c r="G1175">
        <f>IFERROR(VLOOKUP(D1175:D1887,'Факторы ликвидности'!C$4:L$2204,2,FALSE),0)</f>
        <v>-41.4</v>
      </c>
      <c r="H1175">
        <f>IFERROR(VLOOKUP(D1175:D1887,'Факторы ликвидности'!C$4:L$2204,3,FALSE),0)</f>
        <v>39.1</v>
      </c>
      <c r="I1175">
        <f>IFERROR(VLOOKUP(D1175:D1887,'Факторы ликвидности'!C$4:L$2204,4,FALSE),0)</f>
        <v>0</v>
      </c>
      <c r="J1175">
        <f>IFERROR(VLOOKUP(D1175:D1887,'Факторы ликвидности'!C$4:L$2204,5,FALSE),0)</f>
        <v>0</v>
      </c>
      <c r="K1175">
        <f>IFERROR(VLOOKUP(D1175:D1887,'Факторы ликвидности'!C$4:L$2204,6,FALSE),0)</f>
        <v>0</v>
      </c>
      <c r="L1175">
        <f>IFERROR(VLOOKUP(D1175:D1887,'Факторы ликвидности'!C$4:L$2204,7,FALSE),0)</f>
        <v>0</v>
      </c>
      <c r="M1175">
        <f>IFERROR(VLOOKUP(D1175:D1887,'Факторы ликвидности'!C$4:L$2204,8,FALSE),0)</f>
        <v>0.2</v>
      </c>
      <c r="N1175">
        <f>IFERROR(VLOOKUP(D1175:D1887,'Факторы ликвидности'!C$4:L$2204,10,FALSE),0)</f>
        <v>107.3</v>
      </c>
    </row>
    <row r="1176" spans="2:14" x14ac:dyDescent="0.3">
      <c r="B1176">
        <v>1172</v>
      </c>
      <c r="C1176" s="16">
        <f t="shared" si="23"/>
        <v>3</v>
      </c>
      <c r="D1176" s="17">
        <v>42620</v>
      </c>
      <c r="E1176">
        <f>IFERROR(VLOOKUP(D1175:D1888,'Остатки на корсчетах'!B$3:D$4956,2,FALSE),0)</f>
        <v>1613.1</v>
      </c>
      <c r="F1176">
        <f>IFERROR(VLOOKUP(D1176:D1888,Сальдо!C$3:D$4010,2,FALSE),0)</f>
        <v>252.1</v>
      </c>
      <c r="G1176">
        <f>IFERROR(VLOOKUP(D1176:D1888,'Факторы ликвидности'!C$4:L$2204,2,FALSE),0)</f>
        <v>-14.4</v>
      </c>
      <c r="H1176">
        <f>IFERROR(VLOOKUP(D1176:D1888,'Факторы ликвидности'!C$4:L$2204,3,FALSE),0)</f>
        <v>-211.7</v>
      </c>
      <c r="I1176">
        <f>IFERROR(VLOOKUP(D1176:D1888,'Факторы ликвидности'!C$4:L$2204,4,FALSE),0)</f>
        <v>0</v>
      </c>
      <c r="J1176">
        <f>IFERROR(VLOOKUP(D1176:D1888,'Факторы ликвидности'!C$4:L$2204,5,FALSE),0)</f>
        <v>0</v>
      </c>
      <c r="K1176">
        <f>IFERROR(VLOOKUP(D1176:D1888,'Факторы ликвидности'!C$4:L$2204,6,FALSE),0)</f>
        <v>0</v>
      </c>
      <c r="L1176">
        <f>IFERROR(VLOOKUP(D1176:D1888,'Факторы ликвидности'!C$4:L$2204,7,FALSE),0)</f>
        <v>0</v>
      </c>
      <c r="M1176">
        <f>IFERROR(VLOOKUP(D1176:D1888,'Факторы ликвидности'!C$4:L$2204,8,FALSE),0)</f>
        <v>0</v>
      </c>
      <c r="N1176">
        <f>IFERROR(VLOOKUP(D1176:D1888,'Факторы ликвидности'!C$4:L$2204,10,FALSE),0)</f>
        <v>162.5</v>
      </c>
    </row>
    <row r="1177" spans="2:14" x14ac:dyDescent="0.3">
      <c r="B1177">
        <v>1173</v>
      </c>
      <c r="C1177" s="18">
        <f t="shared" si="23"/>
        <v>2</v>
      </c>
      <c r="D1177" s="8">
        <v>42619</v>
      </c>
      <c r="E1177">
        <f>IFERROR(VLOOKUP(D1176:D1889,'Остатки на корсчетах'!B$3:D$4956,2,FALSE),0)</f>
        <v>1531.5</v>
      </c>
      <c r="F1177">
        <f>IFERROR(VLOOKUP(D1177:D1889,Сальдо!C$3:D$4010,2,FALSE),0)</f>
        <v>83.2</v>
      </c>
      <c r="G1177">
        <f>IFERROR(VLOOKUP(D1177:D1889,'Факторы ликвидности'!C$4:L$2204,2,FALSE),0)</f>
        <v>-4.3</v>
      </c>
      <c r="H1177">
        <f>IFERROR(VLOOKUP(D1177:D1889,'Факторы ликвидности'!C$4:L$2204,3,FALSE),0)</f>
        <v>148.6</v>
      </c>
      <c r="I1177">
        <f>IFERROR(VLOOKUP(D1177:D1889,'Факторы ликвидности'!C$4:L$2204,4,FALSE),0)</f>
        <v>0</v>
      </c>
      <c r="J1177">
        <f>IFERROR(VLOOKUP(D1177:D1889,'Факторы ликвидности'!C$4:L$2204,5,FALSE),0)</f>
        <v>0</v>
      </c>
      <c r="K1177">
        <f>IFERROR(VLOOKUP(D1177:D1889,'Факторы ликвидности'!C$4:L$2204,6,FALSE),0)</f>
        <v>0</v>
      </c>
      <c r="L1177">
        <f>IFERROR(VLOOKUP(D1177:D1889,'Факторы ликвидности'!C$4:L$2204,7,FALSE),0)</f>
        <v>0</v>
      </c>
      <c r="M1177">
        <f>IFERROR(VLOOKUP(D1177:D1889,'Факторы ликвидности'!C$4:L$2204,8,FALSE),0)</f>
        <v>0</v>
      </c>
      <c r="N1177">
        <f>IFERROR(VLOOKUP(D1177:D1889,'Факторы ликвидности'!C$4:L$2204,10,FALSE),0)</f>
        <v>-62.6</v>
      </c>
    </row>
    <row r="1178" spans="2:14" x14ac:dyDescent="0.3">
      <c r="B1178">
        <v>1174</v>
      </c>
      <c r="C1178" s="18">
        <f t="shared" si="23"/>
        <v>1</v>
      </c>
      <c r="D1178" s="8">
        <v>42618</v>
      </c>
      <c r="E1178">
        <f>IFERROR(VLOOKUP(D1177:D1890,'Остатки на корсчетах'!B$3:D$4956,2,FALSE),0)</f>
        <v>1513.5</v>
      </c>
      <c r="F1178">
        <f>IFERROR(VLOOKUP(D1178:D1890,Сальдо!C$3:D$4010,2,FALSE),0)</f>
        <v>121.4</v>
      </c>
      <c r="G1178">
        <f>IFERROR(VLOOKUP(D1178:D1890,'Факторы ликвидности'!C$4:L$2204,2,FALSE),0)</f>
        <v>26.3</v>
      </c>
      <c r="H1178">
        <f>IFERROR(VLOOKUP(D1178:D1890,'Факторы ликвидности'!C$4:L$2204,3,FALSE),0)</f>
        <v>17.2</v>
      </c>
      <c r="I1178">
        <f>IFERROR(VLOOKUP(D1178:D1890,'Факторы ликвидности'!C$4:L$2204,4,FALSE),0)</f>
        <v>0</v>
      </c>
      <c r="J1178">
        <f>IFERROR(VLOOKUP(D1178:D1890,'Факторы ликвидности'!C$4:L$2204,5,FALSE),0)</f>
        <v>0</v>
      </c>
      <c r="K1178">
        <f>IFERROR(VLOOKUP(D1178:D1890,'Факторы ликвидности'!C$4:L$2204,6,FALSE),0)</f>
        <v>0</v>
      </c>
      <c r="L1178">
        <f>IFERROR(VLOOKUP(D1178:D1890,'Факторы ликвидности'!C$4:L$2204,7,FALSE),0)</f>
        <v>0</v>
      </c>
      <c r="M1178">
        <f>IFERROR(VLOOKUP(D1178:D1890,'Факторы ликвидности'!C$4:L$2204,8,FALSE),0)</f>
        <v>0</v>
      </c>
      <c r="N1178">
        <f>IFERROR(VLOOKUP(D1178:D1890,'Факторы ликвидности'!C$4:L$2204,10,FALSE),0)</f>
        <v>-25.5</v>
      </c>
    </row>
    <row r="1179" spans="2:14" x14ac:dyDescent="0.3">
      <c r="B1179">
        <v>1175</v>
      </c>
      <c r="C1179" s="18">
        <f t="shared" si="23"/>
        <v>7</v>
      </c>
      <c r="D1179" s="19">
        <v>42617</v>
      </c>
      <c r="E1179">
        <f>IFERROR(VLOOKUP(D1178:D1891,'Остатки на корсчетах'!B$3:D$4956,2,FALSE),0)</f>
        <v>0</v>
      </c>
      <c r="F1179">
        <f>IFERROR(VLOOKUP(D1179:D1891,Сальдо!C$3:D$4010,2,FALSE),0)</f>
        <v>0</v>
      </c>
      <c r="G1179">
        <f>IFERROR(VLOOKUP(D1179:D1891,'Факторы ликвидности'!C$4:L$2204,2,FALSE),0)</f>
        <v>0</v>
      </c>
      <c r="H1179">
        <f>IFERROR(VLOOKUP(D1179:D1891,'Факторы ликвидности'!C$4:L$2204,3,FALSE),0)</f>
        <v>0</v>
      </c>
      <c r="I1179">
        <f>IFERROR(VLOOKUP(D1179:D1891,'Факторы ликвидности'!C$4:L$2204,4,FALSE),0)</f>
        <v>0</v>
      </c>
      <c r="J1179">
        <f>IFERROR(VLOOKUP(D1179:D1891,'Факторы ликвидности'!C$4:L$2204,5,FALSE),0)</f>
        <v>0</v>
      </c>
      <c r="K1179">
        <f>IFERROR(VLOOKUP(D1179:D1891,'Факторы ликвидности'!C$4:L$2204,6,FALSE),0)</f>
        <v>0</v>
      </c>
      <c r="L1179">
        <f>IFERROR(VLOOKUP(D1179:D1891,'Факторы ликвидности'!C$4:L$2204,7,FALSE),0)</f>
        <v>0</v>
      </c>
      <c r="M1179">
        <f>IFERROR(VLOOKUP(D1179:D1891,'Факторы ликвидности'!C$4:L$2204,8,FALSE),0)</f>
        <v>0</v>
      </c>
      <c r="N1179">
        <f>IFERROR(VLOOKUP(D1179:D1891,'Факторы ликвидности'!C$4:L$2204,10,FALSE),0)</f>
        <v>0</v>
      </c>
    </row>
    <row r="1180" spans="2:14" x14ac:dyDescent="0.3">
      <c r="B1180">
        <v>1176</v>
      </c>
      <c r="C1180" s="18">
        <f t="shared" si="23"/>
        <v>6</v>
      </c>
      <c r="D1180" s="19">
        <v>42616</v>
      </c>
      <c r="E1180">
        <f>IFERROR(VLOOKUP(D1179:D1892,'Остатки на корсчетах'!B$3:D$4956,2,FALSE),0)</f>
        <v>0</v>
      </c>
      <c r="F1180">
        <f>IFERROR(VLOOKUP(D1180:D1892,Сальдо!C$3:D$4010,2,FALSE),0)</f>
        <v>0</v>
      </c>
      <c r="G1180">
        <f>IFERROR(VLOOKUP(D1180:D1892,'Факторы ликвидности'!C$4:L$2204,2,FALSE),0)</f>
        <v>0</v>
      </c>
      <c r="H1180">
        <f>IFERROR(VLOOKUP(D1180:D1892,'Факторы ликвидности'!C$4:L$2204,3,FALSE),0)</f>
        <v>0</v>
      </c>
      <c r="I1180">
        <f>IFERROR(VLOOKUP(D1180:D1892,'Факторы ликвидности'!C$4:L$2204,4,FALSE),0)</f>
        <v>0</v>
      </c>
      <c r="J1180">
        <f>IFERROR(VLOOKUP(D1180:D1892,'Факторы ликвидности'!C$4:L$2204,5,FALSE),0)</f>
        <v>0</v>
      </c>
      <c r="K1180">
        <f>IFERROR(VLOOKUP(D1180:D1892,'Факторы ликвидности'!C$4:L$2204,6,FALSE),0)</f>
        <v>0</v>
      </c>
      <c r="L1180">
        <f>IFERROR(VLOOKUP(D1180:D1892,'Факторы ликвидности'!C$4:L$2204,7,FALSE),0)</f>
        <v>0</v>
      </c>
      <c r="M1180">
        <f>IFERROR(VLOOKUP(D1180:D1892,'Факторы ликвидности'!C$4:L$2204,8,FALSE),0)</f>
        <v>0</v>
      </c>
      <c r="N1180">
        <f>IFERROR(VLOOKUP(D1180:D1892,'Факторы ликвидности'!C$4:L$2204,10,FALSE),0)</f>
        <v>0</v>
      </c>
    </row>
    <row r="1181" spans="2:14" x14ac:dyDescent="0.3">
      <c r="B1181">
        <v>1177</v>
      </c>
      <c r="C1181" s="18">
        <f t="shared" si="23"/>
        <v>5</v>
      </c>
      <c r="D1181" s="19">
        <v>42615</v>
      </c>
      <c r="E1181">
        <f>IFERROR(VLOOKUP(D1180:D1893,'Остатки на корсчетах'!B$3:D$4956,2,FALSE),0)</f>
        <v>1322.4</v>
      </c>
      <c r="F1181">
        <f>IFERROR(VLOOKUP(D1181:D1893,Сальдо!C$3:D$4010,2,FALSE),0)</f>
        <v>129.4</v>
      </c>
      <c r="G1181">
        <f>IFERROR(VLOOKUP(D1181:D1893,'Факторы ликвидности'!C$4:L$2204,2,FALSE),0)</f>
        <v>-39.1</v>
      </c>
      <c r="H1181">
        <f>IFERROR(VLOOKUP(D1181:D1893,'Факторы ликвидности'!C$4:L$2204,3,FALSE),0)</f>
        <v>222.4</v>
      </c>
      <c r="I1181">
        <f>IFERROR(VLOOKUP(D1181:D1893,'Факторы ликвидности'!C$4:L$2204,4,FALSE),0)</f>
        <v>0</v>
      </c>
      <c r="J1181">
        <f>IFERROR(VLOOKUP(D1181:D1893,'Факторы ликвидности'!C$4:L$2204,5,FALSE),0)</f>
        <v>0</v>
      </c>
      <c r="K1181">
        <f>IFERROR(VLOOKUP(D1181:D1893,'Факторы ликвидности'!C$4:L$2204,6,FALSE),0)</f>
        <v>0</v>
      </c>
      <c r="L1181">
        <f>IFERROR(VLOOKUP(D1181:D1893,'Факторы ликвидности'!C$4:L$2204,7,FALSE),0)</f>
        <v>0</v>
      </c>
      <c r="M1181">
        <f>IFERROR(VLOOKUP(D1181:D1893,'Факторы ликвидности'!C$4:L$2204,8,FALSE),0)</f>
        <v>0</v>
      </c>
      <c r="N1181">
        <f>IFERROR(VLOOKUP(D1181:D1893,'Факторы ликвидности'!C$4:L$2204,10,FALSE),0)</f>
        <v>7.7</v>
      </c>
    </row>
    <row r="1182" spans="2:14" x14ac:dyDescent="0.3">
      <c r="B1182">
        <v>1178</v>
      </c>
      <c r="C1182" s="18">
        <f t="shared" si="23"/>
        <v>4</v>
      </c>
      <c r="D1182" s="19">
        <v>42614</v>
      </c>
      <c r="E1182">
        <f>IFERROR(VLOOKUP(D1181:D1894,'Остатки на корсчетах'!B$3:D$4956,2,FALSE),0)</f>
        <v>1652.8</v>
      </c>
      <c r="F1182">
        <f>IFERROR(VLOOKUP(D1182:D1894,Сальдо!C$3:D$4010,2,FALSE),0)</f>
        <v>-366.7</v>
      </c>
      <c r="G1182">
        <f>IFERROR(VLOOKUP(D1182:D1894,'Факторы ликвидности'!C$4:L$2204,2,FALSE),0)</f>
        <v>-10.199999999999999</v>
      </c>
      <c r="H1182">
        <f>IFERROR(VLOOKUP(D1182:D1894,'Факторы ликвидности'!C$4:L$2204,3,FALSE),0)</f>
        <v>174.8</v>
      </c>
      <c r="I1182">
        <f>IFERROR(VLOOKUP(D1182:D1894,'Факторы ликвидности'!C$4:L$2204,4,FALSE),0)</f>
        <v>0</v>
      </c>
      <c r="J1182">
        <f>IFERROR(VLOOKUP(D1182:D1894,'Факторы ликвидности'!C$4:L$2204,5,FALSE),0)</f>
        <v>0</v>
      </c>
      <c r="K1182">
        <f>IFERROR(VLOOKUP(D1182:D1894,'Факторы ликвидности'!C$4:L$2204,6,FALSE),0)</f>
        <v>0</v>
      </c>
      <c r="L1182">
        <f>IFERROR(VLOOKUP(D1182:D1894,'Факторы ликвидности'!C$4:L$2204,7,FALSE),0)</f>
        <v>0</v>
      </c>
      <c r="M1182">
        <f>IFERROR(VLOOKUP(D1182:D1894,'Факторы ликвидности'!C$4:L$2204,8,FALSE),0)</f>
        <v>0.1</v>
      </c>
      <c r="N1182">
        <f>IFERROR(VLOOKUP(D1182:D1894,'Факторы ликвидности'!C$4:L$2204,10,FALSE),0)</f>
        <v>-495</v>
      </c>
    </row>
    <row r="1183" spans="2:14" x14ac:dyDescent="0.3">
      <c r="B1183">
        <v>1179</v>
      </c>
      <c r="C1183" s="18">
        <f t="shared" si="23"/>
        <v>3</v>
      </c>
      <c r="D1183" s="19">
        <v>42613</v>
      </c>
      <c r="E1183">
        <f>IFERROR(VLOOKUP(D1182:D1895,'Остатки на корсчетах'!B$3:D$4956,2,FALSE),0)</f>
        <v>1615.9</v>
      </c>
      <c r="F1183">
        <f>IFERROR(VLOOKUP(D1183:D1895,Сальдо!C$3:D$4010,2,FALSE),0)</f>
        <v>-320.7</v>
      </c>
      <c r="G1183">
        <f>IFERROR(VLOOKUP(D1183:D1895,'Факторы ликвидности'!C$4:L$2204,2,FALSE),0)</f>
        <v>14.2</v>
      </c>
      <c r="H1183">
        <f>IFERROR(VLOOKUP(D1183:D1895,'Факторы ликвидности'!C$4:L$2204,3,FALSE),0)</f>
        <v>-79.3</v>
      </c>
      <c r="I1183">
        <f>IFERROR(VLOOKUP(D1183:D1895,'Факторы ликвидности'!C$4:L$2204,4,FALSE),0)</f>
        <v>0</v>
      </c>
      <c r="J1183">
        <f>IFERROR(VLOOKUP(D1183:D1895,'Факторы ликвидности'!C$4:L$2204,5,FALSE),0)</f>
        <v>0</v>
      </c>
      <c r="K1183">
        <f>IFERROR(VLOOKUP(D1183:D1895,'Факторы ликвидности'!C$4:L$2204,6,FALSE),0)</f>
        <v>0</v>
      </c>
      <c r="L1183">
        <f>IFERROR(VLOOKUP(D1183:D1895,'Факторы ликвидности'!C$4:L$2204,7,FALSE),0)</f>
        <v>0</v>
      </c>
      <c r="M1183">
        <f>IFERROR(VLOOKUP(D1183:D1895,'Факторы ликвидности'!C$4:L$2204,8,FALSE),0)</f>
        <v>0</v>
      </c>
      <c r="N1183">
        <f>IFERROR(VLOOKUP(D1183:D1895,'Факторы ликвидности'!C$4:L$2204,10,FALSE),0)</f>
        <v>101.9</v>
      </c>
    </row>
    <row r="1184" spans="2:14" x14ac:dyDescent="0.3">
      <c r="B1184">
        <v>1180</v>
      </c>
      <c r="C1184" s="16">
        <f t="shared" si="23"/>
        <v>2</v>
      </c>
      <c r="D1184" s="17">
        <v>42612</v>
      </c>
      <c r="E1184">
        <f>IFERROR(VLOOKUP(D1183:D1896,'Остатки на корсчетах'!B$3:D$4956,2,FALSE),0)</f>
        <v>1586.5</v>
      </c>
      <c r="F1184">
        <f>IFERROR(VLOOKUP(D1184:D1896,Сальдо!C$3:D$4010,2,FALSE),0)</f>
        <v>275.89999999999998</v>
      </c>
      <c r="G1184">
        <f>IFERROR(VLOOKUP(D1184:D1896,'Факторы ликвидности'!C$4:L$2204,2,FALSE),0)</f>
        <v>28</v>
      </c>
      <c r="H1184">
        <f>IFERROR(VLOOKUP(D1184:D1896,'Факторы ликвидности'!C$4:L$2204,3,FALSE),0)</f>
        <v>-5.9</v>
      </c>
      <c r="I1184">
        <f>IFERROR(VLOOKUP(D1184:D1896,'Факторы ликвидности'!C$4:L$2204,4,FALSE),0)</f>
        <v>0</v>
      </c>
      <c r="J1184">
        <f>IFERROR(VLOOKUP(D1184:D1896,'Факторы ликвидности'!C$4:L$2204,5,FALSE),0)</f>
        <v>0</v>
      </c>
      <c r="K1184">
        <f>IFERROR(VLOOKUP(D1184:D1896,'Факторы ликвидности'!C$4:L$2204,6,FALSE),0)</f>
        <v>0</v>
      </c>
      <c r="L1184">
        <f>IFERROR(VLOOKUP(D1184:D1896,'Факторы ликвидности'!C$4:L$2204,7,FALSE),0)</f>
        <v>0</v>
      </c>
      <c r="M1184">
        <f>IFERROR(VLOOKUP(D1184:D1896,'Факторы ликвидности'!C$4:L$2204,8,FALSE),0)</f>
        <v>0.2</v>
      </c>
      <c r="N1184">
        <f>IFERROR(VLOOKUP(D1184:D1896,'Факторы ликвидности'!C$4:L$2204,10,FALSE),0)</f>
        <v>7.1</v>
      </c>
    </row>
    <row r="1185" spans="2:14" x14ac:dyDescent="0.3">
      <c r="B1185">
        <v>1181</v>
      </c>
      <c r="C1185" s="16">
        <f t="shared" si="23"/>
        <v>1</v>
      </c>
      <c r="D1185" s="17">
        <v>42611</v>
      </c>
      <c r="E1185">
        <f>IFERROR(VLOOKUP(D1184:D1897,'Остатки на корсчетах'!B$3:D$4956,2,FALSE),0)</f>
        <v>1610.5</v>
      </c>
      <c r="F1185">
        <f>IFERROR(VLOOKUP(D1185:D1897,Сальдо!C$3:D$4010,2,FALSE),0)</f>
        <v>267.8</v>
      </c>
      <c r="G1185">
        <f>IFERROR(VLOOKUP(D1185:D1897,'Факторы ликвидности'!C$4:L$2204,2,FALSE),0)</f>
        <v>52.8</v>
      </c>
      <c r="H1185">
        <f>IFERROR(VLOOKUP(D1185:D1897,'Факторы ликвидности'!C$4:L$2204,3,FALSE),0)</f>
        <v>-62.8</v>
      </c>
      <c r="I1185">
        <f>IFERROR(VLOOKUP(D1185:D1897,'Факторы ликвидности'!C$4:L$2204,4,FALSE),0)</f>
        <v>0</v>
      </c>
      <c r="J1185">
        <f>IFERROR(VLOOKUP(D1185:D1897,'Факторы ликвидности'!C$4:L$2204,5,FALSE),0)</f>
        <v>0</v>
      </c>
      <c r="K1185">
        <f>IFERROR(VLOOKUP(D1185:D1897,'Факторы ликвидности'!C$4:L$2204,6,FALSE),0)</f>
        <v>0</v>
      </c>
      <c r="L1185">
        <f>IFERROR(VLOOKUP(D1185:D1897,'Факторы ликвидности'!C$4:L$2204,7,FALSE),0)</f>
        <v>0</v>
      </c>
      <c r="M1185">
        <f>IFERROR(VLOOKUP(D1185:D1897,'Факторы ликвидности'!C$4:L$2204,8,FALSE),0)</f>
        <v>0.1</v>
      </c>
      <c r="N1185">
        <f>IFERROR(VLOOKUP(D1185:D1897,'Факторы ликвидности'!C$4:L$2204,10,FALSE),0)</f>
        <v>-14.1</v>
      </c>
    </row>
    <row r="1186" spans="2:14" x14ac:dyDescent="0.3">
      <c r="B1186">
        <v>1182</v>
      </c>
      <c r="C1186" s="16">
        <f t="shared" si="23"/>
        <v>7</v>
      </c>
      <c r="D1186" s="17">
        <v>42610</v>
      </c>
      <c r="E1186">
        <f>IFERROR(VLOOKUP(D1185:D1898,'Остатки на корсчетах'!B$3:D$4956,2,FALSE),0)</f>
        <v>0</v>
      </c>
      <c r="F1186">
        <f>IFERROR(VLOOKUP(D1186:D1898,Сальдо!C$3:D$4010,2,FALSE),0)</f>
        <v>0</v>
      </c>
      <c r="G1186">
        <f>IFERROR(VLOOKUP(D1186:D1898,'Факторы ликвидности'!C$4:L$2204,2,FALSE),0)</f>
        <v>0</v>
      </c>
      <c r="H1186">
        <f>IFERROR(VLOOKUP(D1186:D1898,'Факторы ликвидности'!C$4:L$2204,3,FALSE),0)</f>
        <v>0</v>
      </c>
      <c r="I1186">
        <f>IFERROR(VLOOKUP(D1186:D1898,'Факторы ликвидности'!C$4:L$2204,4,FALSE),0)</f>
        <v>0</v>
      </c>
      <c r="J1186">
        <f>IFERROR(VLOOKUP(D1186:D1898,'Факторы ликвидности'!C$4:L$2204,5,FALSE),0)</f>
        <v>0</v>
      </c>
      <c r="K1186">
        <f>IFERROR(VLOOKUP(D1186:D1898,'Факторы ликвидности'!C$4:L$2204,6,FALSE),0)</f>
        <v>0</v>
      </c>
      <c r="L1186">
        <f>IFERROR(VLOOKUP(D1186:D1898,'Факторы ликвидности'!C$4:L$2204,7,FALSE),0)</f>
        <v>0</v>
      </c>
      <c r="M1186">
        <f>IFERROR(VLOOKUP(D1186:D1898,'Факторы ликвидности'!C$4:L$2204,8,FALSE),0)</f>
        <v>0</v>
      </c>
      <c r="N1186">
        <f>IFERROR(VLOOKUP(D1186:D1898,'Факторы ликвидности'!C$4:L$2204,10,FALSE),0)</f>
        <v>0</v>
      </c>
    </row>
    <row r="1187" spans="2:14" x14ac:dyDescent="0.3">
      <c r="B1187">
        <v>1183</v>
      </c>
      <c r="C1187" s="16">
        <f t="shared" si="23"/>
        <v>6</v>
      </c>
      <c r="D1187" s="17">
        <v>42609</v>
      </c>
      <c r="E1187">
        <f>IFERROR(VLOOKUP(D1186:D1899,'Остатки на корсчетах'!B$3:D$4956,2,FALSE),0)</f>
        <v>0</v>
      </c>
      <c r="F1187">
        <f>IFERROR(VLOOKUP(D1187:D1899,Сальдо!C$3:D$4010,2,FALSE),0)</f>
        <v>0</v>
      </c>
      <c r="G1187">
        <f>IFERROR(VLOOKUP(D1187:D1899,'Факторы ликвидности'!C$4:L$2204,2,FALSE),0)</f>
        <v>0</v>
      </c>
      <c r="H1187">
        <f>IFERROR(VLOOKUP(D1187:D1899,'Факторы ликвидности'!C$4:L$2204,3,FALSE),0)</f>
        <v>0</v>
      </c>
      <c r="I1187">
        <f>IFERROR(VLOOKUP(D1187:D1899,'Факторы ликвидности'!C$4:L$2204,4,FALSE),0)</f>
        <v>0</v>
      </c>
      <c r="J1187">
        <f>IFERROR(VLOOKUP(D1187:D1899,'Факторы ликвидности'!C$4:L$2204,5,FALSE),0)</f>
        <v>0</v>
      </c>
      <c r="K1187">
        <f>IFERROR(VLOOKUP(D1187:D1899,'Факторы ликвидности'!C$4:L$2204,6,FALSE),0)</f>
        <v>0</v>
      </c>
      <c r="L1187">
        <f>IFERROR(VLOOKUP(D1187:D1899,'Факторы ликвидности'!C$4:L$2204,7,FALSE),0)</f>
        <v>0</v>
      </c>
      <c r="M1187">
        <f>IFERROR(VLOOKUP(D1187:D1899,'Факторы ликвидности'!C$4:L$2204,8,FALSE),0)</f>
        <v>0</v>
      </c>
      <c r="N1187">
        <f>IFERROR(VLOOKUP(D1187:D1899,'Факторы ликвидности'!C$4:L$2204,10,FALSE),0)</f>
        <v>0</v>
      </c>
    </row>
    <row r="1188" spans="2:14" x14ac:dyDescent="0.3">
      <c r="B1188">
        <v>1184</v>
      </c>
      <c r="C1188" s="16">
        <f t="shared" si="23"/>
        <v>5</v>
      </c>
      <c r="D1188" s="17">
        <v>42608</v>
      </c>
      <c r="E1188">
        <f>IFERROR(VLOOKUP(D1187:D1900,'Остатки на корсчетах'!B$3:D$4956,2,FALSE),0)</f>
        <v>1469.8</v>
      </c>
      <c r="F1188">
        <f>IFERROR(VLOOKUP(D1188:D1900,Сальдо!C$3:D$4010,2,FALSE),0)</f>
        <v>281.3</v>
      </c>
      <c r="G1188">
        <f>IFERROR(VLOOKUP(D1188:D1900,'Факторы ликвидности'!C$4:L$2204,2,FALSE),0)</f>
        <v>-5.4</v>
      </c>
      <c r="H1188">
        <f>IFERROR(VLOOKUP(D1188:D1900,'Факторы ликвидности'!C$4:L$2204,3,FALSE),0)</f>
        <v>131.80000000000001</v>
      </c>
      <c r="I1188">
        <f>IFERROR(VLOOKUP(D1188:D1900,'Факторы ликвидности'!C$4:L$2204,4,FALSE),0)</f>
        <v>0</v>
      </c>
      <c r="J1188">
        <f>IFERROR(VLOOKUP(D1188:D1900,'Факторы ликвидности'!C$4:L$2204,5,FALSE),0)</f>
        <v>0</v>
      </c>
      <c r="K1188">
        <f>IFERROR(VLOOKUP(D1188:D1900,'Факторы ликвидности'!C$4:L$2204,6,FALSE),0)</f>
        <v>0</v>
      </c>
      <c r="L1188">
        <f>IFERROR(VLOOKUP(D1188:D1900,'Факторы ликвидности'!C$4:L$2204,7,FALSE),0)</f>
        <v>0</v>
      </c>
      <c r="M1188">
        <f>IFERROR(VLOOKUP(D1188:D1900,'Факторы ликвидности'!C$4:L$2204,8,FALSE),0)</f>
        <v>0.2</v>
      </c>
      <c r="N1188">
        <f>IFERROR(VLOOKUP(D1188:D1900,'Факторы ликвидности'!C$4:L$2204,10,FALSE),0)</f>
        <v>14.2</v>
      </c>
    </row>
    <row r="1189" spans="2:14" x14ac:dyDescent="0.3">
      <c r="B1189">
        <v>1185</v>
      </c>
      <c r="C1189" s="16">
        <f t="shared" si="23"/>
        <v>4</v>
      </c>
      <c r="D1189" s="17">
        <v>42607</v>
      </c>
      <c r="E1189">
        <f>IFERROR(VLOOKUP(D1188:D1901,'Остатки на корсчетах'!B$3:D$4956,2,FALSE),0)</f>
        <v>1816.5</v>
      </c>
      <c r="F1189">
        <f>IFERROR(VLOOKUP(D1189:D1901,Сальдо!C$3:D$4010,2,FALSE),0)</f>
        <v>328.9</v>
      </c>
      <c r="G1189">
        <f>IFERROR(VLOOKUP(D1189:D1901,'Факторы ликвидности'!C$4:L$2204,2,FALSE),0)</f>
        <v>5.3</v>
      </c>
      <c r="H1189">
        <f>IFERROR(VLOOKUP(D1189:D1901,'Факторы ликвидности'!C$4:L$2204,3,FALSE),0)</f>
        <v>-395.7</v>
      </c>
      <c r="I1189">
        <f>IFERROR(VLOOKUP(D1189:D1901,'Факторы ликвидности'!C$4:L$2204,4,FALSE),0)</f>
        <v>0</v>
      </c>
      <c r="J1189">
        <f>IFERROR(VLOOKUP(D1189:D1901,'Факторы ликвидности'!C$4:L$2204,5,FALSE),0)</f>
        <v>0</v>
      </c>
      <c r="K1189">
        <f>IFERROR(VLOOKUP(D1189:D1901,'Факторы ликвидности'!C$4:L$2204,6,FALSE),0)</f>
        <v>0</v>
      </c>
      <c r="L1189">
        <f>IFERROR(VLOOKUP(D1189:D1901,'Факторы ликвидности'!C$4:L$2204,7,FALSE),0)</f>
        <v>0</v>
      </c>
      <c r="M1189">
        <f>IFERROR(VLOOKUP(D1189:D1901,'Факторы ликвидности'!C$4:L$2204,8,FALSE),0)</f>
        <v>0</v>
      </c>
      <c r="N1189">
        <f>IFERROR(VLOOKUP(D1189:D1901,'Факторы ликвидности'!C$4:L$2204,10,FALSE),0)</f>
        <v>43.6</v>
      </c>
    </row>
    <row r="1190" spans="2:14" x14ac:dyDescent="0.3">
      <c r="B1190">
        <v>1186</v>
      </c>
      <c r="C1190" s="16">
        <f t="shared" si="23"/>
        <v>3</v>
      </c>
      <c r="D1190" s="17">
        <v>42606</v>
      </c>
      <c r="E1190">
        <f>IFERROR(VLOOKUP(D1189:D1902,'Остатки на корсчетах'!B$3:D$4956,2,FALSE),0)</f>
        <v>1858.1</v>
      </c>
      <c r="F1190">
        <f>IFERROR(VLOOKUP(D1190:D1902,Сальдо!C$3:D$4010,2,FALSE),0)</f>
        <v>470.2</v>
      </c>
      <c r="G1190">
        <f>IFERROR(VLOOKUP(D1190:D1902,'Факторы ликвидности'!C$4:L$2204,2,FALSE),0)</f>
        <v>26.1</v>
      </c>
      <c r="H1190">
        <f>IFERROR(VLOOKUP(D1190:D1902,'Факторы ликвидности'!C$4:L$2204,3,FALSE),0)</f>
        <v>-209.4</v>
      </c>
      <c r="I1190">
        <f>IFERROR(VLOOKUP(D1190:D1902,'Факторы ликвидности'!C$4:L$2204,4,FALSE),0)</f>
        <v>0</v>
      </c>
      <c r="J1190">
        <f>IFERROR(VLOOKUP(D1190:D1902,'Факторы ликвидности'!C$4:L$2204,5,FALSE),0)</f>
        <v>0</v>
      </c>
      <c r="K1190">
        <f>IFERROR(VLOOKUP(D1190:D1902,'Факторы ликвидности'!C$4:L$2204,6,FALSE),0)</f>
        <v>0</v>
      </c>
      <c r="L1190">
        <f>IFERROR(VLOOKUP(D1190:D1902,'Факторы ликвидности'!C$4:L$2204,7,FALSE),0)</f>
        <v>0</v>
      </c>
      <c r="M1190">
        <f>IFERROR(VLOOKUP(D1190:D1902,'Факторы ликвидности'!C$4:L$2204,8,FALSE),0)</f>
        <v>0</v>
      </c>
      <c r="N1190">
        <f>IFERROR(VLOOKUP(D1190:D1902,'Факторы ликвидности'!C$4:L$2204,10,FALSE),0)</f>
        <v>141.69999999999999</v>
      </c>
    </row>
    <row r="1191" spans="2:14" x14ac:dyDescent="0.3">
      <c r="B1191">
        <v>1187</v>
      </c>
      <c r="C1191" s="18">
        <f t="shared" si="23"/>
        <v>2</v>
      </c>
      <c r="D1191" s="8">
        <v>42605</v>
      </c>
      <c r="E1191">
        <f>IFERROR(VLOOKUP(D1190:D1903,'Остатки на корсчетах'!B$3:D$4956,2,FALSE),0)</f>
        <v>1814.7</v>
      </c>
      <c r="F1191">
        <f>IFERROR(VLOOKUP(D1191:D1903,Сальдо!C$3:D$4010,2,FALSE),0)</f>
        <v>242.6</v>
      </c>
      <c r="G1191">
        <f>IFERROR(VLOOKUP(D1191:D1903,'Факторы ликвидности'!C$4:L$2204,2,FALSE),0)</f>
        <v>38.1</v>
      </c>
      <c r="H1191">
        <f>IFERROR(VLOOKUP(D1191:D1903,'Факторы ликвидности'!C$4:L$2204,3,FALSE),0)</f>
        <v>12.3</v>
      </c>
      <c r="I1191">
        <f>IFERROR(VLOOKUP(D1191:D1903,'Факторы ликвидности'!C$4:L$2204,4,FALSE),0)</f>
        <v>0</v>
      </c>
      <c r="J1191">
        <f>IFERROR(VLOOKUP(D1191:D1903,'Факторы ликвидности'!C$4:L$2204,5,FALSE),0)</f>
        <v>0</v>
      </c>
      <c r="K1191">
        <f>IFERROR(VLOOKUP(D1191:D1903,'Факторы ликвидности'!C$4:L$2204,6,FALSE),0)</f>
        <v>0</v>
      </c>
      <c r="L1191">
        <f>IFERROR(VLOOKUP(D1191:D1903,'Факторы ликвидности'!C$4:L$2204,7,FALSE),0)</f>
        <v>0</v>
      </c>
      <c r="M1191">
        <f>IFERROR(VLOOKUP(D1191:D1903,'Факторы ликвидности'!C$4:L$2204,8,FALSE),0)</f>
        <v>0</v>
      </c>
      <c r="N1191">
        <f>IFERROR(VLOOKUP(D1191:D1903,'Факторы ликвидности'!C$4:L$2204,10,FALSE),0)</f>
        <v>-7</v>
      </c>
    </row>
    <row r="1192" spans="2:14" x14ac:dyDescent="0.3">
      <c r="B1192">
        <v>1188</v>
      </c>
      <c r="C1192" s="18">
        <f t="shared" si="23"/>
        <v>1</v>
      </c>
      <c r="D1192" s="8">
        <v>42604</v>
      </c>
      <c r="E1192">
        <f>IFERROR(VLOOKUP(D1191:D1904,'Остатки на корсчетах'!B$3:D$4956,2,FALSE),0)</f>
        <v>1826.8</v>
      </c>
      <c r="F1192">
        <f>IFERROR(VLOOKUP(D1192:D1904,Сальдо!C$3:D$4010,2,FALSE),0)</f>
        <v>207.3</v>
      </c>
      <c r="G1192">
        <f>IFERROR(VLOOKUP(D1192:D1904,'Факторы ликвидности'!C$4:L$2204,2,FALSE),0)</f>
        <v>56.6</v>
      </c>
      <c r="H1192">
        <f>IFERROR(VLOOKUP(D1192:D1904,'Факторы ликвидности'!C$4:L$2204,3,FALSE),0)</f>
        <v>-28.6</v>
      </c>
      <c r="I1192">
        <f>IFERROR(VLOOKUP(D1192:D1904,'Факторы ликвидности'!C$4:L$2204,4,FALSE),0)</f>
        <v>0</v>
      </c>
      <c r="J1192">
        <f>IFERROR(VLOOKUP(D1192:D1904,'Факторы ликвидности'!C$4:L$2204,5,FALSE),0)</f>
        <v>0</v>
      </c>
      <c r="K1192">
        <f>IFERROR(VLOOKUP(D1192:D1904,'Факторы ликвидности'!C$4:L$2204,6,FALSE),0)</f>
        <v>0</v>
      </c>
      <c r="L1192">
        <f>IFERROR(VLOOKUP(D1192:D1904,'Факторы ликвидности'!C$4:L$2204,7,FALSE),0)</f>
        <v>0</v>
      </c>
      <c r="M1192">
        <f>IFERROR(VLOOKUP(D1192:D1904,'Факторы ликвидности'!C$4:L$2204,8,FALSE),0)</f>
        <v>0</v>
      </c>
      <c r="N1192">
        <f>IFERROR(VLOOKUP(D1192:D1904,'Факторы ликвидности'!C$4:L$2204,10,FALSE),0)</f>
        <v>-40.1</v>
      </c>
    </row>
    <row r="1193" spans="2:14" x14ac:dyDescent="0.3">
      <c r="B1193">
        <v>1189</v>
      </c>
      <c r="C1193" s="18">
        <f t="shared" si="23"/>
        <v>7</v>
      </c>
      <c r="D1193" s="19">
        <v>42603</v>
      </c>
      <c r="E1193">
        <f>IFERROR(VLOOKUP(D1192:D1905,'Остатки на корсчетах'!B$3:D$4956,2,FALSE),0)</f>
        <v>0</v>
      </c>
      <c r="F1193">
        <f>IFERROR(VLOOKUP(D1193:D1905,Сальдо!C$3:D$4010,2,FALSE),0)</f>
        <v>0</v>
      </c>
      <c r="G1193">
        <f>IFERROR(VLOOKUP(D1193:D1905,'Факторы ликвидности'!C$4:L$2204,2,FALSE),0)</f>
        <v>0</v>
      </c>
      <c r="H1193">
        <f>IFERROR(VLOOKUP(D1193:D1905,'Факторы ликвидности'!C$4:L$2204,3,FALSE),0)</f>
        <v>0</v>
      </c>
      <c r="I1193">
        <f>IFERROR(VLOOKUP(D1193:D1905,'Факторы ликвидности'!C$4:L$2204,4,FALSE),0)</f>
        <v>0</v>
      </c>
      <c r="J1193">
        <f>IFERROR(VLOOKUP(D1193:D1905,'Факторы ликвидности'!C$4:L$2204,5,FALSE),0)</f>
        <v>0</v>
      </c>
      <c r="K1193">
        <f>IFERROR(VLOOKUP(D1193:D1905,'Факторы ликвидности'!C$4:L$2204,6,FALSE),0)</f>
        <v>0</v>
      </c>
      <c r="L1193">
        <f>IFERROR(VLOOKUP(D1193:D1905,'Факторы ликвидности'!C$4:L$2204,7,FALSE),0)</f>
        <v>0</v>
      </c>
      <c r="M1193">
        <f>IFERROR(VLOOKUP(D1193:D1905,'Факторы ликвидности'!C$4:L$2204,8,FALSE),0)</f>
        <v>0</v>
      </c>
      <c r="N1193">
        <f>IFERROR(VLOOKUP(D1193:D1905,'Факторы ликвидности'!C$4:L$2204,10,FALSE),0)</f>
        <v>0</v>
      </c>
    </row>
    <row r="1194" spans="2:14" x14ac:dyDescent="0.3">
      <c r="B1194">
        <v>1190</v>
      </c>
      <c r="C1194" s="18">
        <f t="shared" si="23"/>
        <v>6</v>
      </c>
      <c r="D1194" s="19">
        <v>42602</v>
      </c>
      <c r="E1194">
        <f>IFERROR(VLOOKUP(D1193:D1906,'Остатки на корсчетах'!B$3:D$4956,2,FALSE),0)</f>
        <v>0</v>
      </c>
      <c r="F1194">
        <f>IFERROR(VLOOKUP(D1194:D1906,Сальдо!C$3:D$4010,2,FALSE),0)</f>
        <v>0</v>
      </c>
      <c r="G1194">
        <f>IFERROR(VLOOKUP(D1194:D1906,'Факторы ликвидности'!C$4:L$2204,2,FALSE),0)</f>
        <v>0</v>
      </c>
      <c r="H1194">
        <f>IFERROR(VLOOKUP(D1194:D1906,'Факторы ликвидности'!C$4:L$2204,3,FALSE),0)</f>
        <v>0</v>
      </c>
      <c r="I1194">
        <f>IFERROR(VLOOKUP(D1194:D1906,'Факторы ликвидности'!C$4:L$2204,4,FALSE),0)</f>
        <v>0</v>
      </c>
      <c r="J1194">
        <f>IFERROR(VLOOKUP(D1194:D1906,'Факторы ликвидности'!C$4:L$2204,5,FALSE),0)</f>
        <v>0</v>
      </c>
      <c r="K1194">
        <f>IFERROR(VLOOKUP(D1194:D1906,'Факторы ликвидности'!C$4:L$2204,6,FALSE),0)</f>
        <v>0</v>
      </c>
      <c r="L1194">
        <f>IFERROR(VLOOKUP(D1194:D1906,'Факторы ликвидности'!C$4:L$2204,7,FALSE),0)</f>
        <v>0</v>
      </c>
      <c r="M1194">
        <f>IFERROR(VLOOKUP(D1194:D1906,'Факторы ликвидности'!C$4:L$2204,8,FALSE),0)</f>
        <v>0</v>
      </c>
      <c r="N1194">
        <f>IFERROR(VLOOKUP(D1194:D1906,'Факторы ликвидности'!C$4:L$2204,10,FALSE),0)</f>
        <v>0</v>
      </c>
    </row>
    <row r="1195" spans="2:14" x14ac:dyDescent="0.3">
      <c r="B1195">
        <v>1191</v>
      </c>
      <c r="C1195" s="18">
        <f t="shared" si="23"/>
        <v>5</v>
      </c>
      <c r="D1195" s="19">
        <v>42601</v>
      </c>
      <c r="E1195">
        <f>IFERROR(VLOOKUP(D1194:D1907,'Остатки на корсчетах'!B$3:D$4956,2,FALSE),0)</f>
        <v>1664.8</v>
      </c>
      <c r="F1195">
        <f>IFERROR(VLOOKUP(D1195:D1907,Сальдо!C$3:D$4010,2,FALSE),0)</f>
        <v>202.7</v>
      </c>
      <c r="G1195">
        <f>IFERROR(VLOOKUP(D1195:D1907,'Факторы ликвидности'!C$4:L$2204,2,FALSE),0)</f>
        <v>-5.9</v>
      </c>
      <c r="H1195">
        <f>IFERROR(VLOOKUP(D1195:D1907,'Факторы ликвидности'!C$4:L$2204,3,FALSE),0)</f>
        <v>172.5</v>
      </c>
      <c r="I1195">
        <f>IFERROR(VLOOKUP(D1195:D1907,'Факторы ликвидности'!C$4:L$2204,4,FALSE),0)</f>
        <v>0</v>
      </c>
      <c r="J1195">
        <f>IFERROR(VLOOKUP(D1195:D1907,'Факторы ликвидности'!C$4:L$2204,5,FALSE),0)</f>
        <v>0</v>
      </c>
      <c r="K1195">
        <f>IFERROR(VLOOKUP(D1195:D1907,'Факторы ликвидности'!C$4:L$2204,6,FALSE),0)</f>
        <v>0</v>
      </c>
      <c r="L1195">
        <f>IFERROR(VLOOKUP(D1195:D1907,'Факторы ликвидности'!C$4:L$2204,7,FALSE),0)</f>
        <v>0</v>
      </c>
      <c r="M1195">
        <f>IFERROR(VLOOKUP(D1195:D1907,'Факторы ликвидности'!C$4:L$2204,8,FALSE),0)</f>
        <v>0</v>
      </c>
      <c r="N1195">
        <f>IFERROR(VLOOKUP(D1195:D1907,'Факторы ликвидности'!C$4:L$2204,10,FALSE),0)</f>
        <v>-4.5</v>
      </c>
    </row>
    <row r="1196" spans="2:14" x14ac:dyDescent="0.3">
      <c r="B1196">
        <v>1192</v>
      </c>
      <c r="C1196" s="18">
        <f t="shared" si="23"/>
        <v>4</v>
      </c>
      <c r="D1196" s="19">
        <v>42600</v>
      </c>
      <c r="E1196">
        <f>IFERROR(VLOOKUP(D1195:D1908,'Остатки на корсчетах'!B$3:D$4956,2,FALSE),0)</f>
        <v>1659.4</v>
      </c>
      <c r="F1196">
        <f>IFERROR(VLOOKUP(D1196:D1908,Сальдо!C$3:D$4010,2,FALSE),0)</f>
        <v>194.1</v>
      </c>
      <c r="G1196">
        <f>IFERROR(VLOOKUP(D1196:D1908,'Факторы ликвидности'!C$4:L$2204,2,FALSE),0)</f>
        <v>-19.399999999999999</v>
      </c>
      <c r="H1196">
        <f>IFERROR(VLOOKUP(D1196:D1908,'Факторы ликвидности'!C$4:L$2204,3,FALSE),0)</f>
        <v>32.4</v>
      </c>
      <c r="I1196">
        <f>IFERROR(VLOOKUP(D1196:D1908,'Факторы ликвидности'!C$4:L$2204,4,FALSE),0)</f>
        <v>0</v>
      </c>
      <c r="J1196">
        <f>IFERROR(VLOOKUP(D1196:D1908,'Факторы ликвидности'!C$4:L$2204,5,FALSE),0)</f>
        <v>0</v>
      </c>
      <c r="K1196">
        <f>IFERROR(VLOOKUP(D1196:D1908,'Факторы ликвидности'!C$4:L$2204,6,FALSE),0)</f>
        <v>0</v>
      </c>
      <c r="L1196">
        <f>IFERROR(VLOOKUP(D1196:D1908,'Факторы ликвидности'!C$4:L$2204,7,FALSE),0)</f>
        <v>0</v>
      </c>
      <c r="M1196">
        <f>IFERROR(VLOOKUP(D1196:D1908,'Факторы ликвидности'!C$4:L$2204,8,FALSE),0)</f>
        <v>0</v>
      </c>
      <c r="N1196">
        <f>IFERROR(VLOOKUP(D1196:D1908,'Факторы ликвидности'!C$4:L$2204,10,FALSE),0)</f>
        <v>-7.7</v>
      </c>
    </row>
    <row r="1197" spans="2:14" x14ac:dyDescent="0.3">
      <c r="B1197">
        <v>1193</v>
      </c>
      <c r="C1197" s="18">
        <f t="shared" si="23"/>
        <v>3</v>
      </c>
      <c r="D1197" s="19">
        <v>42599</v>
      </c>
      <c r="E1197">
        <f>IFERROR(VLOOKUP(D1196:D1909,'Остатки на корсчетах'!B$3:D$4956,2,FALSE),0)</f>
        <v>1586.6</v>
      </c>
      <c r="F1197">
        <f>IFERROR(VLOOKUP(D1197:D1909,Сальдо!C$3:D$4010,2,FALSE),0)</f>
        <v>241.6</v>
      </c>
      <c r="G1197">
        <f>IFERROR(VLOOKUP(D1197:D1909,'Факторы ликвидности'!C$4:L$2204,2,FALSE),0)</f>
        <v>-6.1</v>
      </c>
      <c r="H1197">
        <f>IFERROR(VLOOKUP(D1197:D1909,'Факторы ликвидности'!C$4:L$2204,3,FALSE),0)</f>
        <v>44.5</v>
      </c>
      <c r="I1197">
        <f>IFERROR(VLOOKUP(D1197:D1909,'Факторы ликвидности'!C$4:L$2204,4,FALSE),0)</f>
        <v>0</v>
      </c>
      <c r="J1197">
        <f>IFERROR(VLOOKUP(D1197:D1909,'Факторы ликвидности'!C$4:L$2204,5,FALSE),0)</f>
        <v>0</v>
      </c>
      <c r="K1197">
        <f>IFERROR(VLOOKUP(D1197:D1909,'Факторы ликвидности'!C$4:L$2204,6,FALSE),0)</f>
        <v>0</v>
      </c>
      <c r="L1197">
        <f>IFERROR(VLOOKUP(D1197:D1909,'Факторы ликвидности'!C$4:L$2204,7,FALSE),0)</f>
        <v>0</v>
      </c>
      <c r="M1197">
        <f>IFERROR(VLOOKUP(D1197:D1909,'Факторы ликвидности'!C$4:L$2204,8,FALSE),0)</f>
        <v>0.1</v>
      </c>
      <c r="N1197">
        <f>IFERROR(VLOOKUP(D1197:D1909,'Факторы ликвидности'!C$4:L$2204,10,FALSE),0)</f>
        <v>34.299999999999997</v>
      </c>
    </row>
    <row r="1198" spans="2:14" x14ac:dyDescent="0.3">
      <c r="B1198">
        <v>1194</v>
      </c>
      <c r="C1198" s="16">
        <f t="shared" si="23"/>
        <v>2</v>
      </c>
      <c r="D1198" s="17">
        <v>42598</v>
      </c>
      <c r="E1198">
        <f>IFERROR(VLOOKUP(D1197:D1910,'Остатки на корсчетах'!B$3:D$4956,2,FALSE),0)</f>
        <v>1595.4</v>
      </c>
      <c r="F1198">
        <f>IFERROR(VLOOKUP(D1198:D1910,Сальдо!C$3:D$4010,2,FALSE),0)</f>
        <v>-75.7</v>
      </c>
      <c r="G1198">
        <f>IFERROR(VLOOKUP(D1198:D1910,'Факторы ликвидности'!C$4:L$2204,2,FALSE),0)</f>
        <v>6.8</v>
      </c>
      <c r="H1198">
        <f>IFERROR(VLOOKUP(D1198:D1910,'Факторы ликвидности'!C$4:L$2204,3,FALSE),0)</f>
        <v>114.6</v>
      </c>
      <c r="I1198">
        <f>IFERROR(VLOOKUP(D1198:D1910,'Факторы ликвидности'!C$4:L$2204,4,FALSE),0)</f>
        <v>0</v>
      </c>
      <c r="J1198">
        <f>IFERROR(VLOOKUP(D1198:D1910,'Факторы ликвидности'!C$4:L$2204,5,FALSE),0)</f>
        <v>0</v>
      </c>
      <c r="K1198">
        <f>IFERROR(VLOOKUP(D1198:D1910,'Факторы ликвидности'!C$4:L$2204,6,FALSE),0)</f>
        <v>0</v>
      </c>
      <c r="L1198">
        <f>IFERROR(VLOOKUP(D1198:D1910,'Факторы ликвидности'!C$4:L$2204,7,FALSE),0)</f>
        <v>0</v>
      </c>
      <c r="M1198">
        <f>IFERROR(VLOOKUP(D1198:D1910,'Факторы ликвидности'!C$4:L$2204,8,FALSE),0)</f>
        <v>-15.6</v>
      </c>
      <c r="N1198">
        <f>IFERROR(VLOOKUP(D1198:D1910,'Факторы ликвидности'!C$4:L$2204,10,FALSE),0)</f>
        <v>-114.6</v>
      </c>
    </row>
    <row r="1199" spans="2:14" x14ac:dyDescent="0.3">
      <c r="B1199">
        <v>1195</v>
      </c>
      <c r="C1199" s="16">
        <f t="shared" si="23"/>
        <v>1</v>
      </c>
      <c r="D1199" s="17">
        <v>42597</v>
      </c>
      <c r="E1199">
        <f>IFERROR(VLOOKUP(D1198:D1911,'Остатки на корсчетах'!B$3:D$4956,2,FALSE),0)</f>
        <v>1566.9</v>
      </c>
      <c r="F1199">
        <f>IFERROR(VLOOKUP(D1199:D1911,Сальдо!C$3:D$4010,2,FALSE),0)</f>
        <v>-1.1000000000000001</v>
      </c>
      <c r="G1199">
        <f>IFERROR(VLOOKUP(D1199:D1911,'Факторы ликвидности'!C$4:L$2204,2,FALSE),0)</f>
        <v>21.5</v>
      </c>
      <c r="H1199">
        <f>IFERROR(VLOOKUP(D1199:D1911,'Факторы ликвидности'!C$4:L$2204,3,FALSE),0)</f>
        <v>-79</v>
      </c>
      <c r="I1199">
        <f>IFERROR(VLOOKUP(D1199:D1911,'Факторы ликвидности'!C$4:L$2204,4,FALSE),0)</f>
        <v>0</v>
      </c>
      <c r="J1199">
        <f>IFERROR(VLOOKUP(D1199:D1911,'Факторы ликвидности'!C$4:L$2204,5,FALSE),0)</f>
        <v>0</v>
      </c>
      <c r="K1199">
        <f>IFERROR(VLOOKUP(D1199:D1911,'Факторы ликвидности'!C$4:L$2204,6,FALSE),0)</f>
        <v>0</v>
      </c>
      <c r="L1199">
        <f>IFERROR(VLOOKUP(D1199:D1911,'Факторы ликвидности'!C$4:L$2204,7,FALSE),0)</f>
        <v>0</v>
      </c>
      <c r="M1199">
        <f>IFERROR(VLOOKUP(D1199:D1911,'Факторы ликвидности'!C$4:L$2204,8,FALSE),0)</f>
        <v>-7</v>
      </c>
      <c r="N1199">
        <f>IFERROR(VLOOKUP(D1199:D1911,'Факторы ликвидности'!C$4:L$2204,10,FALSE),0)</f>
        <v>93.1</v>
      </c>
    </row>
    <row r="1200" spans="2:14" x14ac:dyDescent="0.3">
      <c r="B1200">
        <v>1196</v>
      </c>
      <c r="C1200" s="16">
        <f t="shared" si="23"/>
        <v>7</v>
      </c>
      <c r="D1200" s="17">
        <v>42596</v>
      </c>
      <c r="E1200">
        <f>IFERROR(VLOOKUP(D1199:D1912,'Остатки на корсчетах'!B$3:D$4956,2,FALSE),0)</f>
        <v>0</v>
      </c>
      <c r="F1200">
        <f>IFERROR(VLOOKUP(D1200:D1912,Сальдо!C$3:D$4010,2,FALSE),0)</f>
        <v>0</v>
      </c>
      <c r="G1200">
        <f>IFERROR(VLOOKUP(D1200:D1912,'Факторы ликвидности'!C$4:L$2204,2,FALSE),0)</f>
        <v>0</v>
      </c>
      <c r="H1200">
        <f>IFERROR(VLOOKUP(D1200:D1912,'Факторы ликвидности'!C$4:L$2204,3,FALSE),0)</f>
        <v>0</v>
      </c>
      <c r="I1200">
        <f>IFERROR(VLOOKUP(D1200:D1912,'Факторы ликвидности'!C$4:L$2204,4,FALSE),0)</f>
        <v>0</v>
      </c>
      <c r="J1200">
        <f>IFERROR(VLOOKUP(D1200:D1912,'Факторы ликвидности'!C$4:L$2204,5,FALSE),0)</f>
        <v>0</v>
      </c>
      <c r="K1200">
        <f>IFERROR(VLOOKUP(D1200:D1912,'Факторы ликвидности'!C$4:L$2204,6,FALSE),0)</f>
        <v>0</v>
      </c>
      <c r="L1200">
        <f>IFERROR(VLOOKUP(D1200:D1912,'Факторы ликвидности'!C$4:L$2204,7,FALSE),0)</f>
        <v>0</v>
      </c>
      <c r="M1200">
        <f>IFERROR(VLOOKUP(D1200:D1912,'Факторы ликвидности'!C$4:L$2204,8,FALSE),0)</f>
        <v>0</v>
      </c>
      <c r="N1200">
        <f>IFERROR(VLOOKUP(D1200:D1912,'Факторы ликвидности'!C$4:L$2204,10,FALSE),0)</f>
        <v>0</v>
      </c>
    </row>
    <row r="1201" spans="2:14" x14ac:dyDescent="0.3">
      <c r="B1201">
        <v>1197</v>
      </c>
      <c r="C1201" s="16">
        <f t="shared" si="23"/>
        <v>6</v>
      </c>
      <c r="D1201" s="17">
        <v>42595</v>
      </c>
      <c r="E1201">
        <f>IFERROR(VLOOKUP(D1200:D1913,'Остатки на корсчетах'!B$3:D$4956,2,FALSE),0)</f>
        <v>0</v>
      </c>
      <c r="F1201">
        <f>IFERROR(VLOOKUP(D1201:D1913,Сальдо!C$3:D$4010,2,FALSE),0)</f>
        <v>0</v>
      </c>
      <c r="G1201">
        <f>IFERROR(VLOOKUP(D1201:D1913,'Факторы ликвидности'!C$4:L$2204,2,FALSE),0)</f>
        <v>0</v>
      </c>
      <c r="H1201">
        <f>IFERROR(VLOOKUP(D1201:D1913,'Факторы ликвидности'!C$4:L$2204,3,FALSE),0)</f>
        <v>0</v>
      </c>
      <c r="I1201">
        <f>IFERROR(VLOOKUP(D1201:D1913,'Факторы ликвидности'!C$4:L$2204,4,FALSE),0)</f>
        <v>0</v>
      </c>
      <c r="J1201">
        <f>IFERROR(VLOOKUP(D1201:D1913,'Факторы ликвидности'!C$4:L$2204,5,FALSE),0)</f>
        <v>0</v>
      </c>
      <c r="K1201">
        <f>IFERROR(VLOOKUP(D1201:D1913,'Факторы ликвидности'!C$4:L$2204,6,FALSE),0)</f>
        <v>0</v>
      </c>
      <c r="L1201">
        <f>IFERROR(VLOOKUP(D1201:D1913,'Факторы ликвидности'!C$4:L$2204,7,FALSE),0)</f>
        <v>0</v>
      </c>
      <c r="M1201">
        <f>IFERROR(VLOOKUP(D1201:D1913,'Факторы ликвидности'!C$4:L$2204,8,FALSE),0)</f>
        <v>0</v>
      </c>
      <c r="N1201">
        <f>IFERROR(VLOOKUP(D1201:D1913,'Факторы ликвидности'!C$4:L$2204,10,FALSE),0)</f>
        <v>0</v>
      </c>
    </row>
    <row r="1202" spans="2:14" x14ac:dyDescent="0.3">
      <c r="B1202">
        <v>1198</v>
      </c>
      <c r="C1202" s="16">
        <f t="shared" si="23"/>
        <v>5</v>
      </c>
      <c r="D1202" s="17">
        <v>42594</v>
      </c>
      <c r="E1202">
        <f>IFERROR(VLOOKUP(D1201:D1914,'Остатки на корсчетах'!B$3:D$4956,2,FALSE),0)</f>
        <v>1538.5</v>
      </c>
      <c r="F1202">
        <f>IFERROR(VLOOKUP(D1202:D1914,Сальдо!C$3:D$4010,2,FALSE),0)</f>
        <v>81.900000000000006</v>
      </c>
      <c r="G1202">
        <f>IFERROR(VLOOKUP(D1202:D1914,'Факторы ликвидности'!C$4:L$2204,2,FALSE),0)</f>
        <v>-51.8</v>
      </c>
      <c r="H1202">
        <f>IFERROR(VLOOKUP(D1202:D1914,'Факторы ликвидности'!C$4:L$2204,3,FALSE),0)</f>
        <v>15.8</v>
      </c>
      <c r="I1202">
        <f>IFERROR(VLOOKUP(D1202:D1914,'Факторы ликвидности'!C$4:L$2204,4,FALSE),0)</f>
        <v>0</v>
      </c>
      <c r="J1202">
        <f>IFERROR(VLOOKUP(D1202:D1914,'Факторы ликвидности'!C$4:L$2204,5,FALSE),0)</f>
        <v>0</v>
      </c>
      <c r="K1202">
        <f>IFERROR(VLOOKUP(D1202:D1914,'Факторы ликвидности'!C$4:L$2204,6,FALSE),0)</f>
        <v>0</v>
      </c>
      <c r="L1202">
        <f>IFERROR(VLOOKUP(D1202:D1914,'Факторы ликвидности'!C$4:L$2204,7,FALSE),0)</f>
        <v>0</v>
      </c>
      <c r="M1202">
        <f>IFERROR(VLOOKUP(D1202:D1914,'Факторы ликвидности'!C$4:L$2204,8,FALSE),0)</f>
        <v>-0.7</v>
      </c>
      <c r="N1202">
        <f>IFERROR(VLOOKUP(D1202:D1914,'Факторы ликвидности'!C$4:L$2204,10,FALSE),0)</f>
        <v>65.099999999999994</v>
      </c>
    </row>
    <row r="1203" spans="2:14" x14ac:dyDescent="0.3">
      <c r="B1203">
        <v>1199</v>
      </c>
      <c r="C1203" s="16">
        <f t="shared" si="23"/>
        <v>4</v>
      </c>
      <c r="D1203" s="17">
        <v>42593</v>
      </c>
      <c r="E1203">
        <f>IFERROR(VLOOKUP(D1202:D1915,'Остатки на корсчетах'!B$3:D$4956,2,FALSE),0)</f>
        <v>1531.6</v>
      </c>
      <c r="F1203">
        <f>IFERROR(VLOOKUP(D1203:D1915,Сальдо!C$3:D$4010,2,FALSE),0)</f>
        <v>98.8</v>
      </c>
      <c r="G1203">
        <f>IFERROR(VLOOKUP(D1203:D1915,'Факторы ликвидности'!C$4:L$2204,2,FALSE),0)</f>
        <v>-43.2</v>
      </c>
      <c r="H1203">
        <f>IFERROR(VLOOKUP(D1203:D1915,'Факторы ликвидности'!C$4:L$2204,3,FALSE),0)</f>
        <v>32.4</v>
      </c>
      <c r="I1203">
        <f>IFERROR(VLOOKUP(D1203:D1915,'Факторы ликвидности'!C$4:L$2204,4,FALSE),0)</f>
        <v>0</v>
      </c>
      <c r="J1203">
        <f>IFERROR(VLOOKUP(D1203:D1915,'Факторы ликвидности'!C$4:L$2204,5,FALSE),0)</f>
        <v>0</v>
      </c>
      <c r="K1203">
        <f>IFERROR(VLOOKUP(D1203:D1915,'Факторы ликвидности'!C$4:L$2204,6,FALSE),0)</f>
        <v>0</v>
      </c>
      <c r="L1203">
        <f>IFERROR(VLOOKUP(D1203:D1915,'Факторы ликвидности'!C$4:L$2204,7,FALSE),0)</f>
        <v>0</v>
      </c>
      <c r="M1203">
        <f>IFERROR(VLOOKUP(D1203:D1915,'Факторы ликвидности'!C$4:L$2204,8,FALSE),0)</f>
        <v>0</v>
      </c>
      <c r="N1203">
        <f>IFERROR(VLOOKUP(D1203:D1915,'Факторы ликвидности'!C$4:L$2204,10,FALSE),0)</f>
        <v>17.7</v>
      </c>
    </row>
    <row r="1204" spans="2:14" x14ac:dyDescent="0.3">
      <c r="B1204">
        <v>1200</v>
      </c>
      <c r="C1204" s="16">
        <f t="shared" si="23"/>
        <v>3</v>
      </c>
      <c r="D1204" s="17">
        <v>42592</v>
      </c>
      <c r="E1204">
        <f>IFERROR(VLOOKUP(D1203:D1916,'Остатки на корсчетах'!B$3:D$4956,2,FALSE),0)</f>
        <v>1670.1</v>
      </c>
      <c r="F1204">
        <f>IFERROR(VLOOKUP(D1204:D1916,Сальдо!C$3:D$4010,2,FALSE),0)</f>
        <v>47.6</v>
      </c>
      <c r="G1204">
        <f>IFERROR(VLOOKUP(D1204:D1916,'Факторы ликвидности'!C$4:L$2204,2,FALSE),0)</f>
        <v>-23.2</v>
      </c>
      <c r="H1204">
        <f>IFERROR(VLOOKUP(D1204:D1916,'Факторы ликвидности'!C$4:L$2204,3,FALSE),0)</f>
        <v>-63.5</v>
      </c>
      <c r="I1204">
        <f>IFERROR(VLOOKUP(D1204:D1916,'Факторы ликвидности'!C$4:L$2204,4,FALSE),0)</f>
        <v>0</v>
      </c>
      <c r="J1204">
        <f>IFERROR(VLOOKUP(D1204:D1916,'Факторы ликвидности'!C$4:L$2204,5,FALSE),0)</f>
        <v>0</v>
      </c>
      <c r="K1204">
        <f>IFERROR(VLOOKUP(D1204:D1916,'Факторы ликвидности'!C$4:L$2204,6,FALSE),0)</f>
        <v>0</v>
      </c>
      <c r="L1204">
        <f>IFERROR(VLOOKUP(D1204:D1916,'Факторы ликвидности'!C$4:L$2204,7,FALSE),0)</f>
        <v>0</v>
      </c>
      <c r="M1204">
        <f>IFERROR(VLOOKUP(D1204:D1916,'Факторы ликвидности'!C$4:L$2204,8,FALSE),0)</f>
        <v>0</v>
      </c>
      <c r="N1204">
        <f>IFERROR(VLOOKUP(D1204:D1916,'Факторы ликвидности'!C$4:L$2204,10,FALSE),0)</f>
        <v>-51.8</v>
      </c>
    </row>
    <row r="1205" spans="2:14" x14ac:dyDescent="0.3">
      <c r="B1205">
        <v>1201</v>
      </c>
      <c r="C1205" s="18">
        <f t="shared" si="23"/>
        <v>2</v>
      </c>
      <c r="D1205" s="8">
        <v>42591</v>
      </c>
      <c r="E1205">
        <f>IFERROR(VLOOKUP(D1204:D1917,'Остатки на корсчетах'!B$3:D$4956,2,FALSE),0)</f>
        <v>1655.1</v>
      </c>
      <c r="F1205">
        <f>IFERROR(VLOOKUP(D1205:D1917,Сальдо!C$3:D$4010,2,FALSE),0)</f>
        <v>121.5</v>
      </c>
      <c r="G1205">
        <f>IFERROR(VLOOKUP(D1205:D1917,'Факторы ликвидности'!C$4:L$2204,2,FALSE),0)</f>
        <v>-6.7</v>
      </c>
      <c r="H1205">
        <f>IFERROR(VLOOKUP(D1205:D1917,'Факторы ликвидности'!C$4:L$2204,3,FALSE),0)</f>
        <v>43.7</v>
      </c>
      <c r="I1205">
        <f>IFERROR(VLOOKUP(D1205:D1917,'Факторы ликвидности'!C$4:L$2204,4,FALSE),0)</f>
        <v>0</v>
      </c>
      <c r="J1205">
        <f>IFERROR(VLOOKUP(D1205:D1917,'Факторы ликвидности'!C$4:L$2204,5,FALSE),0)</f>
        <v>0</v>
      </c>
      <c r="K1205">
        <f>IFERROR(VLOOKUP(D1205:D1917,'Факторы ликвидности'!C$4:L$2204,6,FALSE),0)</f>
        <v>0</v>
      </c>
      <c r="L1205">
        <f>IFERROR(VLOOKUP(D1205:D1917,'Факторы ликвидности'!C$4:L$2204,7,FALSE),0)</f>
        <v>0</v>
      </c>
      <c r="M1205">
        <f>IFERROR(VLOOKUP(D1205:D1917,'Факторы ликвидности'!C$4:L$2204,8,FALSE),0)</f>
        <v>0</v>
      </c>
      <c r="N1205">
        <f>IFERROR(VLOOKUP(D1205:D1917,'Факторы ликвидности'!C$4:L$2204,10,FALSE),0)</f>
        <v>-22</v>
      </c>
    </row>
    <row r="1206" spans="2:14" x14ac:dyDescent="0.3">
      <c r="B1206">
        <v>1202</v>
      </c>
      <c r="C1206" s="18">
        <f t="shared" si="23"/>
        <v>1</v>
      </c>
      <c r="D1206" s="8">
        <v>42590</v>
      </c>
      <c r="E1206">
        <f>IFERROR(VLOOKUP(D1205:D1918,'Остатки на корсчетах'!B$3:D$4956,2,FALSE),0)</f>
        <v>1655.2</v>
      </c>
      <c r="F1206">
        <f>IFERROR(VLOOKUP(D1206:D1918,Сальдо!C$3:D$4010,2,FALSE),0)</f>
        <v>47.2</v>
      </c>
      <c r="G1206">
        <f>IFERROR(VLOOKUP(D1206:D1918,'Факторы ликвидности'!C$4:L$2204,2,FALSE),0)</f>
        <v>18.7</v>
      </c>
      <c r="H1206">
        <f>IFERROR(VLOOKUP(D1206:D1918,'Факторы ликвидности'!C$4:L$2204,3,FALSE),0)</f>
        <v>54.4</v>
      </c>
      <c r="I1206">
        <f>IFERROR(VLOOKUP(D1206:D1918,'Факторы ликвидности'!C$4:L$2204,4,FALSE),0)</f>
        <v>0</v>
      </c>
      <c r="J1206">
        <f>IFERROR(VLOOKUP(D1206:D1918,'Факторы ликвидности'!C$4:L$2204,5,FALSE),0)</f>
        <v>0</v>
      </c>
      <c r="K1206">
        <f>IFERROR(VLOOKUP(D1206:D1918,'Факторы ликвидности'!C$4:L$2204,6,FALSE),0)</f>
        <v>0</v>
      </c>
      <c r="L1206">
        <f>IFERROR(VLOOKUP(D1206:D1918,'Факторы ликвидности'!C$4:L$2204,7,FALSE),0)</f>
        <v>0</v>
      </c>
      <c r="M1206">
        <f>IFERROR(VLOOKUP(D1206:D1918,'Факторы ликвидности'!C$4:L$2204,8,FALSE),0)</f>
        <v>0.1</v>
      </c>
      <c r="N1206">
        <f>IFERROR(VLOOKUP(D1206:D1918,'Факторы ликвидности'!C$4:L$2204,10,FALSE),0)</f>
        <v>-73.3</v>
      </c>
    </row>
    <row r="1207" spans="2:14" x14ac:dyDescent="0.3">
      <c r="B1207">
        <v>1203</v>
      </c>
      <c r="C1207" s="18">
        <f t="shared" si="23"/>
        <v>7</v>
      </c>
      <c r="D1207" s="19">
        <v>42589</v>
      </c>
      <c r="E1207">
        <f>IFERROR(VLOOKUP(D1206:D1919,'Остатки на корсчетах'!B$3:D$4956,2,FALSE),0)</f>
        <v>0</v>
      </c>
      <c r="F1207">
        <f>IFERROR(VLOOKUP(D1207:D1919,Сальдо!C$3:D$4010,2,FALSE),0)</f>
        <v>0</v>
      </c>
      <c r="G1207">
        <f>IFERROR(VLOOKUP(D1207:D1919,'Факторы ликвидности'!C$4:L$2204,2,FALSE),0)</f>
        <v>0</v>
      </c>
      <c r="H1207">
        <f>IFERROR(VLOOKUP(D1207:D1919,'Факторы ликвидности'!C$4:L$2204,3,FALSE),0)</f>
        <v>0</v>
      </c>
      <c r="I1207">
        <f>IFERROR(VLOOKUP(D1207:D1919,'Факторы ликвидности'!C$4:L$2204,4,FALSE),0)</f>
        <v>0</v>
      </c>
      <c r="J1207">
        <f>IFERROR(VLOOKUP(D1207:D1919,'Факторы ликвидности'!C$4:L$2204,5,FALSE),0)</f>
        <v>0</v>
      </c>
      <c r="K1207">
        <f>IFERROR(VLOOKUP(D1207:D1919,'Факторы ликвидности'!C$4:L$2204,6,FALSE),0)</f>
        <v>0</v>
      </c>
      <c r="L1207">
        <f>IFERROR(VLOOKUP(D1207:D1919,'Факторы ликвидности'!C$4:L$2204,7,FALSE),0)</f>
        <v>0</v>
      </c>
      <c r="M1207">
        <f>IFERROR(VLOOKUP(D1207:D1919,'Факторы ликвидности'!C$4:L$2204,8,FALSE),0)</f>
        <v>0</v>
      </c>
      <c r="N1207">
        <f>IFERROR(VLOOKUP(D1207:D1919,'Факторы ликвидности'!C$4:L$2204,10,FALSE),0)</f>
        <v>0</v>
      </c>
    </row>
    <row r="1208" spans="2:14" x14ac:dyDescent="0.3">
      <c r="B1208">
        <v>1204</v>
      </c>
      <c r="C1208" s="18">
        <f t="shared" si="23"/>
        <v>6</v>
      </c>
      <c r="D1208" s="19">
        <v>42588</v>
      </c>
      <c r="E1208">
        <f>IFERROR(VLOOKUP(D1207:D1920,'Остатки на корсчетах'!B$3:D$4956,2,FALSE),0)</f>
        <v>0</v>
      </c>
      <c r="F1208">
        <f>IFERROR(VLOOKUP(D1208:D1920,Сальдо!C$3:D$4010,2,FALSE),0)</f>
        <v>0</v>
      </c>
      <c r="G1208">
        <f>IFERROR(VLOOKUP(D1208:D1920,'Факторы ликвидности'!C$4:L$2204,2,FALSE),0)</f>
        <v>0</v>
      </c>
      <c r="H1208">
        <f>IFERROR(VLOOKUP(D1208:D1920,'Факторы ликвидности'!C$4:L$2204,3,FALSE),0)</f>
        <v>0</v>
      </c>
      <c r="I1208">
        <f>IFERROR(VLOOKUP(D1208:D1920,'Факторы ликвидности'!C$4:L$2204,4,FALSE),0)</f>
        <v>0</v>
      </c>
      <c r="J1208">
        <f>IFERROR(VLOOKUP(D1208:D1920,'Факторы ликвидности'!C$4:L$2204,5,FALSE),0)</f>
        <v>0</v>
      </c>
      <c r="K1208">
        <f>IFERROR(VLOOKUP(D1208:D1920,'Факторы ликвидности'!C$4:L$2204,6,FALSE),0)</f>
        <v>0</v>
      </c>
      <c r="L1208">
        <f>IFERROR(VLOOKUP(D1208:D1920,'Факторы ликвидности'!C$4:L$2204,7,FALSE),0)</f>
        <v>0</v>
      </c>
      <c r="M1208">
        <f>IFERROR(VLOOKUP(D1208:D1920,'Факторы ликвидности'!C$4:L$2204,8,FALSE),0)</f>
        <v>0</v>
      </c>
      <c r="N1208">
        <f>IFERROR(VLOOKUP(D1208:D1920,'Факторы ликвидности'!C$4:L$2204,10,FALSE),0)</f>
        <v>0</v>
      </c>
    </row>
    <row r="1209" spans="2:14" x14ac:dyDescent="0.3">
      <c r="B1209">
        <v>1205</v>
      </c>
      <c r="C1209" s="18">
        <f t="shared" si="23"/>
        <v>5</v>
      </c>
      <c r="D1209" s="19">
        <v>42587</v>
      </c>
      <c r="E1209">
        <f>IFERROR(VLOOKUP(D1208:D1921,'Остатки на корсчетах'!B$3:D$4956,2,FALSE),0)</f>
        <v>1687.4</v>
      </c>
      <c r="F1209">
        <f>IFERROR(VLOOKUP(D1209:D1921,Сальдо!C$3:D$4010,2,FALSE),0)</f>
        <v>32.5</v>
      </c>
      <c r="G1209">
        <f>IFERROR(VLOOKUP(D1209:D1921,'Факторы ликвидности'!C$4:L$2204,2,FALSE),0)</f>
        <v>-50.5</v>
      </c>
      <c r="H1209">
        <f>IFERROR(VLOOKUP(D1209:D1921,'Факторы ликвидности'!C$4:L$2204,3,FALSE),0)</f>
        <v>32.9</v>
      </c>
      <c r="I1209">
        <f>IFERROR(VLOOKUP(D1209:D1921,'Факторы ликвидности'!C$4:L$2204,4,FALSE),0)</f>
        <v>0</v>
      </c>
      <c r="J1209">
        <f>IFERROR(VLOOKUP(D1209:D1921,'Факторы ликвидности'!C$4:L$2204,5,FALSE),0)</f>
        <v>0</v>
      </c>
      <c r="K1209">
        <f>IFERROR(VLOOKUP(D1209:D1921,'Факторы ликвидности'!C$4:L$2204,6,FALSE),0)</f>
        <v>0</v>
      </c>
      <c r="L1209">
        <f>IFERROR(VLOOKUP(D1209:D1921,'Факторы ликвидности'!C$4:L$2204,7,FALSE),0)</f>
        <v>0</v>
      </c>
      <c r="M1209">
        <f>IFERROR(VLOOKUP(D1209:D1921,'Факторы ликвидности'!C$4:L$2204,8,FALSE),0)</f>
        <v>0</v>
      </c>
      <c r="N1209">
        <f>IFERROR(VLOOKUP(D1209:D1921,'Факторы ликвидности'!C$4:L$2204,10,FALSE),0)</f>
        <v>-14.6</v>
      </c>
    </row>
    <row r="1210" spans="2:14" x14ac:dyDescent="0.3">
      <c r="B1210">
        <v>1206</v>
      </c>
      <c r="C1210" s="18">
        <f t="shared" si="23"/>
        <v>4</v>
      </c>
      <c r="D1210" s="19">
        <v>42586</v>
      </c>
      <c r="E1210">
        <f>IFERROR(VLOOKUP(D1209:D1922,'Остатки на корсчетах'!B$3:D$4956,2,FALSE),0)</f>
        <v>1594.2</v>
      </c>
      <c r="F1210">
        <f>IFERROR(VLOOKUP(D1210:D1922,Сальдо!C$3:D$4010,2,FALSE),0)</f>
        <v>52.8</v>
      </c>
      <c r="G1210">
        <f>IFERROR(VLOOKUP(D1210:D1922,'Факторы ликвидности'!C$4:L$2204,2,FALSE),0)</f>
        <v>-39.6</v>
      </c>
      <c r="H1210">
        <f>IFERROR(VLOOKUP(D1210:D1922,'Факторы ликвидности'!C$4:L$2204,3,FALSE),0)</f>
        <v>114.7</v>
      </c>
      <c r="I1210">
        <f>IFERROR(VLOOKUP(D1210:D1922,'Факторы ликвидности'!C$4:L$2204,4,FALSE),0)</f>
        <v>0</v>
      </c>
      <c r="J1210">
        <f>IFERROR(VLOOKUP(D1210:D1922,'Факторы ликвидности'!C$4:L$2204,5,FALSE),0)</f>
        <v>0</v>
      </c>
      <c r="K1210">
        <f>IFERROR(VLOOKUP(D1210:D1922,'Факторы ликвидности'!C$4:L$2204,6,FALSE),0)</f>
        <v>0</v>
      </c>
      <c r="L1210">
        <f>IFERROR(VLOOKUP(D1210:D1922,'Факторы ликвидности'!C$4:L$2204,7,FALSE),0)</f>
        <v>0</v>
      </c>
      <c r="M1210">
        <f>IFERROR(VLOOKUP(D1210:D1922,'Факторы ликвидности'!C$4:L$2204,8,FALSE),0)</f>
        <v>0</v>
      </c>
      <c r="N1210">
        <f>IFERROR(VLOOKUP(D1210:D1922,'Факторы ликвидности'!C$4:L$2204,10,FALSE),0)</f>
        <v>18.100000000000001</v>
      </c>
    </row>
    <row r="1211" spans="2:14" x14ac:dyDescent="0.3">
      <c r="B1211">
        <v>1207</v>
      </c>
      <c r="C1211" s="18">
        <f t="shared" si="23"/>
        <v>3</v>
      </c>
      <c r="D1211" s="19">
        <v>42585</v>
      </c>
      <c r="E1211">
        <f>IFERROR(VLOOKUP(D1210:D1923,'Остатки на корсчетах'!B$3:D$4956,2,FALSE),0)</f>
        <v>1563.4</v>
      </c>
      <c r="F1211">
        <f>IFERROR(VLOOKUP(D1211:D1923,Сальдо!C$3:D$4010,2,FALSE),0)</f>
        <v>-76.599999999999994</v>
      </c>
      <c r="G1211">
        <f>IFERROR(VLOOKUP(D1211:D1923,'Факторы ликвидности'!C$4:L$2204,2,FALSE),0)</f>
        <v>-15.1</v>
      </c>
      <c r="H1211">
        <f>IFERROR(VLOOKUP(D1211:D1923,'Факторы ликвидности'!C$4:L$2204,3,FALSE),0)</f>
        <v>174.3</v>
      </c>
      <c r="I1211">
        <f>IFERROR(VLOOKUP(D1211:D1923,'Факторы ликвидности'!C$4:L$2204,4,FALSE),0)</f>
        <v>0</v>
      </c>
      <c r="J1211">
        <f>IFERROR(VLOOKUP(D1211:D1923,'Факторы ликвидности'!C$4:L$2204,5,FALSE),0)</f>
        <v>0</v>
      </c>
      <c r="K1211">
        <f>IFERROR(VLOOKUP(D1211:D1923,'Факторы ликвидности'!C$4:L$2204,6,FALSE),0)</f>
        <v>0</v>
      </c>
      <c r="L1211">
        <f>IFERROR(VLOOKUP(D1211:D1923,'Факторы ликвидности'!C$4:L$2204,7,FALSE),0)</f>
        <v>0</v>
      </c>
      <c r="M1211">
        <f>IFERROR(VLOOKUP(D1211:D1923,'Факторы ликвидности'!C$4:L$2204,8,FALSE),0)</f>
        <v>0</v>
      </c>
      <c r="N1211">
        <f>IFERROR(VLOOKUP(D1211:D1923,'Факторы ликвидности'!C$4:L$2204,10,FALSE),0)</f>
        <v>-128.4</v>
      </c>
    </row>
    <row r="1212" spans="2:14" x14ac:dyDescent="0.3">
      <c r="B1212">
        <v>1208</v>
      </c>
      <c r="C1212" s="16">
        <f t="shared" si="23"/>
        <v>2</v>
      </c>
      <c r="D1212" s="17">
        <v>42584</v>
      </c>
      <c r="E1212">
        <f>IFERROR(VLOOKUP(D1211:D1924,'Остатки на корсчетах'!B$3:D$4956,2,FALSE),0)</f>
        <v>1404.4</v>
      </c>
      <c r="F1212">
        <f>IFERROR(VLOOKUP(D1212:D1924,Сальдо!C$3:D$4010,2,FALSE),0)</f>
        <v>259.10000000000002</v>
      </c>
      <c r="G1212">
        <f>IFERROR(VLOOKUP(D1212:D1924,'Факторы ликвидности'!C$4:L$2204,2,FALSE),0)</f>
        <v>4.2</v>
      </c>
      <c r="H1212">
        <f>IFERROR(VLOOKUP(D1212:D1924,'Факторы ликвидности'!C$4:L$2204,3,FALSE),0)</f>
        <v>288.39999999999998</v>
      </c>
      <c r="I1212">
        <f>IFERROR(VLOOKUP(D1212:D1924,'Факторы ликвидности'!C$4:L$2204,4,FALSE),0)</f>
        <v>0</v>
      </c>
      <c r="J1212">
        <f>IFERROR(VLOOKUP(D1212:D1924,'Факторы ликвидности'!C$4:L$2204,5,FALSE),0)</f>
        <v>0</v>
      </c>
      <c r="K1212">
        <f>IFERROR(VLOOKUP(D1212:D1924,'Факторы ликвидности'!C$4:L$2204,6,FALSE),0)</f>
        <v>0</v>
      </c>
      <c r="L1212">
        <f>IFERROR(VLOOKUP(D1212:D1924,'Факторы ликвидности'!C$4:L$2204,7,FALSE),0)</f>
        <v>0</v>
      </c>
      <c r="M1212">
        <f>IFERROR(VLOOKUP(D1212:D1924,'Факторы ликвидности'!C$4:L$2204,8,FALSE),0)</f>
        <v>0</v>
      </c>
      <c r="N1212">
        <f>IFERROR(VLOOKUP(D1212:D1924,'Факторы ликвидности'!C$4:L$2204,10,FALSE),0)</f>
        <v>-133.6</v>
      </c>
    </row>
    <row r="1213" spans="2:14" x14ac:dyDescent="0.3">
      <c r="B1213">
        <v>1209</v>
      </c>
      <c r="C1213" s="16">
        <f t="shared" si="23"/>
        <v>1</v>
      </c>
      <c r="D1213" s="17">
        <v>42583</v>
      </c>
      <c r="E1213">
        <f>IFERROR(VLOOKUP(D1212:D1925,'Остатки на корсчетах'!B$3:D$4956,2,FALSE),0)</f>
        <v>1491.3</v>
      </c>
      <c r="F1213">
        <f>IFERROR(VLOOKUP(D1213:D1925,Сальдо!C$3:D$4010,2,FALSE),0)</f>
        <v>342.2</v>
      </c>
      <c r="G1213">
        <f>IFERROR(VLOOKUP(D1213:D1925,'Факторы ликвидности'!C$4:L$2204,2,FALSE),0)</f>
        <v>44.2</v>
      </c>
      <c r="H1213">
        <f>IFERROR(VLOOKUP(D1213:D1925,'Факторы ликвидности'!C$4:L$2204,3,FALSE),0)</f>
        <v>193.3</v>
      </c>
      <c r="I1213">
        <f>IFERROR(VLOOKUP(D1213:D1925,'Факторы ликвидности'!C$4:L$2204,4,FALSE),0)</f>
        <v>0</v>
      </c>
      <c r="J1213">
        <f>IFERROR(VLOOKUP(D1213:D1925,'Факторы ликвидности'!C$4:L$2204,5,FALSE),0)</f>
        <v>0</v>
      </c>
      <c r="K1213">
        <f>IFERROR(VLOOKUP(D1213:D1925,'Факторы ликвидности'!C$4:L$2204,6,FALSE),0)</f>
        <v>0</v>
      </c>
      <c r="L1213">
        <f>IFERROR(VLOOKUP(D1213:D1925,'Факторы ликвидности'!C$4:L$2204,7,FALSE),0)</f>
        <v>0</v>
      </c>
      <c r="M1213">
        <f>IFERROR(VLOOKUP(D1213:D1925,'Факторы ликвидности'!C$4:L$2204,8,FALSE),0)</f>
        <v>0</v>
      </c>
      <c r="N1213">
        <f>IFERROR(VLOOKUP(D1213:D1925,'Факторы ликвидности'!C$4:L$2204,10,FALSE),0)</f>
        <v>-324.5</v>
      </c>
    </row>
    <row r="1214" spans="2:14" x14ac:dyDescent="0.3">
      <c r="B1214">
        <v>1210</v>
      </c>
      <c r="C1214" s="16">
        <f t="shared" si="23"/>
        <v>7</v>
      </c>
      <c r="D1214" s="17">
        <v>42582</v>
      </c>
      <c r="E1214">
        <f>IFERROR(VLOOKUP(D1213:D1926,'Остатки на корсчетах'!B$3:D$4956,2,FALSE),0)</f>
        <v>0</v>
      </c>
      <c r="F1214">
        <f>IFERROR(VLOOKUP(D1214:D1926,Сальдо!C$3:D$4010,2,FALSE),0)</f>
        <v>0</v>
      </c>
      <c r="G1214">
        <f>IFERROR(VLOOKUP(D1214:D1926,'Факторы ликвидности'!C$4:L$2204,2,FALSE),0)</f>
        <v>0</v>
      </c>
      <c r="H1214">
        <f>IFERROR(VLOOKUP(D1214:D1926,'Факторы ликвидности'!C$4:L$2204,3,FALSE),0)</f>
        <v>0</v>
      </c>
      <c r="I1214">
        <f>IFERROR(VLOOKUP(D1214:D1926,'Факторы ликвидности'!C$4:L$2204,4,FALSE),0)</f>
        <v>0</v>
      </c>
      <c r="J1214">
        <f>IFERROR(VLOOKUP(D1214:D1926,'Факторы ликвидности'!C$4:L$2204,5,FALSE),0)</f>
        <v>0</v>
      </c>
      <c r="K1214">
        <f>IFERROR(VLOOKUP(D1214:D1926,'Факторы ликвидности'!C$4:L$2204,6,FALSE),0)</f>
        <v>0</v>
      </c>
      <c r="L1214">
        <f>IFERROR(VLOOKUP(D1214:D1926,'Факторы ликвидности'!C$4:L$2204,7,FALSE),0)</f>
        <v>0</v>
      </c>
      <c r="M1214">
        <f>IFERROR(VLOOKUP(D1214:D1926,'Факторы ликвидности'!C$4:L$2204,8,FALSE),0)</f>
        <v>0</v>
      </c>
      <c r="N1214">
        <f>IFERROR(VLOOKUP(D1214:D1926,'Факторы ликвидности'!C$4:L$2204,10,FALSE),0)</f>
        <v>0</v>
      </c>
    </row>
    <row r="1215" spans="2:14" x14ac:dyDescent="0.3">
      <c r="B1215">
        <v>1211</v>
      </c>
      <c r="C1215" s="16">
        <f t="shared" si="23"/>
        <v>6</v>
      </c>
      <c r="D1215" s="17">
        <v>42581</v>
      </c>
      <c r="E1215">
        <f>IFERROR(VLOOKUP(D1214:D1927,'Остатки на корсчетах'!B$3:D$4956,2,FALSE),0)</f>
        <v>0</v>
      </c>
      <c r="F1215">
        <f>IFERROR(VLOOKUP(D1215:D1927,Сальдо!C$3:D$4010,2,FALSE),0)</f>
        <v>0</v>
      </c>
      <c r="G1215">
        <f>IFERROR(VLOOKUP(D1215:D1927,'Факторы ликвидности'!C$4:L$2204,2,FALSE),0)</f>
        <v>0</v>
      </c>
      <c r="H1215">
        <f>IFERROR(VLOOKUP(D1215:D1927,'Факторы ликвидности'!C$4:L$2204,3,FALSE),0)</f>
        <v>0</v>
      </c>
      <c r="I1215">
        <f>IFERROR(VLOOKUP(D1215:D1927,'Факторы ликвидности'!C$4:L$2204,4,FALSE),0)</f>
        <v>0</v>
      </c>
      <c r="J1215">
        <f>IFERROR(VLOOKUP(D1215:D1927,'Факторы ликвидности'!C$4:L$2204,5,FALSE),0)</f>
        <v>0</v>
      </c>
      <c r="K1215">
        <f>IFERROR(VLOOKUP(D1215:D1927,'Факторы ликвидности'!C$4:L$2204,6,FALSE),0)</f>
        <v>0</v>
      </c>
      <c r="L1215">
        <f>IFERROR(VLOOKUP(D1215:D1927,'Факторы ликвидности'!C$4:L$2204,7,FALSE),0)</f>
        <v>0</v>
      </c>
      <c r="M1215">
        <f>IFERROR(VLOOKUP(D1215:D1927,'Факторы ликвидности'!C$4:L$2204,8,FALSE),0)</f>
        <v>0</v>
      </c>
      <c r="N1215">
        <f>IFERROR(VLOOKUP(D1215:D1927,'Факторы ликвидности'!C$4:L$2204,10,FALSE),0)</f>
        <v>0</v>
      </c>
    </row>
    <row r="1216" spans="2:14" x14ac:dyDescent="0.3">
      <c r="B1216">
        <v>1212</v>
      </c>
      <c r="C1216" s="16">
        <f t="shared" si="23"/>
        <v>5</v>
      </c>
      <c r="D1216" s="17">
        <v>42580</v>
      </c>
      <c r="E1216">
        <f>IFERROR(VLOOKUP(D1215:D1928,'Остатки на корсчетах'!B$3:D$4956,2,FALSE),0)</f>
        <v>1360.7</v>
      </c>
      <c r="F1216">
        <f>IFERROR(VLOOKUP(D1216:D1928,Сальдо!C$3:D$4010,2,FALSE),0)</f>
        <v>136.80000000000001</v>
      </c>
      <c r="G1216">
        <f>IFERROR(VLOOKUP(D1216:D1928,'Факторы ликвидности'!C$4:L$2204,2,FALSE),0)</f>
        <v>-3.9</v>
      </c>
      <c r="H1216">
        <f>IFERROR(VLOOKUP(D1216:D1928,'Факторы ликвидности'!C$4:L$2204,3,FALSE),0)</f>
        <v>-68.400000000000006</v>
      </c>
      <c r="I1216">
        <f>IFERROR(VLOOKUP(D1216:D1928,'Факторы ликвидности'!C$4:L$2204,4,FALSE),0)</f>
        <v>0</v>
      </c>
      <c r="J1216">
        <f>IFERROR(VLOOKUP(D1216:D1928,'Факторы ликвидности'!C$4:L$2204,5,FALSE),0)</f>
        <v>0</v>
      </c>
      <c r="K1216">
        <f>IFERROR(VLOOKUP(D1216:D1928,'Факторы ликвидности'!C$4:L$2204,6,FALSE),0)</f>
        <v>0</v>
      </c>
      <c r="L1216">
        <f>IFERROR(VLOOKUP(D1216:D1928,'Факторы ликвидности'!C$4:L$2204,7,FALSE),0)</f>
        <v>0</v>
      </c>
      <c r="M1216">
        <f>IFERROR(VLOOKUP(D1216:D1928,'Факторы ликвидности'!C$4:L$2204,8,FALSE),0)</f>
        <v>0</v>
      </c>
      <c r="N1216">
        <f>IFERROR(VLOOKUP(D1216:D1928,'Факторы ликвидности'!C$4:L$2204,10,FALSE),0)</f>
        <v>202.9</v>
      </c>
    </row>
    <row r="1217" spans="2:14" x14ac:dyDescent="0.3">
      <c r="B1217">
        <v>1213</v>
      </c>
      <c r="C1217" s="16">
        <f t="shared" si="23"/>
        <v>4</v>
      </c>
      <c r="D1217" s="17">
        <v>42579</v>
      </c>
      <c r="E1217">
        <f>IFERROR(VLOOKUP(D1216:D1929,'Остатки на корсчетах'!B$3:D$4956,2,FALSE),0)</f>
        <v>1377.3</v>
      </c>
      <c r="F1217">
        <f>IFERROR(VLOOKUP(D1217:D1929,Сальдо!C$3:D$4010,2,FALSE),0)</f>
        <v>191.2</v>
      </c>
      <c r="G1217">
        <f>IFERROR(VLOOKUP(D1217:D1929,'Факторы ликвидности'!C$4:L$2204,2,FALSE),0)</f>
        <v>6.6</v>
      </c>
      <c r="H1217">
        <f>IFERROR(VLOOKUP(D1217:D1929,'Факторы ликвидности'!C$4:L$2204,3,FALSE),0)</f>
        <v>-50.9</v>
      </c>
      <c r="I1217">
        <f>IFERROR(VLOOKUP(D1217:D1929,'Факторы ликвидности'!C$4:L$2204,4,FALSE),0)</f>
        <v>0</v>
      </c>
      <c r="J1217">
        <f>IFERROR(VLOOKUP(D1217:D1929,'Факторы ликвидности'!C$4:L$2204,5,FALSE),0)</f>
        <v>0</v>
      </c>
      <c r="K1217">
        <f>IFERROR(VLOOKUP(D1217:D1929,'Факторы ликвидности'!C$4:L$2204,6,FALSE),0)</f>
        <v>0</v>
      </c>
      <c r="L1217">
        <f>IFERROR(VLOOKUP(D1217:D1929,'Факторы ликвидности'!C$4:L$2204,7,FALSE),0)</f>
        <v>0</v>
      </c>
      <c r="M1217">
        <f>IFERROR(VLOOKUP(D1217:D1929,'Факторы ликвидности'!C$4:L$2204,8,FALSE),0)</f>
        <v>0</v>
      </c>
      <c r="N1217">
        <f>IFERROR(VLOOKUP(D1217:D1929,'Факторы ликвидности'!C$4:L$2204,10,FALSE),0)</f>
        <v>27.7</v>
      </c>
    </row>
    <row r="1218" spans="2:14" x14ac:dyDescent="0.3">
      <c r="B1218">
        <v>1214</v>
      </c>
      <c r="C1218" s="16">
        <f t="shared" si="23"/>
        <v>3</v>
      </c>
      <c r="D1218" s="17">
        <v>42578</v>
      </c>
      <c r="E1218">
        <f>IFERROR(VLOOKUP(D1217:D1930,'Остатки на корсчетах'!B$3:D$4956,2,FALSE),0)</f>
        <v>1498.9</v>
      </c>
      <c r="F1218">
        <f>IFERROR(VLOOKUP(D1218:D1930,Сальдо!C$3:D$4010,2,FALSE),0)</f>
        <v>108.2</v>
      </c>
      <c r="G1218">
        <f>IFERROR(VLOOKUP(D1218:D1930,'Факторы ликвидности'!C$4:L$2204,2,FALSE),0)</f>
        <v>17.8</v>
      </c>
      <c r="H1218">
        <f>IFERROR(VLOOKUP(D1218:D1930,'Факторы ликвидности'!C$4:L$2204,3,FALSE),0)</f>
        <v>-88.7</v>
      </c>
      <c r="I1218">
        <f>IFERROR(VLOOKUP(D1218:D1930,'Факторы ликвидности'!C$4:L$2204,4,FALSE),0)</f>
        <v>0</v>
      </c>
      <c r="J1218">
        <f>IFERROR(VLOOKUP(D1218:D1930,'Факторы ликвидности'!C$4:L$2204,5,FALSE),0)</f>
        <v>0</v>
      </c>
      <c r="K1218">
        <f>IFERROR(VLOOKUP(D1218:D1930,'Факторы ликвидности'!C$4:L$2204,6,FALSE),0)</f>
        <v>0</v>
      </c>
      <c r="L1218">
        <f>IFERROR(VLOOKUP(D1218:D1930,'Факторы ликвидности'!C$4:L$2204,7,FALSE),0)</f>
        <v>0</v>
      </c>
      <c r="M1218">
        <f>IFERROR(VLOOKUP(D1218:D1930,'Факторы ликвидности'!C$4:L$2204,8,FALSE),0)</f>
        <v>0</v>
      </c>
      <c r="N1218">
        <f>IFERROR(VLOOKUP(D1218:D1930,'Факторы ликвидности'!C$4:L$2204,10,FALSE),0)</f>
        <v>-50.7</v>
      </c>
    </row>
    <row r="1219" spans="2:14" x14ac:dyDescent="0.3">
      <c r="B1219">
        <v>1215</v>
      </c>
      <c r="C1219" s="18">
        <f t="shared" si="23"/>
        <v>2</v>
      </c>
      <c r="D1219" s="8">
        <v>42577</v>
      </c>
      <c r="E1219">
        <f>IFERROR(VLOOKUP(D1218:D1931,'Остатки на корсчетах'!B$3:D$4956,2,FALSE),0)</f>
        <v>1405.9</v>
      </c>
      <c r="F1219">
        <f>IFERROR(VLOOKUP(D1219:D1931,Сальдо!C$3:D$4010,2,FALSE),0)</f>
        <v>160.30000000000001</v>
      </c>
      <c r="G1219">
        <f>IFERROR(VLOOKUP(D1219:D1931,'Факторы ликвидности'!C$4:L$2204,2,FALSE),0)</f>
        <v>29.8</v>
      </c>
      <c r="H1219">
        <f>IFERROR(VLOOKUP(D1219:D1931,'Факторы ликвидности'!C$4:L$2204,3,FALSE),0)</f>
        <v>60.7</v>
      </c>
      <c r="I1219">
        <f>IFERROR(VLOOKUP(D1219:D1931,'Факторы ликвидности'!C$4:L$2204,4,FALSE),0)</f>
        <v>0</v>
      </c>
      <c r="J1219">
        <f>IFERROR(VLOOKUP(D1219:D1931,'Факторы ликвидности'!C$4:L$2204,5,FALSE),0)</f>
        <v>0</v>
      </c>
      <c r="K1219">
        <f>IFERROR(VLOOKUP(D1219:D1931,'Факторы ликвидности'!C$4:L$2204,6,FALSE),0)</f>
        <v>0</v>
      </c>
      <c r="L1219">
        <f>IFERROR(VLOOKUP(D1219:D1931,'Факторы ликвидности'!C$4:L$2204,7,FALSE),0)</f>
        <v>0</v>
      </c>
      <c r="M1219">
        <f>IFERROR(VLOOKUP(D1219:D1931,'Факторы ликвидности'!C$4:L$2204,8,FALSE),0)</f>
        <v>0</v>
      </c>
      <c r="N1219">
        <f>IFERROR(VLOOKUP(D1219:D1931,'Факторы ликвидности'!C$4:L$2204,10,FALSE),0)</f>
        <v>2.5</v>
      </c>
    </row>
    <row r="1220" spans="2:14" x14ac:dyDescent="0.3">
      <c r="B1220">
        <v>1216</v>
      </c>
      <c r="C1220" s="18">
        <f t="shared" si="23"/>
        <v>1</v>
      </c>
      <c r="D1220" s="8">
        <v>42576</v>
      </c>
      <c r="E1220">
        <f>IFERROR(VLOOKUP(D1219:D1932,'Остатки на корсчетах'!B$3:D$4956,2,FALSE),0)</f>
        <v>1666.5</v>
      </c>
      <c r="F1220">
        <f>IFERROR(VLOOKUP(D1220:D1932,Сальдо!C$3:D$4010,2,FALSE),0)</f>
        <v>260</v>
      </c>
      <c r="G1220">
        <f>IFERROR(VLOOKUP(D1220:D1932,'Факторы ликвидности'!C$4:L$2204,2,FALSE),0)</f>
        <v>54.3</v>
      </c>
      <c r="H1220">
        <f>IFERROR(VLOOKUP(D1220:D1932,'Факторы ликвидности'!C$4:L$2204,3,FALSE),0)</f>
        <v>-419.2</v>
      </c>
      <c r="I1220">
        <f>IFERROR(VLOOKUP(D1220:D1932,'Факторы ликвидности'!C$4:L$2204,4,FALSE),0)</f>
        <v>0</v>
      </c>
      <c r="J1220">
        <f>IFERROR(VLOOKUP(D1220:D1932,'Факторы ликвидности'!C$4:L$2204,5,FALSE),0)</f>
        <v>0</v>
      </c>
      <c r="K1220">
        <f>IFERROR(VLOOKUP(D1220:D1932,'Факторы ликвидности'!C$4:L$2204,6,FALSE),0)</f>
        <v>0</v>
      </c>
      <c r="L1220">
        <f>IFERROR(VLOOKUP(D1220:D1932,'Факторы ликвидности'!C$4:L$2204,7,FALSE),0)</f>
        <v>0</v>
      </c>
      <c r="M1220">
        <f>IFERROR(VLOOKUP(D1220:D1932,'Факторы ликвидности'!C$4:L$2204,8,FALSE),0)</f>
        <v>0</v>
      </c>
      <c r="N1220">
        <f>IFERROR(VLOOKUP(D1220:D1932,'Факторы ликвидности'!C$4:L$2204,10,FALSE),0)</f>
        <v>104.4</v>
      </c>
    </row>
    <row r="1221" spans="2:14" x14ac:dyDescent="0.3">
      <c r="B1221">
        <v>1217</v>
      </c>
      <c r="C1221" s="18">
        <f t="shared" si="23"/>
        <v>7</v>
      </c>
      <c r="D1221" s="19">
        <v>42575</v>
      </c>
      <c r="E1221">
        <f>IFERROR(VLOOKUP(D1220:D1933,'Остатки на корсчетах'!B$3:D$4956,2,FALSE),0)</f>
        <v>0</v>
      </c>
      <c r="F1221">
        <f>IFERROR(VLOOKUP(D1221:D1933,Сальдо!C$3:D$4010,2,FALSE),0)</f>
        <v>0</v>
      </c>
      <c r="G1221">
        <f>IFERROR(VLOOKUP(D1221:D1933,'Факторы ликвидности'!C$4:L$2204,2,FALSE),0)</f>
        <v>0</v>
      </c>
      <c r="H1221">
        <f>IFERROR(VLOOKUP(D1221:D1933,'Факторы ликвидности'!C$4:L$2204,3,FALSE),0)</f>
        <v>0</v>
      </c>
      <c r="I1221">
        <f>IFERROR(VLOOKUP(D1221:D1933,'Факторы ликвидности'!C$4:L$2204,4,FALSE),0)</f>
        <v>0</v>
      </c>
      <c r="J1221">
        <f>IFERROR(VLOOKUP(D1221:D1933,'Факторы ликвидности'!C$4:L$2204,5,FALSE),0)</f>
        <v>0</v>
      </c>
      <c r="K1221">
        <f>IFERROR(VLOOKUP(D1221:D1933,'Факторы ликвидности'!C$4:L$2204,6,FALSE),0)</f>
        <v>0</v>
      </c>
      <c r="L1221">
        <f>IFERROR(VLOOKUP(D1221:D1933,'Факторы ликвидности'!C$4:L$2204,7,FALSE),0)</f>
        <v>0</v>
      </c>
      <c r="M1221">
        <f>IFERROR(VLOOKUP(D1221:D1933,'Факторы ликвидности'!C$4:L$2204,8,FALSE),0)</f>
        <v>0</v>
      </c>
      <c r="N1221">
        <f>IFERROR(VLOOKUP(D1221:D1933,'Факторы ликвидности'!C$4:L$2204,10,FALSE),0)</f>
        <v>0</v>
      </c>
    </row>
    <row r="1222" spans="2:14" x14ac:dyDescent="0.3">
      <c r="B1222">
        <v>1218</v>
      </c>
      <c r="C1222" s="18">
        <f t="shared" ref="C1222:C1285" si="24">WEEKDAY(D1222,2)</f>
        <v>6</v>
      </c>
      <c r="D1222" s="19">
        <v>42574</v>
      </c>
      <c r="E1222">
        <f>IFERROR(VLOOKUP(D1221:D1934,'Остатки на корсчетах'!B$3:D$4956,2,FALSE),0)</f>
        <v>0</v>
      </c>
      <c r="F1222">
        <f>IFERROR(VLOOKUP(D1222:D1934,Сальдо!C$3:D$4010,2,FALSE),0)</f>
        <v>0</v>
      </c>
      <c r="G1222">
        <f>IFERROR(VLOOKUP(D1222:D1934,'Факторы ликвидности'!C$4:L$2204,2,FALSE),0)</f>
        <v>0</v>
      </c>
      <c r="H1222">
        <f>IFERROR(VLOOKUP(D1222:D1934,'Факторы ликвидности'!C$4:L$2204,3,FALSE),0)</f>
        <v>0</v>
      </c>
      <c r="I1222">
        <f>IFERROR(VLOOKUP(D1222:D1934,'Факторы ликвидности'!C$4:L$2204,4,FALSE),0)</f>
        <v>0</v>
      </c>
      <c r="J1222">
        <f>IFERROR(VLOOKUP(D1222:D1934,'Факторы ликвидности'!C$4:L$2204,5,FALSE),0)</f>
        <v>0</v>
      </c>
      <c r="K1222">
        <f>IFERROR(VLOOKUP(D1222:D1934,'Факторы ликвидности'!C$4:L$2204,6,FALSE),0)</f>
        <v>0</v>
      </c>
      <c r="L1222">
        <f>IFERROR(VLOOKUP(D1222:D1934,'Факторы ликвидности'!C$4:L$2204,7,FALSE),0)</f>
        <v>0</v>
      </c>
      <c r="M1222">
        <f>IFERROR(VLOOKUP(D1222:D1934,'Факторы ликвидности'!C$4:L$2204,8,FALSE),0)</f>
        <v>0</v>
      </c>
      <c r="N1222">
        <f>IFERROR(VLOOKUP(D1222:D1934,'Факторы ликвидности'!C$4:L$2204,10,FALSE),0)</f>
        <v>0</v>
      </c>
    </row>
    <row r="1223" spans="2:14" x14ac:dyDescent="0.3">
      <c r="B1223">
        <v>1219</v>
      </c>
      <c r="C1223" s="18">
        <f t="shared" si="24"/>
        <v>5</v>
      </c>
      <c r="D1223" s="19">
        <v>42573</v>
      </c>
      <c r="E1223">
        <f>IFERROR(VLOOKUP(D1222:D1935,'Остатки на корсчетах'!B$3:D$4956,2,FALSE),0)</f>
        <v>1703.9</v>
      </c>
      <c r="F1223">
        <f>IFERROR(VLOOKUP(D1223:D1935,Сальдо!C$3:D$4010,2,FALSE),0)</f>
        <v>285.8</v>
      </c>
      <c r="G1223">
        <f>IFERROR(VLOOKUP(D1223:D1935,'Факторы ликвидности'!C$4:L$2204,2,FALSE),0)</f>
        <v>-4.7</v>
      </c>
      <c r="H1223">
        <f>IFERROR(VLOOKUP(D1223:D1935,'Факторы ликвидности'!C$4:L$2204,3,FALSE),0)</f>
        <v>-56.8</v>
      </c>
      <c r="I1223">
        <f>IFERROR(VLOOKUP(D1223:D1935,'Факторы ликвидности'!C$4:L$2204,4,FALSE),0)</f>
        <v>0</v>
      </c>
      <c r="J1223">
        <f>IFERROR(VLOOKUP(D1223:D1935,'Факторы ликвидности'!C$4:L$2204,5,FALSE),0)</f>
        <v>0</v>
      </c>
      <c r="K1223">
        <f>IFERROR(VLOOKUP(D1223:D1935,'Факторы ликвидности'!C$4:L$2204,6,FALSE),0)</f>
        <v>0</v>
      </c>
      <c r="L1223">
        <f>IFERROR(VLOOKUP(D1223:D1935,'Факторы ликвидности'!C$4:L$2204,7,FALSE),0)</f>
        <v>0</v>
      </c>
      <c r="M1223">
        <f>IFERROR(VLOOKUP(D1223:D1935,'Факторы ликвидности'!C$4:L$2204,8,FALSE),0)</f>
        <v>0</v>
      </c>
      <c r="N1223">
        <f>IFERROR(VLOOKUP(D1223:D1935,'Факторы ликвидности'!C$4:L$2204,10,FALSE),0)</f>
        <v>24</v>
      </c>
    </row>
    <row r="1224" spans="2:14" x14ac:dyDescent="0.3">
      <c r="B1224">
        <v>1220</v>
      </c>
      <c r="C1224" s="18">
        <f t="shared" si="24"/>
        <v>4</v>
      </c>
      <c r="D1224" s="19">
        <v>42572</v>
      </c>
      <c r="E1224">
        <f>IFERROR(VLOOKUP(D1223:D1936,'Остатки на корсчетах'!B$3:D$4956,2,FALSE),0)</f>
        <v>1728.5</v>
      </c>
      <c r="F1224">
        <f>IFERROR(VLOOKUP(D1224:D1936,Сальдо!C$3:D$4010,2,FALSE),0)</f>
        <v>262.5</v>
      </c>
      <c r="G1224">
        <f>IFERROR(VLOOKUP(D1224:D1936,'Факторы ликвидности'!C$4:L$2204,2,FALSE),0)</f>
        <v>4.2</v>
      </c>
      <c r="H1224">
        <f>IFERROR(VLOOKUP(D1224:D1936,'Факторы ликвидности'!C$4:L$2204,3,FALSE),0)</f>
        <v>-6.1</v>
      </c>
      <c r="I1224">
        <f>IFERROR(VLOOKUP(D1224:D1936,'Факторы ликвидности'!C$4:L$2204,4,FALSE),0)</f>
        <v>0</v>
      </c>
      <c r="J1224">
        <f>IFERROR(VLOOKUP(D1224:D1936,'Факторы ликвидности'!C$4:L$2204,5,FALSE),0)</f>
        <v>0</v>
      </c>
      <c r="K1224">
        <f>IFERROR(VLOOKUP(D1224:D1936,'Факторы ликвидности'!C$4:L$2204,6,FALSE),0)</f>
        <v>0</v>
      </c>
      <c r="L1224">
        <f>IFERROR(VLOOKUP(D1224:D1936,'Факторы ликвидности'!C$4:L$2204,7,FALSE),0)</f>
        <v>0</v>
      </c>
      <c r="M1224">
        <f>IFERROR(VLOOKUP(D1224:D1936,'Факторы ликвидности'!C$4:L$2204,8,FALSE),0)</f>
        <v>0.6</v>
      </c>
      <c r="N1224">
        <f>IFERROR(VLOOKUP(D1224:D1936,'Факторы ликвидности'!C$4:L$2204,10,FALSE),0)</f>
        <v>-23.3</v>
      </c>
    </row>
    <row r="1225" spans="2:14" x14ac:dyDescent="0.3">
      <c r="B1225">
        <v>1221</v>
      </c>
      <c r="C1225" s="18">
        <f t="shared" si="24"/>
        <v>3</v>
      </c>
      <c r="D1225" s="19">
        <v>42571</v>
      </c>
      <c r="E1225">
        <f>IFERROR(VLOOKUP(D1224:D1937,'Остатки на корсчетах'!B$3:D$4956,2,FALSE),0)</f>
        <v>1491.1</v>
      </c>
      <c r="F1225">
        <f>IFERROR(VLOOKUP(D1225:D1937,Сальдо!C$3:D$4010,2,FALSE),0)</f>
        <v>521.70000000000005</v>
      </c>
      <c r="G1225">
        <f>IFERROR(VLOOKUP(D1225:D1937,'Факторы ликвидности'!C$4:L$2204,2,FALSE),0)</f>
        <v>10.1</v>
      </c>
      <c r="H1225">
        <f>IFERROR(VLOOKUP(D1225:D1937,'Факторы ликвидности'!C$4:L$2204,3,FALSE),0)</f>
        <v>-23.5</v>
      </c>
      <c r="I1225">
        <f>IFERROR(VLOOKUP(D1225:D1937,'Факторы ликвидности'!C$4:L$2204,4,FALSE),0)</f>
        <v>0</v>
      </c>
      <c r="J1225">
        <f>IFERROR(VLOOKUP(D1225:D1937,'Факторы ликвидности'!C$4:L$2204,5,FALSE),0)</f>
        <v>0</v>
      </c>
      <c r="K1225">
        <f>IFERROR(VLOOKUP(D1225:D1937,'Факторы ликвидности'!C$4:L$2204,6,FALSE),0)</f>
        <v>0</v>
      </c>
      <c r="L1225">
        <f>IFERROR(VLOOKUP(D1225:D1937,'Факторы ликвидности'!C$4:L$2204,7,FALSE),0)</f>
        <v>0</v>
      </c>
      <c r="M1225">
        <f>IFERROR(VLOOKUP(D1225:D1937,'Факторы ликвидности'!C$4:L$2204,8,FALSE),0)</f>
        <v>0</v>
      </c>
      <c r="N1225">
        <f>IFERROR(VLOOKUP(D1225:D1937,'Факторы ликвидности'!C$4:L$2204,10,FALSE),0)</f>
        <v>250.8</v>
      </c>
    </row>
    <row r="1226" spans="2:14" x14ac:dyDescent="0.3">
      <c r="B1226">
        <v>1222</v>
      </c>
      <c r="C1226" s="16">
        <f t="shared" si="24"/>
        <v>2</v>
      </c>
      <c r="D1226" s="17">
        <v>42570</v>
      </c>
      <c r="E1226">
        <f>IFERROR(VLOOKUP(D1225:D1938,'Остатки на корсчетах'!B$3:D$4956,2,FALSE),0)</f>
        <v>1431.3</v>
      </c>
      <c r="F1226">
        <f>IFERROR(VLOOKUP(D1226:D1938,Сальдо!C$3:D$4010,2,FALSE),0)</f>
        <v>95.7</v>
      </c>
      <c r="G1226">
        <f>IFERROR(VLOOKUP(D1226:D1938,'Факторы ликвидности'!C$4:L$2204,2,FALSE),0)</f>
        <v>25.9</v>
      </c>
      <c r="H1226">
        <f>IFERROR(VLOOKUP(D1226:D1938,'Факторы ликвидности'!C$4:L$2204,3,FALSE),0)</f>
        <v>48</v>
      </c>
      <c r="I1226">
        <f>IFERROR(VLOOKUP(D1226:D1938,'Факторы ликвидности'!C$4:L$2204,4,FALSE),0)</f>
        <v>0</v>
      </c>
      <c r="J1226">
        <f>IFERROR(VLOOKUP(D1226:D1938,'Факторы ликвидности'!C$4:L$2204,5,FALSE),0)</f>
        <v>0</v>
      </c>
      <c r="K1226">
        <f>IFERROR(VLOOKUP(D1226:D1938,'Факторы ликвидности'!C$4:L$2204,6,FALSE),0)</f>
        <v>0</v>
      </c>
      <c r="L1226">
        <f>IFERROR(VLOOKUP(D1226:D1938,'Факторы ликвидности'!C$4:L$2204,7,FALSE),0)</f>
        <v>0</v>
      </c>
      <c r="M1226">
        <f>IFERROR(VLOOKUP(D1226:D1938,'Факторы ликвидности'!C$4:L$2204,8,FALSE),0)</f>
        <v>0</v>
      </c>
      <c r="N1226">
        <f>IFERROR(VLOOKUP(D1226:D1938,'Факторы ликвидности'!C$4:L$2204,10,FALSE),0)</f>
        <v>-14.2</v>
      </c>
    </row>
    <row r="1227" spans="2:14" x14ac:dyDescent="0.3">
      <c r="B1227">
        <v>1223</v>
      </c>
      <c r="C1227" s="16">
        <f t="shared" si="24"/>
        <v>1</v>
      </c>
      <c r="D1227" s="17">
        <v>42569</v>
      </c>
      <c r="E1227">
        <f>IFERROR(VLOOKUP(D1226:D1939,'Остатки на корсчетах'!B$3:D$4956,2,FALSE),0)</f>
        <v>1476.4</v>
      </c>
      <c r="F1227">
        <f>IFERROR(VLOOKUP(D1227:D1939,Сальдо!C$3:D$4010,2,FALSE),0)</f>
        <v>67.7</v>
      </c>
      <c r="G1227">
        <f>IFERROR(VLOOKUP(D1227:D1939,'Факторы ликвидности'!C$4:L$2204,2,FALSE),0)</f>
        <v>34.799999999999997</v>
      </c>
      <c r="H1227">
        <f>IFERROR(VLOOKUP(D1227:D1939,'Факторы ликвидности'!C$4:L$2204,3,FALSE),0)</f>
        <v>-52.1</v>
      </c>
      <c r="I1227">
        <f>IFERROR(VLOOKUP(D1227:D1939,'Факторы ликвидности'!C$4:L$2204,4,FALSE),0)</f>
        <v>0</v>
      </c>
      <c r="J1227">
        <f>IFERROR(VLOOKUP(D1227:D1939,'Факторы ликвидности'!C$4:L$2204,5,FALSE),0)</f>
        <v>0</v>
      </c>
      <c r="K1227">
        <f>IFERROR(VLOOKUP(D1227:D1939,'Факторы ликвидности'!C$4:L$2204,6,FALSE),0)</f>
        <v>0</v>
      </c>
      <c r="L1227">
        <f>IFERROR(VLOOKUP(D1227:D1939,'Факторы ликвидности'!C$4:L$2204,7,FALSE),0)</f>
        <v>0</v>
      </c>
      <c r="M1227">
        <f>IFERROR(VLOOKUP(D1227:D1939,'Факторы ликвидности'!C$4:L$2204,8,FALSE),0)</f>
        <v>-1.6</v>
      </c>
      <c r="N1227">
        <f>IFERROR(VLOOKUP(D1227:D1939,'Факторы ликвидности'!C$4:L$2204,10,FALSE),0)</f>
        <v>-26.2</v>
      </c>
    </row>
    <row r="1228" spans="2:14" x14ac:dyDescent="0.3">
      <c r="B1228">
        <v>1224</v>
      </c>
      <c r="C1228" s="16">
        <f t="shared" si="24"/>
        <v>7</v>
      </c>
      <c r="D1228" s="17">
        <v>42568</v>
      </c>
      <c r="E1228">
        <f>IFERROR(VLOOKUP(D1227:D1940,'Остатки на корсчетах'!B$3:D$4956,2,FALSE),0)</f>
        <v>0</v>
      </c>
      <c r="F1228">
        <f>IFERROR(VLOOKUP(D1228:D1940,Сальдо!C$3:D$4010,2,FALSE),0)</f>
        <v>0</v>
      </c>
      <c r="G1228">
        <f>IFERROR(VLOOKUP(D1228:D1940,'Факторы ликвидности'!C$4:L$2204,2,FALSE),0)</f>
        <v>0</v>
      </c>
      <c r="H1228">
        <f>IFERROR(VLOOKUP(D1228:D1940,'Факторы ликвидности'!C$4:L$2204,3,FALSE),0)</f>
        <v>0</v>
      </c>
      <c r="I1228">
        <f>IFERROR(VLOOKUP(D1228:D1940,'Факторы ликвидности'!C$4:L$2204,4,FALSE),0)</f>
        <v>0</v>
      </c>
      <c r="J1228">
        <f>IFERROR(VLOOKUP(D1228:D1940,'Факторы ликвидности'!C$4:L$2204,5,FALSE),0)</f>
        <v>0</v>
      </c>
      <c r="K1228">
        <f>IFERROR(VLOOKUP(D1228:D1940,'Факторы ликвидности'!C$4:L$2204,6,FALSE),0)</f>
        <v>0</v>
      </c>
      <c r="L1228">
        <f>IFERROR(VLOOKUP(D1228:D1940,'Факторы ликвидности'!C$4:L$2204,7,FALSE),0)</f>
        <v>0</v>
      </c>
      <c r="M1228">
        <f>IFERROR(VLOOKUP(D1228:D1940,'Факторы ликвидности'!C$4:L$2204,8,FALSE),0)</f>
        <v>0</v>
      </c>
      <c r="N1228">
        <f>IFERROR(VLOOKUP(D1228:D1940,'Факторы ликвидности'!C$4:L$2204,10,FALSE),0)</f>
        <v>0</v>
      </c>
    </row>
    <row r="1229" spans="2:14" x14ac:dyDescent="0.3">
      <c r="B1229">
        <v>1225</v>
      </c>
      <c r="C1229" s="16">
        <f t="shared" si="24"/>
        <v>6</v>
      </c>
      <c r="D1229" s="17">
        <v>42567</v>
      </c>
      <c r="E1229">
        <f>IFERROR(VLOOKUP(D1228:D1941,'Остатки на корсчетах'!B$3:D$4956,2,FALSE),0)</f>
        <v>0</v>
      </c>
      <c r="F1229">
        <f>IFERROR(VLOOKUP(D1229:D1941,Сальдо!C$3:D$4010,2,FALSE),0)</f>
        <v>0</v>
      </c>
      <c r="G1229">
        <f>IFERROR(VLOOKUP(D1229:D1941,'Факторы ликвидности'!C$4:L$2204,2,FALSE),0)</f>
        <v>0</v>
      </c>
      <c r="H1229">
        <f>IFERROR(VLOOKUP(D1229:D1941,'Факторы ликвидности'!C$4:L$2204,3,FALSE),0)</f>
        <v>0</v>
      </c>
      <c r="I1229">
        <f>IFERROR(VLOOKUP(D1229:D1941,'Факторы ликвидности'!C$4:L$2204,4,FALSE),0)</f>
        <v>0</v>
      </c>
      <c r="J1229">
        <f>IFERROR(VLOOKUP(D1229:D1941,'Факторы ликвидности'!C$4:L$2204,5,FALSE),0)</f>
        <v>0</v>
      </c>
      <c r="K1229">
        <f>IFERROR(VLOOKUP(D1229:D1941,'Факторы ликвидности'!C$4:L$2204,6,FALSE),0)</f>
        <v>0</v>
      </c>
      <c r="L1229">
        <f>IFERROR(VLOOKUP(D1229:D1941,'Факторы ликвидности'!C$4:L$2204,7,FALSE),0)</f>
        <v>0</v>
      </c>
      <c r="M1229">
        <f>IFERROR(VLOOKUP(D1229:D1941,'Факторы ликвидности'!C$4:L$2204,8,FALSE),0)</f>
        <v>0</v>
      </c>
      <c r="N1229">
        <f>IFERROR(VLOOKUP(D1229:D1941,'Факторы ликвидности'!C$4:L$2204,10,FALSE),0)</f>
        <v>0</v>
      </c>
    </row>
    <row r="1230" spans="2:14" x14ac:dyDescent="0.3">
      <c r="B1230">
        <v>1226</v>
      </c>
      <c r="C1230" s="16">
        <f t="shared" si="24"/>
        <v>5</v>
      </c>
      <c r="D1230" s="17">
        <v>42566</v>
      </c>
      <c r="E1230">
        <f>IFERROR(VLOOKUP(D1229:D1942,'Остатки на корсчетах'!B$3:D$4956,2,FALSE),0)</f>
        <v>1539.9</v>
      </c>
      <c r="F1230">
        <f>IFERROR(VLOOKUP(D1230:D1942,Сальдо!C$3:D$4010,2,FALSE),0)</f>
        <v>85.2</v>
      </c>
      <c r="G1230">
        <f>IFERROR(VLOOKUP(D1230:D1942,'Факторы ликвидности'!C$4:L$2204,2,FALSE),0)</f>
        <v>-33.200000000000003</v>
      </c>
      <c r="H1230">
        <f>IFERROR(VLOOKUP(D1230:D1942,'Факторы ликвидности'!C$4:L$2204,3,FALSE),0)</f>
        <v>-47.2</v>
      </c>
      <c r="I1230">
        <f>IFERROR(VLOOKUP(D1230:D1942,'Факторы ликвидности'!C$4:L$2204,4,FALSE),0)</f>
        <v>0</v>
      </c>
      <c r="J1230">
        <f>IFERROR(VLOOKUP(D1230:D1942,'Факторы ликвидности'!C$4:L$2204,5,FALSE),0)</f>
        <v>0</v>
      </c>
      <c r="K1230">
        <f>IFERROR(VLOOKUP(D1230:D1942,'Факторы ликвидности'!C$4:L$2204,6,FALSE),0)</f>
        <v>0</v>
      </c>
      <c r="L1230">
        <f>IFERROR(VLOOKUP(D1230:D1942,'Факторы ликвидности'!C$4:L$2204,7,FALSE),0)</f>
        <v>0</v>
      </c>
      <c r="M1230">
        <f>IFERROR(VLOOKUP(D1230:D1942,'Факторы ликвидности'!C$4:L$2204,8,FALSE),0)</f>
        <v>1</v>
      </c>
      <c r="N1230">
        <f>IFERROR(VLOOKUP(D1230:D1942,'Факторы ликвидности'!C$4:L$2204,10,FALSE),0)</f>
        <v>15.9</v>
      </c>
    </row>
    <row r="1231" spans="2:14" x14ac:dyDescent="0.3">
      <c r="B1231">
        <v>1227</v>
      </c>
      <c r="C1231" s="16">
        <f t="shared" si="24"/>
        <v>4</v>
      </c>
      <c r="D1231" s="17">
        <v>42565</v>
      </c>
      <c r="E1231">
        <f>IFERROR(VLOOKUP(D1230:D1943,'Остатки на корсчетах'!B$3:D$4956,2,FALSE),0)</f>
        <v>1683.7</v>
      </c>
      <c r="F1231">
        <f>IFERROR(VLOOKUP(D1231:D1943,Сальдо!C$3:D$4010,2,FALSE),0)</f>
        <v>72.2</v>
      </c>
      <c r="G1231">
        <f>IFERROR(VLOOKUP(D1231:D1943,'Факторы ликвидности'!C$4:L$2204,2,FALSE),0)</f>
        <v>-38.4</v>
      </c>
      <c r="H1231">
        <f>IFERROR(VLOOKUP(D1231:D1943,'Факторы ликвидности'!C$4:L$2204,3,FALSE),0)</f>
        <v>-91.7</v>
      </c>
      <c r="I1231">
        <f>IFERROR(VLOOKUP(D1231:D1943,'Факторы ликвидности'!C$4:L$2204,4,FALSE),0)</f>
        <v>0</v>
      </c>
      <c r="J1231">
        <f>IFERROR(VLOOKUP(D1231:D1943,'Факторы ликвидности'!C$4:L$2204,5,FALSE),0)</f>
        <v>0</v>
      </c>
      <c r="K1231">
        <f>IFERROR(VLOOKUP(D1231:D1943,'Факторы ликвидности'!C$4:L$2204,6,FALSE),0)</f>
        <v>0</v>
      </c>
      <c r="L1231">
        <f>IFERROR(VLOOKUP(D1231:D1943,'Факторы ликвидности'!C$4:L$2204,7,FALSE),0)</f>
        <v>0</v>
      </c>
      <c r="M1231">
        <f>IFERROR(VLOOKUP(D1231:D1943,'Факторы ликвидности'!C$4:L$2204,8,FALSE),0)</f>
        <v>-0.7</v>
      </c>
      <c r="N1231">
        <f>IFERROR(VLOOKUP(D1231:D1943,'Факторы ликвидности'!C$4:L$2204,10,FALSE),0)</f>
        <v>-12.9</v>
      </c>
    </row>
    <row r="1232" spans="2:14" x14ac:dyDescent="0.3">
      <c r="B1232">
        <v>1228</v>
      </c>
      <c r="C1232" s="16">
        <f t="shared" si="24"/>
        <v>3</v>
      </c>
      <c r="D1232" s="17">
        <v>42564</v>
      </c>
      <c r="E1232">
        <f>IFERROR(VLOOKUP(D1231:D1944,'Остатки на корсчетах'!B$3:D$4956,2,FALSE),0)</f>
        <v>1747.8</v>
      </c>
      <c r="F1232">
        <f>IFERROR(VLOOKUP(D1232:D1944,Сальдо!C$3:D$4010,2,FALSE),0)</f>
        <v>86.9</v>
      </c>
      <c r="G1232">
        <f>IFERROR(VLOOKUP(D1232:D1944,'Факторы ликвидности'!C$4:L$2204,2,FALSE),0)</f>
        <v>-23.5</v>
      </c>
      <c r="H1232">
        <f>IFERROR(VLOOKUP(D1232:D1944,'Факторы ликвидности'!C$4:L$2204,3,FALSE),0)</f>
        <v>-55.4</v>
      </c>
      <c r="I1232">
        <f>IFERROR(VLOOKUP(D1232:D1944,'Факторы ликвидности'!C$4:L$2204,4,FALSE),0)</f>
        <v>0</v>
      </c>
      <c r="J1232">
        <f>IFERROR(VLOOKUP(D1232:D1944,'Факторы ликвидности'!C$4:L$2204,5,FALSE),0)</f>
        <v>0</v>
      </c>
      <c r="K1232">
        <f>IFERROR(VLOOKUP(D1232:D1944,'Факторы ликвидности'!C$4:L$2204,6,FALSE),0)</f>
        <v>0</v>
      </c>
      <c r="L1232">
        <f>IFERROR(VLOOKUP(D1232:D1944,'Факторы ликвидности'!C$4:L$2204,7,FALSE),0)</f>
        <v>0</v>
      </c>
      <c r="M1232">
        <f>IFERROR(VLOOKUP(D1232:D1944,'Факторы ликвидности'!C$4:L$2204,8,FALSE),0)</f>
        <v>0.1</v>
      </c>
      <c r="N1232">
        <f>IFERROR(VLOOKUP(D1232:D1944,'Факторы ликвидности'!C$4:L$2204,10,FALSE),0)</f>
        <v>14.6</v>
      </c>
    </row>
    <row r="1233" spans="2:14" x14ac:dyDescent="0.3">
      <c r="B1233">
        <v>1229</v>
      </c>
      <c r="C1233" s="18">
        <f t="shared" si="24"/>
        <v>2</v>
      </c>
      <c r="D1233" s="8">
        <v>42563</v>
      </c>
      <c r="E1233">
        <f>IFERROR(VLOOKUP(D1232:D1945,'Остатки на корсчетах'!B$3:D$4956,2,FALSE),0)</f>
        <v>1719.1</v>
      </c>
      <c r="F1233">
        <f>IFERROR(VLOOKUP(D1233:D1945,Сальдо!C$3:D$4010,2,FALSE),0)</f>
        <v>93.6</v>
      </c>
      <c r="G1233">
        <f>IFERROR(VLOOKUP(D1233:D1945,'Факторы ликвидности'!C$4:L$2204,2,FALSE),0)</f>
        <v>-4.8</v>
      </c>
      <c r="H1233">
        <f>IFERROR(VLOOKUP(D1233:D1945,'Факторы ликвидности'!C$4:L$2204,3,FALSE),0)</f>
        <v>6.7</v>
      </c>
      <c r="I1233">
        <f>IFERROR(VLOOKUP(D1233:D1945,'Факторы ликвидности'!C$4:L$2204,4,FALSE),0)</f>
        <v>0</v>
      </c>
      <c r="J1233">
        <f>IFERROR(VLOOKUP(D1233:D1945,'Факторы ликвидности'!C$4:L$2204,5,FALSE),0)</f>
        <v>0</v>
      </c>
      <c r="K1233">
        <f>IFERROR(VLOOKUP(D1233:D1945,'Факторы ликвидности'!C$4:L$2204,6,FALSE),0)</f>
        <v>0</v>
      </c>
      <c r="L1233">
        <f>IFERROR(VLOOKUP(D1233:D1945,'Факторы ликвидности'!C$4:L$2204,7,FALSE),0)</f>
        <v>0</v>
      </c>
      <c r="M1233">
        <f>IFERROR(VLOOKUP(D1233:D1945,'Факторы ликвидности'!C$4:L$2204,8,FALSE),0)</f>
        <v>0</v>
      </c>
      <c r="N1233">
        <f>IFERROR(VLOOKUP(D1233:D1945,'Факторы ликвидности'!C$4:L$2204,10,FALSE),0)</f>
        <v>26.9</v>
      </c>
    </row>
    <row r="1234" spans="2:14" x14ac:dyDescent="0.3">
      <c r="B1234">
        <v>1230</v>
      </c>
      <c r="C1234" s="18">
        <f t="shared" si="24"/>
        <v>1</v>
      </c>
      <c r="D1234" s="8">
        <v>42562</v>
      </c>
      <c r="E1234">
        <f>IFERROR(VLOOKUP(D1233:D1946,'Остатки на корсчетах'!B$3:D$4956,2,FALSE),0)</f>
        <v>1722.2</v>
      </c>
      <c r="F1234">
        <f>IFERROR(VLOOKUP(D1234:D1946,Сальдо!C$3:D$4010,2,FALSE),0)</f>
        <v>20.2</v>
      </c>
      <c r="G1234">
        <f>IFERROR(VLOOKUP(D1234:D1946,'Факторы ликвидности'!C$4:L$2204,2,FALSE),0)</f>
        <v>10.3</v>
      </c>
      <c r="H1234">
        <f>IFERROR(VLOOKUP(D1234:D1946,'Факторы ликвидности'!C$4:L$2204,3,FALSE),0)</f>
        <v>63.5</v>
      </c>
      <c r="I1234">
        <f>IFERROR(VLOOKUP(D1234:D1946,'Факторы ликвидности'!C$4:L$2204,4,FALSE),0)</f>
        <v>0</v>
      </c>
      <c r="J1234">
        <f>IFERROR(VLOOKUP(D1234:D1946,'Факторы ликвидности'!C$4:L$2204,5,FALSE),0)</f>
        <v>0</v>
      </c>
      <c r="K1234">
        <f>IFERROR(VLOOKUP(D1234:D1946,'Факторы ликвидности'!C$4:L$2204,6,FALSE),0)</f>
        <v>0</v>
      </c>
      <c r="L1234">
        <f>IFERROR(VLOOKUP(D1234:D1946,'Факторы ликвидности'!C$4:L$2204,7,FALSE),0)</f>
        <v>0</v>
      </c>
      <c r="M1234">
        <f>IFERROR(VLOOKUP(D1234:D1946,'Факторы ликвидности'!C$4:L$2204,8,FALSE),0)</f>
        <v>0</v>
      </c>
      <c r="N1234">
        <f>IFERROR(VLOOKUP(D1234:D1946,'Факторы ликвидности'!C$4:L$2204,10,FALSE),0)</f>
        <v>-76.900000000000006</v>
      </c>
    </row>
    <row r="1235" spans="2:14" x14ac:dyDescent="0.3">
      <c r="B1235">
        <v>1231</v>
      </c>
      <c r="C1235" s="18">
        <f t="shared" si="24"/>
        <v>7</v>
      </c>
      <c r="D1235" s="19">
        <v>42561</v>
      </c>
      <c r="E1235">
        <f>IFERROR(VLOOKUP(D1234:D1947,'Остатки на корсчетах'!B$3:D$4956,2,FALSE),0)</f>
        <v>0</v>
      </c>
      <c r="F1235">
        <f>IFERROR(VLOOKUP(D1235:D1947,Сальдо!C$3:D$4010,2,FALSE),0)</f>
        <v>0</v>
      </c>
      <c r="G1235">
        <f>IFERROR(VLOOKUP(D1235:D1947,'Факторы ликвидности'!C$4:L$2204,2,FALSE),0)</f>
        <v>0</v>
      </c>
      <c r="H1235">
        <f>IFERROR(VLOOKUP(D1235:D1947,'Факторы ликвидности'!C$4:L$2204,3,FALSE),0)</f>
        <v>0</v>
      </c>
      <c r="I1235">
        <f>IFERROR(VLOOKUP(D1235:D1947,'Факторы ликвидности'!C$4:L$2204,4,FALSE),0)</f>
        <v>0</v>
      </c>
      <c r="J1235">
        <f>IFERROR(VLOOKUP(D1235:D1947,'Факторы ликвидности'!C$4:L$2204,5,FALSE),0)</f>
        <v>0</v>
      </c>
      <c r="K1235">
        <f>IFERROR(VLOOKUP(D1235:D1947,'Факторы ликвидности'!C$4:L$2204,6,FALSE),0)</f>
        <v>0</v>
      </c>
      <c r="L1235">
        <f>IFERROR(VLOOKUP(D1235:D1947,'Факторы ликвидности'!C$4:L$2204,7,FALSE),0)</f>
        <v>0</v>
      </c>
      <c r="M1235">
        <f>IFERROR(VLOOKUP(D1235:D1947,'Факторы ликвидности'!C$4:L$2204,8,FALSE),0)</f>
        <v>0</v>
      </c>
      <c r="N1235">
        <f>IFERROR(VLOOKUP(D1235:D1947,'Факторы ликвидности'!C$4:L$2204,10,FALSE),0)</f>
        <v>0</v>
      </c>
    </row>
    <row r="1236" spans="2:14" x14ac:dyDescent="0.3">
      <c r="B1236">
        <v>1232</v>
      </c>
      <c r="C1236" s="18">
        <f t="shared" si="24"/>
        <v>6</v>
      </c>
      <c r="D1236" s="19">
        <v>42560</v>
      </c>
      <c r="E1236">
        <f>IFERROR(VLOOKUP(D1235:D1948,'Остатки на корсчетах'!B$3:D$4956,2,FALSE),0)</f>
        <v>0</v>
      </c>
      <c r="F1236">
        <f>IFERROR(VLOOKUP(D1236:D1948,Сальдо!C$3:D$4010,2,FALSE),0)</f>
        <v>0</v>
      </c>
      <c r="G1236">
        <f>IFERROR(VLOOKUP(D1236:D1948,'Факторы ликвидности'!C$4:L$2204,2,FALSE),0)</f>
        <v>0</v>
      </c>
      <c r="H1236">
        <f>IFERROR(VLOOKUP(D1236:D1948,'Факторы ликвидности'!C$4:L$2204,3,FALSE),0)</f>
        <v>0</v>
      </c>
      <c r="I1236">
        <f>IFERROR(VLOOKUP(D1236:D1948,'Факторы ликвидности'!C$4:L$2204,4,FALSE),0)</f>
        <v>0</v>
      </c>
      <c r="J1236">
        <f>IFERROR(VLOOKUP(D1236:D1948,'Факторы ликвидности'!C$4:L$2204,5,FALSE),0)</f>
        <v>0</v>
      </c>
      <c r="K1236">
        <f>IFERROR(VLOOKUP(D1236:D1948,'Факторы ликвидности'!C$4:L$2204,6,FALSE),0)</f>
        <v>0</v>
      </c>
      <c r="L1236">
        <f>IFERROR(VLOOKUP(D1236:D1948,'Факторы ликвидности'!C$4:L$2204,7,FALSE),0)</f>
        <v>0</v>
      </c>
      <c r="M1236">
        <f>IFERROR(VLOOKUP(D1236:D1948,'Факторы ликвидности'!C$4:L$2204,8,FALSE),0)</f>
        <v>0</v>
      </c>
      <c r="N1236">
        <f>IFERROR(VLOOKUP(D1236:D1948,'Факторы ликвидности'!C$4:L$2204,10,FALSE),0)</f>
        <v>0</v>
      </c>
    </row>
    <row r="1237" spans="2:14" x14ac:dyDescent="0.3">
      <c r="B1237">
        <v>1233</v>
      </c>
      <c r="C1237" s="18">
        <f t="shared" si="24"/>
        <v>5</v>
      </c>
      <c r="D1237" s="19">
        <v>42559</v>
      </c>
      <c r="E1237">
        <f>IFERROR(VLOOKUP(D1236:D1949,'Остатки на корсчетах'!B$3:D$4956,2,FALSE),0)</f>
        <v>1696.8</v>
      </c>
      <c r="F1237">
        <f>IFERROR(VLOOKUP(D1237:D1949,Сальдо!C$3:D$4010,2,FALSE),0)</f>
        <v>68.099999999999994</v>
      </c>
      <c r="G1237">
        <f>IFERROR(VLOOKUP(D1237:D1949,'Факторы ликвидности'!C$4:L$2204,2,FALSE),0)</f>
        <v>-58.4</v>
      </c>
      <c r="H1237">
        <f>IFERROR(VLOOKUP(D1237:D1949,'Факторы ликвидности'!C$4:L$2204,3,FALSE),0)</f>
        <v>36.299999999999997</v>
      </c>
      <c r="I1237">
        <f>IFERROR(VLOOKUP(D1237:D1949,'Факторы ликвидности'!C$4:L$2204,4,FALSE),0)</f>
        <v>0</v>
      </c>
      <c r="J1237">
        <f>IFERROR(VLOOKUP(D1237:D1949,'Факторы ликвидности'!C$4:L$2204,5,FALSE),0)</f>
        <v>0</v>
      </c>
      <c r="K1237">
        <f>IFERROR(VLOOKUP(D1237:D1949,'Факторы ликвидности'!C$4:L$2204,6,FALSE),0)</f>
        <v>0</v>
      </c>
      <c r="L1237">
        <f>IFERROR(VLOOKUP(D1237:D1949,'Факторы ликвидности'!C$4:L$2204,7,FALSE),0)</f>
        <v>0</v>
      </c>
      <c r="M1237">
        <f>IFERROR(VLOOKUP(D1237:D1949,'Факторы ликвидности'!C$4:L$2204,8,FALSE),0)</f>
        <v>0</v>
      </c>
      <c r="N1237">
        <f>IFERROR(VLOOKUP(D1237:D1949,'Факторы ликвидности'!C$4:L$2204,10,FALSE),0)</f>
        <v>47.5</v>
      </c>
    </row>
    <row r="1238" spans="2:14" x14ac:dyDescent="0.3">
      <c r="B1238">
        <v>1234</v>
      </c>
      <c r="C1238" s="18">
        <f t="shared" si="24"/>
        <v>4</v>
      </c>
      <c r="D1238" s="19">
        <v>42558</v>
      </c>
      <c r="E1238">
        <f>IFERROR(VLOOKUP(D1237:D1950,'Остатки на корсчетах'!B$3:D$4956,2,FALSE),0)</f>
        <v>1724</v>
      </c>
      <c r="F1238">
        <f>IFERROR(VLOOKUP(D1238:D1950,Сальдо!C$3:D$4010,2,FALSE),0)</f>
        <v>35.5</v>
      </c>
      <c r="G1238">
        <f>IFERROR(VLOOKUP(D1238:D1950,'Факторы ликвидности'!C$4:L$2204,2,FALSE),0)</f>
        <v>-44.2</v>
      </c>
      <c r="H1238">
        <f>IFERROR(VLOOKUP(D1238:D1950,'Факторы ликвидности'!C$4:L$2204,3,FALSE),0)</f>
        <v>53.2</v>
      </c>
      <c r="I1238">
        <f>IFERROR(VLOOKUP(D1238:D1950,'Факторы ликвидности'!C$4:L$2204,4,FALSE),0)</f>
        <v>0</v>
      </c>
      <c r="J1238">
        <f>IFERROR(VLOOKUP(D1238:D1950,'Факторы ликвидности'!C$4:L$2204,5,FALSE),0)</f>
        <v>0</v>
      </c>
      <c r="K1238">
        <f>IFERROR(VLOOKUP(D1238:D1950,'Факторы ликвидности'!C$4:L$2204,6,FALSE),0)</f>
        <v>0</v>
      </c>
      <c r="L1238">
        <f>IFERROR(VLOOKUP(D1238:D1950,'Факторы ликвидности'!C$4:L$2204,7,FALSE),0)</f>
        <v>0</v>
      </c>
      <c r="M1238">
        <f>IFERROR(VLOOKUP(D1238:D1950,'Факторы ликвидности'!C$4:L$2204,8,FALSE),0)</f>
        <v>0</v>
      </c>
      <c r="N1238">
        <f>IFERROR(VLOOKUP(D1238:D1950,'Факторы ликвидности'!C$4:L$2204,10,FALSE),0)</f>
        <v>-36.200000000000003</v>
      </c>
    </row>
    <row r="1239" spans="2:14" x14ac:dyDescent="0.3">
      <c r="B1239">
        <v>1235</v>
      </c>
      <c r="C1239" s="18">
        <f t="shared" si="24"/>
        <v>3</v>
      </c>
      <c r="D1239" s="19">
        <v>42557</v>
      </c>
      <c r="E1239">
        <f>IFERROR(VLOOKUP(D1238:D1951,'Остатки на корсчетах'!B$3:D$4956,2,FALSE),0)</f>
        <v>1685.4</v>
      </c>
      <c r="F1239">
        <f>IFERROR(VLOOKUP(D1239:D1951,Сальдо!C$3:D$4010,2,FALSE),0)</f>
        <v>234.1</v>
      </c>
      <c r="G1239">
        <f>IFERROR(VLOOKUP(D1239:D1951,'Факторы ликвидности'!C$4:L$2204,2,FALSE),0)</f>
        <v>-25.1</v>
      </c>
      <c r="H1239">
        <f>IFERROR(VLOOKUP(D1239:D1951,'Факторы ликвидности'!C$4:L$2204,3,FALSE),0)</f>
        <v>-5.6</v>
      </c>
      <c r="I1239">
        <f>IFERROR(VLOOKUP(D1239:D1951,'Факторы ликвидности'!C$4:L$2204,4,FALSE),0)</f>
        <v>0</v>
      </c>
      <c r="J1239">
        <f>IFERROR(VLOOKUP(D1239:D1951,'Факторы ликвидности'!C$4:L$2204,5,FALSE),0)</f>
        <v>0</v>
      </c>
      <c r="K1239">
        <f>IFERROR(VLOOKUP(D1239:D1951,'Факторы ликвидности'!C$4:L$2204,6,FALSE),0)</f>
        <v>0</v>
      </c>
      <c r="L1239">
        <f>IFERROR(VLOOKUP(D1239:D1951,'Факторы ликвидности'!C$4:L$2204,7,FALSE),0)</f>
        <v>0</v>
      </c>
      <c r="M1239">
        <f>IFERROR(VLOOKUP(D1239:D1951,'Факторы ликвидности'!C$4:L$2204,8,FALSE),0)</f>
        <v>0</v>
      </c>
      <c r="N1239">
        <f>IFERROR(VLOOKUP(D1239:D1951,'Факторы ликвидности'!C$4:L$2204,10,FALSE),0)</f>
        <v>69.3</v>
      </c>
    </row>
    <row r="1240" spans="2:14" x14ac:dyDescent="0.3">
      <c r="B1240">
        <v>1236</v>
      </c>
      <c r="C1240" s="16">
        <f t="shared" si="24"/>
        <v>2</v>
      </c>
      <c r="D1240" s="17">
        <v>42556</v>
      </c>
      <c r="E1240">
        <f>IFERROR(VLOOKUP(D1239:D1952,'Остатки на корсчетах'!B$3:D$4956,2,FALSE),0)</f>
        <v>1687.6</v>
      </c>
      <c r="F1240">
        <f>IFERROR(VLOOKUP(D1240:D1952,Сальдо!C$3:D$4010,2,FALSE),0)</f>
        <v>309.5</v>
      </c>
      <c r="G1240">
        <f>IFERROR(VLOOKUP(D1240:D1952,'Факторы ликвидности'!C$4:L$2204,2,FALSE),0)</f>
        <v>-5.6</v>
      </c>
      <c r="H1240">
        <f>IFERROR(VLOOKUP(D1240:D1952,'Факторы ликвидности'!C$4:L$2204,3,FALSE),0)</f>
        <v>58</v>
      </c>
      <c r="I1240">
        <f>IFERROR(VLOOKUP(D1240:D1952,'Факторы ликвидности'!C$4:L$2204,4,FALSE),0)</f>
        <v>0</v>
      </c>
      <c r="J1240">
        <f>IFERROR(VLOOKUP(D1240:D1952,'Факторы ликвидности'!C$4:L$2204,5,FALSE),0)</f>
        <v>0</v>
      </c>
      <c r="K1240">
        <f>IFERROR(VLOOKUP(D1240:D1952,'Факторы ликвидности'!C$4:L$2204,6,FALSE),0)</f>
        <v>0</v>
      </c>
      <c r="L1240">
        <f>IFERROR(VLOOKUP(D1240:D1952,'Факторы ликвидности'!C$4:L$2204,7,FALSE),0)</f>
        <v>0</v>
      </c>
      <c r="M1240">
        <f>IFERROR(VLOOKUP(D1240:D1952,'Факторы ликвидности'!C$4:L$2204,8,FALSE),0)</f>
        <v>0</v>
      </c>
      <c r="N1240">
        <f>IFERROR(VLOOKUP(D1240:D1952,'Факторы ликвидности'!C$4:L$2204,10,FALSE),0)</f>
        <v>-54.7</v>
      </c>
    </row>
    <row r="1241" spans="2:14" x14ac:dyDescent="0.3">
      <c r="B1241">
        <v>1237</v>
      </c>
      <c r="C1241" s="16">
        <f t="shared" si="24"/>
        <v>1</v>
      </c>
      <c r="D1241" s="17">
        <v>42555</v>
      </c>
      <c r="E1241">
        <f>IFERROR(VLOOKUP(D1240:D1953,'Остатки на корсчетах'!B$3:D$4956,2,FALSE),0)</f>
        <v>1694.8</v>
      </c>
      <c r="F1241">
        <f>IFERROR(VLOOKUP(D1241:D1953,Сальдо!C$3:D$4010,2,FALSE),0)</f>
        <v>250.5</v>
      </c>
      <c r="G1241">
        <f>IFERROR(VLOOKUP(D1241:D1953,'Факторы ликвидности'!C$4:L$2204,2,FALSE),0)</f>
        <v>22.3</v>
      </c>
      <c r="H1241">
        <f>IFERROR(VLOOKUP(D1241:D1953,'Факторы ликвидности'!C$4:L$2204,3,FALSE),0)</f>
        <v>35.9</v>
      </c>
      <c r="I1241">
        <f>IFERROR(VLOOKUP(D1241:D1953,'Факторы ликвидности'!C$4:L$2204,4,FALSE),0)</f>
        <v>0</v>
      </c>
      <c r="J1241">
        <f>IFERROR(VLOOKUP(D1241:D1953,'Факторы ликвидности'!C$4:L$2204,5,FALSE),0)</f>
        <v>0</v>
      </c>
      <c r="K1241">
        <f>IFERROR(VLOOKUP(D1241:D1953,'Факторы ликвидности'!C$4:L$2204,6,FALSE),0)</f>
        <v>0</v>
      </c>
      <c r="L1241">
        <f>IFERROR(VLOOKUP(D1241:D1953,'Факторы ликвидности'!C$4:L$2204,7,FALSE),0)</f>
        <v>0</v>
      </c>
      <c r="M1241">
        <f>IFERROR(VLOOKUP(D1241:D1953,'Факторы ликвидности'!C$4:L$2204,8,FALSE),0)</f>
        <v>0</v>
      </c>
      <c r="N1241">
        <f>IFERROR(VLOOKUP(D1241:D1953,'Факторы ликвидности'!C$4:L$2204,10,FALSE),0)</f>
        <v>-65.400000000000006</v>
      </c>
    </row>
    <row r="1242" spans="2:14" x14ac:dyDescent="0.3">
      <c r="B1242">
        <v>1238</v>
      </c>
      <c r="C1242" s="16">
        <f t="shared" si="24"/>
        <v>7</v>
      </c>
      <c r="D1242" s="17">
        <v>42554</v>
      </c>
      <c r="E1242">
        <f>IFERROR(VLOOKUP(D1241:D1954,'Остатки на корсчетах'!B$3:D$4956,2,FALSE),0)</f>
        <v>0</v>
      </c>
      <c r="F1242">
        <f>IFERROR(VLOOKUP(D1242:D1954,Сальдо!C$3:D$4010,2,FALSE),0)</f>
        <v>0</v>
      </c>
      <c r="G1242">
        <f>IFERROR(VLOOKUP(D1242:D1954,'Факторы ликвидности'!C$4:L$2204,2,FALSE),0)</f>
        <v>0</v>
      </c>
      <c r="H1242">
        <f>IFERROR(VLOOKUP(D1242:D1954,'Факторы ликвидности'!C$4:L$2204,3,FALSE),0)</f>
        <v>0</v>
      </c>
      <c r="I1242">
        <f>IFERROR(VLOOKUP(D1242:D1954,'Факторы ликвидности'!C$4:L$2204,4,FALSE),0)</f>
        <v>0</v>
      </c>
      <c r="J1242">
        <f>IFERROR(VLOOKUP(D1242:D1954,'Факторы ликвидности'!C$4:L$2204,5,FALSE),0)</f>
        <v>0</v>
      </c>
      <c r="K1242">
        <f>IFERROR(VLOOKUP(D1242:D1954,'Факторы ликвидности'!C$4:L$2204,6,FALSE),0)</f>
        <v>0</v>
      </c>
      <c r="L1242">
        <f>IFERROR(VLOOKUP(D1242:D1954,'Факторы ликвидности'!C$4:L$2204,7,FALSE),0)</f>
        <v>0</v>
      </c>
      <c r="M1242">
        <f>IFERROR(VLOOKUP(D1242:D1954,'Факторы ликвидности'!C$4:L$2204,8,FALSE),0)</f>
        <v>0</v>
      </c>
      <c r="N1242">
        <f>IFERROR(VLOOKUP(D1242:D1954,'Факторы ликвидности'!C$4:L$2204,10,FALSE),0)</f>
        <v>0</v>
      </c>
    </row>
    <row r="1243" spans="2:14" x14ac:dyDescent="0.3">
      <c r="B1243">
        <v>1239</v>
      </c>
      <c r="C1243" s="16">
        <f t="shared" si="24"/>
        <v>6</v>
      </c>
      <c r="D1243" s="17">
        <v>42553</v>
      </c>
      <c r="E1243">
        <f>IFERROR(VLOOKUP(D1242:D1955,'Остатки на корсчетах'!B$3:D$4956,2,FALSE),0)</f>
        <v>0</v>
      </c>
      <c r="F1243">
        <f>IFERROR(VLOOKUP(D1243:D1955,Сальдо!C$3:D$4010,2,FALSE),0)</f>
        <v>0</v>
      </c>
      <c r="G1243">
        <f>IFERROR(VLOOKUP(D1243:D1955,'Факторы ликвидности'!C$4:L$2204,2,FALSE),0)</f>
        <v>0</v>
      </c>
      <c r="H1243">
        <f>IFERROR(VLOOKUP(D1243:D1955,'Факторы ликвидности'!C$4:L$2204,3,FALSE),0)</f>
        <v>0</v>
      </c>
      <c r="I1243">
        <f>IFERROR(VLOOKUP(D1243:D1955,'Факторы ликвидности'!C$4:L$2204,4,FALSE),0)</f>
        <v>0</v>
      </c>
      <c r="J1243">
        <f>IFERROR(VLOOKUP(D1243:D1955,'Факторы ликвидности'!C$4:L$2204,5,FALSE),0)</f>
        <v>0</v>
      </c>
      <c r="K1243">
        <f>IFERROR(VLOOKUP(D1243:D1955,'Факторы ликвидности'!C$4:L$2204,6,FALSE),0)</f>
        <v>0</v>
      </c>
      <c r="L1243">
        <f>IFERROR(VLOOKUP(D1243:D1955,'Факторы ликвидности'!C$4:L$2204,7,FALSE),0)</f>
        <v>0</v>
      </c>
      <c r="M1243">
        <f>IFERROR(VLOOKUP(D1243:D1955,'Факторы ликвидности'!C$4:L$2204,8,FALSE),0)</f>
        <v>0</v>
      </c>
      <c r="N1243">
        <f>IFERROR(VLOOKUP(D1243:D1955,'Факторы ликвидности'!C$4:L$2204,10,FALSE),0)</f>
        <v>0</v>
      </c>
    </row>
    <row r="1244" spans="2:14" x14ac:dyDescent="0.3">
      <c r="B1244">
        <v>1240</v>
      </c>
      <c r="C1244" s="16">
        <f t="shared" si="24"/>
        <v>5</v>
      </c>
      <c r="D1244" s="17">
        <v>42552</v>
      </c>
      <c r="E1244">
        <f>IFERROR(VLOOKUP(D1243:D1956,'Остатки на корсчетах'!B$3:D$4956,2,FALSE),0)</f>
        <v>1712.4</v>
      </c>
      <c r="F1244">
        <f>IFERROR(VLOOKUP(D1244:D1956,Сальдо!C$3:D$4010,2,FALSE),0)</f>
        <v>-28.8</v>
      </c>
      <c r="G1244">
        <f>IFERROR(VLOOKUP(D1244:D1956,'Факторы ликвидности'!C$4:L$2204,2,FALSE),0)</f>
        <v>-37.200000000000003</v>
      </c>
      <c r="H1244">
        <f>IFERROR(VLOOKUP(D1244:D1956,'Факторы ликвидности'!C$4:L$2204,3,FALSE),0)</f>
        <v>346.9</v>
      </c>
      <c r="I1244">
        <f>IFERROR(VLOOKUP(D1244:D1956,'Факторы ликвидности'!C$4:L$2204,4,FALSE),0)</f>
        <v>0</v>
      </c>
      <c r="J1244">
        <f>IFERROR(VLOOKUP(D1244:D1956,'Факторы ликвидности'!C$4:L$2204,5,FALSE),0)</f>
        <v>0</v>
      </c>
      <c r="K1244">
        <f>IFERROR(VLOOKUP(D1244:D1956,'Факторы ликвидности'!C$4:L$2204,6,FALSE),0)</f>
        <v>0</v>
      </c>
      <c r="L1244">
        <f>IFERROR(VLOOKUP(D1244:D1956,'Факторы ликвидности'!C$4:L$2204,7,FALSE),0)</f>
        <v>0</v>
      </c>
      <c r="M1244">
        <f>IFERROR(VLOOKUP(D1244:D1956,'Факторы ликвидности'!C$4:L$2204,8,FALSE),0)</f>
        <v>0</v>
      </c>
      <c r="N1244">
        <f>IFERROR(VLOOKUP(D1244:D1956,'Факторы ликвидности'!C$4:L$2204,10,FALSE),0)</f>
        <v>-327.3</v>
      </c>
    </row>
    <row r="1245" spans="2:14" x14ac:dyDescent="0.3">
      <c r="B1245">
        <v>1241</v>
      </c>
      <c r="C1245" s="16">
        <f t="shared" si="24"/>
        <v>4</v>
      </c>
      <c r="D1245" s="17">
        <v>42551</v>
      </c>
      <c r="E1245">
        <f>IFERROR(VLOOKUP(D1244:D1957,'Остатки на корсчетах'!B$3:D$4956,2,FALSE),0)</f>
        <v>1572.6</v>
      </c>
      <c r="F1245">
        <f>IFERROR(VLOOKUP(D1245:D1957,Сальдо!C$3:D$4010,2,FALSE),0)</f>
        <v>116.3</v>
      </c>
      <c r="G1245">
        <f>IFERROR(VLOOKUP(D1245:D1957,'Факторы ликвидности'!C$4:L$2204,2,FALSE),0)</f>
        <v>-6</v>
      </c>
      <c r="H1245">
        <f>IFERROR(VLOOKUP(D1245:D1957,'Факторы ликвидности'!C$4:L$2204,3,FALSE),0)</f>
        <v>-56.7</v>
      </c>
      <c r="I1245">
        <f>IFERROR(VLOOKUP(D1245:D1957,'Факторы ликвидности'!C$4:L$2204,4,FALSE),0)</f>
        <v>0</v>
      </c>
      <c r="J1245">
        <f>IFERROR(VLOOKUP(D1245:D1957,'Факторы ликвидности'!C$4:L$2204,5,FALSE),0)</f>
        <v>0</v>
      </c>
      <c r="K1245">
        <f>IFERROR(VLOOKUP(D1245:D1957,'Факторы ликвидности'!C$4:L$2204,6,FALSE),0)</f>
        <v>0</v>
      </c>
      <c r="L1245">
        <f>IFERROR(VLOOKUP(D1245:D1957,'Факторы ликвидности'!C$4:L$2204,7,FALSE),0)</f>
        <v>0</v>
      </c>
      <c r="M1245">
        <f>IFERROR(VLOOKUP(D1245:D1957,'Факторы ликвидности'!C$4:L$2204,8,FALSE),0)</f>
        <v>0</v>
      </c>
      <c r="N1245">
        <f>IFERROR(VLOOKUP(D1245:D1957,'Факторы ликвидности'!C$4:L$2204,10,FALSE),0)</f>
        <v>202.5</v>
      </c>
    </row>
    <row r="1246" spans="2:14" x14ac:dyDescent="0.3">
      <c r="B1246">
        <v>1242</v>
      </c>
      <c r="C1246" s="16">
        <f t="shared" si="24"/>
        <v>3</v>
      </c>
      <c r="D1246" s="17">
        <v>42550</v>
      </c>
      <c r="E1246">
        <f>IFERROR(VLOOKUP(D1245:D1958,'Остатки на корсчетах'!B$3:D$4956,2,FALSE),0)</f>
        <v>1428.2</v>
      </c>
      <c r="F1246">
        <f>IFERROR(VLOOKUP(D1246:D1958,Сальдо!C$3:D$4010,2,FALSE),0)</f>
        <v>31.1</v>
      </c>
      <c r="G1246">
        <f>IFERROR(VLOOKUP(D1246:D1958,'Факторы ликвидности'!C$4:L$2204,2,FALSE),0)</f>
        <v>12.2</v>
      </c>
      <c r="H1246">
        <f>IFERROR(VLOOKUP(D1246:D1958,'Факторы ликвидности'!C$4:L$2204,3,FALSE),0)</f>
        <v>216.6</v>
      </c>
      <c r="I1246">
        <f>IFERROR(VLOOKUP(D1246:D1958,'Факторы ликвидности'!C$4:L$2204,4,FALSE),0)</f>
        <v>0</v>
      </c>
      <c r="J1246">
        <f>IFERROR(VLOOKUP(D1246:D1958,'Факторы ликвидности'!C$4:L$2204,5,FALSE),0)</f>
        <v>0</v>
      </c>
      <c r="K1246">
        <f>IFERROR(VLOOKUP(D1246:D1958,'Факторы ликвидности'!C$4:L$2204,6,FALSE),0)</f>
        <v>0</v>
      </c>
      <c r="L1246">
        <f>IFERROR(VLOOKUP(D1246:D1958,'Факторы ликвидности'!C$4:L$2204,7,FALSE),0)</f>
        <v>0</v>
      </c>
      <c r="M1246">
        <f>IFERROR(VLOOKUP(D1246:D1958,'Факторы ликвидности'!C$4:L$2204,8,FALSE),0)</f>
        <v>0.1</v>
      </c>
      <c r="N1246">
        <f>IFERROR(VLOOKUP(D1246:D1958,'Факторы ликвидности'!C$4:L$2204,10,FALSE),0)</f>
        <v>-84.3</v>
      </c>
    </row>
    <row r="1247" spans="2:14" x14ac:dyDescent="0.3">
      <c r="B1247">
        <v>1243</v>
      </c>
      <c r="C1247" s="18">
        <f t="shared" si="24"/>
        <v>2</v>
      </c>
      <c r="D1247" s="8">
        <v>42549</v>
      </c>
      <c r="E1247">
        <f>IFERROR(VLOOKUP(D1246:D1959,'Остатки на корсчетах'!B$3:D$4956,2,FALSE),0)</f>
        <v>1428.9</v>
      </c>
      <c r="F1247">
        <f>IFERROR(VLOOKUP(D1247:D1959,Сальдо!C$3:D$4010,2,FALSE),0)</f>
        <v>26.8</v>
      </c>
      <c r="G1247">
        <f>IFERROR(VLOOKUP(D1247:D1959,'Факторы ликвидности'!C$4:L$2204,2,FALSE),0)</f>
        <v>30</v>
      </c>
      <c r="H1247">
        <f>IFERROR(VLOOKUP(D1247:D1959,'Факторы ликвидности'!C$4:L$2204,3,FALSE),0)</f>
        <v>-39.9</v>
      </c>
      <c r="I1247">
        <f>IFERROR(VLOOKUP(D1247:D1959,'Факторы ликвидности'!C$4:L$2204,4,FALSE),0)</f>
        <v>0</v>
      </c>
      <c r="J1247">
        <f>IFERROR(VLOOKUP(D1247:D1959,'Факторы ликвидности'!C$4:L$2204,5,FALSE),0)</f>
        <v>0</v>
      </c>
      <c r="K1247">
        <f>IFERROR(VLOOKUP(D1247:D1959,'Факторы ликвидности'!C$4:L$2204,6,FALSE),0)</f>
        <v>0</v>
      </c>
      <c r="L1247">
        <f>IFERROR(VLOOKUP(D1247:D1959,'Факторы ликвидности'!C$4:L$2204,7,FALSE),0)</f>
        <v>0</v>
      </c>
      <c r="M1247">
        <f>IFERROR(VLOOKUP(D1247:D1959,'Факторы ликвидности'!C$4:L$2204,8,FALSE),0)</f>
        <v>0</v>
      </c>
      <c r="N1247">
        <f>IFERROR(VLOOKUP(D1247:D1959,'Факторы ликвидности'!C$4:L$2204,10,FALSE),0)</f>
        <v>9.3000000000000007</v>
      </c>
    </row>
    <row r="1248" spans="2:14" x14ac:dyDescent="0.3">
      <c r="B1248">
        <v>1244</v>
      </c>
      <c r="C1248" s="18">
        <f t="shared" si="24"/>
        <v>1</v>
      </c>
      <c r="D1248" s="8">
        <v>42548</v>
      </c>
      <c r="E1248">
        <f>IFERROR(VLOOKUP(D1247:D1960,'Остатки на корсчетах'!B$3:D$4956,2,FALSE),0)</f>
        <v>1645.1</v>
      </c>
      <c r="F1248">
        <f>IFERROR(VLOOKUP(D1248:D1960,Сальдо!C$3:D$4010,2,FALSE),0)</f>
        <v>206.7</v>
      </c>
      <c r="G1248">
        <f>IFERROR(VLOOKUP(D1248:D1960,'Факторы ликвидности'!C$4:L$2204,2,FALSE),0)</f>
        <v>54.5</v>
      </c>
      <c r="H1248">
        <f>IFERROR(VLOOKUP(D1248:D1960,'Факторы ликвидности'!C$4:L$2204,3,FALSE),0)</f>
        <v>-450.4</v>
      </c>
      <c r="I1248">
        <f>IFERROR(VLOOKUP(D1248:D1960,'Факторы ликвидности'!C$4:L$2204,4,FALSE),0)</f>
        <v>0</v>
      </c>
      <c r="J1248">
        <f>IFERROR(VLOOKUP(D1248:D1960,'Факторы ликвидности'!C$4:L$2204,5,FALSE),0)</f>
        <v>0</v>
      </c>
      <c r="K1248">
        <f>IFERROR(VLOOKUP(D1248:D1960,'Факторы ликвидности'!C$4:L$2204,6,FALSE),0)</f>
        <v>0</v>
      </c>
      <c r="L1248">
        <f>IFERROR(VLOOKUP(D1248:D1960,'Факторы ликвидности'!C$4:L$2204,7,FALSE),0)</f>
        <v>0</v>
      </c>
      <c r="M1248">
        <f>IFERROR(VLOOKUP(D1248:D1960,'Факторы ликвидности'!C$4:L$2204,8,FALSE),0)</f>
        <v>0</v>
      </c>
      <c r="N1248">
        <f>IFERROR(VLOOKUP(D1248:D1960,'Факторы ликвидности'!C$4:L$2204,10,FALSE),0)</f>
        <v>179.6</v>
      </c>
    </row>
    <row r="1249" spans="2:14" x14ac:dyDescent="0.3">
      <c r="B1249">
        <v>1245</v>
      </c>
      <c r="C1249" s="18">
        <f t="shared" si="24"/>
        <v>7</v>
      </c>
      <c r="D1249" s="19">
        <v>42547</v>
      </c>
      <c r="E1249">
        <f>IFERROR(VLOOKUP(D1248:D1961,'Остатки на корсчетах'!B$3:D$4956,2,FALSE),0)</f>
        <v>0</v>
      </c>
      <c r="F1249">
        <f>IFERROR(VLOOKUP(D1249:D1961,Сальдо!C$3:D$4010,2,FALSE),0)</f>
        <v>0</v>
      </c>
      <c r="G1249">
        <f>IFERROR(VLOOKUP(D1249:D1961,'Факторы ликвидности'!C$4:L$2204,2,FALSE),0)</f>
        <v>0</v>
      </c>
      <c r="H1249">
        <f>IFERROR(VLOOKUP(D1249:D1961,'Факторы ликвидности'!C$4:L$2204,3,FALSE),0)</f>
        <v>0</v>
      </c>
      <c r="I1249">
        <f>IFERROR(VLOOKUP(D1249:D1961,'Факторы ликвидности'!C$4:L$2204,4,FALSE),0)</f>
        <v>0</v>
      </c>
      <c r="J1249">
        <f>IFERROR(VLOOKUP(D1249:D1961,'Факторы ликвидности'!C$4:L$2204,5,FALSE),0)</f>
        <v>0</v>
      </c>
      <c r="K1249">
        <f>IFERROR(VLOOKUP(D1249:D1961,'Факторы ликвидности'!C$4:L$2204,6,FALSE),0)</f>
        <v>0</v>
      </c>
      <c r="L1249">
        <f>IFERROR(VLOOKUP(D1249:D1961,'Факторы ликвидности'!C$4:L$2204,7,FALSE),0)</f>
        <v>0</v>
      </c>
      <c r="M1249">
        <f>IFERROR(VLOOKUP(D1249:D1961,'Факторы ликвидности'!C$4:L$2204,8,FALSE),0)</f>
        <v>0</v>
      </c>
      <c r="N1249">
        <f>IFERROR(VLOOKUP(D1249:D1961,'Факторы ликвидности'!C$4:L$2204,10,FALSE),0)</f>
        <v>0</v>
      </c>
    </row>
    <row r="1250" spans="2:14" x14ac:dyDescent="0.3">
      <c r="B1250">
        <v>1246</v>
      </c>
      <c r="C1250" s="18">
        <f t="shared" si="24"/>
        <v>6</v>
      </c>
      <c r="D1250" s="19">
        <v>42546</v>
      </c>
      <c r="E1250">
        <f>IFERROR(VLOOKUP(D1249:D1962,'Остатки на корсчетах'!B$3:D$4956,2,FALSE),0)</f>
        <v>0</v>
      </c>
      <c r="F1250">
        <f>IFERROR(VLOOKUP(D1250:D1962,Сальдо!C$3:D$4010,2,FALSE),0)</f>
        <v>0</v>
      </c>
      <c r="G1250">
        <f>IFERROR(VLOOKUP(D1250:D1962,'Факторы ликвидности'!C$4:L$2204,2,FALSE),0)</f>
        <v>0</v>
      </c>
      <c r="H1250">
        <f>IFERROR(VLOOKUP(D1250:D1962,'Факторы ликвидности'!C$4:L$2204,3,FALSE),0)</f>
        <v>0</v>
      </c>
      <c r="I1250">
        <f>IFERROR(VLOOKUP(D1250:D1962,'Факторы ликвидности'!C$4:L$2204,4,FALSE),0)</f>
        <v>0</v>
      </c>
      <c r="J1250">
        <f>IFERROR(VLOOKUP(D1250:D1962,'Факторы ликвидности'!C$4:L$2204,5,FALSE),0)</f>
        <v>0</v>
      </c>
      <c r="K1250">
        <f>IFERROR(VLOOKUP(D1250:D1962,'Факторы ликвидности'!C$4:L$2204,6,FALSE),0)</f>
        <v>0</v>
      </c>
      <c r="L1250">
        <f>IFERROR(VLOOKUP(D1250:D1962,'Факторы ликвидности'!C$4:L$2204,7,FALSE),0)</f>
        <v>0</v>
      </c>
      <c r="M1250">
        <f>IFERROR(VLOOKUP(D1250:D1962,'Факторы ликвидности'!C$4:L$2204,8,FALSE),0)</f>
        <v>0</v>
      </c>
      <c r="N1250">
        <f>IFERROR(VLOOKUP(D1250:D1962,'Факторы ликвидности'!C$4:L$2204,10,FALSE),0)</f>
        <v>0</v>
      </c>
    </row>
    <row r="1251" spans="2:14" x14ac:dyDescent="0.3">
      <c r="B1251">
        <v>1247</v>
      </c>
      <c r="C1251" s="18">
        <f t="shared" si="24"/>
        <v>5</v>
      </c>
      <c r="D1251" s="19">
        <v>42545</v>
      </c>
      <c r="E1251">
        <f>IFERROR(VLOOKUP(D1250:D1963,'Остатки на корсчетах'!B$3:D$4956,2,FALSE),0)</f>
        <v>1749.4</v>
      </c>
      <c r="F1251">
        <f>IFERROR(VLOOKUP(D1251:D1963,Сальдо!C$3:D$4010,2,FALSE),0)</f>
        <v>215.5</v>
      </c>
      <c r="G1251">
        <f>IFERROR(VLOOKUP(D1251:D1963,'Факторы ликвидности'!C$4:L$2204,2,FALSE),0)</f>
        <v>-4.5999999999999996</v>
      </c>
      <c r="H1251">
        <f>IFERROR(VLOOKUP(D1251:D1963,'Факторы ликвидности'!C$4:L$2204,3,FALSE),0)</f>
        <v>-109.7</v>
      </c>
      <c r="I1251">
        <f>IFERROR(VLOOKUP(D1251:D1963,'Факторы ликвидности'!C$4:L$2204,4,FALSE),0)</f>
        <v>0</v>
      </c>
      <c r="J1251">
        <f>IFERROR(VLOOKUP(D1251:D1963,'Факторы ликвидности'!C$4:L$2204,5,FALSE),0)</f>
        <v>0</v>
      </c>
      <c r="K1251">
        <f>IFERROR(VLOOKUP(D1251:D1963,'Факторы ликвидности'!C$4:L$2204,6,FALSE),0)</f>
        <v>0</v>
      </c>
      <c r="L1251">
        <f>IFERROR(VLOOKUP(D1251:D1963,'Факторы ликвидности'!C$4:L$2204,7,FALSE),0)</f>
        <v>0</v>
      </c>
      <c r="M1251">
        <f>IFERROR(VLOOKUP(D1251:D1963,'Факторы ликвидности'!C$4:L$2204,8,FALSE),0)</f>
        <v>0</v>
      </c>
      <c r="N1251">
        <f>IFERROR(VLOOKUP(D1251:D1963,'Факторы ликвидности'!C$4:L$2204,10,FALSE),0)</f>
        <v>10</v>
      </c>
    </row>
    <row r="1252" spans="2:14" x14ac:dyDescent="0.3">
      <c r="B1252">
        <v>1248</v>
      </c>
      <c r="C1252" s="18">
        <f t="shared" si="24"/>
        <v>4</v>
      </c>
      <c r="D1252" s="19">
        <v>42544</v>
      </c>
      <c r="E1252">
        <f>IFERROR(VLOOKUP(D1251:D1964,'Остатки на корсчетах'!B$3:D$4956,2,FALSE),0)</f>
        <v>1710.6</v>
      </c>
      <c r="F1252">
        <f>IFERROR(VLOOKUP(D1252:D1964,Сальдо!C$3:D$4010,2,FALSE),0)</f>
        <v>239.1</v>
      </c>
      <c r="G1252">
        <f>IFERROR(VLOOKUP(D1252:D1964,'Факторы ликвидности'!C$4:L$2204,2,FALSE),0)</f>
        <v>6.3</v>
      </c>
      <c r="H1252">
        <f>IFERROR(VLOOKUP(D1252:D1964,'Факторы ликвидности'!C$4:L$2204,3,FALSE),0)</f>
        <v>18.399999999999999</v>
      </c>
      <c r="I1252">
        <f>IFERROR(VLOOKUP(D1252:D1964,'Факторы ликвидности'!C$4:L$2204,4,FALSE),0)</f>
        <v>0</v>
      </c>
      <c r="J1252">
        <f>IFERROR(VLOOKUP(D1252:D1964,'Факторы ликвидности'!C$4:L$2204,5,FALSE),0)</f>
        <v>0</v>
      </c>
      <c r="K1252">
        <f>IFERROR(VLOOKUP(D1252:D1964,'Факторы ликвидности'!C$4:L$2204,6,FALSE),0)</f>
        <v>0</v>
      </c>
      <c r="L1252">
        <f>IFERROR(VLOOKUP(D1252:D1964,'Факторы ликвидности'!C$4:L$2204,7,FALSE),0)</f>
        <v>0</v>
      </c>
      <c r="M1252">
        <f>IFERROR(VLOOKUP(D1252:D1964,'Факторы ликвидности'!C$4:L$2204,8,FALSE),0)</f>
        <v>-0.1</v>
      </c>
      <c r="N1252">
        <f>IFERROR(VLOOKUP(D1252:D1964,'Факторы ликвидности'!C$4:L$2204,10,FALSE),0)</f>
        <v>14.3</v>
      </c>
    </row>
    <row r="1253" spans="2:14" x14ac:dyDescent="0.3">
      <c r="B1253">
        <v>1249</v>
      </c>
      <c r="C1253" s="18">
        <f t="shared" si="24"/>
        <v>3</v>
      </c>
      <c r="D1253" s="19">
        <v>42543</v>
      </c>
      <c r="E1253">
        <f>IFERROR(VLOOKUP(D1252:D1965,'Остатки на корсчетах'!B$3:D$4956,2,FALSE),0)</f>
        <v>1577.9</v>
      </c>
      <c r="F1253">
        <f>IFERROR(VLOOKUP(D1253:D1965,Сальдо!C$3:D$4010,2,FALSE),0)</f>
        <v>340.6</v>
      </c>
      <c r="G1253">
        <f>IFERROR(VLOOKUP(D1253:D1965,'Факторы ликвидности'!C$4:L$2204,2,FALSE),0)</f>
        <v>19.399999999999999</v>
      </c>
      <c r="H1253">
        <f>IFERROR(VLOOKUP(D1253:D1965,'Факторы ликвидности'!C$4:L$2204,3,FALSE),0)</f>
        <v>6.7</v>
      </c>
      <c r="I1253">
        <f>IFERROR(VLOOKUP(D1253:D1965,'Факторы ликвидности'!C$4:L$2204,4,FALSE),0)</f>
        <v>0</v>
      </c>
      <c r="J1253">
        <f>IFERROR(VLOOKUP(D1253:D1965,'Факторы ликвидности'!C$4:L$2204,5,FALSE),0)</f>
        <v>0</v>
      </c>
      <c r="K1253">
        <f>IFERROR(VLOOKUP(D1253:D1965,'Факторы ликвидности'!C$4:L$2204,6,FALSE),0)</f>
        <v>0</v>
      </c>
      <c r="L1253">
        <f>IFERROR(VLOOKUP(D1253:D1965,'Факторы ликвидности'!C$4:L$2204,7,FALSE),0)</f>
        <v>0</v>
      </c>
      <c r="M1253">
        <f>IFERROR(VLOOKUP(D1253:D1965,'Факторы ликвидности'!C$4:L$2204,8,FALSE),0)</f>
        <v>0.1</v>
      </c>
      <c r="N1253">
        <f>IFERROR(VLOOKUP(D1253:D1965,'Факторы ликвидности'!C$4:L$2204,10,FALSE),0)</f>
        <v>106.5</v>
      </c>
    </row>
    <row r="1254" spans="2:14" x14ac:dyDescent="0.3">
      <c r="B1254">
        <v>1250</v>
      </c>
      <c r="C1254" s="16">
        <f t="shared" si="24"/>
        <v>2</v>
      </c>
      <c r="D1254" s="17">
        <v>42542</v>
      </c>
      <c r="E1254">
        <f>IFERROR(VLOOKUP(D1253:D1966,'Остатки на корсчетах'!B$3:D$4956,2,FALSE),0)</f>
        <v>1565.5</v>
      </c>
      <c r="F1254">
        <f>IFERROR(VLOOKUP(D1254:D1966,Сальдо!C$3:D$4010,2,FALSE),0)</f>
        <v>89.6</v>
      </c>
      <c r="G1254">
        <f>IFERROR(VLOOKUP(D1254:D1966,'Факторы ликвидности'!C$4:L$2204,2,FALSE),0)</f>
        <v>31.5</v>
      </c>
      <c r="H1254">
        <f>IFERROR(VLOOKUP(D1254:D1966,'Факторы ликвидности'!C$4:L$2204,3,FALSE),0)</f>
        <v>18.7</v>
      </c>
      <c r="I1254">
        <f>IFERROR(VLOOKUP(D1254:D1966,'Факторы ликвидности'!C$4:L$2204,4,FALSE),0)</f>
        <v>0</v>
      </c>
      <c r="J1254">
        <f>IFERROR(VLOOKUP(D1254:D1966,'Факторы ликвидности'!C$4:L$2204,5,FALSE),0)</f>
        <v>0</v>
      </c>
      <c r="K1254">
        <f>IFERROR(VLOOKUP(D1254:D1966,'Факторы ликвидности'!C$4:L$2204,6,FALSE),0)</f>
        <v>0</v>
      </c>
      <c r="L1254">
        <f>IFERROR(VLOOKUP(D1254:D1966,'Факторы ликвидности'!C$4:L$2204,7,FALSE),0)</f>
        <v>0</v>
      </c>
      <c r="M1254">
        <f>IFERROR(VLOOKUP(D1254:D1966,'Факторы ликвидности'!C$4:L$2204,8,FALSE),0)</f>
        <v>0</v>
      </c>
      <c r="N1254">
        <f>IFERROR(VLOOKUP(D1254:D1966,'Факторы ликвидности'!C$4:L$2204,10,FALSE),0)</f>
        <v>-37.9</v>
      </c>
    </row>
    <row r="1255" spans="2:14" x14ac:dyDescent="0.3">
      <c r="B1255">
        <v>1251</v>
      </c>
      <c r="C1255" s="16">
        <f t="shared" si="24"/>
        <v>1</v>
      </c>
      <c r="D1255" s="17">
        <v>42541</v>
      </c>
      <c r="E1255">
        <f>IFERROR(VLOOKUP(D1254:D1967,'Остатки на корсчетах'!B$3:D$4956,2,FALSE),0)</f>
        <v>1533.7</v>
      </c>
      <c r="F1255">
        <f>IFERROR(VLOOKUP(D1255:D1967,Сальдо!C$3:D$4010,2,FALSE),0)</f>
        <v>38.6</v>
      </c>
      <c r="G1255">
        <f>IFERROR(VLOOKUP(D1255:D1967,'Факторы ликвидности'!C$4:L$2204,2,FALSE),0)</f>
        <v>39.700000000000003</v>
      </c>
      <c r="H1255">
        <f>IFERROR(VLOOKUP(D1255:D1967,'Факторы ликвидности'!C$4:L$2204,3,FALSE),0)</f>
        <v>44</v>
      </c>
      <c r="I1255">
        <f>IFERROR(VLOOKUP(D1255:D1967,'Факторы ликвидности'!C$4:L$2204,4,FALSE),0)</f>
        <v>0</v>
      </c>
      <c r="J1255">
        <f>IFERROR(VLOOKUP(D1255:D1967,'Факторы ликвидности'!C$4:L$2204,5,FALSE),0)</f>
        <v>0</v>
      </c>
      <c r="K1255">
        <f>IFERROR(VLOOKUP(D1255:D1967,'Факторы ликвидности'!C$4:L$2204,6,FALSE),0)</f>
        <v>0</v>
      </c>
      <c r="L1255">
        <f>IFERROR(VLOOKUP(D1255:D1967,'Факторы ликвидности'!C$4:L$2204,7,FALSE),0)</f>
        <v>0</v>
      </c>
      <c r="M1255">
        <f>IFERROR(VLOOKUP(D1255:D1967,'Факторы ликвидности'!C$4:L$2204,8,FALSE),0)</f>
        <v>0</v>
      </c>
      <c r="N1255">
        <f>IFERROR(VLOOKUP(D1255:D1967,'Факторы ликвидности'!C$4:L$2204,10,FALSE),0)</f>
        <v>-51.8</v>
      </c>
    </row>
    <row r="1256" spans="2:14" x14ac:dyDescent="0.3">
      <c r="B1256">
        <v>1252</v>
      </c>
      <c r="C1256" s="16">
        <f t="shared" si="24"/>
        <v>7</v>
      </c>
      <c r="D1256" s="17">
        <v>42540</v>
      </c>
      <c r="E1256">
        <f>IFERROR(VLOOKUP(D1255:D1968,'Остатки на корсчетах'!B$3:D$4956,2,FALSE),0)</f>
        <v>0</v>
      </c>
      <c r="F1256">
        <f>IFERROR(VLOOKUP(D1256:D1968,Сальдо!C$3:D$4010,2,FALSE),0)</f>
        <v>0</v>
      </c>
      <c r="G1256">
        <f>IFERROR(VLOOKUP(D1256:D1968,'Факторы ликвидности'!C$4:L$2204,2,FALSE),0)</f>
        <v>0</v>
      </c>
      <c r="H1256">
        <f>IFERROR(VLOOKUP(D1256:D1968,'Факторы ликвидности'!C$4:L$2204,3,FALSE),0)</f>
        <v>0</v>
      </c>
      <c r="I1256">
        <f>IFERROR(VLOOKUP(D1256:D1968,'Факторы ликвидности'!C$4:L$2204,4,FALSE),0)</f>
        <v>0</v>
      </c>
      <c r="J1256">
        <f>IFERROR(VLOOKUP(D1256:D1968,'Факторы ликвидности'!C$4:L$2204,5,FALSE),0)</f>
        <v>0</v>
      </c>
      <c r="K1256">
        <f>IFERROR(VLOOKUP(D1256:D1968,'Факторы ликвидности'!C$4:L$2204,6,FALSE),0)</f>
        <v>0</v>
      </c>
      <c r="L1256">
        <f>IFERROR(VLOOKUP(D1256:D1968,'Факторы ликвидности'!C$4:L$2204,7,FALSE),0)</f>
        <v>0</v>
      </c>
      <c r="M1256">
        <f>IFERROR(VLOOKUP(D1256:D1968,'Факторы ликвидности'!C$4:L$2204,8,FALSE),0)</f>
        <v>0</v>
      </c>
      <c r="N1256">
        <f>IFERROR(VLOOKUP(D1256:D1968,'Факторы ликвидности'!C$4:L$2204,10,FALSE),0)</f>
        <v>0</v>
      </c>
    </row>
    <row r="1257" spans="2:14" x14ac:dyDescent="0.3">
      <c r="B1257">
        <v>1253</v>
      </c>
      <c r="C1257" s="16">
        <f t="shared" si="24"/>
        <v>6</v>
      </c>
      <c r="D1257" s="17">
        <v>42539</v>
      </c>
      <c r="E1257">
        <f>IFERROR(VLOOKUP(D1256:D1969,'Остатки на корсчетах'!B$3:D$4956,2,FALSE),0)</f>
        <v>0</v>
      </c>
      <c r="F1257">
        <f>IFERROR(VLOOKUP(D1257:D1969,Сальдо!C$3:D$4010,2,FALSE),0)</f>
        <v>0</v>
      </c>
      <c r="G1257">
        <f>IFERROR(VLOOKUP(D1257:D1969,'Факторы ликвидности'!C$4:L$2204,2,FALSE),0)</f>
        <v>0</v>
      </c>
      <c r="H1257">
        <f>IFERROR(VLOOKUP(D1257:D1969,'Факторы ликвидности'!C$4:L$2204,3,FALSE),0)</f>
        <v>0</v>
      </c>
      <c r="I1257">
        <f>IFERROR(VLOOKUP(D1257:D1969,'Факторы ликвидности'!C$4:L$2204,4,FALSE),0)</f>
        <v>0</v>
      </c>
      <c r="J1257">
        <f>IFERROR(VLOOKUP(D1257:D1969,'Факторы ликвидности'!C$4:L$2204,5,FALSE),0)</f>
        <v>0</v>
      </c>
      <c r="K1257">
        <f>IFERROR(VLOOKUP(D1257:D1969,'Факторы ликвидности'!C$4:L$2204,6,FALSE),0)</f>
        <v>0</v>
      </c>
      <c r="L1257">
        <f>IFERROR(VLOOKUP(D1257:D1969,'Факторы ликвидности'!C$4:L$2204,7,FALSE),0)</f>
        <v>0</v>
      </c>
      <c r="M1257">
        <f>IFERROR(VLOOKUP(D1257:D1969,'Факторы ликвидности'!C$4:L$2204,8,FALSE),0)</f>
        <v>0</v>
      </c>
      <c r="N1257">
        <f>IFERROR(VLOOKUP(D1257:D1969,'Факторы ликвидности'!C$4:L$2204,10,FALSE),0)</f>
        <v>0</v>
      </c>
    </row>
    <row r="1258" spans="2:14" x14ac:dyDescent="0.3">
      <c r="B1258">
        <v>1254</v>
      </c>
      <c r="C1258" s="16">
        <f t="shared" si="24"/>
        <v>5</v>
      </c>
      <c r="D1258" s="17">
        <v>42538</v>
      </c>
      <c r="E1258">
        <f>IFERROR(VLOOKUP(D1257:D1970,'Остатки на корсчетах'!B$3:D$4956,2,FALSE),0)</f>
        <v>1440.1</v>
      </c>
      <c r="F1258">
        <f>IFERROR(VLOOKUP(D1258:D1970,Сальдо!C$3:D$4010,2,FALSE),0)</f>
        <v>69</v>
      </c>
      <c r="G1258">
        <f>IFERROR(VLOOKUP(D1258:D1970,'Факторы ликвидности'!C$4:L$2204,2,FALSE),0)</f>
        <v>-42.9</v>
      </c>
      <c r="H1258">
        <f>IFERROR(VLOOKUP(D1258:D1970,'Факторы ликвидности'!C$4:L$2204,3,FALSE),0)</f>
        <v>106.8</v>
      </c>
      <c r="I1258">
        <f>IFERROR(VLOOKUP(D1258:D1970,'Факторы ликвидности'!C$4:L$2204,4,FALSE),0)</f>
        <v>0</v>
      </c>
      <c r="J1258">
        <f>IFERROR(VLOOKUP(D1258:D1970,'Факторы ликвидности'!C$4:L$2204,5,FALSE),0)</f>
        <v>0</v>
      </c>
      <c r="K1258">
        <f>IFERROR(VLOOKUP(D1258:D1970,'Факторы ликвидности'!C$4:L$2204,6,FALSE),0)</f>
        <v>0</v>
      </c>
      <c r="L1258">
        <f>IFERROR(VLOOKUP(D1258:D1970,'Факторы ликвидности'!C$4:L$2204,7,FALSE),0)</f>
        <v>0</v>
      </c>
      <c r="M1258">
        <f>IFERROR(VLOOKUP(D1258:D1970,'Факторы ликвидности'!C$4:L$2204,8,FALSE),0)</f>
        <v>-1.7</v>
      </c>
      <c r="N1258">
        <f>IFERROR(VLOOKUP(D1258:D1970,'Факторы ликвидности'!C$4:L$2204,10,FALSE),0)</f>
        <v>31.4</v>
      </c>
    </row>
    <row r="1259" spans="2:14" x14ac:dyDescent="0.3">
      <c r="B1259">
        <v>1255</v>
      </c>
      <c r="C1259" s="16">
        <f t="shared" si="24"/>
        <v>4</v>
      </c>
      <c r="D1259" s="17">
        <v>42537</v>
      </c>
      <c r="E1259">
        <f>IFERROR(VLOOKUP(D1258:D1971,'Остатки на корсчетах'!B$3:D$4956,2,FALSE),0)</f>
        <v>1415.5</v>
      </c>
      <c r="F1259">
        <f>IFERROR(VLOOKUP(D1259:D1971,Сальдо!C$3:D$4010,2,FALSE),0)</f>
        <v>94.8</v>
      </c>
      <c r="G1259">
        <f>IFERROR(VLOOKUP(D1259:D1971,'Факторы ликвидности'!C$4:L$2204,2,FALSE),0)</f>
        <v>-29.3</v>
      </c>
      <c r="H1259">
        <f>IFERROR(VLOOKUP(D1259:D1971,'Факторы ликвидности'!C$4:L$2204,3,FALSE),0)</f>
        <v>28.1</v>
      </c>
      <c r="I1259">
        <f>IFERROR(VLOOKUP(D1259:D1971,'Факторы ликвидности'!C$4:L$2204,4,FALSE),0)</f>
        <v>0</v>
      </c>
      <c r="J1259">
        <f>IFERROR(VLOOKUP(D1259:D1971,'Факторы ликвидности'!C$4:L$2204,5,FALSE),0)</f>
        <v>0</v>
      </c>
      <c r="K1259">
        <f>IFERROR(VLOOKUP(D1259:D1971,'Факторы ликвидности'!C$4:L$2204,6,FALSE),0)</f>
        <v>0</v>
      </c>
      <c r="L1259">
        <f>IFERROR(VLOOKUP(D1259:D1971,'Факторы ликвидности'!C$4:L$2204,7,FALSE),0)</f>
        <v>0</v>
      </c>
      <c r="M1259">
        <f>IFERROR(VLOOKUP(D1259:D1971,'Факторы ликвидности'!C$4:L$2204,8,FALSE),0)</f>
        <v>4.2</v>
      </c>
      <c r="N1259">
        <f>IFERROR(VLOOKUP(D1259:D1971,'Факторы ликвидности'!C$4:L$2204,10,FALSE),0)</f>
        <v>21.7</v>
      </c>
    </row>
    <row r="1260" spans="2:14" x14ac:dyDescent="0.3">
      <c r="B1260">
        <v>1256</v>
      </c>
      <c r="C1260" s="16">
        <f t="shared" si="24"/>
        <v>3</v>
      </c>
      <c r="D1260" s="17">
        <v>42536</v>
      </c>
      <c r="E1260">
        <f>IFERROR(VLOOKUP(D1259:D1972,'Остатки на корсчетах'!B$3:D$4956,2,FALSE),0)</f>
        <v>1476.5</v>
      </c>
      <c r="F1260">
        <f>IFERROR(VLOOKUP(D1260:D1972,Сальдо!C$3:D$4010,2,FALSE),0)</f>
        <v>100.7</v>
      </c>
      <c r="G1260">
        <f>IFERROR(VLOOKUP(D1260:D1972,'Факторы ликвидности'!C$4:L$2204,2,FALSE),0)</f>
        <v>-1.2</v>
      </c>
      <c r="H1260">
        <f>IFERROR(VLOOKUP(D1260:D1972,'Факторы ликвидности'!C$4:L$2204,3,FALSE),0)</f>
        <v>-63.8</v>
      </c>
      <c r="I1260">
        <f>IFERROR(VLOOKUP(D1260:D1972,'Факторы ликвидности'!C$4:L$2204,4,FALSE),0)</f>
        <v>0</v>
      </c>
      <c r="J1260">
        <f>IFERROR(VLOOKUP(D1260:D1972,'Факторы ликвидности'!C$4:L$2204,5,FALSE),0)</f>
        <v>0</v>
      </c>
      <c r="K1260">
        <f>IFERROR(VLOOKUP(D1260:D1972,'Факторы ликвидности'!C$4:L$2204,6,FALSE),0)</f>
        <v>0</v>
      </c>
      <c r="L1260">
        <f>IFERROR(VLOOKUP(D1260:D1972,'Факторы ликвидности'!C$4:L$2204,7,FALSE),0)</f>
        <v>0</v>
      </c>
      <c r="M1260">
        <f>IFERROR(VLOOKUP(D1260:D1972,'Факторы ликвидности'!C$4:L$2204,8,FALSE),0)</f>
        <v>0.2</v>
      </c>
      <c r="N1260">
        <f>IFERROR(VLOOKUP(D1260:D1972,'Факторы ликвидности'!C$4:L$2204,10,FALSE),0)</f>
        <v>3.8</v>
      </c>
    </row>
    <row r="1261" spans="2:14" x14ac:dyDescent="0.3">
      <c r="B1261">
        <v>1257</v>
      </c>
      <c r="C1261" s="18">
        <f t="shared" si="24"/>
        <v>2</v>
      </c>
      <c r="D1261" s="8">
        <v>42535</v>
      </c>
      <c r="E1261">
        <f>IFERROR(VLOOKUP(D1260:D1973,'Остатки на корсчетах'!B$3:D$4956,2,FALSE),0)</f>
        <v>1460.1</v>
      </c>
      <c r="F1261">
        <f>IFERROR(VLOOKUP(D1261:D1973,Сальдо!C$3:D$4010,2,FALSE),0)</f>
        <v>154.9</v>
      </c>
      <c r="G1261">
        <f>IFERROR(VLOOKUP(D1261:D1973,'Факторы ликвидности'!C$4:L$2204,2,FALSE),0)</f>
        <v>37.9</v>
      </c>
      <c r="H1261">
        <f>IFERROR(VLOOKUP(D1261:D1973,'Факторы ликвидности'!C$4:L$2204,3,FALSE),0)</f>
        <v>-46.5</v>
      </c>
      <c r="I1261">
        <f>IFERROR(VLOOKUP(D1261:D1973,'Факторы ликвидности'!C$4:L$2204,4,FALSE),0)</f>
        <v>0</v>
      </c>
      <c r="J1261">
        <f>IFERROR(VLOOKUP(D1261:D1973,'Факторы ликвидности'!C$4:L$2204,5,FALSE),0)</f>
        <v>0</v>
      </c>
      <c r="K1261">
        <f>IFERROR(VLOOKUP(D1261:D1973,'Факторы ликвидности'!C$4:L$2204,6,FALSE),0)</f>
        <v>0</v>
      </c>
      <c r="L1261">
        <f>IFERROR(VLOOKUP(D1261:D1973,'Факторы ликвидности'!C$4:L$2204,7,FALSE),0)</f>
        <v>0</v>
      </c>
      <c r="M1261">
        <f>IFERROR(VLOOKUP(D1261:D1973,'Факторы ликвидности'!C$4:L$2204,8,FALSE),0)</f>
        <v>0.1</v>
      </c>
      <c r="N1261">
        <f>IFERROR(VLOOKUP(D1261:D1973,'Факторы ликвидности'!C$4:L$2204,10,FALSE),0)</f>
        <v>25</v>
      </c>
    </row>
    <row r="1262" spans="2:14" x14ac:dyDescent="0.3">
      <c r="B1262">
        <v>1258</v>
      </c>
      <c r="C1262" s="18">
        <f t="shared" si="24"/>
        <v>1</v>
      </c>
      <c r="D1262" s="8">
        <v>42534</v>
      </c>
      <c r="E1262">
        <f>IFERROR(VLOOKUP(D1261:D1974,'Остатки на корсчетах'!B$3:D$4956,2,FALSE),0)</f>
        <v>0</v>
      </c>
      <c r="F1262">
        <f>IFERROR(VLOOKUP(D1262:D1974,Сальдо!C$3:D$4010,2,FALSE),0)</f>
        <v>0</v>
      </c>
      <c r="G1262">
        <f>IFERROR(VLOOKUP(D1262:D1974,'Факторы ликвидности'!C$4:L$2204,2,FALSE),0)</f>
        <v>0</v>
      </c>
      <c r="H1262">
        <f>IFERROR(VLOOKUP(D1262:D1974,'Факторы ликвидности'!C$4:L$2204,3,FALSE),0)</f>
        <v>0</v>
      </c>
      <c r="I1262">
        <f>IFERROR(VLOOKUP(D1262:D1974,'Факторы ликвидности'!C$4:L$2204,4,FALSE),0)</f>
        <v>0</v>
      </c>
      <c r="J1262">
        <f>IFERROR(VLOOKUP(D1262:D1974,'Факторы ликвидности'!C$4:L$2204,5,FALSE),0)</f>
        <v>0</v>
      </c>
      <c r="K1262">
        <f>IFERROR(VLOOKUP(D1262:D1974,'Факторы ликвидности'!C$4:L$2204,6,FALSE),0)</f>
        <v>0</v>
      </c>
      <c r="L1262">
        <f>IFERROR(VLOOKUP(D1262:D1974,'Факторы ликвидности'!C$4:L$2204,7,FALSE),0)</f>
        <v>0</v>
      </c>
      <c r="M1262">
        <f>IFERROR(VLOOKUP(D1262:D1974,'Факторы ликвидности'!C$4:L$2204,8,FALSE),0)</f>
        <v>0</v>
      </c>
      <c r="N1262">
        <f>IFERROR(VLOOKUP(D1262:D1974,'Факторы ликвидности'!C$4:L$2204,10,FALSE),0)</f>
        <v>0</v>
      </c>
    </row>
    <row r="1263" spans="2:14" x14ac:dyDescent="0.3">
      <c r="B1263">
        <v>1259</v>
      </c>
      <c r="C1263" s="18">
        <f t="shared" si="24"/>
        <v>7</v>
      </c>
      <c r="D1263" s="19">
        <v>42533</v>
      </c>
      <c r="E1263">
        <f>IFERROR(VLOOKUP(D1262:D1975,'Остатки на корсчетах'!B$3:D$4956,2,FALSE),0)</f>
        <v>0</v>
      </c>
      <c r="F1263">
        <f>IFERROR(VLOOKUP(D1263:D1975,Сальдо!C$3:D$4010,2,FALSE),0)</f>
        <v>0</v>
      </c>
      <c r="G1263">
        <f>IFERROR(VLOOKUP(D1263:D1975,'Факторы ликвидности'!C$4:L$2204,2,FALSE),0)</f>
        <v>0</v>
      </c>
      <c r="H1263">
        <f>IFERROR(VLOOKUP(D1263:D1975,'Факторы ликвидности'!C$4:L$2204,3,FALSE),0)</f>
        <v>0</v>
      </c>
      <c r="I1263">
        <f>IFERROR(VLOOKUP(D1263:D1975,'Факторы ликвидности'!C$4:L$2204,4,FALSE),0)</f>
        <v>0</v>
      </c>
      <c r="J1263">
        <f>IFERROR(VLOOKUP(D1263:D1975,'Факторы ликвидности'!C$4:L$2204,5,FALSE),0)</f>
        <v>0</v>
      </c>
      <c r="K1263">
        <f>IFERROR(VLOOKUP(D1263:D1975,'Факторы ликвидности'!C$4:L$2204,6,FALSE),0)</f>
        <v>0</v>
      </c>
      <c r="L1263">
        <f>IFERROR(VLOOKUP(D1263:D1975,'Факторы ликвидности'!C$4:L$2204,7,FALSE),0)</f>
        <v>0</v>
      </c>
      <c r="M1263">
        <f>IFERROR(VLOOKUP(D1263:D1975,'Факторы ликвидности'!C$4:L$2204,8,FALSE),0)</f>
        <v>0</v>
      </c>
      <c r="N1263">
        <f>IFERROR(VLOOKUP(D1263:D1975,'Факторы ликвидности'!C$4:L$2204,10,FALSE),0)</f>
        <v>0</v>
      </c>
    </row>
    <row r="1264" spans="2:14" x14ac:dyDescent="0.3">
      <c r="B1264">
        <v>1260</v>
      </c>
      <c r="C1264" s="18">
        <f t="shared" si="24"/>
        <v>6</v>
      </c>
      <c r="D1264" s="19">
        <v>42532</v>
      </c>
      <c r="E1264">
        <f>IFERROR(VLOOKUP(D1263:D1976,'Остатки на корсчетах'!B$3:D$4956,2,FALSE),0)</f>
        <v>0</v>
      </c>
      <c r="F1264">
        <f>IFERROR(VLOOKUP(D1264:D1976,Сальдо!C$3:D$4010,2,FALSE),0)</f>
        <v>0</v>
      </c>
      <c r="G1264">
        <f>IFERROR(VLOOKUP(D1264:D1976,'Факторы ликвидности'!C$4:L$2204,2,FALSE),0)</f>
        <v>0</v>
      </c>
      <c r="H1264">
        <f>IFERROR(VLOOKUP(D1264:D1976,'Факторы ликвидности'!C$4:L$2204,3,FALSE),0)</f>
        <v>0</v>
      </c>
      <c r="I1264">
        <f>IFERROR(VLOOKUP(D1264:D1976,'Факторы ликвидности'!C$4:L$2204,4,FALSE),0)</f>
        <v>0</v>
      </c>
      <c r="J1264">
        <f>IFERROR(VLOOKUP(D1264:D1976,'Факторы ликвидности'!C$4:L$2204,5,FALSE),0)</f>
        <v>0</v>
      </c>
      <c r="K1264">
        <f>IFERROR(VLOOKUP(D1264:D1976,'Факторы ликвидности'!C$4:L$2204,6,FALSE),0)</f>
        <v>0</v>
      </c>
      <c r="L1264">
        <f>IFERROR(VLOOKUP(D1264:D1976,'Факторы ликвидности'!C$4:L$2204,7,FALSE),0)</f>
        <v>0</v>
      </c>
      <c r="M1264">
        <f>IFERROR(VLOOKUP(D1264:D1976,'Факторы ликвидности'!C$4:L$2204,8,FALSE),0)</f>
        <v>0</v>
      </c>
      <c r="N1264">
        <f>IFERROR(VLOOKUP(D1264:D1976,'Факторы ликвидности'!C$4:L$2204,10,FALSE),0)</f>
        <v>0</v>
      </c>
    </row>
    <row r="1265" spans="2:14" x14ac:dyDescent="0.3">
      <c r="B1265">
        <v>1261</v>
      </c>
      <c r="C1265" s="18">
        <f t="shared" si="24"/>
        <v>5</v>
      </c>
      <c r="D1265" s="19">
        <v>42531</v>
      </c>
      <c r="E1265">
        <f>IFERROR(VLOOKUP(D1264:D1977,'Остатки на корсчетах'!B$3:D$4956,2,FALSE),0)</f>
        <v>1494.7</v>
      </c>
      <c r="F1265">
        <f>IFERROR(VLOOKUP(D1265:D1977,Сальдо!C$3:D$4010,2,FALSE),0)</f>
        <v>178.1</v>
      </c>
      <c r="G1265">
        <f>IFERROR(VLOOKUP(D1265:D1977,'Факторы ликвидности'!C$4:L$2204,2,FALSE),0)</f>
        <v>-66.400000000000006</v>
      </c>
      <c r="H1265">
        <f>IFERROR(VLOOKUP(D1265:D1977,'Факторы ликвидности'!C$4:L$2204,3,FALSE),0)</f>
        <v>8.6999999999999993</v>
      </c>
      <c r="I1265">
        <f>IFERROR(VLOOKUP(D1265:D1977,'Факторы ликвидности'!C$4:L$2204,4,FALSE),0)</f>
        <v>0</v>
      </c>
      <c r="J1265">
        <f>IFERROR(VLOOKUP(D1265:D1977,'Факторы ликвидности'!C$4:L$2204,5,FALSE),0)</f>
        <v>0</v>
      </c>
      <c r="K1265">
        <f>IFERROR(VLOOKUP(D1265:D1977,'Факторы ликвидности'!C$4:L$2204,6,FALSE),0)</f>
        <v>0</v>
      </c>
      <c r="L1265">
        <f>IFERROR(VLOOKUP(D1265:D1977,'Факторы ликвидности'!C$4:L$2204,7,FALSE),0)</f>
        <v>0</v>
      </c>
      <c r="M1265">
        <f>IFERROR(VLOOKUP(D1265:D1977,'Факторы ликвидности'!C$4:L$2204,8,FALSE),0)</f>
        <v>0</v>
      </c>
      <c r="N1265">
        <f>IFERROR(VLOOKUP(D1265:D1977,'Факторы ликвидности'!C$4:L$2204,10,FALSE),0)</f>
        <v>23.1</v>
      </c>
    </row>
    <row r="1266" spans="2:14" x14ac:dyDescent="0.3">
      <c r="B1266">
        <v>1262</v>
      </c>
      <c r="C1266" s="18">
        <f t="shared" si="24"/>
        <v>4</v>
      </c>
      <c r="D1266" s="19">
        <v>42530</v>
      </c>
      <c r="E1266">
        <f>IFERROR(VLOOKUP(D1265:D1978,'Остатки на корсчетах'!B$3:D$4956,2,FALSE),0)</f>
        <v>1547.1</v>
      </c>
      <c r="F1266">
        <f>IFERROR(VLOOKUP(D1266:D1978,Сальдо!C$3:D$4010,2,FALSE),0)</f>
        <v>173.4</v>
      </c>
      <c r="G1266">
        <f>IFERROR(VLOOKUP(D1266:D1978,'Факторы ликвидности'!C$4:L$2204,2,FALSE),0)</f>
        <v>-65.099999999999994</v>
      </c>
      <c r="H1266">
        <f>IFERROR(VLOOKUP(D1266:D1978,'Факторы ликвидности'!C$4:L$2204,3,FALSE),0)</f>
        <v>13.9</v>
      </c>
      <c r="I1266">
        <f>IFERROR(VLOOKUP(D1266:D1978,'Факторы ликвидности'!C$4:L$2204,4,FALSE),0)</f>
        <v>0</v>
      </c>
      <c r="J1266">
        <f>IFERROR(VLOOKUP(D1266:D1978,'Факторы ликвидности'!C$4:L$2204,5,FALSE),0)</f>
        <v>0</v>
      </c>
      <c r="K1266">
        <f>IFERROR(VLOOKUP(D1266:D1978,'Факторы ликвидности'!C$4:L$2204,6,FALSE),0)</f>
        <v>0</v>
      </c>
      <c r="L1266">
        <f>IFERROR(VLOOKUP(D1266:D1978,'Факторы ликвидности'!C$4:L$2204,7,FALSE),0)</f>
        <v>0</v>
      </c>
      <c r="M1266">
        <f>IFERROR(VLOOKUP(D1266:D1978,'Факторы ликвидности'!C$4:L$2204,8,FALSE),0)</f>
        <v>0</v>
      </c>
      <c r="N1266">
        <f>IFERROR(VLOOKUP(D1266:D1978,'Факторы ликвидности'!C$4:L$2204,10,FALSE),0)</f>
        <v>-1.2</v>
      </c>
    </row>
    <row r="1267" spans="2:14" x14ac:dyDescent="0.3">
      <c r="B1267">
        <v>1263</v>
      </c>
      <c r="C1267" s="18">
        <f t="shared" si="24"/>
        <v>3</v>
      </c>
      <c r="D1267" s="19">
        <v>42529</v>
      </c>
      <c r="E1267">
        <f>IFERROR(VLOOKUP(D1266:D1979,'Остатки на корсчетах'!B$3:D$4956,2,FALSE),0)</f>
        <v>1640</v>
      </c>
      <c r="F1267">
        <f>IFERROR(VLOOKUP(D1267:D1979,Сальдо!C$3:D$4010,2,FALSE),0)</f>
        <v>135.1</v>
      </c>
      <c r="G1267">
        <f>IFERROR(VLOOKUP(D1267:D1979,'Факторы ликвидности'!C$4:L$2204,2,FALSE),0)</f>
        <v>-33.700000000000003</v>
      </c>
      <c r="H1267">
        <f>IFERROR(VLOOKUP(D1267:D1979,'Факторы ликвидности'!C$4:L$2204,3,FALSE),0)</f>
        <v>-18.100000000000001</v>
      </c>
      <c r="I1267">
        <f>IFERROR(VLOOKUP(D1267:D1979,'Факторы ликвидности'!C$4:L$2204,4,FALSE),0)</f>
        <v>0</v>
      </c>
      <c r="J1267">
        <f>IFERROR(VLOOKUP(D1267:D1979,'Факторы ликвидности'!C$4:L$2204,5,FALSE),0)</f>
        <v>0</v>
      </c>
      <c r="K1267">
        <f>IFERROR(VLOOKUP(D1267:D1979,'Факторы ликвидности'!C$4:L$2204,6,FALSE),0)</f>
        <v>0</v>
      </c>
      <c r="L1267">
        <f>IFERROR(VLOOKUP(D1267:D1979,'Факторы ликвидности'!C$4:L$2204,7,FALSE),0)</f>
        <v>0</v>
      </c>
      <c r="M1267">
        <f>IFERROR(VLOOKUP(D1267:D1979,'Факторы ликвидности'!C$4:L$2204,8,FALSE),0)</f>
        <v>0</v>
      </c>
      <c r="N1267">
        <f>IFERROR(VLOOKUP(D1267:D1979,'Факторы ликвидности'!C$4:L$2204,10,FALSE),0)</f>
        <v>-41.1</v>
      </c>
    </row>
    <row r="1268" spans="2:14" x14ac:dyDescent="0.3">
      <c r="B1268">
        <v>1264</v>
      </c>
      <c r="C1268" s="16">
        <f t="shared" si="24"/>
        <v>2</v>
      </c>
      <c r="D1268" s="17">
        <v>42528</v>
      </c>
      <c r="E1268">
        <f>IFERROR(VLOOKUP(D1267:D1980,'Остатки на корсчетах'!B$3:D$4956,2,FALSE),0)</f>
        <v>1616.1</v>
      </c>
      <c r="F1268">
        <f>IFERROR(VLOOKUP(D1268:D1980,Сальдо!C$3:D$4010,2,FALSE),0)</f>
        <v>130</v>
      </c>
      <c r="G1268">
        <f>IFERROR(VLOOKUP(D1268:D1980,'Факторы ликвидности'!C$4:L$2204,2,FALSE),0)</f>
        <v>-6.4</v>
      </c>
      <c r="H1268">
        <f>IFERROR(VLOOKUP(D1268:D1980,'Факторы ликвидности'!C$4:L$2204,3,FALSE),0)</f>
        <v>81.2</v>
      </c>
      <c r="I1268">
        <f>IFERROR(VLOOKUP(D1268:D1980,'Факторы ликвидности'!C$4:L$2204,4,FALSE),0)</f>
        <v>0</v>
      </c>
      <c r="J1268">
        <f>IFERROR(VLOOKUP(D1268:D1980,'Факторы ликвидности'!C$4:L$2204,5,FALSE),0)</f>
        <v>0</v>
      </c>
      <c r="K1268">
        <f>IFERROR(VLOOKUP(D1268:D1980,'Факторы ликвидности'!C$4:L$2204,6,FALSE),0)</f>
        <v>0</v>
      </c>
      <c r="L1268">
        <f>IFERROR(VLOOKUP(D1268:D1980,'Факторы ликвидности'!C$4:L$2204,7,FALSE),0)</f>
        <v>0</v>
      </c>
      <c r="M1268">
        <f>IFERROR(VLOOKUP(D1268:D1980,'Факторы ликвидности'!C$4:L$2204,8,FALSE),0)</f>
        <v>0</v>
      </c>
      <c r="N1268">
        <f>IFERROR(VLOOKUP(D1268:D1980,'Факторы ликвидности'!C$4:L$2204,10,FALSE),0)</f>
        <v>-50.9</v>
      </c>
    </row>
    <row r="1269" spans="2:14" x14ac:dyDescent="0.3">
      <c r="B1269">
        <v>1265</v>
      </c>
      <c r="C1269" s="16">
        <f t="shared" si="24"/>
        <v>1</v>
      </c>
      <c r="D1269" s="17">
        <v>42527</v>
      </c>
      <c r="E1269">
        <f>IFERROR(VLOOKUP(D1268:D1981,'Остатки на корсчетах'!B$3:D$4956,2,FALSE),0)</f>
        <v>1554.2</v>
      </c>
      <c r="F1269">
        <f>IFERROR(VLOOKUP(D1269:D1981,Сальдо!C$3:D$4010,2,FALSE),0)</f>
        <v>101.7</v>
      </c>
      <c r="G1269">
        <f>IFERROR(VLOOKUP(D1269:D1981,'Факторы ликвидности'!C$4:L$2204,2,FALSE),0)</f>
        <v>14.7</v>
      </c>
      <c r="H1269">
        <f>IFERROR(VLOOKUP(D1269:D1981,'Факторы ликвидности'!C$4:L$2204,3,FALSE),0)</f>
        <v>74</v>
      </c>
      <c r="I1269">
        <f>IFERROR(VLOOKUP(D1269:D1981,'Факторы ликвидности'!C$4:L$2204,4,FALSE),0)</f>
        <v>0</v>
      </c>
      <c r="J1269">
        <f>IFERROR(VLOOKUP(D1269:D1981,'Факторы ликвидности'!C$4:L$2204,5,FALSE),0)</f>
        <v>0</v>
      </c>
      <c r="K1269">
        <f>IFERROR(VLOOKUP(D1269:D1981,'Факторы ликвидности'!C$4:L$2204,6,FALSE),0)</f>
        <v>0</v>
      </c>
      <c r="L1269">
        <f>IFERROR(VLOOKUP(D1269:D1981,'Факторы ликвидности'!C$4:L$2204,7,FALSE),0)</f>
        <v>0</v>
      </c>
      <c r="M1269">
        <f>IFERROR(VLOOKUP(D1269:D1981,'Факторы ликвидности'!C$4:L$2204,8,FALSE),0)</f>
        <v>0</v>
      </c>
      <c r="N1269">
        <f>IFERROR(VLOOKUP(D1269:D1981,'Факторы ликвидности'!C$4:L$2204,10,FALSE),0)</f>
        <v>-26.8</v>
      </c>
    </row>
    <row r="1270" spans="2:14" x14ac:dyDescent="0.3">
      <c r="B1270">
        <v>1266</v>
      </c>
      <c r="C1270" s="16">
        <f t="shared" si="24"/>
        <v>7</v>
      </c>
      <c r="D1270" s="17">
        <v>42526</v>
      </c>
      <c r="E1270">
        <f>IFERROR(VLOOKUP(D1269:D1982,'Остатки на корсчетах'!B$3:D$4956,2,FALSE),0)</f>
        <v>0</v>
      </c>
      <c r="F1270">
        <f>IFERROR(VLOOKUP(D1270:D1982,Сальдо!C$3:D$4010,2,FALSE),0)</f>
        <v>0</v>
      </c>
      <c r="G1270">
        <f>IFERROR(VLOOKUP(D1270:D1982,'Факторы ликвидности'!C$4:L$2204,2,FALSE),0)</f>
        <v>0</v>
      </c>
      <c r="H1270">
        <f>IFERROR(VLOOKUP(D1270:D1982,'Факторы ликвидности'!C$4:L$2204,3,FALSE),0)</f>
        <v>0</v>
      </c>
      <c r="I1270">
        <f>IFERROR(VLOOKUP(D1270:D1982,'Факторы ликвидности'!C$4:L$2204,4,FALSE),0)</f>
        <v>0</v>
      </c>
      <c r="J1270">
        <f>IFERROR(VLOOKUP(D1270:D1982,'Факторы ликвидности'!C$4:L$2204,5,FALSE),0)</f>
        <v>0</v>
      </c>
      <c r="K1270">
        <f>IFERROR(VLOOKUP(D1270:D1982,'Факторы ликвидности'!C$4:L$2204,6,FALSE),0)</f>
        <v>0</v>
      </c>
      <c r="L1270">
        <f>IFERROR(VLOOKUP(D1270:D1982,'Факторы ликвидности'!C$4:L$2204,7,FALSE),0)</f>
        <v>0</v>
      </c>
      <c r="M1270">
        <f>IFERROR(VLOOKUP(D1270:D1982,'Факторы ликвидности'!C$4:L$2204,8,FALSE),0)</f>
        <v>0</v>
      </c>
      <c r="N1270">
        <f>IFERROR(VLOOKUP(D1270:D1982,'Факторы ликвидности'!C$4:L$2204,10,FALSE),0)</f>
        <v>0</v>
      </c>
    </row>
    <row r="1271" spans="2:14" x14ac:dyDescent="0.3">
      <c r="B1271">
        <v>1267</v>
      </c>
      <c r="C1271" s="16">
        <f t="shared" si="24"/>
        <v>6</v>
      </c>
      <c r="D1271" s="17">
        <v>42525</v>
      </c>
      <c r="E1271">
        <f>IFERROR(VLOOKUP(D1270:D1983,'Остатки на корсчетах'!B$3:D$4956,2,FALSE),0)</f>
        <v>0</v>
      </c>
      <c r="F1271">
        <f>IFERROR(VLOOKUP(D1271:D1983,Сальдо!C$3:D$4010,2,FALSE),0)</f>
        <v>0</v>
      </c>
      <c r="G1271">
        <f>IFERROR(VLOOKUP(D1271:D1983,'Факторы ликвидности'!C$4:L$2204,2,FALSE),0)</f>
        <v>0</v>
      </c>
      <c r="H1271">
        <f>IFERROR(VLOOKUP(D1271:D1983,'Факторы ликвидности'!C$4:L$2204,3,FALSE),0)</f>
        <v>0</v>
      </c>
      <c r="I1271">
        <f>IFERROR(VLOOKUP(D1271:D1983,'Факторы ликвидности'!C$4:L$2204,4,FALSE),0)</f>
        <v>0</v>
      </c>
      <c r="J1271">
        <f>IFERROR(VLOOKUP(D1271:D1983,'Факторы ликвидности'!C$4:L$2204,5,FALSE),0)</f>
        <v>0</v>
      </c>
      <c r="K1271">
        <f>IFERROR(VLOOKUP(D1271:D1983,'Факторы ликвидности'!C$4:L$2204,6,FALSE),0)</f>
        <v>0</v>
      </c>
      <c r="L1271">
        <f>IFERROR(VLOOKUP(D1271:D1983,'Факторы ликвидности'!C$4:L$2204,7,FALSE),0)</f>
        <v>0</v>
      </c>
      <c r="M1271">
        <f>IFERROR(VLOOKUP(D1271:D1983,'Факторы ликвидности'!C$4:L$2204,8,FALSE),0)</f>
        <v>0</v>
      </c>
      <c r="N1271">
        <f>IFERROR(VLOOKUP(D1271:D1983,'Факторы ликвидности'!C$4:L$2204,10,FALSE),0)</f>
        <v>0</v>
      </c>
    </row>
    <row r="1272" spans="2:14" x14ac:dyDescent="0.3">
      <c r="B1272">
        <v>1268</v>
      </c>
      <c r="C1272" s="16">
        <f t="shared" si="24"/>
        <v>5</v>
      </c>
      <c r="D1272" s="17">
        <v>42524</v>
      </c>
      <c r="E1272">
        <f>IFERROR(VLOOKUP(D1271:D1984,'Остатки на корсчетах'!B$3:D$4956,2,FALSE),0)</f>
        <v>1335</v>
      </c>
      <c r="F1272">
        <f>IFERROR(VLOOKUP(D1272:D1984,Сальдо!C$3:D$4010,2,FALSE),0)</f>
        <v>106.1</v>
      </c>
      <c r="G1272">
        <f>IFERROR(VLOOKUP(D1272:D1984,'Факторы ликвидности'!C$4:L$2204,2,FALSE),0)</f>
        <v>-49.3</v>
      </c>
      <c r="H1272">
        <f>IFERROR(VLOOKUP(D1272:D1984,'Факторы ликвидности'!C$4:L$2204,3,FALSE),0)</f>
        <v>277</v>
      </c>
      <c r="I1272">
        <f>IFERROR(VLOOKUP(D1272:D1984,'Факторы ликвидности'!C$4:L$2204,4,FALSE),0)</f>
        <v>0</v>
      </c>
      <c r="J1272">
        <f>IFERROR(VLOOKUP(D1272:D1984,'Факторы ликвидности'!C$4:L$2204,5,FALSE),0)</f>
        <v>0</v>
      </c>
      <c r="K1272">
        <f>IFERROR(VLOOKUP(D1272:D1984,'Факторы ликвидности'!C$4:L$2204,6,FALSE),0)</f>
        <v>0</v>
      </c>
      <c r="L1272">
        <f>IFERROR(VLOOKUP(D1272:D1984,'Факторы ликвидности'!C$4:L$2204,7,FALSE),0)</f>
        <v>0</v>
      </c>
      <c r="M1272">
        <f>IFERROR(VLOOKUP(D1272:D1984,'Факторы ликвидности'!C$4:L$2204,8,FALSE),0)</f>
        <v>0</v>
      </c>
      <c r="N1272">
        <f>IFERROR(VLOOKUP(D1272:D1984,'Факторы ликвидности'!C$4:L$2204,10,FALSE),0)</f>
        <v>-8.4</v>
      </c>
    </row>
    <row r="1273" spans="2:14" x14ac:dyDescent="0.3">
      <c r="B1273">
        <v>1269</v>
      </c>
      <c r="C1273" s="16">
        <f t="shared" si="24"/>
        <v>4</v>
      </c>
      <c r="D1273" s="17">
        <v>42523</v>
      </c>
      <c r="E1273">
        <f>IFERROR(VLOOKUP(D1272:D1985,'Остатки на корсчетах'!B$3:D$4956,2,FALSE),0)</f>
        <v>1428.7</v>
      </c>
      <c r="F1273">
        <f>IFERROR(VLOOKUP(D1273:D1985,Сальдо!C$3:D$4010,2,FALSE),0)</f>
        <v>-10.1</v>
      </c>
      <c r="G1273">
        <f>IFERROR(VLOOKUP(D1273:D1985,'Факторы ликвидности'!C$4:L$2204,2,FALSE),0)</f>
        <v>-31.2</v>
      </c>
      <c r="H1273">
        <f>IFERROR(VLOOKUP(D1273:D1985,'Факторы ликвидности'!C$4:L$2204,3,FALSE),0)</f>
        <v>53.8</v>
      </c>
      <c r="I1273">
        <f>IFERROR(VLOOKUP(D1273:D1985,'Факторы ликвидности'!C$4:L$2204,4,FALSE),0)</f>
        <v>0</v>
      </c>
      <c r="J1273">
        <f>IFERROR(VLOOKUP(D1273:D1985,'Факторы ликвидности'!C$4:L$2204,5,FALSE),0)</f>
        <v>0</v>
      </c>
      <c r="K1273">
        <f>IFERROR(VLOOKUP(D1273:D1985,'Факторы ликвидности'!C$4:L$2204,6,FALSE),0)</f>
        <v>0</v>
      </c>
      <c r="L1273">
        <f>IFERROR(VLOOKUP(D1273:D1985,'Факторы ликвидности'!C$4:L$2204,7,FALSE),0)</f>
        <v>0</v>
      </c>
      <c r="M1273">
        <f>IFERROR(VLOOKUP(D1273:D1985,'Факторы ликвидности'!C$4:L$2204,8,FALSE),0)</f>
        <v>0</v>
      </c>
      <c r="N1273">
        <f>IFERROR(VLOOKUP(D1273:D1985,'Факторы ликвидности'!C$4:L$2204,10,FALSE),0)</f>
        <v>-116.4</v>
      </c>
    </row>
    <row r="1274" spans="2:14" x14ac:dyDescent="0.3">
      <c r="B1274">
        <v>1270</v>
      </c>
      <c r="C1274" s="16">
        <f t="shared" si="24"/>
        <v>3</v>
      </c>
      <c r="D1274" s="17">
        <v>42522</v>
      </c>
      <c r="E1274">
        <f>IFERROR(VLOOKUP(D1273:D1986,'Остатки на корсчетах'!B$3:D$4956,2,FALSE),0)</f>
        <v>1825.9</v>
      </c>
      <c r="F1274">
        <f>IFERROR(VLOOKUP(D1274:D1986,Сальдо!C$3:D$4010,2,FALSE),0)</f>
        <v>-463.3</v>
      </c>
      <c r="G1274">
        <f>IFERROR(VLOOKUP(D1274:D1986,'Факторы ликвидности'!C$4:L$2204,2,FALSE),0)</f>
        <v>7.5</v>
      </c>
      <c r="H1274">
        <f>IFERROR(VLOOKUP(D1274:D1986,'Факторы ликвидности'!C$4:L$2204,3,FALSE),0)</f>
        <v>68.900000000000006</v>
      </c>
      <c r="I1274">
        <f>IFERROR(VLOOKUP(D1274:D1986,'Факторы ликвидности'!C$4:L$2204,4,FALSE),0)</f>
        <v>0</v>
      </c>
      <c r="J1274">
        <f>IFERROR(VLOOKUP(D1274:D1986,'Факторы ликвидности'!C$4:L$2204,5,FALSE),0)</f>
        <v>0</v>
      </c>
      <c r="K1274">
        <f>IFERROR(VLOOKUP(D1274:D1986,'Факторы ликвидности'!C$4:L$2204,6,FALSE),0)</f>
        <v>0</v>
      </c>
      <c r="L1274">
        <f>IFERROR(VLOOKUP(D1274:D1986,'Факторы ликвидности'!C$4:L$2204,7,FALSE),0)</f>
        <v>0</v>
      </c>
      <c r="M1274">
        <f>IFERROR(VLOOKUP(D1274:D1986,'Факторы ликвидности'!C$4:L$2204,8,FALSE),0)</f>
        <v>0</v>
      </c>
      <c r="N1274">
        <f>IFERROR(VLOOKUP(D1274:D1986,'Факторы ликвидности'!C$4:L$2204,10,FALSE),0)</f>
        <v>-473.6</v>
      </c>
    </row>
    <row r="1275" spans="2:14" x14ac:dyDescent="0.3">
      <c r="B1275">
        <v>1271</v>
      </c>
      <c r="C1275" s="18">
        <f t="shared" si="24"/>
        <v>2</v>
      </c>
      <c r="D1275" s="8">
        <v>42521</v>
      </c>
      <c r="E1275">
        <f>IFERROR(VLOOKUP(D1274:D1987,'Остатки на корсчетах'!B$3:D$4956,2,FALSE),0)</f>
        <v>1759.6</v>
      </c>
      <c r="F1275">
        <f>IFERROR(VLOOKUP(D1275:D1987,Сальдо!C$3:D$4010,2,FALSE),0)</f>
        <v>135.9</v>
      </c>
      <c r="G1275">
        <f>IFERROR(VLOOKUP(D1275:D1987,'Факторы ликвидности'!C$4:L$2204,2,FALSE),0)</f>
        <v>29.3</v>
      </c>
      <c r="H1275">
        <f>IFERROR(VLOOKUP(D1275:D1987,'Факторы ликвидности'!C$4:L$2204,3,FALSE),0)</f>
        <v>-130</v>
      </c>
      <c r="I1275">
        <f>IFERROR(VLOOKUP(D1275:D1987,'Факторы ликвидности'!C$4:L$2204,4,FALSE),0)</f>
        <v>0</v>
      </c>
      <c r="J1275">
        <f>IFERROR(VLOOKUP(D1275:D1987,'Факторы ликвидности'!C$4:L$2204,5,FALSE),0)</f>
        <v>0</v>
      </c>
      <c r="K1275">
        <f>IFERROR(VLOOKUP(D1275:D1987,'Факторы ликвидности'!C$4:L$2204,6,FALSE),0)</f>
        <v>0</v>
      </c>
      <c r="L1275">
        <f>IFERROR(VLOOKUP(D1275:D1987,'Факторы ликвидности'!C$4:L$2204,7,FALSE),0)</f>
        <v>0</v>
      </c>
      <c r="M1275">
        <f>IFERROR(VLOOKUP(D1275:D1987,'Факторы ликвидности'!C$4:L$2204,8,FALSE),0)</f>
        <v>0</v>
      </c>
      <c r="N1275">
        <f>IFERROR(VLOOKUP(D1275:D1987,'Факторы ликвидности'!C$4:L$2204,10,FALSE),0)</f>
        <v>167</v>
      </c>
    </row>
    <row r="1276" spans="2:14" x14ac:dyDescent="0.3">
      <c r="B1276">
        <v>1272</v>
      </c>
      <c r="C1276" s="18">
        <f t="shared" si="24"/>
        <v>1</v>
      </c>
      <c r="D1276" s="8">
        <v>42520</v>
      </c>
      <c r="E1276">
        <f>IFERROR(VLOOKUP(D1275:D1988,'Остатки на корсчетах'!B$3:D$4956,2,FALSE),0)</f>
        <v>1620.1</v>
      </c>
      <c r="F1276">
        <f>IFERROR(VLOOKUP(D1276:D1988,Сальдо!C$3:D$4010,2,FALSE),0)</f>
        <v>221.2</v>
      </c>
      <c r="G1276">
        <f>IFERROR(VLOOKUP(D1276:D1988,'Факторы ликвидности'!C$4:L$2204,2,FALSE),0)</f>
        <v>57.4</v>
      </c>
      <c r="H1276">
        <f>IFERROR(VLOOKUP(D1276:D1988,'Факторы ликвидности'!C$4:L$2204,3,FALSE),0)</f>
        <v>-4.8</v>
      </c>
      <c r="I1276">
        <f>IFERROR(VLOOKUP(D1276:D1988,'Факторы ликвидности'!C$4:L$2204,4,FALSE),0)</f>
        <v>0</v>
      </c>
      <c r="J1276">
        <f>IFERROR(VLOOKUP(D1276:D1988,'Факторы ликвидности'!C$4:L$2204,5,FALSE),0)</f>
        <v>0</v>
      </c>
      <c r="K1276">
        <f>IFERROR(VLOOKUP(D1276:D1988,'Факторы ликвидности'!C$4:L$2204,6,FALSE),0)</f>
        <v>0</v>
      </c>
      <c r="L1276">
        <f>IFERROR(VLOOKUP(D1276:D1988,'Факторы ликвидности'!C$4:L$2204,7,FALSE),0)</f>
        <v>0</v>
      </c>
      <c r="M1276">
        <f>IFERROR(VLOOKUP(D1276:D1988,'Факторы ликвидности'!C$4:L$2204,8,FALSE),0)</f>
        <v>0</v>
      </c>
      <c r="N1276">
        <f>IFERROR(VLOOKUP(D1276:D1988,'Факторы ликвидности'!C$4:L$2204,10,FALSE),0)</f>
        <v>87</v>
      </c>
    </row>
    <row r="1277" spans="2:14" x14ac:dyDescent="0.3">
      <c r="B1277">
        <v>1273</v>
      </c>
      <c r="C1277" s="18">
        <f t="shared" si="24"/>
        <v>7</v>
      </c>
      <c r="D1277" s="19">
        <v>42519</v>
      </c>
      <c r="E1277">
        <f>IFERROR(VLOOKUP(D1276:D1989,'Остатки на корсчетах'!B$3:D$4956,2,FALSE),0)</f>
        <v>0</v>
      </c>
      <c r="F1277">
        <f>IFERROR(VLOOKUP(D1277:D1989,Сальдо!C$3:D$4010,2,FALSE),0)</f>
        <v>0</v>
      </c>
      <c r="G1277">
        <f>IFERROR(VLOOKUP(D1277:D1989,'Факторы ликвидности'!C$4:L$2204,2,FALSE),0)</f>
        <v>0</v>
      </c>
      <c r="H1277">
        <f>IFERROR(VLOOKUP(D1277:D1989,'Факторы ликвидности'!C$4:L$2204,3,FALSE),0)</f>
        <v>0</v>
      </c>
      <c r="I1277">
        <f>IFERROR(VLOOKUP(D1277:D1989,'Факторы ликвидности'!C$4:L$2204,4,FALSE),0)</f>
        <v>0</v>
      </c>
      <c r="J1277">
        <f>IFERROR(VLOOKUP(D1277:D1989,'Факторы ликвидности'!C$4:L$2204,5,FALSE),0)</f>
        <v>0</v>
      </c>
      <c r="K1277">
        <f>IFERROR(VLOOKUP(D1277:D1989,'Факторы ликвидности'!C$4:L$2204,6,FALSE),0)</f>
        <v>0</v>
      </c>
      <c r="L1277">
        <f>IFERROR(VLOOKUP(D1277:D1989,'Факторы ликвидности'!C$4:L$2204,7,FALSE),0)</f>
        <v>0</v>
      </c>
      <c r="M1277">
        <f>IFERROR(VLOOKUP(D1277:D1989,'Факторы ликвидности'!C$4:L$2204,8,FALSE),0)</f>
        <v>0</v>
      </c>
      <c r="N1277">
        <f>IFERROR(VLOOKUP(D1277:D1989,'Факторы ликвидности'!C$4:L$2204,10,FALSE),0)</f>
        <v>0</v>
      </c>
    </row>
    <row r="1278" spans="2:14" x14ac:dyDescent="0.3">
      <c r="B1278">
        <v>1274</v>
      </c>
      <c r="C1278" s="18">
        <f t="shared" si="24"/>
        <v>6</v>
      </c>
      <c r="D1278" s="19">
        <v>42518</v>
      </c>
      <c r="E1278">
        <f>IFERROR(VLOOKUP(D1277:D1990,'Остатки на корсчетах'!B$3:D$4956,2,FALSE),0)</f>
        <v>0</v>
      </c>
      <c r="F1278">
        <f>IFERROR(VLOOKUP(D1278:D1990,Сальдо!C$3:D$4010,2,FALSE),0)</f>
        <v>0</v>
      </c>
      <c r="G1278">
        <f>IFERROR(VLOOKUP(D1278:D1990,'Факторы ликвидности'!C$4:L$2204,2,FALSE),0)</f>
        <v>0</v>
      </c>
      <c r="H1278">
        <f>IFERROR(VLOOKUP(D1278:D1990,'Факторы ликвидности'!C$4:L$2204,3,FALSE),0)</f>
        <v>0</v>
      </c>
      <c r="I1278">
        <f>IFERROR(VLOOKUP(D1278:D1990,'Факторы ликвидности'!C$4:L$2204,4,FALSE),0)</f>
        <v>0</v>
      </c>
      <c r="J1278">
        <f>IFERROR(VLOOKUP(D1278:D1990,'Факторы ликвидности'!C$4:L$2204,5,FALSE),0)</f>
        <v>0</v>
      </c>
      <c r="K1278">
        <f>IFERROR(VLOOKUP(D1278:D1990,'Факторы ликвидности'!C$4:L$2204,6,FALSE),0)</f>
        <v>0</v>
      </c>
      <c r="L1278">
        <f>IFERROR(VLOOKUP(D1278:D1990,'Факторы ликвидности'!C$4:L$2204,7,FALSE),0)</f>
        <v>0</v>
      </c>
      <c r="M1278">
        <f>IFERROR(VLOOKUP(D1278:D1990,'Факторы ликвидности'!C$4:L$2204,8,FALSE),0)</f>
        <v>0</v>
      </c>
      <c r="N1278">
        <f>IFERROR(VLOOKUP(D1278:D1990,'Факторы ликвидности'!C$4:L$2204,10,FALSE),0)</f>
        <v>0</v>
      </c>
    </row>
    <row r="1279" spans="2:14" x14ac:dyDescent="0.3">
      <c r="B1279">
        <v>1275</v>
      </c>
      <c r="C1279" s="18">
        <f t="shared" si="24"/>
        <v>5</v>
      </c>
      <c r="D1279" s="19">
        <v>42517</v>
      </c>
      <c r="E1279">
        <f>IFERROR(VLOOKUP(D1278:D1991,'Остатки на корсчетах'!B$3:D$4956,2,FALSE),0)</f>
        <v>1532.2</v>
      </c>
      <c r="F1279">
        <f>IFERROR(VLOOKUP(D1279:D1991,Сальдо!C$3:D$4010,2,FALSE),0)</f>
        <v>201.8</v>
      </c>
      <c r="G1279">
        <f>IFERROR(VLOOKUP(D1279:D1991,'Факторы ликвидности'!C$4:L$2204,2,FALSE),0)</f>
        <v>-6.4</v>
      </c>
      <c r="H1279">
        <f>IFERROR(VLOOKUP(D1279:D1991,'Факторы ликвидности'!C$4:L$2204,3,FALSE),0)</f>
        <v>82.1</v>
      </c>
      <c r="I1279">
        <f>IFERROR(VLOOKUP(D1279:D1991,'Факторы ликвидности'!C$4:L$2204,4,FALSE),0)</f>
        <v>0</v>
      </c>
      <c r="J1279">
        <f>IFERROR(VLOOKUP(D1279:D1991,'Факторы ликвидности'!C$4:L$2204,5,FALSE),0)</f>
        <v>0</v>
      </c>
      <c r="K1279">
        <f>IFERROR(VLOOKUP(D1279:D1991,'Факторы ликвидности'!C$4:L$2204,6,FALSE),0)</f>
        <v>0</v>
      </c>
      <c r="L1279">
        <f>IFERROR(VLOOKUP(D1279:D1991,'Факторы ликвидности'!C$4:L$2204,7,FALSE),0)</f>
        <v>0</v>
      </c>
      <c r="M1279">
        <f>IFERROR(VLOOKUP(D1279:D1991,'Факторы ликвидности'!C$4:L$2204,8,FALSE),0)</f>
        <v>0</v>
      </c>
      <c r="N1279">
        <f>IFERROR(VLOOKUP(D1279:D1991,'Факторы ликвидности'!C$4:L$2204,10,FALSE),0)</f>
        <v>12.2</v>
      </c>
    </row>
    <row r="1280" spans="2:14" x14ac:dyDescent="0.3">
      <c r="B1280">
        <v>1276</v>
      </c>
      <c r="C1280" s="18">
        <f t="shared" si="24"/>
        <v>4</v>
      </c>
      <c r="D1280" s="19">
        <v>42516</v>
      </c>
      <c r="E1280">
        <f>IFERROR(VLOOKUP(D1279:D1992,'Остатки на корсчетах'!B$3:D$4956,2,FALSE),0)</f>
        <v>1463</v>
      </c>
      <c r="F1280">
        <f>IFERROR(VLOOKUP(D1280:D1992,Сальдо!C$3:D$4010,2,FALSE),0)</f>
        <v>233.6</v>
      </c>
      <c r="G1280">
        <f>IFERROR(VLOOKUP(D1280:D1992,'Факторы ликвидности'!C$4:L$2204,2,FALSE),0)</f>
        <v>1.8</v>
      </c>
      <c r="H1280">
        <f>IFERROR(VLOOKUP(D1280:D1992,'Факторы ликвидности'!C$4:L$2204,3,FALSE),0)</f>
        <v>65.599999999999994</v>
      </c>
      <c r="I1280">
        <f>IFERROR(VLOOKUP(D1280:D1992,'Факторы ликвидности'!C$4:L$2204,4,FALSE),0)</f>
        <v>0</v>
      </c>
      <c r="J1280">
        <f>IFERROR(VLOOKUP(D1280:D1992,'Факторы ликвидности'!C$4:L$2204,5,FALSE),0)</f>
        <v>0</v>
      </c>
      <c r="K1280">
        <f>IFERROR(VLOOKUP(D1280:D1992,'Факторы ликвидности'!C$4:L$2204,6,FALSE),0)</f>
        <v>0</v>
      </c>
      <c r="L1280">
        <f>IFERROR(VLOOKUP(D1280:D1992,'Факторы ликвидности'!C$4:L$2204,7,FALSE),0)</f>
        <v>0</v>
      </c>
      <c r="M1280">
        <f>IFERROR(VLOOKUP(D1280:D1992,'Факторы ликвидности'!C$4:L$2204,8,FALSE),0)</f>
        <v>0</v>
      </c>
      <c r="N1280">
        <f>IFERROR(VLOOKUP(D1280:D1992,'Факторы ликвидности'!C$4:L$2204,10,FALSE),0)</f>
        <v>1.8</v>
      </c>
    </row>
    <row r="1281" spans="2:14" x14ac:dyDescent="0.3">
      <c r="B1281">
        <v>1277</v>
      </c>
      <c r="C1281" s="18">
        <f t="shared" si="24"/>
        <v>3</v>
      </c>
      <c r="D1281" s="19">
        <v>42515</v>
      </c>
      <c r="E1281">
        <f>IFERROR(VLOOKUP(D1280:D1993,'Остатки на корсчетах'!B$3:D$4956,2,FALSE),0)</f>
        <v>1593</v>
      </c>
      <c r="F1281">
        <f>IFERROR(VLOOKUP(D1281:D1993,Сальдо!C$3:D$4010,2,FALSE),0)</f>
        <v>387.7</v>
      </c>
      <c r="G1281">
        <f>IFERROR(VLOOKUP(D1281:D1993,'Факторы ликвидности'!C$4:L$2204,2,FALSE),0)</f>
        <v>15.2</v>
      </c>
      <c r="H1281">
        <f>IFERROR(VLOOKUP(D1281:D1993,'Факторы ликвидности'!C$4:L$2204,3,FALSE),0)</f>
        <v>-300.89999999999998</v>
      </c>
      <c r="I1281">
        <f>IFERROR(VLOOKUP(D1281:D1993,'Факторы ликвидности'!C$4:L$2204,4,FALSE),0)</f>
        <v>0</v>
      </c>
      <c r="J1281">
        <f>IFERROR(VLOOKUP(D1281:D1993,'Факторы ликвидности'!C$4:L$2204,5,FALSE),0)</f>
        <v>0</v>
      </c>
      <c r="K1281">
        <f>IFERROR(VLOOKUP(D1281:D1993,'Факторы ликвидности'!C$4:L$2204,6,FALSE),0)</f>
        <v>0</v>
      </c>
      <c r="L1281">
        <f>IFERROR(VLOOKUP(D1281:D1993,'Факторы ликвидности'!C$4:L$2204,7,FALSE),0)</f>
        <v>0</v>
      </c>
      <c r="M1281">
        <f>IFERROR(VLOOKUP(D1281:D1993,'Факторы ликвидности'!C$4:L$2204,8,FALSE),0)</f>
        <v>0</v>
      </c>
      <c r="N1281">
        <f>IFERROR(VLOOKUP(D1281:D1993,'Факторы ликвидности'!C$4:L$2204,10,FALSE),0)</f>
        <v>155.69999999999999</v>
      </c>
    </row>
    <row r="1282" spans="2:14" x14ac:dyDescent="0.3">
      <c r="B1282">
        <v>1278</v>
      </c>
      <c r="C1282" s="16">
        <f t="shared" si="24"/>
        <v>2</v>
      </c>
      <c r="D1282" s="17">
        <v>42514</v>
      </c>
      <c r="E1282">
        <f>IFERROR(VLOOKUP(D1281:D1994,'Остатки на корсчетах'!B$3:D$4956,2,FALSE),0)</f>
        <v>1554.6</v>
      </c>
      <c r="F1282">
        <f>IFERROR(VLOOKUP(D1282:D1994,Сальдо!C$3:D$4010,2,FALSE),0)</f>
        <v>110.2</v>
      </c>
      <c r="G1282">
        <f>IFERROR(VLOOKUP(D1282:D1994,'Факторы ликвидности'!C$4:L$2204,2,FALSE),0)</f>
        <v>29.9</v>
      </c>
      <c r="H1282">
        <f>IFERROR(VLOOKUP(D1282:D1994,'Факторы ликвидности'!C$4:L$2204,3,FALSE),0)</f>
        <v>102.6</v>
      </c>
      <c r="I1282">
        <f>IFERROR(VLOOKUP(D1282:D1994,'Факторы ликвидности'!C$4:L$2204,4,FALSE),0)</f>
        <v>0</v>
      </c>
      <c r="J1282">
        <f>IFERROR(VLOOKUP(D1282:D1994,'Факторы ликвидности'!C$4:L$2204,5,FALSE),0)</f>
        <v>0</v>
      </c>
      <c r="K1282">
        <f>IFERROR(VLOOKUP(D1282:D1994,'Факторы ликвидности'!C$4:L$2204,6,FALSE),0)</f>
        <v>0</v>
      </c>
      <c r="L1282">
        <f>IFERROR(VLOOKUP(D1282:D1994,'Факторы ликвидности'!C$4:L$2204,7,FALSE),0)</f>
        <v>0</v>
      </c>
      <c r="M1282">
        <f>IFERROR(VLOOKUP(D1282:D1994,'Факторы ликвидности'!C$4:L$2204,8,FALSE),0)</f>
        <v>0.1</v>
      </c>
      <c r="N1282">
        <f>IFERROR(VLOOKUP(D1282:D1994,'Факторы ликвидности'!C$4:L$2204,10,FALSE),0)</f>
        <v>-94.3</v>
      </c>
    </row>
    <row r="1283" spans="2:14" x14ac:dyDescent="0.3">
      <c r="B1283">
        <v>1279</v>
      </c>
      <c r="C1283" s="16">
        <f t="shared" si="24"/>
        <v>1</v>
      </c>
      <c r="D1283" s="17">
        <v>42513</v>
      </c>
      <c r="E1283">
        <f>IFERROR(VLOOKUP(D1282:D1995,'Остатки на корсчетах'!B$3:D$4956,2,FALSE),0)</f>
        <v>1679.8</v>
      </c>
      <c r="F1283">
        <f>IFERROR(VLOOKUP(D1283:D1995,Сальдо!C$3:D$4010,2,FALSE),0)</f>
        <v>153.9</v>
      </c>
      <c r="G1283">
        <f>IFERROR(VLOOKUP(D1283:D1995,'Факторы ликвидности'!C$4:L$2204,2,FALSE),0)</f>
        <v>52.5</v>
      </c>
      <c r="H1283">
        <f>IFERROR(VLOOKUP(D1283:D1995,'Факторы ликвидности'!C$4:L$2204,3,FALSE),0)</f>
        <v>-224.4</v>
      </c>
      <c r="I1283">
        <f>IFERROR(VLOOKUP(D1283:D1995,'Факторы ликвидности'!C$4:L$2204,4,FALSE),0)</f>
        <v>0</v>
      </c>
      <c r="J1283">
        <f>IFERROR(VLOOKUP(D1283:D1995,'Факторы ликвидности'!C$4:L$2204,5,FALSE),0)</f>
        <v>0</v>
      </c>
      <c r="K1283">
        <f>IFERROR(VLOOKUP(D1283:D1995,'Факторы ликвидности'!C$4:L$2204,6,FALSE),0)</f>
        <v>0</v>
      </c>
      <c r="L1283">
        <f>IFERROR(VLOOKUP(D1283:D1995,'Факторы ликвидности'!C$4:L$2204,7,FALSE),0)</f>
        <v>0</v>
      </c>
      <c r="M1283">
        <f>IFERROR(VLOOKUP(D1283:D1995,'Факторы ликвидности'!C$4:L$2204,8,FALSE),0)</f>
        <v>0</v>
      </c>
      <c r="N1283">
        <f>IFERROR(VLOOKUP(D1283:D1995,'Факторы ликвидности'!C$4:L$2204,10,FALSE),0)</f>
        <v>46.6</v>
      </c>
    </row>
    <row r="1284" spans="2:14" x14ac:dyDescent="0.3">
      <c r="B1284">
        <v>1280</v>
      </c>
      <c r="C1284" s="16">
        <f t="shared" si="24"/>
        <v>7</v>
      </c>
      <c r="D1284" s="17">
        <v>42512</v>
      </c>
      <c r="E1284">
        <f>IFERROR(VLOOKUP(D1283:D1996,'Остатки на корсчетах'!B$3:D$4956,2,FALSE),0)</f>
        <v>0</v>
      </c>
      <c r="F1284">
        <f>IFERROR(VLOOKUP(D1284:D1996,Сальдо!C$3:D$4010,2,FALSE),0)</f>
        <v>0</v>
      </c>
      <c r="G1284">
        <f>IFERROR(VLOOKUP(D1284:D1996,'Факторы ликвидности'!C$4:L$2204,2,FALSE),0)</f>
        <v>0</v>
      </c>
      <c r="H1284">
        <f>IFERROR(VLOOKUP(D1284:D1996,'Факторы ликвидности'!C$4:L$2204,3,FALSE),0)</f>
        <v>0</v>
      </c>
      <c r="I1284">
        <f>IFERROR(VLOOKUP(D1284:D1996,'Факторы ликвидности'!C$4:L$2204,4,FALSE),0)</f>
        <v>0</v>
      </c>
      <c r="J1284">
        <f>IFERROR(VLOOKUP(D1284:D1996,'Факторы ликвидности'!C$4:L$2204,5,FALSE),0)</f>
        <v>0</v>
      </c>
      <c r="K1284">
        <f>IFERROR(VLOOKUP(D1284:D1996,'Факторы ликвидности'!C$4:L$2204,6,FALSE),0)</f>
        <v>0</v>
      </c>
      <c r="L1284">
        <f>IFERROR(VLOOKUP(D1284:D1996,'Факторы ликвидности'!C$4:L$2204,7,FALSE),0)</f>
        <v>0</v>
      </c>
      <c r="M1284">
        <f>IFERROR(VLOOKUP(D1284:D1996,'Факторы ликвидности'!C$4:L$2204,8,FALSE),0)</f>
        <v>0</v>
      </c>
      <c r="N1284">
        <f>IFERROR(VLOOKUP(D1284:D1996,'Факторы ликвидности'!C$4:L$2204,10,FALSE),0)</f>
        <v>0</v>
      </c>
    </row>
    <row r="1285" spans="2:14" x14ac:dyDescent="0.3">
      <c r="B1285">
        <v>1281</v>
      </c>
      <c r="C1285" s="16">
        <f t="shared" si="24"/>
        <v>6</v>
      </c>
      <c r="D1285" s="17">
        <v>42511</v>
      </c>
      <c r="E1285">
        <f>IFERROR(VLOOKUP(D1284:D1997,'Остатки на корсчетах'!B$3:D$4956,2,FALSE),0)</f>
        <v>0</v>
      </c>
      <c r="F1285">
        <f>IFERROR(VLOOKUP(D1285:D1997,Сальдо!C$3:D$4010,2,FALSE),0)</f>
        <v>0</v>
      </c>
      <c r="G1285">
        <f>IFERROR(VLOOKUP(D1285:D1997,'Факторы ликвидности'!C$4:L$2204,2,FALSE),0)</f>
        <v>0</v>
      </c>
      <c r="H1285">
        <f>IFERROR(VLOOKUP(D1285:D1997,'Факторы ликвидности'!C$4:L$2204,3,FALSE),0)</f>
        <v>0</v>
      </c>
      <c r="I1285">
        <f>IFERROR(VLOOKUP(D1285:D1997,'Факторы ликвидности'!C$4:L$2204,4,FALSE),0)</f>
        <v>0</v>
      </c>
      <c r="J1285">
        <f>IFERROR(VLOOKUP(D1285:D1997,'Факторы ликвидности'!C$4:L$2204,5,FALSE),0)</f>
        <v>0</v>
      </c>
      <c r="K1285">
        <f>IFERROR(VLOOKUP(D1285:D1997,'Факторы ликвидности'!C$4:L$2204,6,FALSE),0)</f>
        <v>0</v>
      </c>
      <c r="L1285">
        <f>IFERROR(VLOOKUP(D1285:D1997,'Факторы ликвидности'!C$4:L$2204,7,FALSE),0)</f>
        <v>0</v>
      </c>
      <c r="M1285">
        <f>IFERROR(VLOOKUP(D1285:D1997,'Факторы ликвидности'!C$4:L$2204,8,FALSE),0)</f>
        <v>0</v>
      </c>
      <c r="N1285">
        <f>IFERROR(VLOOKUP(D1285:D1997,'Факторы ликвидности'!C$4:L$2204,10,FALSE),0)</f>
        <v>0</v>
      </c>
    </row>
    <row r="1286" spans="2:14" x14ac:dyDescent="0.3">
      <c r="B1286">
        <v>1282</v>
      </c>
      <c r="C1286" s="16">
        <f t="shared" ref="C1286:C1349" si="25">WEEKDAY(D1286,2)</f>
        <v>5</v>
      </c>
      <c r="D1286" s="17">
        <v>42510</v>
      </c>
      <c r="E1286">
        <f>IFERROR(VLOOKUP(D1285:D1998,'Остатки на корсчетах'!B$3:D$4956,2,FALSE),0)</f>
        <v>1649.7</v>
      </c>
      <c r="F1286">
        <f>IFERROR(VLOOKUP(D1286:D1998,Сальдо!C$3:D$4010,2,FALSE),0)</f>
        <v>193.7</v>
      </c>
      <c r="G1286">
        <f>IFERROR(VLOOKUP(D1286:D1998,'Факторы ликвидности'!C$4:L$2204,2,FALSE),0)</f>
        <v>-17.600000000000001</v>
      </c>
      <c r="H1286">
        <f>IFERROR(VLOOKUP(D1286:D1998,'Факторы ликвидности'!C$4:L$2204,3,FALSE),0)</f>
        <v>-12.5</v>
      </c>
      <c r="I1286">
        <f>IFERROR(VLOOKUP(D1286:D1998,'Факторы ликвидности'!C$4:L$2204,4,FALSE),0)</f>
        <v>0</v>
      </c>
      <c r="J1286">
        <f>IFERROR(VLOOKUP(D1286:D1998,'Факторы ликвидности'!C$4:L$2204,5,FALSE),0)</f>
        <v>0</v>
      </c>
      <c r="K1286">
        <f>IFERROR(VLOOKUP(D1286:D1998,'Факторы ликвидности'!C$4:L$2204,6,FALSE),0)</f>
        <v>0</v>
      </c>
      <c r="L1286">
        <f>IFERROR(VLOOKUP(D1286:D1998,'Факторы ликвидности'!C$4:L$2204,7,FALSE),0)</f>
        <v>0</v>
      </c>
      <c r="M1286">
        <f>IFERROR(VLOOKUP(D1286:D1998,'Факторы ликвидности'!C$4:L$2204,8,FALSE),0)</f>
        <v>-11.2</v>
      </c>
      <c r="N1286">
        <f>IFERROR(VLOOKUP(D1286:D1998,'Факторы ликвидности'!C$4:L$2204,10,FALSE),0)</f>
        <v>71.5</v>
      </c>
    </row>
    <row r="1287" spans="2:14" x14ac:dyDescent="0.3">
      <c r="B1287">
        <v>1283</v>
      </c>
      <c r="C1287" s="16">
        <f t="shared" si="25"/>
        <v>4</v>
      </c>
      <c r="D1287" s="17">
        <v>42509</v>
      </c>
      <c r="E1287">
        <f>IFERROR(VLOOKUP(D1286:D1999,'Остатки на корсчетах'!B$3:D$4956,2,FALSE),0)</f>
        <v>1610.8</v>
      </c>
      <c r="F1287">
        <f>IFERROR(VLOOKUP(D1287:D1999,Сальдо!C$3:D$4010,2,FALSE),0)</f>
        <v>234.1</v>
      </c>
      <c r="G1287">
        <f>IFERROR(VLOOKUP(D1287:D1999,'Факторы ликвидности'!C$4:L$2204,2,FALSE),0)</f>
        <v>-12.3</v>
      </c>
      <c r="H1287">
        <f>IFERROR(VLOOKUP(D1287:D1999,'Факторы ликвидности'!C$4:L$2204,3,FALSE),0)</f>
        <v>55</v>
      </c>
      <c r="I1287">
        <f>IFERROR(VLOOKUP(D1287:D1999,'Факторы ликвидности'!C$4:L$2204,4,FALSE),0)</f>
        <v>0</v>
      </c>
      <c r="J1287">
        <f>IFERROR(VLOOKUP(D1287:D1999,'Факторы ликвидности'!C$4:L$2204,5,FALSE),0)</f>
        <v>0</v>
      </c>
      <c r="K1287">
        <f>IFERROR(VLOOKUP(D1287:D1999,'Факторы ликвидности'!C$4:L$2204,6,FALSE),0)</f>
        <v>0</v>
      </c>
      <c r="L1287">
        <f>IFERROR(VLOOKUP(D1287:D1999,'Факторы ликвидности'!C$4:L$2204,7,FALSE),0)</f>
        <v>0</v>
      </c>
      <c r="M1287">
        <f>IFERROR(VLOOKUP(D1287:D1999,'Факторы ликвидности'!C$4:L$2204,8,FALSE),0)</f>
        <v>-6.4</v>
      </c>
      <c r="N1287">
        <f>IFERROR(VLOOKUP(D1287:D1999,'Факторы ликвидности'!C$4:L$2204,10,FALSE),0)</f>
        <v>2.7</v>
      </c>
    </row>
    <row r="1288" spans="2:14" x14ac:dyDescent="0.3">
      <c r="B1288">
        <v>1284</v>
      </c>
      <c r="C1288" s="16">
        <f t="shared" si="25"/>
        <v>3</v>
      </c>
      <c r="D1288" s="17">
        <v>42508</v>
      </c>
      <c r="E1288">
        <f>IFERROR(VLOOKUP(D1287:D2000,'Остатки на корсчетах'!B$3:D$4956,2,FALSE),0)</f>
        <v>1701.7</v>
      </c>
      <c r="F1288">
        <f>IFERROR(VLOOKUP(D1288:D2000,Сальдо!C$3:D$4010,2,FALSE),0)</f>
        <v>166.1</v>
      </c>
      <c r="G1288">
        <f>IFERROR(VLOOKUP(D1288:D2000,'Факторы ликвидности'!C$4:L$2204,2,FALSE),0)</f>
        <v>-5.2</v>
      </c>
      <c r="H1288">
        <f>IFERROR(VLOOKUP(D1288:D2000,'Факторы ликвидности'!C$4:L$2204,3,FALSE),0)</f>
        <v>5.8</v>
      </c>
      <c r="I1288">
        <f>IFERROR(VLOOKUP(D1288:D2000,'Факторы ликвидности'!C$4:L$2204,4,FALSE),0)</f>
        <v>0</v>
      </c>
      <c r="J1288">
        <f>IFERROR(VLOOKUP(D1288:D2000,'Факторы ликвидности'!C$4:L$2204,5,FALSE),0)</f>
        <v>0</v>
      </c>
      <c r="K1288">
        <f>IFERROR(VLOOKUP(D1288:D2000,'Факторы ликвидности'!C$4:L$2204,6,FALSE),0)</f>
        <v>0</v>
      </c>
      <c r="L1288">
        <f>IFERROR(VLOOKUP(D1288:D2000,'Факторы ликвидности'!C$4:L$2204,7,FALSE),0)</f>
        <v>0</v>
      </c>
      <c r="M1288">
        <f>IFERROR(VLOOKUP(D1288:D2000,'Факторы ликвидности'!C$4:L$2204,8,FALSE),0)</f>
        <v>-0.6</v>
      </c>
      <c r="N1288">
        <f>IFERROR(VLOOKUP(D1288:D2000,'Факторы ликвидности'!C$4:L$2204,10,FALSE),0)</f>
        <v>-90.9</v>
      </c>
    </row>
    <row r="1289" spans="2:14" x14ac:dyDescent="0.3">
      <c r="B1289">
        <v>1285</v>
      </c>
      <c r="C1289" s="18">
        <f t="shared" si="25"/>
        <v>2</v>
      </c>
      <c r="D1289" s="8">
        <v>42507</v>
      </c>
      <c r="E1289">
        <f>IFERROR(VLOOKUP(D1288:D2001,'Остатки на корсчетах'!B$3:D$4956,2,FALSE),0)</f>
        <v>1479.4</v>
      </c>
      <c r="F1289">
        <f>IFERROR(VLOOKUP(D1289:D2001,Сальдо!C$3:D$4010,2,FALSE),0)</f>
        <v>84.8</v>
      </c>
      <c r="G1289">
        <f>IFERROR(VLOOKUP(D1289:D2001,'Факторы ликвидности'!C$4:L$2204,2,FALSE),0)</f>
        <v>2.7</v>
      </c>
      <c r="H1289">
        <f>IFERROR(VLOOKUP(D1289:D2001,'Факторы ликвидности'!C$4:L$2204,3,FALSE),0)</f>
        <v>140.80000000000001</v>
      </c>
      <c r="I1289">
        <f>IFERROR(VLOOKUP(D1289:D2001,'Факторы ликвидности'!C$4:L$2204,4,FALSE),0)</f>
        <v>0</v>
      </c>
      <c r="J1289">
        <f>IFERROR(VLOOKUP(D1289:D2001,'Факторы ликвидности'!C$4:L$2204,5,FALSE),0)</f>
        <v>0</v>
      </c>
      <c r="K1289">
        <f>IFERROR(VLOOKUP(D1289:D2001,'Факторы ликвидности'!C$4:L$2204,6,FALSE),0)</f>
        <v>0</v>
      </c>
      <c r="L1289">
        <f>IFERROR(VLOOKUP(D1289:D2001,'Факторы ликвидности'!C$4:L$2204,7,FALSE),0)</f>
        <v>0</v>
      </c>
      <c r="M1289">
        <f>IFERROR(VLOOKUP(D1289:D2001,'Факторы ликвидности'!C$4:L$2204,8,FALSE),0)</f>
        <v>0</v>
      </c>
      <c r="N1289">
        <f>IFERROR(VLOOKUP(D1289:D2001,'Факторы ликвидности'!C$4:L$2204,10,FALSE),0)</f>
        <v>78.900000000000006</v>
      </c>
    </row>
    <row r="1290" spans="2:14" x14ac:dyDescent="0.3">
      <c r="B1290">
        <v>1286</v>
      </c>
      <c r="C1290" s="18">
        <f t="shared" si="25"/>
        <v>1</v>
      </c>
      <c r="D1290" s="8">
        <v>42506</v>
      </c>
      <c r="E1290">
        <f>IFERROR(VLOOKUP(D1289:D2002,'Остатки на корсчетах'!B$3:D$4956,2,FALSE),0)</f>
        <v>1390.8</v>
      </c>
      <c r="F1290">
        <f>IFERROR(VLOOKUP(D1290:D2002,Сальдо!C$3:D$4010,2,FALSE),0)</f>
        <v>215.2</v>
      </c>
      <c r="G1290">
        <f>IFERROR(VLOOKUP(D1290:D2002,'Факторы ликвидности'!C$4:L$2204,2,FALSE),0)</f>
        <v>21.8</v>
      </c>
      <c r="H1290">
        <f>IFERROR(VLOOKUP(D1290:D2002,'Факторы ликвидности'!C$4:L$2204,3,FALSE),0)</f>
        <v>-60.9</v>
      </c>
      <c r="I1290">
        <f>IFERROR(VLOOKUP(D1290:D2002,'Факторы ликвидности'!C$4:L$2204,4,FALSE),0)</f>
        <v>0</v>
      </c>
      <c r="J1290">
        <f>IFERROR(VLOOKUP(D1290:D2002,'Факторы ликвидности'!C$4:L$2204,5,FALSE),0)</f>
        <v>0</v>
      </c>
      <c r="K1290">
        <f>IFERROR(VLOOKUP(D1290:D2002,'Факторы ликвидности'!C$4:L$2204,6,FALSE),0)</f>
        <v>0</v>
      </c>
      <c r="L1290">
        <f>IFERROR(VLOOKUP(D1290:D2002,'Факторы ликвидности'!C$4:L$2204,7,FALSE),0)</f>
        <v>0</v>
      </c>
      <c r="M1290">
        <f>IFERROR(VLOOKUP(D1290:D2002,'Факторы ликвидности'!C$4:L$2204,8,FALSE),0)</f>
        <v>0</v>
      </c>
      <c r="N1290">
        <f>IFERROR(VLOOKUP(D1290:D2002,'Факторы ликвидности'!C$4:L$2204,10,FALSE),0)</f>
        <v>127.8</v>
      </c>
    </row>
    <row r="1291" spans="2:14" x14ac:dyDescent="0.3">
      <c r="B1291">
        <v>1287</v>
      </c>
      <c r="C1291" s="18">
        <f t="shared" si="25"/>
        <v>7</v>
      </c>
      <c r="D1291" s="19">
        <v>42505</v>
      </c>
      <c r="E1291">
        <f>IFERROR(VLOOKUP(D1290:D2003,'Остатки на корсчетах'!B$3:D$4956,2,FALSE),0)</f>
        <v>0</v>
      </c>
      <c r="F1291">
        <f>IFERROR(VLOOKUP(D1291:D2003,Сальдо!C$3:D$4010,2,FALSE),0)</f>
        <v>0</v>
      </c>
      <c r="G1291">
        <f>IFERROR(VLOOKUP(D1291:D2003,'Факторы ликвидности'!C$4:L$2204,2,FALSE),0)</f>
        <v>0</v>
      </c>
      <c r="H1291">
        <f>IFERROR(VLOOKUP(D1291:D2003,'Факторы ликвидности'!C$4:L$2204,3,FALSE),0)</f>
        <v>0</v>
      </c>
      <c r="I1291">
        <f>IFERROR(VLOOKUP(D1291:D2003,'Факторы ликвидности'!C$4:L$2204,4,FALSE),0)</f>
        <v>0</v>
      </c>
      <c r="J1291">
        <f>IFERROR(VLOOKUP(D1291:D2003,'Факторы ликвидности'!C$4:L$2204,5,FALSE),0)</f>
        <v>0</v>
      </c>
      <c r="K1291">
        <f>IFERROR(VLOOKUP(D1291:D2003,'Факторы ликвидности'!C$4:L$2204,6,FALSE),0)</f>
        <v>0</v>
      </c>
      <c r="L1291">
        <f>IFERROR(VLOOKUP(D1291:D2003,'Факторы ликвидности'!C$4:L$2204,7,FALSE),0)</f>
        <v>0</v>
      </c>
      <c r="M1291">
        <f>IFERROR(VLOOKUP(D1291:D2003,'Факторы ликвидности'!C$4:L$2204,8,FALSE),0)</f>
        <v>0</v>
      </c>
      <c r="N1291">
        <f>IFERROR(VLOOKUP(D1291:D2003,'Факторы ликвидности'!C$4:L$2204,10,FALSE),0)</f>
        <v>0</v>
      </c>
    </row>
    <row r="1292" spans="2:14" x14ac:dyDescent="0.3">
      <c r="B1292">
        <v>1288</v>
      </c>
      <c r="C1292" s="18">
        <f t="shared" si="25"/>
        <v>6</v>
      </c>
      <c r="D1292" s="19">
        <v>42504</v>
      </c>
      <c r="E1292">
        <f>IFERROR(VLOOKUP(D1291:D2004,'Остатки на корсчетах'!B$3:D$4956,2,FALSE),0)</f>
        <v>0</v>
      </c>
      <c r="F1292">
        <f>IFERROR(VLOOKUP(D1292:D2004,Сальдо!C$3:D$4010,2,FALSE),0)</f>
        <v>0</v>
      </c>
      <c r="G1292">
        <f>IFERROR(VLOOKUP(D1292:D2004,'Факторы ликвидности'!C$4:L$2204,2,FALSE),0)</f>
        <v>0</v>
      </c>
      <c r="H1292">
        <f>IFERROR(VLOOKUP(D1292:D2004,'Факторы ликвидности'!C$4:L$2204,3,FALSE),0)</f>
        <v>0</v>
      </c>
      <c r="I1292">
        <f>IFERROR(VLOOKUP(D1292:D2004,'Факторы ликвидности'!C$4:L$2204,4,FALSE),0)</f>
        <v>0</v>
      </c>
      <c r="J1292">
        <f>IFERROR(VLOOKUP(D1292:D2004,'Факторы ликвидности'!C$4:L$2204,5,FALSE),0)</f>
        <v>0</v>
      </c>
      <c r="K1292">
        <f>IFERROR(VLOOKUP(D1292:D2004,'Факторы ликвидности'!C$4:L$2204,6,FALSE),0)</f>
        <v>0</v>
      </c>
      <c r="L1292">
        <f>IFERROR(VLOOKUP(D1292:D2004,'Факторы ликвидности'!C$4:L$2204,7,FALSE),0)</f>
        <v>0</v>
      </c>
      <c r="M1292">
        <f>IFERROR(VLOOKUP(D1292:D2004,'Факторы ликвидности'!C$4:L$2204,8,FALSE),0)</f>
        <v>0</v>
      </c>
      <c r="N1292">
        <f>IFERROR(VLOOKUP(D1292:D2004,'Факторы ликвидности'!C$4:L$2204,10,FALSE),0)</f>
        <v>0</v>
      </c>
    </row>
    <row r="1293" spans="2:14" x14ac:dyDescent="0.3">
      <c r="B1293">
        <v>1289</v>
      </c>
      <c r="C1293" s="18">
        <f t="shared" si="25"/>
        <v>5</v>
      </c>
      <c r="D1293" s="19">
        <v>42503</v>
      </c>
      <c r="E1293">
        <f>IFERROR(VLOOKUP(D1292:D2005,'Остатки на корсчетах'!B$3:D$4956,2,FALSE),0)</f>
        <v>1414</v>
      </c>
      <c r="F1293">
        <f>IFERROR(VLOOKUP(D1293:D2005,Сальдо!C$3:D$4010,2,FALSE),0)</f>
        <v>203.9</v>
      </c>
      <c r="G1293">
        <f>IFERROR(VLOOKUP(D1293:D2005,'Факторы ликвидности'!C$4:L$2204,2,FALSE),0)</f>
        <v>-47.1</v>
      </c>
      <c r="H1293">
        <f>IFERROR(VLOOKUP(D1293:D2005,'Факторы ликвидности'!C$4:L$2204,3,FALSE),0)</f>
        <v>34.1</v>
      </c>
      <c r="I1293">
        <f>IFERROR(VLOOKUP(D1293:D2005,'Факторы ликвидности'!C$4:L$2204,4,FALSE),0)</f>
        <v>0</v>
      </c>
      <c r="J1293">
        <f>IFERROR(VLOOKUP(D1293:D2005,'Факторы ликвидности'!C$4:L$2204,5,FALSE),0)</f>
        <v>0</v>
      </c>
      <c r="K1293">
        <f>IFERROR(VLOOKUP(D1293:D2005,'Факторы ликвидности'!C$4:L$2204,6,FALSE),0)</f>
        <v>0</v>
      </c>
      <c r="L1293">
        <f>IFERROR(VLOOKUP(D1293:D2005,'Факторы ликвидности'!C$4:L$2204,7,FALSE),0)</f>
        <v>0</v>
      </c>
      <c r="M1293">
        <f>IFERROR(VLOOKUP(D1293:D2005,'Факторы ликвидности'!C$4:L$2204,8,FALSE),0)</f>
        <v>0.2</v>
      </c>
      <c r="N1293">
        <f>IFERROR(VLOOKUP(D1293:D2005,'Факторы ликвидности'!C$4:L$2204,10,FALSE),0)</f>
        <v>-10.4</v>
      </c>
    </row>
    <row r="1294" spans="2:14" x14ac:dyDescent="0.3">
      <c r="B1294">
        <v>1290</v>
      </c>
      <c r="C1294" s="18">
        <f t="shared" si="25"/>
        <v>4</v>
      </c>
      <c r="D1294" s="19">
        <v>42502</v>
      </c>
      <c r="E1294">
        <f>IFERROR(VLOOKUP(D1293:D2006,'Остатки на корсчетах'!B$3:D$4956,2,FALSE),0)</f>
        <v>1414.6</v>
      </c>
      <c r="F1294">
        <f>IFERROR(VLOOKUP(D1294:D2006,Сальдо!C$3:D$4010,2,FALSE),0)</f>
        <v>190.2</v>
      </c>
      <c r="G1294">
        <f>IFERROR(VLOOKUP(D1294:D2006,'Факторы ликвидности'!C$4:L$2204,2,FALSE),0)</f>
        <v>-44.5</v>
      </c>
      <c r="H1294">
        <f>IFERROR(VLOOKUP(D1294:D2006,'Факторы ликвидности'!C$4:L$2204,3,FALSE),0)</f>
        <v>58.1</v>
      </c>
      <c r="I1294">
        <f>IFERROR(VLOOKUP(D1294:D2006,'Факторы ликвидности'!C$4:L$2204,4,FALSE),0)</f>
        <v>0</v>
      </c>
      <c r="J1294">
        <f>IFERROR(VLOOKUP(D1294:D2006,'Факторы ликвидности'!C$4:L$2204,5,FALSE),0)</f>
        <v>0</v>
      </c>
      <c r="K1294">
        <f>IFERROR(VLOOKUP(D1294:D2006,'Факторы ликвидности'!C$4:L$2204,6,FALSE),0)</f>
        <v>0</v>
      </c>
      <c r="L1294">
        <f>IFERROR(VLOOKUP(D1294:D2006,'Факторы ликвидности'!C$4:L$2204,7,FALSE),0)</f>
        <v>0</v>
      </c>
      <c r="M1294">
        <f>IFERROR(VLOOKUP(D1294:D2006,'Факторы ликвидности'!C$4:L$2204,8,FALSE),0)</f>
        <v>0.1</v>
      </c>
      <c r="N1294">
        <f>IFERROR(VLOOKUP(D1294:D2006,'Факторы ликвидности'!C$4:L$2204,10,FALSE),0)</f>
        <v>-14.3</v>
      </c>
    </row>
    <row r="1295" spans="2:14" x14ac:dyDescent="0.3">
      <c r="B1295">
        <v>1291</v>
      </c>
      <c r="C1295" s="18">
        <f t="shared" si="25"/>
        <v>3</v>
      </c>
      <c r="D1295" s="19">
        <v>42501</v>
      </c>
      <c r="E1295">
        <f>IFERROR(VLOOKUP(D1294:D2007,'Остатки на корсчетах'!B$3:D$4956,2,FALSE),0)</f>
        <v>1215.5999999999999</v>
      </c>
      <c r="F1295">
        <f>IFERROR(VLOOKUP(D1295:D2007,Сальдо!C$3:D$4010,2,FALSE),0)</f>
        <v>405.2</v>
      </c>
      <c r="G1295">
        <f>IFERROR(VLOOKUP(D1295:D2007,'Факторы ликвидности'!C$4:L$2204,2,FALSE),0)</f>
        <v>-1.3</v>
      </c>
      <c r="H1295">
        <f>IFERROR(VLOOKUP(D1295:D2007,'Факторы ликвидности'!C$4:L$2204,3,FALSE),0)</f>
        <v>-12.1</v>
      </c>
      <c r="I1295">
        <f>IFERROR(VLOOKUP(D1295:D2007,'Факторы ликвидности'!C$4:L$2204,4,FALSE),0)</f>
        <v>0</v>
      </c>
      <c r="J1295">
        <f>IFERROR(VLOOKUP(D1295:D2007,'Факторы ликвидности'!C$4:L$2204,5,FALSE),0)</f>
        <v>0</v>
      </c>
      <c r="K1295">
        <f>IFERROR(VLOOKUP(D1295:D2007,'Факторы ликвидности'!C$4:L$2204,6,FALSE),0)</f>
        <v>0</v>
      </c>
      <c r="L1295">
        <f>IFERROR(VLOOKUP(D1295:D2007,'Факторы ликвидности'!C$4:L$2204,7,FALSE),0)</f>
        <v>0</v>
      </c>
      <c r="M1295">
        <f>IFERROR(VLOOKUP(D1295:D2007,'Факторы ликвидности'!C$4:L$2204,8,FALSE),0)</f>
        <v>0</v>
      </c>
      <c r="N1295">
        <f>IFERROR(VLOOKUP(D1295:D2007,'Факторы ликвидности'!C$4:L$2204,10,FALSE),0)</f>
        <v>212.3</v>
      </c>
    </row>
    <row r="1296" spans="2:14" x14ac:dyDescent="0.3">
      <c r="B1296">
        <v>1292</v>
      </c>
      <c r="C1296" s="16">
        <f t="shared" si="25"/>
        <v>2</v>
      </c>
      <c r="D1296" s="17">
        <v>42500</v>
      </c>
      <c r="E1296">
        <f>IFERROR(VLOOKUP(D1295:D2008,'Остатки на корсчетах'!B$3:D$4956,2,FALSE),0)</f>
        <v>1611</v>
      </c>
      <c r="F1296">
        <f>IFERROR(VLOOKUP(D1296:D2008,Сальдо!C$3:D$4010,2,FALSE),0)</f>
        <v>222.4</v>
      </c>
      <c r="G1296">
        <f>IFERROR(VLOOKUP(D1296:D2008,'Факторы ликвидности'!C$4:L$2204,2,FALSE),0)</f>
        <v>31.7</v>
      </c>
      <c r="H1296">
        <f>IFERROR(VLOOKUP(D1296:D2008,'Факторы ликвидности'!C$4:L$2204,3,FALSE),0)</f>
        <v>131.5</v>
      </c>
      <c r="I1296">
        <f>IFERROR(VLOOKUP(D1296:D2008,'Факторы ликвидности'!C$4:L$2204,4,FALSE),0)</f>
        <v>0</v>
      </c>
      <c r="J1296">
        <f>IFERROR(VLOOKUP(D1296:D2008,'Факторы ликвидности'!C$4:L$2204,5,FALSE),0)</f>
        <v>0</v>
      </c>
      <c r="K1296">
        <f>IFERROR(VLOOKUP(D1296:D2008,'Факторы ликвидности'!C$4:L$2204,6,FALSE),0)</f>
        <v>0</v>
      </c>
      <c r="L1296">
        <f>IFERROR(VLOOKUP(D1296:D2008,'Факторы ликвидности'!C$4:L$2204,7,FALSE),0)</f>
        <v>0</v>
      </c>
      <c r="M1296">
        <f>IFERROR(VLOOKUP(D1296:D2008,'Факторы ликвидности'!C$4:L$2204,8,FALSE),0)</f>
        <v>0</v>
      </c>
      <c r="N1296">
        <f>IFERROR(VLOOKUP(D1296:D2008,'Факторы ликвидности'!C$4:L$2204,10,FALSE),0)</f>
        <v>-558.5</v>
      </c>
    </row>
    <row r="1297" spans="2:14" x14ac:dyDescent="0.3">
      <c r="B1297">
        <v>1293</v>
      </c>
      <c r="C1297" s="16">
        <f t="shared" si="25"/>
        <v>1</v>
      </c>
      <c r="D1297" s="17">
        <v>42499</v>
      </c>
      <c r="E1297">
        <f>IFERROR(VLOOKUP(D1296:D2009,'Остатки на корсчетах'!B$3:D$4956,2,FALSE),0)</f>
        <v>0</v>
      </c>
      <c r="F1297">
        <f>IFERROR(VLOOKUP(D1297:D2009,Сальдо!C$3:D$4010,2,FALSE),0)</f>
        <v>0</v>
      </c>
      <c r="G1297">
        <f>IFERROR(VLOOKUP(D1297:D2009,'Факторы ликвидности'!C$4:L$2204,2,FALSE),0)</f>
        <v>0</v>
      </c>
      <c r="H1297">
        <f>IFERROR(VLOOKUP(D1297:D2009,'Факторы ликвидности'!C$4:L$2204,3,FALSE),0)</f>
        <v>0</v>
      </c>
      <c r="I1297">
        <f>IFERROR(VLOOKUP(D1297:D2009,'Факторы ликвидности'!C$4:L$2204,4,FALSE),0)</f>
        <v>0</v>
      </c>
      <c r="J1297">
        <f>IFERROR(VLOOKUP(D1297:D2009,'Факторы ликвидности'!C$4:L$2204,5,FALSE),0)</f>
        <v>0</v>
      </c>
      <c r="K1297">
        <f>IFERROR(VLOOKUP(D1297:D2009,'Факторы ликвидности'!C$4:L$2204,6,FALSE),0)</f>
        <v>0</v>
      </c>
      <c r="L1297">
        <f>IFERROR(VLOOKUP(D1297:D2009,'Факторы ликвидности'!C$4:L$2204,7,FALSE),0)</f>
        <v>0</v>
      </c>
      <c r="M1297">
        <f>IFERROR(VLOOKUP(D1297:D2009,'Факторы ликвидности'!C$4:L$2204,8,FALSE),0)</f>
        <v>0</v>
      </c>
      <c r="N1297">
        <f>IFERROR(VLOOKUP(D1297:D2009,'Факторы ликвидности'!C$4:L$2204,10,FALSE),0)</f>
        <v>0</v>
      </c>
    </row>
    <row r="1298" spans="2:14" x14ac:dyDescent="0.3">
      <c r="B1298">
        <v>1294</v>
      </c>
      <c r="C1298" s="16">
        <f t="shared" si="25"/>
        <v>7</v>
      </c>
      <c r="D1298" s="17">
        <v>42498</v>
      </c>
      <c r="E1298">
        <f>IFERROR(VLOOKUP(D1297:D2010,'Остатки на корсчетах'!B$3:D$4956,2,FALSE),0)</f>
        <v>0</v>
      </c>
      <c r="F1298">
        <f>IFERROR(VLOOKUP(D1298:D2010,Сальдо!C$3:D$4010,2,FALSE),0)</f>
        <v>0</v>
      </c>
      <c r="G1298">
        <f>IFERROR(VLOOKUP(D1298:D2010,'Факторы ликвидности'!C$4:L$2204,2,FALSE),0)</f>
        <v>0</v>
      </c>
      <c r="H1298">
        <f>IFERROR(VLOOKUP(D1298:D2010,'Факторы ликвидности'!C$4:L$2204,3,FALSE),0)</f>
        <v>0</v>
      </c>
      <c r="I1298">
        <f>IFERROR(VLOOKUP(D1298:D2010,'Факторы ликвидности'!C$4:L$2204,4,FALSE),0)</f>
        <v>0</v>
      </c>
      <c r="J1298">
        <f>IFERROR(VLOOKUP(D1298:D2010,'Факторы ликвидности'!C$4:L$2204,5,FALSE),0)</f>
        <v>0</v>
      </c>
      <c r="K1298">
        <f>IFERROR(VLOOKUP(D1298:D2010,'Факторы ликвидности'!C$4:L$2204,6,FALSE),0)</f>
        <v>0</v>
      </c>
      <c r="L1298">
        <f>IFERROR(VLOOKUP(D1298:D2010,'Факторы ликвидности'!C$4:L$2204,7,FALSE),0)</f>
        <v>0</v>
      </c>
      <c r="M1298">
        <f>IFERROR(VLOOKUP(D1298:D2010,'Факторы ликвидности'!C$4:L$2204,8,FALSE),0)</f>
        <v>0</v>
      </c>
      <c r="N1298">
        <f>IFERROR(VLOOKUP(D1298:D2010,'Факторы ликвидности'!C$4:L$2204,10,FALSE),0)</f>
        <v>0</v>
      </c>
    </row>
    <row r="1299" spans="2:14" x14ac:dyDescent="0.3">
      <c r="B1299">
        <v>1295</v>
      </c>
      <c r="C1299" s="16">
        <f t="shared" si="25"/>
        <v>6</v>
      </c>
      <c r="D1299" s="17">
        <v>42497</v>
      </c>
      <c r="E1299">
        <f>IFERROR(VLOOKUP(D1298:D2011,'Остатки на корсчетах'!B$3:D$4956,2,FALSE),0)</f>
        <v>0</v>
      </c>
      <c r="F1299">
        <f>IFERROR(VLOOKUP(D1299:D2011,Сальдо!C$3:D$4010,2,FALSE),0)</f>
        <v>0</v>
      </c>
      <c r="G1299">
        <f>IFERROR(VLOOKUP(D1299:D2011,'Факторы ликвидности'!C$4:L$2204,2,FALSE),0)</f>
        <v>0</v>
      </c>
      <c r="H1299">
        <f>IFERROR(VLOOKUP(D1299:D2011,'Факторы ликвидности'!C$4:L$2204,3,FALSE),0)</f>
        <v>0</v>
      </c>
      <c r="I1299">
        <f>IFERROR(VLOOKUP(D1299:D2011,'Факторы ликвидности'!C$4:L$2204,4,FALSE),0)</f>
        <v>0</v>
      </c>
      <c r="J1299">
        <f>IFERROR(VLOOKUP(D1299:D2011,'Факторы ликвидности'!C$4:L$2204,5,FALSE),0)</f>
        <v>0</v>
      </c>
      <c r="K1299">
        <f>IFERROR(VLOOKUP(D1299:D2011,'Факторы ликвидности'!C$4:L$2204,6,FALSE),0)</f>
        <v>0</v>
      </c>
      <c r="L1299">
        <f>IFERROR(VLOOKUP(D1299:D2011,'Факторы ликвидности'!C$4:L$2204,7,FALSE),0)</f>
        <v>0</v>
      </c>
      <c r="M1299">
        <f>IFERROR(VLOOKUP(D1299:D2011,'Факторы ликвидности'!C$4:L$2204,8,FALSE),0)</f>
        <v>0</v>
      </c>
      <c r="N1299">
        <f>IFERROR(VLOOKUP(D1299:D2011,'Факторы ликвидности'!C$4:L$2204,10,FALSE),0)</f>
        <v>0</v>
      </c>
    </row>
    <row r="1300" spans="2:14" x14ac:dyDescent="0.3">
      <c r="B1300">
        <v>1296</v>
      </c>
      <c r="C1300" s="16">
        <f t="shared" si="25"/>
        <v>5</v>
      </c>
      <c r="D1300" s="17">
        <v>42496</v>
      </c>
      <c r="E1300">
        <f>IFERROR(VLOOKUP(D1299:D2012,'Остатки на корсчетах'!B$3:D$4956,2,FALSE),0)</f>
        <v>1389.3</v>
      </c>
      <c r="F1300">
        <f>IFERROR(VLOOKUP(D1300:D2012,Сальдо!C$3:D$4010,2,FALSE),0)</f>
        <v>187.7</v>
      </c>
      <c r="G1300">
        <f>IFERROR(VLOOKUP(D1300:D2012,'Факторы ликвидности'!C$4:L$2204,2,FALSE),0)</f>
        <v>-38.1</v>
      </c>
      <c r="H1300">
        <f>IFERROR(VLOOKUP(D1300:D2012,'Факторы ликвидности'!C$4:L$2204,3,FALSE),0)</f>
        <v>298.5</v>
      </c>
      <c r="I1300">
        <f>IFERROR(VLOOKUP(D1300:D2012,'Факторы ликвидности'!C$4:L$2204,4,FALSE),0)</f>
        <v>0</v>
      </c>
      <c r="J1300">
        <f>IFERROR(VLOOKUP(D1300:D2012,'Факторы ликвидности'!C$4:L$2204,5,FALSE),0)</f>
        <v>0</v>
      </c>
      <c r="K1300">
        <f>IFERROR(VLOOKUP(D1300:D2012,'Факторы ликвидности'!C$4:L$2204,6,FALSE),0)</f>
        <v>0</v>
      </c>
      <c r="L1300">
        <f>IFERROR(VLOOKUP(D1300:D2012,'Факторы ликвидности'!C$4:L$2204,7,FALSE),0)</f>
        <v>0</v>
      </c>
      <c r="M1300">
        <f>IFERROR(VLOOKUP(D1300:D2012,'Факторы ликвидности'!C$4:L$2204,8,FALSE),0)</f>
        <v>0.4</v>
      </c>
      <c r="N1300">
        <f>IFERROR(VLOOKUP(D1300:D2012,'Факторы ликвидности'!C$4:L$2204,10,FALSE),0)</f>
        <v>-39.1</v>
      </c>
    </row>
    <row r="1301" spans="2:14" x14ac:dyDescent="0.3">
      <c r="B1301">
        <v>1297</v>
      </c>
      <c r="C1301" s="16">
        <f t="shared" si="25"/>
        <v>4</v>
      </c>
      <c r="D1301" s="17">
        <v>42495</v>
      </c>
      <c r="E1301">
        <f>IFERROR(VLOOKUP(D1300:D2013,'Остатки на корсчетах'!B$3:D$4956,2,FALSE),0)</f>
        <v>1281.3</v>
      </c>
      <c r="F1301">
        <f>IFERROR(VLOOKUP(D1301:D2013,Сальдо!C$3:D$4010,2,FALSE),0)</f>
        <v>173.8</v>
      </c>
      <c r="G1301">
        <f>IFERROR(VLOOKUP(D1301:D2013,'Факторы ликвидности'!C$4:L$2204,2,FALSE),0)</f>
        <v>-7.1</v>
      </c>
      <c r="H1301">
        <f>IFERROR(VLOOKUP(D1301:D2013,'Факторы ликвидности'!C$4:L$2204,3,FALSE),0)</f>
        <v>128.69999999999999</v>
      </c>
      <c r="I1301">
        <f>IFERROR(VLOOKUP(D1301:D2013,'Факторы ликвидности'!C$4:L$2204,4,FALSE),0)</f>
        <v>0</v>
      </c>
      <c r="J1301">
        <f>IFERROR(VLOOKUP(D1301:D2013,'Факторы ликвидности'!C$4:L$2204,5,FALSE),0)</f>
        <v>0</v>
      </c>
      <c r="K1301">
        <f>IFERROR(VLOOKUP(D1301:D2013,'Факторы ликвидности'!C$4:L$2204,6,FALSE),0)</f>
        <v>0</v>
      </c>
      <c r="L1301">
        <f>IFERROR(VLOOKUP(D1301:D2013,'Факторы ликвидности'!C$4:L$2204,7,FALSE),0)</f>
        <v>0</v>
      </c>
      <c r="M1301">
        <f>IFERROR(VLOOKUP(D1301:D2013,'Факторы ликвидности'!C$4:L$2204,8,FALSE),0)</f>
        <v>0</v>
      </c>
      <c r="N1301">
        <f>IFERROR(VLOOKUP(D1301:D2013,'Факторы ликвидности'!C$4:L$2204,10,FALSE),0)</f>
        <v>-13.6</v>
      </c>
    </row>
    <row r="1302" spans="2:14" x14ac:dyDescent="0.3">
      <c r="B1302">
        <v>1298</v>
      </c>
      <c r="C1302" s="16">
        <f t="shared" si="25"/>
        <v>3</v>
      </c>
      <c r="D1302" s="17">
        <v>42494</v>
      </c>
      <c r="E1302">
        <f>IFERROR(VLOOKUP(D1301:D2014,'Остатки на корсчетах'!B$3:D$4956,2,FALSE),0)</f>
        <v>1565.9</v>
      </c>
      <c r="F1302">
        <f>IFERROR(VLOOKUP(D1302:D2014,Сальдо!C$3:D$4010,2,FALSE),0)</f>
        <v>-132.1</v>
      </c>
      <c r="G1302">
        <f>IFERROR(VLOOKUP(D1302:D2014,'Факторы ликвидности'!C$4:L$2204,2,FALSE),0)</f>
        <v>71</v>
      </c>
      <c r="H1302">
        <f>IFERROR(VLOOKUP(D1302:D2014,'Факторы ликвидности'!C$4:L$2204,3,FALSE),0)</f>
        <v>-51.2</v>
      </c>
      <c r="I1302">
        <f>IFERROR(VLOOKUP(D1302:D2014,'Факторы ликвидности'!C$4:L$2204,4,FALSE),0)</f>
        <v>0</v>
      </c>
      <c r="J1302">
        <f>IFERROR(VLOOKUP(D1302:D2014,'Факторы ликвидности'!C$4:L$2204,5,FALSE),0)</f>
        <v>0</v>
      </c>
      <c r="K1302">
        <f>IFERROR(VLOOKUP(D1302:D2014,'Факторы ликвидности'!C$4:L$2204,6,FALSE),0)</f>
        <v>0</v>
      </c>
      <c r="L1302">
        <f>IFERROR(VLOOKUP(D1302:D2014,'Факторы ликвидности'!C$4:L$2204,7,FALSE),0)</f>
        <v>0</v>
      </c>
      <c r="M1302">
        <f>IFERROR(VLOOKUP(D1302:D2014,'Факторы ликвидности'!C$4:L$2204,8,FALSE),0)</f>
        <v>0</v>
      </c>
      <c r="N1302">
        <f>IFERROR(VLOOKUP(D1302:D2014,'Факторы ликвидности'!C$4:L$2204,10,FALSE),0)</f>
        <v>-304.5</v>
      </c>
    </row>
    <row r="1303" spans="2:14" x14ac:dyDescent="0.3">
      <c r="B1303">
        <v>1299</v>
      </c>
      <c r="C1303" s="18">
        <f t="shared" si="25"/>
        <v>2</v>
      </c>
      <c r="D1303" s="8">
        <v>42493</v>
      </c>
      <c r="E1303">
        <f>IFERROR(VLOOKUP(D1302:D2015,'Остатки на корсчетах'!B$3:D$4956,2,FALSE),0)</f>
        <v>0</v>
      </c>
      <c r="F1303">
        <f>IFERROR(VLOOKUP(D1303:D2015,Сальдо!C$3:D$4010,2,FALSE),0)</f>
        <v>0</v>
      </c>
      <c r="G1303">
        <f>IFERROR(VLOOKUP(D1303:D2015,'Факторы ликвидности'!C$4:L$2204,2,FALSE),0)</f>
        <v>0</v>
      </c>
      <c r="H1303">
        <f>IFERROR(VLOOKUP(D1303:D2015,'Факторы ликвидности'!C$4:L$2204,3,FALSE),0)</f>
        <v>0</v>
      </c>
      <c r="I1303">
        <f>IFERROR(VLOOKUP(D1303:D2015,'Факторы ликвидности'!C$4:L$2204,4,FALSE),0)</f>
        <v>0</v>
      </c>
      <c r="J1303">
        <f>IFERROR(VLOOKUP(D1303:D2015,'Факторы ликвидности'!C$4:L$2204,5,FALSE),0)</f>
        <v>0</v>
      </c>
      <c r="K1303">
        <f>IFERROR(VLOOKUP(D1303:D2015,'Факторы ликвидности'!C$4:L$2204,6,FALSE),0)</f>
        <v>0</v>
      </c>
      <c r="L1303">
        <f>IFERROR(VLOOKUP(D1303:D2015,'Факторы ликвидности'!C$4:L$2204,7,FALSE),0)</f>
        <v>0</v>
      </c>
      <c r="M1303">
        <f>IFERROR(VLOOKUP(D1303:D2015,'Факторы ликвидности'!C$4:L$2204,8,FALSE),0)</f>
        <v>0</v>
      </c>
      <c r="N1303">
        <f>IFERROR(VLOOKUP(D1303:D2015,'Факторы ликвидности'!C$4:L$2204,10,FALSE),0)</f>
        <v>0</v>
      </c>
    </row>
    <row r="1304" spans="2:14" x14ac:dyDescent="0.3">
      <c r="B1304">
        <v>1300</v>
      </c>
      <c r="C1304" s="18">
        <f t="shared" si="25"/>
        <v>1</v>
      </c>
      <c r="D1304" s="8">
        <v>42492</v>
      </c>
      <c r="E1304">
        <f>IFERROR(VLOOKUP(D1303:D2016,'Остатки на корсчетах'!B$3:D$4956,2,FALSE),0)</f>
        <v>0</v>
      </c>
      <c r="F1304">
        <f>IFERROR(VLOOKUP(D1304:D2016,Сальдо!C$3:D$4010,2,FALSE),0)</f>
        <v>0</v>
      </c>
      <c r="G1304">
        <f>IFERROR(VLOOKUP(D1304:D2016,'Факторы ликвидности'!C$4:L$2204,2,FALSE),0)</f>
        <v>0</v>
      </c>
      <c r="H1304">
        <f>IFERROR(VLOOKUP(D1304:D2016,'Факторы ликвидности'!C$4:L$2204,3,FALSE),0)</f>
        <v>0</v>
      </c>
      <c r="I1304">
        <f>IFERROR(VLOOKUP(D1304:D2016,'Факторы ликвидности'!C$4:L$2204,4,FALSE),0)</f>
        <v>0</v>
      </c>
      <c r="J1304">
        <f>IFERROR(VLOOKUP(D1304:D2016,'Факторы ликвидности'!C$4:L$2204,5,FALSE),0)</f>
        <v>0</v>
      </c>
      <c r="K1304">
        <f>IFERROR(VLOOKUP(D1304:D2016,'Факторы ликвидности'!C$4:L$2204,6,FALSE),0)</f>
        <v>0</v>
      </c>
      <c r="L1304">
        <f>IFERROR(VLOOKUP(D1304:D2016,'Факторы ликвидности'!C$4:L$2204,7,FALSE),0)</f>
        <v>0</v>
      </c>
      <c r="M1304">
        <f>IFERROR(VLOOKUP(D1304:D2016,'Факторы ликвидности'!C$4:L$2204,8,FALSE),0)</f>
        <v>0</v>
      </c>
      <c r="N1304">
        <f>IFERROR(VLOOKUP(D1304:D2016,'Факторы ликвидности'!C$4:L$2204,10,FALSE),0)</f>
        <v>0</v>
      </c>
    </row>
    <row r="1305" spans="2:14" x14ac:dyDescent="0.3">
      <c r="B1305">
        <v>1301</v>
      </c>
      <c r="C1305" s="18">
        <f t="shared" si="25"/>
        <v>7</v>
      </c>
      <c r="D1305" s="19">
        <v>42491</v>
      </c>
      <c r="E1305">
        <f>IFERROR(VLOOKUP(D1304:D2017,'Остатки на корсчетах'!B$3:D$4956,2,FALSE),0)</f>
        <v>0</v>
      </c>
      <c r="F1305">
        <f>IFERROR(VLOOKUP(D1305:D2017,Сальдо!C$3:D$4010,2,FALSE),0)</f>
        <v>0</v>
      </c>
      <c r="G1305">
        <f>IFERROR(VLOOKUP(D1305:D2017,'Факторы ликвидности'!C$4:L$2204,2,FALSE),0)</f>
        <v>0</v>
      </c>
      <c r="H1305">
        <f>IFERROR(VLOOKUP(D1305:D2017,'Факторы ликвидности'!C$4:L$2204,3,FALSE),0)</f>
        <v>0</v>
      </c>
      <c r="I1305">
        <f>IFERROR(VLOOKUP(D1305:D2017,'Факторы ликвидности'!C$4:L$2204,4,FALSE),0)</f>
        <v>0</v>
      </c>
      <c r="J1305">
        <f>IFERROR(VLOOKUP(D1305:D2017,'Факторы ликвидности'!C$4:L$2204,5,FALSE),0)</f>
        <v>0</v>
      </c>
      <c r="K1305">
        <f>IFERROR(VLOOKUP(D1305:D2017,'Факторы ликвидности'!C$4:L$2204,6,FALSE),0)</f>
        <v>0</v>
      </c>
      <c r="L1305">
        <f>IFERROR(VLOOKUP(D1305:D2017,'Факторы ликвидности'!C$4:L$2204,7,FALSE),0)</f>
        <v>0</v>
      </c>
      <c r="M1305">
        <f>IFERROR(VLOOKUP(D1305:D2017,'Факторы ликвидности'!C$4:L$2204,8,FALSE),0)</f>
        <v>0</v>
      </c>
      <c r="N1305">
        <f>IFERROR(VLOOKUP(D1305:D2017,'Факторы ликвидности'!C$4:L$2204,10,FALSE),0)</f>
        <v>0</v>
      </c>
    </row>
    <row r="1306" spans="2:14" x14ac:dyDescent="0.3">
      <c r="B1306">
        <v>1302</v>
      </c>
      <c r="C1306" s="18">
        <f t="shared" si="25"/>
        <v>6</v>
      </c>
      <c r="D1306" s="19">
        <v>42490</v>
      </c>
      <c r="E1306">
        <f>IFERROR(VLOOKUP(D1305:D2018,'Остатки на корсчетах'!B$3:D$4956,2,FALSE),0)</f>
        <v>0</v>
      </c>
      <c r="F1306">
        <f>IFERROR(VLOOKUP(D1306:D2018,Сальдо!C$3:D$4010,2,FALSE),0)</f>
        <v>0</v>
      </c>
      <c r="G1306">
        <f>IFERROR(VLOOKUP(D1306:D2018,'Факторы ликвидности'!C$4:L$2204,2,FALSE),0)</f>
        <v>0</v>
      </c>
      <c r="H1306">
        <f>IFERROR(VLOOKUP(D1306:D2018,'Факторы ликвидности'!C$4:L$2204,3,FALSE),0)</f>
        <v>0</v>
      </c>
      <c r="I1306">
        <f>IFERROR(VLOOKUP(D1306:D2018,'Факторы ликвидности'!C$4:L$2204,4,FALSE),0)</f>
        <v>0</v>
      </c>
      <c r="J1306">
        <f>IFERROR(VLOOKUP(D1306:D2018,'Факторы ликвидности'!C$4:L$2204,5,FALSE),0)</f>
        <v>0</v>
      </c>
      <c r="K1306">
        <f>IFERROR(VLOOKUP(D1306:D2018,'Факторы ликвидности'!C$4:L$2204,6,FALSE),0)</f>
        <v>0</v>
      </c>
      <c r="L1306">
        <f>IFERROR(VLOOKUP(D1306:D2018,'Факторы ликвидности'!C$4:L$2204,7,FALSE),0)</f>
        <v>0</v>
      </c>
      <c r="M1306">
        <f>IFERROR(VLOOKUP(D1306:D2018,'Факторы ликвидности'!C$4:L$2204,8,FALSE),0)</f>
        <v>0</v>
      </c>
      <c r="N1306">
        <f>IFERROR(VLOOKUP(D1306:D2018,'Факторы ликвидности'!C$4:L$2204,10,FALSE),0)</f>
        <v>0</v>
      </c>
    </row>
    <row r="1307" spans="2:14" x14ac:dyDescent="0.3">
      <c r="B1307">
        <v>1303</v>
      </c>
      <c r="C1307" s="18">
        <f t="shared" si="25"/>
        <v>5</v>
      </c>
      <c r="D1307" s="19">
        <v>42489</v>
      </c>
      <c r="E1307">
        <f>IFERROR(VLOOKUP(D1306:D2019,'Остатки на корсчетах'!B$3:D$4956,2,FALSE),0)</f>
        <v>1291.9000000000001</v>
      </c>
      <c r="F1307">
        <f>IFERROR(VLOOKUP(D1307:D2019,Сальдо!C$3:D$4010,2,FALSE),0)</f>
        <v>166.5</v>
      </c>
      <c r="G1307">
        <f>IFERROR(VLOOKUP(D1307:D2019,'Факторы ликвидности'!C$4:L$2204,2,FALSE),0)</f>
        <v>-49.3</v>
      </c>
      <c r="H1307">
        <f>IFERROR(VLOOKUP(D1307:D2019,'Факторы ликвидности'!C$4:L$2204,3,FALSE),0)</f>
        <v>55.1</v>
      </c>
      <c r="I1307">
        <f>IFERROR(VLOOKUP(D1307:D2019,'Факторы ликвидности'!C$4:L$2204,4,FALSE),0)</f>
        <v>0</v>
      </c>
      <c r="J1307">
        <f>IFERROR(VLOOKUP(D1307:D2019,'Факторы ликвидности'!C$4:L$2204,5,FALSE),0)</f>
        <v>0</v>
      </c>
      <c r="K1307">
        <f>IFERROR(VLOOKUP(D1307:D2019,'Факторы ликвидности'!C$4:L$2204,6,FALSE),0)</f>
        <v>0</v>
      </c>
      <c r="L1307">
        <f>IFERROR(VLOOKUP(D1307:D2019,'Факторы ликвидности'!C$4:L$2204,7,FALSE),0)</f>
        <v>0</v>
      </c>
      <c r="M1307">
        <f>IFERROR(VLOOKUP(D1307:D2019,'Факторы ликвидности'!C$4:L$2204,8,FALSE),0)</f>
        <v>0.1</v>
      </c>
      <c r="N1307">
        <f>IFERROR(VLOOKUP(D1307:D2019,'Факторы ликвидности'!C$4:L$2204,10,FALSE),0)</f>
        <v>268</v>
      </c>
    </row>
    <row r="1308" spans="2:14" x14ac:dyDescent="0.3">
      <c r="B1308">
        <v>1304</v>
      </c>
      <c r="C1308" s="18">
        <f t="shared" si="25"/>
        <v>4</v>
      </c>
      <c r="D1308" s="19">
        <v>42488</v>
      </c>
      <c r="E1308">
        <f>IFERROR(VLOOKUP(D1307:D2020,'Остатки на корсчетах'!B$3:D$4956,2,FALSE),0)</f>
        <v>1421.2</v>
      </c>
      <c r="F1308">
        <f>IFERROR(VLOOKUP(D1308:D2020,Сальдо!C$3:D$4010,2,FALSE),0)</f>
        <v>220.1</v>
      </c>
      <c r="G1308">
        <f>IFERROR(VLOOKUP(D1308:D2020,'Факторы ликвидности'!C$4:L$2204,2,FALSE),0)</f>
        <v>-34.799999999999997</v>
      </c>
      <c r="H1308">
        <f>IFERROR(VLOOKUP(D1308:D2020,'Факторы ликвидности'!C$4:L$2204,3,FALSE),0)</f>
        <v>-149.5</v>
      </c>
      <c r="I1308">
        <f>IFERROR(VLOOKUP(D1308:D2020,'Факторы ликвидности'!C$4:L$2204,4,FALSE),0)</f>
        <v>0</v>
      </c>
      <c r="J1308">
        <f>IFERROR(VLOOKUP(D1308:D2020,'Факторы ликвидности'!C$4:L$2204,5,FALSE),0)</f>
        <v>0</v>
      </c>
      <c r="K1308">
        <f>IFERROR(VLOOKUP(D1308:D2020,'Факторы ликвидности'!C$4:L$2204,6,FALSE),0)</f>
        <v>0</v>
      </c>
      <c r="L1308">
        <f>IFERROR(VLOOKUP(D1308:D2020,'Факторы ликвидности'!C$4:L$2204,7,FALSE),0)</f>
        <v>0</v>
      </c>
      <c r="M1308">
        <f>IFERROR(VLOOKUP(D1308:D2020,'Факторы ликвидности'!C$4:L$2204,8,FALSE),0)</f>
        <v>0</v>
      </c>
      <c r="N1308">
        <f>IFERROR(VLOOKUP(D1308:D2020,'Факторы ликвидности'!C$4:L$2204,10,FALSE),0)</f>
        <v>54.9</v>
      </c>
    </row>
    <row r="1309" spans="2:14" x14ac:dyDescent="0.3">
      <c r="B1309">
        <v>1305</v>
      </c>
      <c r="C1309" s="18">
        <f t="shared" si="25"/>
        <v>3</v>
      </c>
      <c r="D1309" s="19">
        <v>42487</v>
      </c>
      <c r="E1309">
        <f>IFERROR(VLOOKUP(D1308:D2021,'Остатки на корсчетах'!B$3:D$4956,2,FALSE),0)</f>
        <v>1382.8</v>
      </c>
      <c r="F1309">
        <f>IFERROR(VLOOKUP(D1309:D2021,Сальдо!C$3:D$4010,2,FALSE),0)</f>
        <v>230.4</v>
      </c>
      <c r="G1309">
        <f>IFERROR(VLOOKUP(D1309:D2021,'Факторы ликвидности'!C$4:L$2204,2,FALSE),0)</f>
        <v>-12.5</v>
      </c>
      <c r="H1309">
        <f>IFERROR(VLOOKUP(D1309:D2021,'Факторы ликвидности'!C$4:L$2204,3,FALSE),0)</f>
        <v>63.2</v>
      </c>
      <c r="I1309">
        <f>IFERROR(VLOOKUP(D1309:D2021,'Факторы ликвидности'!C$4:L$2204,4,FALSE),0)</f>
        <v>0</v>
      </c>
      <c r="J1309">
        <f>IFERROR(VLOOKUP(D1309:D2021,'Факторы ликвидности'!C$4:L$2204,5,FALSE),0)</f>
        <v>0</v>
      </c>
      <c r="K1309">
        <f>IFERROR(VLOOKUP(D1309:D2021,'Факторы ликвидности'!C$4:L$2204,6,FALSE),0)</f>
        <v>0</v>
      </c>
      <c r="L1309">
        <f>IFERROR(VLOOKUP(D1309:D2021,'Факторы ликвидности'!C$4:L$2204,7,FALSE),0)</f>
        <v>0</v>
      </c>
      <c r="M1309">
        <f>IFERROR(VLOOKUP(D1309:D2021,'Факторы ликвидности'!C$4:L$2204,8,FALSE),0)</f>
        <v>0</v>
      </c>
      <c r="N1309">
        <f>IFERROR(VLOOKUP(D1309:D2021,'Факторы ликвидности'!C$4:L$2204,10,FALSE),0)</f>
        <v>-12.2</v>
      </c>
    </row>
    <row r="1310" spans="2:14" x14ac:dyDescent="0.3">
      <c r="B1310">
        <v>1306</v>
      </c>
      <c r="C1310" s="16">
        <f t="shared" si="25"/>
        <v>2</v>
      </c>
      <c r="D1310" s="17">
        <v>42486</v>
      </c>
      <c r="E1310">
        <f>IFERROR(VLOOKUP(D1309:D2022,'Остатки на корсчетах'!B$3:D$4956,2,FALSE),0)</f>
        <v>1258.0999999999999</v>
      </c>
      <c r="F1310">
        <f>IFERROR(VLOOKUP(D1310:D2022,Сальдо!C$3:D$4010,2,FALSE),0)</f>
        <v>264</v>
      </c>
      <c r="G1310">
        <f>IFERROR(VLOOKUP(D1310:D2022,'Факторы ликвидности'!C$4:L$2204,2,FALSE),0)</f>
        <v>31.8</v>
      </c>
      <c r="H1310">
        <f>IFERROR(VLOOKUP(D1310:D2022,'Факторы ликвидности'!C$4:L$2204,3,FALSE),0)</f>
        <v>161.1</v>
      </c>
      <c r="I1310">
        <f>IFERROR(VLOOKUP(D1310:D2022,'Факторы ликвидности'!C$4:L$2204,4,FALSE),0)</f>
        <v>0</v>
      </c>
      <c r="J1310">
        <f>IFERROR(VLOOKUP(D1310:D2022,'Факторы ликвидности'!C$4:L$2204,5,FALSE),0)</f>
        <v>0</v>
      </c>
      <c r="K1310">
        <f>IFERROR(VLOOKUP(D1310:D2022,'Факторы ликвидности'!C$4:L$2204,6,FALSE),0)</f>
        <v>0</v>
      </c>
      <c r="L1310">
        <f>IFERROR(VLOOKUP(D1310:D2022,'Факторы ликвидности'!C$4:L$2204,7,FALSE),0)</f>
        <v>0</v>
      </c>
      <c r="M1310">
        <f>IFERROR(VLOOKUP(D1310:D2022,'Факторы ликвидности'!C$4:L$2204,8,FALSE),0)</f>
        <v>0.2</v>
      </c>
      <c r="N1310">
        <f>IFERROR(VLOOKUP(D1310:D2022,'Факторы ликвидности'!C$4:L$2204,10,FALSE),0)</f>
        <v>-68.400000000000006</v>
      </c>
    </row>
    <row r="1311" spans="2:14" x14ac:dyDescent="0.3">
      <c r="B1311">
        <v>1307</v>
      </c>
      <c r="C1311" s="16">
        <f t="shared" si="25"/>
        <v>1</v>
      </c>
      <c r="D1311" s="17">
        <v>42485</v>
      </c>
      <c r="E1311">
        <f>IFERROR(VLOOKUP(D1310:D2023,'Остатки на корсчетах'!B$3:D$4956,2,FALSE),0)</f>
        <v>1673.4</v>
      </c>
      <c r="F1311">
        <f>IFERROR(VLOOKUP(D1311:D2023,Сальдо!C$3:D$4010,2,FALSE),0)</f>
        <v>288.7</v>
      </c>
      <c r="G1311">
        <f>IFERROR(VLOOKUP(D1311:D2023,'Факторы ликвидности'!C$4:L$2204,2,FALSE),0)</f>
        <v>51.9</v>
      </c>
      <c r="H1311">
        <f>IFERROR(VLOOKUP(D1311:D2023,'Факторы ликвидности'!C$4:L$2204,3,FALSE),0)</f>
        <v>-500.1</v>
      </c>
      <c r="I1311">
        <f>IFERROR(VLOOKUP(D1311:D2023,'Факторы ликвидности'!C$4:L$2204,4,FALSE),0)</f>
        <v>0</v>
      </c>
      <c r="J1311">
        <f>IFERROR(VLOOKUP(D1311:D2023,'Факторы ликвидности'!C$4:L$2204,5,FALSE),0)</f>
        <v>0</v>
      </c>
      <c r="K1311">
        <f>IFERROR(VLOOKUP(D1311:D2023,'Факторы ликвидности'!C$4:L$2204,6,FALSE),0)</f>
        <v>0</v>
      </c>
      <c r="L1311">
        <f>IFERROR(VLOOKUP(D1311:D2023,'Факторы ликвидности'!C$4:L$2204,7,FALSE),0)</f>
        <v>0</v>
      </c>
      <c r="M1311">
        <f>IFERROR(VLOOKUP(D1311:D2023,'Факторы ликвидности'!C$4:L$2204,8,FALSE),0)</f>
        <v>0</v>
      </c>
      <c r="N1311">
        <f>IFERROR(VLOOKUP(D1311:D2023,'Факторы ликвидности'!C$4:L$2204,10,FALSE),0)</f>
        <v>33</v>
      </c>
    </row>
    <row r="1312" spans="2:14" x14ac:dyDescent="0.3">
      <c r="B1312">
        <v>1308</v>
      </c>
      <c r="C1312" s="16">
        <f t="shared" si="25"/>
        <v>7</v>
      </c>
      <c r="D1312" s="17">
        <v>42484</v>
      </c>
      <c r="E1312">
        <f>IFERROR(VLOOKUP(D1311:D2024,'Остатки на корсчетах'!B$3:D$4956,2,FALSE),0)</f>
        <v>0</v>
      </c>
      <c r="F1312">
        <f>IFERROR(VLOOKUP(D1312:D2024,Сальдо!C$3:D$4010,2,FALSE),0)</f>
        <v>0</v>
      </c>
      <c r="G1312">
        <f>IFERROR(VLOOKUP(D1312:D2024,'Факторы ликвидности'!C$4:L$2204,2,FALSE),0)</f>
        <v>0</v>
      </c>
      <c r="H1312">
        <f>IFERROR(VLOOKUP(D1312:D2024,'Факторы ликвидности'!C$4:L$2204,3,FALSE),0)</f>
        <v>0</v>
      </c>
      <c r="I1312">
        <f>IFERROR(VLOOKUP(D1312:D2024,'Факторы ликвидности'!C$4:L$2204,4,FALSE),0)</f>
        <v>0</v>
      </c>
      <c r="J1312">
        <f>IFERROR(VLOOKUP(D1312:D2024,'Факторы ликвидности'!C$4:L$2204,5,FALSE),0)</f>
        <v>0</v>
      </c>
      <c r="K1312">
        <f>IFERROR(VLOOKUP(D1312:D2024,'Факторы ликвидности'!C$4:L$2204,6,FALSE),0)</f>
        <v>0</v>
      </c>
      <c r="L1312">
        <f>IFERROR(VLOOKUP(D1312:D2024,'Факторы ликвидности'!C$4:L$2204,7,FALSE),0)</f>
        <v>0</v>
      </c>
      <c r="M1312">
        <f>IFERROR(VLOOKUP(D1312:D2024,'Факторы ликвидности'!C$4:L$2204,8,FALSE),0)</f>
        <v>0</v>
      </c>
      <c r="N1312">
        <f>IFERROR(VLOOKUP(D1312:D2024,'Факторы ликвидности'!C$4:L$2204,10,FALSE),0)</f>
        <v>0</v>
      </c>
    </row>
    <row r="1313" spans="2:14" x14ac:dyDescent="0.3">
      <c r="B1313">
        <v>1309</v>
      </c>
      <c r="C1313" s="16">
        <f t="shared" si="25"/>
        <v>6</v>
      </c>
      <c r="D1313" s="17">
        <v>42483</v>
      </c>
      <c r="E1313">
        <f>IFERROR(VLOOKUP(D1312:D2025,'Остатки на корсчетах'!B$3:D$4956,2,FALSE),0)</f>
        <v>0</v>
      </c>
      <c r="F1313">
        <f>IFERROR(VLOOKUP(D1313:D2025,Сальдо!C$3:D$4010,2,FALSE),0)</f>
        <v>0</v>
      </c>
      <c r="G1313">
        <f>IFERROR(VLOOKUP(D1313:D2025,'Факторы ликвидности'!C$4:L$2204,2,FALSE),0)</f>
        <v>0</v>
      </c>
      <c r="H1313">
        <f>IFERROR(VLOOKUP(D1313:D2025,'Факторы ликвидности'!C$4:L$2204,3,FALSE),0)</f>
        <v>0</v>
      </c>
      <c r="I1313">
        <f>IFERROR(VLOOKUP(D1313:D2025,'Факторы ликвидности'!C$4:L$2204,4,FALSE),0)</f>
        <v>0</v>
      </c>
      <c r="J1313">
        <f>IFERROR(VLOOKUP(D1313:D2025,'Факторы ликвидности'!C$4:L$2204,5,FALSE),0)</f>
        <v>0</v>
      </c>
      <c r="K1313">
        <f>IFERROR(VLOOKUP(D1313:D2025,'Факторы ликвидности'!C$4:L$2204,6,FALSE),0)</f>
        <v>0</v>
      </c>
      <c r="L1313">
        <f>IFERROR(VLOOKUP(D1313:D2025,'Факторы ликвидности'!C$4:L$2204,7,FALSE),0)</f>
        <v>0</v>
      </c>
      <c r="M1313">
        <f>IFERROR(VLOOKUP(D1313:D2025,'Факторы ликвидности'!C$4:L$2204,8,FALSE),0)</f>
        <v>0</v>
      </c>
      <c r="N1313">
        <f>IFERROR(VLOOKUP(D1313:D2025,'Факторы ликвидности'!C$4:L$2204,10,FALSE),0)</f>
        <v>0</v>
      </c>
    </row>
    <row r="1314" spans="2:14" x14ac:dyDescent="0.3">
      <c r="B1314">
        <v>1310</v>
      </c>
      <c r="C1314" s="16">
        <f t="shared" si="25"/>
        <v>5</v>
      </c>
      <c r="D1314" s="17">
        <v>42482</v>
      </c>
      <c r="E1314">
        <f>IFERROR(VLOOKUP(D1313:D2026,'Остатки на корсчетах'!B$3:D$4956,2,FALSE),0)</f>
        <v>1741.9</v>
      </c>
      <c r="F1314">
        <f>IFERROR(VLOOKUP(D1314:D2026,Сальдо!C$3:D$4010,2,FALSE),0)</f>
        <v>248.5</v>
      </c>
      <c r="G1314">
        <f>IFERROR(VLOOKUP(D1314:D2026,'Факторы ликвидности'!C$4:L$2204,2,FALSE),0)</f>
        <v>-7.7</v>
      </c>
      <c r="H1314">
        <f>IFERROR(VLOOKUP(D1314:D2026,'Факторы ликвидности'!C$4:L$2204,3,FALSE),0)</f>
        <v>-37.6</v>
      </c>
      <c r="I1314">
        <f>IFERROR(VLOOKUP(D1314:D2026,'Факторы ликвидности'!C$4:L$2204,4,FALSE),0)</f>
        <v>0</v>
      </c>
      <c r="J1314">
        <f>IFERROR(VLOOKUP(D1314:D2026,'Факторы ликвидности'!C$4:L$2204,5,FALSE),0)</f>
        <v>0</v>
      </c>
      <c r="K1314">
        <f>IFERROR(VLOOKUP(D1314:D2026,'Факторы ликвидности'!C$4:L$2204,6,FALSE),0)</f>
        <v>0</v>
      </c>
      <c r="L1314">
        <f>IFERROR(VLOOKUP(D1314:D2026,'Факторы ликвидности'!C$4:L$2204,7,FALSE),0)</f>
        <v>0</v>
      </c>
      <c r="M1314">
        <f>IFERROR(VLOOKUP(D1314:D2026,'Факторы ликвидности'!C$4:L$2204,8,FALSE),0)</f>
        <v>0</v>
      </c>
      <c r="N1314">
        <f>IFERROR(VLOOKUP(D1314:D2026,'Факторы ликвидности'!C$4:L$2204,10,FALSE),0)</f>
        <v>-23.2</v>
      </c>
    </row>
    <row r="1315" spans="2:14" x14ac:dyDescent="0.3">
      <c r="B1315">
        <v>1311</v>
      </c>
      <c r="C1315" s="16">
        <f t="shared" si="25"/>
        <v>4</v>
      </c>
      <c r="D1315" s="17">
        <v>42481</v>
      </c>
      <c r="E1315">
        <f>IFERROR(VLOOKUP(D1314:D2027,'Остатки на корсчетах'!B$3:D$4956,2,FALSE),0)</f>
        <v>1770</v>
      </c>
      <c r="F1315">
        <f>IFERROR(VLOOKUP(D1315:D2027,Сальдо!C$3:D$4010,2,FALSE),0)</f>
        <v>241</v>
      </c>
      <c r="G1315">
        <f>IFERROR(VLOOKUP(D1315:D2027,'Факторы ликвидности'!C$4:L$2204,2,FALSE),0)</f>
        <v>-2</v>
      </c>
      <c r="H1315">
        <f>IFERROR(VLOOKUP(D1315:D2027,'Факторы ликвидности'!C$4:L$2204,3,FALSE),0)</f>
        <v>4.5999999999999996</v>
      </c>
      <c r="I1315">
        <f>IFERROR(VLOOKUP(D1315:D2027,'Факторы ликвидности'!C$4:L$2204,4,FALSE),0)</f>
        <v>0</v>
      </c>
      <c r="J1315">
        <f>IFERROR(VLOOKUP(D1315:D2027,'Факторы ликвидности'!C$4:L$2204,5,FALSE),0)</f>
        <v>0</v>
      </c>
      <c r="K1315">
        <f>IFERROR(VLOOKUP(D1315:D2027,'Факторы ликвидности'!C$4:L$2204,6,FALSE),0)</f>
        <v>0</v>
      </c>
      <c r="L1315">
        <f>IFERROR(VLOOKUP(D1315:D2027,'Факторы ликвидности'!C$4:L$2204,7,FALSE),0)</f>
        <v>0</v>
      </c>
      <c r="M1315">
        <f>IFERROR(VLOOKUP(D1315:D2027,'Факторы ликвидности'!C$4:L$2204,8,FALSE),0)</f>
        <v>0.1</v>
      </c>
      <c r="N1315">
        <f>IFERROR(VLOOKUP(D1315:D2027,'Факторы ликвидности'!C$4:L$2204,10,FALSE),0)</f>
        <v>-30.8</v>
      </c>
    </row>
    <row r="1316" spans="2:14" x14ac:dyDescent="0.3">
      <c r="B1316">
        <v>1312</v>
      </c>
      <c r="C1316" s="16">
        <f t="shared" si="25"/>
        <v>3</v>
      </c>
      <c r="D1316" s="17">
        <v>42480</v>
      </c>
      <c r="E1316">
        <f>IFERROR(VLOOKUP(D1315:D2028,'Остатки на корсчетах'!B$3:D$4956,2,FALSE),0)</f>
        <v>1544.3</v>
      </c>
      <c r="F1316">
        <f>IFERROR(VLOOKUP(D1316:D2028,Сальдо!C$3:D$4010,2,FALSE),0)</f>
        <v>398.5</v>
      </c>
      <c r="G1316">
        <f>IFERROR(VLOOKUP(D1316:D2028,'Факторы ликвидности'!C$4:L$2204,2,FALSE),0)</f>
        <v>13</v>
      </c>
      <c r="H1316">
        <f>IFERROR(VLOOKUP(D1316:D2028,'Факторы ликвидности'!C$4:L$2204,3,FALSE),0)</f>
        <v>80.7</v>
      </c>
      <c r="I1316">
        <f>IFERROR(VLOOKUP(D1316:D2028,'Факторы ликвидности'!C$4:L$2204,4,FALSE),0)</f>
        <v>0</v>
      </c>
      <c r="J1316">
        <f>IFERROR(VLOOKUP(D1316:D2028,'Факторы ликвидности'!C$4:L$2204,5,FALSE),0)</f>
        <v>0</v>
      </c>
      <c r="K1316">
        <f>IFERROR(VLOOKUP(D1316:D2028,'Факторы ликвидности'!C$4:L$2204,6,FALSE),0)</f>
        <v>0</v>
      </c>
      <c r="L1316">
        <f>IFERROR(VLOOKUP(D1316:D2028,'Факторы ликвидности'!C$4:L$2204,7,FALSE),0)</f>
        <v>0</v>
      </c>
      <c r="M1316">
        <f>IFERROR(VLOOKUP(D1316:D2028,'Факторы ликвидности'!C$4:L$2204,8,FALSE),0)</f>
        <v>0</v>
      </c>
      <c r="N1316">
        <f>IFERROR(VLOOKUP(D1316:D2028,'Факторы ликвидности'!C$4:L$2204,10,FALSE),0)</f>
        <v>132</v>
      </c>
    </row>
    <row r="1317" spans="2:14" x14ac:dyDescent="0.3">
      <c r="B1317">
        <v>1313</v>
      </c>
      <c r="C1317" s="18">
        <f t="shared" si="25"/>
        <v>2</v>
      </c>
      <c r="D1317" s="8">
        <v>42479</v>
      </c>
      <c r="E1317">
        <f>IFERROR(VLOOKUP(D1316:D2029,'Остатки на корсчетах'!B$3:D$4956,2,FALSE),0)</f>
        <v>1431.3</v>
      </c>
      <c r="F1317">
        <f>IFERROR(VLOOKUP(D1317:D2029,Сальдо!C$3:D$4010,2,FALSE),0)</f>
        <v>213</v>
      </c>
      <c r="G1317">
        <f>IFERROR(VLOOKUP(D1317:D2029,'Факторы ликвидности'!C$4:L$2204,2,FALSE),0)</f>
        <v>14.9</v>
      </c>
      <c r="H1317">
        <f>IFERROR(VLOOKUP(D1317:D2029,'Факторы ликвидности'!C$4:L$2204,3,FALSE),0)</f>
        <v>95</v>
      </c>
      <c r="I1317">
        <f>IFERROR(VLOOKUP(D1317:D2029,'Факторы ликвидности'!C$4:L$2204,4,FALSE),0)</f>
        <v>0</v>
      </c>
      <c r="J1317">
        <f>IFERROR(VLOOKUP(D1317:D2029,'Факторы ликвидности'!C$4:L$2204,5,FALSE),0)</f>
        <v>0</v>
      </c>
      <c r="K1317">
        <f>IFERROR(VLOOKUP(D1317:D2029,'Факторы ликвидности'!C$4:L$2204,6,FALSE),0)</f>
        <v>0</v>
      </c>
      <c r="L1317">
        <f>IFERROR(VLOOKUP(D1317:D2029,'Факторы ликвидности'!C$4:L$2204,7,FALSE),0)</f>
        <v>0</v>
      </c>
      <c r="M1317">
        <f>IFERROR(VLOOKUP(D1317:D2029,'Факторы ликвидности'!C$4:L$2204,8,FALSE),0)</f>
        <v>-0.1</v>
      </c>
      <c r="N1317">
        <f>IFERROR(VLOOKUP(D1317:D2029,'Факторы ликвидности'!C$4:L$2204,10,FALSE),0)</f>
        <v>3.3</v>
      </c>
    </row>
    <row r="1318" spans="2:14" x14ac:dyDescent="0.3">
      <c r="B1318">
        <v>1314</v>
      </c>
      <c r="C1318" s="18">
        <f t="shared" si="25"/>
        <v>1</v>
      </c>
      <c r="D1318" s="8">
        <v>42478</v>
      </c>
      <c r="E1318">
        <f>IFERROR(VLOOKUP(D1317:D2030,'Остатки на корсчетах'!B$3:D$4956,2,FALSE),0)</f>
        <v>1457.2</v>
      </c>
      <c r="F1318">
        <f>IFERROR(VLOOKUP(D1318:D2030,Сальдо!C$3:D$4010,2,FALSE),0)</f>
        <v>210.2</v>
      </c>
      <c r="G1318">
        <f>IFERROR(VLOOKUP(D1318:D2030,'Факторы ликвидности'!C$4:L$2204,2,FALSE),0)</f>
        <v>30.3</v>
      </c>
      <c r="H1318">
        <f>IFERROR(VLOOKUP(D1318:D2030,'Факторы ликвидности'!C$4:L$2204,3,FALSE),0)</f>
        <v>-53.8</v>
      </c>
      <c r="I1318">
        <f>IFERROR(VLOOKUP(D1318:D2030,'Факторы ликвидности'!C$4:L$2204,4,FALSE),0)</f>
        <v>0</v>
      </c>
      <c r="J1318">
        <f>IFERROR(VLOOKUP(D1318:D2030,'Факторы ликвидности'!C$4:L$2204,5,FALSE),0)</f>
        <v>0</v>
      </c>
      <c r="K1318">
        <f>IFERROR(VLOOKUP(D1318:D2030,'Факторы ликвидности'!C$4:L$2204,6,FALSE),0)</f>
        <v>0</v>
      </c>
      <c r="L1318">
        <f>IFERROR(VLOOKUP(D1318:D2030,'Факторы ликвидности'!C$4:L$2204,7,FALSE),0)</f>
        <v>0</v>
      </c>
      <c r="M1318">
        <f>IFERROR(VLOOKUP(D1318:D2030,'Факторы ликвидности'!C$4:L$2204,8,FALSE),0)</f>
        <v>0.4</v>
      </c>
      <c r="N1318">
        <f>IFERROR(VLOOKUP(D1318:D2030,'Факторы ликвидности'!C$4:L$2204,10,FALSE),0)</f>
        <v>-2.9</v>
      </c>
    </row>
    <row r="1319" spans="2:14" x14ac:dyDescent="0.3">
      <c r="B1319">
        <v>1315</v>
      </c>
      <c r="C1319" s="18">
        <f t="shared" si="25"/>
        <v>7</v>
      </c>
      <c r="D1319" s="19">
        <v>42477</v>
      </c>
      <c r="E1319">
        <f>IFERROR(VLOOKUP(D1318:D2031,'Остатки на корсчетах'!B$3:D$4956,2,FALSE),0)</f>
        <v>0</v>
      </c>
      <c r="F1319">
        <f>IFERROR(VLOOKUP(D1319:D2031,Сальдо!C$3:D$4010,2,FALSE),0)</f>
        <v>0</v>
      </c>
      <c r="G1319">
        <f>IFERROR(VLOOKUP(D1319:D2031,'Факторы ликвидности'!C$4:L$2204,2,FALSE),0)</f>
        <v>0</v>
      </c>
      <c r="H1319">
        <f>IFERROR(VLOOKUP(D1319:D2031,'Факторы ликвидности'!C$4:L$2204,3,FALSE),0)</f>
        <v>0</v>
      </c>
      <c r="I1319">
        <f>IFERROR(VLOOKUP(D1319:D2031,'Факторы ликвидности'!C$4:L$2204,4,FALSE),0)</f>
        <v>0</v>
      </c>
      <c r="J1319">
        <f>IFERROR(VLOOKUP(D1319:D2031,'Факторы ликвидности'!C$4:L$2204,5,FALSE),0)</f>
        <v>0</v>
      </c>
      <c r="K1319">
        <f>IFERROR(VLOOKUP(D1319:D2031,'Факторы ликвидности'!C$4:L$2204,6,FALSE),0)</f>
        <v>0</v>
      </c>
      <c r="L1319">
        <f>IFERROR(VLOOKUP(D1319:D2031,'Факторы ликвидности'!C$4:L$2204,7,FALSE),0)</f>
        <v>0</v>
      </c>
      <c r="M1319">
        <f>IFERROR(VLOOKUP(D1319:D2031,'Факторы ликвидности'!C$4:L$2204,8,FALSE),0)</f>
        <v>0</v>
      </c>
      <c r="N1319">
        <f>IFERROR(VLOOKUP(D1319:D2031,'Факторы ликвидности'!C$4:L$2204,10,FALSE),0)</f>
        <v>0</v>
      </c>
    </row>
    <row r="1320" spans="2:14" x14ac:dyDescent="0.3">
      <c r="B1320">
        <v>1316</v>
      </c>
      <c r="C1320" s="18">
        <f t="shared" si="25"/>
        <v>6</v>
      </c>
      <c r="D1320" s="19">
        <v>42476</v>
      </c>
      <c r="E1320">
        <f>IFERROR(VLOOKUP(D1319:D2032,'Остатки на корсчетах'!B$3:D$4956,2,FALSE),0)</f>
        <v>0</v>
      </c>
      <c r="F1320">
        <f>IFERROR(VLOOKUP(D1320:D2032,Сальдо!C$3:D$4010,2,FALSE),0)</f>
        <v>0</v>
      </c>
      <c r="G1320">
        <f>IFERROR(VLOOKUP(D1320:D2032,'Факторы ликвидности'!C$4:L$2204,2,FALSE),0)</f>
        <v>0</v>
      </c>
      <c r="H1320">
        <f>IFERROR(VLOOKUP(D1320:D2032,'Факторы ликвидности'!C$4:L$2204,3,FALSE),0)</f>
        <v>0</v>
      </c>
      <c r="I1320">
        <f>IFERROR(VLOOKUP(D1320:D2032,'Факторы ликвидности'!C$4:L$2204,4,FALSE),0)</f>
        <v>0</v>
      </c>
      <c r="J1320">
        <f>IFERROR(VLOOKUP(D1320:D2032,'Факторы ликвидности'!C$4:L$2204,5,FALSE),0)</f>
        <v>0</v>
      </c>
      <c r="K1320">
        <f>IFERROR(VLOOKUP(D1320:D2032,'Факторы ликвидности'!C$4:L$2204,6,FALSE),0)</f>
        <v>0</v>
      </c>
      <c r="L1320">
        <f>IFERROR(VLOOKUP(D1320:D2032,'Факторы ликвидности'!C$4:L$2204,7,FALSE),0)</f>
        <v>0</v>
      </c>
      <c r="M1320">
        <f>IFERROR(VLOOKUP(D1320:D2032,'Факторы ликвидности'!C$4:L$2204,8,FALSE),0)</f>
        <v>0</v>
      </c>
      <c r="N1320">
        <f>IFERROR(VLOOKUP(D1320:D2032,'Факторы ликвидности'!C$4:L$2204,10,FALSE),0)</f>
        <v>0</v>
      </c>
    </row>
    <row r="1321" spans="2:14" x14ac:dyDescent="0.3">
      <c r="B1321">
        <v>1317</v>
      </c>
      <c r="C1321" s="18">
        <f t="shared" si="25"/>
        <v>5</v>
      </c>
      <c r="D1321" s="19">
        <v>42475</v>
      </c>
      <c r="E1321">
        <f>IFERROR(VLOOKUP(D1320:D2033,'Остатки на корсчетах'!B$3:D$4956,2,FALSE),0)</f>
        <v>1527.4</v>
      </c>
      <c r="F1321">
        <f>IFERROR(VLOOKUP(D1321:D2033,Сальдо!C$3:D$4010,2,FALSE),0)</f>
        <v>210.1</v>
      </c>
      <c r="G1321">
        <f>IFERROR(VLOOKUP(D1321:D2033,'Факторы ликвидности'!C$4:L$2204,2,FALSE),0)</f>
        <v>-47.8</v>
      </c>
      <c r="H1321">
        <f>IFERROR(VLOOKUP(D1321:D2033,'Факторы ликвидности'!C$4:L$2204,3,FALSE),0)</f>
        <v>-37.1</v>
      </c>
      <c r="I1321">
        <f>IFERROR(VLOOKUP(D1321:D2033,'Факторы ликвидности'!C$4:L$2204,4,FALSE),0)</f>
        <v>0</v>
      </c>
      <c r="J1321">
        <f>IFERROR(VLOOKUP(D1321:D2033,'Факторы ликвидности'!C$4:L$2204,5,FALSE),0)</f>
        <v>0</v>
      </c>
      <c r="K1321">
        <f>IFERROR(VLOOKUP(D1321:D2033,'Факторы ликвидности'!C$4:L$2204,6,FALSE),0)</f>
        <v>0</v>
      </c>
      <c r="L1321">
        <f>IFERROR(VLOOKUP(D1321:D2033,'Факторы ликвидности'!C$4:L$2204,7,FALSE),0)</f>
        <v>0</v>
      </c>
      <c r="M1321">
        <f>IFERROR(VLOOKUP(D1321:D2033,'Факторы ликвидности'!C$4:L$2204,8,FALSE),0)</f>
        <v>14.4</v>
      </c>
      <c r="N1321">
        <f>IFERROR(VLOOKUP(D1321:D2033,'Факторы ликвидности'!C$4:L$2204,10,FALSE),0)</f>
        <v>0.2</v>
      </c>
    </row>
    <row r="1322" spans="2:14" x14ac:dyDescent="0.3">
      <c r="B1322">
        <v>1318</v>
      </c>
      <c r="C1322" s="18">
        <f t="shared" si="25"/>
        <v>4</v>
      </c>
      <c r="D1322" s="19">
        <v>42474</v>
      </c>
      <c r="E1322">
        <f>IFERROR(VLOOKUP(D1321:D2034,'Остатки на корсчетах'!B$3:D$4956,2,FALSE),0)</f>
        <v>1573</v>
      </c>
      <c r="F1322">
        <f>IFERROR(VLOOKUP(D1322:D2034,Сальдо!C$3:D$4010,2,FALSE),0)</f>
        <v>253.5</v>
      </c>
      <c r="G1322">
        <f>IFERROR(VLOOKUP(D1322:D2034,'Факторы ликвидности'!C$4:L$2204,2,FALSE),0)</f>
        <v>-44.1</v>
      </c>
      <c r="H1322">
        <f>IFERROR(VLOOKUP(D1322:D2034,'Факторы ликвидности'!C$4:L$2204,3,FALSE),0)</f>
        <v>-45.6</v>
      </c>
      <c r="I1322">
        <f>IFERROR(VLOOKUP(D1322:D2034,'Факторы ликвидности'!C$4:L$2204,4,FALSE),0)</f>
        <v>0</v>
      </c>
      <c r="J1322">
        <f>IFERROR(VLOOKUP(D1322:D2034,'Факторы ликвидности'!C$4:L$2204,5,FALSE),0)</f>
        <v>0</v>
      </c>
      <c r="K1322">
        <f>IFERROR(VLOOKUP(D1322:D2034,'Факторы ликвидности'!C$4:L$2204,6,FALSE),0)</f>
        <v>0</v>
      </c>
      <c r="L1322">
        <f>IFERROR(VLOOKUP(D1322:D2034,'Факторы ликвидности'!C$4:L$2204,7,FALSE),0)</f>
        <v>0</v>
      </c>
      <c r="M1322">
        <f>IFERROR(VLOOKUP(D1322:D2034,'Факторы ликвидности'!C$4:L$2204,8,FALSE),0)</f>
        <v>0.5</v>
      </c>
      <c r="N1322">
        <f>IFERROR(VLOOKUP(D1322:D2034,'Факторы ликвидности'!C$4:L$2204,10,FALSE),0)</f>
        <v>43.6</v>
      </c>
    </row>
    <row r="1323" spans="2:14" x14ac:dyDescent="0.3">
      <c r="B1323">
        <v>1319</v>
      </c>
      <c r="C1323" s="18">
        <f t="shared" si="25"/>
        <v>3</v>
      </c>
      <c r="D1323" s="19">
        <v>42473</v>
      </c>
      <c r="E1323">
        <f>IFERROR(VLOOKUP(D1322:D2035,'Остатки на корсчетах'!B$3:D$4956,2,FALSE),0)</f>
        <v>1540</v>
      </c>
      <c r="F1323">
        <f>IFERROR(VLOOKUP(D1323:D2035,Сальдо!C$3:D$4010,2,FALSE),0)</f>
        <v>235</v>
      </c>
      <c r="G1323">
        <f>IFERROR(VLOOKUP(D1323:D2035,'Факторы ликвидности'!C$4:L$2204,2,FALSE),0)</f>
        <v>-21</v>
      </c>
      <c r="H1323">
        <f>IFERROR(VLOOKUP(D1323:D2035,'Факторы ликвидности'!C$4:L$2204,3,FALSE),0)</f>
        <v>68.400000000000006</v>
      </c>
      <c r="I1323">
        <f>IFERROR(VLOOKUP(D1323:D2035,'Факторы ликвидности'!C$4:L$2204,4,FALSE),0)</f>
        <v>0</v>
      </c>
      <c r="J1323">
        <f>IFERROR(VLOOKUP(D1323:D2035,'Факторы ликвидности'!C$4:L$2204,5,FALSE),0)</f>
        <v>0</v>
      </c>
      <c r="K1323">
        <f>IFERROR(VLOOKUP(D1323:D2035,'Факторы ликвидности'!C$4:L$2204,6,FALSE),0)</f>
        <v>0</v>
      </c>
      <c r="L1323">
        <f>IFERROR(VLOOKUP(D1323:D2035,'Факторы ликвидности'!C$4:L$2204,7,FALSE),0)</f>
        <v>0</v>
      </c>
      <c r="M1323">
        <f>IFERROR(VLOOKUP(D1323:D2035,'Факторы ликвидности'!C$4:L$2204,8,FALSE),0)</f>
        <v>3.7</v>
      </c>
      <c r="N1323">
        <f>IFERROR(VLOOKUP(D1323:D2035,'Факторы ликвидности'!C$4:L$2204,10,FALSE),0)</f>
        <v>-18.100000000000001</v>
      </c>
    </row>
    <row r="1324" spans="2:14" x14ac:dyDescent="0.3">
      <c r="B1324">
        <v>1320</v>
      </c>
      <c r="C1324" s="16">
        <f t="shared" si="25"/>
        <v>2</v>
      </c>
      <c r="D1324" s="17">
        <v>42472</v>
      </c>
      <c r="E1324">
        <f>IFERROR(VLOOKUP(D1323:D2036,'Остатки на корсчетах'!B$3:D$4956,2,FALSE),0)</f>
        <v>1499.6</v>
      </c>
      <c r="F1324">
        <f>IFERROR(VLOOKUP(D1324:D2036,Сальдо!C$3:D$4010,2,FALSE),0)</f>
        <v>199.7</v>
      </c>
      <c r="G1324">
        <f>IFERROR(VLOOKUP(D1324:D2036,'Факторы ликвидности'!C$4:L$2204,2,FALSE),0)</f>
        <v>-9.6999999999999993</v>
      </c>
      <c r="H1324">
        <f>IFERROR(VLOOKUP(D1324:D2036,'Факторы ликвидности'!C$4:L$2204,3,FALSE),0)</f>
        <v>64.7</v>
      </c>
      <c r="I1324">
        <f>IFERROR(VLOOKUP(D1324:D2036,'Факторы ликвидности'!C$4:L$2204,4,FALSE),0)</f>
        <v>0</v>
      </c>
      <c r="J1324">
        <f>IFERROR(VLOOKUP(D1324:D2036,'Факторы ликвидности'!C$4:L$2204,5,FALSE),0)</f>
        <v>0</v>
      </c>
      <c r="K1324">
        <f>IFERROR(VLOOKUP(D1324:D2036,'Факторы ликвидности'!C$4:L$2204,6,FALSE),0)</f>
        <v>0</v>
      </c>
      <c r="L1324">
        <f>IFERROR(VLOOKUP(D1324:D2036,'Факторы ликвидности'!C$4:L$2204,7,FALSE),0)</f>
        <v>0</v>
      </c>
      <c r="M1324">
        <f>IFERROR(VLOOKUP(D1324:D2036,'Факторы ликвидности'!C$4:L$2204,8,FALSE),0)</f>
        <v>0</v>
      </c>
      <c r="N1324">
        <f>IFERROR(VLOOKUP(D1324:D2036,'Факторы ликвидности'!C$4:L$2204,10,FALSE),0)</f>
        <v>-14.5</v>
      </c>
    </row>
    <row r="1325" spans="2:14" x14ac:dyDescent="0.3">
      <c r="B1325">
        <v>1321</v>
      </c>
      <c r="C1325" s="16">
        <f t="shared" si="25"/>
        <v>1</v>
      </c>
      <c r="D1325" s="17">
        <v>42471</v>
      </c>
      <c r="E1325">
        <f>IFERROR(VLOOKUP(D1324:D2037,'Остатки на корсчетах'!B$3:D$4956,2,FALSE),0)</f>
        <v>1466.3</v>
      </c>
      <c r="F1325">
        <f>IFERROR(VLOOKUP(D1325:D2037,Сальдо!C$3:D$4010,2,FALSE),0)</f>
        <v>154.1</v>
      </c>
      <c r="G1325">
        <f>IFERROR(VLOOKUP(D1325:D2037,'Факторы ликвидности'!C$4:L$2204,2,FALSE),0)</f>
        <v>2.9</v>
      </c>
      <c r="H1325">
        <f>IFERROR(VLOOKUP(D1325:D2037,'Факторы ликвидности'!C$4:L$2204,3,FALSE),0)</f>
        <v>75.099999999999994</v>
      </c>
      <c r="I1325">
        <f>IFERROR(VLOOKUP(D1325:D2037,'Факторы ликвидности'!C$4:L$2204,4,FALSE),0)</f>
        <v>0</v>
      </c>
      <c r="J1325">
        <f>IFERROR(VLOOKUP(D1325:D2037,'Факторы ликвидности'!C$4:L$2204,5,FALSE),0)</f>
        <v>0</v>
      </c>
      <c r="K1325">
        <f>IFERROR(VLOOKUP(D1325:D2037,'Факторы ликвидности'!C$4:L$2204,6,FALSE),0)</f>
        <v>0</v>
      </c>
      <c r="L1325">
        <f>IFERROR(VLOOKUP(D1325:D2037,'Факторы ликвидности'!C$4:L$2204,7,FALSE),0)</f>
        <v>0</v>
      </c>
      <c r="M1325">
        <f>IFERROR(VLOOKUP(D1325:D2037,'Факторы ликвидности'!C$4:L$2204,8,FALSE),0)</f>
        <v>0</v>
      </c>
      <c r="N1325">
        <f>IFERROR(VLOOKUP(D1325:D2037,'Факторы ликвидности'!C$4:L$2204,10,FALSE),0)</f>
        <v>-44.7</v>
      </c>
    </row>
    <row r="1326" spans="2:14" x14ac:dyDescent="0.3">
      <c r="B1326">
        <v>1322</v>
      </c>
      <c r="C1326" s="16">
        <f t="shared" si="25"/>
        <v>7</v>
      </c>
      <c r="D1326" s="17">
        <v>42470</v>
      </c>
      <c r="E1326">
        <f>IFERROR(VLOOKUP(D1325:D2038,'Остатки на корсчетах'!B$3:D$4956,2,FALSE),0)</f>
        <v>0</v>
      </c>
      <c r="F1326">
        <f>IFERROR(VLOOKUP(D1326:D2038,Сальдо!C$3:D$4010,2,FALSE),0)</f>
        <v>0</v>
      </c>
      <c r="G1326">
        <f>IFERROR(VLOOKUP(D1326:D2038,'Факторы ликвидности'!C$4:L$2204,2,FALSE),0)</f>
        <v>0</v>
      </c>
      <c r="H1326">
        <f>IFERROR(VLOOKUP(D1326:D2038,'Факторы ликвидности'!C$4:L$2204,3,FALSE),0)</f>
        <v>0</v>
      </c>
      <c r="I1326">
        <f>IFERROR(VLOOKUP(D1326:D2038,'Факторы ликвидности'!C$4:L$2204,4,FALSE),0)</f>
        <v>0</v>
      </c>
      <c r="J1326">
        <f>IFERROR(VLOOKUP(D1326:D2038,'Факторы ликвидности'!C$4:L$2204,5,FALSE),0)</f>
        <v>0</v>
      </c>
      <c r="K1326">
        <f>IFERROR(VLOOKUP(D1326:D2038,'Факторы ликвидности'!C$4:L$2204,6,FALSE),0)</f>
        <v>0</v>
      </c>
      <c r="L1326">
        <f>IFERROR(VLOOKUP(D1326:D2038,'Факторы ликвидности'!C$4:L$2204,7,FALSE),0)</f>
        <v>0</v>
      </c>
      <c r="M1326">
        <f>IFERROR(VLOOKUP(D1326:D2038,'Факторы ликвидности'!C$4:L$2204,8,FALSE),0)</f>
        <v>0</v>
      </c>
      <c r="N1326">
        <f>IFERROR(VLOOKUP(D1326:D2038,'Факторы ликвидности'!C$4:L$2204,10,FALSE),0)</f>
        <v>0</v>
      </c>
    </row>
    <row r="1327" spans="2:14" x14ac:dyDescent="0.3">
      <c r="B1327">
        <v>1323</v>
      </c>
      <c r="C1327" s="16">
        <f t="shared" si="25"/>
        <v>6</v>
      </c>
      <c r="D1327" s="17">
        <v>42469</v>
      </c>
      <c r="E1327">
        <f>IFERROR(VLOOKUP(D1326:D2039,'Остатки на корсчетах'!B$3:D$4956,2,FALSE),0)</f>
        <v>0</v>
      </c>
      <c r="F1327">
        <f>IFERROR(VLOOKUP(D1327:D2039,Сальдо!C$3:D$4010,2,FALSE),0)</f>
        <v>0</v>
      </c>
      <c r="G1327">
        <f>IFERROR(VLOOKUP(D1327:D2039,'Факторы ликвидности'!C$4:L$2204,2,FALSE),0)</f>
        <v>0</v>
      </c>
      <c r="H1327">
        <f>IFERROR(VLOOKUP(D1327:D2039,'Факторы ликвидности'!C$4:L$2204,3,FALSE),0)</f>
        <v>0</v>
      </c>
      <c r="I1327">
        <f>IFERROR(VLOOKUP(D1327:D2039,'Факторы ликвидности'!C$4:L$2204,4,FALSE),0)</f>
        <v>0</v>
      </c>
      <c r="J1327">
        <f>IFERROR(VLOOKUP(D1327:D2039,'Факторы ликвидности'!C$4:L$2204,5,FALSE),0)</f>
        <v>0</v>
      </c>
      <c r="K1327">
        <f>IFERROR(VLOOKUP(D1327:D2039,'Факторы ликвидности'!C$4:L$2204,6,FALSE),0)</f>
        <v>0</v>
      </c>
      <c r="L1327">
        <f>IFERROR(VLOOKUP(D1327:D2039,'Факторы ликвидности'!C$4:L$2204,7,FALSE),0)</f>
        <v>0</v>
      </c>
      <c r="M1327">
        <f>IFERROR(VLOOKUP(D1327:D2039,'Факторы ликвидности'!C$4:L$2204,8,FALSE),0)</f>
        <v>0</v>
      </c>
      <c r="N1327">
        <f>IFERROR(VLOOKUP(D1327:D2039,'Факторы ликвидности'!C$4:L$2204,10,FALSE),0)</f>
        <v>0</v>
      </c>
    </row>
    <row r="1328" spans="2:14" x14ac:dyDescent="0.3">
      <c r="B1328">
        <v>1324</v>
      </c>
      <c r="C1328" s="16">
        <f t="shared" si="25"/>
        <v>5</v>
      </c>
      <c r="D1328" s="17">
        <v>42468</v>
      </c>
      <c r="E1328">
        <f>IFERROR(VLOOKUP(D1327:D2040,'Остатки на корсчетах'!B$3:D$4956,2,FALSE),0)</f>
        <v>1565.2</v>
      </c>
      <c r="F1328">
        <f>IFERROR(VLOOKUP(D1328:D2040,Сальдо!C$3:D$4010,2,FALSE),0)</f>
        <v>97.4</v>
      </c>
      <c r="G1328">
        <f>IFERROR(VLOOKUP(D1328:D2040,'Факторы ликвидности'!C$4:L$2204,2,FALSE),0)</f>
        <v>-64.8</v>
      </c>
      <c r="H1328">
        <f>IFERROR(VLOOKUP(D1328:D2040,'Факторы ликвидности'!C$4:L$2204,3,FALSE),0)</f>
        <v>23.8</v>
      </c>
      <c r="I1328">
        <f>IFERROR(VLOOKUP(D1328:D2040,'Факторы ликвидности'!C$4:L$2204,4,FALSE),0)</f>
        <v>0</v>
      </c>
      <c r="J1328">
        <f>IFERROR(VLOOKUP(D1328:D2040,'Факторы ликвидности'!C$4:L$2204,5,FALSE),0)</f>
        <v>0</v>
      </c>
      <c r="K1328">
        <f>IFERROR(VLOOKUP(D1328:D2040,'Факторы ликвидности'!C$4:L$2204,6,FALSE),0)</f>
        <v>0</v>
      </c>
      <c r="L1328">
        <f>IFERROR(VLOOKUP(D1328:D2040,'Факторы ликвидности'!C$4:L$2204,7,FALSE),0)</f>
        <v>0</v>
      </c>
      <c r="M1328">
        <f>IFERROR(VLOOKUP(D1328:D2040,'Факторы ликвидности'!C$4:L$2204,8,FALSE),0)</f>
        <v>0</v>
      </c>
      <c r="N1328">
        <f>IFERROR(VLOOKUP(D1328:D2040,'Факторы ликвидности'!C$4:L$2204,10,FALSE),0)</f>
        <v>-57.9</v>
      </c>
    </row>
    <row r="1329" spans="2:14" x14ac:dyDescent="0.3">
      <c r="B1329">
        <v>1325</v>
      </c>
      <c r="C1329" s="16">
        <f t="shared" si="25"/>
        <v>4</v>
      </c>
      <c r="D1329" s="17">
        <v>42467</v>
      </c>
      <c r="E1329">
        <f>IFERROR(VLOOKUP(D1328:D2041,'Остатки на корсчетах'!B$3:D$4956,2,FALSE),0)</f>
        <v>1521.3</v>
      </c>
      <c r="F1329">
        <f>IFERROR(VLOOKUP(D1329:D2041,Сальдо!C$3:D$4010,2,FALSE),0)</f>
        <v>95.4</v>
      </c>
      <c r="G1329">
        <f>IFERROR(VLOOKUP(D1329:D2041,'Факторы ликвидности'!C$4:L$2204,2,FALSE),0)</f>
        <v>-56.9</v>
      </c>
      <c r="H1329">
        <f>IFERROR(VLOOKUP(D1329:D2041,'Факторы ликвидности'!C$4:L$2204,3,FALSE),0)</f>
        <v>102</v>
      </c>
      <c r="I1329">
        <f>IFERROR(VLOOKUP(D1329:D2041,'Факторы ликвидности'!C$4:L$2204,4,FALSE),0)</f>
        <v>0</v>
      </c>
      <c r="J1329">
        <f>IFERROR(VLOOKUP(D1329:D2041,'Факторы ликвидности'!C$4:L$2204,5,FALSE),0)</f>
        <v>0</v>
      </c>
      <c r="K1329">
        <f>IFERROR(VLOOKUP(D1329:D2041,'Факторы ликвидности'!C$4:L$2204,6,FALSE),0)</f>
        <v>0</v>
      </c>
      <c r="L1329">
        <f>IFERROR(VLOOKUP(D1329:D2041,'Факторы ликвидности'!C$4:L$2204,7,FALSE),0)</f>
        <v>0</v>
      </c>
      <c r="M1329">
        <f>IFERROR(VLOOKUP(D1329:D2041,'Факторы ликвидности'!C$4:L$2204,8,FALSE),0)</f>
        <v>0</v>
      </c>
      <c r="N1329">
        <f>IFERROR(VLOOKUP(D1329:D2041,'Факторы ликвидности'!C$4:L$2204,10,FALSE),0)</f>
        <v>-1.1000000000000001</v>
      </c>
    </row>
    <row r="1330" spans="2:14" x14ac:dyDescent="0.3">
      <c r="B1330">
        <v>1326</v>
      </c>
      <c r="C1330" s="16">
        <f t="shared" si="25"/>
        <v>3</v>
      </c>
      <c r="D1330" s="17">
        <v>42466</v>
      </c>
      <c r="E1330">
        <f>IFERROR(VLOOKUP(D1329:D2042,'Остатки на корсчетах'!B$3:D$4956,2,FALSE),0)</f>
        <v>1225.7</v>
      </c>
      <c r="F1330">
        <f>IFERROR(VLOOKUP(D1330:D2042,Сальдо!C$3:D$4010,2,FALSE),0)</f>
        <v>361</v>
      </c>
      <c r="G1330">
        <f>IFERROR(VLOOKUP(D1330:D2042,'Факторы ликвидности'!C$4:L$2204,2,FALSE),0)</f>
        <v>-20.6</v>
      </c>
      <c r="H1330">
        <f>IFERROR(VLOOKUP(D1330:D2042,'Факторы ликвидности'!C$4:L$2204,3,FALSE),0)</f>
        <v>49.6</v>
      </c>
      <c r="I1330">
        <f>IFERROR(VLOOKUP(D1330:D2042,'Факторы ликвидности'!C$4:L$2204,4,FALSE),0)</f>
        <v>0</v>
      </c>
      <c r="J1330">
        <f>IFERROR(VLOOKUP(D1330:D2042,'Факторы ликвидности'!C$4:L$2204,5,FALSE),0)</f>
        <v>0</v>
      </c>
      <c r="K1330">
        <f>IFERROR(VLOOKUP(D1330:D2042,'Факторы ликвидности'!C$4:L$2204,6,FALSE),0)</f>
        <v>0</v>
      </c>
      <c r="L1330">
        <f>IFERROR(VLOOKUP(D1330:D2042,'Факторы ликвидности'!C$4:L$2204,7,FALSE),0)</f>
        <v>0</v>
      </c>
      <c r="M1330">
        <f>IFERROR(VLOOKUP(D1330:D2042,'Факторы ликвидности'!C$4:L$2204,8,FALSE),0)</f>
        <v>0</v>
      </c>
      <c r="N1330">
        <f>IFERROR(VLOOKUP(D1330:D2042,'Факторы ликвидности'!C$4:L$2204,10,FALSE),0)</f>
        <v>266.5</v>
      </c>
    </row>
    <row r="1331" spans="2:14" x14ac:dyDescent="0.3">
      <c r="B1331">
        <v>1327</v>
      </c>
      <c r="C1331" s="18">
        <f t="shared" si="25"/>
        <v>2</v>
      </c>
      <c r="D1331" s="8">
        <v>42465</v>
      </c>
      <c r="E1331">
        <f>IFERROR(VLOOKUP(D1330:D2043,'Остатки на корсчетах'!B$3:D$4956,2,FALSE),0)</f>
        <v>1531.9</v>
      </c>
      <c r="F1331">
        <f>IFERROR(VLOOKUP(D1331:D2043,Сальдо!C$3:D$4010,2,FALSE),0)</f>
        <v>430.7</v>
      </c>
      <c r="G1331">
        <f>IFERROR(VLOOKUP(D1331:D2043,'Факторы ликвидности'!C$4:L$2204,2,FALSE),0)</f>
        <v>-4.5</v>
      </c>
      <c r="H1331">
        <f>IFERROR(VLOOKUP(D1331:D2043,'Факторы ликвидности'!C$4:L$2204,3,FALSE),0)</f>
        <v>66.900000000000006</v>
      </c>
      <c r="I1331">
        <f>IFERROR(VLOOKUP(D1331:D2043,'Факторы ликвидности'!C$4:L$2204,4,FALSE),0)</f>
        <v>0</v>
      </c>
      <c r="J1331">
        <f>IFERROR(VLOOKUP(D1331:D2043,'Факторы ликвидности'!C$4:L$2204,5,FALSE),0)</f>
        <v>0</v>
      </c>
      <c r="K1331">
        <f>IFERROR(VLOOKUP(D1331:D2043,'Факторы ликвидности'!C$4:L$2204,6,FALSE),0)</f>
        <v>0</v>
      </c>
      <c r="L1331">
        <f>IFERROR(VLOOKUP(D1331:D2043,'Факторы ликвидности'!C$4:L$2204,7,FALSE),0)</f>
        <v>0</v>
      </c>
      <c r="M1331">
        <f>IFERROR(VLOOKUP(D1331:D2043,'Факторы ликвидности'!C$4:L$2204,8,FALSE),0)</f>
        <v>0</v>
      </c>
      <c r="N1331">
        <f>IFERROR(VLOOKUP(D1331:D2043,'Факторы ликвидности'!C$4:L$2204,10,FALSE),0)</f>
        <v>-368.6</v>
      </c>
    </row>
    <row r="1332" spans="2:14" x14ac:dyDescent="0.3">
      <c r="B1332">
        <v>1328</v>
      </c>
      <c r="C1332" s="18">
        <f t="shared" si="25"/>
        <v>1</v>
      </c>
      <c r="D1332" s="8">
        <v>42464</v>
      </c>
      <c r="E1332">
        <f>IFERROR(VLOOKUP(D1331:D2044,'Остатки на корсчетах'!B$3:D$4956,2,FALSE),0)</f>
        <v>1742.2</v>
      </c>
      <c r="F1332">
        <f>IFERROR(VLOOKUP(D1332:D2044,Сальдо!C$3:D$4010,2,FALSE),0)</f>
        <v>173.9</v>
      </c>
      <c r="G1332">
        <f>IFERROR(VLOOKUP(D1332:D2044,'Факторы ликвидности'!C$4:L$2204,2,FALSE),0)</f>
        <v>17.7</v>
      </c>
      <c r="H1332">
        <f>IFERROR(VLOOKUP(D1332:D2044,'Факторы ликвидности'!C$4:L$2204,3,FALSE),0)</f>
        <v>8.3000000000000007</v>
      </c>
      <c r="I1332">
        <f>IFERROR(VLOOKUP(D1332:D2044,'Факторы ликвидности'!C$4:L$2204,4,FALSE),0)</f>
        <v>0</v>
      </c>
      <c r="J1332">
        <f>IFERROR(VLOOKUP(D1332:D2044,'Факторы ликвидности'!C$4:L$2204,5,FALSE),0)</f>
        <v>0</v>
      </c>
      <c r="K1332">
        <f>IFERROR(VLOOKUP(D1332:D2044,'Факторы ликвидности'!C$4:L$2204,6,FALSE),0)</f>
        <v>0</v>
      </c>
      <c r="L1332">
        <f>IFERROR(VLOOKUP(D1332:D2044,'Факторы ликвидности'!C$4:L$2204,7,FALSE),0)</f>
        <v>0</v>
      </c>
      <c r="M1332">
        <f>IFERROR(VLOOKUP(D1332:D2044,'Факторы ликвидности'!C$4:L$2204,8,FALSE),0)</f>
        <v>0</v>
      </c>
      <c r="N1332">
        <f>IFERROR(VLOOKUP(D1332:D2044,'Факторы ликвидности'!C$4:L$2204,10,FALSE),0)</f>
        <v>-236.3</v>
      </c>
    </row>
    <row r="1333" spans="2:14" x14ac:dyDescent="0.3">
      <c r="B1333">
        <v>1329</v>
      </c>
      <c r="C1333" s="18">
        <f t="shared" si="25"/>
        <v>7</v>
      </c>
      <c r="D1333" s="19">
        <v>42463</v>
      </c>
      <c r="E1333">
        <f>IFERROR(VLOOKUP(D1332:D2045,'Остатки на корсчетах'!B$3:D$4956,2,FALSE),0)</f>
        <v>0</v>
      </c>
      <c r="F1333">
        <f>IFERROR(VLOOKUP(D1333:D2045,Сальдо!C$3:D$4010,2,FALSE),0)</f>
        <v>0</v>
      </c>
      <c r="G1333">
        <f>IFERROR(VLOOKUP(D1333:D2045,'Факторы ликвидности'!C$4:L$2204,2,FALSE),0)</f>
        <v>0</v>
      </c>
      <c r="H1333">
        <f>IFERROR(VLOOKUP(D1333:D2045,'Факторы ликвидности'!C$4:L$2204,3,FALSE),0)</f>
        <v>0</v>
      </c>
      <c r="I1333">
        <f>IFERROR(VLOOKUP(D1333:D2045,'Факторы ликвидности'!C$4:L$2204,4,FALSE),0)</f>
        <v>0</v>
      </c>
      <c r="J1333">
        <f>IFERROR(VLOOKUP(D1333:D2045,'Факторы ликвидности'!C$4:L$2204,5,FALSE),0)</f>
        <v>0</v>
      </c>
      <c r="K1333">
        <f>IFERROR(VLOOKUP(D1333:D2045,'Факторы ликвидности'!C$4:L$2204,6,FALSE),0)</f>
        <v>0</v>
      </c>
      <c r="L1333">
        <f>IFERROR(VLOOKUP(D1333:D2045,'Факторы ликвидности'!C$4:L$2204,7,FALSE),0)</f>
        <v>0</v>
      </c>
      <c r="M1333">
        <f>IFERROR(VLOOKUP(D1333:D2045,'Факторы ликвидности'!C$4:L$2204,8,FALSE),0)</f>
        <v>0</v>
      </c>
      <c r="N1333">
        <f>IFERROR(VLOOKUP(D1333:D2045,'Факторы ликвидности'!C$4:L$2204,10,FALSE),0)</f>
        <v>0</v>
      </c>
    </row>
    <row r="1334" spans="2:14" x14ac:dyDescent="0.3">
      <c r="B1334">
        <v>1330</v>
      </c>
      <c r="C1334" s="18">
        <f t="shared" si="25"/>
        <v>6</v>
      </c>
      <c r="D1334" s="19">
        <v>42462</v>
      </c>
      <c r="E1334">
        <f>IFERROR(VLOOKUP(D1333:D2046,'Остатки на корсчетах'!B$3:D$4956,2,FALSE),0)</f>
        <v>0</v>
      </c>
      <c r="F1334">
        <f>IFERROR(VLOOKUP(D1334:D2046,Сальдо!C$3:D$4010,2,FALSE),0)</f>
        <v>0</v>
      </c>
      <c r="G1334">
        <f>IFERROR(VLOOKUP(D1334:D2046,'Факторы ликвидности'!C$4:L$2204,2,FALSE),0)</f>
        <v>0</v>
      </c>
      <c r="H1334">
        <f>IFERROR(VLOOKUP(D1334:D2046,'Факторы ликвидности'!C$4:L$2204,3,FALSE),0)</f>
        <v>0</v>
      </c>
      <c r="I1334">
        <f>IFERROR(VLOOKUP(D1334:D2046,'Факторы ликвидности'!C$4:L$2204,4,FALSE),0)</f>
        <v>0</v>
      </c>
      <c r="J1334">
        <f>IFERROR(VLOOKUP(D1334:D2046,'Факторы ликвидности'!C$4:L$2204,5,FALSE),0)</f>
        <v>0</v>
      </c>
      <c r="K1334">
        <f>IFERROR(VLOOKUP(D1334:D2046,'Факторы ликвидности'!C$4:L$2204,6,FALSE),0)</f>
        <v>0</v>
      </c>
      <c r="L1334">
        <f>IFERROR(VLOOKUP(D1334:D2046,'Факторы ликвидности'!C$4:L$2204,7,FALSE),0)</f>
        <v>0</v>
      </c>
      <c r="M1334">
        <f>IFERROR(VLOOKUP(D1334:D2046,'Факторы ликвидности'!C$4:L$2204,8,FALSE),0)</f>
        <v>0</v>
      </c>
      <c r="N1334">
        <f>IFERROR(VLOOKUP(D1334:D2046,'Факторы ликвидности'!C$4:L$2204,10,FALSE),0)</f>
        <v>0</v>
      </c>
    </row>
    <row r="1335" spans="2:14" x14ac:dyDescent="0.3">
      <c r="B1335">
        <v>1331</v>
      </c>
      <c r="C1335" s="18">
        <f t="shared" si="25"/>
        <v>5</v>
      </c>
      <c r="D1335" s="19">
        <v>42461</v>
      </c>
      <c r="E1335">
        <f>IFERROR(VLOOKUP(D1334:D2047,'Остатки на корсчетах'!B$3:D$4956,2,FALSE),0)</f>
        <v>2177.4</v>
      </c>
      <c r="F1335">
        <f>IFERROR(VLOOKUP(D1335:D2047,Сальдо!C$3:D$4010,2,FALSE),0)</f>
        <v>-278.89999999999998</v>
      </c>
      <c r="G1335">
        <f>IFERROR(VLOOKUP(D1335:D2047,'Факторы ликвидности'!C$4:L$2204,2,FALSE),0)</f>
        <v>-32.6</v>
      </c>
      <c r="H1335">
        <f>IFERROR(VLOOKUP(D1335:D2047,'Факторы ликвидности'!C$4:L$2204,3,FALSE),0)</f>
        <v>243.2</v>
      </c>
      <c r="I1335">
        <f>IFERROR(VLOOKUP(D1335:D2047,'Факторы ликвидности'!C$4:L$2204,4,FALSE),0)</f>
        <v>0</v>
      </c>
      <c r="J1335">
        <f>IFERROR(VLOOKUP(D1335:D2047,'Факторы ликвидности'!C$4:L$2204,5,FALSE),0)</f>
        <v>0</v>
      </c>
      <c r="K1335">
        <f>IFERROR(VLOOKUP(D1335:D2047,'Факторы ликвидности'!C$4:L$2204,6,FALSE),0)</f>
        <v>0</v>
      </c>
      <c r="L1335">
        <f>IFERROR(VLOOKUP(D1335:D2047,'Факторы ликвидности'!C$4:L$2204,7,FALSE),0)</f>
        <v>0</v>
      </c>
      <c r="M1335">
        <f>IFERROR(VLOOKUP(D1335:D2047,'Факторы ликвидности'!C$4:L$2204,8,FALSE),0)</f>
        <v>0</v>
      </c>
      <c r="N1335">
        <f>IFERROR(VLOOKUP(D1335:D2047,'Факторы ликвидности'!C$4:L$2204,10,FALSE),0)</f>
        <v>-645.79999999999995</v>
      </c>
    </row>
    <row r="1336" spans="2:14" x14ac:dyDescent="0.3">
      <c r="B1336">
        <v>1332</v>
      </c>
      <c r="C1336" s="18">
        <f t="shared" si="25"/>
        <v>4</v>
      </c>
      <c r="D1336" s="19">
        <v>42460</v>
      </c>
      <c r="E1336">
        <f>IFERROR(VLOOKUP(D1335:D2048,'Остатки на корсчетах'!B$3:D$4956,2,FALSE),0)</f>
        <v>1524.5</v>
      </c>
      <c r="F1336">
        <f>IFERROR(VLOOKUP(D1336:D2048,Сальдо!C$3:D$4010,2,FALSE),0)</f>
        <v>15.4</v>
      </c>
      <c r="G1336">
        <f>IFERROR(VLOOKUP(D1336:D2048,'Факторы ликвидности'!C$4:L$2204,2,FALSE),0)</f>
        <v>3.4</v>
      </c>
      <c r="H1336">
        <f>IFERROR(VLOOKUP(D1336:D2048,'Факторы ликвидности'!C$4:L$2204,3,FALSE),0)</f>
        <v>182.2</v>
      </c>
      <c r="I1336">
        <f>IFERROR(VLOOKUP(D1336:D2048,'Факторы ликвидности'!C$4:L$2204,4,FALSE),0)</f>
        <v>0</v>
      </c>
      <c r="J1336">
        <f>IFERROR(VLOOKUP(D1336:D2048,'Факторы ликвидности'!C$4:L$2204,5,FALSE),0)</f>
        <v>0</v>
      </c>
      <c r="K1336">
        <f>IFERROR(VLOOKUP(D1336:D2048,'Факторы ликвидности'!C$4:L$2204,6,FALSE),0)</f>
        <v>0</v>
      </c>
      <c r="L1336">
        <f>IFERROR(VLOOKUP(D1336:D2048,'Факторы ликвидности'!C$4:L$2204,7,FALSE),0)</f>
        <v>0</v>
      </c>
      <c r="M1336">
        <f>IFERROR(VLOOKUP(D1336:D2048,'Факторы ликвидности'!C$4:L$2204,8,FALSE),0)</f>
        <v>0</v>
      </c>
      <c r="N1336">
        <f>IFERROR(VLOOKUP(D1336:D2048,'Факторы ликвидности'!C$4:L$2204,10,FALSE),0)</f>
        <v>467.4</v>
      </c>
    </row>
    <row r="1337" spans="2:14" x14ac:dyDescent="0.3">
      <c r="B1337">
        <v>1333</v>
      </c>
      <c r="C1337" s="18">
        <f t="shared" si="25"/>
        <v>3</v>
      </c>
      <c r="D1337" s="19">
        <v>42459</v>
      </c>
      <c r="E1337">
        <f>IFERROR(VLOOKUP(D1336:D2049,'Остатки на корсчетах'!B$3:D$4956,2,FALSE),0)</f>
        <v>1565.5</v>
      </c>
      <c r="F1337">
        <f>IFERROR(VLOOKUP(D1337:D2049,Сальдо!C$3:D$4010,2,FALSE),0)</f>
        <v>-91.3</v>
      </c>
      <c r="G1337">
        <f>IFERROR(VLOOKUP(D1337:D2049,'Факторы ликвидности'!C$4:L$2204,2,FALSE),0)</f>
        <v>16</v>
      </c>
      <c r="H1337">
        <f>IFERROR(VLOOKUP(D1337:D2049,'Факторы ликвидности'!C$4:L$2204,3,FALSE),0)</f>
        <v>47.1</v>
      </c>
      <c r="I1337">
        <f>IFERROR(VLOOKUP(D1337:D2049,'Факторы ликвидности'!C$4:L$2204,4,FALSE),0)</f>
        <v>0</v>
      </c>
      <c r="J1337">
        <f>IFERROR(VLOOKUP(D1337:D2049,'Факторы ликвидности'!C$4:L$2204,5,FALSE),0)</f>
        <v>0</v>
      </c>
      <c r="K1337">
        <f>IFERROR(VLOOKUP(D1337:D2049,'Факторы ликвидности'!C$4:L$2204,6,FALSE),0)</f>
        <v>0</v>
      </c>
      <c r="L1337">
        <f>IFERROR(VLOOKUP(D1337:D2049,'Факторы ликвидности'!C$4:L$2204,7,FALSE),0)</f>
        <v>0</v>
      </c>
      <c r="M1337">
        <f>IFERROR(VLOOKUP(D1337:D2049,'Факторы ликвидности'!C$4:L$2204,8,FALSE),0)</f>
        <v>0</v>
      </c>
      <c r="N1337">
        <f>IFERROR(VLOOKUP(D1337:D2049,'Факторы ликвидности'!C$4:L$2204,10,FALSE),0)</f>
        <v>-104.1</v>
      </c>
    </row>
    <row r="1338" spans="2:14" x14ac:dyDescent="0.3">
      <c r="B1338">
        <v>1334</v>
      </c>
      <c r="C1338" s="16">
        <f t="shared" si="25"/>
        <v>2</v>
      </c>
      <c r="D1338" s="17">
        <v>42458</v>
      </c>
      <c r="E1338">
        <f>IFERROR(VLOOKUP(D1337:D2050,'Остатки на корсчетах'!B$3:D$4956,2,FALSE),0)</f>
        <v>1511.5</v>
      </c>
      <c r="F1338">
        <f>IFERROR(VLOOKUP(D1338:D2050,Сальдо!C$3:D$4010,2,FALSE),0)</f>
        <v>-9.3000000000000007</v>
      </c>
      <c r="G1338">
        <f>IFERROR(VLOOKUP(D1338:D2050,'Факторы ликвидности'!C$4:L$2204,2,FALSE),0)</f>
        <v>32.5</v>
      </c>
      <c r="H1338">
        <f>IFERROR(VLOOKUP(D1338:D2050,'Факторы ликвидности'!C$4:L$2204,3,FALSE),0)</f>
        <v>74.5</v>
      </c>
      <c r="I1338">
        <f>IFERROR(VLOOKUP(D1338:D2050,'Факторы ликвидности'!C$4:L$2204,4,FALSE),0)</f>
        <v>0</v>
      </c>
      <c r="J1338">
        <f>IFERROR(VLOOKUP(D1338:D2050,'Факторы ликвидности'!C$4:L$2204,5,FALSE),0)</f>
        <v>0</v>
      </c>
      <c r="K1338">
        <f>IFERROR(VLOOKUP(D1338:D2050,'Факторы ликвидности'!C$4:L$2204,6,FALSE),0)</f>
        <v>0</v>
      </c>
      <c r="L1338">
        <f>IFERROR(VLOOKUP(D1338:D2050,'Факторы ликвидности'!C$4:L$2204,7,FALSE),0)</f>
        <v>0</v>
      </c>
      <c r="M1338">
        <f>IFERROR(VLOOKUP(D1338:D2050,'Факторы ликвидности'!C$4:L$2204,8,FALSE),0)</f>
        <v>0</v>
      </c>
      <c r="N1338">
        <f>IFERROR(VLOOKUP(D1338:D2050,'Факторы ликвидности'!C$4:L$2204,10,FALSE),0)</f>
        <v>-53</v>
      </c>
    </row>
    <row r="1339" spans="2:14" x14ac:dyDescent="0.3">
      <c r="B1339">
        <v>1335</v>
      </c>
      <c r="C1339" s="16">
        <f t="shared" si="25"/>
        <v>1</v>
      </c>
      <c r="D1339" s="17">
        <v>42457</v>
      </c>
      <c r="E1339">
        <f>IFERROR(VLOOKUP(D1338:D2051,'Остатки на корсчетах'!B$3:D$4956,2,FALSE),0)</f>
        <v>1254</v>
      </c>
      <c r="F1339">
        <f>IFERROR(VLOOKUP(D1339:D2051,Сальдо!C$3:D$4010,2,FALSE),0)</f>
        <v>167.7</v>
      </c>
      <c r="G1339">
        <f>IFERROR(VLOOKUP(D1339:D2051,'Факторы ликвидности'!C$4:L$2204,2,FALSE),0)</f>
        <v>55.1</v>
      </c>
      <c r="H1339">
        <f>IFERROR(VLOOKUP(D1339:D2051,'Факторы ликвидности'!C$4:L$2204,3,FALSE),0)</f>
        <v>24.9</v>
      </c>
      <c r="I1339">
        <f>IFERROR(VLOOKUP(D1339:D2051,'Факторы ликвидности'!C$4:L$2204,4,FALSE),0)</f>
        <v>0</v>
      </c>
      <c r="J1339">
        <f>IFERROR(VLOOKUP(D1339:D2051,'Факторы ликвидности'!C$4:L$2204,5,FALSE),0)</f>
        <v>0</v>
      </c>
      <c r="K1339">
        <f>IFERROR(VLOOKUP(D1339:D2051,'Факторы ликвидности'!C$4:L$2204,6,FALSE),0)</f>
        <v>0</v>
      </c>
      <c r="L1339">
        <f>IFERROR(VLOOKUP(D1339:D2051,'Факторы ликвидности'!C$4:L$2204,7,FALSE),0)</f>
        <v>0</v>
      </c>
      <c r="M1339">
        <f>IFERROR(VLOOKUP(D1339:D2051,'Факторы ликвидности'!C$4:L$2204,8,FALSE),0)</f>
        <v>0</v>
      </c>
      <c r="N1339">
        <f>IFERROR(VLOOKUP(D1339:D2051,'Факторы ликвидности'!C$4:L$2204,10,FALSE),0)</f>
        <v>177.5</v>
      </c>
    </row>
    <row r="1340" spans="2:14" x14ac:dyDescent="0.3">
      <c r="B1340">
        <v>1336</v>
      </c>
      <c r="C1340" s="16">
        <f t="shared" si="25"/>
        <v>7</v>
      </c>
      <c r="D1340" s="17">
        <v>42456</v>
      </c>
      <c r="E1340">
        <f>IFERROR(VLOOKUP(D1339:D2052,'Остатки на корсчетах'!B$3:D$4956,2,FALSE),0)</f>
        <v>0</v>
      </c>
      <c r="F1340">
        <f>IFERROR(VLOOKUP(D1340:D2052,Сальдо!C$3:D$4010,2,FALSE),0)</f>
        <v>0</v>
      </c>
      <c r="G1340">
        <f>IFERROR(VLOOKUP(D1340:D2052,'Факторы ликвидности'!C$4:L$2204,2,FALSE),0)</f>
        <v>0</v>
      </c>
      <c r="H1340">
        <f>IFERROR(VLOOKUP(D1340:D2052,'Факторы ликвидности'!C$4:L$2204,3,FALSE),0)</f>
        <v>0</v>
      </c>
      <c r="I1340">
        <f>IFERROR(VLOOKUP(D1340:D2052,'Факторы ликвидности'!C$4:L$2204,4,FALSE),0)</f>
        <v>0</v>
      </c>
      <c r="J1340">
        <f>IFERROR(VLOOKUP(D1340:D2052,'Факторы ликвидности'!C$4:L$2204,5,FALSE),0)</f>
        <v>0</v>
      </c>
      <c r="K1340">
        <f>IFERROR(VLOOKUP(D1340:D2052,'Факторы ликвидности'!C$4:L$2204,6,FALSE),0)</f>
        <v>0</v>
      </c>
      <c r="L1340">
        <f>IFERROR(VLOOKUP(D1340:D2052,'Факторы ликвидности'!C$4:L$2204,7,FALSE),0)</f>
        <v>0</v>
      </c>
      <c r="M1340">
        <f>IFERROR(VLOOKUP(D1340:D2052,'Факторы ликвидности'!C$4:L$2204,8,FALSE),0)</f>
        <v>0</v>
      </c>
      <c r="N1340">
        <f>IFERROR(VLOOKUP(D1340:D2052,'Факторы ликвидности'!C$4:L$2204,10,FALSE),0)</f>
        <v>0</v>
      </c>
    </row>
    <row r="1341" spans="2:14" x14ac:dyDescent="0.3">
      <c r="B1341">
        <v>1337</v>
      </c>
      <c r="C1341" s="16">
        <f t="shared" si="25"/>
        <v>6</v>
      </c>
      <c r="D1341" s="17">
        <v>42455</v>
      </c>
      <c r="E1341">
        <f>IFERROR(VLOOKUP(D1340:D2053,'Остатки на корсчетах'!B$3:D$4956,2,FALSE),0)</f>
        <v>0</v>
      </c>
      <c r="F1341">
        <f>IFERROR(VLOOKUP(D1341:D2053,Сальдо!C$3:D$4010,2,FALSE),0)</f>
        <v>0</v>
      </c>
      <c r="G1341">
        <f>IFERROR(VLOOKUP(D1341:D2053,'Факторы ликвидности'!C$4:L$2204,2,FALSE),0)</f>
        <v>0</v>
      </c>
      <c r="H1341">
        <f>IFERROR(VLOOKUP(D1341:D2053,'Факторы ликвидности'!C$4:L$2204,3,FALSE),0)</f>
        <v>0</v>
      </c>
      <c r="I1341">
        <f>IFERROR(VLOOKUP(D1341:D2053,'Факторы ликвидности'!C$4:L$2204,4,FALSE),0)</f>
        <v>0</v>
      </c>
      <c r="J1341">
        <f>IFERROR(VLOOKUP(D1341:D2053,'Факторы ликвидности'!C$4:L$2204,5,FALSE),0)</f>
        <v>0</v>
      </c>
      <c r="K1341">
        <f>IFERROR(VLOOKUP(D1341:D2053,'Факторы ликвидности'!C$4:L$2204,6,FALSE),0)</f>
        <v>0</v>
      </c>
      <c r="L1341">
        <f>IFERROR(VLOOKUP(D1341:D2053,'Факторы ликвидности'!C$4:L$2204,7,FALSE),0)</f>
        <v>0</v>
      </c>
      <c r="M1341">
        <f>IFERROR(VLOOKUP(D1341:D2053,'Факторы ликвидности'!C$4:L$2204,8,FALSE),0)</f>
        <v>0</v>
      </c>
      <c r="N1341">
        <f>IFERROR(VLOOKUP(D1341:D2053,'Факторы ликвидности'!C$4:L$2204,10,FALSE),0)</f>
        <v>0</v>
      </c>
    </row>
    <row r="1342" spans="2:14" x14ac:dyDescent="0.3">
      <c r="B1342">
        <v>1338</v>
      </c>
      <c r="C1342" s="16">
        <f t="shared" si="25"/>
        <v>5</v>
      </c>
      <c r="D1342" s="17">
        <v>42454</v>
      </c>
      <c r="E1342">
        <f>IFERROR(VLOOKUP(D1341:D2054,'Остатки на корсчетах'!B$3:D$4956,2,FALSE),0)</f>
        <v>1644.1</v>
      </c>
      <c r="F1342">
        <f>IFERROR(VLOOKUP(D1342:D2054,Сальдо!C$3:D$4010,2,FALSE),0)</f>
        <v>243</v>
      </c>
      <c r="G1342">
        <f>IFERROR(VLOOKUP(D1342:D2054,'Факторы ликвидности'!C$4:L$2204,2,FALSE),0)</f>
        <v>2.6</v>
      </c>
      <c r="H1342">
        <f>IFERROR(VLOOKUP(D1342:D2054,'Факторы ликвидности'!C$4:L$2204,3,FALSE),0)</f>
        <v>-469.2</v>
      </c>
      <c r="I1342">
        <f>IFERROR(VLOOKUP(D1342:D2054,'Факторы ликвидности'!C$4:L$2204,4,FALSE),0)</f>
        <v>0</v>
      </c>
      <c r="J1342">
        <f>IFERROR(VLOOKUP(D1342:D2054,'Факторы ликвидности'!C$4:L$2204,5,FALSE),0)</f>
        <v>0</v>
      </c>
      <c r="K1342">
        <f>IFERROR(VLOOKUP(D1342:D2054,'Факторы ликвидности'!C$4:L$2204,6,FALSE),0)</f>
        <v>0</v>
      </c>
      <c r="L1342">
        <f>IFERROR(VLOOKUP(D1342:D2054,'Факторы ликвидности'!C$4:L$2204,7,FALSE),0)</f>
        <v>0</v>
      </c>
      <c r="M1342">
        <f>IFERROR(VLOOKUP(D1342:D2054,'Факторы ликвидности'!C$4:L$2204,8,FALSE),0)</f>
        <v>0.6</v>
      </c>
      <c r="N1342">
        <f>IFERROR(VLOOKUP(D1342:D2054,'Факторы ликвидности'!C$4:L$2204,10,FALSE),0)</f>
        <v>75.900000000000006</v>
      </c>
    </row>
    <row r="1343" spans="2:14" x14ac:dyDescent="0.3">
      <c r="B1343">
        <v>1339</v>
      </c>
      <c r="C1343" s="16">
        <f t="shared" si="25"/>
        <v>4</v>
      </c>
      <c r="D1343" s="17">
        <v>42453</v>
      </c>
      <c r="E1343">
        <f>IFERROR(VLOOKUP(D1342:D2055,'Остатки на корсчетах'!B$3:D$4956,2,FALSE),0)</f>
        <v>1726.7</v>
      </c>
      <c r="F1343">
        <f>IFERROR(VLOOKUP(D1343:D2055,Сальдо!C$3:D$4010,2,FALSE),0)</f>
        <v>250.5</v>
      </c>
      <c r="G1343">
        <f>IFERROR(VLOOKUP(D1343:D2055,'Факторы ликвидности'!C$4:L$2204,2,FALSE),0)</f>
        <v>12.2</v>
      </c>
      <c r="H1343">
        <f>IFERROR(VLOOKUP(D1343:D2055,'Факторы ликвидности'!C$4:L$2204,3,FALSE),0)</f>
        <v>-105.4</v>
      </c>
      <c r="I1343">
        <f>IFERROR(VLOOKUP(D1343:D2055,'Факторы ликвидности'!C$4:L$2204,4,FALSE),0)</f>
        <v>0</v>
      </c>
      <c r="J1343">
        <f>IFERROR(VLOOKUP(D1343:D2055,'Факторы ликвидности'!C$4:L$2204,5,FALSE),0)</f>
        <v>0</v>
      </c>
      <c r="K1343">
        <f>IFERROR(VLOOKUP(D1343:D2055,'Факторы ликвидности'!C$4:L$2204,6,FALSE),0)</f>
        <v>0</v>
      </c>
      <c r="L1343">
        <f>IFERROR(VLOOKUP(D1343:D2055,'Факторы ликвидности'!C$4:L$2204,7,FALSE),0)</f>
        <v>0</v>
      </c>
      <c r="M1343">
        <f>IFERROR(VLOOKUP(D1343:D2055,'Факторы ликвидности'!C$4:L$2204,8,FALSE),0)</f>
        <v>0</v>
      </c>
      <c r="N1343">
        <f>IFERROR(VLOOKUP(D1343:D2055,'Факторы ликвидности'!C$4:L$2204,10,FALSE),0)</f>
        <v>10.6</v>
      </c>
    </row>
    <row r="1344" spans="2:14" x14ac:dyDescent="0.3">
      <c r="B1344">
        <v>1340</v>
      </c>
      <c r="C1344" s="16">
        <f t="shared" si="25"/>
        <v>3</v>
      </c>
      <c r="D1344" s="17">
        <v>42452</v>
      </c>
      <c r="E1344">
        <f>IFERROR(VLOOKUP(D1343:D2056,'Остатки на корсчетах'!B$3:D$4956,2,FALSE),0)</f>
        <v>1626.6</v>
      </c>
      <c r="F1344">
        <f>IFERROR(VLOOKUP(D1344:D2056,Сальдо!C$3:D$4010,2,FALSE),0)</f>
        <v>332.1</v>
      </c>
      <c r="G1344">
        <f>IFERROR(VLOOKUP(D1344:D2056,'Факторы ликвидности'!C$4:L$2204,2,FALSE),0)</f>
        <v>28.4</v>
      </c>
      <c r="H1344">
        <f>IFERROR(VLOOKUP(D1344:D2056,'Факторы ликвидности'!C$4:L$2204,3,FALSE),0)</f>
        <v>-7.3</v>
      </c>
      <c r="I1344">
        <f>IFERROR(VLOOKUP(D1344:D2056,'Факторы ликвидности'!C$4:L$2204,4,FALSE),0)</f>
        <v>0</v>
      </c>
      <c r="J1344">
        <f>IFERROR(VLOOKUP(D1344:D2056,'Факторы ликвидности'!C$4:L$2204,5,FALSE),0)</f>
        <v>0</v>
      </c>
      <c r="K1344">
        <f>IFERROR(VLOOKUP(D1344:D2056,'Факторы ликвидности'!C$4:L$2204,6,FALSE),0)</f>
        <v>0</v>
      </c>
      <c r="L1344">
        <f>IFERROR(VLOOKUP(D1344:D2056,'Факторы ликвидности'!C$4:L$2204,7,FALSE),0)</f>
        <v>0</v>
      </c>
      <c r="M1344">
        <f>IFERROR(VLOOKUP(D1344:D2056,'Факторы ликвидности'!C$4:L$2204,8,FALSE),0)</f>
        <v>0</v>
      </c>
      <c r="N1344">
        <f>IFERROR(VLOOKUP(D1344:D2056,'Факторы ликвидности'!C$4:L$2204,10,FALSE),0)</f>
        <v>79.099999999999994</v>
      </c>
    </row>
    <row r="1345" spans="2:14" x14ac:dyDescent="0.3">
      <c r="B1345">
        <v>1341</v>
      </c>
      <c r="C1345" s="18">
        <f t="shared" si="25"/>
        <v>2</v>
      </c>
      <c r="D1345" s="8">
        <v>42451</v>
      </c>
      <c r="E1345">
        <f>IFERROR(VLOOKUP(D1344:D2057,'Остатки на корсчетах'!B$3:D$4956,2,FALSE),0)</f>
        <v>1636.7</v>
      </c>
      <c r="F1345">
        <f>IFERROR(VLOOKUP(D1345:D2057,Сальдо!C$3:D$4010,2,FALSE),0)</f>
        <v>406.3</v>
      </c>
      <c r="G1345">
        <f>IFERROR(VLOOKUP(D1345:D2057,'Факторы ликвидности'!C$4:L$2204,2,FALSE),0)</f>
        <v>39.4</v>
      </c>
      <c r="H1345">
        <f>IFERROR(VLOOKUP(D1345:D2057,'Факторы ликвидности'!C$4:L$2204,3,FALSE),0)</f>
        <v>-257.3</v>
      </c>
      <c r="I1345">
        <f>IFERROR(VLOOKUP(D1345:D2057,'Факторы ликвидности'!C$4:L$2204,4,FALSE),0)</f>
        <v>0</v>
      </c>
      <c r="J1345">
        <f>IFERROR(VLOOKUP(D1345:D2057,'Факторы ликвидности'!C$4:L$2204,5,FALSE),0)</f>
        <v>0</v>
      </c>
      <c r="K1345">
        <f>IFERROR(VLOOKUP(D1345:D2057,'Факторы ликвидности'!C$4:L$2204,6,FALSE),0)</f>
        <v>0</v>
      </c>
      <c r="L1345">
        <f>IFERROR(VLOOKUP(D1345:D2057,'Факторы ликвидности'!C$4:L$2204,7,FALSE),0)</f>
        <v>0</v>
      </c>
      <c r="M1345">
        <f>IFERROR(VLOOKUP(D1345:D2057,'Факторы ликвидности'!C$4:L$2204,8,FALSE),0)</f>
        <v>0.4</v>
      </c>
      <c r="N1345">
        <f>IFERROR(VLOOKUP(D1345:D2057,'Факторы ликвидности'!C$4:L$2204,10,FALSE),0)</f>
        <v>207.3</v>
      </c>
    </row>
    <row r="1346" spans="2:14" x14ac:dyDescent="0.3">
      <c r="B1346">
        <v>1342</v>
      </c>
      <c r="C1346" s="18">
        <f t="shared" si="25"/>
        <v>1</v>
      </c>
      <c r="D1346" s="8">
        <v>42450</v>
      </c>
      <c r="E1346">
        <f>IFERROR(VLOOKUP(D1345:D2058,'Остатки на корсчетах'!B$3:D$4956,2,FALSE),0)</f>
        <v>1739.8</v>
      </c>
      <c r="F1346">
        <f>IFERROR(VLOOKUP(D1346:D2058,Сальдо!C$3:D$4010,2,FALSE),0)</f>
        <v>293.3</v>
      </c>
      <c r="G1346">
        <f>IFERROR(VLOOKUP(D1346:D2058,'Факторы ликвидности'!C$4:L$2204,2,FALSE),0)</f>
        <v>51.4</v>
      </c>
      <c r="H1346">
        <f>IFERROR(VLOOKUP(D1346:D2058,'Факторы ликвидности'!C$4:L$2204,3,FALSE),0)</f>
        <v>-30.6</v>
      </c>
      <c r="I1346">
        <f>IFERROR(VLOOKUP(D1346:D2058,'Факторы ликвидности'!C$4:L$2204,4,FALSE),0)</f>
        <v>0</v>
      </c>
      <c r="J1346">
        <f>IFERROR(VLOOKUP(D1346:D2058,'Факторы ликвидности'!C$4:L$2204,5,FALSE),0)</f>
        <v>0</v>
      </c>
      <c r="K1346">
        <f>IFERROR(VLOOKUP(D1346:D2058,'Факторы ликвидности'!C$4:L$2204,6,FALSE),0)</f>
        <v>0</v>
      </c>
      <c r="L1346">
        <f>IFERROR(VLOOKUP(D1346:D2058,'Факторы ликвидности'!C$4:L$2204,7,FALSE),0)</f>
        <v>0</v>
      </c>
      <c r="M1346">
        <f>IFERROR(VLOOKUP(D1346:D2058,'Факторы ликвидности'!C$4:L$2204,8,FALSE),0)</f>
        <v>0.2</v>
      </c>
      <c r="N1346">
        <f>IFERROR(VLOOKUP(D1346:D2058,'Факторы ликвидности'!C$4:L$2204,10,FALSE),0)</f>
        <v>-124.2</v>
      </c>
    </row>
    <row r="1347" spans="2:14" x14ac:dyDescent="0.3">
      <c r="B1347">
        <v>1343</v>
      </c>
      <c r="C1347" s="18">
        <f t="shared" si="25"/>
        <v>7</v>
      </c>
      <c r="D1347" s="19">
        <v>42449</v>
      </c>
      <c r="E1347">
        <f>IFERROR(VLOOKUP(D1346:D2059,'Остатки на корсчетах'!B$3:D$4956,2,FALSE),0)</f>
        <v>0</v>
      </c>
      <c r="F1347">
        <f>IFERROR(VLOOKUP(D1347:D2059,Сальдо!C$3:D$4010,2,FALSE),0)</f>
        <v>0</v>
      </c>
      <c r="G1347">
        <f>IFERROR(VLOOKUP(D1347:D2059,'Факторы ликвидности'!C$4:L$2204,2,FALSE),0)</f>
        <v>0</v>
      </c>
      <c r="H1347">
        <f>IFERROR(VLOOKUP(D1347:D2059,'Факторы ликвидности'!C$4:L$2204,3,FALSE),0)</f>
        <v>0</v>
      </c>
      <c r="I1347">
        <f>IFERROR(VLOOKUP(D1347:D2059,'Факторы ликвидности'!C$4:L$2204,4,FALSE),0)</f>
        <v>0</v>
      </c>
      <c r="J1347">
        <f>IFERROR(VLOOKUP(D1347:D2059,'Факторы ликвидности'!C$4:L$2204,5,FALSE),0)</f>
        <v>0</v>
      </c>
      <c r="K1347">
        <f>IFERROR(VLOOKUP(D1347:D2059,'Факторы ликвидности'!C$4:L$2204,6,FALSE),0)</f>
        <v>0</v>
      </c>
      <c r="L1347">
        <f>IFERROR(VLOOKUP(D1347:D2059,'Факторы ликвидности'!C$4:L$2204,7,FALSE),0)</f>
        <v>0</v>
      </c>
      <c r="M1347">
        <f>IFERROR(VLOOKUP(D1347:D2059,'Факторы ликвидности'!C$4:L$2204,8,FALSE),0)</f>
        <v>0</v>
      </c>
      <c r="N1347">
        <f>IFERROR(VLOOKUP(D1347:D2059,'Факторы ликвидности'!C$4:L$2204,10,FALSE),0)</f>
        <v>0</v>
      </c>
    </row>
    <row r="1348" spans="2:14" x14ac:dyDescent="0.3">
      <c r="B1348">
        <v>1344</v>
      </c>
      <c r="C1348" s="18">
        <f t="shared" si="25"/>
        <v>6</v>
      </c>
      <c r="D1348" s="19">
        <v>42448</v>
      </c>
      <c r="E1348">
        <f>IFERROR(VLOOKUP(D1347:D2060,'Остатки на корсчетах'!B$3:D$4956,2,FALSE),0)</f>
        <v>0</v>
      </c>
      <c r="F1348">
        <f>IFERROR(VLOOKUP(D1348:D2060,Сальдо!C$3:D$4010,2,FALSE),0)</f>
        <v>0</v>
      </c>
      <c r="G1348">
        <f>IFERROR(VLOOKUP(D1348:D2060,'Факторы ликвидности'!C$4:L$2204,2,FALSE),0)</f>
        <v>0</v>
      </c>
      <c r="H1348">
        <f>IFERROR(VLOOKUP(D1348:D2060,'Факторы ликвидности'!C$4:L$2204,3,FALSE),0)</f>
        <v>0</v>
      </c>
      <c r="I1348">
        <f>IFERROR(VLOOKUP(D1348:D2060,'Факторы ликвидности'!C$4:L$2204,4,FALSE),0)</f>
        <v>0</v>
      </c>
      <c r="J1348">
        <f>IFERROR(VLOOKUP(D1348:D2060,'Факторы ликвидности'!C$4:L$2204,5,FALSE),0)</f>
        <v>0</v>
      </c>
      <c r="K1348">
        <f>IFERROR(VLOOKUP(D1348:D2060,'Факторы ликвидности'!C$4:L$2204,6,FALSE),0)</f>
        <v>0</v>
      </c>
      <c r="L1348">
        <f>IFERROR(VLOOKUP(D1348:D2060,'Факторы ликвидности'!C$4:L$2204,7,FALSE),0)</f>
        <v>0</v>
      </c>
      <c r="M1348">
        <f>IFERROR(VLOOKUP(D1348:D2060,'Факторы ликвидности'!C$4:L$2204,8,FALSE),0)</f>
        <v>0</v>
      </c>
      <c r="N1348">
        <f>IFERROR(VLOOKUP(D1348:D2060,'Факторы ликвидности'!C$4:L$2204,10,FALSE),0)</f>
        <v>0</v>
      </c>
    </row>
    <row r="1349" spans="2:14" x14ac:dyDescent="0.3">
      <c r="B1349">
        <v>1345</v>
      </c>
      <c r="C1349" s="18">
        <f t="shared" si="25"/>
        <v>5</v>
      </c>
      <c r="D1349" s="19">
        <v>42447</v>
      </c>
      <c r="E1349">
        <f>IFERROR(VLOOKUP(D1348:D2061,'Остатки на корсчетах'!B$3:D$4956,2,FALSE),0)</f>
        <v>1614.8</v>
      </c>
      <c r="F1349">
        <f>IFERROR(VLOOKUP(D1349:D2061,Сальдо!C$3:D$4010,2,FALSE),0)</f>
        <v>296.3</v>
      </c>
      <c r="G1349">
        <f>IFERROR(VLOOKUP(D1349:D2061,'Факторы ликвидности'!C$4:L$2204,2,FALSE),0)</f>
        <v>-18.600000000000001</v>
      </c>
      <c r="H1349">
        <f>IFERROR(VLOOKUP(D1349:D2061,'Факторы ликвидности'!C$4:L$2204,3,FALSE),0)</f>
        <v>144.30000000000001</v>
      </c>
      <c r="I1349">
        <f>IFERROR(VLOOKUP(D1349:D2061,'Факторы ликвидности'!C$4:L$2204,4,FALSE),0)</f>
        <v>0</v>
      </c>
      <c r="J1349">
        <f>IFERROR(VLOOKUP(D1349:D2061,'Факторы ликвидности'!C$4:L$2204,5,FALSE),0)</f>
        <v>0</v>
      </c>
      <c r="K1349">
        <f>IFERROR(VLOOKUP(D1349:D2061,'Факторы ликвидности'!C$4:L$2204,6,FALSE),0)</f>
        <v>0</v>
      </c>
      <c r="L1349">
        <f>IFERROR(VLOOKUP(D1349:D2061,'Факторы ликвидности'!C$4:L$2204,7,FALSE),0)</f>
        <v>0</v>
      </c>
      <c r="M1349">
        <f>IFERROR(VLOOKUP(D1349:D2061,'Факторы ликвидности'!C$4:L$2204,8,FALSE),0)</f>
        <v>-2.1</v>
      </c>
      <c r="N1349">
        <f>IFERROR(VLOOKUP(D1349:D2061,'Факторы ликвидности'!C$4:L$2204,10,FALSE),0)</f>
        <v>1.4</v>
      </c>
    </row>
    <row r="1350" spans="2:14" x14ac:dyDescent="0.3">
      <c r="B1350">
        <v>1346</v>
      </c>
      <c r="C1350" s="18">
        <f t="shared" ref="C1350:C1413" si="26">WEEKDAY(D1350,2)</f>
        <v>4</v>
      </c>
      <c r="D1350" s="19">
        <v>42446</v>
      </c>
      <c r="E1350">
        <f>IFERROR(VLOOKUP(D1349:D2062,'Остатки на корсчетах'!B$3:D$4956,2,FALSE),0)</f>
        <v>1654</v>
      </c>
      <c r="F1350">
        <f>IFERROR(VLOOKUP(D1350:D2062,Сальдо!C$3:D$4010,2,FALSE),0)</f>
        <v>188.8</v>
      </c>
      <c r="G1350">
        <f>IFERROR(VLOOKUP(D1350:D2062,'Факторы ликвидности'!C$4:L$2204,2,FALSE),0)</f>
        <v>-23.6</v>
      </c>
      <c r="H1350">
        <f>IFERROR(VLOOKUP(D1350:D2062,'Факторы ликвидности'!C$4:L$2204,3,FALSE),0)</f>
        <v>62.2</v>
      </c>
      <c r="I1350">
        <f>IFERROR(VLOOKUP(D1350:D2062,'Факторы ликвидности'!C$4:L$2204,4,FALSE),0)</f>
        <v>0</v>
      </c>
      <c r="J1350">
        <f>IFERROR(VLOOKUP(D1350:D2062,'Факторы ликвидности'!C$4:L$2204,5,FALSE),0)</f>
        <v>0</v>
      </c>
      <c r="K1350">
        <f>IFERROR(VLOOKUP(D1350:D2062,'Факторы ликвидности'!C$4:L$2204,6,FALSE),0)</f>
        <v>0</v>
      </c>
      <c r="L1350">
        <f>IFERROR(VLOOKUP(D1350:D2062,'Факторы ликвидности'!C$4:L$2204,7,FALSE),0)</f>
        <v>0</v>
      </c>
      <c r="M1350">
        <f>IFERROR(VLOOKUP(D1350:D2062,'Факторы ликвидности'!C$4:L$2204,8,FALSE),0)</f>
        <v>-3.8</v>
      </c>
      <c r="N1350">
        <f>IFERROR(VLOOKUP(D1350:D2062,'Факторы ликвидности'!C$4:L$2204,10,FALSE),0)</f>
        <v>-73.900000000000006</v>
      </c>
    </row>
    <row r="1351" spans="2:14" x14ac:dyDescent="0.3">
      <c r="B1351">
        <v>1347</v>
      </c>
      <c r="C1351" s="18">
        <f t="shared" si="26"/>
        <v>3</v>
      </c>
      <c r="D1351" s="19">
        <v>42445</v>
      </c>
      <c r="E1351">
        <f>IFERROR(VLOOKUP(D1350:D2063,'Остатки на корсчетах'!B$3:D$4956,2,FALSE),0)</f>
        <v>1366.6</v>
      </c>
      <c r="F1351">
        <f>IFERROR(VLOOKUP(D1351:D2063,Сальдо!C$3:D$4010,2,FALSE),0)</f>
        <v>506.6</v>
      </c>
      <c r="G1351">
        <f>IFERROR(VLOOKUP(D1351:D2063,'Факторы ликвидности'!C$4:L$2204,2,FALSE),0)</f>
        <v>-15.1</v>
      </c>
      <c r="H1351">
        <f>IFERROR(VLOOKUP(D1351:D2063,'Факторы ликвидности'!C$4:L$2204,3,FALSE),0)</f>
        <v>16.399999999999999</v>
      </c>
      <c r="I1351">
        <f>IFERROR(VLOOKUP(D1351:D2063,'Факторы ликвидности'!C$4:L$2204,4,FALSE),0)</f>
        <v>0</v>
      </c>
      <c r="J1351">
        <f>IFERROR(VLOOKUP(D1351:D2063,'Факторы ликвидности'!C$4:L$2204,5,FALSE),0)</f>
        <v>0</v>
      </c>
      <c r="K1351">
        <f>IFERROR(VLOOKUP(D1351:D2063,'Факторы ликвидности'!C$4:L$2204,6,FALSE),0)</f>
        <v>0</v>
      </c>
      <c r="L1351">
        <f>IFERROR(VLOOKUP(D1351:D2063,'Факторы ликвидности'!C$4:L$2204,7,FALSE),0)</f>
        <v>0</v>
      </c>
      <c r="M1351">
        <f>IFERROR(VLOOKUP(D1351:D2063,'Факторы ликвидности'!C$4:L$2204,8,FALSE),0)</f>
        <v>0.2</v>
      </c>
      <c r="N1351">
        <f>IFERROR(VLOOKUP(D1351:D2063,'Факторы ликвидности'!C$4:L$2204,10,FALSE),0)</f>
        <v>285.8</v>
      </c>
    </row>
    <row r="1352" spans="2:14" x14ac:dyDescent="0.3">
      <c r="B1352">
        <v>1348</v>
      </c>
      <c r="C1352" s="16">
        <f t="shared" si="26"/>
        <v>2</v>
      </c>
      <c r="D1352" s="17">
        <v>42444</v>
      </c>
      <c r="E1352">
        <f>IFERROR(VLOOKUP(D1351:D2064,'Остатки на корсчетах'!B$3:D$4956,2,FALSE),0)</f>
        <v>1409.1</v>
      </c>
      <c r="F1352">
        <f>IFERROR(VLOOKUP(D1352:D2064,Сальдо!C$3:D$4010,2,FALSE),0)</f>
        <v>235.5</v>
      </c>
      <c r="G1352">
        <f>IFERROR(VLOOKUP(D1352:D2064,'Факторы ликвидности'!C$4:L$2204,2,FALSE),0)</f>
        <v>2.2000000000000002</v>
      </c>
      <c r="H1352">
        <f>IFERROR(VLOOKUP(D1352:D2064,'Факторы ликвидности'!C$4:L$2204,3,FALSE),0)</f>
        <v>-21.4</v>
      </c>
      <c r="I1352">
        <f>IFERROR(VLOOKUP(D1352:D2064,'Факторы ликвидности'!C$4:L$2204,4,FALSE),0)</f>
        <v>0</v>
      </c>
      <c r="J1352">
        <f>IFERROR(VLOOKUP(D1352:D2064,'Факторы ликвидности'!C$4:L$2204,5,FALSE),0)</f>
        <v>0</v>
      </c>
      <c r="K1352">
        <f>IFERROR(VLOOKUP(D1352:D2064,'Факторы ликвидности'!C$4:L$2204,6,FALSE),0)</f>
        <v>0</v>
      </c>
      <c r="L1352">
        <f>IFERROR(VLOOKUP(D1352:D2064,'Факторы ликвидности'!C$4:L$2204,7,FALSE),0)</f>
        <v>0</v>
      </c>
      <c r="M1352">
        <f>IFERROR(VLOOKUP(D1352:D2064,'Факторы ликвидности'!C$4:L$2204,8,FALSE),0)</f>
        <v>0</v>
      </c>
      <c r="N1352">
        <f>IFERROR(VLOOKUP(D1352:D2064,'Факторы ликвидности'!C$4:L$2204,10,FALSE),0)</f>
        <v>-23.4</v>
      </c>
    </row>
    <row r="1353" spans="2:14" x14ac:dyDescent="0.3">
      <c r="B1353">
        <v>1349</v>
      </c>
      <c r="C1353" s="16">
        <f t="shared" si="26"/>
        <v>1</v>
      </c>
      <c r="D1353" s="17">
        <v>42443</v>
      </c>
      <c r="E1353">
        <f>IFERROR(VLOOKUP(D1352:D2065,'Остатки на корсчетах'!B$3:D$4956,2,FALSE),0)</f>
        <v>1467.6</v>
      </c>
      <c r="F1353">
        <f>IFERROR(VLOOKUP(D1353:D2065,Сальдо!C$3:D$4010,2,FALSE),0)</f>
        <v>241.4</v>
      </c>
      <c r="G1353">
        <f>IFERROR(VLOOKUP(D1353:D2065,'Факторы ликвидности'!C$4:L$2204,2,FALSE),0)</f>
        <v>18.100000000000001</v>
      </c>
      <c r="H1353">
        <f>IFERROR(VLOOKUP(D1353:D2065,'Факторы ликвидности'!C$4:L$2204,3,FALSE),0)</f>
        <v>-78.7</v>
      </c>
      <c r="I1353">
        <f>IFERROR(VLOOKUP(D1353:D2065,'Факторы ликвидности'!C$4:L$2204,4,FALSE),0)</f>
        <v>0</v>
      </c>
      <c r="J1353">
        <f>IFERROR(VLOOKUP(D1353:D2065,'Факторы ликвидности'!C$4:L$2204,5,FALSE),0)</f>
        <v>0</v>
      </c>
      <c r="K1353">
        <f>IFERROR(VLOOKUP(D1353:D2065,'Факторы ликвидности'!C$4:L$2204,6,FALSE),0)</f>
        <v>0</v>
      </c>
      <c r="L1353">
        <f>IFERROR(VLOOKUP(D1353:D2065,'Факторы ликвидности'!C$4:L$2204,7,FALSE),0)</f>
        <v>0</v>
      </c>
      <c r="M1353">
        <f>IFERROR(VLOOKUP(D1353:D2065,'Факторы ликвидности'!C$4:L$2204,8,FALSE),0)</f>
        <v>0.1</v>
      </c>
      <c r="N1353">
        <f>IFERROR(VLOOKUP(D1353:D2065,'Факторы ликвидности'!C$4:L$2204,10,FALSE),0)</f>
        <v>2</v>
      </c>
    </row>
    <row r="1354" spans="2:14" x14ac:dyDescent="0.3">
      <c r="B1354">
        <v>1350</v>
      </c>
      <c r="C1354" s="16">
        <f t="shared" si="26"/>
        <v>7</v>
      </c>
      <c r="D1354" s="17">
        <v>42442</v>
      </c>
      <c r="E1354">
        <f>IFERROR(VLOOKUP(D1353:D2066,'Остатки на корсчетах'!B$3:D$4956,2,FALSE),0)</f>
        <v>0</v>
      </c>
      <c r="F1354">
        <f>IFERROR(VLOOKUP(D1354:D2066,Сальдо!C$3:D$4010,2,FALSE),0)</f>
        <v>0</v>
      </c>
      <c r="G1354">
        <f>IFERROR(VLOOKUP(D1354:D2066,'Факторы ликвидности'!C$4:L$2204,2,FALSE),0)</f>
        <v>0</v>
      </c>
      <c r="H1354">
        <f>IFERROR(VLOOKUP(D1354:D2066,'Факторы ликвидности'!C$4:L$2204,3,FALSE),0)</f>
        <v>0</v>
      </c>
      <c r="I1354">
        <f>IFERROR(VLOOKUP(D1354:D2066,'Факторы ликвидности'!C$4:L$2204,4,FALSE),0)</f>
        <v>0</v>
      </c>
      <c r="J1354">
        <f>IFERROR(VLOOKUP(D1354:D2066,'Факторы ликвидности'!C$4:L$2204,5,FALSE),0)</f>
        <v>0</v>
      </c>
      <c r="K1354">
        <f>IFERROR(VLOOKUP(D1354:D2066,'Факторы ликвидности'!C$4:L$2204,6,FALSE),0)</f>
        <v>0</v>
      </c>
      <c r="L1354">
        <f>IFERROR(VLOOKUP(D1354:D2066,'Факторы ликвидности'!C$4:L$2204,7,FALSE),0)</f>
        <v>0</v>
      </c>
      <c r="M1354">
        <f>IFERROR(VLOOKUP(D1354:D2066,'Факторы ликвидности'!C$4:L$2204,8,FALSE),0)</f>
        <v>0</v>
      </c>
      <c r="N1354">
        <f>IFERROR(VLOOKUP(D1354:D2066,'Факторы ликвидности'!C$4:L$2204,10,FALSE),0)</f>
        <v>0</v>
      </c>
    </row>
    <row r="1355" spans="2:14" x14ac:dyDescent="0.3">
      <c r="B1355">
        <v>1351</v>
      </c>
      <c r="C1355" s="16">
        <f t="shared" si="26"/>
        <v>6</v>
      </c>
      <c r="D1355" s="17">
        <v>42441</v>
      </c>
      <c r="E1355">
        <f>IFERROR(VLOOKUP(D1354:D2067,'Остатки на корсчетах'!B$3:D$4956,2,FALSE),0)</f>
        <v>0</v>
      </c>
      <c r="F1355">
        <f>IFERROR(VLOOKUP(D1355:D2067,Сальдо!C$3:D$4010,2,FALSE),0)</f>
        <v>0</v>
      </c>
      <c r="G1355">
        <f>IFERROR(VLOOKUP(D1355:D2067,'Факторы ликвидности'!C$4:L$2204,2,FALSE),0)</f>
        <v>0</v>
      </c>
      <c r="H1355">
        <f>IFERROR(VLOOKUP(D1355:D2067,'Факторы ликвидности'!C$4:L$2204,3,FALSE),0)</f>
        <v>0</v>
      </c>
      <c r="I1355">
        <f>IFERROR(VLOOKUP(D1355:D2067,'Факторы ликвидности'!C$4:L$2204,4,FALSE),0)</f>
        <v>0</v>
      </c>
      <c r="J1355">
        <f>IFERROR(VLOOKUP(D1355:D2067,'Факторы ликвидности'!C$4:L$2204,5,FALSE),0)</f>
        <v>0</v>
      </c>
      <c r="K1355">
        <f>IFERROR(VLOOKUP(D1355:D2067,'Факторы ликвидности'!C$4:L$2204,6,FALSE),0)</f>
        <v>0</v>
      </c>
      <c r="L1355">
        <f>IFERROR(VLOOKUP(D1355:D2067,'Факторы ликвидности'!C$4:L$2204,7,FALSE),0)</f>
        <v>0</v>
      </c>
      <c r="M1355">
        <f>IFERROR(VLOOKUP(D1355:D2067,'Факторы ликвидности'!C$4:L$2204,8,FALSE),0)</f>
        <v>0</v>
      </c>
      <c r="N1355">
        <f>IFERROR(VLOOKUP(D1355:D2067,'Факторы ликвидности'!C$4:L$2204,10,FALSE),0)</f>
        <v>0</v>
      </c>
    </row>
    <row r="1356" spans="2:14" x14ac:dyDescent="0.3">
      <c r="B1356">
        <v>1352</v>
      </c>
      <c r="C1356" s="16">
        <f t="shared" si="26"/>
        <v>5</v>
      </c>
      <c r="D1356" s="17">
        <v>42440</v>
      </c>
      <c r="E1356">
        <f>IFERROR(VLOOKUP(D1355:D2068,'Остатки на корсчетах'!B$3:D$4956,2,FALSE),0)</f>
        <v>1447.7</v>
      </c>
      <c r="F1356">
        <f>IFERROR(VLOOKUP(D1356:D2068,Сальдо!C$3:D$4010,2,FALSE),0)</f>
        <v>254.6</v>
      </c>
      <c r="G1356">
        <f>IFERROR(VLOOKUP(D1356:D2068,'Факторы ликвидности'!C$4:L$2204,2,FALSE),0)</f>
        <v>-37</v>
      </c>
      <c r="H1356">
        <f>IFERROR(VLOOKUP(D1356:D2068,'Факторы ликвидности'!C$4:L$2204,3,FALSE),0)</f>
        <v>45.7</v>
      </c>
      <c r="I1356">
        <f>IFERROR(VLOOKUP(D1356:D2068,'Факторы ликвидности'!C$4:L$2204,4,FALSE),0)</f>
        <v>0</v>
      </c>
      <c r="J1356">
        <f>IFERROR(VLOOKUP(D1356:D2068,'Факторы ликвидности'!C$4:L$2204,5,FALSE),0)</f>
        <v>0</v>
      </c>
      <c r="K1356">
        <f>IFERROR(VLOOKUP(D1356:D2068,'Факторы ликвидности'!C$4:L$2204,6,FALSE),0)</f>
        <v>0</v>
      </c>
      <c r="L1356">
        <f>IFERROR(VLOOKUP(D1356:D2068,'Факторы ликвидности'!C$4:L$2204,7,FALSE),0)</f>
        <v>0</v>
      </c>
      <c r="M1356">
        <f>IFERROR(VLOOKUP(D1356:D2068,'Факторы ликвидности'!C$4:L$2204,8,FALSE),0)</f>
        <v>0.2</v>
      </c>
      <c r="N1356">
        <f>IFERROR(VLOOKUP(D1356:D2068,'Факторы ликвидности'!C$4:L$2204,10,FALSE),0)</f>
        <v>11.2</v>
      </c>
    </row>
    <row r="1357" spans="2:14" x14ac:dyDescent="0.3">
      <c r="B1357">
        <v>1353</v>
      </c>
      <c r="C1357" s="16">
        <f t="shared" si="26"/>
        <v>4</v>
      </c>
      <c r="D1357" s="17">
        <v>42439</v>
      </c>
      <c r="E1357">
        <f>IFERROR(VLOOKUP(D1356:D2069,'Остатки на корсчетах'!B$3:D$4956,2,FALSE),0)</f>
        <v>1586.6</v>
      </c>
      <c r="F1357">
        <f>IFERROR(VLOOKUP(D1357:D2069,Сальдо!C$3:D$4010,2,FALSE),0)</f>
        <v>127.9</v>
      </c>
      <c r="G1357">
        <f>IFERROR(VLOOKUP(D1357:D2069,'Факторы ликвидности'!C$4:L$2204,2,FALSE),0)</f>
        <v>-16.3</v>
      </c>
      <c r="H1357">
        <f>IFERROR(VLOOKUP(D1357:D2069,'Факторы ликвидности'!C$4:L$2204,3,FALSE),0)</f>
        <v>4.4000000000000004</v>
      </c>
      <c r="I1357">
        <f>IFERROR(VLOOKUP(D1357:D2069,'Факторы ликвидности'!C$4:L$2204,4,FALSE),0)</f>
        <v>0</v>
      </c>
      <c r="J1357">
        <f>IFERROR(VLOOKUP(D1357:D2069,'Факторы ликвидности'!C$4:L$2204,5,FALSE),0)</f>
        <v>0</v>
      </c>
      <c r="K1357">
        <f>IFERROR(VLOOKUP(D1357:D2069,'Факторы ликвидности'!C$4:L$2204,6,FALSE),0)</f>
        <v>0</v>
      </c>
      <c r="L1357">
        <f>IFERROR(VLOOKUP(D1357:D2069,'Факторы ликвидности'!C$4:L$2204,7,FALSE),0)</f>
        <v>0</v>
      </c>
      <c r="M1357">
        <f>IFERROR(VLOOKUP(D1357:D2069,'Факторы ликвидности'!C$4:L$2204,8,FALSE),0)</f>
        <v>0</v>
      </c>
      <c r="N1357">
        <f>IFERROR(VLOOKUP(D1357:D2069,'Факторы ликвидности'!C$4:L$2204,10,FALSE),0)</f>
        <v>-127</v>
      </c>
    </row>
    <row r="1358" spans="2:14" x14ac:dyDescent="0.3">
      <c r="B1358">
        <v>1354</v>
      </c>
      <c r="C1358" s="16">
        <f t="shared" si="26"/>
        <v>3</v>
      </c>
      <c r="D1358" s="17">
        <v>42438</v>
      </c>
      <c r="E1358">
        <f>IFERROR(VLOOKUP(D1357:D2070,'Остатки на корсчетах'!B$3:D$4956,2,FALSE),0)</f>
        <v>1591.7</v>
      </c>
      <c r="F1358">
        <f>IFERROR(VLOOKUP(D1358:D2070,Сальдо!C$3:D$4010,2,FALSE),0)</f>
        <v>38.700000000000003</v>
      </c>
      <c r="G1358">
        <f>IFERROR(VLOOKUP(D1358:D2070,'Факторы ликвидности'!C$4:L$2204,2,FALSE),0)</f>
        <v>37.6</v>
      </c>
      <c r="H1358">
        <f>IFERROR(VLOOKUP(D1358:D2070,'Факторы ликвидности'!C$4:L$2204,3,FALSE),0)</f>
        <v>30.8</v>
      </c>
      <c r="I1358">
        <f>IFERROR(VLOOKUP(D1358:D2070,'Факторы ликвидности'!C$4:L$2204,4,FALSE),0)</f>
        <v>0</v>
      </c>
      <c r="J1358">
        <f>IFERROR(VLOOKUP(D1358:D2070,'Факторы ликвидности'!C$4:L$2204,5,FALSE),0)</f>
        <v>0</v>
      </c>
      <c r="K1358">
        <f>IFERROR(VLOOKUP(D1358:D2070,'Факторы ликвидности'!C$4:L$2204,6,FALSE),0)</f>
        <v>0</v>
      </c>
      <c r="L1358">
        <f>IFERROR(VLOOKUP(D1358:D2070,'Факторы ликвидности'!C$4:L$2204,7,FALSE),0)</f>
        <v>0</v>
      </c>
      <c r="M1358">
        <f>IFERROR(VLOOKUP(D1358:D2070,'Факторы ликвидности'!C$4:L$2204,8,FALSE),0)</f>
        <v>0</v>
      </c>
      <c r="N1358">
        <f>IFERROR(VLOOKUP(D1358:D2070,'Факторы ликвидности'!C$4:L$2204,10,FALSE),0)</f>
        <v>-73.599999999999994</v>
      </c>
    </row>
    <row r="1359" spans="2:14" x14ac:dyDescent="0.3">
      <c r="B1359">
        <v>1355</v>
      </c>
      <c r="C1359" s="18">
        <f t="shared" si="26"/>
        <v>2</v>
      </c>
      <c r="D1359" s="8">
        <v>42437</v>
      </c>
      <c r="E1359">
        <f>IFERROR(VLOOKUP(D1358:D2071,'Остатки на корсчетах'!B$3:D$4956,2,FALSE),0)</f>
        <v>0</v>
      </c>
      <c r="F1359">
        <f>IFERROR(VLOOKUP(D1359:D2071,Сальдо!C$3:D$4010,2,FALSE),0)</f>
        <v>0</v>
      </c>
      <c r="G1359">
        <f>IFERROR(VLOOKUP(D1359:D2071,'Факторы ликвидности'!C$4:L$2204,2,FALSE),0)</f>
        <v>0</v>
      </c>
      <c r="H1359">
        <f>IFERROR(VLOOKUP(D1359:D2071,'Факторы ликвидности'!C$4:L$2204,3,FALSE),0)</f>
        <v>0</v>
      </c>
      <c r="I1359">
        <f>IFERROR(VLOOKUP(D1359:D2071,'Факторы ликвидности'!C$4:L$2204,4,FALSE),0)</f>
        <v>0</v>
      </c>
      <c r="J1359">
        <f>IFERROR(VLOOKUP(D1359:D2071,'Факторы ликвидности'!C$4:L$2204,5,FALSE),0)</f>
        <v>0</v>
      </c>
      <c r="K1359">
        <f>IFERROR(VLOOKUP(D1359:D2071,'Факторы ликвидности'!C$4:L$2204,6,FALSE),0)</f>
        <v>0</v>
      </c>
      <c r="L1359">
        <f>IFERROR(VLOOKUP(D1359:D2071,'Факторы ликвидности'!C$4:L$2204,7,FALSE),0)</f>
        <v>0</v>
      </c>
      <c r="M1359">
        <f>IFERROR(VLOOKUP(D1359:D2071,'Факторы ликвидности'!C$4:L$2204,8,FALSE),0)</f>
        <v>0</v>
      </c>
      <c r="N1359">
        <f>IFERROR(VLOOKUP(D1359:D2071,'Факторы ликвидности'!C$4:L$2204,10,FALSE),0)</f>
        <v>0</v>
      </c>
    </row>
    <row r="1360" spans="2:14" x14ac:dyDescent="0.3">
      <c r="B1360">
        <v>1356</v>
      </c>
      <c r="C1360" s="18">
        <f t="shared" si="26"/>
        <v>1</v>
      </c>
      <c r="D1360" s="8">
        <v>42436</v>
      </c>
      <c r="E1360">
        <f>IFERROR(VLOOKUP(D1359:D2072,'Остатки на корсчетах'!B$3:D$4956,2,FALSE),0)</f>
        <v>0</v>
      </c>
      <c r="F1360">
        <f>IFERROR(VLOOKUP(D1360:D2072,Сальдо!C$3:D$4010,2,FALSE),0)</f>
        <v>0</v>
      </c>
      <c r="G1360">
        <f>IFERROR(VLOOKUP(D1360:D2072,'Факторы ликвидности'!C$4:L$2204,2,FALSE),0)</f>
        <v>0</v>
      </c>
      <c r="H1360">
        <f>IFERROR(VLOOKUP(D1360:D2072,'Факторы ликвидности'!C$4:L$2204,3,FALSE),0)</f>
        <v>0</v>
      </c>
      <c r="I1360">
        <f>IFERROR(VLOOKUP(D1360:D2072,'Факторы ликвидности'!C$4:L$2204,4,FALSE),0)</f>
        <v>0</v>
      </c>
      <c r="J1360">
        <f>IFERROR(VLOOKUP(D1360:D2072,'Факторы ликвидности'!C$4:L$2204,5,FALSE),0)</f>
        <v>0</v>
      </c>
      <c r="K1360">
        <f>IFERROR(VLOOKUP(D1360:D2072,'Факторы ликвидности'!C$4:L$2204,6,FALSE),0)</f>
        <v>0</v>
      </c>
      <c r="L1360">
        <f>IFERROR(VLOOKUP(D1360:D2072,'Факторы ликвидности'!C$4:L$2204,7,FALSE),0)</f>
        <v>0</v>
      </c>
      <c r="M1360">
        <f>IFERROR(VLOOKUP(D1360:D2072,'Факторы ликвидности'!C$4:L$2204,8,FALSE),0)</f>
        <v>0</v>
      </c>
      <c r="N1360">
        <f>IFERROR(VLOOKUP(D1360:D2072,'Факторы ликвидности'!C$4:L$2204,10,FALSE),0)</f>
        <v>0</v>
      </c>
    </row>
    <row r="1361" spans="2:14" x14ac:dyDescent="0.3">
      <c r="B1361">
        <v>1357</v>
      </c>
      <c r="C1361" s="18">
        <f t="shared" si="26"/>
        <v>7</v>
      </c>
      <c r="D1361" s="19">
        <v>42435</v>
      </c>
      <c r="E1361">
        <f>IFERROR(VLOOKUP(D1360:D2073,'Остатки на корсчетах'!B$3:D$4956,2,FALSE),0)</f>
        <v>0</v>
      </c>
      <c r="F1361">
        <f>IFERROR(VLOOKUP(D1361:D2073,Сальдо!C$3:D$4010,2,FALSE),0)</f>
        <v>0</v>
      </c>
      <c r="G1361">
        <f>IFERROR(VLOOKUP(D1361:D2073,'Факторы ликвидности'!C$4:L$2204,2,FALSE),0)</f>
        <v>0</v>
      </c>
      <c r="H1361">
        <f>IFERROR(VLOOKUP(D1361:D2073,'Факторы ликвидности'!C$4:L$2204,3,FALSE),0)</f>
        <v>0</v>
      </c>
      <c r="I1361">
        <f>IFERROR(VLOOKUP(D1361:D2073,'Факторы ликвидности'!C$4:L$2204,4,FALSE),0)</f>
        <v>0</v>
      </c>
      <c r="J1361">
        <f>IFERROR(VLOOKUP(D1361:D2073,'Факторы ликвидности'!C$4:L$2204,5,FALSE),0)</f>
        <v>0</v>
      </c>
      <c r="K1361">
        <f>IFERROR(VLOOKUP(D1361:D2073,'Факторы ликвидности'!C$4:L$2204,6,FALSE),0)</f>
        <v>0</v>
      </c>
      <c r="L1361">
        <f>IFERROR(VLOOKUP(D1361:D2073,'Факторы ликвидности'!C$4:L$2204,7,FALSE),0)</f>
        <v>0</v>
      </c>
      <c r="M1361">
        <f>IFERROR(VLOOKUP(D1361:D2073,'Факторы ликвидности'!C$4:L$2204,8,FALSE),0)</f>
        <v>0</v>
      </c>
      <c r="N1361">
        <f>IFERROR(VLOOKUP(D1361:D2073,'Факторы ликвидности'!C$4:L$2204,10,FALSE),0)</f>
        <v>0</v>
      </c>
    </row>
    <row r="1362" spans="2:14" x14ac:dyDescent="0.3">
      <c r="B1362">
        <v>1358</v>
      </c>
      <c r="C1362" s="18">
        <f t="shared" si="26"/>
        <v>6</v>
      </c>
      <c r="D1362" s="19">
        <v>42434</v>
      </c>
      <c r="E1362">
        <f>IFERROR(VLOOKUP(D1361:D2074,'Остатки на корсчетах'!B$3:D$4956,2,FALSE),0)</f>
        <v>0</v>
      </c>
      <c r="F1362">
        <f>IFERROR(VLOOKUP(D1362:D2074,Сальдо!C$3:D$4010,2,FALSE),0)</f>
        <v>0</v>
      </c>
      <c r="G1362">
        <f>IFERROR(VLOOKUP(D1362:D2074,'Факторы ликвидности'!C$4:L$2204,2,FALSE),0)</f>
        <v>0</v>
      </c>
      <c r="H1362">
        <f>IFERROR(VLOOKUP(D1362:D2074,'Факторы ликвидности'!C$4:L$2204,3,FALSE),0)</f>
        <v>0</v>
      </c>
      <c r="I1362">
        <f>IFERROR(VLOOKUP(D1362:D2074,'Факторы ликвидности'!C$4:L$2204,4,FALSE),0)</f>
        <v>0</v>
      </c>
      <c r="J1362">
        <f>IFERROR(VLOOKUP(D1362:D2074,'Факторы ликвидности'!C$4:L$2204,5,FALSE),0)</f>
        <v>0</v>
      </c>
      <c r="K1362">
        <f>IFERROR(VLOOKUP(D1362:D2074,'Факторы ликвидности'!C$4:L$2204,6,FALSE),0)</f>
        <v>0</v>
      </c>
      <c r="L1362">
        <f>IFERROR(VLOOKUP(D1362:D2074,'Факторы ликвидности'!C$4:L$2204,7,FALSE),0)</f>
        <v>0</v>
      </c>
      <c r="M1362">
        <f>IFERROR(VLOOKUP(D1362:D2074,'Факторы ликвидности'!C$4:L$2204,8,FALSE),0)</f>
        <v>0</v>
      </c>
      <c r="N1362">
        <f>IFERROR(VLOOKUP(D1362:D2074,'Факторы ликвидности'!C$4:L$2204,10,FALSE),0)</f>
        <v>0</v>
      </c>
    </row>
    <row r="1363" spans="2:14" x14ac:dyDescent="0.3">
      <c r="B1363">
        <v>1359</v>
      </c>
      <c r="C1363" s="18">
        <f t="shared" si="26"/>
        <v>5</v>
      </c>
      <c r="D1363" s="19">
        <v>42433</v>
      </c>
      <c r="E1363">
        <f>IFERROR(VLOOKUP(D1362:D2075,'Остатки на корсчетах'!B$3:D$4956,2,FALSE),0)</f>
        <v>1525.4</v>
      </c>
      <c r="F1363">
        <f>IFERROR(VLOOKUP(D1363:D2075,Сальдо!C$3:D$4010,2,FALSE),0)</f>
        <v>30.9</v>
      </c>
      <c r="G1363">
        <f>IFERROR(VLOOKUP(D1363:D2075,'Факторы ликвидности'!C$4:L$2204,2,FALSE),0)</f>
        <v>-70.2</v>
      </c>
      <c r="H1363">
        <f>IFERROR(VLOOKUP(D1363:D2075,'Факторы ликвидности'!C$4:L$2204,3,FALSE),0)</f>
        <v>163.9</v>
      </c>
      <c r="I1363">
        <f>IFERROR(VLOOKUP(D1363:D2075,'Факторы ликвидности'!C$4:L$2204,4,FALSE),0)</f>
        <v>0</v>
      </c>
      <c r="J1363">
        <f>IFERROR(VLOOKUP(D1363:D2075,'Факторы ликвидности'!C$4:L$2204,5,FALSE),0)</f>
        <v>0</v>
      </c>
      <c r="K1363">
        <f>IFERROR(VLOOKUP(D1363:D2075,'Факторы ликвидности'!C$4:L$2204,6,FALSE),0)</f>
        <v>0</v>
      </c>
      <c r="L1363">
        <f>IFERROR(VLOOKUP(D1363:D2075,'Факторы ликвидности'!C$4:L$2204,7,FALSE),0)</f>
        <v>0</v>
      </c>
      <c r="M1363">
        <f>IFERROR(VLOOKUP(D1363:D2075,'Факторы ликвидности'!C$4:L$2204,8,FALSE),0)</f>
        <v>0</v>
      </c>
      <c r="N1363">
        <f>IFERROR(VLOOKUP(D1363:D2075,'Факторы ликвидности'!C$4:L$2204,10,FALSE),0)</f>
        <v>-27.3</v>
      </c>
    </row>
    <row r="1364" spans="2:14" x14ac:dyDescent="0.3">
      <c r="B1364">
        <v>1360</v>
      </c>
      <c r="C1364" s="18">
        <f t="shared" si="26"/>
        <v>4</v>
      </c>
      <c r="D1364" s="19">
        <v>42432</v>
      </c>
      <c r="E1364">
        <f>IFERROR(VLOOKUP(D1363:D2076,'Остатки на корсчетах'!B$3:D$4956,2,FALSE),0)</f>
        <v>1471.9</v>
      </c>
      <c r="F1364">
        <f>IFERROR(VLOOKUP(D1364:D2076,Сальдо!C$3:D$4010,2,FALSE),0)</f>
        <v>38.200000000000003</v>
      </c>
      <c r="G1364">
        <f>IFERROR(VLOOKUP(D1364:D2076,'Факторы ликвидности'!C$4:L$2204,2,FALSE),0)</f>
        <v>-59.2</v>
      </c>
      <c r="H1364">
        <f>IFERROR(VLOOKUP(D1364:D2076,'Факторы ликвидности'!C$4:L$2204,3,FALSE),0)</f>
        <v>102.6</v>
      </c>
      <c r="I1364">
        <f>IFERROR(VLOOKUP(D1364:D2076,'Факторы ликвидности'!C$4:L$2204,4,FALSE),0)</f>
        <v>0</v>
      </c>
      <c r="J1364">
        <f>IFERROR(VLOOKUP(D1364:D2076,'Факторы ликвидности'!C$4:L$2204,5,FALSE),0)</f>
        <v>0</v>
      </c>
      <c r="K1364">
        <f>IFERROR(VLOOKUP(D1364:D2076,'Факторы ликвидности'!C$4:L$2204,6,FALSE),0)</f>
        <v>0</v>
      </c>
      <c r="L1364">
        <f>IFERROR(VLOOKUP(D1364:D2076,'Факторы ликвидности'!C$4:L$2204,7,FALSE),0)</f>
        <v>0</v>
      </c>
      <c r="M1364">
        <f>IFERROR(VLOOKUP(D1364:D2076,'Факторы ликвидности'!C$4:L$2204,8,FALSE),0)</f>
        <v>0</v>
      </c>
      <c r="N1364">
        <f>IFERROR(VLOOKUP(D1364:D2076,'Факторы ликвидности'!C$4:L$2204,10,FALSE),0)</f>
        <v>10</v>
      </c>
    </row>
    <row r="1365" spans="2:14" x14ac:dyDescent="0.3">
      <c r="B1365">
        <v>1361</v>
      </c>
      <c r="C1365" s="18">
        <f t="shared" si="26"/>
        <v>3</v>
      </c>
      <c r="D1365" s="19">
        <v>42431</v>
      </c>
      <c r="E1365">
        <f>IFERROR(VLOOKUP(D1364:D2077,'Остатки на корсчетах'!B$3:D$4956,2,FALSE),0)</f>
        <v>1557.3</v>
      </c>
      <c r="F1365">
        <f>IFERROR(VLOOKUP(D1365:D2077,Сальдо!C$3:D$4010,2,FALSE),0)</f>
        <v>84.5</v>
      </c>
      <c r="G1365">
        <f>IFERROR(VLOOKUP(D1365:D2077,'Факторы ликвидности'!C$4:L$2204,2,FALSE),0)</f>
        <v>-9.6999999999999993</v>
      </c>
      <c r="H1365">
        <f>IFERROR(VLOOKUP(D1365:D2077,'Факторы ликвидности'!C$4:L$2204,3,FALSE),0)</f>
        <v>41.4</v>
      </c>
      <c r="I1365">
        <f>IFERROR(VLOOKUP(D1365:D2077,'Факторы ликвидности'!C$4:L$2204,4,FALSE),0)</f>
        <v>0</v>
      </c>
      <c r="J1365">
        <f>IFERROR(VLOOKUP(D1365:D2077,'Факторы ликвидности'!C$4:L$2204,5,FALSE),0)</f>
        <v>0</v>
      </c>
      <c r="K1365">
        <f>IFERROR(VLOOKUP(D1365:D2077,'Факторы ликвидности'!C$4:L$2204,6,FALSE),0)</f>
        <v>0</v>
      </c>
      <c r="L1365">
        <f>IFERROR(VLOOKUP(D1365:D2077,'Факторы ликвидности'!C$4:L$2204,7,FALSE),0)</f>
        <v>0</v>
      </c>
      <c r="M1365">
        <f>IFERROR(VLOOKUP(D1365:D2077,'Факторы ликвидности'!C$4:L$2204,8,FALSE),0)</f>
        <v>0</v>
      </c>
      <c r="N1365">
        <f>IFERROR(VLOOKUP(D1365:D2077,'Факторы ликвидности'!C$4:L$2204,10,FALSE),0)</f>
        <v>-117.1</v>
      </c>
    </row>
    <row r="1366" spans="2:14" x14ac:dyDescent="0.3">
      <c r="B1366">
        <v>1362</v>
      </c>
      <c r="C1366" s="16">
        <f t="shared" si="26"/>
        <v>2</v>
      </c>
      <c r="D1366" s="17">
        <v>42430</v>
      </c>
      <c r="E1366">
        <f>IFERROR(VLOOKUP(D1365:D2078,'Остатки на корсчетах'!B$3:D$4956,2,FALSE),0)</f>
        <v>1773.5</v>
      </c>
      <c r="F1366">
        <f>IFERROR(VLOOKUP(D1366:D2078,Сальдо!C$3:D$4010,2,FALSE),0)</f>
        <v>-275.8</v>
      </c>
      <c r="G1366">
        <f>IFERROR(VLOOKUP(D1366:D2078,'Факторы ликвидности'!C$4:L$2204,2,FALSE),0)</f>
        <v>28.8</v>
      </c>
      <c r="H1366">
        <f>IFERROR(VLOOKUP(D1366:D2078,'Факторы ликвидности'!C$4:L$2204,3,FALSE),0)</f>
        <v>205.7</v>
      </c>
      <c r="I1366">
        <f>IFERROR(VLOOKUP(D1366:D2078,'Факторы ликвидности'!C$4:L$2204,4,FALSE),0)</f>
        <v>0</v>
      </c>
      <c r="J1366">
        <f>IFERROR(VLOOKUP(D1366:D2078,'Факторы ликвидности'!C$4:L$2204,5,FALSE),0)</f>
        <v>0</v>
      </c>
      <c r="K1366">
        <f>IFERROR(VLOOKUP(D1366:D2078,'Факторы ликвидности'!C$4:L$2204,6,FALSE),0)</f>
        <v>0</v>
      </c>
      <c r="L1366">
        <f>IFERROR(VLOOKUP(D1366:D2078,'Факторы ликвидности'!C$4:L$2204,7,FALSE),0)</f>
        <v>0</v>
      </c>
      <c r="M1366">
        <f>IFERROR(VLOOKUP(D1366:D2078,'Факторы ликвидности'!C$4:L$2204,8,FALSE),0)</f>
        <v>0</v>
      </c>
      <c r="N1366">
        <f>IFERROR(VLOOKUP(D1366:D2078,'Факторы ликвидности'!C$4:L$2204,10,FALSE),0)</f>
        <v>-450.7</v>
      </c>
    </row>
    <row r="1367" spans="2:14" x14ac:dyDescent="0.3">
      <c r="B1367">
        <v>1363</v>
      </c>
      <c r="C1367" s="16">
        <f t="shared" si="26"/>
        <v>1</v>
      </c>
      <c r="D1367" s="17">
        <v>42429</v>
      </c>
      <c r="E1367">
        <f>IFERROR(VLOOKUP(D1366:D2079,'Остатки на корсчетах'!B$3:D$4956,2,FALSE),0)</f>
        <v>1331.9</v>
      </c>
      <c r="F1367">
        <f>IFERROR(VLOOKUP(D1367:D2079,Сальдо!C$3:D$4010,2,FALSE),0)</f>
        <v>94.8</v>
      </c>
      <c r="G1367">
        <f>IFERROR(VLOOKUP(D1367:D2079,'Факторы ликвидности'!C$4:L$2204,2,FALSE),0)</f>
        <v>55.2</v>
      </c>
      <c r="H1367">
        <f>IFERROR(VLOOKUP(D1367:D2079,'Факторы ликвидности'!C$4:L$2204,3,FALSE),0)</f>
        <v>-13.1</v>
      </c>
      <c r="I1367">
        <f>IFERROR(VLOOKUP(D1367:D2079,'Факторы ликвидности'!C$4:L$2204,4,FALSE),0)</f>
        <v>0</v>
      </c>
      <c r="J1367">
        <f>IFERROR(VLOOKUP(D1367:D2079,'Факторы ликвидности'!C$4:L$2204,5,FALSE),0)</f>
        <v>0</v>
      </c>
      <c r="K1367">
        <f>IFERROR(VLOOKUP(D1367:D2079,'Факторы ликвидности'!C$4:L$2204,6,FALSE),0)</f>
        <v>0</v>
      </c>
      <c r="L1367">
        <f>IFERROR(VLOOKUP(D1367:D2079,'Факторы ликвидности'!C$4:L$2204,7,FALSE),0)</f>
        <v>0</v>
      </c>
      <c r="M1367">
        <f>IFERROR(VLOOKUP(D1367:D2079,'Факторы ликвидности'!C$4:L$2204,8,FALSE),0)</f>
        <v>0</v>
      </c>
      <c r="N1367">
        <f>IFERROR(VLOOKUP(D1367:D2079,'Факторы ликвидности'!C$4:L$2204,10,FALSE),0)</f>
        <v>399.6</v>
      </c>
    </row>
    <row r="1368" spans="2:14" x14ac:dyDescent="0.3">
      <c r="B1368">
        <v>1364</v>
      </c>
      <c r="C1368" s="16">
        <f t="shared" si="26"/>
        <v>7</v>
      </c>
      <c r="D1368" s="17">
        <v>42428</v>
      </c>
      <c r="E1368">
        <f>IFERROR(VLOOKUP(D1367:D2080,'Остатки на корсчетах'!B$3:D$4956,2,FALSE),0)</f>
        <v>0</v>
      </c>
      <c r="F1368">
        <f>IFERROR(VLOOKUP(D1368:D2080,Сальдо!C$3:D$4010,2,FALSE),0)</f>
        <v>0</v>
      </c>
      <c r="G1368">
        <f>IFERROR(VLOOKUP(D1368:D2080,'Факторы ликвидности'!C$4:L$2204,2,FALSE),0)</f>
        <v>0</v>
      </c>
      <c r="H1368">
        <f>IFERROR(VLOOKUP(D1368:D2080,'Факторы ликвидности'!C$4:L$2204,3,FALSE),0)</f>
        <v>0</v>
      </c>
      <c r="I1368">
        <f>IFERROR(VLOOKUP(D1368:D2080,'Факторы ликвидности'!C$4:L$2204,4,FALSE),0)</f>
        <v>0</v>
      </c>
      <c r="J1368">
        <f>IFERROR(VLOOKUP(D1368:D2080,'Факторы ликвидности'!C$4:L$2204,5,FALSE),0)</f>
        <v>0</v>
      </c>
      <c r="K1368">
        <f>IFERROR(VLOOKUP(D1368:D2080,'Факторы ликвидности'!C$4:L$2204,6,FALSE),0)</f>
        <v>0</v>
      </c>
      <c r="L1368">
        <f>IFERROR(VLOOKUP(D1368:D2080,'Факторы ликвидности'!C$4:L$2204,7,FALSE),0)</f>
        <v>0</v>
      </c>
      <c r="M1368">
        <f>IFERROR(VLOOKUP(D1368:D2080,'Факторы ликвидности'!C$4:L$2204,8,FALSE),0)</f>
        <v>0</v>
      </c>
      <c r="N1368">
        <f>IFERROR(VLOOKUP(D1368:D2080,'Факторы ликвидности'!C$4:L$2204,10,FALSE),0)</f>
        <v>0</v>
      </c>
    </row>
    <row r="1369" spans="2:14" x14ac:dyDescent="0.3">
      <c r="B1369">
        <v>1365</v>
      </c>
      <c r="C1369" s="16">
        <f t="shared" si="26"/>
        <v>6</v>
      </c>
      <c r="D1369" s="17">
        <v>42427</v>
      </c>
      <c r="E1369">
        <f>IFERROR(VLOOKUP(D1368:D2081,'Остатки на корсчетах'!B$3:D$4956,2,FALSE),0)</f>
        <v>0</v>
      </c>
      <c r="F1369">
        <f>IFERROR(VLOOKUP(D1369:D2081,Сальдо!C$3:D$4010,2,FALSE),0)</f>
        <v>0</v>
      </c>
      <c r="G1369">
        <f>IFERROR(VLOOKUP(D1369:D2081,'Факторы ликвидности'!C$4:L$2204,2,FALSE),0)</f>
        <v>0</v>
      </c>
      <c r="H1369">
        <f>IFERROR(VLOOKUP(D1369:D2081,'Факторы ликвидности'!C$4:L$2204,3,FALSE),0)</f>
        <v>0</v>
      </c>
      <c r="I1369">
        <f>IFERROR(VLOOKUP(D1369:D2081,'Факторы ликвидности'!C$4:L$2204,4,FALSE),0)</f>
        <v>0</v>
      </c>
      <c r="J1369">
        <f>IFERROR(VLOOKUP(D1369:D2081,'Факторы ликвидности'!C$4:L$2204,5,FALSE),0)</f>
        <v>0</v>
      </c>
      <c r="K1369">
        <f>IFERROR(VLOOKUP(D1369:D2081,'Факторы ликвидности'!C$4:L$2204,6,FALSE),0)</f>
        <v>0</v>
      </c>
      <c r="L1369">
        <f>IFERROR(VLOOKUP(D1369:D2081,'Факторы ликвидности'!C$4:L$2204,7,FALSE),0)</f>
        <v>0</v>
      </c>
      <c r="M1369">
        <f>IFERROR(VLOOKUP(D1369:D2081,'Факторы ликвидности'!C$4:L$2204,8,FALSE),0)</f>
        <v>0</v>
      </c>
      <c r="N1369">
        <f>IFERROR(VLOOKUP(D1369:D2081,'Факторы ликвидности'!C$4:L$2204,10,FALSE),0)</f>
        <v>0</v>
      </c>
    </row>
    <row r="1370" spans="2:14" x14ac:dyDescent="0.3">
      <c r="B1370">
        <v>1366</v>
      </c>
      <c r="C1370" s="16">
        <f t="shared" si="26"/>
        <v>5</v>
      </c>
      <c r="D1370" s="17">
        <v>42426</v>
      </c>
      <c r="E1370">
        <f>IFERROR(VLOOKUP(D1369:D2082,'Остатки на корсчетах'!B$3:D$4956,2,FALSE),0)</f>
        <v>1315.2</v>
      </c>
      <c r="F1370">
        <f>IFERROR(VLOOKUP(D1370:D2082,Сальдо!C$3:D$4010,2,FALSE),0)</f>
        <v>75.3</v>
      </c>
      <c r="G1370">
        <f>IFERROR(VLOOKUP(D1370:D2082,'Факторы ликвидности'!C$4:L$2204,2,FALSE),0)</f>
        <v>23.6</v>
      </c>
      <c r="H1370">
        <f>IFERROR(VLOOKUP(D1370:D2082,'Факторы ликвидности'!C$4:L$2204,3,FALSE),0)</f>
        <v>9.1999999999999993</v>
      </c>
      <c r="I1370">
        <f>IFERROR(VLOOKUP(D1370:D2082,'Факторы ликвидности'!C$4:L$2204,4,FALSE),0)</f>
        <v>0</v>
      </c>
      <c r="J1370">
        <f>IFERROR(VLOOKUP(D1370:D2082,'Факторы ликвидности'!C$4:L$2204,5,FALSE),0)</f>
        <v>0</v>
      </c>
      <c r="K1370">
        <f>IFERROR(VLOOKUP(D1370:D2082,'Факторы ликвидности'!C$4:L$2204,6,FALSE),0)</f>
        <v>0</v>
      </c>
      <c r="L1370">
        <f>IFERROR(VLOOKUP(D1370:D2082,'Факторы ликвидности'!C$4:L$2204,7,FALSE),0)</f>
        <v>0</v>
      </c>
      <c r="M1370">
        <f>IFERROR(VLOOKUP(D1370:D2082,'Факторы ликвидности'!C$4:L$2204,8,FALSE),0)</f>
        <v>0</v>
      </c>
      <c r="N1370">
        <f>IFERROR(VLOOKUP(D1370:D2082,'Факторы ликвидности'!C$4:L$2204,10,FALSE),0)</f>
        <v>-16.100000000000001</v>
      </c>
    </row>
    <row r="1371" spans="2:14" x14ac:dyDescent="0.3">
      <c r="B1371">
        <v>1367</v>
      </c>
      <c r="C1371" s="16">
        <f t="shared" si="26"/>
        <v>4</v>
      </c>
      <c r="D1371" s="17">
        <v>42425</v>
      </c>
      <c r="E1371">
        <f>IFERROR(VLOOKUP(D1370:D2083,'Остатки на корсчетах'!B$3:D$4956,2,FALSE),0)</f>
        <v>1629.7</v>
      </c>
      <c r="F1371">
        <f>IFERROR(VLOOKUP(D1371:D2083,Сальдо!C$3:D$4010,2,FALSE),0)</f>
        <v>124.9</v>
      </c>
      <c r="G1371">
        <f>IFERROR(VLOOKUP(D1371:D2083,'Факторы ликвидности'!C$4:L$2204,2,FALSE),0)</f>
        <v>33.4</v>
      </c>
      <c r="H1371">
        <f>IFERROR(VLOOKUP(D1371:D2083,'Факторы ликвидности'!C$4:L$2204,3,FALSE),0)</f>
        <v>-400.9</v>
      </c>
      <c r="I1371">
        <f>IFERROR(VLOOKUP(D1371:D2083,'Факторы ликвидности'!C$4:L$2204,4,FALSE),0)</f>
        <v>0</v>
      </c>
      <c r="J1371">
        <f>IFERROR(VLOOKUP(D1371:D2083,'Факторы ликвидности'!C$4:L$2204,5,FALSE),0)</f>
        <v>0</v>
      </c>
      <c r="K1371">
        <f>IFERROR(VLOOKUP(D1371:D2083,'Факторы ликвидности'!C$4:L$2204,6,FALSE),0)</f>
        <v>0</v>
      </c>
      <c r="L1371">
        <f>IFERROR(VLOOKUP(D1371:D2083,'Факторы ликвидности'!C$4:L$2204,7,FALSE),0)</f>
        <v>0</v>
      </c>
      <c r="M1371">
        <f>IFERROR(VLOOKUP(D1371:D2083,'Факторы ликвидности'!C$4:L$2204,8,FALSE),0)</f>
        <v>0</v>
      </c>
      <c r="N1371">
        <f>IFERROR(VLOOKUP(D1371:D2083,'Факторы ликвидности'!C$4:L$2204,10,FALSE),0)</f>
        <v>53</v>
      </c>
    </row>
    <row r="1372" spans="2:14" x14ac:dyDescent="0.3">
      <c r="B1372">
        <v>1368</v>
      </c>
      <c r="C1372" s="16">
        <f t="shared" si="26"/>
        <v>3</v>
      </c>
      <c r="D1372" s="17">
        <v>42424</v>
      </c>
      <c r="E1372">
        <f>IFERROR(VLOOKUP(D1371:D2084,'Остатки на корсчетах'!B$3:D$4956,2,FALSE),0)</f>
        <v>1665.6</v>
      </c>
      <c r="F1372">
        <f>IFERROR(VLOOKUP(D1372:D2084,Сальдо!C$3:D$4010,2,FALSE),0)</f>
        <v>114.8</v>
      </c>
      <c r="G1372">
        <f>IFERROR(VLOOKUP(D1372:D2084,'Факторы ликвидности'!C$4:L$2204,2,FALSE),0)</f>
        <v>62.4</v>
      </c>
      <c r="H1372">
        <f>IFERROR(VLOOKUP(D1372:D2084,'Факторы ликвидности'!C$4:L$2204,3,FALSE),0)</f>
        <v>-99</v>
      </c>
      <c r="I1372">
        <f>IFERROR(VLOOKUP(D1372:D2084,'Факторы ликвидности'!C$4:L$2204,4,FALSE),0)</f>
        <v>0</v>
      </c>
      <c r="J1372">
        <f>IFERROR(VLOOKUP(D1372:D2084,'Факторы ликвидности'!C$4:L$2204,5,FALSE),0)</f>
        <v>0</v>
      </c>
      <c r="K1372">
        <f>IFERROR(VLOOKUP(D1372:D2084,'Факторы ликвидности'!C$4:L$2204,6,FALSE),0)</f>
        <v>0</v>
      </c>
      <c r="L1372">
        <f>IFERROR(VLOOKUP(D1372:D2084,'Факторы ликвидности'!C$4:L$2204,7,FALSE),0)</f>
        <v>0</v>
      </c>
      <c r="M1372">
        <f>IFERROR(VLOOKUP(D1372:D2084,'Факторы ликвидности'!C$4:L$2204,8,FALSE),0)</f>
        <v>0</v>
      </c>
      <c r="N1372">
        <f>IFERROR(VLOOKUP(D1372:D2084,'Факторы ликвидности'!C$4:L$2204,10,FALSE),0)</f>
        <v>0.7</v>
      </c>
    </row>
    <row r="1373" spans="2:14" x14ac:dyDescent="0.3">
      <c r="B1373">
        <v>1369</v>
      </c>
      <c r="C1373" s="18">
        <f t="shared" si="26"/>
        <v>2</v>
      </c>
      <c r="D1373" s="8">
        <v>42423</v>
      </c>
      <c r="E1373">
        <f>IFERROR(VLOOKUP(D1372:D2085,'Остатки на корсчетах'!B$3:D$4956,2,FALSE),0)</f>
        <v>0</v>
      </c>
      <c r="F1373">
        <f>IFERROR(VLOOKUP(D1373:D2085,Сальдо!C$3:D$4010,2,FALSE),0)</f>
        <v>0</v>
      </c>
      <c r="G1373">
        <f>IFERROR(VLOOKUP(D1373:D2085,'Факторы ликвидности'!C$4:L$2204,2,FALSE),0)</f>
        <v>0</v>
      </c>
      <c r="H1373">
        <f>IFERROR(VLOOKUP(D1373:D2085,'Факторы ликвидности'!C$4:L$2204,3,FALSE),0)</f>
        <v>0</v>
      </c>
      <c r="I1373">
        <f>IFERROR(VLOOKUP(D1373:D2085,'Факторы ликвидности'!C$4:L$2204,4,FALSE),0)</f>
        <v>0</v>
      </c>
      <c r="J1373">
        <f>IFERROR(VLOOKUP(D1373:D2085,'Факторы ликвидности'!C$4:L$2204,5,FALSE),0)</f>
        <v>0</v>
      </c>
      <c r="K1373">
        <f>IFERROR(VLOOKUP(D1373:D2085,'Факторы ликвидности'!C$4:L$2204,6,FALSE),0)</f>
        <v>0</v>
      </c>
      <c r="L1373">
        <f>IFERROR(VLOOKUP(D1373:D2085,'Факторы ликвидности'!C$4:L$2204,7,FALSE),0)</f>
        <v>0</v>
      </c>
      <c r="M1373">
        <f>IFERROR(VLOOKUP(D1373:D2085,'Факторы ликвидности'!C$4:L$2204,8,FALSE),0)</f>
        <v>0</v>
      </c>
      <c r="N1373">
        <f>IFERROR(VLOOKUP(D1373:D2085,'Факторы ликвидности'!C$4:L$2204,10,FALSE),0)</f>
        <v>0</v>
      </c>
    </row>
    <row r="1374" spans="2:14" x14ac:dyDescent="0.3">
      <c r="B1374">
        <v>1370</v>
      </c>
      <c r="C1374" s="18">
        <f t="shared" si="26"/>
        <v>1</v>
      </c>
      <c r="D1374" s="8">
        <v>42422</v>
      </c>
      <c r="E1374">
        <f>IFERROR(VLOOKUP(D1373:D2086,'Остатки на корсчетах'!B$3:D$4956,2,FALSE),0)</f>
        <v>0</v>
      </c>
      <c r="F1374">
        <f>IFERROR(VLOOKUP(D1374:D2086,Сальдо!C$3:D$4010,2,FALSE),0)</f>
        <v>0</v>
      </c>
      <c r="G1374">
        <f>IFERROR(VLOOKUP(D1374:D2086,'Факторы ликвидности'!C$4:L$2204,2,FALSE),0)</f>
        <v>0</v>
      </c>
      <c r="H1374">
        <f>IFERROR(VLOOKUP(D1374:D2086,'Факторы ликвидности'!C$4:L$2204,3,FALSE),0)</f>
        <v>0</v>
      </c>
      <c r="I1374">
        <f>IFERROR(VLOOKUP(D1374:D2086,'Факторы ликвидности'!C$4:L$2204,4,FALSE),0)</f>
        <v>0</v>
      </c>
      <c r="J1374">
        <f>IFERROR(VLOOKUP(D1374:D2086,'Факторы ликвидности'!C$4:L$2204,5,FALSE),0)</f>
        <v>0</v>
      </c>
      <c r="K1374">
        <f>IFERROR(VLOOKUP(D1374:D2086,'Факторы ликвидности'!C$4:L$2204,6,FALSE),0)</f>
        <v>0</v>
      </c>
      <c r="L1374">
        <f>IFERROR(VLOOKUP(D1374:D2086,'Факторы ликвидности'!C$4:L$2204,7,FALSE),0)</f>
        <v>0</v>
      </c>
      <c r="M1374">
        <f>IFERROR(VLOOKUP(D1374:D2086,'Факторы ликвидности'!C$4:L$2204,8,FALSE),0)</f>
        <v>0</v>
      </c>
      <c r="N1374">
        <f>IFERROR(VLOOKUP(D1374:D2086,'Факторы ликвидности'!C$4:L$2204,10,FALSE),0)</f>
        <v>0</v>
      </c>
    </row>
    <row r="1375" spans="2:14" x14ac:dyDescent="0.3">
      <c r="B1375">
        <v>1371</v>
      </c>
      <c r="C1375" s="18">
        <f t="shared" si="26"/>
        <v>7</v>
      </c>
      <c r="D1375" s="19">
        <v>42421</v>
      </c>
      <c r="E1375">
        <f>IFERROR(VLOOKUP(D1374:D2087,'Остатки на корсчетах'!B$3:D$4956,2,FALSE),0)</f>
        <v>0</v>
      </c>
      <c r="F1375">
        <f>IFERROR(VLOOKUP(D1375:D2087,Сальдо!C$3:D$4010,2,FALSE),0)</f>
        <v>0</v>
      </c>
      <c r="G1375">
        <f>IFERROR(VLOOKUP(D1375:D2087,'Факторы ликвидности'!C$4:L$2204,2,FALSE),0)</f>
        <v>0</v>
      </c>
      <c r="H1375">
        <f>IFERROR(VLOOKUP(D1375:D2087,'Факторы ликвидности'!C$4:L$2204,3,FALSE),0)</f>
        <v>0</v>
      </c>
      <c r="I1375">
        <f>IFERROR(VLOOKUP(D1375:D2087,'Факторы ликвидности'!C$4:L$2204,4,FALSE),0)</f>
        <v>0</v>
      </c>
      <c r="J1375">
        <f>IFERROR(VLOOKUP(D1375:D2087,'Факторы ликвидности'!C$4:L$2204,5,FALSE),0)</f>
        <v>0</v>
      </c>
      <c r="K1375">
        <f>IFERROR(VLOOKUP(D1375:D2087,'Факторы ликвидности'!C$4:L$2204,6,FALSE),0)</f>
        <v>0</v>
      </c>
      <c r="L1375">
        <f>IFERROR(VLOOKUP(D1375:D2087,'Факторы ликвидности'!C$4:L$2204,7,FALSE),0)</f>
        <v>0</v>
      </c>
      <c r="M1375">
        <f>IFERROR(VLOOKUP(D1375:D2087,'Факторы ликвидности'!C$4:L$2204,8,FALSE),0)</f>
        <v>0</v>
      </c>
      <c r="N1375">
        <f>IFERROR(VLOOKUP(D1375:D2087,'Факторы ликвидности'!C$4:L$2204,10,FALSE),0)</f>
        <v>0</v>
      </c>
    </row>
    <row r="1376" spans="2:14" x14ac:dyDescent="0.3">
      <c r="B1376">
        <v>1372</v>
      </c>
      <c r="C1376" s="18">
        <f t="shared" si="26"/>
        <v>6</v>
      </c>
      <c r="D1376" s="19">
        <v>42420</v>
      </c>
      <c r="E1376">
        <f>IFERROR(VLOOKUP(D1375:D2088,'Остатки на корсчетах'!B$3:D$4956,2,FALSE),0)</f>
        <v>1590.8</v>
      </c>
      <c r="F1376">
        <f>IFERROR(VLOOKUP(D1376:D2088,Сальдо!C$3:D$4010,2,FALSE),0)</f>
        <v>115</v>
      </c>
      <c r="G1376">
        <f>IFERROR(VLOOKUP(D1376:D2088,'Факторы ликвидности'!C$4:L$2204,2,FALSE),0)</f>
        <v>-10.8</v>
      </c>
      <c r="H1376">
        <f>IFERROR(VLOOKUP(D1376:D2088,'Факторы ликвидности'!C$4:L$2204,3,FALSE),0)</f>
        <v>142</v>
      </c>
      <c r="I1376">
        <f>IFERROR(VLOOKUP(D1376:D2088,'Факторы ликвидности'!C$4:L$2204,4,FALSE),0)</f>
        <v>0</v>
      </c>
      <c r="J1376">
        <f>IFERROR(VLOOKUP(D1376:D2088,'Факторы ликвидности'!C$4:L$2204,5,FALSE),0)</f>
        <v>0</v>
      </c>
      <c r="K1376">
        <f>IFERROR(VLOOKUP(D1376:D2088,'Факторы ликвидности'!C$4:L$2204,6,FALSE),0)</f>
        <v>0</v>
      </c>
      <c r="L1376">
        <f>IFERROR(VLOOKUP(D1376:D2088,'Факторы ликвидности'!C$4:L$2204,7,FALSE),0)</f>
        <v>0</v>
      </c>
      <c r="M1376">
        <f>IFERROR(VLOOKUP(D1376:D2088,'Факторы ликвидности'!C$4:L$2204,8,FALSE),0)</f>
        <v>0</v>
      </c>
      <c r="N1376">
        <f>IFERROR(VLOOKUP(D1376:D2088,'Факторы ликвидности'!C$4:L$2204,10,FALSE),0)</f>
        <v>-56.4</v>
      </c>
    </row>
    <row r="1377" spans="2:14" x14ac:dyDescent="0.3">
      <c r="B1377">
        <v>1373</v>
      </c>
      <c r="C1377" s="18">
        <f t="shared" si="26"/>
        <v>5</v>
      </c>
      <c r="D1377" s="19">
        <v>42419</v>
      </c>
      <c r="E1377">
        <f>IFERROR(VLOOKUP(D1376:D2089,'Остатки на корсчетах'!B$3:D$4956,2,FALSE),0)</f>
        <v>1635.2</v>
      </c>
      <c r="F1377">
        <f>IFERROR(VLOOKUP(D1377:D2089,Сальдо!C$3:D$4010,2,FALSE),0)</f>
        <v>113.5</v>
      </c>
      <c r="G1377">
        <f>IFERROR(VLOOKUP(D1377:D2089,'Факторы ликвидности'!C$4:L$2204,2,FALSE),0)</f>
        <v>-28.7</v>
      </c>
      <c r="H1377">
        <f>IFERROR(VLOOKUP(D1377:D2089,'Факторы ликвидности'!C$4:L$2204,3,FALSE),0)</f>
        <v>-2.5</v>
      </c>
      <c r="I1377">
        <f>IFERROR(VLOOKUP(D1377:D2089,'Факторы ликвидности'!C$4:L$2204,4,FALSE),0)</f>
        <v>0</v>
      </c>
      <c r="J1377">
        <f>IFERROR(VLOOKUP(D1377:D2089,'Факторы ликвидности'!C$4:L$2204,5,FALSE),0)</f>
        <v>0</v>
      </c>
      <c r="K1377">
        <f>IFERROR(VLOOKUP(D1377:D2089,'Факторы ликвидности'!C$4:L$2204,6,FALSE),0)</f>
        <v>0</v>
      </c>
      <c r="L1377">
        <f>IFERROR(VLOOKUP(D1377:D2089,'Факторы ликвидности'!C$4:L$2204,7,FALSE),0)</f>
        <v>0</v>
      </c>
      <c r="M1377">
        <f>IFERROR(VLOOKUP(D1377:D2089,'Факторы ликвидности'!C$4:L$2204,8,FALSE),0)</f>
        <v>0</v>
      </c>
      <c r="N1377">
        <f>IFERROR(VLOOKUP(D1377:D2089,'Факторы ликвидности'!C$4:L$2204,10,FALSE),0)</f>
        <v>-13.3</v>
      </c>
    </row>
    <row r="1378" spans="2:14" x14ac:dyDescent="0.3">
      <c r="B1378">
        <v>1374</v>
      </c>
      <c r="C1378" s="18">
        <f t="shared" si="26"/>
        <v>4</v>
      </c>
      <c r="D1378" s="19">
        <v>42418</v>
      </c>
      <c r="E1378">
        <f>IFERROR(VLOOKUP(D1377:D2090,'Остатки на корсчетах'!B$3:D$4956,2,FALSE),0)</f>
        <v>1474.5</v>
      </c>
      <c r="F1378">
        <f>IFERROR(VLOOKUP(D1378:D2090,Сальдо!C$3:D$4010,2,FALSE),0)</f>
        <v>171.9</v>
      </c>
      <c r="G1378">
        <f>IFERROR(VLOOKUP(D1378:D2090,'Факторы ликвидности'!C$4:L$2204,2,FALSE),0)</f>
        <v>-22.5</v>
      </c>
      <c r="H1378">
        <f>IFERROR(VLOOKUP(D1378:D2090,'Факторы ликвидности'!C$4:L$2204,3,FALSE),0)</f>
        <v>125.7</v>
      </c>
      <c r="I1378">
        <f>IFERROR(VLOOKUP(D1378:D2090,'Факторы ликвидности'!C$4:L$2204,4,FALSE),0)</f>
        <v>0</v>
      </c>
      <c r="J1378">
        <f>IFERROR(VLOOKUP(D1378:D2090,'Факторы ликвидности'!C$4:L$2204,5,FALSE),0)</f>
        <v>0</v>
      </c>
      <c r="K1378">
        <f>IFERROR(VLOOKUP(D1378:D2090,'Факторы ликвидности'!C$4:L$2204,6,FALSE),0)</f>
        <v>0</v>
      </c>
      <c r="L1378">
        <f>IFERROR(VLOOKUP(D1378:D2090,'Факторы ликвидности'!C$4:L$2204,7,FALSE),0)</f>
        <v>0</v>
      </c>
      <c r="M1378">
        <f>IFERROR(VLOOKUP(D1378:D2090,'Факторы ликвидности'!C$4:L$2204,8,FALSE),0)</f>
        <v>0.1</v>
      </c>
      <c r="N1378">
        <f>IFERROR(VLOOKUP(D1378:D2090,'Факторы ликвидности'!C$4:L$2204,10,FALSE),0)</f>
        <v>57.4</v>
      </c>
    </row>
    <row r="1379" spans="2:14" x14ac:dyDescent="0.3">
      <c r="B1379">
        <v>1375</v>
      </c>
      <c r="C1379" s="18">
        <f t="shared" si="26"/>
        <v>3</v>
      </c>
      <c r="D1379" s="19">
        <v>42417</v>
      </c>
      <c r="E1379">
        <f>IFERROR(VLOOKUP(D1378:D2091,'Остатки на корсчетах'!B$3:D$4956,2,FALSE),0)</f>
        <v>1606.5</v>
      </c>
      <c r="F1379">
        <f>IFERROR(VLOOKUP(D1379:D2091,Сальдо!C$3:D$4010,2,FALSE),0)</f>
        <v>326.2</v>
      </c>
      <c r="G1379">
        <f>IFERROR(VLOOKUP(D1379:D2091,'Факторы ликвидности'!C$4:L$2204,2,FALSE),0)</f>
        <v>-14.6</v>
      </c>
      <c r="H1379">
        <f>IFERROR(VLOOKUP(D1379:D2091,'Факторы ликвидности'!C$4:L$2204,3,FALSE),0)</f>
        <v>-224</v>
      </c>
      <c r="I1379">
        <f>IFERROR(VLOOKUP(D1379:D2091,'Факторы ликвидности'!C$4:L$2204,4,FALSE),0)</f>
        <v>0</v>
      </c>
      <c r="J1379">
        <f>IFERROR(VLOOKUP(D1379:D2091,'Факторы ликвидности'!C$4:L$2204,5,FALSE),0)</f>
        <v>0</v>
      </c>
      <c r="K1379">
        <f>IFERROR(VLOOKUP(D1379:D2091,'Факторы ликвидности'!C$4:L$2204,6,FALSE),0)</f>
        <v>0</v>
      </c>
      <c r="L1379">
        <f>IFERROR(VLOOKUP(D1379:D2091,'Факторы ликвидности'!C$4:L$2204,7,FALSE),0)</f>
        <v>0</v>
      </c>
      <c r="M1379">
        <f>IFERROR(VLOOKUP(D1379:D2091,'Факторы ликвидности'!C$4:L$2204,8,FALSE),0)</f>
        <v>0.2</v>
      </c>
      <c r="N1379">
        <f>IFERROR(VLOOKUP(D1379:D2091,'Факторы ликвидности'!C$4:L$2204,10,FALSE),0)</f>
        <v>106.3</v>
      </c>
    </row>
    <row r="1380" spans="2:14" x14ac:dyDescent="0.3">
      <c r="B1380">
        <v>1376</v>
      </c>
      <c r="C1380" s="16">
        <f t="shared" si="26"/>
        <v>2</v>
      </c>
      <c r="D1380" s="17">
        <v>42416</v>
      </c>
      <c r="E1380">
        <f>IFERROR(VLOOKUP(D1379:D2092,'Остатки на корсчетах'!B$3:D$4956,2,FALSE),0)</f>
        <v>1492.1</v>
      </c>
      <c r="F1380">
        <f>IFERROR(VLOOKUP(D1380:D2092,Сальдо!C$3:D$4010,2,FALSE),0)</f>
        <v>218.3</v>
      </c>
      <c r="G1380">
        <f>IFERROR(VLOOKUP(D1380:D2092,'Факторы ликвидности'!C$4:L$2204,2,FALSE),0)</f>
        <v>-5.0999999999999996</v>
      </c>
      <c r="H1380">
        <f>IFERROR(VLOOKUP(D1380:D2092,'Факторы ликвидности'!C$4:L$2204,3,FALSE),0)</f>
        <v>78.400000000000006</v>
      </c>
      <c r="I1380">
        <f>IFERROR(VLOOKUP(D1380:D2092,'Факторы ликвидности'!C$4:L$2204,4,FALSE),0)</f>
        <v>0</v>
      </c>
      <c r="J1380">
        <f>IFERROR(VLOOKUP(D1380:D2092,'Факторы ликвидности'!C$4:L$2204,5,FALSE),0)</f>
        <v>0</v>
      </c>
      <c r="K1380">
        <f>IFERROR(VLOOKUP(D1380:D2092,'Факторы ликвидности'!C$4:L$2204,6,FALSE),0)</f>
        <v>0</v>
      </c>
      <c r="L1380">
        <f>IFERROR(VLOOKUP(D1380:D2092,'Факторы ликвидности'!C$4:L$2204,7,FALSE),0)</f>
        <v>0</v>
      </c>
      <c r="M1380">
        <f>IFERROR(VLOOKUP(D1380:D2092,'Факторы ликвидности'!C$4:L$2204,8,FALSE),0)</f>
        <v>-10.4</v>
      </c>
      <c r="N1380">
        <f>IFERROR(VLOOKUP(D1380:D2092,'Факторы ликвидности'!C$4:L$2204,10,FALSE),0)</f>
        <v>51.5</v>
      </c>
    </row>
    <row r="1381" spans="2:14" x14ac:dyDescent="0.3">
      <c r="B1381">
        <v>1377</v>
      </c>
      <c r="C1381" s="16">
        <f t="shared" si="26"/>
        <v>1</v>
      </c>
      <c r="D1381" s="17">
        <v>42415</v>
      </c>
      <c r="E1381">
        <f>IFERROR(VLOOKUP(D1380:D2093,'Остатки на корсчетах'!B$3:D$4956,2,FALSE),0)</f>
        <v>1713.5</v>
      </c>
      <c r="F1381">
        <f>IFERROR(VLOOKUP(D1381:D2093,Сальдо!C$3:D$4010,2,FALSE),0)</f>
        <v>204.4</v>
      </c>
      <c r="G1381">
        <f>IFERROR(VLOOKUP(D1381:D2093,'Факторы ликвидности'!C$4:L$2204,2,FALSE),0)</f>
        <v>3.7</v>
      </c>
      <c r="H1381">
        <f>IFERROR(VLOOKUP(D1381:D2093,'Факторы ликвидности'!C$4:L$2204,3,FALSE),0)</f>
        <v>-212.7</v>
      </c>
      <c r="I1381">
        <f>IFERROR(VLOOKUP(D1381:D2093,'Факторы ликвидности'!C$4:L$2204,4,FALSE),0)</f>
        <v>0</v>
      </c>
      <c r="J1381">
        <f>IFERROR(VLOOKUP(D1381:D2093,'Факторы ликвидности'!C$4:L$2204,5,FALSE),0)</f>
        <v>0</v>
      </c>
      <c r="K1381">
        <f>IFERROR(VLOOKUP(D1381:D2093,'Факторы ликвидности'!C$4:L$2204,6,FALSE),0)</f>
        <v>0</v>
      </c>
      <c r="L1381">
        <f>IFERROR(VLOOKUP(D1381:D2093,'Факторы ликвидности'!C$4:L$2204,7,FALSE),0)</f>
        <v>0</v>
      </c>
      <c r="M1381">
        <f>IFERROR(VLOOKUP(D1381:D2093,'Факторы ликвидности'!C$4:L$2204,8,FALSE),0)</f>
        <v>-2</v>
      </c>
      <c r="N1381">
        <f>IFERROR(VLOOKUP(D1381:D2093,'Факторы ликвидности'!C$4:L$2204,10,FALSE),0)</f>
        <v>-10.3</v>
      </c>
    </row>
    <row r="1382" spans="2:14" x14ac:dyDescent="0.3">
      <c r="B1382">
        <v>1378</v>
      </c>
      <c r="C1382" s="16">
        <f t="shared" si="26"/>
        <v>7</v>
      </c>
      <c r="D1382" s="17">
        <v>42414</v>
      </c>
      <c r="E1382">
        <f>IFERROR(VLOOKUP(D1381:D2094,'Остатки на корсчетах'!B$3:D$4956,2,FALSE),0)</f>
        <v>0</v>
      </c>
      <c r="F1382">
        <f>IFERROR(VLOOKUP(D1382:D2094,Сальдо!C$3:D$4010,2,FALSE),0)</f>
        <v>0</v>
      </c>
      <c r="G1382">
        <f>IFERROR(VLOOKUP(D1382:D2094,'Факторы ликвидности'!C$4:L$2204,2,FALSE),0)</f>
        <v>0</v>
      </c>
      <c r="H1382">
        <f>IFERROR(VLOOKUP(D1382:D2094,'Факторы ликвидности'!C$4:L$2204,3,FALSE),0)</f>
        <v>0</v>
      </c>
      <c r="I1382">
        <f>IFERROR(VLOOKUP(D1382:D2094,'Факторы ликвидности'!C$4:L$2204,4,FALSE),0)</f>
        <v>0</v>
      </c>
      <c r="J1382">
        <f>IFERROR(VLOOKUP(D1382:D2094,'Факторы ликвидности'!C$4:L$2204,5,FALSE),0)</f>
        <v>0</v>
      </c>
      <c r="K1382">
        <f>IFERROR(VLOOKUP(D1382:D2094,'Факторы ликвидности'!C$4:L$2204,6,FALSE),0)</f>
        <v>0</v>
      </c>
      <c r="L1382">
        <f>IFERROR(VLOOKUP(D1382:D2094,'Факторы ликвидности'!C$4:L$2204,7,FALSE),0)</f>
        <v>0</v>
      </c>
      <c r="M1382">
        <f>IFERROR(VLOOKUP(D1382:D2094,'Факторы ликвидности'!C$4:L$2204,8,FALSE),0)</f>
        <v>0</v>
      </c>
      <c r="N1382">
        <f>IFERROR(VLOOKUP(D1382:D2094,'Факторы ликвидности'!C$4:L$2204,10,FALSE),0)</f>
        <v>0</v>
      </c>
    </row>
    <row r="1383" spans="2:14" x14ac:dyDescent="0.3">
      <c r="B1383">
        <v>1379</v>
      </c>
      <c r="C1383" s="16">
        <f t="shared" si="26"/>
        <v>6</v>
      </c>
      <c r="D1383" s="17">
        <v>42413</v>
      </c>
      <c r="E1383">
        <f>IFERROR(VLOOKUP(D1382:D2095,'Остатки на корсчетах'!B$3:D$4956,2,FALSE),0)</f>
        <v>0</v>
      </c>
      <c r="F1383">
        <f>IFERROR(VLOOKUP(D1383:D2095,Сальдо!C$3:D$4010,2,FALSE),0)</f>
        <v>0</v>
      </c>
      <c r="G1383">
        <f>IFERROR(VLOOKUP(D1383:D2095,'Факторы ликвидности'!C$4:L$2204,2,FALSE),0)</f>
        <v>0</v>
      </c>
      <c r="H1383">
        <f>IFERROR(VLOOKUP(D1383:D2095,'Факторы ликвидности'!C$4:L$2204,3,FALSE),0)</f>
        <v>0</v>
      </c>
      <c r="I1383">
        <f>IFERROR(VLOOKUP(D1383:D2095,'Факторы ликвидности'!C$4:L$2204,4,FALSE),0)</f>
        <v>0</v>
      </c>
      <c r="J1383">
        <f>IFERROR(VLOOKUP(D1383:D2095,'Факторы ликвидности'!C$4:L$2204,5,FALSE),0)</f>
        <v>0</v>
      </c>
      <c r="K1383">
        <f>IFERROR(VLOOKUP(D1383:D2095,'Факторы ликвидности'!C$4:L$2204,6,FALSE),0)</f>
        <v>0</v>
      </c>
      <c r="L1383">
        <f>IFERROR(VLOOKUP(D1383:D2095,'Факторы ликвидности'!C$4:L$2204,7,FALSE),0)</f>
        <v>0</v>
      </c>
      <c r="M1383">
        <f>IFERROR(VLOOKUP(D1383:D2095,'Факторы ликвидности'!C$4:L$2204,8,FALSE),0)</f>
        <v>0</v>
      </c>
      <c r="N1383">
        <f>IFERROR(VLOOKUP(D1383:D2095,'Факторы ликвидности'!C$4:L$2204,10,FALSE),0)</f>
        <v>0</v>
      </c>
    </row>
    <row r="1384" spans="2:14" x14ac:dyDescent="0.3">
      <c r="B1384">
        <v>1380</v>
      </c>
      <c r="C1384" s="16">
        <f t="shared" si="26"/>
        <v>5</v>
      </c>
      <c r="D1384" s="17">
        <v>42412</v>
      </c>
      <c r="E1384">
        <f>IFERROR(VLOOKUP(D1383:D2096,'Остатки на корсчетах'!B$3:D$4956,2,FALSE),0)</f>
        <v>1738.2</v>
      </c>
      <c r="F1384">
        <f>IFERROR(VLOOKUP(D1384:D2096,Сальдо!C$3:D$4010,2,FALSE),0)</f>
        <v>205</v>
      </c>
      <c r="G1384">
        <f>IFERROR(VLOOKUP(D1384:D2096,'Факторы ликвидности'!C$4:L$2204,2,FALSE),0)</f>
        <v>-72</v>
      </c>
      <c r="H1384">
        <f>IFERROR(VLOOKUP(D1384:D2096,'Факторы ликвидности'!C$4:L$2204,3,FALSE),0)</f>
        <v>46.1</v>
      </c>
      <c r="I1384">
        <f>IFERROR(VLOOKUP(D1384:D2096,'Факторы ликвидности'!C$4:L$2204,4,FALSE),0)</f>
        <v>0</v>
      </c>
      <c r="J1384">
        <f>IFERROR(VLOOKUP(D1384:D2096,'Факторы ликвидности'!C$4:L$2204,5,FALSE),0)</f>
        <v>0</v>
      </c>
      <c r="K1384">
        <f>IFERROR(VLOOKUP(D1384:D2096,'Факторы ликвидности'!C$4:L$2204,6,FALSE),0)</f>
        <v>0</v>
      </c>
      <c r="L1384">
        <f>IFERROR(VLOOKUP(D1384:D2096,'Факторы ликвидности'!C$4:L$2204,7,FALSE),0)</f>
        <v>0</v>
      </c>
      <c r="M1384">
        <f>IFERROR(VLOOKUP(D1384:D2096,'Факторы ликвидности'!C$4:L$2204,8,FALSE),0)</f>
        <v>0</v>
      </c>
      <c r="N1384">
        <f>IFERROR(VLOOKUP(D1384:D2096,'Факторы ликвидности'!C$4:L$2204,10,FALSE),0)</f>
        <v>1.2</v>
      </c>
    </row>
    <row r="1385" spans="2:14" x14ac:dyDescent="0.3">
      <c r="B1385">
        <v>1381</v>
      </c>
      <c r="C1385" s="16">
        <f t="shared" si="26"/>
        <v>4</v>
      </c>
      <c r="D1385" s="17">
        <v>42411</v>
      </c>
      <c r="E1385">
        <f>IFERROR(VLOOKUP(D1384:D2097,'Остатки на корсчетах'!B$3:D$4956,2,FALSE),0)</f>
        <v>1701</v>
      </c>
      <c r="F1385">
        <f>IFERROR(VLOOKUP(D1385:D2097,Сальдо!C$3:D$4010,2,FALSE),0)</f>
        <v>222.6</v>
      </c>
      <c r="G1385">
        <f>IFERROR(VLOOKUP(D1385:D2097,'Факторы ликвидности'!C$4:L$2204,2,FALSE),0)</f>
        <v>-54.3</v>
      </c>
      <c r="H1385">
        <f>IFERROR(VLOOKUP(D1385:D2097,'Факторы ликвидности'!C$4:L$2204,3,FALSE),0)</f>
        <v>72.400000000000006</v>
      </c>
      <c r="I1385">
        <f>IFERROR(VLOOKUP(D1385:D2097,'Факторы ликвидности'!C$4:L$2204,4,FALSE),0)</f>
        <v>0</v>
      </c>
      <c r="J1385">
        <f>IFERROR(VLOOKUP(D1385:D2097,'Факторы ликвидности'!C$4:L$2204,5,FALSE),0)</f>
        <v>0</v>
      </c>
      <c r="K1385">
        <f>IFERROR(VLOOKUP(D1385:D2097,'Факторы ликвидности'!C$4:L$2204,6,FALSE),0)</f>
        <v>0</v>
      </c>
      <c r="L1385">
        <f>IFERROR(VLOOKUP(D1385:D2097,'Факторы ликвидности'!C$4:L$2204,7,FALSE),0)</f>
        <v>0</v>
      </c>
      <c r="M1385">
        <f>IFERROR(VLOOKUP(D1385:D2097,'Факторы ликвидности'!C$4:L$2204,8,FALSE),0)</f>
        <v>0</v>
      </c>
      <c r="N1385">
        <f>IFERROR(VLOOKUP(D1385:D2097,'Факторы ликвидности'!C$4:L$2204,10,FALSE),0)</f>
        <v>19.3</v>
      </c>
    </row>
    <row r="1386" spans="2:14" x14ac:dyDescent="0.3">
      <c r="B1386">
        <v>1382</v>
      </c>
      <c r="C1386" s="16">
        <f t="shared" si="26"/>
        <v>3</v>
      </c>
      <c r="D1386" s="17">
        <v>42410</v>
      </c>
      <c r="E1386">
        <f>IFERROR(VLOOKUP(D1385:D2098,'Остатки на корсчетах'!B$3:D$4956,2,FALSE),0)</f>
        <v>840.2</v>
      </c>
      <c r="F1386">
        <f>IFERROR(VLOOKUP(D1386:D2098,Сальдо!C$3:D$4010,2,FALSE),0)</f>
        <v>789.7</v>
      </c>
      <c r="G1386">
        <f>IFERROR(VLOOKUP(D1386:D2098,'Факторы ликвидности'!C$4:L$2204,2,FALSE),0)</f>
        <v>-24.5</v>
      </c>
      <c r="H1386">
        <f>IFERROR(VLOOKUP(D1386:D2098,'Факторы ликвидности'!C$4:L$2204,3,FALSE),0)</f>
        <v>458.9</v>
      </c>
      <c r="I1386">
        <f>IFERROR(VLOOKUP(D1386:D2098,'Факторы ликвидности'!C$4:L$2204,4,FALSE),0)</f>
        <v>0</v>
      </c>
      <c r="J1386">
        <f>IFERROR(VLOOKUP(D1386:D2098,'Факторы ликвидности'!C$4:L$2204,5,FALSE),0)</f>
        <v>0</v>
      </c>
      <c r="K1386">
        <f>IFERROR(VLOOKUP(D1386:D2098,'Факторы ликвидности'!C$4:L$2204,6,FALSE),0)</f>
        <v>0</v>
      </c>
      <c r="L1386">
        <f>IFERROR(VLOOKUP(D1386:D2098,'Факторы ликвидности'!C$4:L$2204,7,FALSE),0)</f>
        <v>0</v>
      </c>
      <c r="M1386">
        <f>IFERROR(VLOOKUP(D1386:D2098,'Факторы ликвидности'!C$4:L$2204,8,FALSE),0)</f>
        <v>0.1</v>
      </c>
      <c r="N1386">
        <f>IFERROR(VLOOKUP(D1386:D2098,'Факторы ликвидности'!C$4:L$2204,10,FALSE),0)</f>
        <v>426.3</v>
      </c>
    </row>
    <row r="1387" spans="2:14" x14ac:dyDescent="0.3">
      <c r="B1387">
        <v>1383</v>
      </c>
      <c r="C1387" s="18">
        <f t="shared" si="26"/>
        <v>2</v>
      </c>
      <c r="D1387" s="8">
        <v>42409</v>
      </c>
      <c r="E1387">
        <f>IFERROR(VLOOKUP(D1386:D2099,'Остатки на корсчетах'!B$3:D$4956,2,FALSE),0)</f>
        <v>957.9</v>
      </c>
      <c r="F1387">
        <f>IFERROR(VLOOKUP(D1387:D2099,Сальдо!C$3:D$4010,2,FALSE),0)</f>
        <v>209.8</v>
      </c>
      <c r="G1387">
        <f>IFERROR(VLOOKUP(D1387:D2099,'Факторы ликвидности'!C$4:L$2204,2,FALSE),0)</f>
        <v>-15.3</v>
      </c>
      <c r="H1387">
        <f>IFERROR(VLOOKUP(D1387:D2099,'Факторы ликвидности'!C$4:L$2204,3,FALSE),0)</f>
        <v>234</v>
      </c>
      <c r="I1387">
        <f>IFERROR(VLOOKUP(D1387:D2099,'Факторы ликвидности'!C$4:L$2204,4,FALSE),0)</f>
        <v>0</v>
      </c>
      <c r="J1387">
        <f>IFERROR(VLOOKUP(D1387:D2099,'Факторы ликвидности'!C$4:L$2204,5,FALSE),0)</f>
        <v>0</v>
      </c>
      <c r="K1387">
        <f>IFERROR(VLOOKUP(D1387:D2099,'Факторы ликвидности'!C$4:L$2204,6,FALSE),0)</f>
        <v>0</v>
      </c>
      <c r="L1387">
        <f>IFERROR(VLOOKUP(D1387:D2099,'Факторы ликвидности'!C$4:L$2204,7,FALSE),0)</f>
        <v>0</v>
      </c>
      <c r="M1387">
        <f>IFERROR(VLOOKUP(D1387:D2099,'Факторы ликвидности'!C$4:L$2204,8,FALSE),0)</f>
        <v>0.5</v>
      </c>
      <c r="N1387">
        <f>IFERROR(VLOOKUP(D1387:D2099,'Факторы ликвидности'!C$4:L$2204,10,FALSE),0)</f>
        <v>-336.9</v>
      </c>
    </row>
    <row r="1388" spans="2:14" x14ac:dyDescent="0.3">
      <c r="B1388">
        <v>1384</v>
      </c>
      <c r="C1388" s="18">
        <f t="shared" si="26"/>
        <v>1</v>
      </c>
      <c r="D1388" s="8">
        <v>42408</v>
      </c>
      <c r="E1388">
        <f>IFERROR(VLOOKUP(D1387:D2100,'Остатки на корсчетах'!B$3:D$4956,2,FALSE),0)</f>
        <v>1276.7</v>
      </c>
      <c r="F1388">
        <f>IFERROR(VLOOKUP(D1388:D2100,Сальдо!C$3:D$4010,2,FALSE),0)</f>
        <v>-161.5</v>
      </c>
      <c r="G1388">
        <f>IFERROR(VLOOKUP(D1388:D2100,'Факторы ликвидности'!C$4:L$2204,2,FALSE),0)</f>
        <v>4.5</v>
      </c>
      <c r="H1388">
        <f>IFERROR(VLOOKUP(D1388:D2100,'Факторы ликвидности'!C$4:L$2204,3,FALSE),0)</f>
        <v>46.5</v>
      </c>
      <c r="I1388">
        <f>IFERROR(VLOOKUP(D1388:D2100,'Факторы ликвидности'!C$4:L$2204,4,FALSE),0)</f>
        <v>0</v>
      </c>
      <c r="J1388">
        <f>IFERROR(VLOOKUP(D1388:D2100,'Факторы ликвидности'!C$4:L$2204,5,FALSE),0)</f>
        <v>0</v>
      </c>
      <c r="K1388">
        <f>IFERROR(VLOOKUP(D1388:D2100,'Факторы ликвидности'!C$4:L$2204,6,FALSE),0)</f>
        <v>0</v>
      </c>
      <c r="L1388">
        <f>IFERROR(VLOOKUP(D1388:D2100,'Факторы ликвидности'!C$4:L$2204,7,FALSE),0)</f>
        <v>0</v>
      </c>
      <c r="M1388">
        <f>IFERROR(VLOOKUP(D1388:D2100,'Факторы ликвидности'!C$4:L$2204,8,FALSE),0)</f>
        <v>0</v>
      </c>
      <c r="N1388">
        <f>IFERROR(VLOOKUP(D1388:D2100,'Факторы ликвидности'!C$4:L$2204,10,FALSE),0)</f>
        <v>-369.7</v>
      </c>
    </row>
    <row r="1389" spans="2:14" x14ac:dyDescent="0.3">
      <c r="B1389">
        <v>1385</v>
      </c>
      <c r="C1389" s="18">
        <f t="shared" si="26"/>
        <v>7</v>
      </c>
      <c r="D1389" s="19">
        <v>42407</v>
      </c>
      <c r="E1389">
        <f>IFERROR(VLOOKUP(D1388:D2101,'Остатки на корсчетах'!B$3:D$4956,2,FALSE),0)</f>
        <v>0</v>
      </c>
      <c r="F1389">
        <f>IFERROR(VLOOKUP(D1389:D2101,Сальдо!C$3:D$4010,2,FALSE),0)</f>
        <v>0</v>
      </c>
      <c r="G1389">
        <f>IFERROR(VLOOKUP(D1389:D2101,'Факторы ликвидности'!C$4:L$2204,2,FALSE),0)</f>
        <v>0</v>
      </c>
      <c r="H1389">
        <f>IFERROR(VLOOKUP(D1389:D2101,'Факторы ликвидности'!C$4:L$2204,3,FALSE),0)</f>
        <v>0</v>
      </c>
      <c r="I1389">
        <f>IFERROR(VLOOKUP(D1389:D2101,'Факторы ликвидности'!C$4:L$2204,4,FALSE),0)</f>
        <v>0</v>
      </c>
      <c r="J1389">
        <f>IFERROR(VLOOKUP(D1389:D2101,'Факторы ликвидности'!C$4:L$2204,5,FALSE),0)</f>
        <v>0</v>
      </c>
      <c r="K1389">
        <f>IFERROR(VLOOKUP(D1389:D2101,'Факторы ликвидности'!C$4:L$2204,6,FALSE),0)</f>
        <v>0</v>
      </c>
      <c r="L1389">
        <f>IFERROR(VLOOKUP(D1389:D2101,'Факторы ликвидности'!C$4:L$2204,7,FALSE),0)</f>
        <v>0</v>
      </c>
      <c r="M1389">
        <f>IFERROR(VLOOKUP(D1389:D2101,'Факторы ликвидности'!C$4:L$2204,8,FALSE),0)</f>
        <v>0</v>
      </c>
      <c r="N1389">
        <f>IFERROR(VLOOKUP(D1389:D2101,'Факторы ликвидности'!C$4:L$2204,10,FALSE),0)</f>
        <v>0</v>
      </c>
    </row>
    <row r="1390" spans="2:14" x14ac:dyDescent="0.3">
      <c r="B1390">
        <v>1386</v>
      </c>
      <c r="C1390" s="18">
        <f t="shared" si="26"/>
        <v>6</v>
      </c>
      <c r="D1390" s="19">
        <v>42406</v>
      </c>
      <c r="E1390">
        <f>IFERROR(VLOOKUP(D1389:D2102,'Остатки на корсчетах'!B$3:D$4956,2,FALSE),0)</f>
        <v>0</v>
      </c>
      <c r="F1390">
        <f>IFERROR(VLOOKUP(D1390:D2102,Сальдо!C$3:D$4010,2,FALSE),0)</f>
        <v>0</v>
      </c>
      <c r="G1390">
        <f>IFERROR(VLOOKUP(D1390:D2102,'Факторы ликвидности'!C$4:L$2204,2,FALSE),0)</f>
        <v>0</v>
      </c>
      <c r="H1390">
        <f>IFERROR(VLOOKUP(D1390:D2102,'Факторы ликвидности'!C$4:L$2204,3,FALSE),0)</f>
        <v>0</v>
      </c>
      <c r="I1390">
        <f>IFERROR(VLOOKUP(D1390:D2102,'Факторы ликвидности'!C$4:L$2204,4,FALSE),0)</f>
        <v>0</v>
      </c>
      <c r="J1390">
        <f>IFERROR(VLOOKUP(D1390:D2102,'Факторы ликвидности'!C$4:L$2204,5,FALSE),0)</f>
        <v>0</v>
      </c>
      <c r="K1390">
        <f>IFERROR(VLOOKUP(D1390:D2102,'Факторы ликвидности'!C$4:L$2204,6,FALSE),0)</f>
        <v>0</v>
      </c>
      <c r="L1390">
        <f>IFERROR(VLOOKUP(D1390:D2102,'Факторы ликвидности'!C$4:L$2204,7,FALSE),0)</f>
        <v>0</v>
      </c>
      <c r="M1390">
        <f>IFERROR(VLOOKUP(D1390:D2102,'Факторы ликвидности'!C$4:L$2204,8,FALSE),0)</f>
        <v>0</v>
      </c>
      <c r="N1390">
        <f>IFERROR(VLOOKUP(D1390:D2102,'Факторы ликвидности'!C$4:L$2204,10,FALSE),0)</f>
        <v>0</v>
      </c>
    </row>
    <row r="1391" spans="2:14" x14ac:dyDescent="0.3">
      <c r="B1391">
        <v>1387</v>
      </c>
      <c r="C1391" s="18">
        <f t="shared" si="26"/>
        <v>5</v>
      </c>
      <c r="D1391" s="19">
        <v>42405</v>
      </c>
      <c r="E1391">
        <f>IFERROR(VLOOKUP(D1390:D2103,'Остатки на корсчетах'!B$3:D$4956,2,FALSE),0)</f>
        <v>1314.3</v>
      </c>
      <c r="F1391">
        <f>IFERROR(VLOOKUP(D1391:D2103,Сальдо!C$3:D$4010,2,FALSE),0)</f>
        <v>-197.9</v>
      </c>
      <c r="G1391">
        <f>IFERROR(VLOOKUP(D1391:D2103,'Факторы ликвидности'!C$4:L$2204,2,FALSE),0)</f>
        <v>-44.6</v>
      </c>
      <c r="H1391">
        <f>IFERROR(VLOOKUP(D1391:D2103,'Факторы ликвидности'!C$4:L$2204,3,FALSE),0)</f>
        <v>43.8</v>
      </c>
      <c r="I1391">
        <f>IFERROR(VLOOKUP(D1391:D2103,'Факторы ликвидности'!C$4:L$2204,4,FALSE),0)</f>
        <v>0</v>
      </c>
      <c r="J1391">
        <f>IFERROR(VLOOKUP(D1391:D2103,'Факторы ликвидности'!C$4:L$2204,5,FALSE),0)</f>
        <v>0</v>
      </c>
      <c r="K1391">
        <f>IFERROR(VLOOKUP(D1391:D2103,'Факторы ликвидности'!C$4:L$2204,6,FALSE),0)</f>
        <v>0</v>
      </c>
      <c r="L1391">
        <f>IFERROR(VLOOKUP(D1391:D2103,'Факторы ликвидности'!C$4:L$2204,7,FALSE),0)</f>
        <v>0</v>
      </c>
      <c r="M1391">
        <f>IFERROR(VLOOKUP(D1391:D2103,'Факторы ликвидности'!C$4:L$2204,8,FALSE),0)</f>
        <v>0</v>
      </c>
      <c r="N1391">
        <f>IFERROR(VLOOKUP(D1391:D2103,'Факторы ликвидности'!C$4:L$2204,10,FALSE),0)</f>
        <v>-36.700000000000003</v>
      </c>
    </row>
    <row r="1392" spans="2:14" x14ac:dyDescent="0.3">
      <c r="B1392">
        <v>1388</v>
      </c>
      <c r="C1392" s="18">
        <f t="shared" si="26"/>
        <v>4</v>
      </c>
      <c r="D1392" s="19">
        <v>42404</v>
      </c>
      <c r="E1392">
        <f>IFERROR(VLOOKUP(D1391:D2104,'Остатки на корсчетах'!B$3:D$4956,2,FALSE),0)</f>
        <v>1387.9</v>
      </c>
      <c r="F1392">
        <f>IFERROR(VLOOKUP(D1392:D2104,Сальдо!C$3:D$4010,2,FALSE),0)</f>
        <v>-214.2</v>
      </c>
      <c r="G1392">
        <f>IFERROR(VLOOKUP(D1392:D2104,'Факторы ликвидности'!C$4:L$2204,2,FALSE),0)</f>
        <v>-29.7</v>
      </c>
      <c r="H1392">
        <f>IFERROR(VLOOKUP(D1392:D2104,'Факторы ликвидности'!C$4:L$2204,3,FALSE),0)</f>
        <v>-30.7</v>
      </c>
      <c r="I1392">
        <f>IFERROR(VLOOKUP(D1392:D2104,'Факторы ликвидности'!C$4:L$2204,4,FALSE),0)</f>
        <v>0</v>
      </c>
      <c r="J1392">
        <f>IFERROR(VLOOKUP(D1392:D2104,'Факторы ликвидности'!C$4:L$2204,5,FALSE),0)</f>
        <v>0</v>
      </c>
      <c r="K1392">
        <f>IFERROR(VLOOKUP(D1392:D2104,'Факторы ликвидности'!C$4:L$2204,6,FALSE),0)</f>
        <v>0</v>
      </c>
      <c r="L1392">
        <f>IFERROR(VLOOKUP(D1392:D2104,'Факторы ликвидности'!C$4:L$2204,7,FALSE),0)</f>
        <v>0</v>
      </c>
      <c r="M1392">
        <f>IFERROR(VLOOKUP(D1392:D2104,'Факторы ликвидности'!C$4:L$2204,8,FALSE),0)</f>
        <v>0</v>
      </c>
      <c r="N1392">
        <f>IFERROR(VLOOKUP(D1392:D2104,'Факторы ликвидности'!C$4:L$2204,10,FALSE),0)</f>
        <v>-13.2</v>
      </c>
    </row>
    <row r="1393" spans="2:14" x14ac:dyDescent="0.3">
      <c r="B1393">
        <v>1389</v>
      </c>
      <c r="C1393" s="18">
        <f t="shared" si="26"/>
        <v>3</v>
      </c>
      <c r="D1393" s="19">
        <v>42403</v>
      </c>
      <c r="E1393">
        <f>IFERROR(VLOOKUP(D1392:D2105,'Остатки на корсчетах'!B$3:D$4956,2,FALSE),0)</f>
        <v>1666.7</v>
      </c>
      <c r="F1393">
        <f>IFERROR(VLOOKUP(D1393:D2105,Сальдо!C$3:D$4010,2,FALSE),0)</f>
        <v>-554.5</v>
      </c>
      <c r="G1393">
        <f>IFERROR(VLOOKUP(D1393:D2105,'Факторы ликвидности'!C$4:L$2204,2,FALSE),0)</f>
        <v>-1.3</v>
      </c>
      <c r="H1393">
        <f>IFERROR(VLOOKUP(D1393:D2105,'Факторы ликвидности'!C$4:L$2204,3,FALSE),0)</f>
        <v>188.4</v>
      </c>
      <c r="I1393">
        <f>IFERROR(VLOOKUP(D1393:D2105,'Факторы ликвидности'!C$4:L$2204,4,FALSE),0)</f>
        <v>0</v>
      </c>
      <c r="J1393">
        <f>IFERROR(VLOOKUP(D1393:D2105,'Факторы ликвидности'!C$4:L$2204,5,FALSE),0)</f>
        <v>0</v>
      </c>
      <c r="K1393">
        <f>IFERROR(VLOOKUP(D1393:D2105,'Факторы ликвидности'!C$4:L$2204,6,FALSE),0)</f>
        <v>0</v>
      </c>
      <c r="L1393">
        <f>IFERROR(VLOOKUP(D1393:D2105,'Факторы ликвидности'!C$4:L$2204,7,FALSE),0)</f>
        <v>0</v>
      </c>
      <c r="M1393">
        <f>IFERROR(VLOOKUP(D1393:D2105,'Факторы ликвидности'!C$4:L$2204,8,FALSE),0)</f>
        <v>0.4</v>
      </c>
      <c r="N1393">
        <f>IFERROR(VLOOKUP(D1393:D2105,'Факторы ликвидности'!C$4:L$2204,10,FALSE),0)</f>
        <v>-466.3</v>
      </c>
    </row>
    <row r="1394" spans="2:14" x14ac:dyDescent="0.3">
      <c r="B1394">
        <v>1390</v>
      </c>
      <c r="C1394" s="16">
        <f t="shared" si="26"/>
        <v>2</v>
      </c>
      <c r="D1394" s="17">
        <v>42402</v>
      </c>
      <c r="E1394">
        <f>IFERROR(VLOOKUP(D1393:D2106,'Остатки на корсчетах'!B$3:D$4956,2,FALSE),0)</f>
        <v>1505.6</v>
      </c>
      <c r="F1394">
        <f>IFERROR(VLOOKUP(D1394:D2106,Сальдо!C$3:D$4010,2,FALSE),0)</f>
        <v>137.9</v>
      </c>
      <c r="G1394">
        <f>IFERROR(VLOOKUP(D1394:D2106,'Факторы ликвидности'!C$4:L$2204,2,FALSE),0)</f>
        <v>21</v>
      </c>
      <c r="H1394">
        <f>IFERROR(VLOOKUP(D1394:D2106,'Факторы ликвидности'!C$4:L$2204,3,FALSE),0)</f>
        <v>289.2</v>
      </c>
      <c r="I1394">
        <f>IFERROR(VLOOKUP(D1394:D2106,'Факторы ликвидности'!C$4:L$2204,4,FALSE),0)</f>
        <v>0</v>
      </c>
      <c r="J1394">
        <f>IFERROR(VLOOKUP(D1394:D2106,'Факторы ликвидности'!C$4:L$2204,5,FALSE),0)</f>
        <v>0</v>
      </c>
      <c r="K1394">
        <f>IFERROR(VLOOKUP(D1394:D2106,'Факторы ликвидности'!C$4:L$2204,6,FALSE),0)</f>
        <v>0</v>
      </c>
      <c r="L1394">
        <f>IFERROR(VLOOKUP(D1394:D2106,'Факторы ликвидности'!C$4:L$2204,7,FALSE),0)</f>
        <v>0</v>
      </c>
      <c r="M1394">
        <f>IFERROR(VLOOKUP(D1394:D2106,'Факторы ликвидности'!C$4:L$2204,8,FALSE),0)</f>
        <v>0</v>
      </c>
      <c r="N1394">
        <f>IFERROR(VLOOKUP(D1394:D2106,'Факторы ликвидности'!C$4:L$2204,10,FALSE),0)</f>
        <v>-149.1</v>
      </c>
    </row>
    <row r="1395" spans="2:14" x14ac:dyDescent="0.3">
      <c r="B1395">
        <v>1391</v>
      </c>
      <c r="C1395" s="16">
        <f t="shared" si="26"/>
        <v>1</v>
      </c>
      <c r="D1395" s="17">
        <v>42401</v>
      </c>
      <c r="E1395">
        <f>IFERROR(VLOOKUP(D1394:D2107,'Остатки на корсчетах'!B$3:D$4956,2,FALSE),0)</f>
        <v>1747</v>
      </c>
      <c r="F1395">
        <f>IFERROR(VLOOKUP(D1395:D2107,Сальдо!C$3:D$4010,2,FALSE),0)</f>
        <v>-80.8</v>
      </c>
      <c r="G1395">
        <f>IFERROR(VLOOKUP(D1395:D2107,'Факторы ликвидности'!C$4:L$2204,2,FALSE),0)</f>
        <v>44.9</v>
      </c>
      <c r="H1395">
        <f>IFERROR(VLOOKUP(D1395:D2107,'Факторы ликвидности'!C$4:L$2204,3,FALSE),0)</f>
        <v>23.6</v>
      </c>
      <c r="I1395">
        <f>IFERROR(VLOOKUP(D1395:D2107,'Факторы ликвидности'!C$4:L$2204,4,FALSE),0)</f>
        <v>0</v>
      </c>
      <c r="J1395">
        <f>IFERROR(VLOOKUP(D1395:D2107,'Факторы ликвидности'!C$4:L$2204,5,FALSE),0)</f>
        <v>0</v>
      </c>
      <c r="K1395">
        <f>IFERROR(VLOOKUP(D1395:D2107,'Факторы ликвидности'!C$4:L$2204,6,FALSE),0)</f>
        <v>0</v>
      </c>
      <c r="L1395">
        <f>IFERROR(VLOOKUP(D1395:D2107,'Факторы ликвидности'!C$4:L$2204,7,FALSE),0)</f>
        <v>0</v>
      </c>
      <c r="M1395">
        <f>IFERROR(VLOOKUP(D1395:D2107,'Факторы ликвидности'!C$4:L$2204,8,FALSE),0)</f>
        <v>-0.1</v>
      </c>
      <c r="N1395">
        <f>IFERROR(VLOOKUP(D1395:D2107,'Факторы ликвидности'!C$4:L$2204,10,FALSE),0)</f>
        <v>-309.8</v>
      </c>
    </row>
    <row r="1396" spans="2:14" x14ac:dyDescent="0.3">
      <c r="B1396">
        <v>1392</v>
      </c>
      <c r="C1396" s="16">
        <f t="shared" si="26"/>
        <v>7</v>
      </c>
      <c r="D1396" s="17">
        <v>42400</v>
      </c>
      <c r="E1396">
        <f>IFERROR(VLOOKUP(D1395:D2108,'Остатки на корсчетах'!B$3:D$4956,2,FALSE),0)</f>
        <v>0</v>
      </c>
      <c r="F1396">
        <f>IFERROR(VLOOKUP(D1396:D2108,Сальдо!C$3:D$4010,2,FALSE),0)</f>
        <v>0</v>
      </c>
      <c r="G1396">
        <f>IFERROR(VLOOKUP(D1396:D2108,'Факторы ликвидности'!C$4:L$2204,2,FALSE),0)</f>
        <v>0</v>
      </c>
      <c r="H1396">
        <f>IFERROR(VLOOKUP(D1396:D2108,'Факторы ликвидности'!C$4:L$2204,3,FALSE),0)</f>
        <v>0</v>
      </c>
      <c r="I1396">
        <f>IFERROR(VLOOKUP(D1396:D2108,'Факторы ликвидности'!C$4:L$2204,4,FALSE),0)</f>
        <v>0</v>
      </c>
      <c r="J1396">
        <f>IFERROR(VLOOKUP(D1396:D2108,'Факторы ликвидности'!C$4:L$2204,5,FALSE),0)</f>
        <v>0</v>
      </c>
      <c r="K1396">
        <f>IFERROR(VLOOKUP(D1396:D2108,'Факторы ликвидности'!C$4:L$2204,6,FALSE),0)</f>
        <v>0</v>
      </c>
      <c r="L1396">
        <f>IFERROR(VLOOKUP(D1396:D2108,'Факторы ликвидности'!C$4:L$2204,7,FALSE),0)</f>
        <v>0</v>
      </c>
      <c r="M1396">
        <f>IFERROR(VLOOKUP(D1396:D2108,'Факторы ликвидности'!C$4:L$2204,8,FALSE),0)</f>
        <v>0</v>
      </c>
      <c r="N1396">
        <f>IFERROR(VLOOKUP(D1396:D2108,'Факторы ликвидности'!C$4:L$2204,10,FALSE),0)</f>
        <v>0</v>
      </c>
    </row>
    <row r="1397" spans="2:14" x14ac:dyDescent="0.3">
      <c r="B1397">
        <v>1393</v>
      </c>
      <c r="C1397" s="16">
        <f t="shared" si="26"/>
        <v>6</v>
      </c>
      <c r="D1397" s="17">
        <v>42399</v>
      </c>
      <c r="E1397">
        <f>IFERROR(VLOOKUP(D1396:D2109,'Остатки на корсчетах'!B$3:D$4956,2,FALSE),0)</f>
        <v>0</v>
      </c>
      <c r="F1397">
        <f>IFERROR(VLOOKUP(D1397:D2109,Сальдо!C$3:D$4010,2,FALSE),0)</f>
        <v>0</v>
      </c>
      <c r="G1397">
        <f>IFERROR(VLOOKUP(D1397:D2109,'Факторы ликвидности'!C$4:L$2204,2,FALSE),0)</f>
        <v>0</v>
      </c>
      <c r="H1397">
        <f>IFERROR(VLOOKUP(D1397:D2109,'Факторы ликвидности'!C$4:L$2204,3,FALSE),0)</f>
        <v>0</v>
      </c>
      <c r="I1397">
        <f>IFERROR(VLOOKUP(D1397:D2109,'Факторы ликвидности'!C$4:L$2204,4,FALSE),0)</f>
        <v>0</v>
      </c>
      <c r="J1397">
        <f>IFERROR(VLOOKUP(D1397:D2109,'Факторы ликвидности'!C$4:L$2204,5,FALSE),0)</f>
        <v>0</v>
      </c>
      <c r="K1397">
        <f>IFERROR(VLOOKUP(D1397:D2109,'Факторы ликвидности'!C$4:L$2204,6,FALSE),0)</f>
        <v>0</v>
      </c>
      <c r="L1397">
        <f>IFERROR(VLOOKUP(D1397:D2109,'Факторы ликвидности'!C$4:L$2204,7,FALSE),0)</f>
        <v>0</v>
      </c>
      <c r="M1397">
        <f>IFERROR(VLOOKUP(D1397:D2109,'Факторы ликвидности'!C$4:L$2204,8,FALSE),0)</f>
        <v>0</v>
      </c>
      <c r="N1397">
        <f>IFERROR(VLOOKUP(D1397:D2109,'Факторы ликвидности'!C$4:L$2204,10,FALSE),0)</f>
        <v>0</v>
      </c>
    </row>
    <row r="1398" spans="2:14" x14ac:dyDescent="0.3">
      <c r="B1398">
        <v>1394</v>
      </c>
      <c r="C1398" s="16">
        <f t="shared" si="26"/>
        <v>5</v>
      </c>
      <c r="D1398" s="17">
        <v>42398</v>
      </c>
      <c r="E1398">
        <f>IFERROR(VLOOKUP(D1397:D2110,'Остатки на корсчетах'!B$3:D$4956,2,FALSE),0)</f>
        <v>1359.3</v>
      </c>
      <c r="F1398">
        <f>IFERROR(VLOOKUP(D1398:D2110,Сальдо!C$3:D$4010,2,FALSE),0)</f>
        <v>7.4</v>
      </c>
      <c r="G1398">
        <f>IFERROR(VLOOKUP(D1398:D2110,'Факторы ликвидности'!C$4:L$2204,2,FALSE),0)</f>
        <v>-2</v>
      </c>
      <c r="H1398">
        <f>IFERROR(VLOOKUP(D1398:D2110,'Факторы ликвидности'!C$4:L$2204,3,FALSE),0)</f>
        <v>205.4</v>
      </c>
      <c r="I1398">
        <f>IFERROR(VLOOKUP(D1398:D2110,'Факторы ликвидности'!C$4:L$2204,4,FALSE),0)</f>
        <v>0</v>
      </c>
      <c r="J1398">
        <f>IFERROR(VLOOKUP(D1398:D2110,'Факторы ликвидности'!C$4:L$2204,5,FALSE),0)</f>
        <v>0</v>
      </c>
      <c r="K1398">
        <f>IFERROR(VLOOKUP(D1398:D2110,'Факторы ликвидности'!C$4:L$2204,6,FALSE),0)</f>
        <v>0</v>
      </c>
      <c r="L1398">
        <f>IFERROR(VLOOKUP(D1398:D2110,'Факторы ликвидности'!C$4:L$2204,7,FALSE),0)</f>
        <v>0</v>
      </c>
      <c r="M1398">
        <f>IFERROR(VLOOKUP(D1398:D2110,'Факторы ликвидности'!C$4:L$2204,8,FALSE),0)</f>
        <v>-0.1</v>
      </c>
      <c r="N1398">
        <f>IFERROR(VLOOKUP(D1398:D2110,'Факторы ликвидности'!C$4:L$2204,10,FALSE),0)</f>
        <v>184.4</v>
      </c>
    </row>
    <row r="1399" spans="2:14" x14ac:dyDescent="0.3">
      <c r="B1399">
        <v>1395</v>
      </c>
      <c r="C1399" s="16">
        <f t="shared" si="26"/>
        <v>4</v>
      </c>
      <c r="D1399" s="17">
        <v>42397</v>
      </c>
      <c r="E1399">
        <f>IFERROR(VLOOKUP(D1398:D2111,'Остатки на корсчетах'!B$3:D$4956,2,FALSE),0)</f>
        <v>1186.8</v>
      </c>
      <c r="F1399">
        <f>IFERROR(VLOOKUP(D1399:D2111,Сальдо!C$3:D$4010,2,FALSE),0)</f>
        <v>23.4</v>
      </c>
      <c r="G1399">
        <f>IFERROR(VLOOKUP(D1399:D2111,'Факторы ликвидности'!C$4:L$2204,2,FALSE),0)</f>
        <v>12.5</v>
      </c>
      <c r="H1399">
        <f>IFERROR(VLOOKUP(D1399:D2111,'Факторы ликвидности'!C$4:L$2204,3,FALSE),0)</f>
        <v>189.4</v>
      </c>
      <c r="I1399">
        <f>IFERROR(VLOOKUP(D1399:D2111,'Факторы ликвидности'!C$4:L$2204,4,FALSE),0)</f>
        <v>0</v>
      </c>
      <c r="J1399">
        <f>IFERROR(VLOOKUP(D1399:D2111,'Факторы ликвидности'!C$4:L$2204,5,FALSE),0)</f>
        <v>0</v>
      </c>
      <c r="K1399">
        <f>IFERROR(VLOOKUP(D1399:D2111,'Факторы ликвидности'!C$4:L$2204,6,FALSE),0)</f>
        <v>0</v>
      </c>
      <c r="L1399">
        <f>IFERROR(VLOOKUP(D1399:D2111,'Факторы ликвидности'!C$4:L$2204,7,FALSE),0)</f>
        <v>0</v>
      </c>
      <c r="M1399">
        <f>IFERROR(VLOOKUP(D1399:D2111,'Факторы ликвидности'!C$4:L$2204,8,FALSE),0)</f>
        <v>-0.1</v>
      </c>
      <c r="N1399">
        <f>IFERROR(VLOOKUP(D1399:D2111,'Факторы ликвидности'!C$4:L$2204,10,FALSE),0)</f>
        <v>-29.4</v>
      </c>
    </row>
    <row r="1400" spans="2:14" x14ac:dyDescent="0.3">
      <c r="B1400">
        <v>1396</v>
      </c>
      <c r="C1400" s="16">
        <f t="shared" si="26"/>
        <v>3</v>
      </c>
      <c r="D1400" s="17">
        <v>42396</v>
      </c>
      <c r="E1400">
        <f>IFERROR(VLOOKUP(D1399:D2112,'Остатки на корсчетах'!B$3:D$4956,2,FALSE),0)</f>
        <v>1327</v>
      </c>
      <c r="F1400">
        <f>IFERROR(VLOOKUP(D1400:D2112,Сальдо!C$3:D$4010,2,FALSE),0)</f>
        <v>-224.7</v>
      </c>
      <c r="G1400">
        <f>IFERROR(VLOOKUP(D1400:D2112,'Факторы ликвидности'!C$4:L$2204,2,FALSE),0)</f>
        <v>24.4</v>
      </c>
      <c r="H1400">
        <f>IFERROR(VLOOKUP(D1400:D2112,'Факторы ликвидности'!C$4:L$2204,3,FALSE),0)</f>
        <v>176</v>
      </c>
      <c r="I1400">
        <f>IFERROR(VLOOKUP(D1400:D2112,'Факторы ликвидности'!C$4:L$2204,4,FALSE),0)</f>
        <v>0</v>
      </c>
      <c r="J1400">
        <f>IFERROR(VLOOKUP(D1400:D2112,'Факторы ликвидности'!C$4:L$2204,5,FALSE),0)</f>
        <v>0</v>
      </c>
      <c r="K1400">
        <f>IFERROR(VLOOKUP(D1400:D2112,'Факторы ликвидности'!C$4:L$2204,6,FALSE),0)</f>
        <v>0</v>
      </c>
      <c r="L1400">
        <f>IFERROR(VLOOKUP(D1400:D2112,'Факторы ликвидности'!C$4:L$2204,7,FALSE),0)</f>
        <v>0</v>
      </c>
      <c r="M1400">
        <f>IFERROR(VLOOKUP(D1400:D2112,'Факторы ликвидности'!C$4:L$2204,8,FALSE),0)</f>
        <v>0.6</v>
      </c>
      <c r="N1400">
        <f>IFERROR(VLOOKUP(D1400:D2112,'Факторы ликвидности'!C$4:L$2204,10,FALSE),0)</f>
        <v>-341.2</v>
      </c>
    </row>
    <row r="1401" spans="2:14" x14ac:dyDescent="0.3">
      <c r="B1401">
        <v>1397</v>
      </c>
      <c r="C1401" s="18">
        <f t="shared" si="26"/>
        <v>2</v>
      </c>
      <c r="D1401" s="8">
        <v>42395</v>
      </c>
      <c r="E1401">
        <f>IFERROR(VLOOKUP(D1400:D2113,'Остатки на корсчетах'!B$3:D$4956,2,FALSE),0)</f>
        <v>1287.4000000000001</v>
      </c>
      <c r="F1401">
        <f>IFERROR(VLOOKUP(D1401:D2113,Сальдо!C$3:D$4010,2,FALSE),0)</f>
        <v>-326.8</v>
      </c>
      <c r="G1401">
        <f>IFERROR(VLOOKUP(D1401:D2113,'Факторы ликвидности'!C$4:L$2204,2,FALSE),0)</f>
        <v>33.799999999999997</v>
      </c>
      <c r="H1401">
        <f>IFERROR(VLOOKUP(D1401:D2113,'Факторы ликвидности'!C$4:L$2204,3,FALSE),0)</f>
        <v>-33.799999999999997</v>
      </c>
      <c r="I1401">
        <f>IFERROR(VLOOKUP(D1401:D2113,'Факторы ликвидности'!C$4:L$2204,4,FALSE),0)</f>
        <v>0</v>
      </c>
      <c r="J1401">
        <f>IFERROR(VLOOKUP(D1401:D2113,'Факторы ликвидности'!C$4:L$2204,5,FALSE),0)</f>
        <v>0</v>
      </c>
      <c r="K1401">
        <f>IFERROR(VLOOKUP(D1401:D2113,'Факторы ликвидности'!C$4:L$2204,6,FALSE),0)</f>
        <v>0</v>
      </c>
      <c r="L1401">
        <f>IFERROR(VLOOKUP(D1401:D2113,'Факторы ликвидности'!C$4:L$2204,7,FALSE),0)</f>
        <v>0</v>
      </c>
      <c r="M1401">
        <f>IFERROR(VLOOKUP(D1401:D2113,'Факторы ликвидности'!C$4:L$2204,8,FALSE),0)</f>
        <v>-10.8</v>
      </c>
      <c r="N1401">
        <f>IFERROR(VLOOKUP(D1401:D2113,'Факторы ликвидности'!C$4:L$2204,10,FALSE),0)</f>
        <v>50.4</v>
      </c>
    </row>
    <row r="1402" spans="2:14" x14ac:dyDescent="0.3">
      <c r="B1402">
        <v>1398</v>
      </c>
      <c r="C1402" s="18">
        <f t="shared" si="26"/>
        <v>1</v>
      </c>
      <c r="D1402" s="8">
        <v>42394</v>
      </c>
      <c r="E1402">
        <f>IFERROR(VLOOKUP(D1401:D2114,'Остатки на корсчетах'!B$3:D$4956,2,FALSE),0)</f>
        <v>1534.8</v>
      </c>
      <c r="F1402">
        <f>IFERROR(VLOOKUP(D1402:D2114,Сальдо!C$3:D$4010,2,FALSE),0)</f>
        <v>-7.7</v>
      </c>
      <c r="G1402">
        <f>IFERROR(VLOOKUP(D1402:D2114,'Факторы ликвидности'!C$4:L$2204,2,FALSE),0)</f>
        <v>45.3</v>
      </c>
      <c r="H1402">
        <f>IFERROR(VLOOKUP(D1402:D2114,'Факторы ликвидности'!C$4:L$2204,3,FALSE),0)</f>
        <v>-607.29999999999995</v>
      </c>
      <c r="I1402">
        <f>IFERROR(VLOOKUP(D1402:D2114,'Факторы ликвидности'!C$4:L$2204,4,FALSE),0)</f>
        <v>0</v>
      </c>
      <c r="J1402">
        <f>IFERROR(VLOOKUP(D1402:D2114,'Факторы ликвидности'!C$4:L$2204,5,FALSE),0)</f>
        <v>0</v>
      </c>
      <c r="K1402">
        <f>IFERROR(VLOOKUP(D1402:D2114,'Факторы ликвидности'!C$4:L$2204,6,FALSE),0)</f>
        <v>0</v>
      </c>
      <c r="L1402">
        <f>IFERROR(VLOOKUP(D1402:D2114,'Факторы ликвидности'!C$4:L$2204,7,FALSE),0)</f>
        <v>0</v>
      </c>
      <c r="M1402">
        <f>IFERROR(VLOOKUP(D1402:D2114,'Факторы ликвидности'!C$4:L$2204,8,FALSE),0)</f>
        <v>-2.6</v>
      </c>
      <c r="N1402">
        <f>IFERROR(VLOOKUP(D1402:D2114,'Факторы ликвидности'!C$4:L$2204,10,FALSE),0)</f>
        <v>317.2</v>
      </c>
    </row>
    <row r="1403" spans="2:14" x14ac:dyDescent="0.3">
      <c r="B1403">
        <v>1399</v>
      </c>
      <c r="C1403" s="18">
        <f t="shared" si="26"/>
        <v>7</v>
      </c>
      <c r="D1403" s="19">
        <v>42393</v>
      </c>
      <c r="E1403">
        <f>IFERROR(VLOOKUP(D1402:D2115,'Остатки на корсчетах'!B$3:D$4956,2,FALSE),0)</f>
        <v>0</v>
      </c>
      <c r="F1403">
        <f>IFERROR(VLOOKUP(D1403:D2115,Сальдо!C$3:D$4010,2,FALSE),0)</f>
        <v>0</v>
      </c>
      <c r="G1403">
        <f>IFERROR(VLOOKUP(D1403:D2115,'Факторы ликвидности'!C$4:L$2204,2,FALSE),0)</f>
        <v>0</v>
      </c>
      <c r="H1403">
        <f>IFERROR(VLOOKUP(D1403:D2115,'Факторы ликвидности'!C$4:L$2204,3,FALSE),0)</f>
        <v>0</v>
      </c>
      <c r="I1403">
        <f>IFERROR(VLOOKUP(D1403:D2115,'Факторы ликвидности'!C$4:L$2204,4,FALSE),0)</f>
        <v>0</v>
      </c>
      <c r="J1403">
        <f>IFERROR(VLOOKUP(D1403:D2115,'Факторы ликвидности'!C$4:L$2204,5,FALSE),0)</f>
        <v>0</v>
      </c>
      <c r="K1403">
        <f>IFERROR(VLOOKUP(D1403:D2115,'Факторы ликвидности'!C$4:L$2204,6,FALSE),0)</f>
        <v>0</v>
      </c>
      <c r="L1403">
        <f>IFERROR(VLOOKUP(D1403:D2115,'Факторы ликвидности'!C$4:L$2204,7,FALSE),0)</f>
        <v>0</v>
      </c>
      <c r="M1403">
        <f>IFERROR(VLOOKUP(D1403:D2115,'Факторы ликвидности'!C$4:L$2204,8,FALSE),0)</f>
        <v>0</v>
      </c>
      <c r="N1403">
        <f>IFERROR(VLOOKUP(D1403:D2115,'Факторы ликвидности'!C$4:L$2204,10,FALSE),0)</f>
        <v>0</v>
      </c>
    </row>
    <row r="1404" spans="2:14" x14ac:dyDescent="0.3">
      <c r="B1404">
        <v>1400</v>
      </c>
      <c r="C1404" s="18">
        <f t="shared" si="26"/>
        <v>6</v>
      </c>
      <c r="D1404" s="19">
        <v>42392</v>
      </c>
      <c r="E1404">
        <f>IFERROR(VLOOKUP(D1403:D2116,'Остатки на корсчетах'!B$3:D$4956,2,FALSE),0)</f>
        <v>0</v>
      </c>
      <c r="F1404">
        <f>IFERROR(VLOOKUP(D1404:D2116,Сальдо!C$3:D$4010,2,FALSE),0)</f>
        <v>0</v>
      </c>
      <c r="G1404">
        <f>IFERROR(VLOOKUP(D1404:D2116,'Факторы ликвидности'!C$4:L$2204,2,FALSE),0)</f>
        <v>0</v>
      </c>
      <c r="H1404">
        <f>IFERROR(VLOOKUP(D1404:D2116,'Факторы ликвидности'!C$4:L$2204,3,FALSE),0)</f>
        <v>0</v>
      </c>
      <c r="I1404">
        <f>IFERROR(VLOOKUP(D1404:D2116,'Факторы ликвидности'!C$4:L$2204,4,FALSE),0)</f>
        <v>0</v>
      </c>
      <c r="J1404">
        <f>IFERROR(VLOOKUP(D1404:D2116,'Факторы ликвидности'!C$4:L$2204,5,FALSE),0)</f>
        <v>0</v>
      </c>
      <c r="K1404">
        <f>IFERROR(VLOOKUP(D1404:D2116,'Факторы ликвидности'!C$4:L$2204,6,FALSE),0)</f>
        <v>0</v>
      </c>
      <c r="L1404">
        <f>IFERROR(VLOOKUP(D1404:D2116,'Факторы ликвидности'!C$4:L$2204,7,FALSE),0)</f>
        <v>0</v>
      </c>
      <c r="M1404">
        <f>IFERROR(VLOOKUP(D1404:D2116,'Факторы ликвидности'!C$4:L$2204,8,FALSE),0)</f>
        <v>0</v>
      </c>
      <c r="N1404">
        <f>IFERROR(VLOOKUP(D1404:D2116,'Факторы ликвидности'!C$4:L$2204,10,FALSE),0)</f>
        <v>0</v>
      </c>
    </row>
    <row r="1405" spans="2:14" x14ac:dyDescent="0.3">
      <c r="B1405">
        <v>1401</v>
      </c>
      <c r="C1405" s="18">
        <f t="shared" si="26"/>
        <v>5</v>
      </c>
      <c r="D1405" s="19">
        <v>42391</v>
      </c>
      <c r="E1405">
        <f>IFERROR(VLOOKUP(D1404:D2117,'Остатки на корсчетах'!B$3:D$4956,2,FALSE),0)</f>
        <v>1707.5</v>
      </c>
      <c r="F1405">
        <f>IFERROR(VLOOKUP(D1405:D2117,Сальдо!C$3:D$4010,2,FALSE),0)</f>
        <v>-67.400000000000006</v>
      </c>
      <c r="G1405">
        <f>IFERROR(VLOOKUP(D1405:D2117,'Факторы ликвидности'!C$4:L$2204,2,FALSE),0)</f>
        <v>-2.2999999999999998</v>
      </c>
      <c r="H1405">
        <f>IFERROR(VLOOKUP(D1405:D2117,'Факторы ликвидности'!C$4:L$2204,3,FALSE),0)</f>
        <v>-111.8</v>
      </c>
      <c r="I1405">
        <f>IFERROR(VLOOKUP(D1405:D2117,'Факторы ликвидности'!C$4:L$2204,4,FALSE),0)</f>
        <v>0</v>
      </c>
      <c r="J1405">
        <f>IFERROR(VLOOKUP(D1405:D2117,'Факторы ликвидности'!C$4:L$2204,5,FALSE),0)</f>
        <v>0</v>
      </c>
      <c r="K1405">
        <f>IFERROR(VLOOKUP(D1405:D2117,'Факторы ликвидности'!C$4:L$2204,6,FALSE),0)</f>
        <v>0</v>
      </c>
      <c r="L1405">
        <f>IFERROR(VLOOKUP(D1405:D2117,'Факторы ликвидности'!C$4:L$2204,7,FALSE),0)</f>
        <v>0</v>
      </c>
      <c r="M1405">
        <f>IFERROR(VLOOKUP(D1405:D2117,'Факторы ликвидности'!C$4:L$2204,8,FALSE),0)</f>
        <v>-0.1</v>
      </c>
      <c r="N1405">
        <f>IFERROR(VLOOKUP(D1405:D2117,'Факторы ликвидности'!C$4:L$2204,10,FALSE),0)</f>
        <v>-58.5</v>
      </c>
    </row>
    <row r="1406" spans="2:14" x14ac:dyDescent="0.3">
      <c r="B1406">
        <v>1402</v>
      </c>
      <c r="C1406" s="18">
        <f t="shared" si="26"/>
        <v>4</v>
      </c>
      <c r="D1406" s="19">
        <v>42390</v>
      </c>
      <c r="E1406">
        <f>IFERROR(VLOOKUP(D1405:D2118,'Остатки на корсчетах'!B$3:D$4956,2,FALSE),0)</f>
        <v>1636.1</v>
      </c>
      <c r="F1406">
        <f>IFERROR(VLOOKUP(D1406:D2118,Сальдо!C$3:D$4010,2,FALSE),0)</f>
        <v>23.8</v>
      </c>
      <c r="G1406">
        <f>IFERROR(VLOOKUP(D1406:D2118,'Факторы ликвидности'!C$4:L$2204,2,FALSE),0)</f>
        <v>11.7</v>
      </c>
      <c r="H1406">
        <f>IFERROR(VLOOKUP(D1406:D2118,'Факторы ликвидности'!C$4:L$2204,3,FALSE),0)</f>
        <v>-32.4</v>
      </c>
      <c r="I1406">
        <f>IFERROR(VLOOKUP(D1406:D2118,'Факторы ликвидности'!C$4:L$2204,4,FALSE),0)</f>
        <v>0</v>
      </c>
      <c r="J1406">
        <f>IFERROR(VLOOKUP(D1406:D2118,'Факторы ликвидности'!C$4:L$2204,5,FALSE),0)</f>
        <v>0</v>
      </c>
      <c r="K1406">
        <f>IFERROR(VLOOKUP(D1406:D2118,'Факторы ликвидности'!C$4:L$2204,6,FALSE),0)</f>
        <v>0</v>
      </c>
      <c r="L1406">
        <f>IFERROR(VLOOKUP(D1406:D2118,'Факторы ликвидности'!C$4:L$2204,7,FALSE),0)</f>
        <v>0</v>
      </c>
      <c r="M1406">
        <f>IFERROR(VLOOKUP(D1406:D2118,'Факторы ликвидности'!C$4:L$2204,8,FALSE),0)</f>
        <v>0.1</v>
      </c>
      <c r="N1406">
        <f>IFERROR(VLOOKUP(D1406:D2118,'Факторы ликвидности'!C$4:L$2204,10,FALSE),0)</f>
        <v>92</v>
      </c>
    </row>
    <row r="1407" spans="2:14" x14ac:dyDescent="0.3">
      <c r="B1407">
        <v>1403</v>
      </c>
      <c r="C1407" s="18">
        <f t="shared" si="26"/>
        <v>3</v>
      </c>
      <c r="D1407" s="19">
        <v>42389</v>
      </c>
      <c r="E1407">
        <f>IFERROR(VLOOKUP(D1406:D2119,'Остатки на корсчетах'!B$3:D$4956,2,FALSE),0)</f>
        <v>1745.5</v>
      </c>
      <c r="F1407">
        <f>IFERROR(VLOOKUP(D1407:D2119,Сальдо!C$3:D$4010,2,FALSE),0)</f>
        <v>-292.5</v>
      </c>
      <c r="G1407">
        <f>IFERROR(VLOOKUP(D1407:D2119,'Факторы ликвидности'!C$4:L$2204,2,FALSE),0)</f>
        <v>15.7</v>
      </c>
      <c r="H1407">
        <f>IFERROR(VLOOKUP(D1407:D2119,'Факторы ликвидности'!C$4:L$2204,3,FALSE),0)</f>
        <v>206.5</v>
      </c>
      <c r="I1407">
        <f>IFERROR(VLOOKUP(D1407:D2119,'Факторы ликвидности'!C$4:L$2204,4,FALSE),0)</f>
        <v>0</v>
      </c>
      <c r="J1407">
        <f>IFERROR(VLOOKUP(D1407:D2119,'Факторы ликвидности'!C$4:L$2204,5,FALSE),0)</f>
        <v>0</v>
      </c>
      <c r="K1407">
        <f>IFERROR(VLOOKUP(D1407:D2119,'Факторы ликвидности'!C$4:L$2204,6,FALSE),0)</f>
        <v>0</v>
      </c>
      <c r="L1407">
        <f>IFERROR(VLOOKUP(D1407:D2119,'Факторы ликвидности'!C$4:L$2204,7,FALSE),0)</f>
        <v>0</v>
      </c>
      <c r="M1407">
        <f>IFERROR(VLOOKUP(D1407:D2119,'Факторы ликвидности'!C$4:L$2204,8,FALSE),0)</f>
        <v>0.1</v>
      </c>
      <c r="N1407">
        <f>IFERROR(VLOOKUP(D1407:D2119,'Факторы ликвидности'!C$4:L$2204,10,FALSE),0)</f>
        <v>-331.7</v>
      </c>
    </row>
    <row r="1408" spans="2:14" x14ac:dyDescent="0.3">
      <c r="B1408">
        <v>1404</v>
      </c>
      <c r="C1408" s="16">
        <f t="shared" si="26"/>
        <v>2</v>
      </c>
      <c r="D1408" s="17">
        <v>42388</v>
      </c>
      <c r="E1408">
        <f>IFERROR(VLOOKUP(D1407:D2120,'Остатки на корсчетах'!B$3:D$4956,2,FALSE),0)</f>
        <v>1691.1</v>
      </c>
      <c r="F1408">
        <f>IFERROR(VLOOKUP(D1408:D2120,Сальдо!C$3:D$4010,2,FALSE),0)</f>
        <v>-175.3</v>
      </c>
      <c r="G1408">
        <f>IFERROR(VLOOKUP(D1408:D2120,'Факторы ликвидности'!C$4:L$2204,2,FALSE),0)</f>
        <v>14.2</v>
      </c>
      <c r="H1408">
        <f>IFERROR(VLOOKUP(D1408:D2120,'Факторы ликвидности'!C$4:L$2204,3,FALSE),0)</f>
        <v>141.80000000000001</v>
      </c>
      <c r="I1408">
        <f>IFERROR(VLOOKUP(D1408:D2120,'Факторы ликвидности'!C$4:L$2204,4,FALSE),0)</f>
        <v>0</v>
      </c>
      <c r="J1408">
        <f>IFERROR(VLOOKUP(D1408:D2120,'Факторы ликвидности'!C$4:L$2204,5,FALSE),0)</f>
        <v>0</v>
      </c>
      <c r="K1408">
        <f>IFERROR(VLOOKUP(D1408:D2120,'Факторы ликвидности'!C$4:L$2204,6,FALSE),0)</f>
        <v>0</v>
      </c>
      <c r="L1408">
        <f>IFERROR(VLOOKUP(D1408:D2120,'Факторы ликвидности'!C$4:L$2204,7,FALSE),0)</f>
        <v>0</v>
      </c>
      <c r="M1408">
        <f>IFERROR(VLOOKUP(D1408:D2120,'Факторы ликвидности'!C$4:L$2204,8,FALSE),0)</f>
        <v>0.2</v>
      </c>
      <c r="N1408">
        <f>IFERROR(VLOOKUP(D1408:D2120,'Факторы ликвидности'!C$4:L$2204,10,FALSE),0)</f>
        <v>-101.7</v>
      </c>
    </row>
    <row r="1409" spans="2:14" x14ac:dyDescent="0.3">
      <c r="B1409">
        <v>1405</v>
      </c>
      <c r="C1409" s="16">
        <f t="shared" si="26"/>
        <v>1</v>
      </c>
      <c r="D1409" s="17">
        <v>42387</v>
      </c>
      <c r="E1409">
        <f>IFERROR(VLOOKUP(D1408:D2121,'Остатки на корсчетах'!B$3:D$4956,2,FALSE),0)</f>
        <v>1642.7</v>
      </c>
      <c r="F1409">
        <f>IFERROR(VLOOKUP(D1409:D2121,Сальдо!C$3:D$4010,2,FALSE),0)</f>
        <v>-120</v>
      </c>
      <c r="G1409">
        <f>IFERROR(VLOOKUP(D1409:D2121,'Факторы ликвидности'!C$4:L$2204,2,FALSE),0)</f>
        <v>32.1</v>
      </c>
      <c r="H1409">
        <f>IFERROR(VLOOKUP(D1409:D2121,'Факторы ликвидности'!C$4:L$2204,3,FALSE),0)</f>
        <v>-42.3</v>
      </c>
      <c r="I1409">
        <f>IFERROR(VLOOKUP(D1409:D2121,'Факторы ликвидности'!C$4:L$2204,4,FALSE),0)</f>
        <v>0</v>
      </c>
      <c r="J1409">
        <f>IFERROR(VLOOKUP(D1409:D2121,'Факторы ликвидности'!C$4:L$2204,5,FALSE),0)</f>
        <v>0</v>
      </c>
      <c r="K1409">
        <f>IFERROR(VLOOKUP(D1409:D2121,'Факторы ликвидности'!C$4:L$2204,6,FALSE),0)</f>
        <v>0</v>
      </c>
      <c r="L1409">
        <f>IFERROR(VLOOKUP(D1409:D2121,'Факторы ликвидности'!C$4:L$2204,7,FALSE),0)</f>
        <v>0</v>
      </c>
      <c r="M1409">
        <f>IFERROR(VLOOKUP(D1409:D2121,'Факторы ликвидности'!C$4:L$2204,8,FALSE),0)</f>
        <v>0.2</v>
      </c>
      <c r="N1409">
        <f>IFERROR(VLOOKUP(D1409:D2121,'Факторы ликвидности'!C$4:L$2204,10,FALSE),0)</f>
        <v>58.3</v>
      </c>
    </row>
    <row r="1410" spans="2:14" x14ac:dyDescent="0.3">
      <c r="B1410">
        <v>1406</v>
      </c>
      <c r="C1410" s="16">
        <f t="shared" si="26"/>
        <v>7</v>
      </c>
      <c r="D1410" s="17">
        <v>42386</v>
      </c>
      <c r="E1410">
        <f>IFERROR(VLOOKUP(D1409:D2122,'Остатки на корсчетах'!B$3:D$4956,2,FALSE),0)</f>
        <v>0</v>
      </c>
      <c r="F1410">
        <f>IFERROR(VLOOKUP(D1410:D2122,Сальдо!C$3:D$4010,2,FALSE),0)</f>
        <v>0</v>
      </c>
      <c r="G1410">
        <f>IFERROR(VLOOKUP(D1410:D2122,'Факторы ликвидности'!C$4:L$2204,2,FALSE),0)</f>
        <v>0</v>
      </c>
      <c r="H1410">
        <f>IFERROR(VLOOKUP(D1410:D2122,'Факторы ликвидности'!C$4:L$2204,3,FALSE),0)</f>
        <v>0</v>
      </c>
      <c r="I1410">
        <f>IFERROR(VLOOKUP(D1410:D2122,'Факторы ликвидности'!C$4:L$2204,4,FALSE),0)</f>
        <v>0</v>
      </c>
      <c r="J1410">
        <f>IFERROR(VLOOKUP(D1410:D2122,'Факторы ликвидности'!C$4:L$2204,5,FALSE),0)</f>
        <v>0</v>
      </c>
      <c r="K1410">
        <f>IFERROR(VLOOKUP(D1410:D2122,'Факторы ликвидности'!C$4:L$2204,6,FALSE),0)</f>
        <v>0</v>
      </c>
      <c r="L1410">
        <f>IFERROR(VLOOKUP(D1410:D2122,'Факторы ликвидности'!C$4:L$2204,7,FALSE),0)</f>
        <v>0</v>
      </c>
      <c r="M1410">
        <f>IFERROR(VLOOKUP(D1410:D2122,'Факторы ликвидности'!C$4:L$2204,8,FALSE),0)</f>
        <v>0</v>
      </c>
      <c r="N1410">
        <f>IFERROR(VLOOKUP(D1410:D2122,'Факторы ликвидности'!C$4:L$2204,10,FALSE),0)</f>
        <v>0</v>
      </c>
    </row>
    <row r="1411" spans="2:14" x14ac:dyDescent="0.3">
      <c r="B1411">
        <v>1407</v>
      </c>
      <c r="C1411" s="16">
        <f t="shared" si="26"/>
        <v>6</v>
      </c>
      <c r="D1411" s="17">
        <v>42385</v>
      </c>
      <c r="E1411">
        <f>IFERROR(VLOOKUP(D1410:D2123,'Остатки на корсчетах'!B$3:D$4956,2,FALSE),0)</f>
        <v>0</v>
      </c>
      <c r="F1411">
        <f>IFERROR(VLOOKUP(D1411:D2123,Сальдо!C$3:D$4010,2,FALSE),0)</f>
        <v>0</v>
      </c>
      <c r="G1411">
        <f>IFERROR(VLOOKUP(D1411:D2123,'Факторы ликвидности'!C$4:L$2204,2,FALSE),0)</f>
        <v>0</v>
      </c>
      <c r="H1411">
        <f>IFERROR(VLOOKUP(D1411:D2123,'Факторы ликвидности'!C$4:L$2204,3,FALSE),0)</f>
        <v>0</v>
      </c>
      <c r="I1411">
        <f>IFERROR(VLOOKUP(D1411:D2123,'Факторы ликвидности'!C$4:L$2204,4,FALSE),0)</f>
        <v>0</v>
      </c>
      <c r="J1411">
        <f>IFERROR(VLOOKUP(D1411:D2123,'Факторы ликвидности'!C$4:L$2204,5,FALSE),0)</f>
        <v>0</v>
      </c>
      <c r="K1411">
        <f>IFERROR(VLOOKUP(D1411:D2123,'Факторы ликвидности'!C$4:L$2204,6,FALSE),0)</f>
        <v>0</v>
      </c>
      <c r="L1411">
        <f>IFERROR(VLOOKUP(D1411:D2123,'Факторы ликвидности'!C$4:L$2204,7,FALSE),0)</f>
        <v>0</v>
      </c>
      <c r="M1411">
        <f>IFERROR(VLOOKUP(D1411:D2123,'Факторы ликвидности'!C$4:L$2204,8,FALSE),0)</f>
        <v>0</v>
      </c>
      <c r="N1411">
        <f>IFERROR(VLOOKUP(D1411:D2123,'Факторы ликвидности'!C$4:L$2204,10,FALSE),0)</f>
        <v>0</v>
      </c>
    </row>
    <row r="1412" spans="2:14" x14ac:dyDescent="0.3">
      <c r="B1412">
        <v>1408</v>
      </c>
      <c r="C1412" s="16">
        <f t="shared" si="26"/>
        <v>5</v>
      </c>
      <c r="D1412" s="17">
        <v>42384</v>
      </c>
      <c r="E1412">
        <f>IFERROR(VLOOKUP(D1411:D2124,'Остатки на корсчетах'!B$3:D$4956,2,FALSE),0)</f>
        <v>1720.9</v>
      </c>
      <c r="F1412">
        <f>IFERROR(VLOOKUP(D1412:D2124,Сальдо!C$3:D$4010,2,FALSE),0)</f>
        <v>-174.6</v>
      </c>
      <c r="G1412">
        <f>IFERROR(VLOOKUP(D1412:D2124,'Факторы ликвидности'!C$4:L$2204,2,FALSE),0)</f>
        <v>-8</v>
      </c>
      <c r="H1412">
        <f>IFERROR(VLOOKUP(D1412:D2124,'Факторы ликвидности'!C$4:L$2204,3,FALSE),0)</f>
        <v>-27</v>
      </c>
      <c r="I1412">
        <f>IFERROR(VLOOKUP(D1412:D2124,'Факторы ликвидности'!C$4:L$2204,4,FALSE),0)</f>
        <v>0</v>
      </c>
      <c r="J1412">
        <f>IFERROR(VLOOKUP(D1412:D2124,'Факторы ликвидности'!C$4:L$2204,5,FALSE),0)</f>
        <v>0</v>
      </c>
      <c r="K1412">
        <f>IFERROR(VLOOKUP(D1412:D2124,'Факторы ликвидности'!C$4:L$2204,6,FALSE),0)</f>
        <v>0</v>
      </c>
      <c r="L1412">
        <f>IFERROR(VLOOKUP(D1412:D2124,'Факторы ликвидности'!C$4:L$2204,7,FALSE),0)</f>
        <v>0</v>
      </c>
      <c r="M1412">
        <f>IFERROR(VLOOKUP(D1412:D2124,'Факторы ликвидности'!C$4:L$2204,8,FALSE),0)</f>
        <v>0</v>
      </c>
      <c r="N1412">
        <f>IFERROR(VLOOKUP(D1412:D2124,'Факторы ликвидности'!C$4:L$2204,10,FALSE),0)</f>
        <v>-43.3</v>
      </c>
    </row>
    <row r="1413" spans="2:14" x14ac:dyDescent="0.3">
      <c r="B1413">
        <v>1409</v>
      </c>
      <c r="C1413" s="16">
        <f t="shared" si="26"/>
        <v>4</v>
      </c>
      <c r="D1413" s="17">
        <v>42383</v>
      </c>
      <c r="E1413">
        <f>IFERROR(VLOOKUP(D1412:D2125,'Остатки на корсчетах'!B$3:D$4956,2,FALSE),0)</f>
        <v>1617.1</v>
      </c>
      <c r="F1413">
        <f>IFERROR(VLOOKUP(D1413:D2125,Сальдо!C$3:D$4010,2,FALSE),0)</f>
        <v>-231.4</v>
      </c>
      <c r="G1413">
        <f>IFERROR(VLOOKUP(D1413:D2125,'Факторы ликвидности'!C$4:L$2204,2,FALSE),0)</f>
        <v>2.6</v>
      </c>
      <c r="H1413">
        <f>IFERROR(VLOOKUP(D1413:D2125,'Факторы ликвидности'!C$4:L$2204,3,FALSE),0)</f>
        <v>168</v>
      </c>
      <c r="I1413">
        <f>IFERROR(VLOOKUP(D1413:D2125,'Факторы ликвидности'!C$4:L$2204,4,FALSE),0)</f>
        <v>0</v>
      </c>
      <c r="J1413">
        <f>IFERROR(VLOOKUP(D1413:D2125,'Факторы ликвидности'!C$4:L$2204,5,FALSE),0)</f>
        <v>0</v>
      </c>
      <c r="K1413">
        <f>IFERROR(VLOOKUP(D1413:D2125,'Факторы ликвидности'!C$4:L$2204,6,FALSE),0)</f>
        <v>0</v>
      </c>
      <c r="L1413">
        <f>IFERROR(VLOOKUP(D1413:D2125,'Факторы ликвидности'!C$4:L$2204,7,FALSE),0)</f>
        <v>0</v>
      </c>
      <c r="M1413">
        <f>IFERROR(VLOOKUP(D1413:D2125,'Факторы ликвидности'!C$4:L$2204,8,FALSE),0)</f>
        <v>0</v>
      </c>
      <c r="N1413">
        <f>IFERROR(VLOOKUP(D1413:D2125,'Факторы ликвидности'!C$4:L$2204,10,FALSE),0)</f>
        <v>-66.8</v>
      </c>
    </row>
    <row r="1414" spans="2:14" x14ac:dyDescent="0.3">
      <c r="B1414">
        <v>1410</v>
      </c>
      <c r="C1414" s="16">
        <f t="shared" ref="C1414:C1477" si="27">WEEKDAY(D1414,2)</f>
        <v>3</v>
      </c>
      <c r="D1414" s="17">
        <v>42382</v>
      </c>
      <c r="E1414">
        <f>IFERROR(VLOOKUP(D1413:D2126,'Остатки на корсчетах'!B$3:D$4956,2,FALSE),0)</f>
        <v>1986.5</v>
      </c>
      <c r="F1414">
        <f>IFERROR(VLOOKUP(D1414:D2126,Сальдо!C$3:D$4010,2,FALSE),0)</f>
        <v>-437.8</v>
      </c>
      <c r="G1414">
        <f>IFERROR(VLOOKUP(D1414:D2126,'Факторы ликвидности'!C$4:L$2204,2,FALSE),0)</f>
        <v>30.3</v>
      </c>
      <c r="H1414">
        <f>IFERROR(VLOOKUP(D1414:D2126,'Факторы ликвидности'!C$4:L$2204,3,FALSE),0)</f>
        <v>-70</v>
      </c>
      <c r="I1414">
        <f>IFERROR(VLOOKUP(D1414:D2126,'Факторы ликвидности'!C$4:L$2204,4,FALSE),0)</f>
        <v>0</v>
      </c>
      <c r="J1414">
        <f>IFERROR(VLOOKUP(D1414:D2126,'Факторы ликвидности'!C$4:L$2204,5,FALSE),0)</f>
        <v>0</v>
      </c>
      <c r="K1414">
        <f>IFERROR(VLOOKUP(D1414:D2126,'Факторы ликвидности'!C$4:L$2204,6,FALSE),0)</f>
        <v>0</v>
      </c>
      <c r="L1414">
        <f>IFERROR(VLOOKUP(D1414:D2126,'Факторы ликвидности'!C$4:L$2204,7,FALSE),0)</f>
        <v>0</v>
      </c>
      <c r="M1414">
        <f>IFERROR(VLOOKUP(D1414:D2126,'Факторы ликвидности'!C$4:L$2204,8,FALSE),0)</f>
        <v>0</v>
      </c>
      <c r="N1414">
        <f>IFERROR(VLOOKUP(D1414:D2126,'Факторы ликвидности'!C$4:L$2204,10,FALSE),0)</f>
        <v>-329.7</v>
      </c>
    </row>
    <row r="1415" spans="2:14" x14ac:dyDescent="0.3">
      <c r="B1415">
        <v>1411</v>
      </c>
      <c r="C1415" s="18">
        <f t="shared" si="27"/>
        <v>2</v>
      </c>
      <c r="D1415" s="8">
        <v>42381</v>
      </c>
      <c r="E1415">
        <f>IFERROR(VLOOKUP(D1414:D2127,'Остатки на корсчетах'!B$3:D$4956,2,FALSE),0)</f>
        <v>2018.4</v>
      </c>
      <c r="F1415">
        <f>IFERROR(VLOOKUP(D1415:D2127,Сальдо!C$3:D$4010,2,FALSE),0)</f>
        <v>75.400000000000006</v>
      </c>
      <c r="G1415">
        <f>IFERROR(VLOOKUP(D1415:D2127,'Факторы ликвидности'!C$4:L$2204,2,FALSE),0)</f>
        <v>54.6</v>
      </c>
      <c r="H1415">
        <f>IFERROR(VLOOKUP(D1415:D2127,'Факторы ликвидности'!C$4:L$2204,3,FALSE),0)</f>
        <v>31.1</v>
      </c>
      <c r="I1415">
        <f>IFERROR(VLOOKUP(D1415:D2127,'Факторы ликвидности'!C$4:L$2204,4,FALSE),0)</f>
        <v>0</v>
      </c>
      <c r="J1415">
        <f>IFERROR(VLOOKUP(D1415:D2127,'Факторы ликвидности'!C$4:L$2204,5,FALSE),0)</f>
        <v>0</v>
      </c>
      <c r="K1415">
        <f>IFERROR(VLOOKUP(D1415:D2127,'Факторы ликвидности'!C$4:L$2204,6,FALSE),0)</f>
        <v>0</v>
      </c>
      <c r="L1415">
        <f>IFERROR(VLOOKUP(D1415:D2127,'Факторы ликвидности'!C$4:L$2204,7,FALSE),0)</f>
        <v>0</v>
      </c>
      <c r="M1415">
        <f>IFERROR(VLOOKUP(D1415:D2127,'Факторы ликвидности'!C$4:L$2204,8,FALSE),0)</f>
        <v>0</v>
      </c>
      <c r="N1415">
        <f>IFERROR(VLOOKUP(D1415:D2127,'Факторы ликвидности'!C$4:L$2204,10,FALSE),0)</f>
        <v>-117.6</v>
      </c>
    </row>
    <row r="1416" spans="2:14" x14ac:dyDescent="0.3">
      <c r="B1416">
        <v>1412</v>
      </c>
      <c r="C1416" s="18">
        <f t="shared" si="27"/>
        <v>1</v>
      </c>
      <c r="D1416" s="8">
        <v>42380</v>
      </c>
      <c r="E1416">
        <f>IFERROR(VLOOKUP(D1415:D2128,'Остатки на корсчетах'!B$3:D$4956,2,FALSE),0)</f>
        <v>1691</v>
      </c>
      <c r="F1416">
        <f>IFERROR(VLOOKUP(D1416:D2128,Сальдо!C$3:D$4010,2,FALSE),0)</f>
        <v>166.3</v>
      </c>
      <c r="G1416">
        <f>IFERROR(VLOOKUP(D1416:D2128,'Факторы ликвидности'!C$4:L$2204,2,FALSE),0)</f>
        <v>276.60000000000002</v>
      </c>
      <c r="H1416">
        <f>IFERROR(VLOOKUP(D1416:D2128,'Факторы ликвидности'!C$4:L$2204,3,FALSE),0)</f>
        <v>-88.7</v>
      </c>
      <c r="I1416">
        <f>IFERROR(VLOOKUP(D1416:D2128,'Факторы ликвидности'!C$4:L$2204,4,FALSE),0)</f>
        <v>0</v>
      </c>
      <c r="J1416">
        <f>IFERROR(VLOOKUP(D1416:D2128,'Факторы ликвидности'!C$4:L$2204,5,FALSE),0)</f>
        <v>0</v>
      </c>
      <c r="K1416">
        <f>IFERROR(VLOOKUP(D1416:D2128,'Факторы ликвидности'!C$4:L$2204,6,FALSE),0)</f>
        <v>0</v>
      </c>
      <c r="L1416">
        <f>IFERROR(VLOOKUP(D1416:D2128,'Факторы ликвидности'!C$4:L$2204,7,FALSE),0)</f>
        <v>0</v>
      </c>
      <c r="M1416">
        <f>IFERROR(VLOOKUP(D1416:D2128,'Факторы ликвидности'!C$4:L$2204,8,FALSE),0)</f>
        <v>0</v>
      </c>
      <c r="N1416">
        <f>IFERROR(VLOOKUP(D1416:D2128,'Факторы ликвидности'!C$4:L$2204,10,FALSE),0)</f>
        <v>139.4</v>
      </c>
    </row>
    <row r="1417" spans="2:14" x14ac:dyDescent="0.3">
      <c r="B1417">
        <v>1413</v>
      </c>
      <c r="C1417" s="18">
        <f t="shared" si="27"/>
        <v>7</v>
      </c>
      <c r="D1417" s="19">
        <v>42379</v>
      </c>
      <c r="E1417">
        <f>IFERROR(VLOOKUP(D1416:D2129,'Остатки на корсчетах'!B$3:D$4956,2,FALSE),0)</f>
        <v>0</v>
      </c>
      <c r="F1417">
        <f>IFERROR(VLOOKUP(D1417:D2129,Сальдо!C$3:D$4010,2,FALSE),0)</f>
        <v>0</v>
      </c>
      <c r="G1417">
        <f>IFERROR(VLOOKUP(D1417:D2129,'Факторы ликвидности'!C$4:L$2204,2,FALSE),0)</f>
        <v>0</v>
      </c>
      <c r="H1417">
        <f>IFERROR(VLOOKUP(D1417:D2129,'Факторы ликвидности'!C$4:L$2204,3,FALSE),0)</f>
        <v>0</v>
      </c>
      <c r="I1417">
        <f>IFERROR(VLOOKUP(D1417:D2129,'Факторы ликвидности'!C$4:L$2204,4,FALSE),0)</f>
        <v>0</v>
      </c>
      <c r="J1417">
        <f>IFERROR(VLOOKUP(D1417:D2129,'Факторы ликвидности'!C$4:L$2204,5,FALSE),0)</f>
        <v>0</v>
      </c>
      <c r="K1417">
        <f>IFERROR(VLOOKUP(D1417:D2129,'Факторы ликвидности'!C$4:L$2204,6,FALSE),0)</f>
        <v>0</v>
      </c>
      <c r="L1417">
        <f>IFERROR(VLOOKUP(D1417:D2129,'Факторы ликвидности'!C$4:L$2204,7,FALSE),0)</f>
        <v>0</v>
      </c>
      <c r="M1417">
        <f>IFERROR(VLOOKUP(D1417:D2129,'Факторы ликвидности'!C$4:L$2204,8,FALSE),0)</f>
        <v>0</v>
      </c>
      <c r="N1417">
        <f>IFERROR(VLOOKUP(D1417:D2129,'Факторы ликвидности'!C$4:L$2204,10,FALSE),0)</f>
        <v>0</v>
      </c>
    </row>
    <row r="1418" spans="2:14" x14ac:dyDescent="0.3">
      <c r="B1418">
        <v>1414</v>
      </c>
      <c r="C1418" s="18">
        <f t="shared" si="27"/>
        <v>6</v>
      </c>
      <c r="D1418" s="19">
        <v>42378</v>
      </c>
      <c r="E1418">
        <f>IFERROR(VLOOKUP(D1417:D2130,'Остатки на корсчетах'!B$3:D$4956,2,FALSE),0)</f>
        <v>0</v>
      </c>
      <c r="F1418">
        <f>IFERROR(VLOOKUP(D1418:D2130,Сальдо!C$3:D$4010,2,FALSE),0)</f>
        <v>0</v>
      </c>
      <c r="G1418">
        <f>IFERROR(VLOOKUP(D1418:D2130,'Факторы ликвидности'!C$4:L$2204,2,FALSE),0)</f>
        <v>0</v>
      </c>
      <c r="H1418">
        <f>IFERROR(VLOOKUP(D1418:D2130,'Факторы ликвидности'!C$4:L$2204,3,FALSE),0)</f>
        <v>0</v>
      </c>
      <c r="I1418">
        <f>IFERROR(VLOOKUP(D1418:D2130,'Факторы ликвидности'!C$4:L$2204,4,FALSE),0)</f>
        <v>0</v>
      </c>
      <c r="J1418">
        <f>IFERROR(VLOOKUP(D1418:D2130,'Факторы ликвидности'!C$4:L$2204,5,FALSE),0)</f>
        <v>0</v>
      </c>
      <c r="K1418">
        <f>IFERROR(VLOOKUP(D1418:D2130,'Факторы ликвидности'!C$4:L$2204,6,FALSE),0)</f>
        <v>0</v>
      </c>
      <c r="L1418">
        <f>IFERROR(VLOOKUP(D1418:D2130,'Факторы ликвидности'!C$4:L$2204,7,FALSE),0)</f>
        <v>0</v>
      </c>
      <c r="M1418">
        <f>IFERROR(VLOOKUP(D1418:D2130,'Факторы ликвидности'!C$4:L$2204,8,FALSE),0)</f>
        <v>0</v>
      </c>
      <c r="N1418">
        <f>IFERROR(VLOOKUP(D1418:D2130,'Факторы ликвидности'!C$4:L$2204,10,FALSE),0)</f>
        <v>0</v>
      </c>
    </row>
    <row r="1419" spans="2:14" x14ac:dyDescent="0.3">
      <c r="B1419">
        <v>1415</v>
      </c>
      <c r="C1419" s="18">
        <f t="shared" si="27"/>
        <v>5</v>
      </c>
      <c r="D1419" s="19">
        <v>42377</v>
      </c>
      <c r="E1419">
        <f>IFERROR(VLOOKUP(D1418:D2131,'Остатки на корсчетах'!B$3:D$4956,2,FALSE),0)</f>
        <v>0</v>
      </c>
      <c r="F1419">
        <f>IFERROR(VLOOKUP(D1419:D2131,Сальдо!C$3:D$4010,2,FALSE),0)</f>
        <v>0</v>
      </c>
      <c r="G1419">
        <f>IFERROR(VLOOKUP(D1419:D2131,'Факторы ликвидности'!C$4:L$2204,2,FALSE),0)</f>
        <v>0</v>
      </c>
      <c r="H1419">
        <f>IFERROR(VLOOKUP(D1419:D2131,'Факторы ликвидности'!C$4:L$2204,3,FALSE),0)</f>
        <v>0</v>
      </c>
      <c r="I1419">
        <f>IFERROR(VLOOKUP(D1419:D2131,'Факторы ликвидности'!C$4:L$2204,4,FALSE),0)</f>
        <v>0</v>
      </c>
      <c r="J1419">
        <f>IFERROR(VLOOKUP(D1419:D2131,'Факторы ликвидности'!C$4:L$2204,5,FALSE),0)</f>
        <v>0</v>
      </c>
      <c r="K1419">
        <f>IFERROR(VLOOKUP(D1419:D2131,'Факторы ликвидности'!C$4:L$2204,6,FALSE),0)</f>
        <v>0</v>
      </c>
      <c r="L1419">
        <f>IFERROR(VLOOKUP(D1419:D2131,'Факторы ликвидности'!C$4:L$2204,7,FALSE),0)</f>
        <v>0</v>
      </c>
      <c r="M1419">
        <f>IFERROR(VLOOKUP(D1419:D2131,'Факторы ликвидности'!C$4:L$2204,8,FALSE),0)</f>
        <v>0</v>
      </c>
      <c r="N1419">
        <f>IFERROR(VLOOKUP(D1419:D2131,'Факторы ликвидности'!C$4:L$2204,10,FALSE),0)</f>
        <v>0</v>
      </c>
    </row>
    <row r="1420" spans="2:14" x14ac:dyDescent="0.3">
      <c r="B1420">
        <v>1416</v>
      </c>
      <c r="C1420" s="18">
        <f t="shared" si="27"/>
        <v>4</v>
      </c>
      <c r="D1420" s="19">
        <v>42376</v>
      </c>
      <c r="E1420">
        <f>IFERROR(VLOOKUP(D1419:D2132,'Остатки на корсчетах'!B$3:D$4956,2,FALSE),0)</f>
        <v>0</v>
      </c>
      <c r="F1420">
        <f>IFERROR(VLOOKUP(D1420:D2132,Сальдо!C$3:D$4010,2,FALSE),0)</f>
        <v>0</v>
      </c>
      <c r="G1420">
        <f>IFERROR(VLOOKUP(D1420:D2132,'Факторы ликвидности'!C$4:L$2204,2,FALSE),0)</f>
        <v>0</v>
      </c>
      <c r="H1420">
        <f>IFERROR(VLOOKUP(D1420:D2132,'Факторы ликвидности'!C$4:L$2204,3,FALSE),0)</f>
        <v>0</v>
      </c>
      <c r="I1420">
        <f>IFERROR(VLOOKUP(D1420:D2132,'Факторы ликвидности'!C$4:L$2204,4,FALSE),0)</f>
        <v>0</v>
      </c>
      <c r="J1420">
        <f>IFERROR(VLOOKUP(D1420:D2132,'Факторы ликвидности'!C$4:L$2204,5,FALSE),0)</f>
        <v>0</v>
      </c>
      <c r="K1420">
        <f>IFERROR(VLOOKUP(D1420:D2132,'Факторы ликвидности'!C$4:L$2204,6,FALSE),0)</f>
        <v>0</v>
      </c>
      <c r="L1420">
        <f>IFERROR(VLOOKUP(D1420:D2132,'Факторы ликвидности'!C$4:L$2204,7,FALSE),0)</f>
        <v>0</v>
      </c>
      <c r="M1420">
        <f>IFERROR(VLOOKUP(D1420:D2132,'Факторы ликвидности'!C$4:L$2204,8,FALSE),0)</f>
        <v>0</v>
      </c>
      <c r="N1420">
        <f>IFERROR(VLOOKUP(D1420:D2132,'Факторы ликвидности'!C$4:L$2204,10,FALSE),0)</f>
        <v>0</v>
      </c>
    </row>
    <row r="1421" spans="2:14" x14ac:dyDescent="0.3">
      <c r="B1421">
        <v>1417</v>
      </c>
      <c r="C1421" s="18">
        <f t="shared" si="27"/>
        <v>3</v>
      </c>
      <c r="D1421" s="19">
        <v>42375</v>
      </c>
      <c r="E1421">
        <f>IFERROR(VLOOKUP(D1420:D2133,'Остатки на корсчетах'!B$3:D$4956,2,FALSE),0)</f>
        <v>0</v>
      </c>
      <c r="F1421">
        <f>IFERROR(VLOOKUP(D1421:D2133,Сальдо!C$3:D$4010,2,FALSE),0)</f>
        <v>0</v>
      </c>
      <c r="G1421">
        <f>IFERROR(VLOOKUP(D1421:D2133,'Факторы ликвидности'!C$4:L$2204,2,FALSE),0)</f>
        <v>0</v>
      </c>
      <c r="H1421">
        <f>IFERROR(VLOOKUP(D1421:D2133,'Факторы ликвидности'!C$4:L$2204,3,FALSE),0)</f>
        <v>0</v>
      </c>
      <c r="I1421">
        <f>IFERROR(VLOOKUP(D1421:D2133,'Факторы ликвидности'!C$4:L$2204,4,FALSE),0)</f>
        <v>0</v>
      </c>
      <c r="J1421">
        <f>IFERROR(VLOOKUP(D1421:D2133,'Факторы ликвидности'!C$4:L$2204,5,FALSE),0)</f>
        <v>0</v>
      </c>
      <c r="K1421">
        <f>IFERROR(VLOOKUP(D1421:D2133,'Факторы ликвидности'!C$4:L$2204,6,FALSE),0)</f>
        <v>0</v>
      </c>
      <c r="L1421">
        <f>IFERROR(VLOOKUP(D1421:D2133,'Факторы ликвидности'!C$4:L$2204,7,FALSE),0)</f>
        <v>0</v>
      </c>
      <c r="M1421">
        <f>IFERROR(VLOOKUP(D1421:D2133,'Факторы ликвидности'!C$4:L$2204,8,FALSE),0)</f>
        <v>0</v>
      </c>
      <c r="N1421">
        <f>IFERROR(VLOOKUP(D1421:D2133,'Факторы ликвидности'!C$4:L$2204,10,FALSE),0)</f>
        <v>0</v>
      </c>
    </row>
    <row r="1422" spans="2:14" x14ac:dyDescent="0.3">
      <c r="B1422">
        <v>1418</v>
      </c>
      <c r="C1422" s="16">
        <f t="shared" si="27"/>
        <v>2</v>
      </c>
      <c r="D1422" s="17">
        <v>42374</v>
      </c>
      <c r="E1422">
        <f>IFERROR(VLOOKUP(D1421:D2134,'Остатки на корсчетах'!B$3:D$4956,2,FALSE),0)</f>
        <v>0</v>
      </c>
      <c r="F1422">
        <f>IFERROR(VLOOKUP(D1422:D2134,Сальдо!C$3:D$4010,2,FALSE),0)</f>
        <v>0</v>
      </c>
      <c r="G1422">
        <f>IFERROR(VLOOKUP(D1422:D2134,'Факторы ликвидности'!C$4:L$2204,2,FALSE),0)</f>
        <v>0</v>
      </c>
      <c r="H1422">
        <f>IFERROR(VLOOKUP(D1422:D2134,'Факторы ликвидности'!C$4:L$2204,3,FALSE),0)</f>
        <v>0</v>
      </c>
      <c r="I1422">
        <f>IFERROR(VLOOKUP(D1422:D2134,'Факторы ликвидности'!C$4:L$2204,4,FALSE),0)</f>
        <v>0</v>
      </c>
      <c r="J1422">
        <f>IFERROR(VLOOKUP(D1422:D2134,'Факторы ликвидности'!C$4:L$2204,5,FALSE),0)</f>
        <v>0</v>
      </c>
      <c r="K1422">
        <f>IFERROR(VLOOKUP(D1422:D2134,'Факторы ликвидности'!C$4:L$2204,6,FALSE),0)</f>
        <v>0</v>
      </c>
      <c r="L1422">
        <f>IFERROR(VLOOKUP(D1422:D2134,'Факторы ликвидности'!C$4:L$2204,7,FALSE),0)</f>
        <v>0</v>
      </c>
      <c r="M1422">
        <f>IFERROR(VLOOKUP(D1422:D2134,'Факторы ликвидности'!C$4:L$2204,8,FALSE),0)</f>
        <v>0</v>
      </c>
      <c r="N1422">
        <f>IFERROR(VLOOKUP(D1422:D2134,'Факторы ликвидности'!C$4:L$2204,10,FALSE),0)</f>
        <v>0</v>
      </c>
    </row>
    <row r="1423" spans="2:14" x14ac:dyDescent="0.3">
      <c r="B1423">
        <v>1419</v>
      </c>
      <c r="C1423" s="16">
        <f t="shared" si="27"/>
        <v>1</v>
      </c>
      <c r="D1423" s="17">
        <v>42373</v>
      </c>
      <c r="E1423">
        <f>IFERROR(VLOOKUP(D1422:D2135,'Остатки на корсчетах'!B$3:D$4956,2,FALSE),0)</f>
        <v>0</v>
      </c>
      <c r="F1423">
        <f>IFERROR(VLOOKUP(D1423:D2135,Сальдо!C$3:D$4010,2,FALSE),0)</f>
        <v>0</v>
      </c>
      <c r="G1423">
        <f>IFERROR(VLOOKUP(D1423:D2135,'Факторы ликвидности'!C$4:L$2204,2,FALSE),0)</f>
        <v>0</v>
      </c>
      <c r="H1423">
        <f>IFERROR(VLOOKUP(D1423:D2135,'Факторы ликвидности'!C$4:L$2204,3,FALSE),0)</f>
        <v>0</v>
      </c>
      <c r="I1423">
        <f>IFERROR(VLOOKUP(D1423:D2135,'Факторы ликвидности'!C$4:L$2204,4,FALSE),0)</f>
        <v>0</v>
      </c>
      <c r="J1423">
        <f>IFERROR(VLOOKUP(D1423:D2135,'Факторы ликвидности'!C$4:L$2204,5,FALSE),0)</f>
        <v>0</v>
      </c>
      <c r="K1423">
        <f>IFERROR(VLOOKUP(D1423:D2135,'Факторы ликвидности'!C$4:L$2204,6,FALSE),0)</f>
        <v>0</v>
      </c>
      <c r="L1423">
        <f>IFERROR(VLOOKUP(D1423:D2135,'Факторы ликвидности'!C$4:L$2204,7,FALSE),0)</f>
        <v>0</v>
      </c>
      <c r="M1423">
        <f>IFERROR(VLOOKUP(D1423:D2135,'Факторы ликвидности'!C$4:L$2204,8,FALSE),0)</f>
        <v>0</v>
      </c>
      <c r="N1423">
        <f>IFERROR(VLOOKUP(D1423:D2135,'Факторы ликвидности'!C$4:L$2204,10,FALSE),0)</f>
        <v>0</v>
      </c>
    </row>
    <row r="1424" spans="2:14" x14ac:dyDescent="0.3">
      <c r="B1424">
        <v>1420</v>
      </c>
      <c r="C1424" s="16">
        <f t="shared" si="27"/>
        <v>7</v>
      </c>
      <c r="D1424" s="17">
        <v>42372</v>
      </c>
      <c r="E1424">
        <f>IFERROR(VLOOKUP(D1423:D2136,'Остатки на корсчетах'!B$3:D$4956,2,FALSE),0)</f>
        <v>0</v>
      </c>
      <c r="F1424">
        <f>IFERROR(VLOOKUP(D1424:D2136,Сальдо!C$3:D$4010,2,FALSE),0)</f>
        <v>0</v>
      </c>
      <c r="G1424">
        <f>IFERROR(VLOOKUP(D1424:D2136,'Факторы ликвидности'!C$4:L$2204,2,FALSE),0)</f>
        <v>0</v>
      </c>
      <c r="H1424">
        <f>IFERROR(VLOOKUP(D1424:D2136,'Факторы ликвидности'!C$4:L$2204,3,FALSE),0)</f>
        <v>0</v>
      </c>
      <c r="I1424">
        <f>IFERROR(VLOOKUP(D1424:D2136,'Факторы ликвидности'!C$4:L$2204,4,FALSE),0)</f>
        <v>0</v>
      </c>
      <c r="J1424">
        <f>IFERROR(VLOOKUP(D1424:D2136,'Факторы ликвидности'!C$4:L$2204,5,FALSE),0)</f>
        <v>0</v>
      </c>
      <c r="K1424">
        <f>IFERROR(VLOOKUP(D1424:D2136,'Факторы ликвидности'!C$4:L$2204,6,FALSE),0)</f>
        <v>0</v>
      </c>
      <c r="L1424">
        <f>IFERROR(VLOOKUP(D1424:D2136,'Факторы ликвидности'!C$4:L$2204,7,FALSE),0)</f>
        <v>0</v>
      </c>
      <c r="M1424">
        <f>IFERROR(VLOOKUP(D1424:D2136,'Факторы ликвидности'!C$4:L$2204,8,FALSE),0)</f>
        <v>0</v>
      </c>
      <c r="N1424">
        <f>IFERROR(VLOOKUP(D1424:D2136,'Факторы ликвидности'!C$4:L$2204,10,FALSE),0)</f>
        <v>0</v>
      </c>
    </row>
    <row r="1425" spans="2:14" x14ac:dyDescent="0.3">
      <c r="B1425">
        <v>1421</v>
      </c>
      <c r="C1425" s="16">
        <f t="shared" si="27"/>
        <v>6</v>
      </c>
      <c r="D1425" s="17">
        <v>42371</v>
      </c>
      <c r="E1425">
        <f>IFERROR(VLOOKUP(D1424:D2137,'Остатки на корсчетах'!B$3:D$4956,2,FALSE),0)</f>
        <v>0</v>
      </c>
      <c r="F1425">
        <f>IFERROR(VLOOKUP(D1425:D2137,Сальдо!C$3:D$4010,2,FALSE),0)</f>
        <v>0</v>
      </c>
      <c r="G1425">
        <f>IFERROR(VLOOKUP(D1425:D2137,'Факторы ликвидности'!C$4:L$2204,2,FALSE),0)</f>
        <v>0</v>
      </c>
      <c r="H1425">
        <f>IFERROR(VLOOKUP(D1425:D2137,'Факторы ликвидности'!C$4:L$2204,3,FALSE),0)</f>
        <v>0</v>
      </c>
      <c r="I1425">
        <f>IFERROR(VLOOKUP(D1425:D2137,'Факторы ликвидности'!C$4:L$2204,4,FALSE),0)</f>
        <v>0</v>
      </c>
      <c r="J1425">
        <f>IFERROR(VLOOKUP(D1425:D2137,'Факторы ликвидности'!C$4:L$2204,5,FALSE),0)</f>
        <v>0</v>
      </c>
      <c r="K1425">
        <f>IFERROR(VLOOKUP(D1425:D2137,'Факторы ликвидности'!C$4:L$2204,6,FALSE),0)</f>
        <v>0</v>
      </c>
      <c r="L1425">
        <f>IFERROR(VLOOKUP(D1425:D2137,'Факторы ликвидности'!C$4:L$2204,7,FALSE),0)</f>
        <v>0</v>
      </c>
      <c r="M1425">
        <f>IFERROR(VLOOKUP(D1425:D2137,'Факторы ликвидности'!C$4:L$2204,8,FALSE),0)</f>
        <v>0</v>
      </c>
      <c r="N1425">
        <f>IFERROR(VLOOKUP(D1425:D2137,'Факторы ликвидности'!C$4:L$2204,10,FALSE),0)</f>
        <v>0</v>
      </c>
    </row>
    <row r="1426" spans="2:14" x14ac:dyDescent="0.3">
      <c r="B1426">
        <v>1422</v>
      </c>
      <c r="C1426" s="16">
        <f t="shared" si="27"/>
        <v>5</v>
      </c>
      <c r="D1426" s="17">
        <v>42370</v>
      </c>
      <c r="E1426">
        <f>IFERROR(VLOOKUP(D1425:D2138,'Остатки на корсчетах'!B$3:D$4956,2,FALSE),0)</f>
        <v>1594</v>
      </c>
      <c r="F1426">
        <f>IFERROR(VLOOKUP(D1426:D2138,Сальдо!C$3:D$4010,2,FALSE),0)</f>
        <v>0</v>
      </c>
      <c r="G1426">
        <f>IFERROR(VLOOKUP(D1426:D2138,'Факторы ликвидности'!C$4:L$2204,2,FALSE),0)</f>
        <v>0</v>
      </c>
      <c r="H1426">
        <f>IFERROR(VLOOKUP(D1426:D2138,'Факторы ликвидности'!C$4:L$2204,3,FALSE),0)</f>
        <v>0</v>
      </c>
      <c r="I1426">
        <f>IFERROR(VLOOKUP(D1426:D2138,'Факторы ликвидности'!C$4:L$2204,4,FALSE),0)</f>
        <v>0</v>
      </c>
      <c r="J1426">
        <f>IFERROR(VLOOKUP(D1426:D2138,'Факторы ликвидности'!C$4:L$2204,5,FALSE),0)</f>
        <v>0</v>
      </c>
      <c r="K1426">
        <f>IFERROR(VLOOKUP(D1426:D2138,'Факторы ликвидности'!C$4:L$2204,6,FALSE),0)</f>
        <v>0</v>
      </c>
      <c r="L1426">
        <f>IFERROR(VLOOKUP(D1426:D2138,'Факторы ликвидности'!C$4:L$2204,7,FALSE),0)</f>
        <v>0</v>
      </c>
      <c r="M1426">
        <f>IFERROR(VLOOKUP(D1426:D2138,'Факторы ликвидности'!C$4:L$2204,8,FALSE),0)</f>
        <v>0</v>
      </c>
      <c r="N1426">
        <f>IFERROR(VLOOKUP(D1426:D2138,'Факторы ликвидности'!C$4:L$2204,10,FALSE),0)</f>
        <v>0</v>
      </c>
    </row>
    <row r="1427" spans="2:14" x14ac:dyDescent="0.3">
      <c r="B1427">
        <v>1423</v>
      </c>
      <c r="C1427" s="16">
        <f t="shared" si="27"/>
        <v>4</v>
      </c>
      <c r="D1427" s="17">
        <v>42369</v>
      </c>
      <c r="E1427">
        <f>IFERROR(VLOOKUP(D1426:D2139,'Остатки на корсчетах'!B$3:D$4956,2,FALSE),0)</f>
        <v>1363.5</v>
      </c>
      <c r="F1427">
        <f>IFERROR(VLOOKUP(D1427:D2139,Сальдо!C$3:D$4010,2,FALSE),0)</f>
        <v>142.4</v>
      </c>
      <c r="G1427">
        <f>IFERROR(VLOOKUP(D1427:D2139,'Факторы ликвидности'!C$4:L$2204,2,FALSE),0)</f>
        <v>8.1</v>
      </c>
      <c r="H1427">
        <f>IFERROR(VLOOKUP(D1427:D2139,'Факторы ликвидности'!C$4:L$2204,3,FALSE),0)</f>
        <v>243.9</v>
      </c>
      <c r="I1427">
        <f>IFERROR(VLOOKUP(D1427:D2139,'Факторы ликвидности'!C$4:L$2204,4,FALSE),0)</f>
        <v>0</v>
      </c>
      <c r="J1427">
        <f>IFERROR(VLOOKUP(D1427:D2139,'Факторы ликвидности'!C$4:L$2204,5,FALSE),0)</f>
        <v>0</v>
      </c>
      <c r="K1427">
        <f>IFERROR(VLOOKUP(D1427:D2139,'Факторы ликвидности'!C$4:L$2204,6,FALSE),0)</f>
        <v>0</v>
      </c>
      <c r="L1427">
        <f>IFERROR(VLOOKUP(D1427:D2139,'Факторы ликвидности'!C$4:L$2204,7,FALSE),0)</f>
        <v>0</v>
      </c>
      <c r="M1427">
        <f>IFERROR(VLOOKUP(D1427:D2139,'Факторы ликвидности'!C$4:L$2204,8,FALSE),0)</f>
        <v>0</v>
      </c>
      <c r="N1427">
        <f>IFERROR(VLOOKUP(D1427:D2139,'Факторы ликвидности'!C$4:L$2204,10,FALSE),0)</f>
        <v>75.5</v>
      </c>
    </row>
    <row r="1428" spans="2:14" x14ac:dyDescent="0.3">
      <c r="B1428">
        <v>1424</v>
      </c>
      <c r="C1428" s="16">
        <f t="shared" si="27"/>
        <v>3</v>
      </c>
      <c r="D1428" s="17">
        <v>42368</v>
      </c>
      <c r="E1428">
        <f>IFERROR(VLOOKUP(D1427:D2140,'Остатки на корсчетах'!B$3:D$4956,2,FALSE),0)</f>
        <v>1891.6</v>
      </c>
      <c r="F1428">
        <f>IFERROR(VLOOKUP(D1428:D2140,Сальдо!C$3:D$4010,2,FALSE),0)</f>
        <v>67.599999999999994</v>
      </c>
      <c r="G1428">
        <f>IFERROR(VLOOKUP(D1428:D2140,'Факторы ликвидности'!C$4:L$2204,2,FALSE),0)</f>
        <v>-94.5</v>
      </c>
      <c r="H1428">
        <f>IFERROR(VLOOKUP(D1428:D2140,'Факторы ликвидности'!C$4:L$2204,3,FALSE),0)</f>
        <v>-125.9</v>
      </c>
      <c r="I1428">
        <f>IFERROR(VLOOKUP(D1428:D2140,'Факторы ликвидности'!C$4:L$2204,4,FALSE),0)</f>
        <v>0</v>
      </c>
      <c r="J1428">
        <f>IFERROR(VLOOKUP(D1428:D2140,'Факторы ликвидности'!C$4:L$2204,5,FALSE),0)</f>
        <v>0</v>
      </c>
      <c r="K1428">
        <f>IFERROR(VLOOKUP(D1428:D2140,'Факторы ликвидности'!C$4:L$2204,6,FALSE),0)</f>
        <v>0</v>
      </c>
      <c r="L1428">
        <f>IFERROR(VLOOKUP(D1428:D2140,'Факторы ликвидности'!C$4:L$2204,7,FALSE),0)</f>
        <v>0</v>
      </c>
      <c r="M1428">
        <f>IFERROR(VLOOKUP(D1428:D2140,'Факторы ликвидности'!C$4:L$2204,8,FALSE),0)</f>
        <v>-0.5</v>
      </c>
      <c r="N1428">
        <f>IFERROR(VLOOKUP(D1428:D2140,'Факторы ликвидности'!C$4:L$2204,10,FALSE),0)</f>
        <v>-307.2</v>
      </c>
    </row>
    <row r="1429" spans="2:14" x14ac:dyDescent="0.3">
      <c r="B1429">
        <v>1425</v>
      </c>
      <c r="C1429" s="18">
        <f t="shared" si="27"/>
        <v>2</v>
      </c>
      <c r="D1429" s="8">
        <v>42367</v>
      </c>
      <c r="E1429">
        <f>IFERROR(VLOOKUP(D1428:D2141,'Остатки на корсчетах'!B$3:D$4956,2,FALSE),0)</f>
        <v>1502.7</v>
      </c>
      <c r="F1429">
        <f>IFERROR(VLOOKUP(D1429:D2141,Сальдо!C$3:D$4010,2,FALSE),0)</f>
        <v>-91.5</v>
      </c>
      <c r="G1429">
        <f>IFERROR(VLOOKUP(D1429:D2141,'Факторы ликвидности'!C$4:L$2204,2,FALSE),0)</f>
        <v>-63</v>
      </c>
      <c r="H1429">
        <f>IFERROR(VLOOKUP(D1429:D2141,'Факторы ликвидности'!C$4:L$2204,3,FALSE),0)</f>
        <v>428.5</v>
      </c>
      <c r="I1429">
        <f>IFERROR(VLOOKUP(D1429:D2141,'Факторы ликвидности'!C$4:L$2204,4,FALSE),0)</f>
        <v>0</v>
      </c>
      <c r="J1429">
        <f>IFERROR(VLOOKUP(D1429:D2141,'Факторы ликвидности'!C$4:L$2204,5,FALSE),0)</f>
        <v>0</v>
      </c>
      <c r="K1429">
        <f>IFERROR(VLOOKUP(D1429:D2141,'Факторы ликвидности'!C$4:L$2204,6,FALSE),0)</f>
        <v>0</v>
      </c>
      <c r="L1429">
        <f>IFERROR(VLOOKUP(D1429:D2141,'Факторы ликвидности'!C$4:L$2204,7,FALSE),0)</f>
        <v>0</v>
      </c>
      <c r="M1429">
        <f>IFERROR(VLOOKUP(D1429:D2141,'Факторы ликвидности'!C$4:L$2204,8,FALSE),0)</f>
        <v>0</v>
      </c>
      <c r="N1429">
        <f>IFERROR(VLOOKUP(D1429:D2141,'Факторы ликвидности'!C$4:L$2204,10,FALSE),0)</f>
        <v>23.4</v>
      </c>
    </row>
    <row r="1430" spans="2:14" x14ac:dyDescent="0.3">
      <c r="B1430">
        <v>1426</v>
      </c>
      <c r="C1430" s="18">
        <f t="shared" si="27"/>
        <v>1</v>
      </c>
      <c r="D1430" s="8">
        <v>42366</v>
      </c>
      <c r="E1430">
        <f>IFERROR(VLOOKUP(D1429:D2142,'Остатки на корсчетах'!B$3:D$4956,2,FALSE),0)</f>
        <v>1389.7</v>
      </c>
      <c r="F1430">
        <f>IFERROR(VLOOKUP(D1430:D2142,Сальдо!C$3:D$4010,2,FALSE),0)</f>
        <v>90.2</v>
      </c>
      <c r="G1430">
        <f>IFERROR(VLOOKUP(D1430:D2142,'Факторы ликвидности'!C$4:L$2204,2,FALSE),0)</f>
        <v>-32</v>
      </c>
      <c r="H1430">
        <f>IFERROR(VLOOKUP(D1430:D2142,'Факторы ликвидности'!C$4:L$2204,3,FALSE),0)</f>
        <v>-26.9</v>
      </c>
      <c r="I1430">
        <f>IFERROR(VLOOKUP(D1430:D2142,'Факторы ликвидности'!C$4:L$2204,4,FALSE),0)</f>
        <v>0</v>
      </c>
      <c r="J1430">
        <f>IFERROR(VLOOKUP(D1430:D2142,'Факторы ликвидности'!C$4:L$2204,5,FALSE),0)</f>
        <v>0</v>
      </c>
      <c r="K1430">
        <f>IFERROR(VLOOKUP(D1430:D2142,'Факторы ликвидности'!C$4:L$2204,6,FALSE),0)</f>
        <v>0</v>
      </c>
      <c r="L1430">
        <f>IFERROR(VLOOKUP(D1430:D2142,'Факторы ликвидности'!C$4:L$2204,7,FALSE),0)</f>
        <v>0</v>
      </c>
      <c r="M1430">
        <f>IFERROR(VLOOKUP(D1430:D2142,'Факторы ликвидности'!C$4:L$2204,8,FALSE),0)</f>
        <v>-0.5</v>
      </c>
      <c r="N1430">
        <f>IFERROR(VLOOKUP(D1430:D2142,'Факторы ликвидности'!C$4:L$2204,10,FALSE),0)</f>
        <v>172.4</v>
      </c>
    </row>
    <row r="1431" spans="2:14" x14ac:dyDescent="0.3">
      <c r="B1431">
        <v>1427</v>
      </c>
      <c r="C1431" s="18">
        <f t="shared" si="27"/>
        <v>7</v>
      </c>
      <c r="D1431" s="19">
        <v>42365</v>
      </c>
      <c r="E1431">
        <f>IFERROR(VLOOKUP(D1430:D2143,'Остатки на корсчетах'!B$3:D$4956,2,FALSE),0)</f>
        <v>0</v>
      </c>
      <c r="F1431">
        <f>IFERROR(VLOOKUP(D1431:D2143,Сальдо!C$3:D$4010,2,FALSE),0)</f>
        <v>0</v>
      </c>
      <c r="G1431">
        <f>IFERROR(VLOOKUP(D1431:D2143,'Факторы ликвидности'!C$4:L$2204,2,FALSE),0)</f>
        <v>0</v>
      </c>
      <c r="H1431">
        <f>IFERROR(VLOOKUP(D1431:D2143,'Факторы ликвидности'!C$4:L$2204,3,FALSE),0)</f>
        <v>0</v>
      </c>
      <c r="I1431">
        <f>IFERROR(VLOOKUP(D1431:D2143,'Факторы ликвидности'!C$4:L$2204,4,FALSE),0)</f>
        <v>0</v>
      </c>
      <c r="J1431">
        <f>IFERROR(VLOOKUP(D1431:D2143,'Факторы ликвидности'!C$4:L$2204,5,FALSE),0)</f>
        <v>0</v>
      </c>
      <c r="K1431">
        <f>IFERROR(VLOOKUP(D1431:D2143,'Факторы ликвидности'!C$4:L$2204,6,FALSE),0)</f>
        <v>0</v>
      </c>
      <c r="L1431">
        <f>IFERROR(VLOOKUP(D1431:D2143,'Факторы ликвидности'!C$4:L$2204,7,FALSE),0)</f>
        <v>0</v>
      </c>
      <c r="M1431">
        <f>IFERROR(VLOOKUP(D1431:D2143,'Факторы ликвидности'!C$4:L$2204,8,FALSE),0)</f>
        <v>0</v>
      </c>
      <c r="N1431">
        <f>IFERROR(VLOOKUP(D1431:D2143,'Факторы ликвидности'!C$4:L$2204,10,FALSE),0)</f>
        <v>0</v>
      </c>
    </row>
    <row r="1432" spans="2:14" x14ac:dyDescent="0.3">
      <c r="B1432">
        <v>1428</v>
      </c>
      <c r="C1432" s="18">
        <f t="shared" si="27"/>
        <v>6</v>
      </c>
      <c r="D1432" s="19">
        <v>42364</v>
      </c>
      <c r="E1432">
        <f>IFERROR(VLOOKUP(D1431:D2144,'Остатки на корсчетах'!B$3:D$4956,2,FALSE),0)</f>
        <v>0</v>
      </c>
      <c r="F1432">
        <f>IFERROR(VLOOKUP(D1432:D2144,Сальдо!C$3:D$4010,2,FALSE),0)</f>
        <v>0</v>
      </c>
      <c r="G1432">
        <f>IFERROR(VLOOKUP(D1432:D2144,'Факторы ликвидности'!C$4:L$2204,2,FALSE),0)</f>
        <v>0</v>
      </c>
      <c r="H1432">
        <f>IFERROR(VLOOKUP(D1432:D2144,'Факторы ликвидности'!C$4:L$2204,3,FALSE),0)</f>
        <v>0</v>
      </c>
      <c r="I1432">
        <f>IFERROR(VLOOKUP(D1432:D2144,'Факторы ликвидности'!C$4:L$2204,4,FALSE),0)</f>
        <v>0</v>
      </c>
      <c r="J1432">
        <f>IFERROR(VLOOKUP(D1432:D2144,'Факторы ликвидности'!C$4:L$2204,5,FALSE),0)</f>
        <v>0</v>
      </c>
      <c r="K1432">
        <f>IFERROR(VLOOKUP(D1432:D2144,'Факторы ликвидности'!C$4:L$2204,6,FALSE),0)</f>
        <v>0</v>
      </c>
      <c r="L1432">
        <f>IFERROR(VLOOKUP(D1432:D2144,'Факторы ликвидности'!C$4:L$2204,7,FALSE),0)</f>
        <v>0</v>
      </c>
      <c r="M1432">
        <f>IFERROR(VLOOKUP(D1432:D2144,'Факторы ликвидности'!C$4:L$2204,8,FALSE),0)</f>
        <v>0</v>
      </c>
      <c r="N1432">
        <f>IFERROR(VLOOKUP(D1432:D2144,'Факторы ликвидности'!C$4:L$2204,10,FALSE),0)</f>
        <v>0</v>
      </c>
    </row>
    <row r="1433" spans="2:14" x14ac:dyDescent="0.3">
      <c r="B1433">
        <v>1429</v>
      </c>
      <c r="C1433" s="18">
        <f t="shared" si="27"/>
        <v>5</v>
      </c>
      <c r="D1433" s="19">
        <v>42363</v>
      </c>
      <c r="E1433">
        <f>IFERROR(VLOOKUP(D1432:D2145,'Остатки на корсчетах'!B$3:D$4956,2,FALSE),0)</f>
        <v>1507.3</v>
      </c>
      <c r="F1433">
        <f>IFERROR(VLOOKUP(D1433:D2145,Сальдо!C$3:D$4010,2,FALSE),0)</f>
        <v>212.9</v>
      </c>
      <c r="G1433">
        <f>IFERROR(VLOOKUP(D1433:D2145,'Факторы ликвидности'!C$4:L$2204,2,FALSE),0)</f>
        <v>-112.1</v>
      </c>
      <c r="H1433">
        <f>IFERROR(VLOOKUP(D1433:D2145,'Факторы ликвидности'!C$4:L$2204,3,FALSE),0)</f>
        <v>-124.4</v>
      </c>
      <c r="I1433">
        <f>IFERROR(VLOOKUP(D1433:D2145,'Факторы ликвидности'!C$4:L$2204,4,FALSE),0)</f>
        <v>0</v>
      </c>
      <c r="J1433">
        <f>IFERROR(VLOOKUP(D1433:D2145,'Факторы ликвидности'!C$4:L$2204,5,FALSE),0)</f>
        <v>0</v>
      </c>
      <c r="K1433">
        <f>IFERROR(VLOOKUP(D1433:D2145,'Факторы ликвидности'!C$4:L$2204,6,FALSE),0)</f>
        <v>0</v>
      </c>
      <c r="L1433">
        <f>IFERROR(VLOOKUP(D1433:D2145,'Факторы ликвидности'!C$4:L$2204,7,FALSE),0)</f>
        <v>0</v>
      </c>
      <c r="M1433">
        <f>IFERROR(VLOOKUP(D1433:D2145,'Факторы ликвидности'!C$4:L$2204,8,FALSE),0)</f>
        <v>0</v>
      </c>
      <c r="N1433">
        <f>IFERROR(VLOOKUP(D1433:D2145,'Факторы ликвидности'!C$4:L$2204,10,FALSE),0)</f>
        <v>118.9</v>
      </c>
    </row>
    <row r="1434" spans="2:14" x14ac:dyDescent="0.3">
      <c r="B1434">
        <v>1430</v>
      </c>
      <c r="C1434" s="18">
        <f t="shared" si="27"/>
        <v>4</v>
      </c>
      <c r="D1434" s="19">
        <v>42362</v>
      </c>
      <c r="E1434">
        <f>IFERROR(VLOOKUP(D1433:D2146,'Остатки на корсчетах'!B$3:D$4956,2,FALSE),0)</f>
        <v>1593.3</v>
      </c>
      <c r="F1434">
        <f>IFERROR(VLOOKUP(D1434:D2146,Сальдо!C$3:D$4010,2,FALSE),0)</f>
        <v>221.4</v>
      </c>
      <c r="G1434">
        <f>IFERROR(VLOOKUP(D1434:D2146,'Факторы ликвидности'!C$4:L$2204,2,FALSE),0)</f>
        <v>-53.6</v>
      </c>
      <c r="H1434">
        <f>IFERROR(VLOOKUP(D1434:D2146,'Факторы ликвидности'!C$4:L$2204,3,FALSE),0)</f>
        <v>-19</v>
      </c>
      <c r="I1434">
        <f>IFERROR(VLOOKUP(D1434:D2146,'Факторы ликвидности'!C$4:L$2204,4,FALSE),0)</f>
        <v>0</v>
      </c>
      <c r="J1434">
        <f>IFERROR(VLOOKUP(D1434:D2146,'Факторы ликвидности'!C$4:L$2204,5,FALSE),0)</f>
        <v>0</v>
      </c>
      <c r="K1434">
        <f>IFERROR(VLOOKUP(D1434:D2146,'Факторы ликвидности'!C$4:L$2204,6,FALSE),0)</f>
        <v>0</v>
      </c>
      <c r="L1434">
        <f>IFERROR(VLOOKUP(D1434:D2146,'Факторы ликвидности'!C$4:L$2204,7,FALSE),0)</f>
        <v>0</v>
      </c>
      <c r="M1434">
        <f>IFERROR(VLOOKUP(D1434:D2146,'Факторы ликвидности'!C$4:L$2204,8,FALSE),0)</f>
        <v>0</v>
      </c>
      <c r="N1434">
        <f>IFERROR(VLOOKUP(D1434:D2146,'Факторы ликвидности'!C$4:L$2204,10,FALSE),0)</f>
        <v>-13.5</v>
      </c>
    </row>
    <row r="1435" spans="2:14" x14ac:dyDescent="0.3">
      <c r="B1435">
        <v>1431</v>
      </c>
      <c r="C1435" s="18">
        <f t="shared" si="27"/>
        <v>3</v>
      </c>
      <c r="D1435" s="19">
        <v>42361</v>
      </c>
      <c r="E1435">
        <f>IFERROR(VLOOKUP(D1434:D2147,'Остатки на корсчетах'!B$3:D$4956,2,FALSE),0)</f>
        <v>1910.1</v>
      </c>
      <c r="F1435">
        <f>IFERROR(VLOOKUP(D1435:D2147,Сальдо!C$3:D$4010,2,FALSE),0)</f>
        <v>270.39999999999998</v>
      </c>
      <c r="G1435">
        <f>IFERROR(VLOOKUP(D1435:D2147,'Факторы ликвидности'!C$4:L$2204,2,FALSE),0)</f>
        <v>-14.2</v>
      </c>
      <c r="H1435">
        <f>IFERROR(VLOOKUP(D1435:D2147,'Факторы ликвидности'!C$4:L$2204,3,FALSE),0)</f>
        <v>-357.9</v>
      </c>
      <c r="I1435">
        <f>IFERROR(VLOOKUP(D1435:D2147,'Факторы ликвидности'!C$4:L$2204,4,FALSE),0)</f>
        <v>0</v>
      </c>
      <c r="J1435">
        <f>IFERROR(VLOOKUP(D1435:D2147,'Факторы ликвидности'!C$4:L$2204,5,FALSE),0)</f>
        <v>0</v>
      </c>
      <c r="K1435">
        <f>IFERROR(VLOOKUP(D1435:D2147,'Факторы ликвидности'!C$4:L$2204,6,FALSE),0)</f>
        <v>0</v>
      </c>
      <c r="L1435">
        <f>IFERROR(VLOOKUP(D1435:D2147,'Факторы ликвидности'!C$4:L$2204,7,FALSE),0)</f>
        <v>0</v>
      </c>
      <c r="M1435">
        <f>IFERROR(VLOOKUP(D1435:D2147,'Факторы ликвидности'!C$4:L$2204,8,FALSE),0)</f>
        <v>0</v>
      </c>
      <c r="N1435">
        <f>IFERROR(VLOOKUP(D1435:D2147,'Факторы ликвидности'!C$4:L$2204,10,FALSE),0)</f>
        <v>55.3</v>
      </c>
    </row>
    <row r="1436" spans="2:14" x14ac:dyDescent="0.3">
      <c r="B1436">
        <v>1432</v>
      </c>
      <c r="C1436" s="16">
        <f t="shared" si="27"/>
        <v>2</v>
      </c>
      <c r="D1436" s="17">
        <v>42360</v>
      </c>
      <c r="E1436">
        <f>IFERROR(VLOOKUP(D1435:D2148,'Остатки на корсчетах'!B$3:D$4956,2,FALSE),0)</f>
        <v>1917.6</v>
      </c>
      <c r="F1436">
        <f>IFERROR(VLOOKUP(D1436:D2148,Сальдо!C$3:D$4010,2,FALSE),0)</f>
        <v>-200.2</v>
      </c>
      <c r="G1436">
        <f>IFERROR(VLOOKUP(D1436:D2148,'Факторы ликвидности'!C$4:L$2204,2,FALSE),0)</f>
        <v>12.3</v>
      </c>
      <c r="H1436">
        <f>IFERROR(VLOOKUP(D1436:D2148,'Факторы ликвидности'!C$4:L$2204,3,FALSE),0)</f>
        <v>109.6</v>
      </c>
      <c r="I1436">
        <f>IFERROR(VLOOKUP(D1436:D2148,'Факторы ликвидности'!C$4:L$2204,4,FALSE),0)</f>
        <v>0</v>
      </c>
      <c r="J1436">
        <f>IFERROR(VLOOKUP(D1436:D2148,'Факторы ликвидности'!C$4:L$2204,5,FALSE),0)</f>
        <v>0</v>
      </c>
      <c r="K1436">
        <f>IFERROR(VLOOKUP(D1436:D2148,'Факторы ликвидности'!C$4:L$2204,6,FALSE),0)</f>
        <v>0</v>
      </c>
      <c r="L1436">
        <f>IFERROR(VLOOKUP(D1436:D2148,'Факторы ликвидности'!C$4:L$2204,7,FALSE),0)</f>
        <v>0</v>
      </c>
      <c r="M1436">
        <f>IFERROR(VLOOKUP(D1436:D2148,'Факторы ликвидности'!C$4:L$2204,8,FALSE),0)</f>
        <v>-0.2</v>
      </c>
      <c r="N1436">
        <f>IFERROR(VLOOKUP(D1436:D2148,'Факторы ликвидности'!C$4:L$2204,10,FALSE),0)</f>
        <v>-129.19999999999999</v>
      </c>
    </row>
    <row r="1437" spans="2:14" x14ac:dyDescent="0.3">
      <c r="B1437">
        <v>1433</v>
      </c>
      <c r="C1437" s="16">
        <f t="shared" si="27"/>
        <v>1</v>
      </c>
      <c r="D1437" s="17">
        <v>42359</v>
      </c>
      <c r="E1437">
        <f>IFERROR(VLOOKUP(D1436:D2149,'Остатки на корсчетах'!B$3:D$4956,2,FALSE),0)</f>
        <v>1804.7</v>
      </c>
      <c r="F1437">
        <f>IFERROR(VLOOKUP(D1437:D2149,Сальдо!C$3:D$4010,2,FALSE),0)</f>
        <v>-122.4</v>
      </c>
      <c r="G1437">
        <f>IFERROR(VLOOKUP(D1437:D2149,'Факторы ликвидности'!C$4:L$2204,2,FALSE),0)</f>
        <v>15.1</v>
      </c>
      <c r="H1437">
        <f>IFERROR(VLOOKUP(D1437:D2149,'Факторы ликвидности'!C$4:L$2204,3,FALSE),0)</f>
        <v>104.2</v>
      </c>
      <c r="I1437">
        <f>IFERROR(VLOOKUP(D1437:D2149,'Факторы ликвидности'!C$4:L$2204,4,FALSE),0)</f>
        <v>0</v>
      </c>
      <c r="J1437">
        <f>IFERROR(VLOOKUP(D1437:D2149,'Факторы ликвидности'!C$4:L$2204,5,FALSE),0)</f>
        <v>0</v>
      </c>
      <c r="K1437">
        <f>IFERROR(VLOOKUP(D1437:D2149,'Факторы ликвидности'!C$4:L$2204,6,FALSE),0)</f>
        <v>0</v>
      </c>
      <c r="L1437">
        <f>IFERROR(VLOOKUP(D1437:D2149,'Факторы ликвидности'!C$4:L$2204,7,FALSE),0)</f>
        <v>0</v>
      </c>
      <c r="M1437">
        <f>IFERROR(VLOOKUP(D1437:D2149,'Факторы ликвидности'!C$4:L$2204,8,FALSE),0)</f>
        <v>-0.5</v>
      </c>
      <c r="N1437">
        <f>IFERROR(VLOOKUP(D1437:D2149,'Факторы ликвидности'!C$4:L$2204,10,FALSE),0)</f>
        <v>-6</v>
      </c>
    </row>
    <row r="1438" spans="2:14" x14ac:dyDescent="0.3">
      <c r="B1438">
        <v>1434</v>
      </c>
      <c r="C1438" s="16">
        <f t="shared" si="27"/>
        <v>7</v>
      </c>
      <c r="D1438" s="17">
        <v>42358</v>
      </c>
      <c r="E1438">
        <f>IFERROR(VLOOKUP(D1437:D2150,'Остатки на корсчетах'!B$3:D$4956,2,FALSE),0)</f>
        <v>0</v>
      </c>
      <c r="F1438">
        <f>IFERROR(VLOOKUP(D1438:D2150,Сальдо!C$3:D$4010,2,FALSE),0)</f>
        <v>0</v>
      </c>
      <c r="G1438">
        <f>IFERROR(VLOOKUP(D1438:D2150,'Факторы ликвидности'!C$4:L$2204,2,FALSE),0)</f>
        <v>0</v>
      </c>
      <c r="H1438">
        <f>IFERROR(VLOOKUP(D1438:D2150,'Факторы ликвидности'!C$4:L$2204,3,FALSE),0)</f>
        <v>0</v>
      </c>
      <c r="I1438">
        <f>IFERROR(VLOOKUP(D1438:D2150,'Факторы ликвидности'!C$4:L$2204,4,FALSE),0)</f>
        <v>0</v>
      </c>
      <c r="J1438">
        <f>IFERROR(VLOOKUP(D1438:D2150,'Факторы ликвидности'!C$4:L$2204,5,FALSE),0)</f>
        <v>0</v>
      </c>
      <c r="K1438">
        <f>IFERROR(VLOOKUP(D1438:D2150,'Факторы ликвидности'!C$4:L$2204,6,FALSE),0)</f>
        <v>0</v>
      </c>
      <c r="L1438">
        <f>IFERROR(VLOOKUP(D1438:D2150,'Факторы ликвидности'!C$4:L$2204,7,FALSE),0)</f>
        <v>0</v>
      </c>
      <c r="M1438">
        <f>IFERROR(VLOOKUP(D1438:D2150,'Факторы ликвидности'!C$4:L$2204,8,FALSE),0)</f>
        <v>0</v>
      </c>
      <c r="N1438">
        <f>IFERROR(VLOOKUP(D1438:D2150,'Факторы ликвидности'!C$4:L$2204,10,FALSE),0)</f>
        <v>0</v>
      </c>
    </row>
    <row r="1439" spans="2:14" x14ac:dyDescent="0.3">
      <c r="B1439">
        <v>1435</v>
      </c>
      <c r="C1439" s="16">
        <f t="shared" si="27"/>
        <v>6</v>
      </c>
      <c r="D1439" s="17">
        <v>42357</v>
      </c>
      <c r="E1439">
        <f>IFERROR(VLOOKUP(D1438:D2151,'Остатки на корсчетах'!B$3:D$4956,2,FALSE),0)</f>
        <v>0</v>
      </c>
      <c r="F1439">
        <f>IFERROR(VLOOKUP(D1439:D2151,Сальдо!C$3:D$4010,2,FALSE),0)</f>
        <v>0</v>
      </c>
      <c r="G1439">
        <f>IFERROR(VLOOKUP(D1439:D2151,'Факторы ликвидности'!C$4:L$2204,2,FALSE),0)</f>
        <v>0</v>
      </c>
      <c r="H1439">
        <f>IFERROR(VLOOKUP(D1439:D2151,'Факторы ликвидности'!C$4:L$2204,3,FALSE),0)</f>
        <v>0</v>
      </c>
      <c r="I1439">
        <f>IFERROR(VLOOKUP(D1439:D2151,'Факторы ликвидности'!C$4:L$2204,4,FALSE),0)</f>
        <v>0</v>
      </c>
      <c r="J1439">
        <f>IFERROR(VLOOKUP(D1439:D2151,'Факторы ликвидности'!C$4:L$2204,5,FALSE),0)</f>
        <v>0</v>
      </c>
      <c r="K1439">
        <f>IFERROR(VLOOKUP(D1439:D2151,'Факторы ликвидности'!C$4:L$2204,6,FALSE),0)</f>
        <v>0</v>
      </c>
      <c r="L1439">
        <f>IFERROR(VLOOKUP(D1439:D2151,'Факторы ликвидности'!C$4:L$2204,7,FALSE),0)</f>
        <v>0</v>
      </c>
      <c r="M1439">
        <f>IFERROR(VLOOKUP(D1439:D2151,'Факторы ликвидности'!C$4:L$2204,8,FALSE),0)</f>
        <v>0</v>
      </c>
      <c r="N1439">
        <f>IFERROR(VLOOKUP(D1439:D2151,'Факторы ликвидности'!C$4:L$2204,10,FALSE),0)</f>
        <v>0</v>
      </c>
    </row>
    <row r="1440" spans="2:14" x14ac:dyDescent="0.3">
      <c r="B1440">
        <v>1436</v>
      </c>
      <c r="C1440" s="16">
        <f t="shared" si="27"/>
        <v>5</v>
      </c>
      <c r="D1440" s="17">
        <v>42356</v>
      </c>
      <c r="E1440">
        <f>IFERROR(VLOOKUP(D1439:D2152,'Остатки на корсчетах'!B$3:D$4956,2,FALSE),0)</f>
        <v>1864.1</v>
      </c>
      <c r="F1440">
        <f>IFERROR(VLOOKUP(D1440:D2152,Сальдо!C$3:D$4010,2,FALSE),0)</f>
        <v>-95.1</v>
      </c>
      <c r="G1440">
        <f>IFERROR(VLOOKUP(D1440:D2152,'Факторы ликвидности'!C$4:L$2204,2,FALSE),0)</f>
        <v>-63.5</v>
      </c>
      <c r="H1440">
        <f>IFERROR(VLOOKUP(D1440:D2152,'Факторы ликвидности'!C$4:L$2204,3,FALSE),0)</f>
        <v>-31.5</v>
      </c>
      <c r="I1440">
        <f>IFERROR(VLOOKUP(D1440:D2152,'Факторы ликвидности'!C$4:L$2204,4,FALSE),0)</f>
        <v>0</v>
      </c>
      <c r="J1440">
        <f>IFERROR(VLOOKUP(D1440:D2152,'Факторы ликвидности'!C$4:L$2204,5,FALSE),0)</f>
        <v>0</v>
      </c>
      <c r="K1440">
        <f>IFERROR(VLOOKUP(D1440:D2152,'Факторы ликвидности'!C$4:L$2204,6,FALSE),0)</f>
        <v>0</v>
      </c>
      <c r="L1440">
        <f>IFERROR(VLOOKUP(D1440:D2152,'Факторы ликвидности'!C$4:L$2204,7,FALSE),0)</f>
        <v>0</v>
      </c>
      <c r="M1440">
        <f>IFERROR(VLOOKUP(D1440:D2152,'Факторы ликвидности'!C$4:L$2204,8,FALSE),0)</f>
        <v>-0.5</v>
      </c>
      <c r="N1440">
        <f>IFERROR(VLOOKUP(D1440:D2152,'Факторы ликвидности'!C$4:L$2204,10,FALSE),0)</f>
        <v>36</v>
      </c>
    </row>
    <row r="1441" spans="2:14" x14ac:dyDescent="0.3">
      <c r="B1441">
        <v>1437</v>
      </c>
      <c r="C1441" s="16">
        <f t="shared" si="27"/>
        <v>4</v>
      </c>
      <c r="D1441" s="17">
        <v>42355</v>
      </c>
      <c r="E1441">
        <f>IFERROR(VLOOKUP(D1440:D2153,'Остатки на корсчетах'!B$3:D$4956,2,FALSE),0)</f>
        <v>1781.9</v>
      </c>
      <c r="F1441">
        <f>IFERROR(VLOOKUP(D1441:D2153,Сальдо!C$3:D$4010,2,FALSE),0)</f>
        <v>-12</v>
      </c>
      <c r="G1441">
        <f>IFERROR(VLOOKUP(D1441:D2153,'Факторы ликвидности'!C$4:L$2204,2,FALSE),0)</f>
        <v>-61.2</v>
      </c>
      <c r="H1441">
        <f>IFERROR(VLOOKUP(D1441:D2153,'Факторы ликвидности'!C$4:L$2204,3,FALSE),0)</f>
        <v>40.9</v>
      </c>
      <c r="I1441">
        <f>IFERROR(VLOOKUP(D1441:D2153,'Факторы ликвидности'!C$4:L$2204,4,FALSE),0)</f>
        <v>0</v>
      </c>
      <c r="J1441">
        <f>IFERROR(VLOOKUP(D1441:D2153,'Факторы ликвидности'!C$4:L$2204,5,FALSE),0)</f>
        <v>0</v>
      </c>
      <c r="K1441">
        <f>IFERROR(VLOOKUP(D1441:D2153,'Факторы ликвидности'!C$4:L$2204,6,FALSE),0)</f>
        <v>0</v>
      </c>
      <c r="L1441">
        <f>IFERROR(VLOOKUP(D1441:D2153,'Факторы ликвидности'!C$4:L$2204,7,FALSE),0)</f>
        <v>0</v>
      </c>
      <c r="M1441">
        <f>IFERROR(VLOOKUP(D1441:D2153,'Факторы ликвидности'!C$4:L$2204,8,FALSE),0)</f>
        <v>-1.1000000000000001</v>
      </c>
      <c r="N1441">
        <f>IFERROR(VLOOKUP(D1441:D2153,'Факторы ликвидности'!C$4:L$2204,10,FALSE),0)</f>
        <v>103.7</v>
      </c>
    </row>
    <row r="1442" spans="2:14" x14ac:dyDescent="0.3">
      <c r="B1442">
        <v>1438</v>
      </c>
      <c r="C1442" s="16">
        <f t="shared" si="27"/>
        <v>3</v>
      </c>
      <c r="D1442" s="17">
        <v>42354</v>
      </c>
      <c r="E1442">
        <f>IFERROR(VLOOKUP(D1441:D2154,'Остатки на корсчетах'!B$3:D$4956,2,FALSE),0)</f>
        <v>1868.7</v>
      </c>
      <c r="F1442">
        <f>IFERROR(VLOOKUP(D1442:D2154,Сальдо!C$3:D$4010,2,FALSE),0)</f>
        <v>-97.4</v>
      </c>
      <c r="G1442">
        <f>IFERROR(VLOOKUP(D1442:D2154,'Факторы ликвидности'!C$4:L$2204,2,FALSE),0)</f>
        <v>-36</v>
      </c>
      <c r="H1442">
        <f>IFERROR(VLOOKUP(D1442:D2154,'Факторы ликвидности'!C$4:L$2204,3,FALSE),0)</f>
        <v>66.8</v>
      </c>
      <c r="I1442">
        <f>IFERROR(VLOOKUP(D1442:D2154,'Факторы ликвидности'!C$4:L$2204,4,FALSE),0)</f>
        <v>0</v>
      </c>
      <c r="J1442">
        <f>IFERROR(VLOOKUP(D1442:D2154,'Факторы ликвидности'!C$4:L$2204,5,FALSE),0)</f>
        <v>0</v>
      </c>
      <c r="K1442">
        <f>IFERROR(VLOOKUP(D1442:D2154,'Факторы ликвидности'!C$4:L$2204,6,FALSE),0)</f>
        <v>0</v>
      </c>
      <c r="L1442">
        <f>IFERROR(VLOOKUP(D1442:D2154,'Факторы ликвидности'!C$4:L$2204,7,FALSE),0)</f>
        <v>0</v>
      </c>
      <c r="M1442">
        <f>IFERROR(VLOOKUP(D1442:D2154,'Факторы ликвидности'!C$4:L$2204,8,FALSE),0)</f>
        <v>-4.5999999999999996</v>
      </c>
      <c r="N1442">
        <f>IFERROR(VLOOKUP(D1442:D2154,'Факторы ликвидности'!C$4:L$2204,10,FALSE),0)</f>
        <v>-113</v>
      </c>
    </row>
    <row r="1443" spans="2:14" x14ac:dyDescent="0.3">
      <c r="B1443">
        <v>1439</v>
      </c>
      <c r="C1443" s="18">
        <f t="shared" si="27"/>
        <v>2</v>
      </c>
      <c r="D1443" s="8">
        <v>42353</v>
      </c>
      <c r="E1443">
        <f>IFERROR(VLOOKUP(D1442:D2155,'Остатки на корсчетах'!B$3:D$4956,2,FALSE),0)</f>
        <v>1757.4</v>
      </c>
      <c r="F1443">
        <f>IFERROR(VLOOKUP(D1443:D2155,Сальдо!C$3:D$4010,2,FALSE),0)</f>
        <v>-206.3</v>
      </c>
      <c r="G1443">
        <f>IFERROR(VLOOKUP(D1443:D2155,'Факторы ликвидности'!C$4:L$2204,2,FALSE),0)</f>
        <v>-19.600000000000001</v>
      </c>
      <c r="H1443">
        <f>IFERROR(VLOOKUP(D1443:D2155,'Факторы ликвидности'!C$4:L$2204,3,FALSE),0)</f>
        <v>-8.1999999999999993</v>
      </c>
      <c r="I1443">
        <f>IFERROR(VLOOKUP(D1443:D2155,'Факторы ликвидности'!C$4:L$2204,4,FALSE),0)</f>
        <v>0</v>
      </c>
      <c r="J1443">
        <f>IFERROR(VLOOKUP(D1443:D2155,'Факторы ликвидности'!C$4:L$2204,5,FALSE),0)</f>
        <v>0</v>
      </c>
      <c r="K1443">
        <f>IFERROR(VLOOKUP(D1443:D2155,'Факторы ликвидности'!C$4:L$2204,6,FALSE),0)</f>
        <v>0</v>
      </c>
      <c r="L1443">
        <f>IFERROR(VLOOKUP(D1443:D2155,'Факторы ликвидности'!C$4:L$2204,7,FALSE),0)</f>
        <v>0</v>
      </c>
      <c r="M1443">
        <f>IFERROR(VLOOKUP(D1443:D2155,'Факторы ликвидности'!C$4:L$2204,8,FALSE),0)</f>
        <v>-1.7</v>
      </c>
      <c r="N1443">
        <f>IFERROR(VLOOKUP(D1443:D2155,'Факторы ликвидности'!C$4:L$2204,10,FALSE),0)</f>
        <v>140.9</v>
      </c>
    </row>
    <row r="1444" spans="2:14" x14ac:dyDescent="0.3">
      <c r="B1444">
        <v>1440</v>
      </c>
      <c r="C1444" s="18">
        <f t="shared" si="27"/>
        <v>1</v>
      </c>
      <c r="D1444" s="8">
        <v>42352</v>
      </c>
      <c r="E1444">
        <f>IFERROR(VLOOKUP(D1443:D2156,'Остатки на корсчетах'!B$3:D$4956,2,FALSE),0)</f>
        <v>1628.8</v>
      </c>
      <c r="F1444">
        <f>IFERROR(VLOOKUP(D1444:D2156,Сальдо!C$3:D$4010,2,FALSE),0)</f>
        <v>-2</v>
      </c>
      <c r="G1444">
        <f>IFERROR(VLOOKUP(D1444:D2156,'Факторы ликвидности'!C$4:L$2204,2,FALSE),0)</f>
        <v>-8.4</v>
      </c>
      <c r="H1444">
        <f>IFERROR(VLOOKUP(D1444:D2156,'Факторы ликвидности'!C$4:L$2204,3,FALSE),0)</f>
        <v>-70.099999999999994</v>
      </c>
      <c r="I1444">
        <f>IFERROR(VLOOKUP(D1444:D2156,'Факторы ликвидности'!C$4:L$2204,4,FALSE),0)</f>
        <v>0</v>
      </c>
      <c r="J1444">
        <f>IFERROR(VLOOKUP(D1444:D2156,'Факторы ликвидности'!C$4:L$2204,5,FALSE),0)</f>
        <v>0</v>
      </c>
      <c r="K1444">
        <f>IFERROR(VLOOKUP(D1444:D2156,'Факторы ликвидности'!C$4:L$2204,6,FALSE),0)</f>
        <v>0</v>
      </c>
      <c r="L1444">
        <f>IFERROR(VLOOKUP(D1444:D2156,'Факторы ликвидности'!C$4:L$2204,7,FALSE),0)</f>
        <v>0</v>
      </c>
      <c r="M1444">
        <f>IFERROR(VLOOKUP(D1444:D2156,'Факторы ликвидности'!C$4:L$2204,8,FALSE),0)</f>
        <v>-0.1</v>
      </c>
      <c r="N1444">
        <f>IFERROR(VLOOKUP(D1444:D2156,'Факторы ликвидности'!C$4:L$2204,10,FALSE),0)</f>
        <v>207.2</v>
      </c>
    </row>
    <row r="1445" spans="2:14" x14ac:dyDescent="0.3">
      <c r="B1445">
        <v>1441</v>
      </c>
      <c r="C1445" s="18">
        <f t="shared" si="27"/>
        <v>7</v>
      </c>
      <c r="D1445" s="19">
        <v>42351</v>
      </c>
      <c r="E1445">
        <f>IFERROR(VLOOKUP(D1444:D2157,'Остатки на корсчетах'!B$3:D$4956,2,FALSE),0)</f>
        <v>0</v>
      </c>
      <c r="F1445">
        <f>IFERROR(VLOOKUP(D1445:D2157,Сальдо!C$3:D$4010,2,FALSE),0)</f>
        <v>0</v>
      </c>
      <c r="G1445">
        <f>IFERROR(VLOOKUP(D1445:D2157,'Факторы ликвидности'!C$4:L$2204,2,FALSE),0)</f>
        <v>0</v>
      </c>
      <c r="H1445">
        <f>IFERROR(VLOOKUP(D1445:D2157,'Факторы ликвидности'!C$4:L$2204,3,FALSE),0)</f>
        <v>0</v>
      </c>
      <c r="I1445">
        <f>IFERROR(VLOOKUP(D1445:D2157,'Факторы ликвидности'!C$4:L$2204,4,FALSE),0)</f>
        <v>0</v>
      </c>
      <c r="J1445">
        <f>IFERROR(VLOOKUP(D1445:D2157,'Факторы ликвидности'!C$4:L$2204,5,FALSE),0)</f>
        <v>0</v>
      </c>
      <c r="K1445">
        <f>IFERROR(VLOOKUP(D1445:D2157,'Факторы ликвидности'!C$4:L$2204,6,FALSE),0)</f>
        <v>0</v>
      </c>
      <c r="L1445">
        <f>IFERROR(VLOOKUP(D1445:D2157,'Факторы ликвидности'!C$4:L$2204,7,FALSE),0)</f>
        <v>0</v>
      </c>
      <c r="M1445">
        <f>IFERROR(VLOOKUP(D1445:D2157,'Факторы ликвидности'!C$4:L$2204,8,FALSE),0)</f>
        <v>0</v>
      </c>
      <c r="N1445">
        <f>IFERROR(VLOOKUP(D1445:D2157,'Факторы ликвидности'!C$4:L$2204,10,FALSE),0)</f>
        <v>0</v>
      </c>
    </row>
    <row r="1446" spans="2:14" x14ac:dyDescent="0.3">
      <c r="B1446">
        <v>1442</v>
      </c>
      <c r="C1446" s="18">
        <f t="shared" si="27"/>
        <v>6</v>
      </c>
      <c r="D1446" s="19">
        <v>42350</v>
      </c>
      <c r="E1446">
        <f>IFERROR(VLOOKUP(D1445:D2158,'Остатки на корсчетах'!B$3:D$4956,2,FALSE),0)</f>
        <v>0</v>
      </c>
      <c r="F1446">
        <f>IFERROR(VLOOKUP(D1446:D2158,Сальдо!C$3:D$4010,2,FALSE),0)</f>
        <v>0</v>
      </c>
      <c r="G1446">
        <f>IFERROR(VLOOKUP(D1446:D2158,'Факторы ликвидности'!C$4:L$2204,2,FALSE),0)</f>
        <v>0</v>
      </c>
      <c r="H1446">
        <f>IFERROR(VLOOKUP(D1446:D2158,'Факторы ликвидности'!C$4:L$2204,3,FALSE),0)</f>
        <v>0</v>
      </c>
      <c r="I1446">
        <f>IFERROR(VLOOKUP(D1446:D2158,'Факторы ликвидности'!C$4:L$2204,4,FALSE),0)</f>
        <v>0</v>
      </c>
      <c r="J1446">
        <f>IFERROR(VLOOKUP(D1446:D2158,'Факторы ликвидности'!C$4:L$2204,5,FALSE),0)</f>
        <v>0</v>
      </c>
      <c r="K1446">
        <f>IFERROR(VLOOKUP(D1446:D2158,'Факторы ликвидности'!C$4:L$2204,6,FALSE),0)</f>
        <v>0</v>
      </c>
      <c r="L1446">
        <f>IFERROR(VLOOKUP(D1446:D2158,'Факторы ликвидности'!C$4:L$2204,7,FALSE),0)</f>
        <v>0</v>
      </c>
      <c r="M1446">
        <f>IFERROR(VLOOKUP(D1446:D2158,'Факторы ликвидности'!C$4:L$2204,8,FALSE),0)</f>
        <v>0</v>
      </c>
      <c r="N1446">
        <f>IFERROR(VLOOKUP(D1446:D2158,'Факторы ликвидности'!C$4:L$2204,10,FALSE),0)</f>
        <v>0</v>
      </c>
    </row>
    <row r="1447" spans="2:14" x14ac:dyDescent="0.3">
      <c r="B1447">
        <v>1443</v>
      </c>
      <c r="C1447" s="18">
        <f t="shared" si="27"/>
        <v>5</v>
      </c>
      <c r="D1447" s="19">
        <v>42349</v>
      </c>
      <c r="E1447">
        <f>IFERROR(VLOOKUP(D1446:D2159,'Остатки на корсчетах'!B$3:D$4956,2,FALSE),0)</f>
        <v>1578.4</v>
      </c>
      <c r="F1447">
        <f>IFERROR(VLOOKUP(D1447:D2159,Сальдо!C$3:D$4010,2,FALSE),0)</f>
        <v>21.6</v>
      </c>
      <c r="G1447">
        <f>IFERROR(VLOOKUP(D1447:D2159,'Факторы ликвидности'!C$4:L$2204,2,FALSE),0)</f>
        <v>-68.5</v>
      </c>
      <c r="H1447">
        <f>IFERROR(VLOOKUP(D1447:D2159,'Факторы ликвидности'!C$4:L$2204,3,FALSE),0)</f>
        <v>95.8</v>
      </c>
      <c r="I1447">
        <f>IFERROR(VLOOKUP(D1447:D2159,'Факторы ликвидности'!C$4:L$2204,4,FALSE),0)</f>
        <v>0</v>
      </c>
      <c r="J1447">
        <f>IFERROR(VLOOKUP(D1447:D2159,'Факторы ликвидности'!C$4:L$2204,5,FALSE),0)</f>
        <v>0</v>
      </c>
      <c r="K1447">
        <f>IFERROR(VLOOKUP(D1447:D2159,'Факторы ликвидности'!C$4:L$2204,6,FALSE),0)</f>
        <v>0</v>
      </c>
      <c r="L1447">
        <f>IFERROR(VLOOKUP(D1447:D2159,'Факторы ликвидности'!C$4:L$2204,7,FALSE),0)</f>
        <v>0</v>
      </c>
      <c r="M1447">
        <f>IFERROR(VLOOKUP(D1447:D2159,'Факторы ликвидности'!C$4:L$2204,8,FALSE),0)</f>
        <v>0</v>
      </c>
      <c r="N1447">
        <f>IFERROR(VLOOKUP(D1447:D2159,'Факторы ликвидности'!C$4:L$2204,10,FALSE),0)</f>
        <v>23.1</v>
      </c>
    </row>
    <row r="1448" spans="2:14" x14ac:dyDescent="0.3">
      <c r="B1448">
        <v>1444</v>
      </c>
      <c r="C1448" s="18">
        <f t="shared" si="27"/>
        <v>4</v>
      </c>
      <c r="D1448" s="19">
        <v>42348</v>
      </c>
      <c r="E1448">
        <f>IFERROR(VLOOKUP(D1447:D2160,'Остатки на корсчетах'!B$3:D$4956,2,FALSE),0)</f>
        <v>1300</v>
      </c>
      <c r="F1448">
        <f>IFERROR(VLOOKUP(D1448:D2160,Сальдо!C$3:D$4010,2,FALSE),0)</f>
        <v>380.8</v>
      </c>
      <c r="G1448">
        <f>IFERROR(VLOOKUP(D1448:D2160,'Факторы ликвидности'!C$4:L$2204,2,FALSE),0)</f>
        <v>-53.4</v>
      </c>
      <c r="H1448">
        <f>IFERROR(VLOOKUP(D1448:D2160,'Факторы ликвидности'!C$4:L$2204,3,FALSE),0)</f>
        <v>57</v>
      </c>
      <c r="I1448">
        <f>IFERROR(VLOOKUP(D1448:D2160,'Факторы ликвидности'!C$4:L$2204,4,FALSE),0)</f>
        <v>0</v>
      </c>
      <c r="J1448">
        <f>IFERROR(VLOOKUP(D1448:D2160,'Факторы ликвидности'!C$4:L$2204,5,FALSE),0)</f>
        <v>0</v>
      </c>
      <c r="K1448">
        <f>IFERROR(VLOOKUP(D1448:D2160,'Факторы ликвидности'!C$4:L$2204,6,FALSE),0)</f>
        <v>0</v>
      </c>
      <c r="L1448">
        <f>IFERROR(VLOOKUP(D1448:D2160,'Факторы ликвидности'!C$4:L$2204,7,FALSE),0)</f>
        <v>0</v>
      </c>
      <c r="M1448">
        <f>IFERROR(VLOOKUP(D1448:D2160,'Факторы ликвидности'!C$4:L$2204,8,FALSE),0)</f>
        <v>0</v>
      </c>
      <c r="N1448">
        <f>IFERROR(VLOOKUP(D1448:D2160,'Факторы ликвидности'!C$4:L$2204,10,FALSE),0)</f>
        <v>274.8</v>
      </c>
    </row>
    <row r="1449" spans="2:14" x14ac:dyDescent="0.3">
      <c r="B1449">
        <v>1445</v>
      </c>
      <c r="C1449" s="18">
        <f t="shared" si="27"/>
        <v>3</v>
      </c>
      <c r="D1449" s="19">
        <v>42347</v>
      </c>
      <c r="E1449">
        <f>IFERROR(VLOOKUP(D1448:D2161,'Остатки на корсчетах'!B$3:D$4956,2,FALSE),0)</f>
        <v>1571</v>
      </c>
      <c r="F1449">
        <f>IFERROR(VLOOKUP(D1449:D2161,Сальдо!C$3:D$4010,2,FALSE),0)</f>
        <v>160.6</v>
      </c>
      <c r="G1449">
        <f>IFERROR(VLOOKUP(D1449:D2161,'Факторы ликвидности'!C$4:L$2204,2,FALSE),0)</f>
        <v>-28.3</v>
      </c>
      <c r="H1449">
        <f>IFERROR(VLOOKUP(D1449:D2161,'Факторы ликвидности'!C$4:L$2204,3,FALSE),0)</f>
        <v>44.9</v>
      </c>
      <c r="I1449">
        <f>IFERROR(VLOOKUP(D1449:D2161,'Факторы ликвидности'!C$4:L$2204,4,FALSE),0)</f>
        <v>0</v>
      </c>
      <c r="J1449">
        <f>IFERROR(VLOOKUP(D1449:D2161,'Факторы ликвидности'!C$4:L$2204,5,FALSE),0)</f>
        <v>0</v>
      </c>
      <c r="K1449">
        <f>IFERROR(VLOOKUP(D1449:D2161,'Факторы ликвидности'!C$4:L$2204,6,FALSE),0)</f>
        <v>0</v>
      </c>
      <c r="L1449">
        <f>IFERROR(VLOOKUP(D1449:D2161,'Факторы ликвидности'!C$4:L$2204,7,FALSE),0)</f>
        <v>0</v>
      </c>
      <c r="M1449">
        <f>IFERROR(VLOOKUP(D1449:D2161,'Факторы ликвидности'!C$4:L$2204,8,FALSE),0)</f>
        <v>0</v>
      </c>
      <c r="N1449">
        <f>IFERROR(VLOOKUP(D1449:D2161,'Факторы ликвидности'!C$4:L$2204,10,FALSE),0)</f>
        <v>-287.5</v>
      </c>
    </row>
    <row r="1450" spans="2:14" x14ac:dyDescent="0.3">
      <c r="B1450">
        <v>1446</v>
      </c>
      <c r="C1450" s="16">
        <f t="shared" si="27"/>
        <v>2</v>
      </c>
      <c r="D1450" s="17">
        <v>42346</v>
      </c>
      <c r="E1450">
        <f>IFERROR(VLOOKUP(D1449:D2162,'Остатки на корсчетах'!B$3:D$4956,2,FALSE),0)</f>
        <v>1188.5999999999999</v>
      </c>
      <c r="F1450">
        <f>IFERROR(VLOOKUP(D1450:D2162,Сальдо!C$3:D$4010,2,FALSE),0)</f>
        <v>83.3</v>
      </c>
      <c r="G1450">
        <f>IFERROR(VLOOKUP(D1450:D2162,'Факторы ликвидности'!C$4:L$2204,2,FALSE),0)</f>
        <v>-15.9</v>
      </c>
      <c r="H1450">
        <f>IFERROR(VLOOKUP(D1450:D2162,'Факторы ликвидности'!C$4:L$2204,3,FALSE),0)</f>
        <v>90</v>
      </c>
      <c r="I1450">
        <f>IFERROR(VLOOKUP(D1450:D2162,'Факторы ликвидности'!C$4:L$2204,4,FALSE),0)</f>
        <v>0</v>
      </c>
      <c r="J1450">
        <f>IFERROR(VLOOKUP(D1450:D2162,'Факторы ликвидности'!C$4:L$2204,5,FALSE),0)</f>
        <v>0</v>
      </c>
      <c r="K1450">
        <f>IFERROR(VLOOKUP(D1450:D2162,'Факторы ликвидности'!C$4:L$2204,6,FALSE),0)</f>
        <v>0</v>
      </c>
      <c r="L1450">
        <f>IFERROR(VLOOKUP(D1450:D2162,'Факторы ликвидности'!C$4:L$2204,7,FALSE),0)</f>
        <v>0</v>
      </c>
      <c r="M1450">
        <f>IFERROR(VLOOKUP(D1450:D2162,'Факторы ликвидности'!C$4:L$2204,8,FALSE),0)</f>
        <v>0</v>
      </c>
      <c r="N1450">
        <f>IFERROR(VLOOKUP(D1450:D2162,'Факторы ликвидности'!C$4:L$2204,10,FALSE),0)</f>
        <v>308.3</v>
      </c>
    </row>
    <row r="1451" spans="2:14" x14ac:dyDescent="0.3">
      <c r="B1451">
        <v>1447</v>
      </c>
      <c r="C1451" s="16">
        <f t="shared" si="27"/>
        <v>1</v>
      </c>
      <c r="D1451" s="17">
        <v>42345</v>
      </c>
      <c r="E1451">
        <f>IFERROR(VLOOKUP(D1450:D2163,'Остатки на корсчетах'!B$3:D$4956,2,FALSE),0)</f>
        <v>1109.5999999999999</v>
      </c>
      <c r="F1451">
        <f>IFERROR(VLOOKUP(D1451:D2163,Сальдо!C$3:D$4010,2,FALSE),0)</f>
        <v>133.19999999999999</v>
      </c>
      <c r="G1451">
        <f>IFERROR(VLOOKUP(D1451:D2163,'Факторы ликвидности'!C$4:L$2204,2,FALSE),0)</f>
        <v>9.5</v>
      </c>
      <c r="H1451">
        <f>IFERROR(VLOOKUP(D1451:D2163,'Факторы ликвидности'!C$4:L$2204,3,FALSE),0)</f>
        <v>17.2</v>
      </c>
      <c r="I1451">
        <f>IFERROR(VLOOKUP(D1451:D2163,'Факторы ликвидности'!C$4:L$2204,4,FALSE),0)</f>
        <v>0</v>
      </c>
      <c r="J1451">
        <f>IFERROR(VLOOKUP(D1451:D2163,'Факторы ликвидности'!C$4:L$2204,5,FALSE),0)</f>
        <v>0</v>
      </c>
      <c r="K1451">
        <f>IFERROR(VLOOKUP(D1451:D2163,'Факторы ликвидности'!C$4:L$2204,6,FALSE),0)</f>
        <v>0</v>
      </c>
      <c r="L1451">
        <f>IFERROR(VLOOKUP(D1451:D2163,'Факторы ликвидности'!C$4:L$2204,7,FALSE),0)</f>
        <v>0</v>
      </c>
      <c r="M1451">
        <f>IFERROR(VLOOKUP(D1451:D2163,'Факторы ликвидности'!C$4:L$2204,8,FALSE),0)</f>
        <v>0</v>
      </c>
      <c r="N1451">
        <f>IFERROR(VLOOKUP(D1451:D2163,'Факторы ликвидности'!C$4:L$2204,10,FALSE),0)</f>
        <v>52.3</v>
      </c>
    </row>
    <row r="1452" spans="2:14" x14ac:dyDescent="0.3">
      <c r="B1452">
        <v>1448</v>
      </c>
      <c r="C1452" s="16">
        <f t="shared" si="27"/>
        <v>7</v>
      </c>
      <c r="D1452" s="17">
        <v>42344</v>
      </c>
      <c r="E1452">
        <f>IFERROR(VLOOKUP(D1451:D2164,'Остатки на корсчетах'!B$3:D$4956,2,FALSE),0)</f>
        <v>0</v>
      </c>
      <c r="F1452">
        <f>IFERROR(VLOOKUP(D1452:D2164,Сальдо!C$3:D$4010,2,FALSE),0)</f>
        <v>0</v>
      </c>
      <c r="G1452">
        <f>IFERROR(VLOOKUP(D1452:D2164,'Факторы ликвидности'!C$4:L$2204,2,FALSE),0)</f>
        <v>0</v>
      </c>
      <c r="H1452">
        <f>IFERROR(VLOOKUP(D1452:D2164,'Факторы ликвидности'!C$4:L$2204,3,FALSE),0)</f>
        <v>0</v>
      </c>
      <c r="I1452">
        <f>IFERROR(VLOOKUP(D1452:D2164,'Факторы ликвидности'!C$4:L$2204,4,FALSE),0)</f>
        <v>0</v>
      </c>
      <c r="J1452">
        <f>IFERROR(VLOOKUP(D1452:D2164,'Факторы ликвидности'!C$4:L$2204,5,FALSE),0)</f>
        <v>0</v>
      </c>
      <c r="K1452">
        <f>IFERROR(VLOOKUP(D1452:D2164,'Факторы ликвидности'!C$4:L$2204,6,FALSE),0)</f>
        <v>0</v>
      </c>
      <c r="L1452">
        <f>IFERROR(VLOOKUP(D1452:D2164,'Факторы ликвидности'!C$4:L$2204,7,FALSE),0)</f>
        <v>0</v>
      </c>
      <c r="M1452">
        <f>IFERROR(VLOOKUP(D1452:D2164,'Факторы ликвидности'!C$4:L$2204,8,FALSE),0)</f>
        <v>0</v>
      </c>
      <c r="N1452">
        <f>IFERROR(VLOOKUP(D1452:D2164,'Факторы ликвидности'!C$4:L$2204,10,FALSE),0)</f>
        <v>0</v>
      </c>
    </row>
    <row r="1453" spans="2:14" x14ac:dyDescent="0.3">
      <c r="B1453">
        <v>1449</v>
      </c>
      <c r="C1453" s="16">
        <f t="shared" si="27"/>
        <v>6</v>
      </c>
      <c r="D1453" s="17">
        <v>42343</v>
      </c>
      <c r="E1453">
        <f>IFERROR(VLOOKUP(D1452:D2165,'Остатки на корсчетах'!B$3:D$4956,2,FALSE),0)</f>
        <v>0</v>
      </c>
      <c r="F1453">
        <f>IFERROR(VLOOKUP(D1453:D2165,Сальдо!C$3:D$4010,2,FALSE),0)</f>
        <v>0</v>
      </c>
      <c r="G1453">
        <f>IFERROR(VLOOKUP(D1453:D2165,'Факторы ликвидности'!C$4:L$2204,2,FALSE),0)</f>
        <v>0</v>
      </c>
      <c r="H1453">
        <f>IFERROR(VLOOKUP(D1453:D2165,'Факторы ликвидности'!C$4:L$2204,3,FALSE),0)</f>
        <v>0</v>
      </c>
      <c r="I1453">
        <f>IFERROR(VLOOKUP(D1453:D2165,'Факторы ликвидности'!C$4:L$2204,4,FALSE),0)</f>
        <v>0</v>
      </c>
      <c r="J1453">
        <f>IFERROR(VLOOKUP(D1453:D2165,'Факторы ликвидности'!C$4:L$2204,5,FALSE),0)</f>
        <v>0</v>
      </c>
      <c r="K1453">
        <f>IFERROR(VLOOKUP(D1453:D2165,'Факторы ликвидности'!C$4:L$2204,6,FALSE),0)</f>
        <v>0</v>
      </c>
      <c r="L1453">
        <f>IFERROR(VLOOKUP(D1453:D2165,'Факторы ликвидности'!C$4:L$2204,7,FALSE),0)</f>
        <v>0</v>
      </c>
      <c r="M1453">
        <f>IFERROR(VLOOKUP(D1453:D2165,'Факторы ликвидности'!C$4:L$2204,8,FALSE),0)</f>
        <v>0</v>
      </c>
      <c r="N1453">
        <f>IFERROR(VLOOKUP(D1453:D2165,'Факторы ликвидности'!C$4:L$2204,10,FALSE),0)</f>
        <v>0</v>
      </c>
    </row>
    <row r="1454" spans="2:14" x14ac:dyDescent="0.3">
      <c r="B1454">
        <v>1450</v>
      </c>
      <c r="C1454" s="16">
        <f t="shared" si="27"/>
        <v>5</v>
      </c>
      <c r="D1454" s="17">
        <v>42342</v>
      </c>
      <c r="E1454">
        <f>IFERROR(VLOOKUP(D1453:D2166,'Остатки на корсчетах'!B$3:D$4956,2,FALSE),0)</f>
        <v>1310.0999999999999</v>
      </c>
      <c r="F1454">
        <f>IFERROR(VLOOKUP(D1454:D2166,Сальдо!C$3:D$4010,2,FALSE),0)</f>
        <v>101.6</v>
      </c>
      <c r="G1454">
        <f>IFERROR(VLOOKUP(D1454:D2166,'Факторы ликвидности'!C$4:L$2204,2,FALSE),0)</f>
        <v>-67.8</v>
      </c>
      <c r="H1454">
        <f>IFERROR(VLOOKUP(D1454:D2166,'Факторы ликвидности'!C$4:L$2204,3,FALSE),0)</f>
        <v>102.8</v>
      </c>
      <c r="I1454">
        <f>IFERROR(VLOOKUP(D1454:D2166,'Факторы ликвидности'!C$4:L$2204,4,FALSE),0)</f>
        <v>0</v>
      </c>
      <c r="J1454">
        <f>IFERROR(VLOOKUP(D1454:D2166,'Факторы ликвидности'!C$4:L$2204,5,FALSE),0)</f>
        <v>0</v>
      </c>
      <c r="K1454">
        <f>IFERROR(VLOOKUP(D1454:D2166,'Факторы ликвидности'!C$4:L$2204,6,FALSE),0)</f>
        <v>0</v>
      </c>
      <c r="L1454">
        <f>IFERROR(VLOOKUP(D1454:D2166,'Факторы ликвидности'!C$4:L$2204,7,FALSE),0)</f>
        <v>0</v>
      </c>
      <c r="M1454">
        <f>IFERROR(VLOOKUP(D1454:D2166,'Факторы ликвидности'!C$4:L$2204,8,FALSE),0)</f>
        <v>0</v>
      </c>
      <c r="N1454">
        <f>IFERROR(VLOOKUP(D1454:D2166,'Факторы ликвидности'!C$4:L$2204,10,FALSE),0)</f>
        <v>-235.3</v>
      </c>
    </row>
    <row r="1455" spans="2:14" x14ac:dyDescent="0.3">
      <c r="B1455">
        <v>1451</v>
      </c>
      <c r="C1455" s="16">
        <f t="shared" si="27"/>
        <v>4</v>
      </c>
      <c r="D1455" s="17">
        <v>42341</v>
      </c>
      <c r="E1455">
        <f>IFERROR(VLOOKUP(D1454:D2167,'Остатки на корсчетах'!B$3:D$4956,2,FALSE),0)</f>
        <v>1197.5999999999999</v>
      </c>
      <c r="F1455">
        <f>IFERROR(VLOOKUP(D1455:D2167,Сальдо!C$3:D$4010,2,FALSE),0)</f>
        <v>172.3</v>
      </c>
      <c r="G1455">
        <f>IFERROR(VLOOKUP(D1455:D2167,'Факторы ликвидности'!C$4:L$2204,2,FALSE),0)</f>
        <v>-39.299999999999997</v>
      </c>
      <c r="H1455">
        <f>IFERROR(VLOOKUP(D1455:D2167,'Факторы ликвидности'!C$4:L$2204,3,FALSE),0)</f>
        <v>81</v>
      </c>
      <c r="I1455">
        <f>IFERROR(VLOOKUP(D1455:D2167,'Факторы ликвидности'!C$4:L$2204,4,FALSE),0)</f>
        <v>0</v>
      </c>
      <c r="J1455">
        <f>IFERROR(VLOOKUP(D1455:D2167,'Факторы ликвидности'!C$4:L$2204,5,FALSE),0)</f>
        <v>0</v>
      </c>
      <c r="K1455">
        <f>IFERROR(VLOOKUP(D1455:D2167,'Факторы ликвидности'!C$4:L$2204,6,FALSE),0)</f>
        <v>0</v>
      </c>
      <c r="L1455">
        <f>IFERROR(VLOOKUP(D1455:D2167,'Факторы ликвидности'!C$4:L$2204,7,FALSE),0)</f>
        <v>0</v>
      </c>
      <c r="M1455">
        <f>IFERROR(VLOOKUP(D1455:D2167,'Факторы ликвидности'!C$4:L$2204,8,FALSE),0)</f>
        <v>0</v>
      </c>
      <c r="N1455">
        <f>IFERROR(VLOOKUP(D1455:D2167,'Факторы ликвидности'!C$4:L$2204,10,FALSE),0)</f>
        <v>70.8</v>
      </c>
    </row>
    <row r="1456" spans="2:14" x14ac:dyDescent="0.3">
      <c r="B1456">
        <v>1452</v>
      </c>
      <c r="C1456" s="16">
        <f t="shared" si="27"/>
        <v>3</v>
      </c>
      <c r="D1456" s="17">
        <v>42340</v>
      </c>
      <c r="E1456">
        <f>IFERROR(VLOOKUP(D1455:D2168,'Остатки на корсчетах'!B$3:D$4956,2,FALSE),0)</f>
        <v>1495</v>
      </c>
      <c r="F1456">
        <f>IFERROR(VLOOKUP(D1456:D2168,Сальдо!C$3:D$4010,2,FALSE),0)</f>
        <v>-102.8</v>
      </c>
      <c r="G1456">
        <f>IFERROR(VLOOKUP(D1456:D2168,'Факторы ликвидности'!C$4:L$2204,2,FALSE),0)</f>
        <v>-0.4</v>
      </c>
      <c r="H1456">
        <f>IFERROR(VLOOKUP(D1456:D2168,'Факторы ликвидности'!C$4:L$2204,3,FALSE),0)</f>
        <v>13.4</v>
      </c>
      <c r="I1456">
        <f>IFERROR(VLOOKUP(D1456:D2168,'Факторы ликвидности'!C$4:L$2204,4,FALSE),0)</f>
        <v>0</v>
      </c>
      <c r="J1456">
        <f>IFERROR(VLOOKUP(D1456:D2168,'Факторы ликвидности'!C$4:L$2204,5,FALSE),0)</f>
        <v>0</v>
      </c>
      <c r="K1456">
        <f>IFERROR(VLOOKUP(D1456:D2168,'Факторы ликвидности'!C$4:L$2204,6,FALSE),0)</f>
        <v>0</v>
      </c>
      <c r="L1456">
        <f>IFERROR(VLOOKUP(D1456:D2168,'Факторы ликвидности'!C$4:L$2204,7,FALSE),0)</f>
        <v>0</v>
      </c>
      <c r="M1456">
        <f>IFERROR(VLOOKUP(D1456:D2168,'Факторы ликвидности'!C$4:L$2204,8,FALSE),0)</f>
        <v>0</v>
      </c>
      <c r="N1456">
        <f>IFERROR(VLOOKUP(D1456:D2168,'Факторы ликвидности'!C$4:L$2204,10,FALSE),0)</f>
        <v>-310.5</v>
      </c>
    </row>
    <row r="1457" spans="2:14" x14ac:dyDescent="0.3">
      <c r="B1457">
        <v>1453</v>
      </c>
      <c r="C1457" s="18">
        <f t="shared" si="27"/>
        <v>2</v>
      </c>
      <c r="D1457" s="8">
        <v>42339</v>
      </c>
      <c r="E1457">
        <f>IFERROR(VLOOKUP(D1456:D2169,'Остатки на корсчетах'!B$3:D$4956,2,FALSE),0)</f>
        <v>1383.6</v>
      </c>
      <c r="F1457">
        <f>IFERROR(VLOOKUP(D1457:D2169,Сальдо!C$3:D$4010,2,FALSE),0)</f>
        <v>290.8</v>
      </c>
      <c r="G1457">
        <f>IFERROR(VLOOKUP(D1457:D2169,'Факторы ликвидности'!C$4:L$2204,2,FALSE),0)</f>
        <v>22.7</v>
      </c>
      <c r="H1457">
        <f>IFERROR(VLOOKUP(D1457:D2169,'Факторы ликвидности'!C$4:L$2204,3,FALSE),0)</f>
        <v>97.6</v>
      </c>
      <c r="I1457">
        <f>IFERROR(VLOOKUP(D1457:D2169,'Факторы ликвидности'!C$4:L$2204,4,FALSE),0)</f>
        <v>0</v>
      </c>
      <c r="J1457">
        <f>IFERROR(VLOOKUP(D1457:D2169,'Факторы ликвидности'!C$4:L$2204,5,FALSE),0)</f>
        <v>0</v>
      </c>
      <c r="K1457">
        <f>IFERROR(VLOOKUP(D1457:D2169,'Факторы ликвидности'!C$4:L$2204,6,FALSE),0)</f>
        <v>0</v>
      </c>
      <c r="L1457">
        <f>IFERROR(VLOOKUP(D1457:D2169,'Факторы ликвидности'!C$4:L$2204,7,FALSE),0)</f>
        <v>0</v>
      </c>
      <c r="M1457">
        <f>IFERROR(VLOOKUP(D1457:D2169,'Факторы ликвидности'!C$4:L$2204,8,FALSE),0)</f>
        <v>0</v>
      </c>
      <c r="N1457">
        <f>IFERROR(VLOOKUP(D1457:D2169,'Факторы ликвидности'!C$4:L$2204,10,FALSE),0)</f>
        <v>-8.8000000000000007</v>
      </c>
    </row>
    <row r="1458" spans="2:14" x14ac:dyDescent="0.3">
      <c r="B1458">
        <v>1454</v>
      </c>
      <c r="C1458" s="18">
        <f t="shared" si="27"/>
        <v>1</v>
      </c>
      <c r="D1458" s="8">
        <v>42338</v>
      </c>
      <c r="E1458">
        <f>IFERROR(VLOOKUP(D1457:D2170,'Остатки на корсчетах'!B$3:D$4956,2,FALSE),0)</f>
        <v>1413.1</v>
      </c>
      <c r="F1458">
        <f>IFERROR(VLOOKUP(D1458:D2170,Сальдо!C$3:D$4010,2,FALSE),0)</f>
        <v>261</v>
      </c>
      <c r="G1458">
        <f>IFERROR(VLOOKUP(D1458:D2170,'Факторы ликвидности'!C$4:L$2204,2,FALSE),0)</f>
        <v>53.3</v>
      </c>
      <c r="H1458">
        <f>IFERROR(VLOOKUP(D1458:D2170,'Факторы ликвидности'!C$4:L$2204,3,FALSE),0)</f>
        <v>-54.8</v>
      </c>
      <c r="I1458">
        <f>IFERROR(VLOOKUP(D1458:D2170,'Факторы ликвидности'!C$4:L$2204,4,FALSE),0)</f>
        <v>0</v>
      </c>
      <c r="J1458">
        <f>IFERROR(VLOOKUP(D1458:D2170,'Факторы ликвидности'!C$4:L$2204,5,FALSE),0)</f>
        <v>0</v>
      </c>
      <c r="K1458">
        <f>IFERROR(VLOOKUP(D1458:D2170,'Факторы ликвидности'!C$4:L$2204,6,FALSE),0)</f>
        <v>0</v>
      </c>
      <c r="L1458">
        <f>IFERROR(VLOOKUP(D1458:D2170,'Факторы ликвидности'!C$4:L$2204,7,FALSE),0)</f>
        <v>0</v>
      </c>
      <c r="M1458">
        <f>IFERROR(VLOOKUP(D1458:D2170,'Факторы ликвидности'!C$4:L$2204,8,FALSE),0)</f>
        <v>0</v>
      </c>
      <c r="N1458">
        <f>IFERROR(VLOOKUP(D1458:D2170,'Факторы ликвидности'!C$4:L$2204,10,FALSE),0)</f>
        <v>-28</v>
      </c>
    </row>
    <row r="1459" spans="2:14" x14ac:dyDescent="0.3">
      <c r="B1459">
        <v>1455</v>
      </c>
      <c r="C1459" s="18">
        <f t="shared" si="27"/>
        <v>7</v>
      </c>
      <c r="D1459" s="19">
        <v>42337</v>
      </c>
      <c r="E1459">
        <f>IFERROR(VLOOKUP(D1458:D2171,'Остатки на корсчетах'!B$3:D$4956,2,FALSE),0)</f>
        <v>0</v>
      </c>
      <c r="F1459">
        <f>IFERROR(VLOOKUP(D1459:D2171,Сальдо!C$3:D$4010,2,FALSE),0)</f>
        <v>0</v>
      </c>
      <c r="G1459">
        <f>IFERROR(VLOOKUP(D1459:D2171,'Факторы ликвидности'!C$4:L$2204,2,FALSE),0)</f>
        <v>0</v>
      </c>
      <c r="H1459">
        <f>IFERROR(VLOOKUP(D1459:D2171,'Факторы ликвидности'!C$4:L$2204,3,FALSE),0)</f>
        <v>0</v>
      </c>
      <c r="I1459">
        <f>IFERROR(VLOOKUP(D1459:D2171,'Факторы ликвидности'!C$4:L$2204,4,FALSE),0)</f>
        <v>0</v>
      </c>
      <c r="J1459">
        <f>IFERROR(VLOOKUP(D1459:D2171,'Факторы ликвидности'!C$4:L$2204,5,FALSE),0)</f>
        <v>0</v>
      </c>
      <c r="K1459">
        <f>IFERROR(VLOOKUP(D1459:D2171,'Факторы ликвидности'!C$4:L$2204,6,FALSE),0)</f>
        <v>0</v>
      </c>
      <c r="L1459">
        <f>IFERROR(VLOOKUP(D1459:D2171,'Факторы ликвидности'!C$4:L$2204,7,FALSE),0)</f>
        <v>0</v>
      </c>
      <c r="M1459">
        <f>IFERROR(VLOOKUP(D1459:D2171,'Факторы ликвидности'!C$4:L$2204,8,FALSE),0)</f>
        <v>0</v>
      </c>
      <c r="N1459">
        <f>IFERROR(VLOOKUP(D1459:D2171,'Факторы ликвидности'!C$4:L$2204,10,FALSE),0)</f>
        <v>0</v>
      </c>
    </row>
    <row r="1460" spans="2:14" x14ac:dyDescent="0.3">
      <c r="B1460">
        <v>1456</v>
      </c>
      <c r="C1460" s="18">
        <f t="shared" si="27"/>
        <v>6</v>
      </c>
      <c r="D1460" s="19">
        <v>42336</v>
      </c>
      <c r="E1460">
        <f>IFERROR(VLOOKUP(D1459:D2172,'Остатки на корсчетах'!B$3:D$4956,2,FALSE),0)</f>
        <v>0</v>
      </c>
      <c r="F1460">
        <f>IFERROR(VLOOKUP(D1460:D2172,Сальдо!C$3:D$4010,2,FALSE),0)</f>
        <v>0</v>
      </c>
      <c r="G1460">
        <f>IFERROR(VLOOKUP(D1460:D2172,'Факторы ликвидности'!C$4:L$2204,2,FALSE),0)</f>
        <v>0</v>
      </c>
      <c r="H1460">
        <f>IFERROR(VLOOKUP(D1460:D2172,'Факторы ликвидности'!C$4:L$2204,3,FALSE),0)</f>
        <v>0</v>
      </c>
      <c r="I1460">
        <f>IFERROR(VLOOKUP(D1460:D2172,'Факторы ликвидности'!C$4:L$2204,4,FALSE),0)</f>
        <v>0</v>
      </c>
      <c r="J1460">
        <f>IFERROR(VLOOKUP(D1460:D2172,'Факторы ликвидности'!C$4:L$2204,5,FALSE),0)</f>
        <v>0</v>
      </c>
      <c r="K1460">
        <f>IFERROR(VLOOKUP(D1460:D2172,'Факторы ликвидности'!C$4:L$2204,6,FALSE),0)</f>
        <v>0</v>
      </c>
      <c r="L1460">
        <f>IFERROR(VLOOKUP(D1460:D2172,'Факторы ликвидности'!C$4:L$2204,7,FALSE),0)</f>
        <v>0</v>
      </c>
      <c r="M1460">
        <f>IFERROR(VLOOKUP(D1460:D2172,'Факторы ликвидности'!C$4:L$2204,8,FALSE),0)</f>
        <v>0</v>
      </c>
      <c r="N1460">
        <f>IFERROR(VLOOKUP(D1460:D2172,'Факторы ликвидности'!C$4:L$2204,10,FALSE),0)</f>
        <v>0</v>
      </c>
    </row>
    <row r="1461" spans="2:14" x14ac:dyDescent="0.3">
      <c r="B1461">
        <v>1457</v>
      </c>
      <c r="C1461" s="18">
        <f t="shared" si="27"/>
        <v>5</v>
      </c>
      <c r="D1461" s="19">
        <v>42335</v>
      </c>
      <c r="E1461">
        <f>IFERROR(VLOOKUP(D1460:D2173,'Остатки на корсчетах'!B$3:D$4956,2,FALSE),0)</f>
        <v>1422</v>
      </c>
      <c r="F1461">
        <f>IFERROR(VLOOKUP(D1461:D2173,Сальдо!C$3:D$4010,2,FALSE),0)</f>
        <v>281.39999999999998</v>
      </c>
      <c r="G1461">
        <f>IFERROR(VLOOKUP(D1461:D2173,'Факторы ликвидности'!C$4:L$2204,2,FALSE),0)</f>
        <v>0.9</v>
      </c>
      <c r="H1461">
        <f>IFERROR(VLOOKUP(D1461:D2173,'Факторы ликвидности'!C$4:L$2204,3,FALSE),0)</f>
        <v>-32.4</v>
      </c>
      <c r="I1461">
        <f>IFERROR(VLOOKUP(D1461:D2173,'Факторы ликвидности'!C$4:L$2204,4,FALSE),0)</f>
        <v>0</v>
      </c>
      <c r="J1461">
        <f>IFERROR(VLOOKUP(D1461:D2173,'Факторы ликвидности'!C$4:L$2204,5,FALSE),0)</f>
        <v>0</v>
      </c>
      <c r="K1461">
        <f>IFERROR(VLOOKUP(D1461:D2173,'Факторы ликвидности'!C$4:L$2204,6,FALSE),0)</f>
        <v>0</v>
      </c>
      <c r="L1461">
        <f>IFERROR(VLOOKUP(D1461:D2173,'Факторы ликвидности'!C$4:L$2204,7,FALSE),0)</f>
        <v>0</v>
      </c>
      <c r="M1461">
        <f>IFERROR(VLOOKUP(D1461:D2173,'Факторы ликвидности'!C$4:L$2204,8,FALSE),0)</f>
        <v>0</v>
      </c>
      <c r="N1461">
        <f>IFERROR(VLOOKUP(D1461:D2173,'Факторы ликвидности'!C$4:L$2204,10,FALSE),0)</f>
        <v>22.5</v>
      </c>
    </row>
    <row r="1462" spans="2:14" x14ac:dyDescent="0.3">
      <c r="B1462">
        <v>1458</v>
      </c>
      <c r="C1462" s="18">
        <f t="shared" si="27"/>
        <v>4</v>
      </c>
      <c r="D1462" s="19">
        <v>42334</v>
      </c>
      <c r="E1462">
        <f>IFERROR(VLOOKUP(D1461:D2174,'Остатки на корсчетах'!B$3:D$4956,2,FALSE),0)</f>
        <v>1376.8</v>
      </c>
      <c r="F1462">
        <f>IFERROR(VLOOKUP(D1462:D2174,Сальдо!C$3:D$4010,2,FALSE),0)</f>
        <v>324</v>
      </c>
      <c r="G1462">
        <f>IFERROR(VLOOKUP(D1462:D2174,'Факторы ликвидности'!C$4:L$2204,2,FALSE),0)</f>
        <v>13.7</v>
      </c>
      <c r="H1462">
        <f>IFERROR(VLOOKUP(D1462:D2174,'Факторы ликвидности'!C$4:L$2204,3,FALSE),0)</f>
        <v>-11.4</v>
      </c>
      <c r="I1462">
        <f>IFERROR(VLOOKUP(D1462:D2174,'Факторы ликвидности'!C$4:L$2204,4,FALSE),0)</f>
        <v>0</v>
      </c>
      <c r="J1462">
        <f>IFERROR(VLOOKUP(D1462:D2174,'Факторы ликвидности'!C$4:L$2204,5,FALSE),0)</f>
        <v>0</v>
      </c>
      <c r="K1462">
        <f>IFERROR(VLOOKUP(D1462:D2174,'Факторы ликвидности'!C$4:L$2204,6,FALSE),0)</f>
        <v>0</v>
      </c>
      <c r="L1462">
        <f>IFERROR(VLOOKUP(D1462:D2174,'Факторы ликвидности'!C$4:L$2204,7,FALSE),0)</f>
        <v>0</v>
      </c>
      <c r="M1462">
        <f>IFERROR(VLOOKUP(D1462:D2174,'Факторы ликвидности'!C$4:L$2204,8,FALSE),0)</f>
        <v>0.1</v>
      </c>
      <c r="N1462">
        <f>IFERROR(VLOOKUP(D1462:D2174,'Факторы ликвидности'!C$4:L$2204,10,FALSE),0)</f>
        <v>42.8</v>
      </c>
    </row>
    <row r="1463" spans="2:14" x14ac:dyDescent="0.3">
      <c r="B1463">
        <v>1459</v>
      </c>
      <c r="C1463" s="18">
        <f t="shared" si="27"/>
        <v>3</v>
      </c>
      <c r="D1463" s="19">
        <v>42333</v>
      </c>
      <c r="E1463">
        <f>IFERROR(VLOOKUP(D1462:D2175,'Остатки на корсчетах'!B$3:D$4956,2,FALSE),0)</f>
        <v>1833.2</v>
      </c>
      <c r="F1463">
        <f>IFERROR(VLOOKUP(D1463:D2175,Сальдо!C$3:D$4010,2,FALSE),0)</f>
        <v>287.39999999999998</v>
      </c>
      <c r="G1463">
        <f>IFERROR(VLOOKUP(D1463:D2175,'Факторы ликвидности'!C$4:L$2204,2,FALSE),0)</f>
        <v>20.6</v>
      </c>
      <c r="H1463">
        <f>IFERROR(VLOOKUP(D1463:D2175,'Факторы ликвидности'!C$4:L$2204,3,FALSE),0)</f>
        <v>-439.4</v>
      </c>
      <c r="I1463">
        <f>IFERROR(VLOOKUP(D1463:D2175,'Факторы ликвидности'!C$4:L$2204,4,FALSE),0)</f>
        <v>0</v>
      </c>
      <c r="J1463">
        <f>IFERROR(VLOOKUP(D1463:D2175,'Факторы ликвидности'!C$4:L$2204,5,FALSE),0)</f>
        <v>0</v>
      </c>
      <c r="K1463">
        <f>IFERROR(VLOOKUP(D1463:D2175,'Факторы ликвидности'!C$4:L$2204,6,FALSE),0)</f>
        <v>0</v>
      </c>
      <c r="L1463">
        <f>IFERROR(VLOOKUP(D1463:D2175,'Факторы ликвидности'!C$4:L$2204,7,FALSE),0)</f>
        <v>0</v>
      </c>
      <c r="M1463">
        <f>IFERROR(VLOOKUP(D1463:D2175,'Факторы ликвидности'!C$4:L$2204,8,FALSE),0)</f>
        <v>0</v>
      </c>
      <c r="N1463">
        <f>IFERROR(VLOOKUP(D1463:D2175,'Факторы ликвидности'!C$4:L$2204,10,FALSE),0)</f>
        <v>-37.6</v>
      </c>
    </row>
    <row r="1464" spans="2:14" x14ac:dyDescent="0.3">
      <c r="B1464">
        <v>1460</v>
      </c>
      <c r="C1464" s="16">
        <f t="shared" si="27"/>
        <v>2</v>
      </c>
      <c r="D1464" s="17">
        <v>42332</v>
      </c>
      <c r="E1464">
        <f>IFERROR(VLOOKUP(D1463:D2176,'Остатки на корсчетах'!B$3:D$4956,2,FALSE),0)</f>
        <v>1733.8</v>
      </c>
      <c r="F1464">
        <f>IFERROR(VLOOKUP(D1464:D2176,Сальдо!C$3:D$4010,2,FALSE),0)</f>
        <v>325.2</v>
      </c>
      <c r="G1464">
        <f>IFERROR(VLOOKUP(D1464:D2176,'Факторы ликвидности'!C$4:L$2204,2,FALSE),0)</f>
        <v>43.8</v>
      </c>
      <c r="H1464">
        <f>IFERROR(VLOOKUP(D1464:D2176,'Факторы ликвидности'!C$4:L$2204,3,FALSE),0)</f>
        <v>46.2</v>
      </c>
      <c r="I1464">
        <f>IFERROR(VLOOKUP(D1464:D2176,'Факторы ликвидности'!C$4:L$2204,4,FALSE),0)</f>
        <v>0</v>
      </c>
      <c r="J1464">
        <f>IFERROR(VLOOKUP(D1464:D2176,'Факторы ликвидности'!C$4:L$2204,5,FALSE),0)</f>
        <v>0</v>
      </c>
      <c r="K1464">
        <f>IFERROR(VLOOKUP(D1464:D2176,'Факторы ликвидности'!C$4:L$2204,6,FALSE),0)</f>
        <v>0</v>
      </c>
      <c r="L1464">
        <f>IFERROR(VLOOKUP(D1464:D2176,'Факторы ликвидности'!C$4:L$2204,7,FALSE),0)</f>
        <v>0</v>
      </c>
      <c r="M1464">
        <f>IFERROR(VLOOKUP(D1464:D2176,'Факторы ликвидности'!C$4:L$2204,8,FALSE),0)</f>
        <v>0</v>
      </c>
      <c r="N1464">
        <f>IFERROR(VLOOKUP(D1464:D2176,'Факторы ликвидности'!C$4:L$2204,10,FALSE),0)</f>
        <v>9.3000000000000007</v>
      </c>
    </row>
    <row r="1465" spans="2:14" x14ac:dyDescent="0.3">
      <c r="B1465">
        <v>1461</v>
      </c>
      <c r="C1465" s="16">
        <f t="shared" si="27"/>
        <v>1</v>
      </c>
      <c r="D1465" s="17">
        <v>42331</v>
      </c>
      <c r="E1465">
        <f>IFERROR(VLOOKUP(D1464:D2177,'Остатки на корсчетах'!B$3:D$4956,2,FALSE),0)</f>
        <v>1645.8</v>
      </c>
      <c r="F1465">
        <f>IFERROR(VLOOKUP(D1465:D2177,Сальдо!C$3:D$4010,2,FALSE),0)</f>
        <v>290.2</v>
      </c>
      <c r="G1465">
        <f>IFERROR(VLOOKUP(D1465:D2177,'Факторы ликвидности'!C$4:L$2204,2,FALSE),0)</f>
        <v>45.6</v>
      </c>
      <c r="H1465">
        <f>IFERROR(VLOOKUP(D1465:D2177,'Факторы ликвидности'!C$4:L$2204,3,FALSE),0)</f>
        <v>77.599999999999994</v>
      </c>
      <c r="I1465">
        <f>IFERROR(VLOOKUP(D1465:D2177,'Факторы ликвидности'!C$4:L$2204,4,FALSE),0)</f>
        <v>0</v>
      </c>
      <c r="J1465">
        <f>IFERROR(VLOOKUP(D1465:D2177,'Факторы ликвидности'!C$4:L$2204,5,FALSE),0)</f>
        <v>0</v>
      </c>
      <c r="K1465">
        <f>IFERROR(VLOOKUP(D1465:D2177,'Факторы ликвидности'!C$4:L$2204,6,FALSE),0)</f>
        <v>0</v>
      </c>
      <c r="L1465">
        <f>IFERROR(VLOOKUP(D1465:D2177,'Факторы ликвидности'!C$4:L$2204,7,FALSE),0)</f>
        <v>0</v>
      </c>
      <c r="M1465">
        <f>IFERROR(VLOOKUP(D1465:D2177,'Факторы ликвидности'!C$4:L$2204,8,FALSE),0)</f>
        <v>0</v>
      </c>
      <c r="N1465">
        <f>IFERROR(VLOOKUP(D1465:D2177,'Факторы ликвидности'!C$4:L$2204,10,FALSE),0)</f>
        <v>-35.200000000000003</v>
      </c>
    </row>
    <row r="1466" spans="2:14" x14ac:dyDescent="0.3">
      <c r="B1466">
        <v>1462</v>
      </c>
      <c r="C1466" s="16">
        <f t="shared" si="27"/>
        <v>7</v>
      </c>
      <c r="D1466" s="17">
        <v>42330</v>
      </c>
      <c r="E1466">
        <f>IFERROR(VLOOKUP(D1465:D2178,'Остатки на корсчетах'!B$3:D$4956,2,FALSE),0)</f>
        <v>0</v>
      </c>
      <c r="F1466">
        <f>IFERROR(VLOOKUP(D1466:D2178,Сальдо!C$3:D$4010,2,FALSE),0)</f>
        <v>0</v>
      </c>
      <c r="G1466">
        <f>IFERROR(VLOOKUP(D1466:D2178,'Факторы ликвидности'!C$4:L$2204,2,FALSE),0)</f>
        <v>0</v>
      </c>
      <c r="H1466">
        <f>IFERROR(VLOOKUP(D1466:D2178,'Факторы ликвидности'!C$4:L$2204,3,FALSE),0)</f>
        <v>0</v>
      </c>
      <c r="I1466">
        <f>IFERROR(VLOOKUP(D1466:D2178,'Факторы ликвидности'!C$4:L$2204,4,FALSE),0)</f>
        <v>0</v>
      </c>
      <c r="J1466">
        <f>IFERROR(VLOOKUP(D1466:D2178,'Факторы ликвидности'!C$4:L$2204,5,FALSE),0)</f>
        <v>0</v>
      </c>
      <c r="K1466">
        <f>IFERROR(VLOOKUP(D1466:D2178,'Факторы ликвидности'!C$4:L$2204,6,FALSE),0)</f>
        <v>0</v>
      </c>
      <c r="L1466">
        <f>IFERROR(VLOOKUP(D1466:D2178,'Факторы ликвидности'!C$4:L$2204,7,FALSE),0)</f>
        <v>0</v>
      </c>
      <c r="M1466">
        <f>IFERROR(VLOOKUP(D1466:D2178,'Факторы ликвидности'!C$4:L$2204,8,FALSE),0)</f>
        <v>0</v>
      </c>
      <c r="N1466">
        <f>IFERROR(VLOOKUP(D1466:D2178,'Факторы ликвидности'!C$4:L$2204,10,FALSE),0)</f>
        <v>0</v>
      </c>
    </row>
    <row r="1467" spans="2:14" x14ac:dyDescent="0.3">
      <c r="B1467">
        <v>1463</v>
      </c>
      <c r="C1467" s="16">
        <f t="shared" si="27"/>
        <v>6</v>
      </c>
      <c r="D1467" s="17">
        <v>42329</v>
      </c>
      <c r="E1467">
        <f>IFERROR(VLOOKUP(D1466:D2179,'Остатки на корсчетах'!B$3:D$4956,2,FALSE),0)</f>
        <v>0</v>
      </c>
      <c r="F1467">
        <f>IFERROR(VLOOKUP(D1467:D2179,Сальдо!C$3:D$4010,2,FALSE),0)</f>
        <v>0</v>
      </c>
      <c r="G1467">
        <f>IFERROR(VLOOKUP(D1467:D2179,'Факторы ликвидности'!C$4:L$2204,2,FALSE),0)</f>
        <v>0</v>
      </c>
      <c r="H1467">
        <f>IFERROR(VLOOKUP(D1467:D2179,'Факторы ликвидности'!C$4:L$2204,3,FALSE),0)</f>
        <v>0</v>
      </c>
      <c r="I1467">
        <f>IFERROR(VLOOKUP(D1467:D2179,'Факторы ликвидности'!C$4:L$2204,4,FALSE),0)</f>
        <v>0</v>
      </c>
      <c r="J1467">
        <f>IFERROR(VLOOKUP(D1467:D2179,'Факторы ликвидности'!C$4:L$2204,5,FALSE),0)</f>
        <v>0</v>
      </c>
      <c r="K1467">
        <f>IFERROR(VLOOKUP(D1467:D2179,'Факторы ликвидности'!C$4:L$2204,6,FALSE),0)</f>
        <v>0</v>
      </c>
      <c r="L1467">
        <f>IFERROR(VLOOKUP(D1467:D2179,'Факторы ликвидности'!C$4:L$2204,7,FALSE),0)</f>
        <v>0</v>
      </c>
      <c r="M1467">
        <f>IFERROR(VLOOKUP(D1467:D2179,'Факторы ликвидности'!C$4:L$2204,8,FALSE),0)</f>
        <v>0</v>
      </c>
      <c r="N1467">
        <f>IFERROR(VLOOKUP(D1467:D2179,'Факторы ликвидности'!C$4:L$2204,10,FALSE),0)</f>
        <v>0</v>
      </c>
    </row>
    <row r="1468" spans="2:14" x14ac:dyDescent="0.3">
      <c r="B1468">
        <v>1464</v>
      </c>
      <c r="C1468" s="16">
        <f t="shared" si="27"/>
        <v>5</v>
      </c>
      <c r="D1468" s="17">
        <v>42328</v>
      </c>
      <c r="E1468">
        <f>IFERROR(VLOOKUP(D1467:D2180,'Остатки на корсчетах'!B$3:D$4956,2,FALSE),0)</f>
        <v>1622</v>
      </c>
      <c r="F1468">
        <f>IFERROR(VLOOKUP(D1468:D2180,Сальдо!C$3:D$4010,2,FALSE),0)</f>
        <v>213</v>
      </c>
      <c r="G1468">
        <f>IFERROR(VLOOKUP(D1468:D2180,'Факторы ликвидности'!C$4:L$2204,2,FALSE),0)</f>
        <v>-5.8</v>
      </c>
      <c r="H1468">
        <f>IFERROR(VLOOKUP(D1468:D2180,'Факторы ликвидности'!C$4:L$2204,3,FALSE),0)</f>
        <v>106.5</v>
      </c>
      <c r="I1468">
        <f>IFERROR(VLOOKUP(D1468:D2180,'Факторы ликвидности'!C$4:L$2204,4,FALSE),0)</f>
        <v>0</v>
      </c>
      <c r="J1468">
        <f>IFERROR(VLOOKUP(D1468:D2180,'Факторы ликвидности'!C$4:L$2204,5,FALSE),0)</f>
        <v>0</v>
      </c>
      <c r="K1468">
        <f>IFERROR(VLOOKUP(D1468:D2180,'Факторы ликвидности'!C$4:L$2204,6,FALSE),0)</f>
        <v>0</v>
      </c>
      <c r="L1468">
        <f>IFERROR(VLOOKUP(D1468:D2180,'Факторы ликвидности'!C$4:L$2204,7,FALSE),0)</f>
        <v>0</v>
      </c>
      <c r="M1468">
        <f>IFERROR(VLOOKUP(D1468:D2180,'Факторы ликвидности'!C$4:L$2204,8,FALSE),0)</f>
        <v>-0.1</v>
      </c>
      <c r="N1468">
        <f>IFERROR(VLOOKUP(D1468:D2180,'Факторы ликвидности'!C$4:L$2204,10,FALSE),0)</f>
        <v>-76.900000000000006</v>
      </c>
    </row>
    <row r="1469" spans="2:14" x14ac:dyDescent="0.3">
      <c r="B1469">
        <v>1465</v>
      </c>
      <c r="C1469" s="16">
        <f t="shared" si="27"/>
        <v>4</v>
      </c>
      <c r="D1469" s="17">
        <v>42327</v>
      </c>
      <c r="E1469">
        <f>IFERROR(VLOOKUP(D1468:D2181,'Остатки на корсчетах'!B$3:D$4956,2,FALSE),0)</f>
        <v>1548.2</v>
      </c>
      <c r="F1469">
        <f>IFERROR(VLOOKUP(D1469:D2181,Сальдо!C$3:D$4010,2,FALSE),0)</f>
        <v>238.6</v>
      </c>
      <c r="G1469">
        <f>IFERROR(VLOOKUP(D1469:D2181,'Факторы ликвидности'!C$4:L$2204,2,FALSE),0)</f>
        <v>-3.2</v>
      </c>
      <c r="H1469">
        <f>IFERROR(VLOOKUP(D1469:D2181,'Факторы ликвидности'!C$4:L$2204,3,FALSE),0)</f>
        <v>55</v>
      </c>
      <c r="I1469">
        <f>IFERROR(VLOOKUP(D1469:D2181,'Факторы ликвидности'!C$4:L$2204,4,FALSE),0)</f>
        <v>0</v>
      </c>
      <c r="J1469">
        <f>IFERROR(VLOOKUP(D1469:D2181,'Факторы ликвидности'!C$4:L$2204,5,FALSE),0)</f>
        <v>0</v>
      </c>
      <c r="K1469">
        <f>IFERROR(VLOOKUP(D1469:D2181,'Факторы ликвидности'!C$4:L$2204,6,FALSE),0)</f>
        <v>0</v>
      </c>
      <c r="L1469">
        <f>IFERROR(VLOOKUP(D1469:D2181,'Факторы ликвидности'!C$4:L$2204,7,FALSE),0)</f>
        <v>0</v>
      </c>
      <c r="M1469">
        <f>IFERROR(VLOOKUP(D1469:D2181,'Факторы ликвидности'!C$4:L$2204,8,FALSE),0)</f>
        <v>-0.2</v>
      </c>
      <c r="N1469">
        <f>IFERROR(VLOOKUP(D1469:D2181,'Факторы ликвидности'!C$4:L$2204,10,FALSE),0)</f>
        <v>22.3</v>
      </c>
    </row>
    <row r="1470" spans="2:14" x14ac:dyDescent="0.3">
      <c r="B1470">
        <v>1466</v>
      </c>
      <c r="C1470" s="16">
        <f t="shared" si="27"/>
        <v>3</v>
      </c>
      <c r="D1470" s="17">
        <v>42326</v>
      </c>
      <c r="E1470">
        <f>IFERROR(VLOOKUP(D1469:D2182,'Остатки на корсчетах'!B$3:D$4956,2,FALSE),0)</f>
        <v>1338.4</v>
      </c>
      <c r="F1470">
        <f>IFERROR(VLOOKUP(D1470:D2182,Сальдо!C$3:D$4010,2,FALSE),0)</f>
        <v>543.4</v>
      </c>
      <c r="G1470">
        <f>IFERROR(VLOOKUP(D1470:D2182,'Факторы ликвидности'!C$4:L$2204,2,FALSE),0)</f>
        <v>3.6</v>
      </c>
      <c r="H1470">
        <f>IFERROR(VLOOKUP(D1470:D2182,'Факторы ликвидности'!C$4:L$2204,3,FALSE),0)</f>
        <v>-92.7</v>
      </c>
      <c r="I1470">
        <f>IFERROR(VLOOKUP(D1470:D2182,'Факторы ликвидности'!C$4:L$2204,4,FALSE),0)</f>
        <v>0</v>
      </c>
      <c r="J1470">
        <f>IFERROR(VLOOKUP(D1470:D2182,'Факторы ликвидности'!C$4:L$2204,5,FALSE),0)</f>
        <v>0</v>
      </c>
      <c r="K1470">
        <f>IFERROR(VLOOKUP(D1470:D2182,'Факторы ликвидности'!C$4:L$2204,6,FALSE),0)</f>
        <v>0</v>
      </c>
      <c r="L1470">
        <f>IFERROR(VLOOKUP(D1470:D2182,'Факторы ликвидности'!C$4:L$2204,7,FALSE),0)</f>
        <v>0</v>
      </c>
      <c r="M1470">
        <f>IFERROR(VLOOKUP(D1470:D2182,'Факторы ликвидности'!C$4:L$2204,8,FALSE),0)</f>
        <v>-1.2</v>
      </c>
      <c r="N1470">
        <f>IFERROR(VLOOKUP(D1470:D2182,'Факторы ликвидности'!C$4:L$2204,10,FALSE),0)</f>
        <v>300</v>
      </c>
    </row>
    <row r="1471" spans="2:14" x14ac:dyDescent="0.3">
      <c r="B1471">
        <v>1467</v>
      </c>
      <c r="C1471" s="18">
        <f t="shared" si="27"/>
        <v>2</v>
      </c>
      <c r="D1471" s="8">
        <v>42325</v>
      </c>
      <c r="E1471">
        <f>IFERROR(VLOOKUP(D1470:D2183,'Остатки на корсчетах'!B$3:D$4956,2,FALSE),0)</f>
        <v>1302</v>
      </c>
      <c r="F1471">
        <f>IFERROR(VLOOKUP(D1471:D2183,Сальдо!C$3:D$4010,2,FALSE),0)</f>
        <v>238.8</v>
      </c>
      <c r="G1471">
        <f>IFERROR(VLOOKUP(D1471:D2183,'Факторы ликвидности'!C$4:L$2204,2,FALSE),0)</f>
        <v>-8.6</v>
      </c>
      <c r="H1471">
        <f>IFERROR(VLOOKUP(D1471:D2183,'Факторы ликвидности'!C$4:L$2204,3,FALSE),0)</f>
        <v>122.2</v>
      </c>
      <c r="I1471">
        <f>IFERROR(VLOOKUP(D1471:D2183,'Факторы ликвидности'!C$4:L$2204,4,FALSE),0)</f>
        <v>0</v>
      </c>
      <c r="J1471">
        <f>IFERROR(VLOOKUP(D1471:D2183,'Факторы ликвидности'!C$4:L$2204,5,FALSE),0)</f>
        <v>0</v>
      </c>
      <c r="K1471">
        <f>IFERROR(VLOOKUP(D1471:D2183,'Факторы ликвидности'!C$4:L$2204,6,FALSE),0)</f>
        <v>0</v>
      </c>
      <c r="L1471">
        <f>IFERROR(VLOOKUP(D1471:D2183,'Факторы ликвидности'!C$4:L$2204,7,FALSE),0)</f>
        <v>0</v>
      </c>
      <c r="M1471">
        <f>IFERROR(VLOOKUP(D1471:D2183,'Факторы ликвидности'!C$4:L$2204,8,FALSE),0)</f>
        <v>8.6</v>
      </c>
      <c r="N1471">
        <f>IFERROR(VLOOKUP(D1471:D2183,'Факторы ликвидности'!C$4:L$2204,10,FALSE),0)</f>
        <v>-85.8</v>
      </c>
    </row>
    <row r="1472" spans="2:14" x14ac:dyDescent="0.3">
      <c r="B1472">
        <v>1468</v>
      </c>
      <c r="C1472" s="18">
        <f t="shared" si="27"/>
        <v>1</v>
      </c>
      <c r="D1472" s="8">
        <v>42324</v>
      </c>
      <c r="E1472">
        <f>IFERROR(VLOOKUP(D1471:D2184,'Остатки на корсчетах'!B$3:D$4956,2,FALSE),0)</f>
        <v>1329.8</v>
      </c>
      <c r="F1472">
        <f>IFERROR(VLOOKUP(D1472:D2184,Сальдо!C$3:D$4010,2,FALSE),0)</f>
        <v>279.60000000000002</v>
      </c>
      <c r="G1472">
        <f>IFERROR(VLOOKUP(D1472:D2184,'Факторы ликвидности'!C$4:L$2204,2,FALSE),0)</f>
        <v>10</v>
      </c>
      <c r="H1472">
        <f>IFERROR(VLOOKUP(D1472:D2184,'Факторы ликвидности'!C$4:L$2204,3,FALSE),0)</f>
        <v>-83.8</v>
      </c>
      <c r="I1472">
        <f>IFERROR(VLOOKUP(D1472:D2184,'Факторы ликвидности'!C$4:L$2204,4,FALSE),0)</f>
        <v>0</v>
      </c>
      <c r="J1472">
        <f>IFERROR(VLOOKUP(D1472:D2184,'Факторы ликвидности'!C$4:L$2204,5,FALSE),0)</f>
        <v>0</v>
      </c>
      <c r="K1472">
        <f>IFERROR(VLOOKUP(D1472:D2184,'Факторы ликвидности'!C$4:L$2204,6,FALSE),0)</f>
        <v>0</v>
      </c>
      <c r="L1472">
        <f>IFERROR(VLOOKUP(D1472:D2184,'Факторы ликвидности'!C$4:L$2204,7,FALSE),0)</f>
        <v>0</v>
      </c>
      <c r="M1472">
        <f>IFERROR(VLOOKUP(D1472:D2184,'Факторы ликвидности'!C$4:L$2204,8,FALSE),0)</f>
        <v>-0.1</v>
      </c>
      <c r="N1472">
        <f>IFERROR(VLOOKUP(D1472:D2184,'Факторы ликвидности'!C$4:L$2204,10,FALSE),0)</f>
        <v>46.1</v>
      </c>
    </row>
    <row r="1473" spans="2:14" x14ac:dyDescent="0.3">
      <c r="B1473">
        <v>1469</v>
      </c>
      <c r="C1473" s="18">
        <f t="shared" si="27"/>
        <v>7</v>
      </c>
      <c r="D1473" s="19">
        <v>42323</v>
      </c>
      <c r="E1473">
        <f>IFERROR(VLOOKUP(D1472:D2185,'Остатки на корсчетах'!B$3:D$4956,2,FALSE),0)</f>
        <v>0</v>
      </c>
      <c r="F1473">
        <f>IFERROR(VLOOKUP(D1473:D2185,Сальдо!C$3:D$4010,2,FALSE),0)</f>
        <v>0</v>
      </c>
      <c r="G1473">
        <f>IFERROR(VLOOKUP(D1473:D2185,'Факторы ликвидности'!C$4:L$2204,2,FALSE),0)</f>
        <v>0</v>
      </c>
      <c r="H1473">
        <f>IFERROR(VLOOKUP(D1473:D2185,'Факторы ликвидности'!C$4:L$2204,3,FALSE),0)</f>
        <v>0</v>
      </c>
      <c r="I1473">
        <f>IFERROR(VLOOKUP(D1473:D2185,'Факторы ликвидности'!C$4:L$2204,4,FALSE),0)</f>
        <v>0</v>
      </c>
      <c r="J1473">
        <f>IFERROR(VLOOKUP(D1473:D2185,'Факторы ликвидности'!C$4:L$2204,5,FALSE),0)</f>
        <v>0</v>
      </c>
      <c r="K1473">
        <f>IFERROR(VLOOKUP(D1473:D2185,'Факторы ликвидности'!C$4:L$2204,6,FALSE),0)</f>
        <v>0</v>
      </c>
      <c r="L1473">
        <f>IFERROR(VLOOKUP(D1473:D2185,'Факторы ликвидности'!C$4:L$2204,7,FALSE),0)</f>
        <v>0</v>
      </c>
      <c r="M1473">
        <f>IFERROR(VLOOKUP(D1473:D2185,'Факторы ликвидности'!C$4:L$2204,8,FALSE),0)</f>
        <v>0</v>
      </c>
      <c r="N1473">
        <f>IFERROR(VLOOKUP(D1473:D2185,'Факторы ликвидности'!C$4:L$2204,10,FALSE),0)</f>
        <v>0</v>
      </c>
    </row>
    <row r="1474" spans="2:14" x14ac:dyDescent="0.3">
      <c r="B1474">
        <v>1470</v>
      </c>
      <c r="C1474" s="18">
        <f t="shared" si="27"/>
        <v>6</v>
      </c>
      <c r="D1474" s="19">
        <v>42322</v>
      </c>
      <c r="E1474">
        <f>IFERROR(VLOOKUP(D1473:D2186,'Остатки на корсчетах'!B$3:D$4956,2,FALSE),0)</f>
        <v>0</v>
      </c>
      <c r="F1474">
        <f>IFERROR(VLOOKUP(D1474:D2186,Сальдо!C$3:D$4010,2,FALSE),0)</f>
        <v>0</v>
      </c>
      <c r="G1474">
        <f>IFERROR(VLOOKUP(D1474:D2186,'Факторы ликвидности'!C$4:L$2204,2,FALSE),0)</f>
        <v>0</v>
      </c>
      <c r="H1474">
        <f>IFERROR(VLOOKUP(D1474:D2186,'Факторы ликвидности'!C$4:L$2204,3,FALSE),0)</f>
        <v>0</v>
      </c>
      <c r="I1474">
        <f>IFERROR(VLOOKUP(D1474:D2186,'Факторы ликвидности'!C$4:L$2204,4,FALSE),0)</f>
        <v>0</v>
      </c>
      <c r="J1474">
        <f>IFERROR(VLOOKUP(D1474:D2186,'Факторы ликвидности'!C$4:L$2204,5,FALSE),0)</f>
        <v>0</v>
      </c>
      <c r="K1474">
        <f>IFERROR(VLOOKUP(D1474:D2186,'Факторы ликвидности'!C$4:L$2204,6,FALSE),0)</f>
        <v>0</v>
      </c>
      <c r="L1474">
        <f>IFERROR(VLOOKUP(D1474:D2186,'Факторы ликвидности'!C$4:L$2204,7,FALSE),0)</f>
        <v>0</v>
      </c>
      <c r="M1474">
        <f>IFERROR(VLOOKUP(D1474:D2186,'Факторы ликвидности'!C$4:L$2204,8,FALSE),0)</f>
        <v>0</v>
      </c>
      <c r="N1474">
        <f>IFERROR(VLOOKUP(D1474:D2186,'Факторы ликвидности'!C$4:L$2204,10,FALSE),0)</f>
        <v>0</v>
      </c>
    </row>
    <row r="1475" spans="2:14" x14ac:dyDescent="0.3">
      <c r="B1475">
        <v>1471</v>
      </c>
      <c r="C1475" s="18">
        <f t="shared" si="27"/>
        <v>5</v>
      </c>
      <c r="D1475" s="19">
        <v>42321</v>
      </c>
      <c r="E1475">
        <f>IFERROR(VLOOKUP(D1474:D2187,'Остатки на корсчетах'!B$3:D$4956,2,FALSE),0)</f>
        <v>1407.9</v>
      </c>
      <c r="F1475">
        <f>IFERROR(VLOOKUP(D1475:D2187,Сальдо!C$3:D$4010,2,FALSE),0)</f>
        <v>252.4</v>
      </c>
      <c r="G1475">
        <f>IFERROR(VLOOKUP(D1475:D2187,'Факторы ликвидности'!C$4:L$2204,2,FALSE),0)</f>
        <v>-54.5</v>
      </c>
      <c r="H1475">
        <f>IFERROR(VLOOKUP(D1475:D2187,'Факторы ликвидности'!C$4:L$2204,3,FALSE),0)</f>
        <v>4.3</v>
      </c>
      <c r="I1475">
        <f>IFERROR(VLOOKUP(D1475:D2187,'Факторы ликвидности'!C$4:L$2204,4,FALSE),0)</f>
        <v>0</v>
      </c>
      <c r="J1475">
        <f>IFERROR(VLOOKUP(D1475:D2187,'Факторы ликвидности'!C$4:L$2204,5,FALSE),0)</f>
        <v>0</v>
      </c>
      <c r="K1475">
        <f>IFERROR(VLOOKUP(D1475:D2187,'Факторы ликвидности'!C$4:L$2204,6,FALSE),0)</f>
        <v>0</v>
      </c>
      <c r="L1475">
        <f>IFERROR(VLOOKUP(D1475:D2187,'Факторы ликвидности'!C$4:L$2204,7,FALSE),0)</f>
        <v>0</v>
      </c>
      <c r="M1475">
        <f>IFERROR(VLOOKUP(D1475:D2187,'Факторы ликвидности'!C$4:L$2204,8,FALSE),0)</f>
        <v>0</v>
      </c>
      <c r="N1475">
        <f>IFERROR(VLOOKUP(D1475:D2187,'Факторы ликвидности'!C$4:L$2204,10,FALSE),0)</f>
        <v>-27.8</v>
      </c>
    </row>
    <row r="1476" spans="2:14" x14ac:dyDescent="0.3">
      <c r="B1476">
        <v>1472</v>
      </c>
      <c r="C1476" s="18">
        <f t="shared" si="27"/>
        <v>4</v>
      </c>
      <c r="D1476" s="19">
        <v>42320</v>
      </c>
      <c r="E1476">
        <f>IFERROR(VLOOKUP(D1475:D2188,'Остатки на корсчетах'!B$3:D$4956,2,FALSE),0)</f>
        <v>1495.4</v>
      </c>
      <c r="F1476">
        <f>IFERROR(VLOOKUP(D1476:D2188,Сальдо!C$3:D$4010,2,FALSE),0)</f>
        <v>181.2</v>
      </c>
      <c r="G1476">
        <f>IFERROR(VLOOKUP(D1476:D2188,'Факторы ликвидности'!C$4:L$2204,2,FALSE),0)</f>
        <v>-44.9</v>
      </c>
      <c r="H1476">
        <f>IFERROR(VLOOKUP(D1476:D2188,'Факторы ликвидности'!C$4:L$2204,3,FALSE),0)</f>
        <v>27.7</v>
      </c>
      <c r="I1476">
        <f>IFERROR(VLOOKUP(D1476:D2188,'Факторы ликвидности'!C$4:L$2204,4,FALSE),0)</f>
        <v>0</v>
      </c>
      <c r="J1476">
        <f>IFERROR(VLOOKUP(D1476:D2188,'Факторы ликвидности'!C$4:L$2204,5,FALSE),0)</f>
        <v>0</v>
      </c>
      <c r="K1476">
        <f>IFERROR(VLOOKUP(D1476:D2188,'Факторы ликвидности'!C$4:L$2204,6,FALSE),0)</f>
        <v>0</v>
      </c>
      <c r="L1476">
        <f>IFERROR(VLOOKUP(D1476:D2188,'Факторы ликвидности'!C$4:L$2204,7,FALSE),0)</f>
        <v>0</v>
      </c>
      <c r="M1476">
        <f>IFERROR(VLOOKUP(D1476:D2188,'Факторы ликвидности'!C$4:L$2204,8,FALSE),0)</f>
        <v>0.2</v>
      </c>
      <c r="N1476">
        <f>IFERROR(VLOOKUP(D1476:D2188,'Факторы ликвидности'!C$4:L$2204,10,FALSE),0)</f>
        <v>-70.599999999999994</v>
      </c>
    </row>
    <row r="1477" spans="2:14" x14ac:dyDescent="0.3">
      <c r="B1477">
        <v>1473</v>
      </c>
      <c r="C1477" s="18">
        <f t="shared" si="27"/>
        <v>3</v>
      </c>
      <c r="D1477" s="19">
        <v>42319</v>
      </c>
      <c r="E1477">
        <f>IFERROR(VLOOKUP(D1476:D2189,'Остатки на корсчетах'!B$3:D$4956,2,FALSE),0)</f>
        <v>1664.1</v>
      </c>
      <c r="F1477">
        <f>IFERROR(VLOOKUP(D1477:D2189,Сальдо!C$3:D$4010,2,FALSE),0)</f>
        <v>12.7</v>
      </c>
      <c r="G1477">
        <f>IFERROR(VLOOKUP(D1477:D2189,'Факторы ликвидности'!C$4:L$2204,2,FALSE),0)</f>
        <v>-18.600000000000001</v>
      </c>
      <c r="H1477">
        <f>IFERROR(VLOOKUP(D1477:D2189,'Факторы ликвидности'!C$4:L$2204,3,FALSE),0)</f>
        <v>18.600000000000001</v>
      </c>
      <c r="I1477">
        <f>IFERROR(VLOOKUP(D1477:D2189,'Факторы ликвидности'!C$4:L$2204,4,FALSE),0)</f>
        <v>0</v>
      </c>
      <c r="J1477">
        <f>IFERROR(VLOOKUP(D1477:D2189,'Факторы ликвидности'!C$4:L$2204,5,FALSE),0)</f>
        <v>0</v>
      </c>
      <c r="K1477">
        <f>IFERROR(VLOOKUP(D1477:D2189,'Факторы ликвидности'!C$4:L$2204,6,FALSE),0)</f>
        <v>0</v>
      </c>
      <c r="L1477">
        <f>IFERROR(VLOOKUP(D1477:D2189,'Факторы ликвидности'!C$4:L$2204,7,FALSE),0)</f>
        <v>0</v>
      </c>
      <c r="M1477">
        <f>IFERROR(VLOOKUP(D1477:D2189,'Факторы ликвидности'!C$4:L$2204,8,FALSE),0)</f>
        <v>0</v>
      </c>
      <c r="N1477">
        <f>IFERROR(VLOOKUP(D1477:D2189,'Факторы ликвидности'!C$4:L$2204,10,FALSE),0)</f>
        <v>-168.8</v>
      </c>
    </row>
    <row r="1478" spans="2:14" x14ac:dyDescent="0.3">
      <c r="B1478">
        <v>1474</v>
      </c>
      <c r="C1478" s="16">
        <f t="shared" ref="C1478:C1541" si="28">WEEKDAY(D1478,2)</f>
        <v>2</v>
      </c>
      <c r="D1478" s="17">
        <v>42318</v>
      </c>
      <c r="E1478">
        <f>IFERROR(VLOOKUP(D1477:D2190,'Остатки на корсчетах'!B$3:D$4956,2,FALSE),0)</f>
        <v>1327.7</v>
      </c>
      <c r="F1478">
        <f>IFERROR(VLOOKUP(D1478:D2190,Сальдо!C$3:D$4010,2,FALSE),0)</f>
        <v>258.60000000000002</v>
      </c>
      <c r="G1478">
        <f>IFERROR(VLOOKUP(D1478:D2190,'Факторы ликвидности'!C$4:L$2204,2,FALSE),0)</f>
        <v>-12.3</v>
      </c>
      <c r="H1478">
        <f>IFERROR(VLOOKUP(D1478:D2190,'Факторы ликвидности'!C$4:L$2204,3,FALSE),0)</f>
        <v>125.9</v>
      </c>
      <c r="I1478">
        <f>IFERROR(VLOOKUP(D1478:D2190,'Факторы ликвидности'!C$4:L$2204,4,FALSE),0)</f>
        <v>0</v>
      </c>
      <c r="J1478">
        <f>IFERROR(VLOOKUP(D1478:D2190,'Факторы ликвидности'!C$4:L$2204,5,FALSE),0)</f>
        <v>0</v>
      </c>
      <c r="K1478">
        <f>IFERROR(VLOOKUP(D1478:D2190,'Факторы ликвидности'!C$4:L$2204,6,FALSE),0)</f>
        <v>0</v>
      </c>
      <c r="L1478">
        <f>IFERROR(VLOOKUP(D1478:D2190,'Факторы ликвидности'!C$4:L$2204,7,FALSE),0)</f>
        <v>0</v>
      </c>
      <c r="M1478">
        <f>IFERROR(VLOOKUP(D1478:D2190,'Факторы ликвидности'!C$4:L$2204,8,FALSE),0)</f>
        <v>0</v>
      </c>
      <c r="N1478">
        <f>IFERROR(VLOOKUP(D1478:D2190,'Факторы ликвидности'!C$4:L$2204,10,FALSE),0)</f>
        <v>222.8</v>
      </c>
    </row>
    <row r="1479" spans="2:14" x14ac:dyDescent="0.3">
      <c r="B1479">
        <v>1475</v>
      </c>
      <c r="C1479" s="16">
        <f t="shared" si="28"/>
        <v>1</v>
      </c>
      <c r="D1479" s="17">
        <v>42317</v>
      </c>
      <c r="E1479">
        <f>IFERROR(VLOOKUP(D1478:D2191,'Остатки на корсчетах'!B$3:D$4956,2,FALSE),0)</f>
        <v>1469.3</v>
      </c>
      <c r="F1479">
        <f>IFERROR(VLOOKUP(D1479:D2191,Сальдо!C$3:D$4010,2,FALSE),0)</f>
        <v>36.299999999999997</v>
      </c>
      <c r="G1479">
        <f>IFERROR(VLOOKUP(D1479:D2191,'Факторы ликвидности'!C$4:L$2204,2,FALSE),0)</f>
        <v>19.399999999999999</v>
      </c>
      <c r="H1479">
        <f>IFERROR(VLOOKUP(D1479:D2191,'Факторы ликвидности'!C$4:L$2204,3,FALSE),0)</f>
        <v>62.2</v>
      </c>
      <c r="I1479">
        <f>IFERROR(VLOOKUP(D1479:D2191,'Факторы ликвидности'!C$4:L$2204,4,FALSE),0)</f>
        <v>0</v>
      </c>
      <c r="J1479">
        <f>IFERROR(VLOOKUP(D1479:D2191,'Факторы ликвидности'!C$4:L$2204,5,FALSE),0)</f>
        <v>0</v>
      </c>
      <c r="K1479">
        <f>IFERROR(VLOOKUP(D1479:D2191,'Факторы ликвидности'!C$4:L$2204,6,FALSE),0)</f>
        <v>0</v>
      </c>
      <c r="L1479">
        <f>IFERROR(VLOOKUP(D1479:D2191,'Факторы ликвидности'!C$4:L$2204,7,FALSE),0)</f>
        <v>0</v>
      </c>
      <c r="M1479">
        <f>IFERROR(VLOOKUP(D1479:D2191,'Факторы ликвидности'!C$4:L$2204,8,FALSE),0)</f>
        <v>0</v>
      </c>
      <c r="N1479">
        <f>IFERROR(VLOOKUP(D1479:D2191,'Факторы ликвидности'!C$4:L$2204,10,FALSE),0)</f>
        <v>-223.2</v>
      </c>
    </row>
    <row r="1480" spans="2:14" x14ac:dyDescent="0.3">
      <c r="B1480">
        <v>1476</v>
      </c>
      <c r="C1480" s="16">
        <f t="shared" si="28"/>
        <v>7</v>
      </c>
      <c r="D1480" s="17">
        <v>42316</v>
      </c>
      <c r="E1480">
        <f>IFERROR(VLOOKUP(D1479:D2192,'Остатки на корсчетах'!B$3:D$4956,2,FALSE),0)</f>
        <v>0</v>
      </c>
      <c r="F1480">
        <f>IFERROR(VLOOKUP(D1480:D2192,Сальдо!C$3:D$4010,2,FALSE),0)</f>
        <v>0</v>
      </c>
      <c r="G1480">
        <f>IFERROR(VLOOKUP(D1480:D2192,'Факторы ликвидности'!C$4:L$2204,2,FALSE),0)</f>
        <v>0</v>
      </c>
      <c r="H1480">
        <f>IFERROR(VLOOKUP(D1480:D2192,'Факторы ликвидности'!C$4:L$2204,3,FALSE),0)</f>
        <v>0</v>
      </c>
      <c r="I1480">
        <f>IFERROR(VLOOKUP(D1480:D2192,'Факторы ликвидности'!C$4:L$2204,4,FALSE),0)</f>
        <v>0</v>
      </c>
      <c r="J1480">
        <f>IFERROR(VLOOKUP(D1480:D2192,'Факторы ликвидности'!C$4:L$2204,5,FALSE),0)</f>
        <v>0</v>
      </c>
      <c r="K1480">
        <f>IFERROR(VLOOKUP(D1480:D2192,'Факторы ликвидности'!C$4:L$2204,6,FALSE),0)</f>
        <v>0</v>
      </c>
      <c r="L1480">
        <f>IFERROR(VLOOKUP(D1480:D2192,'Факторы ликвидности'!C$4:L$2204,7,FALSE),0)</f>
        <v>0</v>
      </c>
      <c r="M1480">
        <f>IFERROR(VLOOKUP(D1480:D2192,'Факторы ликвидности'!C$4:L$2204,8,FALSE),0)</f>
        <v>0</v>
      </c>
      <c r="N1480">
        <f>IFERROR(VLOOKUP(D1480:D2192,'Факторы ликвидности'!C$4:L$2204,10,FALSE),0)</f>
        <v>0</v>
      </c>
    </row>
    <row r="1481" spans="2:14" x14ac:dyDescent="0.3">
      <c r="B1481">
        <v>1477</v>
      </c>
      <c r="C1481" s="16">
        <f t="shared" si="28"/>
        <v>6</v>
      </c>
      <c r="D1481" s="17">
        <v>42315</v>
      </c>
      <c r="E1481">
        <f>IFERROR(VLOOKUP(D1480:D2193,'Остатки на корсчетах'!B$3:D$4956,2,FALSE),0)</f>
        <v>0</v>
      </c>
      <c r="F1481">
        <f>IFERROR(VLOOKUP(D1481:D2193,Сальдо!C$3:D$4010,2,FALSE),0)</f>
        <v>0</v>
      </c>
      <c r="G1481">
        <f>IFERROR(VLOOKUP(D1481:D2193,'Факторы ликвидности'!C$4:L$2204,2,FALSE),0)</f>
        <v>0</v>
      </c>
      <c r="H1481">
        <f>IFERROR(VLOOKUP(D1481:D2193,'Факторы ликвидности'!C$4:L$2204,3,FALSE),0)</f>
        <v>0</v>
      </c>
      <c r="I1481">
        <f>IFERROR(VLOOKUP(D1481:D2193,'Факторы ликвидности'!C$4:L$2204,4,FALSE),0)</f>
        <v>0</v>
      </c>
      <c r="J1481">
        <f>IFERROR(VLOOKUP(D1481:D2193,'Факторы ликвидности'!C$4:L$2204,5,FALSE),0)</f>
        <v>0</v>
      </c>
      <c r="K1481">
        <f>IFERROR(VLOOKUP(D1481:D2193,'Факторы ликвидности'!C$4:L$2204,6,FALSE),0)</f>
        <v>0</v>
      </c>
      <c r="L1481">
        <f>IFERROR(VLOOKUP(D1481:D2193,'Факторы ликвидности'!C$4:L$2204,7,FALSE),0)</f>
        <v>0</v>
      </c>
      <c r="M1481">
        <f>IFERROR(VLOOKUP(D1481:D2193,'Факторы ликвидности'!C$4:L$2204,8,FALSE),0)</f>
        <v>0</v>
      </c>
      <c r="N1481">
        <f>IFERROR(VLOOKUP(D1481:D2193,'Факторы ликвидности'!C$4:L$2204,10,FALSE),0)</f>
        <v>0</v>
      </c>
    </row>
    <row r="1482" spans="2:14" x14ac:dyDescent="0.3">
      <c r="B1482">
        <v>1478</v>
      </c>
      <c r="C1482" s="16">
        <f t="shared" si="28"/>
        <v>5</v>
      </c>
      <c r="D1482" s="17">
        <v>42314</v>
      </c>
      <c r="E1482">
        <f>IFERROR(VLOOKUP(D1481:D2194,'Остатки на корсчетах'!B$3:D$4956,2,FALSE),0)</f>
        <v>1449</v>
      </c>
      <c r="F1482">
        <f>IFERROR(VLOOKUP(D1482:D2194,Сальдо!C$3:D$4010,2,FALSE),0)</f>
        <v>-5.8</v>
      </c>
      <c r="G1482">
        <f>IFERROR(VLOOKUP(D1482:D2194,'Факторы ликвидности'!C$4:L$2204,2,FALSE),0)</f>
        <v>-33.5</v>
      </c>
      <c r="H1482">
        <f>IFERROR(VLOOKUP(D1482:D2194,'Факторы ликвидности'!C$4:L$2204,3,FALSE),0)</f>
        <v>97.3</v>
      </c>
      <c r="I1482">
        <f>IFERROR(VLOOKUP(D1482:D2194,'Факторы ликвидности'!C$4:L$2204,4,FALSE),0)</f>
        <v>0</v>
      </c>
      <c r="J1482">
        <f>IFERROR(VLOOKUP(D1482:D2194,'Факторы ликвидности'!C$4:L$2204,5,FALSE),0)</f>
        <v>0</v>
      </c>
      <c r="K1482">
        <f>IFERROR(VLOOKUP(D1482:D2194,'Факторы ликвидности'!C$4:L$2204,6,FALSE),0)</f>
        <v>0</v>
      </c>
      <c r="L1482">
        <f>IFERROR(VLOOKUP(D1482:D2194,'Факторы ликвидности'!C$4:L$2204,7,FALSE),0)</f>
        <v>0</v>
      </c>
      <c r="M1482">
        <f>IFERROR(VLOOKUP(D1482:D2194,'Факторы ликвидности'!C$4:L$2204,8,FALSE),0)</f>
        <v>0.3</v>
      </c>
      <c r="N1482">
        <f>IFERROR(VLOOKUP(D1482:D2194,'Факторы ликвидности'!C$4:L$2204,10,FALSE),0)</f>
        <v>-43.7</v>
      </c>
    </row>
    <row r="1483" spans="2:14" x14ac:dyDescent="0.3">
      <c r="B1483">
        <v>1479</v>
      </c>
      <c r="C1483" s="16">
        <f t="shared" si="28"/>
        <v>4</v>
      </c>
      <c r="D1483" s="17">
        <v>42313</v>
      </c>
      <c r="E1483">
        <f>IFERROR(VLOOKUP(D1482:D2195,'Остатки на корсчетах'!B$3:D$4956,2,FALSE),0)</f>
        <v>1759.7</v>
      </c>
      <c r="F1483">
        <f>IFERROR(VLOOKUP(D1483:D2195,Сальдо!C$3:D$4010,2,FALSE),0)</f>
        <v>-381.9</v>
      </c>
      <c r="G1483">
        <f>IFERROR(VLOOKUP(D1483:D2195,'Факторы ликвидности'!C$4:L$2204,2,FALSE),0)</f>
        <v>-9.6</v>
      </c>
      <c r="H1483">
        <f>IFERROR(VLOOKUP(D1483:D2195,'Факторы ликвидности'!C$4:L$2204,3,FALSE),0)</f>
        <v>90.6</v>
      </c>
      <c r="I1483">
        <f>IFERROR(VLOOKUP(D1483:D2195,'Факторы ликвидности'!C$4:L$2204,4,FALSE),0)</f>
        <v>0</v>
      </c>
      <c r="J1483">
        <f>IFERROR(VLOOKUP(D1483:D2195,'Факторы ликвидности'!C$4:L$2204,5,FALSE),0)</f>
        <v>0</v>
      </c>
      <c r="K1483">
        <f>IFERROR(VLOOKUP(D1483:D2195,'Факторы ликвидности'!C$4:L$2204,6,FALSE),0)</f>
        <v>0</v>
      </c>
      <c r="L1483">
        <f>IFERROR(VLOOKUP(D1483:D2195,'Факторы ликвидности'!C$4:L$2204,7,FALSE),0)</f>
        <v>0</v>
      </c>
      <c r="M1483">
        <f>IFERROR(VLOOKUP(D1483:D2195,'Факторы ликвидности'!C$4:L$2204,8,FALSE),0)</f>
        <v>0</v>
      </c>
      <c r="N1483">
        <f>IFERROR(VLOOKUP(D1483:D2195,'Факторы ликвидности'!C$4:L$2204,10,FALSE),0)</f>
        <v>-391.7</v>
      </c>
    </row>
    <row r="1484" spans="2:14" x14ac:dyDescent="0.3">
      <c r="B1484">
        <v>1480</v>
      </c>
      <c r="C1484" s="16">
        <f t="shared" si="28"/>
        <v>3</v>
      </c>
      <c r="D1484" s="17">
        <v>42312</v>
      </c>
      <c r="E1484">
        <f>IFERROR(VLOOKUP(D1483:D2196,'Остатки на корсчетах'!B$3:D$4956,2,FALSE),0)</f>
        <v>0</v>
      </c>
      <c r="F1484">
        <f>IFERROR(VLOOKUP(D1484:D2196,Сальдо!C$3:D$4010,2,FALSE),0)</f>
        <v>0</v>
      </c>
      <c r="G1484">
        <f>IFERROR(VLOOKUP(D1484:D2196,'Факторы ликвидности'!C$4:L$2204,2,FALSE),0)</f>
        <v>0</v>
      </c>
      <c r="H1484">
        <f>IFERROR(VLOOKUP(D1484:D2196,'Факторы ликвидности'!C$4:L$2204,3,FALSE),0)</f>
        <v>0</v>
      </c>
      <c r="I1484">
        <f>IFERROR(VLOOKUP(D1484:D2196,'Факторы ликвидности'!C$4:L$2204,4,FALSE),0)</f>
        <v>0</v>
      </c>
      <c r="J1484">
        <f>IFERROR(VLOOKUP(D1484:D2196,'Факторы ликвидности'!C$4:L$2204,5,FALSE),0)</f>
        <v>0</v>
      </c>
      <c r="K1484">
        <f>IFERROR(VLOOKUP(D1484:D2196,'Факторы ликвидности'!C$4:L$2204,6,FALSE),0)</f>
        <v>0</v>
      </c>
      <c r="L1484">
        <f>IFERROR(VLOOKUP(D1484:D2196,'Факторы ликвидности'!C$4:L$2204,7,FALSE),0)</f>
        <v>0</v>
      </c>
      <c r="M1484">
        <f>IFERROR(VLOOKUP(D1484:D2196,'Факторы ликвидности'!C$4:L$2204,8,FALSE),0)</f>
        <v>0</v>
      </c>
      <c r="N1484">
        <f>IFERROR(VLOOKUP(D1484:D2196,'Факторы ликвидности'!C$4:L$2204,10,FALSE),0)</f>
        <v>0</v>
      </c>
    </row>
    <row r="1485" spans="2:14" x14ac:dyDescent="0.3">
      <c r="B1485">
        <v>1481</v>
      </c>
      <c r="C1485" s="18">
        <f t="shared" si="28"/>
        <v>2</v>
      </c>
      <c r="D1485" s="8">
        <v>42311</v>
      </c>
      <c r="E1485">
        <f>IFERROR(VLOOKUP(D1484:D2197,'Остатки на корсчетах'!B$3:D$4956,2,FALSE),0)</f>
        <v>1477</v>
      </c>
      <c r="F1485">
        <f>IFERROR(VLOOKUP(D1485:D2197,Сальдо!C$3:D$4010,2,FALSE),0)</f>
        <v>134.6</v>
      </c>
      <c r="G1485">
        <f>IFERROR(VLOOKUP(D1485:D2197,'Факторы ликвидности'!C$4:L$2204,2,FALSE),0)</f>
        <v>-17.899999999999999</v>
      </c>
      <c r="H1485">
        <f>IFERROR(VLOOKUP(D1485:D2197,'Факторы ликвидности'!C$4:L$2204,3,FALSE),0)</f>
        <v>303.60000000000002</v>
      </c>
      <c r="I1485">
        <f>IFERROR(VLOOKUP(D1485:D2197,'Факторы ликвидности'!C$4:L$2204,4,FALSE),0)</f>
        <v>0</v>
      </c>
      <c r="J1485">
        <f>IFERROR(VLOOKUP(D1485:D2197,'Факторы ликвидности'!C$4:L$2204,5,FALSE),0)</f>
        <v>0</v>
      </c>
      <c r="K1485">
        <f>IFERROR(VLOOKUP(D1485:D2197,'Факторы ликвидности'!C$4:L$2204,6,FALSE),0)</f>
        <v>0</v>
      </c>
      <c r="L1485">
        <f>IFERROR(VLOOKUP(D1485:D2197,'Факторы ликвидности'!C$4:L$2204,7,FALSE),0)</f>
        <v>0</v>
      </c>
      <c r="M1485">
        <f>IFERROR(VLOOKUP(D1485:D2197,'Факторы ликвидности'!C$4:L$2204,8,FALSE),0)</f>
        <v>0.9</v>
      </c>
      <c r="N1485">
        <f>IFERROR(VLOOKUP(D1485:D2197,'Факторы ликвидности'!C$4:L$2204,10,FALSE),0)</f>
        <v>-3.9</v>
      </c>
    </row>
    <row r="1486" spans="2:14" x14ac:dyDescent="0.3">
      <c r="B1486">
        <v>1482</v>
      </c>
      <c r="C1486" s="18">
        <f t="shared" si="28"/>
        <v>1</v>
      </c>
      <c r="D1486" s="8">
        <v>42310</v>
      </c>
      <c r="E1486">
        <f>IFERROR(VLOOKUP(D1485:D2198,'Остатки на корсчетах'!B$3:D$4956,2,FALSE),0)</f>
        <v>1420.9</v>
      </c>
      <c r="F1486">
        <f>IFERROR(VLOOKUP(D1486:D2198,Сальдо!C$3:D$4010,2,FALSE),0)</f>
        <v>137.80000000000001</v>
      </c>
      <c r="G1486">
        <f>IFERROR(VLOOKUP(D1486:D2198,'Факторы ликвидности'!C$4:L$2204,2,FALSE),0)</f>
        <v>19.7</v>
      </c>
      <c r="H1486">
        <f>IFERROR(VLOOKUP(D1486:D2198,'Факторы ликвидности'!C$4:L$2204,3,FALSE),0)</f>
        <v>32.1</v>
      </c>
      <c r="I1486">
        <f>IFERROR(VLOOKUP(D1486:D2198,'Факторы ликвидности'!C$4:L$2204,4,FALSE),0)</f>
        <v>0</v>
      </c>
      <c r="J1486">
        <f>IFERROR(VLOOKUP(D1486:D2198,'Факторы ликвидности'!C$4:L$2204,5,FALSE),0)</f>
        <v>0</v>
      </c>
      <c r="K1486">
        <f>IFERROR(VLOOKUP(D1486:D2198,'Факторы ликвидности'!C$4:L$2204,6,FALSE),0)</f>
        <v>0</v>
      </c>
      <c r="L1486">
        <f>IFERROR(VLOOKUP(D1486:D2198,'Факторы ликвидности'!C$4:L$2204,7,FALSE),0)</f>
        <v>0</v>
      </c>
      <c r="M1486">
        <f>IFERROR(VLOOKUP(D1486:D2198,'Факторы ликвидности'!C$4:L$2204,8,FALSE),0)</f>
        <v>0.4</v>
      </c>
      <c r="N1486">
        <f>IFERROR(VLOOKUP(D1486:D2198,'Факторы ликвидности'!C$4:L$2204,10,FALSE),0)</f>
        <v>3.9</v>
      </c>
    </row>
    <row r="1487" spans="2:14" x14ac:dyDescent="0.3">
      <c r="B1487">
        <v>1483</v>
      </c>
      <c r="C1487" s="18">
        <f t="shared" si="28"/>
        <v>7</v>
      </c>
      <c r="D1487" s="19">
        <v>42309</v>
      </c>
      <c r="E1487">
        <f>IFERROR(VLOOKUP(D1486:D2199,'Остатки на корсчетах'!B$3:D$4956,2,FALSE),0)</f>
        <v>0</v>
      </c>
      <c r="F1487">
        <f>IFERROR(VLOOKUP(D1487:D2199,Сальдо!C$3:D$4010,2,FALSE),0)</f>
        <v>0</v>
      </c>
      <c r="G1487">
        <f>IFERROR(VLOOKUP(D1487:D2199,'Факторы ликвидности'!C$4:L$2204,2,FALSE),0)</f>
        <v>0</v>
      </c>
      <c r="H1487">
        <f>IFERROR(VLOOKUP(D1487:D2199,'Факторы ликвидности'!C$4:L$2204,3,FALSE),0)</f>
        <v>0</v>
      </c>
      <c r="I1487">
        <f>IFERROR(VLOOKUP(D1487:D2199,'Факторы ликвидности'!C$4:L$2204,4,FALSE),0)</f>
        <v>0</v>
      </c>
      <c r="J1487">
        <f>IFERROR(VLOOKUP(D1487:D2199,'Факторы ликвидности'!C$4:L$2204,5,FALSE),0)</f>
        <v>0</v>
      </c>
      <c r="K1487">
        <f>IFERROR(VLOOKUP(D1487:D2199,'Факторы ликвидности'!C$4:L$2204,6,FALSE),0)</f>
        <v>0</v>
      </c>
      <c r="L1487">
        <f>IFERROR(VLOOKUP(D1487:D2199,'Факторы ликвидности'!C$4:L$2204,7,FALSE),0)</f>
        <v>0</v>
      </c>
      <c r="M1487">
        <f>IFERROR(VLOOKUP(D1487:D2199,'Факторы ликвидности'!C$4:L$2204,8,FALSE),0)</f>
        <v>0</v>
      </c>
      <c r="N1487">
        <f>IFERROR(VLOOKUP(D1487:D2199,'Факторы ликвидности'!C$4:L$2204,10,FALSE),0)</f>
        <v>0</v>
      </c>
    </row>
    <row r="1488" spans="2:14" x14ac:dyDescent="0.3">
      <c r="B1488">
        <v>1484</v>
      </c>
      <c r="C1488" s="18">
        <f t="shared" si="28"/>
        <v>6</v>
      </c>
      <c r="D1488" s="19">
        <v>42308</v>
      </c>
      <c r="E1488">
        <f>IFERROR(VLOOKUP(D1487:D2200,'Остатки на корсчетах'!B$3:D$4956,2,FALSE),0)</f>
        <v>0</v>
      </c>
      <c r="F1488">
        <f>IFERROR(VLOOKUP(D1488:D2200,Сальдо!C$3:D$4010,2,FALSE),0)</f>
        <v>0</v>
      </c>
      <c r="G1488">
        <f>IFERROR(VLOOKUP(D1488:D2200,'Факторы ликвидности'!C$4:L$2204,2,FALSE),0)</f>
        <v>0</v>
      </c>
      <c r="H1488">
        <f>IFERROR(VLOOKUP(D1488:D2200,'Факторы ликвидности'!C$4:L$2204,3,FALSE),0)</f>
        <v>0</v>
      </c>
      <c r="I1488">
        <f>IFERROR(VLOOKUP(D1488:D2200,'Факторы ликвидности'!C$4:L$2204,4,FALSE),0)</f>
        <v>0</v>
      </c>
      <c r="J1488">
        <f>IFERROR(VLOOKUP(D1488:D2200,'Факторы ликвидности'!C$4:L$2204,5,FALSE),0)</f>
        <v>0</v>
      </c>
      <c r="K1488">
        <f>IFERROR(VLOOKUP(D1488:D2200,'Факторы ликвидности'!C$4:L$2204,6,FALSE),0)</f>
        <v>0</v>
      </c>
      <c r="L1488">
        <f>IFERROR(VLOOKUP(D1488:D2200,'Факторы ликвидности'!C$4:L$2204,7,FALSE),0)</f>
        <v>0</v>
      </c>
      <c r="M1488">
        <f>IFERROR(VLOOKUP(D1488:D2200,'Факторы ликвидности'!C$4:L$2204,8,FALSE),0)</f>
        <v>0</v>
      </c>
      <c r="N1488">
        <f>IFERROR(VLOOKUP(D1488:D2200,'Факторы ликвидности'!C$4:L$2204,10,FALSE),0)</f>
        <v>0</v>
      </c>
    </row>
    <row r="1489" spans="2:14" x14ac:dyDescent="0.3">
      <c r="B1489">
        <v>1485</v>
      </c>
      <c r="C1489" s="18">
        <f t="shared" si="28"/>
        <v>5</v>
      </c>
      <c r="D1489" s="19">
        <v>42307</v>
      </c>
      <c r="E1489">
        <f>IFERROR(VLOOKUP(D1488:D2201,'Остатки на корсчетах'!B$3:D$4956,2,FALSE),0)</f>
        <v>1442.5</v>
      </c>
      <c r="F1489">
        <f>IFERROR(VLOOKUP(D1489:D2201,Сальдо!C$3:D$4010,2,FALSE),0)</f>
        <v>131.19999999999999</v>
      </c>
      <c r="G1489">
        <f>IFERROR(VLOOKUP(D1489:D2201,'Факторы ликвидности'!C$4:L$2204,2,FALSE),0)</f>
        <v>-5</v>
      </c>
      <c r="H1489">
        <f>IFERROR(VLOOKUP(D1489:D2201,'Факторы ликвидности'!C$4:L$2204,3,FALSE),0)</f>
        <v>-14.5</v>
      </c>
      <c r="I1489">
        <f>IFERROR(VLOOKUP(D1489:D2201,'Факторы ликвидности'!C$4:L$2204,4,FALSE),0)</f>
        <v>0</v>
      </c>
      <c r="J1489">
        <f>IFERROR(VLOOKUP(D1489:D2201,'Факторы ликвидности'!C$4:L$2204,5,FALSE),0)</f>
        <v>0</v>
      </c>
      <c r="K1489">
        <f>IFERROR(VLOOKUP(D1489:D2201,'Факторы ликвидности'!C$4:L$2204,6,FALSE),0)</f>
        <v>0</v>
      </c>
      <c r="L1489">
        <f>IFERROR(VLOOKUP(D1489:D2201,'Факторы ликвидности'!C$4:L$2204,7,FALSE),0)</f>
        <v>0</v>
      </c>
      <c r="M1489">
        <f>IFERROR(VLOOKUP(D1489:D2201,'Факторы ликвидности'!C$4:L$2204,8,FALSE),0)</f>
        <v>0.1</v>
      </c>
      <c r="N1489">
        <f>IFERROR(VLOOKUP(D1489:D2201,'Факторы ликвидности'!C$4:L$2204,10,FALSE),0)</f>
        <v>-2.2000000000000002</v>
      </c>
    </row>
    <row r="1490" spans="2:14" x14ac:dyDescent="0.3">
      <c r="B1490">
        <v>1486</v>
      </c>
      <c r="C1490" s="18">
        <f t="shared" si="28"/>
        <v>4</v>
      </c>
      <c r="D1490" s="19">
        <v>42306</v>
      </c>
      <c r="E1490">
        <f>IFERROR(VLOOKUP(D1489:D2202,'Остатки на корсчетах'!B$3:D$4956,2,FALSE),0)</f>
        <v>1370.8</v>
      </c>
      <c r="F1490">
        <f>IFERROR(VLOOKUP(D1490:D2202,Сальдо!C$3:D$4010,2,FALSE),0)</f>
        <v>115</v>
      </c>
      <c r="G1490">
        <f>IFERROR(VLOOKUP(D1490:D2202,'Факторы ликвидности'!C$4:L$2204,2,FALSE),0)</f>
        <v>10.5</v>
      </c>
      <c r="H1490">
        <f>IFERROR(VLOOKUP(D1490:D2202,'Факторы ликвидности'!C$4:L$2204,3,FALSE),0)</f>
        <v>74.7</v>
      </c>
      <c r="I1490">
        <f>IFERROR(VLOOKUP(D1490:D2202,'Факторы ликвидности'!C$4:L$2204,4,FALSE),0)</f>
        <v>0</v>
      </c>
      <c r="J1490">
        <f>IFERROR(VLOOKUP(D1490:D2202,'Факторы ликвидности'!C$4:L$2204,5,FALSE),0)</f>
        <v>0</v>
      </c>
      <c r="K1490">
        <f>IFERROR(VLOOKUP(D1490:D2202,'Факторы ликвидности'!C$4:L$2204,6,FALSE),0)</f>
        <v>0</v>
      </c>
      <c r="L1490">
        <f>IFERROR(VLOOKUP(D1490:D2202,'Факторы ликвидности'!C$4:L$2204,7,FALSE),0)</f>
        <v>0</v>
      </c>
      <c r="M1490">
        <f>IFERROR(VLOOKUP(D1490:D2202,'Факторы ликвидности'!C$4:L$2204,8,FALSE),0)</f>
        <v>0</v>
      </c>
      <c r="N1490">
        <f>IFERROR(VLOOKUP(D1490:D2202,'Факторы ликвидности'!C$4:L$2204,10,FALSE),0)</f>
        <v>-13.5</v>
      </c>
    </row>
    <row r="1491" spans="2:14" x14ac:dyDescent="0.3">
      <c r="B1491">
        <v>1487</v>
      </c>
      <c r="C1491" s="18">
        <f t="shared" si="28"/>
        <v>3</v>
      </c>
      <c r="D1491" s="19">
        <v>42305</v>
      </c>
      <c r="E1491">
        <f>IFERROR(VLOOKUP(D1490:D2203,'Остатки на корсчетах'!B$3:D$4956,2,FALSE),0)</f>
        <v>1499.7</v>
      </c>
      <c r="F1491">
        <f>IFERROR(VLOOKUP(D1491:D2203,Сальдо!C$3:D$4010,2,FALSE),0)</f>
        <v>60.8</v>
      </c>
      <c r="G1491">
        <f>IFERROR(VLOOKUP(D1491:D2203,'Факторы ликвидности'!C$4:L$2204,2,FALSE),0)</f>
        <v>27.5</v>
      </c>
      <c r="H1491">
        <f>IFERROR(VLOOKUP(D1491:D2203,'Факторы ликвидности'!C$4:L$2204,3,FALSE),0)</f>
        <v>-102.8</v>
      </c>
      <c r="I1491">
        <f>IFERROR(VLOOKUP(D1491:D2203,'Факторы ликвидности'!C$4:L$2204,4,FALSE),0)</f>
        <v>0</v>
      </c>
      <c r="J1491">
        <f>IFERROR(VLOOKUP(D1491:D2203,'Факторы ликвидности'!C$4:L$2204,5,FALSE),0)</f>
        <v>0</v>
      </c>
      <c r="K1491">
        <f>IFERROR(VLOOKUP(D1491:D2203,'Факторы ликвидности'!C$4:L$2204,6,FALSE),0)</f>
        <v>0</v>
      </c>
      <c r="L1491">
        <f>IFERROR(VLOOKUP(D1491:D2203,'Факторы ликвидности'!C$4:L$2204,7,FALSE),0)</f>
        <v>0</v>
      </c>
      <c r="M1491">
        <f>IFERROR(VLOOKUP(D1491:D2203,'Факторы ликвидности'!C$4:L$2204,8,FALSE),0)</f>
        <v>0</v>
      </c>
      <c r="N1491">
        <f>IFERROR(VLOOKUP(D1491:D2203,'Факторы ликвидности'!C$4:L$2204,10,FALSE),0)</f>
        <v>-53.6</v>
      </c>
    </row>
    <row r="1492" spans="2:14" x14ac:dyDescent="0.3">
      <c r="B1492">
        <v>1488</v>
      </c>
      <c r="C1492" s="16">
        <f t="shared" si="28"/>
        <v>2</v>
      </c>
      <c r="D1492" s="17">
        <v>42304</v>
      </c>
      <c r="E1492">
        <f>IFERROR(VLOOKUP(D1491:D2204,'Остатки на корсчетах'!B$3:D$4956,2,FALSE),0)</f>
        <v>1211.5</v>
      </c>
      <c r="F1492">
        <f>IFERROR(VLOOKUP(D1492:D2204,Сальдо!C$3:D$4010,2,FALSE),0)</f>
        <v>120.3</v>
      </c>
      <c r="G1492">
        <f>IFERROR(VLOOKUP(D1492:D2204,'Факторы ликвидности'!C$4:L$2204,2,FALSE),0)</f>
        <v>37.4</v>
      </c>
      <c r="H1492">
        <f>IFERROR(VLOOKUP(D1492:D2204,'Факторы ликвидности'!C$4:L$2204,3,FALSE),0)</f>
        <v>264.7</v>
      </c>
      <c r="I1492">
        <f>IFERROR(VLOOKUP(D1492:D2204,'Факторы ликвидности'!C$4:L$2204,4,FALSE),0)</f>
        <v>0</v>
      </c>
      <c r="J1492">
        <f>IFERROR(VLOOKUP(D1492:D2204,'Факторы ликвидности'!C$4:L$2204,5,FALSE),0)</f>
        <v>0</v>
      </c>
      <c r="K1492">
        <f>IFERROR(VLOOKUP(D1492:D2204,'Факторы ликвидности'!C$4:L$2204,6,FALSE),0)</f>
        <v>0</v>
      </c>
      <c r="L1492">
        <f>IFERROR(VLOOKUP(D1492:D2204,'Факторы ликвидности'!C$4:L$2204,7,FALSE),0)</f>
        <v>0</v>
      </c>
      <c r="M1492">
        <f>IFERROR(VLOOKUP(D1492:D2204,'Факторы ликвидности'!C$4:L$2204,8,FALSE),0)</f>
        <v>0</v>
      </c>
      <c r="N1492">
        <f>IFERROR(VLOOKUP(D1492:D2204,'Факторы ликвидности'!C$4:L$2204,10,FALSE),0)</f>
        <v>-13.9</v>
      </c>
    </row>
    <row r="1493" spans="2:14" x14ac:dyDescent="0.3">
      <c r="B1493">
        <v>1489</v>
      </c>
      <c r="C1493" s="16">
        <f t="shared" si="28"/>
        <v>1</v>
      </c>
      <c r="D1493" s="17">
        <v>42303</v>
      </c>
      <c r="E1493">
        <f>IFERROR(VLOOKUP(D1492:D2205,'Остатки на корсчетах'!B$3:D$4956,2,FALSE),0)</f>
        <v>1556.5</v>
      </c>
      <c r="F1493">
        <f>IFERROR(VLOOKUP(D1493:D2205,Сальдо!C$3:D$4010,2,FALSE),0)</f>
        <v>153.9</v>
      </c>
      <c r="G1493">
        <f>IFERROR(VLOOKUP(D1493:D2205,'Факторы ликвидности'!C$4:L$2204,2,FALSE),0)</f>
        <v>57.8</v>
      </c>
      <c r="H1493">
        <f>IFERROR(VLOOKUP(D1493:D2205,'Факторы ликвидности'!C$4:L$2204,3,FALSE),0)</f>
        <v>-435.9</v>
      </c>
      <c r="I1493">
        <f>IFERROR(VLOOKUP(D1493:D2205,'Факторы ликвидности'!C$4:L$2204,4,FALSE),0)</f>
        <v>0</v>
      </c>
      <c r="J1493">
        <f>IFERROR(VLOOKUP(D1493:D2205,'Факторы ликвидности'!C$4:L$2204,5,FALSE),0)</f>
        <v>0</v>
      </c>
      <c r="K1493">
        <f>IFERROR(VLOOKUP(D1493:D2205,'Факторы ликвидности'!C$4:L$2204,6,FALSE),0)</f>
        <v>0</v>
      </c>
      <c r="L1493">
        <f>IFERROR(VLOOKUP(D1493:D2205,'Факторы ликвидности'!C$4:L$2204,7,FALSE),0)</f>
        <v>0</v>
      </c>
      <c r="M1493">
        <f>IFERROR(VLOOKUP(D1493:D2205,'Факторы ликвидности'!C$4:L$2204,8,FALSE),0)</f>
        <v>0</v>
      </c>
      <c r="N1493">
        <f>IFERROR(VLOOKUP(D1493:D2205,'Факторы ликвидности'!C$4:L$2204,10,FALSE),0)</f>
        <v>33</v>
      </c>
    </row>
    <row r="1494" spans="2:14" x14ac:dyDescent="0.3">
      <c r="B1494">
        <v>1490</v>
      </c>
      <c r="C1494" s="16">
        <f t="shared" si="28"/>
        <v>7</v>
      </c>
      <c r="D1494" s="17">
        <v>42302</v>
      </c>
      <c r="E1494">
        <f>IFERROR(VLOOKUP(D1493:D2206,'Остатки на корсчетах'!B$3:D$4956,2,FALSE),0)</f>
        <v>0</v>
      </c>
      <c r="F1494">
        <f>IFERROR(VLOOKUP(D1494:D2206,Сальдо!C$3:D$4010,2,FALSE),0)</f>
        <v>0</v>
      </c>
      <c r="G1494">
        <f>IFERROR(VLOOKUP(D1494:D2206,'Факторы ликвидности'!C$4:L$2204,2,FALSE),0)</f>
        <v>0</v>
      </c>
      <c r="H1494">
        <f>IFERROR(VLOOKUP(D1494:D2206,'Факторы ликвидности'!C$4:L$2204,3,FALSE),0)</f>
        <v>0</v>
      </c>
      <c r="I1494">
        <f>IFERROR(VLOOKUP(D1494:D2206,'Факторы ликвидности'!C$4:L$2204,4,FALSE),0)</f>
        <v>0</v>
      </c>
      <c r="J1494">
        <f>IFERROR(VLOOKUP(D1494:D2206,'Факторы ликвидности'!C$4:L$2204,5,FALSE),0)</f>
        <v>0</v>
      </c>
      <c r="K1494">
        <f>IFERROR(VLOOKUP(D1494:D2206,'Факторы ликвидности'!C$4:L$2204,6,FALSE),0)</f>
        <v>0</v>
      </c>
      <c r="L1494">
        <f>IFERROR(VLOOKUP(D1494:D2206,'Факторы ликвидности'!C$4:L$2204,7,FALSE),0)</f>
        <v>0</v>
      </c>
      <c r="M1494">
        <f>IFERROR(VLOOKUP(D1494:D2206,'Факторы ликвидности'!C$4:L$2204,8,FALSE),0)</f>
        <v>0</v>
      </c>
      <c r="N1494">
        <f>IFERROR(VLOOKUP(D1494:D2206,'Факторы ликвидности'!C$4:L$2204,10,FALSE),0)</f>
        <v>0</v>
      </c>
    </row>
    <row r="1495" spans="2:14" x14ac:dyDescent="0.3">
      <c r="B1495">
        <v>1491</v>
      </c>
      <c r="C1495" s="16">
        <f t="shared" si="28"/>
        <v>6</v>
      </c>
      <c r="D1495" s="17">
        <v>42301</v>
      </c>
      <c r="E1495">
        <f>IFERROR(VLOOKUP(D1494:D2207,'Остатки на корсчетах'!B$3:D$4956,2,FALSE),0)</f>
        <v>0</v>
      </c>
      <c r="F1495">
        <f>IFERROR(VLOOKUP(D1495:D2207,Сальдо!C$3:D$4010,2,FALSE),0)</f>
        <v>0</v>
      </c>
      <c r="G1495">
        <f>IFERROR(VLOOKUP(D1495:D2207,'Факторы ликвидности'!C$4:L$2204,2,FALSE),0)</f>
        <v>0</v>
      </c>
      <c r="H1495">
        <f>IFERROR(VLOOKUP(D1495:D2207,'Факторы ликвидности'!C$4:L$2204,3,FALSE),0)</f>
        <v>0</v>
      </c>
      <c r="I1495">
        <f>IFERROR(VLOOKUP(D1495:D2207,'Факторы ликвидности'!C$4:L$2204,4,FALSE),0)</f>
        <v>0</v>
      </c>
      <c r="J1495">
        <f>IFERROR(VLOOKUP(D1495:D2207,'Факторы ликвидности'!C$4:L$2204,5,FALSE),0)</f>
        <v>0</v>
      </c>
      <c r="K1495">
        <f>IFERROR(VLOOKUP(D1495:D2207,'Факторы ликвидности'!C$4:L$2204,6,FALSE),0)</f>
        <v>0</v>
      </c>
      <c r="L1495">
        <f>IFERROR(VLOOKUP(D1495:D2207,'Факторы ликвидности'!C$4:L$2204,7,FALSE),0)</f>
        <v>0</v>
      </c>
      <c r="M1495">
        <f>IFERROR(VLOOKUP(D1495:D2207,'Факторы ликвидности'!C$4:L$2204,8,FALSE),0)</f>
        <v>0</v>
      </c>
      <c r="N1495">
        <f>IFERROR(VLOOKUP(D1495:D2207,'Факторы ликвидности'!C$4:L$2204,10,FALSE),0)</f>
        <v>0</v>
      </c>
    </row>
    <row r="1496" spans="2:14" x14ac:dyDescent="0.3">
      <c r="B1496">
        <v>1492</v>
      </c>
      <c r="C1496" s="16">
        <f t="shared" si="28"/>
        <v>5</v>
      </c>
      <c r="D1496" s="17">
        <v>42300</v>
      </c>
      <c r="E1496">
        <f>IFERROR(VLOOKUP(D1495:D2208,'Остатки на корсчетах'!B$3:D$4956,2,FALSE),0)</f>
        <v>1676.6</v>
      </c>
      <c r="F1496">
        <f>IFERROR(VLOOKUP(D1496:D2208,Сальдо!C$3:D$4010,2,FALSE),0)</f>
        <v>79.2</v>
      </c>
      <c r="G1496">
        <f>IFERROR(VLOOKUP(D1496:D2208,'Факторы ликвидности'!C$4:L$2204,2,FALSE),0)</f>
        <v>-1.7</v>
      </c>
      <c r="H1496">
        <f>IFERROR(VLOOKUP(D1496:D2208,'Факторы ликвидности'!C$4:L$2204,3,FALSE),0)</f>
        <v>-43.4</v>
      </c>
      <c r="I1496">
        <f>IFERROR(VLOOKUP(D1496:D2208,'Факторы ликвидности'!C$4:L$2204,4,FALSE),0)</f>
        <v>0</v>
      </c>
      <c r="J1496">
        <f>IFERROR(VLOOKUP(D1496:D2208,'Факторы ликвидности'!C$4:L$2204,5,FALSE),0)</f>
        <v>0</v>
      </c>
      <c r="K1496">
        <f>IFERROR(VLOOKUP(D1496:D2208,'Факторы ликвидности'!C$4:L$2204,6,FALSE),0)</f>
        <v>0</v>
      </c>
      <c r="L1496">
        <f>IFERROR(VLOOKUP(D1496:D2208,'Факторы ликвидности'!C$4:L$2204,7,FALSE),0)</f>
        <v>0</v>
      </c>
      <c r="M1496">
        <f>IFERROR(VLOOKUP(D1496:D2208,'Факторы ликвидности'!C$4:L$2204,8,FALSE),0)</f>
        <v>0</v>
      </c>
      <c r="N1496">
        <f>IFERROR(VLOOKUP(D1496:D2208,'Факторы ликвидности'!C$4:L$2204,10,FALSE),0)</f>
        <v>-75</v>
      </c>
    </row>
    <row r="1497" spans="2:14" x14ac:dyDescent="0.3">
      <c r="B1497">
        <v>1493</v>
      </c>
      <c r="C1497" s="16">
        <f t="shared" si="28"/>
        <v>4</v>
      </c>
      <c r="D1497" s="17">
        <v>42299</v>
      </c>
      <c r="E1497">
        <f>IFERROR(VLOOKUP(D1496:D2209,'Остатки на корсчетах'!B$3:D$4956,2,FALSE),0)</f>
        <v>1710</v>
      </c>
      <c r="F1497">
        <f>IFERROR(VLOOKUP(D1497:D2209,Сальдо!C$3:D$4010,2,FALSE),0)</f>
        <v>48.6</v>
      </c>
      <c r="G1497">
        <f>IFERROR(VLOOKUP(D1497:D2209,'Факторы ликвидности'!C$4:L$2204,2,FALSE),0)</f>
        <v>5</v>
      </c>
      <c r="H1497">
        <f>IFERROR(VLOOKUP(D1497:D2209,'Факторы ликвидности'!C$4:L$2204,3,FALSE),0)</f>
        <v>-10.1</v>
      </c>
      <c r="I1497">
        <f>IFERROR(VLOOKUP(D1497:D2209,'Факторы ликвидности'!C$4:L$2204,4,FALSE),0)</f>
        <v>0</v>
      </c>
      <c r="J1497">
        <f>IFERROR(VLOOKUP(D1497:D2209,'Факторы ликвидности'!C$4:L$2204,5,FALSE),0)</f>
        <v>0</v>
      </c>
      <c r="K1497">
        <f>IFERROR(VLOOKUP(D1497:D2209,'Факторы ликвидности'!C$4:L$2204,6,FALSE),0)</f>
        <v>0</v>
      </c>
      <c r="L1497">
        <f>IFERROR(VLOOKUP(D1497:D2209,'Факторы ликвидности'!C$4:L$2204,7,FALSE),0)</f>
        <v>0</v>
      </c>
      <c r="M1497">
        <f>IFERROR(VLOOKUP(D1497:D2209,'Факторы ликвидности'!C$4:L$2204,8,FALSE),0)</f>
        <v>0</v>
      </c>
      <c r="N1497">
        <f>IFERROR(VLOOKUP(D1497:D2209,'Факторы ликвидности'!C$4:L$2204,10,FALSE),0)</f>
        <v>-28.2</v>
      </c>
    </row>
    <row r="1498" spans="2:14" x14ac:dyDescent="0.3">
      <c r="B1498">
        <v>1494</v>
      </c>
      <c r="C1498" s="16">
        <f t="shared" si="28"/>
        <v>3</v>
      </c>
      <c r="D1498" s="17">
        <v>42298</v>
      </c>
      <c r="E1498">
        <f>IFERROR(VLOOKUP(D1497:D2210,'Остатки на корсчетах'!B$3:D$4956,2,FALSE),0)</f>
        <v>1636.3</v>
      </c>
      <c r="F1498">
        <f>IFERROR(VLOOKUP(D1498:D2210,Сальдо!C$3:D$4010,2,FALSE),0)</f>
        <v>215.7</v>
      </c>
      <c r="G1498">
        <f>IFERROR(VLOOKUP(D1498:D2210,'Факторы ликвидности'!C$4:L$2204,2,FALSE),0)</f>
        <v>17.5</v>
      </c>
      <c r="H1498">
        <f>IFERROR(VLOOKUP(D1498:D2210,'Факторы ликвидности'!C$4:L$2204,3,FALSE),0)</f>
        <v>-109.9</v>
      </c>
      <c r="I1498">
        <f>IFERROR(VLOOKUP(D1498:D2210,'Факторы ликвидности'!C$4:L$2204,4,FALSE),0)</f>
        <v>0</v>
      </c>
      <c r="J1498">
        <f>IFERROR(VLOOKUP(D1498:D2210,'Факторы ликвидности'!C$4:L$2204,5,FALSE),0)</f>
        <v>0</v>
      </c>
      <c r="K1498">
        <f>IFERROR(VLOOKUP(D1498:D2210,'Факторы ликвидности'!C$4:L$2204,6,FALSE),0)</f>
        <v>0</v>
      </c>
      <c r="L1498">
        <f>IFERROR(VLOOKUP(D1498:D2210,'Факторы ликвидности'!C$4:L$2204,7,FALSE),0)</f>
        <v>0</v>
      </c>
      <c r="M1498">
        <f>IFERROR(VLOOKUP(D1498:D2210,'Факторы ликвидности'!C$4:L$2204,8,FALSE),0)</f>
        <v>0</v>
      </c>
      <c r="N1498">
        <f>IFERROR(VLOOKUP(D1498:D2210,'Факторы ликвидности'!C$4:L$2204,10,FALSE),0)</f>
        <v>166.2</v>
      </c>
    </row>
    <row r="1499" spans="2:14" x14ac:dyDescent="0.3">
      <c r="B1499">
        <v>1495</v>
      </c>
      <c r="C1499" s="18">
        <f t="shared" si="28"/>
        <v>2</v>
      </c>
      <c r="D1499" s="8">
        <v>42297</v>
      </c>
      <c r="E1499">
        <f>IFERROR(VLOOKUP(D1498:D2211,'Остатки на корсчетах'!B$3:D$4956,2,FALSE),0)</f>
        <v>1555.2</v>
      </c>
      <c r="F1499">
        <f>IFERROR(VLOOKUP(D1499:D2211,Сальдо!C$3:D$4010,2,FALSE),0)</f>
        <v>129.5</v>
      </c>
      <c r="G1499">
        <f>IFERROR(VLOOKUP(D1499:D2211,'Факторы ликвидности'!C$4:L$2204,2,FALSE),0)</f>
        <v>22.9</v>
      </c>
      <c r="H1499">
        <f>IFERROR(VLOOKUP(D1499:D2211,'Факторы ликвидности'!C$4:L$2204,3,FALSE),0)</f>
        <v>29</v>
      </c>
      <c r="I1499">
        <f>IFERROR(VLOOKUP(D1499:D2211,'Факторы ликвидности'!C$4:L$2204,4,FALSE),0)</f>
        <v>0</v>
      </c>
      <c r="J1499">
        <f>IFERROR(VLOOKUP(D1499:D2211,'Факторы ликвидности'!C$4:L$2204,5,FALSE),0)</f>
        <v>0</v>
      </c>
      <c r="K1499">
        <f>IFERROR(VLOOKUP(D1499:D2211,'Факторы ликвидности'!C$4:L$2204,6,FALSE),0)</f>
        <v>0</v>
      </c>
      <c r="L1499">
        <f>IFERROR(VLOOKUP(D1499:D2211,'Факторы ликвидности'!C$4:L$2204,7,FALSE),0)</f>
        <v>0</v>
      </c>
      <c r="M1499">
        <f>IFERROR(VLOOKUP(D1499:D2211,'Факторы ликвидности'!C$4:L$2204,8,FALSE),0)</f>
        <v>0</v>
      </c>
      <c r="N1499">
        <f>IFERROR(VLOOKUP(D1499:D2211,'Факторы ликвидности'!C$4:L$2204,10,FALSE),0)</f>
        <v>29.1</v>
      </c>
    </row>
    <row r="1500" spans="2:14" x14ac:dyDescent="0.3">
      <c r="B1500">
        <v>1496</v>
      </c>
      <c r="C1500" s="18">
        <f t="shared" si="28"/>
        <v>1</v>
      </c>
      <c r="D1500" s="8">
        <v>42296</v>
      </c>
      <c r="E1500">
        <f>IFERROR(VLOOKUP(D1499:D2212,'Остатки на корсчетах'!B$3:D$4956,2,FALSE),0)</f>
        <v>1527.4</v>
      </c>
      <c r="F1500">
        <f>IFERROR(VLOOKUP(D1500:D2212,Сальдо!C$3:D$4010,2,FALSE),0)</f>
        <v>107.7</v>
      </c>
      <c r="G1500">
        <f>IFERROR(VLOOKUP(D1500:D2212,'Факторы ликвидности'!C$4:L$2204,2,FALSE),0)</f>
        <v>37</v>
      </c>
      <c r="H1500">
        <f>IFERROR(VLOOKUP(D1500:D2212,'Факторы ликвидности'!C$4:L$2204,3,FALSE),0)</f>
        <v>11.1</v>
      </c>
      <c r="I1500">
        <f>IFERROR(VLOOKUP(D1500:D2212,'Факторы ликвидности'!C$4:L$2204,4,FALSE),0)</f>
        <v>0</v>
      </c>
      <c r="J1500">
        <f>IFERROR(VLOOKUP(D1500:D2212,'Факторы ликвидности'!C$4:L$2204,5,FALSE),0)</f>
        <v>0</v>
      </c>
      <c r="K1500">
        <f>IFERROR(VLOOKUP(D1500:D2212,'Факторы ликвидности'!C$4:L$2204,6,FALSE),0)</f>
        <v>0</v>
      </c>
      <c r="L1500">
        <f>IFERROR(VLOOKUP(D1500:D2212,'Факторы ликвидности'!C$4:L$2204,7,FALSE),0)</f>
        <v>0</v>
      </c>
      <c r="M1500">
        <f>IFERROR(VLOOKUP(D1500:D2212,'Факторы ликвидности'!C$4:L$2204,8,FALSE),0)</f>
        <v>-0.1</v>
      </c>
      <c r="N1500">
        <f>IFERROR(VLOOKUP(D1500:D2212,'Факторы ликвидности'!C$4:L$2204,10,FALSE),0)</f>
        <v>-20.3</v>
      </c>
    </row>
    <row r="1501" spans="2:14" x14ac:dyDescent="0.3">
      <c r="B1501">
        <v>1497</v>
      </c>
      <c r="C1501" s="18">
        <f t="shared" si="28"/>
        <v>7</v>
      </c>
      <c r="D1501" s="19">
        <v>42295</v>
      </c>
      <c r="E1501">
        <f>IFERROR(VLOOKUP(D1500:D2213,'Остатки на корсчетах'!B$3:D$4956,2,FALSE),0)</f>
        <v>0</v>
      </c>
      <c r="F1501">
        <f>IFERROR(VLOOKUP(D1501:D2213,Сальдо!C$3:D$4010,2,FALSE),0)</f>
        <v>0</v>
      </c>
      <c r="G1501">
        <f>IFERROR(VLOOKUP(D1501:D2213,'Факторы ликвидности'!C$4:L$2204,2,FALSE),0)</f>
        <v>0</v>
      </c>
      <c r="H1501">
        <f>IFERROR(VLOOKUP(D1501:D2213,'Факторы ликвидности'!C$4:L$2204,3,FALSE),0)</f>
        <v>0</v>
      </c>
      <c r="I1501">
        <f>IFERROR(VLOOKUP(D1501:D2213,'Факторы ликвидности'!C$4:L$2204,4,FALSE),0)</f>
        <v>0</v>
      </c>
      <c r="J1501">
        <f>IFERROR(VLOOKUP(D1501:D2213,'Факторы ликвидности'!C$4:L$2204,5,FALSE),0)</f>
        <v>0</v>
      </c>
      <c r="K1501">
        <f>IFERROR(VLOOKUP(D1501:D2213,'Факторы ликвидности'!C$4:L$2204,6,FALSE),0)</f>
        <v>0</v>
      </c>
      <c r="L1501">
        <f>IFERROR(VLOOKUP(D1501:D2213,'Факторы ликвидности'!C$4:L$2204,7,FALSE),0)</f>
        <v>0</v>
      </c>
      <c r="M1501">
        <f>IFERROR(VLOOKUP(D1501:D2213,'Факторы ликвидности'!C$4:L$2204,8,FALSE),0)</f>
        <v>0</v>
      </c>
      <c r="N1501">
        <f>IFERROR(VLOOKUP(D1501:D2213,'Факторы ликвидности'!C$4:L$2204,10,FALSE),0)</f>
        <v>0</v>
      </c>
    </row>
    <row r="1502" spans="2:14" x14ac:dyDescent="0.3">
      <c r="B1502">
        <v>1498</v>
      </c>
      <c r="C1502" s="18">
        <f t="shared" si="28"/>
        <v>6</v>
      </c>
      <c r="D1502" s="19">
        <v>42294</v>
      </c>
      <c r="E1502">
        <f>IFERROR(VLOOKUP(D1501:D2214,'Остатки на корсчетах'!B$3:D$4956,2,FALSE),0)</f>
        <v>0</v>
      </c>
      <c r="F1502">
        <f>IFERROR(VLOOKUP(D1502:D2214,Сальдо!C$3:D$4010,2,FALSE),0)</f>
        <v>0</v>
      </c>
      <c r="G1502">
        <f>IFERROR(VLOOKUP(D1502:D2214,'Факторы ликвидности'!C$4:L$2204,2,FALSE),0)</f>
        <v>0</v>
      </c>
      <c r="H1502">
        <f>IFERROR(VLOOKUP(D1502:D2214,'Факторы ликвидности'!C$4:L$2204,3,FALSE),0)</f>
        <v>0</v>
      </c>
      <c r="I1502">
        <f>IFERROR(VLOOKUP(D1502:D2214,'Факторы ликвидности'!C$4:L$2204,4,FALSE),0)</f>
        <v>0</v>
      </c>
      <c r="J1502">
        <f>IFERROR(VLOOKUP(D1502:D2214,'Факторы ликвидности'!C$4:L$2204,5,FALSE),0)</f>
        <v>0</v>
      </c>
      <c r="K1502">
        <f>IFERROR(VLOOKUP(D1502:D2214,'Факторы ликвидности'!C$4:L$2204,6,FALSE),0)</f>
        <v>0</v>
      </c>
      <c r="L1502">
        <f>IFERROR(VLOOKUP(D1502:D2214,'Факторы ликвидности'!C$4:L$2204,7,FALSE),0)</f>
        <v>0</v>
      </c>
      <c r="M1502">
        <f>IFERROR(VLOOKUP(D1502:D2214,'Факторы ликвидности'!C$4:L$2204,8,FALSE),0)</f>
        <v>0</v>
      </c>
      <c r="N1502">
        <f>IFERROR(VLOOKUP(D1502:D2214,'Факторы ликвидности'!C$4:L$2204,10,FALSE),0)</f>
        <v>0</v>
      </c>
    </row>
    <row r="1503" spans="2:14" x14ac:dyDescent="0.3">
      <c r="B1503">
        <v>1499</v>
      </c>
      <c r="C1503" s="18">
        <f t="shared" si="28"/>
        <v>5</v>
      </c>
      <c r="D1503" s="19">
        <v>42293</v>
      </c>
      <c r="E1503">
        <f>IFERROR(VLOOKUP(D1502:D2215,'Остатки на корсчетах'!B$3:D$4956,2,FALSE),0)</f>
        <v>1425.5</v>
      </c>
      <c r="F1503">
        <f>IFERROR(VLOOKUP(D1503:D2215,Сальдо!C$3:D$4010,2,FALSE),0)</f>
        <v>93.1</v>
      </c>
      <c r="G1503">
        <f>IFERROR(VLOOKUP(D1503:D2215,'Факторы ликвидности'!C$4:L$2204,2,FALSE),0)</f>
        <v>-32.799999999999997</v>
      </c>
      <c r="H1503">
        <f>IFERROR(VLOOKUP(D1503:D2215,'Факторы ликвидности'!C$4:L$2204,3,FALSE),0)</f>
        <v>151.9</v>
      </c>
      <c r="I1503">
        <f>IFERROR(VLOOKUP(D1503:D2215,'Факторы ликвидности'!C$4:L$2204,4,FALSE),0)</f>
        <v>0</v>
      </c>
      <c r="J1503">
        <f>IFERROR(VLOOKUP(D1503:D2215,'Факторы ликвидности'!C$4:L$2204,5,FALSE),0)</f>
        <v>0</v>
      </c>
      <c r="K1503">
        <f>IFERROR(VLOOKUP(D1503:D2215,'Факторы ликвидности'!C$4:L$2204,6,FALSE),0)</f>
        <v>0</v>
      </c>
      <c r="L1503">
        <f>IFERROR(VLOOKUP(D1503:D2215,'Факторы ликвидности'!C$4:L$2204,7,FALSE),0)</f>
        <v>0</v>
      </c>
      <c r="M1503">
        <f>IFERROR(VLOOKUP(D1503:D2215,'Факторы ликвидности'!C$4:L$2204,8,FALSE),0)</f>
        <v>-4.0999999999999996</v>
      </c>
      <c r="N1503">
        <f>IFERROR(VLOOKUP(D1503:D2215,'Факторы ликвидности'!C$4:L$2204,10,FALSE),0)</f>
        <v>-13</v>
      </c>
    </row>
    <row r="1504" spans="2:14" x14ac:dyDescent="0.3">
      <c r="B1504">
        <v>1500</v>
      </c>
      <c r="C1504" s="18">
        <f t="shared" si="28"/>
        <v>4</v>
      </c>
      <c r="D1504" s="19">
        <v>42292</v>
      </c>
      <c r="E1504">
        <f>IFERROR(VLOOKUP(D1503:D2216,'Остатки на корсчетах'!B$3:D$4956,2,FALSE),0)</f>
        <v>1465</v>
      </c>
      <c r="F1504">
        <f>IFERROR(VLOOKUP(D1504:D2216,Сальдо!C$3:D$4010,2,FALSE),0)</f>
        <v>155.1</v>
      </c>
      <c r="G1504">
        <f>IFERROR(VLOOKUP(D1504:D2216,'Факторы ликвидности'!C$4:L$2204,2,FALSE),0)</f>
        <v>-34.1</v>
      </c>
      <c r="H1504">
        <f>IFERROR(VLOOKUP(D1504:D2216,'Факторы ликвидности'!C$4:L$2204,3,FALSE),0)</f>
        <v>-62.9</v>
      </c>
      <c r="I1504">
        <f>IFERROR(VLOOKUP(D1504:D2216,'Факторы ликвидности'!C$4:L$2204,4,FALSE),0)</f>
        <v>0</v>
      </c>
      <c r="J1504">
        <f>IFERROR(VLOOKUP(D1504:D2216,'Факторы ликвидности'!C$4:L$2204,5,FALSE),0)</f>
        <v>0</v>
      </c>
      <c r="K1504">
        <f>IFERROR(VLOOKUP(D1504:D2216,'Факторы ликвидности'!C$4:L$2204,6,FALSE),0)</f>
        <v>0</v>
      </c>
      <c r="L1504">
        <f>IFERROR(VLOOKUP(D1504:D2216,'Факторы ликвидности'!C$4:L$2204,7,FALSE),0)</f>
        <v>0</v>
      </c>
      <c r="M1504">
        <f>IFERROR(VLOOKUP(D1504:D2216,'Факторы ликвидности'!C$4:L$2204,8,FALSE),0)</f>
        <v>-2.4</v>
      </c>
      <c r="N1504">
        <f>IFERROR(VLOOKUP(D1504:D2216,'Факторы ликвидности'!C$4:L$2204,10,FALSE),0)</f>
        <v>59.8</v>
      </c>
    </row>
    <row r="1505" spans="2:14" x14ac:dyDescent="0.3">
      <c r="B1505">
        <v>1501</v>
      </c>
      <c r="C1505" s="18">
        <f t="shared" si="28"/>
        <v>3</v>
      </c>
      <c r="D1505" s="19">
        <v>42291</v>
      </c>
      <c r="E1505">
        <f>IFERROR(VLOOKUP(D1504:D2217,'Остатки на корсчетах'!B$3:D$4956,2,FALSE),0)</f>
        <v>1379.5</v>
      </c>
      <c r="F1505">
        <f>IFERROR(VLOOKUP(D1505:D2217,Сальдо!C$3:D$4010,2,FALSE),0)</f>
        <v>225.2</v>
      </c>
      <c r="G1505">
        <f>IFERROR(VLOOKUP(D1505:D2217,'Факторы ликвидности'!C$4:L$2204,2,FALSE),0)</f>
        <v>-18.600000000000001</v>
      </c>
      <c r="H1505">
        <f>IFERROR(VLOOKUP(D1505:D2217,'Факторы ликвидности'!C$4:L$2204,3,FALSE),0)</f>
        <v>43.2</v>
      </c>
      <c r="I1505">
        <f>IFERROR(VLOOKUP(D1505:D2217,'Факторы ликвидности'!C$4:L$2204,4,FALSE),0)</f>
        <v>0</v>
      </c>
      <c r="J1505">
        <f>IFERROR(VLOOKUP(D1505:D2217,'Факторы ликвидности'!C$4:L$2204,5,FALSE),0)</f>
        <v>0</v>
      </c>
      <c r="K1505">
        <f>IFERROR(VLOOKUP(D1505:D2217,'Факторы ликвидности'!C$4:L$2204,6,FALSE),0)</f>
        <v>0</v>
      </c>
      <c r="L1505">
        <f>IFERROR(VLOOKUP(D1505:D2217,'Факторы ликвидности'!C$4:L$2204,7,FALSE),0)</f>
        <v>0</v>
      </c>
      <c r="M1505">
        <f>IFERROR(VLOOKUP(D1505:D2217,'Факторы ликвидности'!C$4:L$2204,8,FALSE),0)</f>
        <v>0.9</v>
      </c>
      <c r="N1505">
        <f>IFERROR(VLOOKUP(D1505:D2217,'Факторы ликвидности'!C$4:L$2204,10,FALSE),0)</f>
        <v>60</v>
      </c>
    </row>
    <row r="1506" spans="2:14" x14ac:dyDescent="0.3">
      <c r="B1506">
        <v>1502</v>
      </c>
      <c r="C1506" s="16">
        <f t="shared" si="28"/>
        <v>2</v>
      </c>
      <c r="D1506" s="17">
        <v>42290</v>
      </c>
      <c r="E1506">
        <f>IFERROR(VLOOKUP(D1505:D2218,'Остатки на корсчетах'!B$3:D$4956,2,FALSE),0)</f>
        <v>1356.1</v>
      </c>
      <c r="F1506">
        <f>IFERROR(VLOOKUP(D1506:D2218,Сальдо!C$3:D$4010,2,FALSE),0)</f>
        <v>77.3</v>
      </c>
      <c r="G1506">
        <f>IFERROR(VLOOKUP(D1506:D2218,'Факторы ликвидности'!C$4:L$2204,2,FALSE),0)</f>
        <v>-4.5</v>
      </c>
      <c r="H1506">
        <f>IFERROR(VLOOKUP(D1506:D2218,'Факторы ликвидности'!C$4:L$2204,3,FALSE),0)</f>
        <v>42.3</v>
      </c>
      <c r="I1506">
        <f>IFERROR(VLOOKUP(D1506:D2218,'Факторы ликвидности'!C$4:L$2204,4,FALSE),0)</f>
        <v>0</v>
      </c>
      <c r="J1506">
        <f>IFERROR(VLOOKUP(D1506:D2218,'Факторы ликвидности'!C$4:L$2204,5,FALSE),0)</f>
        <v>0</v>
      </c>
      <c r="K1506">
        <f>IFERROR(VLOOKUP(D1506:D2218,'Факторы ликвидности'!C$4:L$2204,6,FALSE),0)</f>
        <v>0</v>
      </c>
      <c r="L1506">
        <f>IFERROR(VLOOKUP(D1506:D2218,'Факторы ликвидности'!C$4:L$2204,7,FALSE),0)</f>
        <v>0</v>
      </c>
      <c r="M1506">
        <f>IFERROR(VLOOKUP(D1506:D2218,'Факторы ликвидности'!C$4:L$2204,8,FALSE),0)</f>
        <v>0</v>
      </c>
      <c r="N1506">
        <f>IFERROR(VLOOKUP(D1506:D2218,'Факторы ликвидности'!C$4:L$2204,10,FALSE),0)</f>
        <v>-14.4</v>
      </c>
    </row>
    <row r="1507" spans="2:14" x14ac:dyDescent="0.3">
      <c r="B1507">
        <v>1503</v>
      </c>
      <c r="C1507" s="16">
        <f t="shared" si="28"/>
        <v>1</v>
      </c>
      <c r="D1507" s="17">
        <v>42289</v>
      </c>
      <c r="E1507">
        <f>IFERROR(VLOOKUP(D1506:D2219,'Остатки на корсчетах'!B$3:D$4956,2,FALSE),0)</f>
        <v>1068.5</v>
      </c>
      <c r="F1507">
        <f>IFERROR(VLOOKUP(D1507:D2219,Сальдо!C$3:D$4010,2,FALSE),0)</f>
        <v>219.2</v>
      </c>
      <c r="G1507">
        <f>IFERROR(VLOOKUP(D1507:D2219,'Факторы ликвидности'!C$4:L$2204,2,FALSE),0)</f>
        <v>22.1</v>
      </c>
      <c r="H1507">
        <f>IFERROR(VLOOKUP(D1507:D2219,'Факторы ликвидности'!C$4:L$2204,3,FALSE),0)</f>
        <v>123.1</v>
      </c>
      <c r="I1507">
        <f>IFERROR(VLOOKUP(D1507:D2219,'Факторы ликвидности'!C$4:L$2204,4,FALSE),0)</f>
        <v>0</v>
      </c>
      <c r="J1507">
        <f>IFERROR(VLOOKUP(D1507:D2219,'Факторы ликвидности'!C$4:L$2204,5,FALSE),0)</f>
        <v>0</v>
      </c>
      <c r="K1507">
        <f>IFERROR(VLOOKUP(D1507:D2219,'Факторы ликвидности'!C$4:L$2204,6,FALSE),0)</f>
        <v>0</v>
      </c>
      <c r="L1507">
        <f>IFERROR(VLOOKUP(D1507:D2219,'Факторы ликвидности'!C$4:L$2204,7,FALSE),0)</f>
        <v>0</v>
      </c>
      <c r="M1507">
        <f>IFERROR(VLOOKUP(D1507:D2219,'Факторы ликвидности'!C$4:L$2204,8,FALSE),0)</f>
        <v>0</v>
      </c>
      <c r="N1507">
        <f>IFERROR(VLOOKUP(D1507:D2219,'Факторы ликвидности'!C$4:L$2204,10,FALSE),0)</f>
        <v>142.4</v>
      </c>
    </row>
    <row r="1508" spans="2:14" x14ac:dyDescent="0.3">
      <c r="B1508">
        <v>1504</v>
      </c>
      <c r="C1508" s="16">
        <f t="shared" si="28"/>
        <v>7</v>
      </c>
      <c r="D1508" s="17">
        <v>42288</v>
      </c>
      <c r="E1508">
        <f>IFERROR(VLOOKUP(D1507:D2220,'Остатки на корсчетах'!B$3:D$4956,2,FALSE),0)</f>
        <v>0</v>
      </c>
      <c r="F1508">
        <f>IFERROR(VLOOKUP(D1508:D2220,Сальдо!C$3:D$4010,2,FALSE),0)</f>
        <v>0</v>
      </c>
      <c r="G1508">
        <f>IFERROR(VLOOKUP(D1508:D2220,'Факторы ликвидности'!C$4:L$2204,2,FALSE),0)</f>
        <v>0</v>
      </c>
      <c r="H1508">
        <f>IFERROR(VLOOKUP(D1508:D2220,'Факторы ликвидности'!C$4:L$2204,3,FALSE),0)</f>
        <v>0</v>
      </c>
      <c r="I1508">
        <f>IFERROR(VLOOKUP(D1508:D2220,'Факторы ликвидности'!C$4:L$2204,4,FALSE),0)</f>
        <v>0</v>
      </c>
      <c r="J1508">
        <f>IFERROR(VLOOKUP(D1508:D2220,'Факторы ликвидности'!C$4:L$2204,5,FALSE),0)</f>
        <v>0</v>
      </c>
      <c r="K1508">
        <f>IFERROR(VLOOKUP(D1508:D2220,'Факторы ликвидности'!C$4:L$2204,6,FALSE),0)</f>
        <v>0</v>
      </c>
      <c r="L1508">
        <f>IFERROR(VLOOKUP(D1508:D2220,'Факторы ликвидности'!C$4:L$2204,7,FALSE),0)</f>
        <v>0</v>
      </c>
      <c r="M1508">
        <f>IFERROR(VLOOKUP(D1508:D2220,'Факторы ликвидности'!C$4:L$2204,8,FALSE),0)</f>
        <v>0</v>
      </c>
      <c r="N1508">
        <f>IFERROR(VLOOKUP(D1508:D2220,'Факторы ликвидности'!C$4:L$2204,10,FALSE),0)</f>
        <v>0</v>
      </c>
    </row>
    <row r="1509" spans="2:14" x14ac:dyDescent="0.3">
      <c r="B1509">
        <v>1505</v>
      </c>
      <c r="C1509" s="16">
        <f t="shared" si="28"/>
        <v>6</v>
      </c>
      <c r="D1509" s="17">
        <v>42287</v>
      </c>
      <c r="E1509">
        <f>IFERROR(VLOOKUP(D1508:D2221,'Остатки на корсчетах'!B$3:D$4956,2,FALSE),0)</f>
        <v>0</v>
      </c>
      <c r="F1509">
        <f>IFERROR(VLOOKUP(D1509:D2221,Сальдо!C$3:D$4010,2,FALSE),0)</f>
        <v>0</v>
      </c>
      <c r="G1509">
        <f>IFERROR(VLOOKUP(D1509:D2221,'Факторы ликвидности'!C$4:L$2204,2,FALSE),0)</f>
        <v>0</v>
      </c>
      <c r="H1509">
        <f>IFERROR(VLOOKUP(D1509:D2221,'Факторы ликвидности'!C$4:L$2204,3,FALSE),0)</f>
        <v>0</v>
      </c>
      <c r="I1509">
        <f>IFERROR(VLOOKUP(D1509:D2221,'Факторы ликвидности'!C$4:L$2204,4,FALSE),0)</f>
        <v>0</v>
      </c>
      <c r="J1509">
        <f>IFERROR(VLOOKUP(D1509:D2221,'Факторы ликвидности'!C$4:L$2204,5,FALSE),0)</f>
        <v>0</v>
      </c>
      <c r="K1509">
        <f>IFERROR(VLOOKUP(D1509:D2221,'Факторы ликвидности'!C$4:L$2204,6,FALSE),0)</f>
        <v>0</v>
      </c>
      <c r="L1509">
        <f>IFERROR(VLOOKUP(D1509:D2221,'Факторы ликвидности'!C$4:L$2204,7,FALSE),0)</f>
        <v>0</v>
      </c>
      <c r="M1509">
        <f>IFERROR(VLOOKUP(D1509:D2221,'Факторы ликвидности'!C$4:L$2204,8,FALSE),0)</f>
        <v>0</v>
      </c>
      <c r="N1509">
        <f>IFERROR(VLOOKUP(D1509:D2221,'Факторы ликвидности'!C$4:L$2204,10,FALSE),0)</f>
        <v>0</v>
      </c>
    </row>
    <row r="1510" spans="2:14" x14ac:dyDescent="0.3">
      <c r="B1510">
        <v>1506</v>
      </c>
      <c r="C1510" s="16">
        <f t="shared" si="28"/>
        <v>5</v>
      </c>
      <c r="D1510" s="17">
        <v>42286</v>
      </c>
      <c r="E1510">
        <f>IFERROR(VLOOKUP(D1509:D2222,'Остатки на корсчетах'!B$3:D$4956,2,FALSE),0)</f>
        <v>1081.3</v>
      </c>
      <c r="F1510">
        <f>IFERROR(VLOOKUP(D1510:D2222,Сальдо!C$3:D$4010,2,FALSE),0)</f>
        <v>273.89999999999998</v>
      </c>
      <c r="G1510">
        <f>IFERROR(VLOOKUP(D1510:D2222,'Факторы ликвидности'!C$4:L$2204,2,FALSE),0)</f>
        <v>-49</v>
      </c>
      <c r="H1510">
        <f>IFERROR(VLOOKUP(D1510:D2222,'Факторы ликвидности'!C$4:L$2204,3,FALSE),0)</f>
        <v>-12.5</v>
      </c>
      <c r="I1510">
        <f>IFERROR(VLOOKUP(D1510:D2222,'Факторы ликвидности'!C$4:L$2204,4,FALSE),0)</f>
        <v>0</v>
      </c>
      <c r="J1510">
        <f>IFERROR(VLOOKUP(D1510:D2222,'Факторы ликвидности'!C$4:L$2204,5,FALSE),0)</f>
        <v>0</v>
      </c>
      <c r="K1510">
        <f>IFERROR(VLOOKUP(D1510:D2222,'Факторы ликвидности'!C$4:L$2204,6,FALSE),0)</f>
        <v>0</v>
      </c>
      <c r="L1510">
        <f>IFERROR(VLOOKUP(D1510:D2222,'Факторы ликвидности'!C$4:L$2204,7,FALSE),0)</f>
        <v>0</v>
      </c>
      <c r="M1510">
        <f>IFERROR(VLOOKUP(D1510:D2222,'Факторы ликвидности'!C$4:L$2204,8,FALSE),0)</f>
        <v>0.4</v>
      </c>
      <c r="N1510">
        <f>IFERROR(VLOOKUP(D1510:D2222,'Факторы ликвидности'!C$4:L$2204,10,FALSE),0)</f>
        <v>48.4</v>
      </c>
    </row>
    <row r="1511" spans="2:14" x14ac:dyDescent="0.3">
      <c r="B1511">
        <v>1507</v>
      </c>
      <c r="C1511" s="16">
        <f t="shared" si="28"/>
        <v>4</v>
      </c>
      <c r="D1511" s="17">
        <v>42285</v>
      </c>
      <c r="E1511">
        <f>IFERROR(VLOOKUP(D1510:D2223,'Остатки на корсчетах'!B$3:D$4956,2,FALSE),0)</f>
        <v>967.8</v>
      </c>
      <c r="F1511">
        <f>IFERROR(VLOOKUP(D1511:D2223,Сальдо!C$3:D$4010,2,FALSE),0)</f>
        <v>354.2</v>
      </c>
      <c r="G1511">
        <f>IFERROR(VLOOKUP(D1511:D2223,'Факторы ликвидности'!C$4:L$2204,2,FALSE),0)</f>
        <v>-43.6</v>
      </c>
      <c r="H1511">
        <f>IFERROR(VLOOKUP(D1511:D2223,'Факторы ликвидности'!C$4:L$2204,3,FALSE),0)</f>
        <v>78.7</v>
      </c>
      <c r="I1511">
        <f>IFERROR(VLOOKUP(D1511:D2223,'Факторы ликвидности'!C$4:L$2204,4,FALSE),0)</f>
        <v>0</v>
      </c>
      <c r="J1511">
        <f>IFERROR(VLOOKUP(D1511:D2223,'Факторы ликвидности'!C$4:L$2204,5,FALSE),0)</f>
        <v>0</v>
      </c>
      <c r="K1511">
        <f>IFERROR(VLOOKUP(D1511:D2223,'Факторы ликвидности'!C$4:L$2204,6,FALSE),0)</f>
        <v>0</v>
      </c>
      <c r="L1511">
        <f>IFERROR(VLOOKUP(D1511:D2223,'Факторы ликвидности'!C$4:L$2204,7,FALSE),0)</f>
        <v>0</v>
      </c>
      <c r="M1511">
        <f>IFERROR(VLOOKUP(D1511:D2223,'Факторы ликвидности'!C$4:L$2204,8,FALSE),0)</f>
        <v>0</v>
      </c>
      <c r="N1511">
        <f>IFERROR(VLOOKUP(D1511:D2223,'Факторы ликвидности'!C$4:L$2204,10,FALSE),0)</f>
        <v>78.400000000000006</v>
      </c>
    </row>
    <row r="1512" spans="2:14" x14ac:dyDescent="0.3">
      <c r="B1512">
        <v>1508</v>
      </c>
      <c r="C1512" s="16">
        <f t="shared" si="28"/>
        <v>3</v>
      </c>
      <c r="D1512" s="17">
        <v>42284</v>
      </c>
      <c r="E1512">
        <f>IFERROR(VLOOKUP(D1511:D2224,'Остатки на корсчетах'!B$3:D$4956,2,FALSE),0)</f>
        <v>1210.4000000000001</v>
      </c>
      <c r="F1512">
        <f>IFERROR(VLOOKUP(D1512:D2224,Сальдо!C$3:D$4010,2,FALSE),0)</f>
        <v>89</v>
      </c>
      <c r="G1512">
        <f>IFERROR(VLOOKUP(D1512:D2224,'Факторы ликвидности'!C$4:L$2204,2,FALSE),0)</f>
        <v>-17.399999999999999</v>
      </c>
      <c r="H1512">
        <f>IFERROR(VLOOKUP(D1512:D2224,'Факторы ликвидности'!C$4:L$2204,3,FALSE),0)</f>
        <v>51.7</v>
      </c>
      <c r="I1512">
        <f>IFERROR(VLOOKUP(D1512:D2224,'Факторы ликвидности'!C$4:L$2204,4,FALSE),0)</f>
        <v>0</v>
      </c>
      <c r="J1512">
        <f>IFERROR(VLOOKUP(D1512:D2224,'Факторы ликвидности'!C$4:L$2204,5,FALSE),0)</f>
        <v>0</v>
      </c>
      <c r="K1512">
        <f>IFERROR(VLOOKUP(D1512:D2224,'Факторы ликвидности'!C$4:L$2204,6,FALSE),0)</f>
        <v>0</v>
      </c>
      <c r="L1512">
        <f>IFERROR(VLOOKUP(D1512:D2224,'Факторы ликвидности'!C$4:L$2204,7,FALSE),0)</f>
        <v>0</v>
      </c>
      <c r="M1512">
        <f>IFERROR(VLOOKUP(D1512:D2224,'Факторы ликвидности'!C$4:L$2204,8,FALSE),0)</f>
        <v>0</v>
      </c>
      <c r="N1512">
        <f>IFERROR(VLOOKUP(D1512:D2224,'Факторы ликвидности'!C$4:L$2204,10,FALSE),0)</f>
        <v>-276.89999999999998</v>
      </c>
    </row>
    <row r="1513" spans="2:14" x14ac:dyDescent="0.3">
      <c r="B1513">
        <v>1509</v>
      </c>
      <c r="C1513" s="18">
        <f t="shared" si="28"/>
        <v>2</v>
      </c>
      <c r="D1513" s="8">
        <v>42283</v>
      </c>
      <c r="E1513">
        <f>IFERROR(VLOOKUP(D1512:D2225,'Остатки на корсчетах'!B$3:D$4956,2,FALSE),0)</f>
        <v>1414.1</v>
      </c>
      <c r="F1513">
        <f>IFERROR(VLOOKUP(D1513:D2225,Сальдо!C$3:D$4010,2,FALSE),0)</f>
        <v>197.5</v>
      </c>
      <c r="G1513">
        <f>IFERROR(VLOOKUP(D1513:D2225,'Факторы ликвидности'!C$4:L$2204,2,FALSE),0)</f>
        <v>-8.4</v>
      </c>
      <c r="H1513">
        <f>IFERROR(VLOOKUP(D1513:D2225,'Факторы ликвидности'!C$4:L$2204,3,FALSE),0)</f>
        <v>-94</v>
      </c>
      <c r="I1513">
        <f>IFERROR(VLOOKUP(D1513:D2225,'Факторы ликвидности'!C$4:L$2204,4,FALSE),0)</f>
        <v>0</v>
      </c>
      <c r="J1513">
        <f>IFERROR(VLOOKUP(D1513:D2225,'Факторы ликвидности'!C$4:L$2204,5,FALSE),0)</f>
        <v>0</v>
      </c>
      <c r="K1513">
        <f>IFERROR(VLOOKUP(D1513:D2225,'Факторы ликвидности'!C$4:L$2204,6,FALSE),0)</f>
        <v>0</v>
      </c>
      <c r="L1513">
        <f>IFERROR(VLOOKUP(D1513:D2225,'Факторы ликвидности'!C$4:L$2204,7,FALSE),0)</f>
        <v>0</v>
      </c>
      <c r="M1513">
        <f>IFERROR(VLOOKUP(D1513:D2225,'Факторы ликвидности'!C$4:L$2204,8,FALSE),0)</f>
        <v>0</v>
      </c>
      <c r="N1513">
        <f>IFERROR(VLOOKUP(D1513:D2225,'Факторы ликвидности'!C$4:L$2204,10,FALSE),0)</f>
        <v>-101.3</v>
      </c>
    </row>
    <row r="1514" spans="2:14" x14ac:dyDescent="0.3">
      <c r="B1514">
        <v>1510</v>
      </c>
      <c r="C1514" s="18">
        <f t="shared" si="28"/>
        <v>1</v>
      </c>
      <c r="D1514" s="8">
        <v>42282</v>
      </c>
      <c r="E1514">
        <f>IFERROR(VLOOKUP(D1513:D2226,'Остатки на корсчетах'!B$3:D$4956,2,FALSE),0)</f>
        <v>1434.2</v>
      </c>
      <c r="F1514">
        <f>IFERROR(VLOOKUP(D1514:D2226,Сальдо!C$3:D$4010,2,FALSE),0)</f>
        <v>93.2</v>
      </c>
      <c r="G1514">
        <f>IFERROR(VLOOKUP(D1514:D2226,'Факторы ликвидности'!C$4:L$2204,2,FALSE),0)</f>
        <v>22.4</v>
      </c>
      <c r="H1514">
        <f>IFERROR(VLOOKUP(D1514:D2226,'Факторы ликвидности'!C$4:L$2204,3,FALSE),0)</f>
        <v>61.9</v>
      </c>
      <c r="I1514">
        <f>IFERROR(VLOOKUP(D1514:D2226,'Факторы ликвидности'!C$4:L$2204,4,FALSE),0)</f>
        <v>0</v>
      </c>
      <c r="J1514">
        <f>IFERROR(VLOOKUP(D1514:D2226,'Факторы ликвидности'!C$4:L$2204,5,FALSE),0)</f>
        <v>0</v>
      </c>
      <c r="K1514">
        <f>IFERROR(VLOOKUP(D1514:D2226,'Факторы ликвидности'!C$4:L$2204,6,FALSE),0)</f>
        <v>0</v>
      </c>
      <c r="L1514">
        <f>IFERROR(VLOOKUP(D1514:D2226,'Факторы ликвидности'!C$4:L$2204,7,FALSE),0)</f>
        <v>0</v>
      </c>
      <c r="M1514">
        <f>IFERROR(VLOOKUP(D1514:D2226,'Факторы ликвидности'!C$4:L$2204,8,FALSE),0)</f>
        <v>0</v>
      </c>
      <c r="N1514">
        <f>IFERROR(VLOOKUP(D1514:D2226,'Факторы ликвидности'!C$4:L$2204,10,FALSE),0)</f>
        <v>-104.4</v>
      </c>
    </row>
    <row r="1515" spans="2:14" x14ac:dyDescent="0.3">
      <c r="B1515">
        <v>1511</v>
      </c>
      <c r="C1515" s="18">
        <f t="shared" si="28"/>
        <v>7</v>
      </c>
      <c r="D1515" s="19">
        <v>42281</v>
      </c>
      <c r="E1515">
        <f>IFERROR(VLOOKUP(D1514:D2227,'Остатки на корсчетах'!B$3:D$4956,2,FALSE),0)</f>
        <v>0</v>
      </c>
      <c r="F1515">
        <f>IFERROR(VLOOKUP(D1515:D2227,Сальдо!C$3:D$4010,2,FALSE),0)</f>
        <v>0</v>
      </c>
      <c r="G1515">
        <f>IFERROR(VLOOKUP(D1515:D2227,'Факторы ликвидности'!C$4:L$2204,2,FALSE),0)</f>
        <v>0</v>
      </c>
      <c r="H1515">
        <f>IFERROR(VLOOKUP(D1515:D2227,'Факторы ликвидности'!C$4:L$2204,3,FALSE),0)</f>
        <v>0</v>
      </c>
      <c r="I1515">
        <f>IFERROR(VLOOKUP(D1515:D2227,'Факторы ликвидности'!C$4:L$2204,4,FALSE),0)</f>
        <v>0</v>
      </c>
      <c r="J1515">
        <f>IFERROR(VLOOKUP(D1515:D2227,'Факторы ликвидности'!C$4:L$2204,5,FALSE),0)</f>
        <v>0</v>
      </c>
      <c r="K1515">
        <f>IFERROR(VLOOKUP(D1515:D2227,'Факторы ликвидности'!C$4:L$2204,6,FALSE),0)</f>
        <v>0</v>
      </c>
      <c r="L1515">
        <f>IFERROR(VLOOKUP(D1515:D2227,'Факторы ликвидности'!C$4:L$2204,7,FALSE),0)</f>
        <v>0</v>
      </c>
      <c r="M1515">
        <f>IFERROR(VLOOKUP(D1515:D2227,'Факторы ликвидности'!C$4:L$2204,8,FALSE),0)</f>
        <v>0</v>
      </c>
      <c r="N1515">
        <f>IFERROR(VLOOKUP(D1515:D2227,'Факторы ликвидности'!C$4:L$2204,10,FALSE),0)</f>
        <v>0</v>
      </c>
    </row>
    <row r="1516" spans="2:14" x14ac:dyDescent="0.3">
      <c r="B1516">
        <v>1512</v>
      </c>
      <c r="C1516" s="18">
        <f t="shared" si="28"/>
        <v>6</v>
      </c>
      <c r="D1516" s="19">
        <v>42280</v>
      </c>
      <c r="E1516">
        <f>IFERROR(VLOOKUP(D1515:D2228,'Остатки на корсчетах'!B$3:D$4956,2,FALSE),0)</f>
        <v>0</v>
      </c>
      <c r="F1516">
        <f>IFERROR(VLOOKUP(D1516:D2228,Сальдо!C$3:D$4010,2,FALSE),0)</f>
        <v>0</v>
      </c>
      <c r="G1516">
        <f>IFERROR(VLOOKUP(D1516:D2228,'Факторы ликвидности'!C$4:L$2204,2,FALSE),0)</f>
        <v>0</v>
      </c>
      <c r="H1516">
        <f>IFERROR(VLOOKUP(D1516:D2228,'Факторы ликвидности'!C$4:L$2204,3,FALSE),0)</f>
        <v>0</v>
      </c>
      <c r="I1516">
        <f>IFERROR(VLOOKUP(D1516:D2228,'Факторы ликвидности'!C$4:L$2204,4,FALSE),0)</f>
        <v>0</v>
      </c>
      <c r="J1516">
        <f>IFERROR(VLOOKUP(D1516:D2228,'Факторы ликвидности'!C$4:L$2204,5,FALSE),0)</f>
        <v>0</v>
      </c>
      <c r="K1516">
        <f>IFERROR(VLOOKUP(D1516:D2228,'Факторы ликвидности'!C$4:L$2204,6,FALSE),0)</f>
        <v>0</v>
      </c>
      <c r="L1516">
        <f>IFERROR(VLOOKUP(D1516:D2228,'Факторы ликвидности'!C$4:L$2204,7,FALSE),0)</f>
        <v>0</v>
      </c>
      <c r="M1516">
        <f>IFERROR(VLOOKUP(D1516:D2228,'Факторы ликвидности'!C$4:L$2204,8,FALSE),0)</f>
        <v>0</v>
      </c>
      <c r="N1516">
        <f>IFERROR(VLOOKUP(D1516:D2228,'Факторы ликвидности'!C$4:L$2204,10,FALSE),0)</f>
        <v>0</v>
      </c>
    </row>
    <row r="1517" spans="2:14" x14ac:dyDescent="0.3">
      <c r="B1517">
        <v>1513</v>
      </c>
      <c r="C1517" s="18">
        <f t="shared" si="28"/>
        <v>5</v>
      </c>
      <c r="D1517" s="19">
        <v>42279</v>
      </c>
      <c r="E1517">
        <f>IFERROR(VLOOKUP(D1516:D2229,'Остатки на корсчетах'!B$3:D$4956,2,FALSE),0)</f>
        <v>1337.1</v>
      </c>
      <c r="F1517">
        <f>IFERROR(VLOOKUP(D1517:D2229,Сальдо!C$3:D$4010,2,FALSE),0)</f>
        <v>91.4</v>
      </c>
      <c r="G1517">
        <f>IFERROR(VLOOKUP(D1517:D2229,'Факторы ликвидности'!C$4:L$2204,2,FALSE),0)</f>
        <v>-33.200000000000003</v>
      </c>
      <c r="H1517">
        <f>IFERROR(VLOOKUP(D1517:D2229,'Факторы ликвидности'!C$4:L$2204,3,FALSE),0)</f>
        <v>132.6</v>
      </c>
      <c r="I1517">
        <f>IFERROR(VLOOKUP(D1517:D2229,'Факторы ликвидности'!C$4:L$2204,4,FALSE),0)</f>
        <v>0</v>
      </c>
      <c r="J1517">
        <f>IFERROR(VLOOKUP(D1517:D2229,'Факторы ликвидности'!C$4:L$2204,5,FALSE),0)</f>
        <v>0</v>
      </c>
      <c r="K1517">
        <f>IFERROR(VLOOKUP(D1517:D2229,'Факторы ликвидности'!C$4:L$2204,6,FALSE),0)</f>
        <v>0</v>
      </c>
      <c r="L1517">
        <f>IFERROR(VLOOKUP(D1517:D2229,'Факторы ликвидности'!C$4:L$2204,7,FALSE),0)</f>
        <v>0</v>
      </c>
      <c r="M1517">
        <f>IFERROR(VLOOKUP(D1517:D2229,'Факторы ликвидности'!C$4:L$2204,8,FALSE),0)</f>
        <v>0</v>
      </c>
      <c r="N1517">
        <f>IFERROR(VLOOKUP(D1517:D2229,'Факторы ликвидности'!C$4:L$2204,10,FALSE),0)</f>
        <v>-2.2999999999999998</v>
      </c>
    </row>
    <row r="1518" spans="2:14" x14ac:dyDescent="0.3">
      <c r="B1518">
        <v>1514</v>
      </c>
      <c r="C1518" s="18">
        <f t="shared" si="28"/>
        <v>4</v>
      </c>
      <c r="D1518" s="19">
        <v>42278</v>
      </c>
      <c r="E1518">
        <f>IFERROR(VLOOKUP(D1517:D2230,'Остатки на корсчетах'!B$3:D$4956,2,FALSE),0)</f>
        <v>1453.8</v>
      </c>
      <c r="F1518">
        <f>IFERROR(VLOOKUP(D1518:D2230,Сальдо!C$3:D$4010,2,FALSE),0)</f>
        <v>-48.1</v>
      </c>
      <c r="G1518">
        <f>IFERROR(VLOOKUP(D1518:D2230,'Факторы ликвидности'!C$4:L$2204,2,FALSE),0)</f>
        <v>-11.8</v>
      </c>
      <c r="H1518">
        <f>IFERROR(VLOOKUP(D1518:D2230,'Факторы ликвидности'!C$4:L$2204,3,FALSE),0)</f>
        <v>27</v>
      </c>
      <c r="I1518">
        <f>IFERROR(VLOOKUP(D1518:D2230,'Факторы ликвидности'!C$4:L$2204,4,FALSE),0)</f>
        <v>0</v>
      </c>
      <c r="J1518">
        <f>IFERROR(VLOOKUP(D1518:D2230,'Факторы ликвидности'!C$4:L$2204,5,FALSE),0)</f>
        <v>0</v>
      </c>
      <c r="K1518">
        <f>IFERROR(VLOOKUP(D1518:D2230,'Факторы ликвидности'!C$4:L$2204,6,FALSE),0)</f>
        <v>0</v>
      </c>
      <c r="L1518">
        <f>IFERROR(VLOOKUP(D1518:D2230,'Факторы ликвидности'!C$4:L$2204,7,FALSE),0)</f>
        <v>0</v>
      </c>
      <c r="M1518">
        <f>IFERROR(VLOOKUP(D1518:D2230,'Факторы ликвидности'!C$4:L$2204,8,FALSE),0)</f>
        <v>0</v>
      </c>
      <c r="N1518">
        <f>IFERROR(VLOOKUP(D1518:D2230,'Факторы ликвидности'!C$4:L$2204,10,FALSE),0)</f>
        <v>-132</v>
      </c>
    </row>
    <row r="1519" spans="2:14" x14ac:dyDescent="0.3">
      <c r="B1519">
        <v>1515</v>
      </c>
      <c r="C1519" s="18">
        <f t="shared" si="28"/>
        <v>3</v>
      </c>
      <c r="D1519" s="19">
        <v>42277</v>
      </c>
      <c r="E1519">
        <f>IFERROR(VLOOKUP(D1518:D2231,'Остатки на корсчетах'!B$3:D$4956,2,FALSE),0)</f>
        <v>1572.2</v>
      </c>
      <c r="F1519">
        <f>IFERROR(VLOOKUP(D1519:D2231,Сальдо!C$3:D$4010,2,FALSE),0)</f>
        <v>-359</v>
      </c>
      <c r="G1519">
        <f>IFERROR(VLOOKUP(D1519:D2231,'Факторы ликвидности'!C$4:L$2204,2,FALSE),0)</f>
        <v>16.899999999999999</v>
      </c>
      <c r="H1519">
        <f>IFERROR(VLOOKUP(D1519:D2231,'Факторы ликвидности'!C$4:L$2204,3,FALSE),0)</f>
        <v>208.6</v>
      </c>
      <c r="I1519">
        <f>IFERROR(VLOOKUP(D1519:D2231,'Факторы ликвидности'!C$4:L$2204,4,FALSE),0)</f>
        <v>0</v>
      </c>
      <c r="J1519">
        <f>IFERROR(VLOOKUP(D1519:D2231,'Факторы ликвидности'!C$4:L$2204,5,FALSE),0)</f>
        <v>0</v>
      </c>
      <c r="K1519">
        <f>IFERROR(VLOOKUP(D1519:D2231,'Факторы ликвидности'!C$4:L$2204,6,FALSE),0)</f>
        <v>0</v>
      </c>
      <c r="L1519">
        <f>IFERROR(VLOOKUP(D1519:D2231,'Факторы ликвидности'!C$4:L$2204,7,FALSE),0)</f>
        <v>0</v>
      </c>
      <c r="M1519">
        <f>IFERROR(VLOOKUP(D1519:D2231,'Факторы ликвидности'!C$4:L$2204,8,FALSE),0)</f>
        <v>0</v>
      </c>
      <c r="N1519">
        <f>IFERROR(VLOOKUP(D1519:D2231,'Факторы ликвидности'!C$4:L$2204,10,FALSE),0)</f>
        <v>-343.9</v>
      </c>
    </row>
    <row r="1520" spans="2:14" x14ac:dyDescent="0.3">
      <c r="B1520">
        <v>1516</v>
      </c>
      <c r="C1520" s="16">
        <f t="shared" si="28"/>
        <v>2</v>
      </c>
      <c r="D1520" s="17">
        <v>42276</v>
      </c>
      <c r="E1520">
        <f>IFERROR(VLOOKUP(D1519:D2232,'Остатки на корсчетах'!B$3:D$4956,2,FALSE),0)</f>
        <v>1234</v>
      </c>
      <c r="F1520">
        <f>IFERROR(VLOOKUP(D1520:D2232,Сальдо!C$3:D$4010,2,FALSE),0)</f>
        <v>196.4</v>
      </c>
      <c r="G1520">
        <f>IFERROR(VLOOKUP(D1520:D2232,'Факторы ликвидности'!C$4:L$2204,2,FALSE),0)</f>
        <v>38.5</v>
      </c>
      <c r="H1520">
        <f>IFERROR(VLOOKUP(D1520:D2232,'Факторы ликвидности'!C$4:L$2204,3,FALSE),0)</f>
        <v>276.3</v>
      </c>
      <c r="I1520">
        <f>IFERROR(VLOOKUP(D1520:D2232,'Факторы ликвидности'!C$4:L$2204,4,FALSE),0)</f>
        <v>0</v>
      </c>
      <c r="J1520">
        <f>IFERROR(VLOOKUP(D1520:D2232,'Факторы ликвидности'!C$4:L$2204,5,FALSE),0)</f>
        <v>0</v>
      </c>
      <c r="K1520">
        <f>IFERROR(VLOOKUP(D1520:D2232,'Факторы ликвидности'!C$4:L$2204,6,FALSE),0)</f>
        <v>0</v>
      </c>
      <c r="L1520">
        <f>IFERROR(VLOOKUP(D1520:D2232,'Факторы ликвидности'!C$4:L$2204,7,FALSE),0)</f>
        <v>0</v>
      </c>
      <c r="M1520">
        <f>IFERROR(VLOOKUP(D1520:D2232,'Факторы ликвидности'!C$4:L$2204,8,FALSE),0)</f>
        <v>0</v>
      </c>
      <c r="N1520">
        <f>IFERROR(VLOOKUP(D1520:D2232,'Факторы ликвидности'!C$4:L$2204,10,FALSE),0)</f>
        <v>23.4</v>
      </c>
    </row>
    <row r="1521" spans="2:14" x14ac:dyDescent="0.3">
      <c r="B1521">
        <v>1517</v>
      </c>
      <c r="C1521" s="16">
        <f t="shared" si="28"/>
        <v>1</v>
      </c>
      <c r="D1521" s="17">
        <v>42275</v>
      </c>
      <c r="E1521">
        <f>IFERROR(VLOOKUP(D1520:D2233,'Остатки на корсчетах'!B$3:D$4956,2,FALSE),0)</f>
        <v>1401.3</v>
      </c>
      <c r="F1521">
        <f>IFERROR(VLOOKUP(D1521:D2233,Сальдо!C$3:D$4010,2,FALSE),0)</f>
        <v>177.5</v>
      </c>
      <c r="G1521">
        <f>IFERROR(VLOOKUP(D1521:D2233,'Факторы ликвидности'!C$4:L$2204,2,FALSE),0)</f>
        <v>60.5</v>
      </c>
      <c r="H1521">
        <f>IFERROR(VLOOKUP(D1521:D2233,'Факторы ликвидности'!C$4:L$2204,3,FALSE),0)</f>
        <v>-209.4</v>
      </c>
      <c r="I1521">
        <f>IFERROR(VLOOKUP(D1521:D2233,'Факторы ликвидности'!C$4:L$2204,4,FALSE),0)</f>
        <v>0</v>
      </c>
      <c r="J1521">
        <f>IFERROR(VLOOKUP(D1521:D2233,'Факторы ликвидности'!C$4:L$2204,5,FALSE),0)</f>
        <v>0</v>
      </c>
      <c r="K1521">
        <f>IFERROR(VLOOKUP(D1521:D2233,'Факторы ликвидности'!C$4:L$2204,6,FALSE),0)</f>
        <v>0</v>
      </c>
      <c r="L1521">
        <f>IFERROR(VLOOKUP(D1521:D2233,'Факторы ликвидности'!C$4:L$2204,7,FALSE),0)</f>
        <v>0</v>
      </c>
      <c r="M1521">
        <f>IFERROR(VLOOKUP(D1521:D2233,'Факторы ликвидности'!C$4:L$2204,8,FALSE),0)</f>
        <v>0</v>
      </c>
      <c r="N1521">
        <f>IFERROR(VLOOKUP(D1521:D2233,'Факторы ликвидности'!C$4:L$2204,10,FALSE),0)</f>
        <v>-18.399999999999999</v>
      </c>
    </row>
    <row r="1522" spans="2:14" x14ac:dyDescent="0.3">
      <c r="B1522">
        <v>1518</v>
      </c>
      <c r="C1522" s="16">
        <f t="shared" si="28"/>
        <v>7</v>
      </c>
      <c r="D1522" s="17">
        <v>42274</v>
      </c>
      <c r="E1522">
        <f>IFERROR(VLOOKUP(D1521:D2234,'Остатки на корсчетах'!B$3:D$4956,2,FALSE),0)</f>
        <v>0</v>
      </c>
      <c r="F1522">
        <f>IFERROR(VLOOKUP(D1522:D2234,Сальдо!C$3:D$4010,2,FALSE),0)</f>
        <v>0</v>
      </c>
      <c r="G1522">
        <f>IFERROR(VLOOKUP(D1522:D2234,'Факторы ликвидности'!C$4:L$2204,2,FALSE),0)</f>
        <v>0</v>
      </c>
      <c r="H1522">
        <f>IFERROR(VLOOKUP(D1522:D2234,'Факторы ликвидности'!C$4:L$2204,3,FALSE),0)</f>
        <v>0</v>
      </c>
      <c r="I1522">
        <f>IFERROR(VLOOKUP(D1522:D2234,'Факторы ликвидности'!C$4:L$2204,4,FALSE),0)</f>
        <v>0</v>
      </c>
      <c r="J1522">
        <f>IFERROR(VLOOKUP(D1522:D2234,'Факторы ликвидности'!C$4:L$2204,5,FALSE),0)</f>
        <v>0</v>
      </c>
      <c r="K1522">
        <f>IFERROR(VLOOKUP(D1522:D2234,'Факторы ликвидности'!C$4:L$2204,6,FALSE),0)</f>
        <v>0</v>
      </c>
      <c r="L1522">
        <f>IFERROR(VLOOKUP(D1522:D2234,'Факторы ликвидности'!C$4:L$2204,7,FALSE),0)</f>
        <v>0</v>
      </c>
      <c r="M1522">
        <f>IFERROR(VLOOKUP(D1522:D2234,'Факторы ликвидности'!C$4:L$2204,8,FALSE),0)</f>
        <v>0</v>
      </c>
      <c r="N1522">
        <f>IFERROR(VLOOKUP(D1522:D2234,'Факторы ликвидности'!C$4:L$2204,10,FALSE),0)</f>
        <v>0</v>
      </c>
    </row>
    <row r="1523" spans="2:14" x14ac:dyDescent="0.3">
      <c r="B1523">
        <v>1519</v>
      </c>
      <c r="C1523" s="16">
        <f t="shared" si="28"/>
        <v>6</v>
      </c>
      <c r="D1523" s="17">
        <v>42273</v>
      </c>
      <c r="E1523">
        <f>IFERROR(VLOOKUP(D1522:D2235,'Остатки на корсчетах'!B$3:D$4956,2,FALSE),0)</f>
        <v>0</v>
      </c>
      <c r="F1523">
        <f>IFERROR(VLOOKUP(D1523:D2235,Сальдо!C$3:D$4010,2,FALSE),0)</f>
        <v>0</v>
      </c>
      <c r="G1523">
        <f>IFERROR(VLOOKUP(D1523:D2235,'Факторы ликвидности'!C$4:L$2204,2,FALSE),0)</f>
        <v>0</v>
      </c>
      <c r="H1523">
        <f>IFERROR(VLOOKUP(D1523:D2235,'Факторы ликвидности'!C$4:L$2204,3,FALSE),0)</f>
        <v>0</v>
      </c>
      <c r="I1523">
        <f>IFERROR(VLOOKUP(D1523:D2235,'Факторы ликвидности'!C$4:L$2204,4,FALSE),0)</f>
        <v>0</v>
      </c>
      <c r="J1523">
        <f>IFERROR(VLOOKUP(D1523:D2235,'Факторы ликвидности'!C$4:L$2204,5,FALSE),0)</f>
        <v>0</v>
      </c>
      <c r="K1523">
        <f>IFERROR(VLOOKUP(D1523:D2235,'Факторы ликвидности'!C$4:L$2204,6,FALSE),0)</f>
        <v>0</v>
      </c>
      <c r="L1523">
        <f>IFERROR(VLOOKUP(D1523:D2235,'Факторы ликвидности'!C$4:L$2204,7,FALSE),0)</f>
        <v>0</v>
      </c>
      <c r="M1523">
        <f>IFERROR(VLOOKUP(D1523:D2235,'Факторы ликвидности'!C$4:L$2204,8,FALSE),0)</f>
        <v>0</v>
      </c>
      <c r="N1523">
        <f>IFERROR(VLOOKUP(D1523:D2235,'Факторы ликвидности'!C$4:L$2204,10,FALSE),0)</f>
        <v>0</v>
      </c>
    </row>
    <row r="1524" spans="2:14" x14ac:dyDescent="0.3">
      <c r="B1524">
        <v>1520</v>
      </c>
      <c r="C1524" s="16">
        <f t="shared" si="28"/>
        <v>5</v>
      </c>
      <c r="D1524" s="17">
        <v>42272</v>
      </c>
      <c r="E1524">
        <f>IFERROR(VLOOKUP(D1523:D2236,'Остатки на корсчетах'!B$3:D$4956,2,FALSE),0)</f>
        <v>1771.5</v>
      </c>
      <c r="F1524">
        <f>IFERROR(VLOOKUP(D1524:D2236,Сальдо!C$3:D$4010,2,FALSE),0)</f>
        <v>192</v>
      </c>
      <c r="G1524">
        <f>IFERROR(VLOOKUP(D1524:D2236,'Факторы ликвидности'!C$4:L$2204,2,FALSE),0)</f>
        <v>0.3</v>
      </c>
      <c r="H1524">
        <f>IFERROR(VLOOKUP(D1524:D2236,'Факторы ликвидности'!C$4:L$2204,3,FALSE),0)</f>
        <v>-388</v>
      </c>
      <c r="I1524">
        <f>IFERROR(VLOOKUP(D1524:D2236,'Факторы ликвидности'!C$4:L$2204,4,FALSE),0)</f>
        <v>0</v>
      </c>
      <c r="J1524">
        <f>IFERROR(VLOOKUP(D1524:D2236,'Факторы ликвидности'!C$4:L$2204,5,FALSE),0)</f>
        <v>0</v>
      </c>
      <c r="K1524">
        <f>IFERROR(VLOOKUP(D1524:D2236,'Факторы ликвидности'!C$4:L$2204,6,FALSE),0)</f>
        <v>0</v>
      </c>
      <c r="L1524">
        <f>IFERROR(VLOOKUP(D1524:D2236,'Факторы ликвидности'!C$4:L$2204,7,FALSE),0)</f>
        <v>0</v>
      </c>
      <c r="M1524">
        <f>IFERROR(VLOOKUP(D1524:D2236,'Факторы ликвидности'!C$4:L$2204,8,FALSE),0)</f>
        <v>0</v>
      </c>
      <c r="N1524">
        <f>IFERROR(VLOOKUP(D1524:D2236,'Факторы ликвидности'!C$4:L$2204,10,FALSE),0)</f>
        <v>17.399999999999999</v>
      </c>
    </row>
    <row r="1525" spans="2:14" x14ac:dyDescent="0.3">
      <c r="B1525">
        <v>1521</v>
      </c>
      <c r="C1525" s="16">
        <f t="shared" si="28"/>
        <v>4</v>
      </c>
      <c r="D1525" s="17">
        <v>42271</v>
      </c>
      <c r="E1525">
        <f>IFERROR(VLOOKUP(D1524:D2237,'Остатки на корсчетах'!B$3:D$4956,2,FALSE),0)</f>
        <v>1901.8</v>
      </c>
      <c r="F1525">
        <f>IFERROR(VLOOKUP(D1525:D2237,Сальдо!C$3:D$4010,2,FALSE),0)</f>
        <v>164.6</v>
      </c>
      <c r="G1525">
        <f>IFERROR(VLOOKUP(D1525:D2237,'Факторы ликвидности'!C$4:L$2204,2,FALSE),0)</f>
        <v>8.4</v>
      </c>
      <c r="H1525">
        <f>IFERROR(VLOOKUP(D1525:D2237,'Факторы ликвидности'!C$4:L$2204,3,FALSE),0)</f>
        <v>-100.4</v>
      </c>
      <c r="I1525">
        <f>IFERROR(VLOOKUP(D1525:D2237,'Факторы ликвидности'!C$4:L$2204,4,FALSE),0)</f>
        <v>0</v>
      </c>
      <c r="J1525">
        <f>IFERROR(VLOOKUP(D1525:D2237,'Факторы ликвидности'!C$4:L$2204,5,FALSE),0)</f>
        <v>0</v>
      </c>
      <c r="K1525">
        <f>IFERROR(VLOOKUP(D1525:D2237,'Факторы ликвидности'!C$4:L$2204,6,FALSE),0)</f>
        <v>0</v>
      </c>
      <c r="L1525">
        <f>IFERROR(VLOOKUP(D1525:D2237,'Факторы ликвидности'!C$4:L$2204,7,FALSE),0)</f>
        <v>0</v>
      </c>
      <c r="M1525">
        <f>IFERROR(VLOOKUP(D1525:D2237,'Факторы ликвидности'!C$4:L$2204,8,FALSE),0)</f>
        <v>0</v>
      </c>
      <c r="N1525">
        <f>IFERROR(VLOOKUP(D1525:D2237,'Факторы ликвидности'!C$4:L$2204,10,FALSE),0)</f>
        <v>-38.299999999999997</v>
      </c>
    </row>
    <row r="1526" spans="2:14" x14ac:dyDescent="0.3">
      <c r="B1526">
        <v>1522</v>
      </c>
      <c r="C1526" s="16">
        <f t="shared" si="28"/>
        <v>3</v>
      </c>
      <c r="D1526" s="17">
        <v>42270</v>
      </c>
      <c r="E1526">
        <f>IFERROR(VLOOKUP(D1525:D2238,'Остатки на корсчетах'!B$3:D$4956,2,FALSE),0)</f>
        <v>1633.4</v>
      </c>
      <c r="F1526">
        <f>IFERROR(VLOOKUP(D1526:D2238,Сальдо!C$3:D$4010,2,FALSE),0)</f>
        <v>350.1</v>
      </c>
      <c r="G1526">
        <f>IFERROR(VLOOKUP(D1526:D2238,'Факторы ликвидности'!C$4:L$2204,2,FALSE),0)</f>
        <v>22.9</v>
      </c>
      <c r="H1526">
        <f>IFERROR(VLOOKUP(D1526:D2238,'Факторы ликвидности'!C$4:L$2204,3,FALSE),0)</f>
        <v>61.1</v>
      </c>
      <c r="I1526">
        <f>IFERROR(VLOOKUP(D1526:D2238,'Факторы ликвидности'!C$4:L$2204,4,FALSE),0)</f>
        <v>0</v>
      </c>
      <c r="J1526">
        <f>IFERROR(VLOOKUP(D1526:D2238,'Факторы ликвидности'!C$4:L$2204,5,FALSE),0)</f>
        <v>0</v>
      </c>
      <c r="K1526">
        <f>IFERROR(VLOOKUP(D1526:D2238,'Факторы ликвидности'!C$4:L$2204,6,FALSE),0)</f>
        <v>0</v>
      </c>
      <c r="L1526">
        <f>IFERROR(VLOOKUP(D1526:D2238,'Факторы ликвидности'!C$4:L$2204,7,FALSE),0)</f>
        <v>0</v>
      </c>
      <c r="M1526">
        <f>IFERROR(VLOOKUP(D1526:D2238,'Факторы ликвидности'!C$4:L$2204,8,FALSE),0)</f>
        <v>0</v>
      </c>
      <c r="N1526">
        <f>IFERROR(VLOOKUP(D1526:D2238,'Факторы ликвидности'!C$4:L$2204,10,FALSE),0)</f>
        <v>184.5</v>
      </c>
    </row>
    <row r="1527" spans="2:14" x14ac:dyDescent="0.3">
      <c r="B1527">
        <v>1523</v>
      </c>
      <c r="C1527" s="18">
        <f t="shared" si="28"/>
        <v>2</v>
      </c>
      <c r="D1527" s="8">
        <v>42269</v>
      </c>
      <c r="E1527">
        <f>IFERROR(VLOOKUP(D1526:D2239,'Остатки на корсчетах'!B$3:D$4956,2,FALSE),0)</f>
        <v>1561.8</v>
      </c>
      <c r="F1527">
        <f>IFERROR(VLOOKUP(D1527:D2239,Сальдо!C$3:D$4010,2,FALSE),0)</f>
        <v>16.2</v>
      </c>
      <c r="G1527">
        <f>IFERROR(VLOOKUP(D1527:D2239,'Факторы ликвидности'!C$4:L$2204,2,FALSE),0)</f>
        <v>35.299999999999997</v>
      </c>
      <c r="H1527">
        <f>IFERROR(VLOOKUP(D1527:D2239,'Факторы ликвидности'!C$4:L$2204,3,FALSE),0)</f>
        <v>28.2</v>
      </c>
      <c r="I1527">
        <f>IFERROR(VLOOKUP(D1527:D2239,'Факторы ликвидности'!C$4:L$2204,4,FALSE),0)</f>
        <v>0</v>
      </c>
      <c r="J1527">
        <f>IFERROR(VLOOKUP(D1527:D2239,'Факторы ликвидности'!C$4:L$2204,5,FALSE),0)</f>
        <v>0</v>
      </c>
      <c r="K1527">
        <f>IFERROR(VLOOKUP(D1527:D2239,'Факторы ликвидности'!C$4:L$2204,6,FALSE),0)</f>
        <v>0</v>
      </c>
      <c r="L1527">
        <f>IFERROR(VLOOKUP(D1527:D2239,'Факторы ликвидности'!C$4:L$2204,7,FALSE),0)</f>
        <v>0</v>
      </c>
      <c r="M1527">
        <f>IFERROR(VLOOKUP(D1527:D2239,'Факторы ликвидности'!C$4:L$2204,8,FALSE),0)</f>
        <v>0</v>
      </c>
      <c r="N1527">
        <f>IFERROR(VLOOKUP(D1527:D2239,'Факторы ликвидности'!C$4:L$2204,10,FALSE),0)</f>
        <v>8.1</v>
      </c>
    </row>
    <row r="1528" spans="2:14" x14ac:dyDescent="0.3">
      <c r="B1528">
        <v>1524</v>
      </c>
      <c r="C1528" s="18">
        <f t="shared" si="28"/>
        <v>1</v>
      </c>
      <c r="D1528" s="8">
        <v>42268</v>
      </c>
      <c r="E1528">
        <f>IFERROR(VLOOKUP(D1527:D2240,'Остатки на корсчетах'!B$3:D$4956,2,FALSE),0)</f>
        <v>1604.1</v>
      </c>
      <c r="F1528">
        <f>IFERROR(VLOOKUP(D1528:D2240,Сальдо!C$3:D$4010,2,FALSE),0)</f>
        <v>-55.2</v>
      </c>
      <c r="G1528">
        <f>IFERROR(VLOOKUP(D1528:D2240,'Факторы ликвидности'!C$4:L$2204,2,FALSE),0)</f>
        <v>51.5</v>
      </c>
      <c r="H1528">
        <f>IFERROR(VLOOKUP(D1528:D2240,'Факторы ликвидности'!C$4:L$2204,3,FALSE),0)</f>
        <v>3.1</v>
      </c>
      <c r="I1528">
        <f>IFERROR(VLOOKUP(D1528:D2240,'Факторы ликвидности'!C$4:L$2204,4,FALSE),0)</f>
        <v>0</v>
      </c>
      <c r="J1528">
        <f>IFERROR(VLOOKUP(D1528:D2240,'Факторы ликвидности'!C$4:L$2204,5,FALSE),0)</f>
        <v>0</v>
      </c>
      <c r="K1528">
        <f>IFERROR(VLOOKUP(D1528:D2240,'Факторы ликвидности'!C$4:L$2204,6,FALSE),0)</f>
        <v>0</v>
      </c>
      <c r="L1528">
        <f>IFERROR(VLOOKUP(D1528:D2240,'Факторы ликвидности'!C$4:L$2204,7,FALSE),0)</f>
        <v>0</v>
      </c>
      <c r="M1528">
        <f>IFERROR(VLOOKUP(D1528:D2240,'Факторы ликвидности'!C$4:L$2204,8,FALSE),0)</f>
        <v>0</v>
      </c>
      <c r="N1528">
        <f>IFERROR(VLOOKUP(D1528:D2240,'Факторы ликвидности'!C$4:L$2204,10,FALSE),0)</f>
        <v>-96.9</v>
      </c>
    </row>
    <row r="1529" spans="2:14" x14ac:dyDescent="0.3">
      <c r="B1529">
        <v>1525</v>
      </c>
      <c r="C1529" s="18">
        <f t="shared" si="28"/>
        <v>7</v>
      </c>
      <c r="D1529" s="19">
        <v>42267</v>
      </c>
      <c r="E1529">
        <f>IFERROR(VLOOKUP(D1528:D2241,'Остатки на корсчетах'!B$3:D$4956,2,FALSE),0)</f>
        <v>0</v>
      </c>
      <c r="F1529">
        <f>IFERROR(VLOOKUP(D1529:D2241,Сальдо!C$3:D$4010,2,FALSE),0)</f>
        <v>0</v>
      </c>
      <c r="G1529">
        <f>IFERROR(VLOOKUP(D1529:D2241,'Факторы ликвидности'!C$4:L$2204,2,FALSE),0)</f>
        <v>0</v>
      </c>
      <c r="H1529">
        <f>IFERROR(VLOOKUP(D1529:D2241,'Факторы ликвидности'!C$4:L$2204,3,FALSE),0)</f>
        <v>0</v>
      </c>
      <c r="I1529">
        <f>IFERROR(VLOOKUP(D1529:D2241,'Факторы ликвидности'!C$4:L$2204,4,FALSE),0)</f>
        <v>0</v>
      </c>
      <c r="J1529">
        <f>IFERROR(VLOOKUP(D1529:D2241,'Факторы ликвидности'!C$4:L$2204,5,FALSE),0)</f>
        <v>0</v>
      </c>
      <c r="K1529">
        <f>IFERROR(VLOOKUP(D1529:D2241,'Факторы ликвидности'!C$4:L$2204,6,FALSE),0)</f>
        <v>0</v>
      </c>
      <c r="L1529">
        <f>IFERROR(VLOOKUP(D1529:D2241,'Факторы ликвидности'!C$4:L$2204,7,FALSE),0)</f>
        <v>0</v>
      </c>
      <c r="M1529">
        <f>IFERROR(VLOOKUP(D1529:D2241,'Факторы ликвидности'!C$4:L$2204,8,FALSE),0)</f>
        <v>0</v>
      </c>
      <c r="N1529">
        <f>IFERROR(VLOOKUP(D1529:D2241,'Факторы ликвидности'!C$4:L$2204,10,FALSE),0)</f>
        <v>0</v>
      </c>
    </row>
    <row r="1530" spans="2:14" x14ac:dyDescent="0.3">
      <c r="B1530">
        <v>1526</v>
      </c>
      <c r="C1530" s="18">
        <f t="shared" si="28"/>
        <v>6</v>
      </c>
      <c r="D1530" s="19">
        <v>42266</v>
      </c>
      <c r="E1530">
        <f>IFERROR(VLOOKUP(D1529:D2242,'Остатки на корсчетах'!B$3:D$4956,2,FALSE),0)</f>
        <v>0</v>
      </c>
      <c r="F1530">
        <f>IFERROR(VLOOKUP(D1530:D2242,Сальдо!C$3:D$4010,2,FALSE),0)</f>
        <v>0</v>
      </c>
      <c r="G1530">
        <f>IFERROR(VLOOKUP(D1530:D2242,'Факторы ликвидности'!C$4:L$2204,2,FALSE),0)</f>
        <v>0</v>
      </c>
      <c r="H1530">
        <f>IFERROR(VLOOKUP(D1530:D2242,'Факторы ликвидности'!C$4:L$2204,3,FALSE),0)</f>
        <v>0</v>
      </c>
      <c r="I1530">
        <f>IFERROR(VLOOKUP(D1530:D2242,'Факторы ликвидности'!C$4:L$2204,4,FALSE),0)</f>
        <v>0</v>
      </c>
      <c r="J1530">
        <f>IFERROR(VLOOKUP(D1530:D2242,'Факторы ликвидности'!C$4:L$2204,5,FALSE),0)</f>
        <v>0</v>
      </c>
      <c r="K1530">
        <f>IFERROR(VLOOKUP(D1530:D2242,'Факторы ликвидности'!C$4:L$2204,6,FALSE),0)</f>
        <v>0</v>
      </c>
      <c r="L1530">
        <f>IFERROR(VLOOKUP(D1530:D2242,'Факторы ликвидности'!C$4:L$2204,7,FALSE),0)</f>
        <v>0</v>
      </c>
      <c r="M1530">
        <f>IFERROR(VLOOKUP(D1530:D2242,'Факторы ликвидности'!C$4:L$2204,8,FALSE),0)</f>
        <v>0</v>
      </c>
      <c r="N1530">
        <f>IFERROR(VLOOKUP(D1530:D2242,'Факторы ликвидности'!C$4:L$2204,10,FALSE),0)</f>
        <v>0</v>
      </c>
    </row>
    <row r="1531" spans="2:14" x14ac:dyDescent="0.3">
      <c r="B1531">
        <v>1527</v>
      </c>
      <c r="C1531" s="18">
        <f t="shared" si="28"/>
        <v>5</v>
      </c>
      <c r="D1531" s="19">
        <v>42265</v>
      </c>
      <c r="E1531">
        <f>IFERROR(VLOOKUP(D1530:D2243,'Остатки на корсчетах'!B$3:D$4956,2,FALSE),0)</f>
        <v>1415.2</v>
      </c>
      <c r="F1531">
        <f>IFERROR(VLOOKUP(D1531:D2243,Сальдо!C$3:D$4010,2,FALSE),0)</f>
        <v>34.1</v>
      </c>
      <c r="G1531">
        <f>IFERROR(VLOOKUP(D1531:D2243,'Факторы ликвидности'!C$4:L$2204,2,FALSE),0)</f>
        <v>-21.4</v>
      </c>
      <c r="H1531">
        <f>IFERROR(VLOOKUP(D1531:D2243,'Факторы ликвидности'!C$4:L$2204,3,FALSE),0)</f>
        <v>122.6</v>
      </c>
      <c r="I1531">
        <f>IFERROR(VLOOKUP(D1531:D2243,'Факторы ликвидности'!C$4:L$2204,4,FALSE),0)</f>
        <v>0</v>
      </c>
      <c r="J1531">
        <f>IFERROR(VLOOKUP(D1531:D2243,'Факторы ликвидности'!C$4:L$2204,5,FALSE),0)</f>
        <v>0</v>
      </c>
      <c r="K1531">
        <f>IFERROR(VLOOKUP(D1531:D2243,'Факторы ликвидности'!C$4:L$2204,6,FALSE),0)</f>
        <v>0</v>
      </c>
      <c r="L1531">
        <f>IFERROR(VLOOKUP(D1531:D2243,'Факторы ликвидности'!C$4:L$2204,7,FALSE),0)</f>
        <v>0</v>
      </c>
      <c r="M1531">
        <f>IFERROR(VLOOKUP(D1531:D2243,'Факторы ликвидности'!C$4:L$2204,8,FALSE),0)</f>
        <v>0</v>
      </c>
      <c r="N1531">
        <f>IFERROR(VLOOKUP(D1531:D2243,'Факторы ликвидности'!C$4:L$2204,10,FALSE),0)</f>
        <v>87.7</v>
      </c>
    </row>
    <row r="1532" spans="2:14" x14ac:dyDescent="0.3">
      <c r="B1532">
        <v>1528</v>
      </c>
      <c r="C1532" s="18">
        <f t="shared" si="28"/>
        <v>4</v>
      </c>
      <c r="D1532" s="19">
        <v>42264</v>
      </c>
      <c r="E1532">
        <f>IFERROR(VLOOKUP(D1531:D2244,'Остатки на корсчетах'!B$3:D$4956,2,FALSE),0)</f>
        <v>1487.8</v>
      </c>
      <c r="F1532">
        <f>IFERROR(VLOOKUP(D1532:D2244,Сальдо!C$3:D$4010,2,FALSE),0)</f>
        <v>24.4</v>
      </c>
      <c r="G1532">
        <f>IFERROR(VLOOKUP(D1532:D2244,'Факторы ликвидности'!C$4:L$2204,2,FALSE),0)</f>
        <v>-30.2</v>
      </c>
      <c r="H1532">
        <f>IFERROR(VLOOKUP(D1532:D2244,'Факторы ликвидности'!C$4:L$2204,3,FALSE),0)</f>
        <v>-33.9</v>
      </c>
      <c r="I1532">
        <f>IFERROR(VLOOKUP(D1532:D2244,'Факторы ликвидности'!C$4:L$2204,4,FALSE),0)</f>
        <v>0</v>
      </c>
      <c r="J1532">
        <f>IFERROR(VLOOKUP(D1532:D2244,'Факторы ликвидности'!C$4:L$2204,5,FALSE),0)</f>
        <v>0</v>
      </c>
      <c r="K1532">
        <f>IFERROR(VLOOKUP(D1532:D2244,'Факторы ликвидности'!C$4:L$2204,6,FALSE),0)</f>
        <v>0</v>
      </c>
      <c r="L1532">
        <f>IFERROR(VLOOKUP(D1532:D2244,'Факторы ликвидности'!C$4:L$2204,7,FALSE),0)</f>
        <v>0</v>
      </c>
      <c r="M1532">
        <f>IFERROR(VLOOKUP(D1532:D2244,'Факторы ликвидности'!C$4:L$2204,8,FALSE),0)</f>
        <v>0.2</v>
      </c>
      <c r="N1532">
        <f>IFERROR(VLOOKUP(D1532:D2244,'Факторы ликвидности'!C$4:L$2204,10,FALSE),0)</f>
        <v>-8.8000000000000007</v>
      </c>
    </row>
    <row r="1533" spans="2:14" x14ac:dyDescent="0.3">
      <c r="B1533">
        <v>1529</v>
      </c>
      <c r="C1533" s="18">
        <f t="shared" si="28"/>
        <v>3</v>
      </c>
      <c r="D1533" s="19">
        <v>42263</v>
      </c>
      <c r="E1533">
        <f>IFERROR(VLOOKUP(D1532:D2245,'Остатки на корсчетах'!B$3:D$4956,2,FALSE),0)</f>
        <v>1326.1</v>
      </c>
      <c r="F1533">
        <f>IFERROR(VLOOKUP(D1533:D2245,Сальдо!C$3:D$4010,2,FALSE),0)</f>
        <v>196</v>
      </c>
      <c r="G1533">
        <f>IFERROR(VLOOKUP(D1533:D2245,'Факторы ликвидности'!C$4:L$2204,2,FALSE),0)</f>
        <v>-8.9</v>
      </c>
      <c r="H1533">
        <f>IFERROR(VLOOKUP(D1533:D2245,'Факторы ликвидности'!C$4:L$2204,3,FALSE),0)</f>
        <v>0.2</v>
      </c>
      <c r="I1533">
        <f>IFERROR(VLOOKUP(D1533:D2245,'Факторы ликвидности'!C$4:L$2204,4,FALSE),0)</f>
        <v>0</v>
      </c>
      <c r="J1533">
        <f>IFERROR(VLOOKUP(D1533:D2245,'Факторы ликвидности'!C$4:L$2204,5,FALSE),0)</f>
        <v>0</v>
      </c>
      <c r="K1533">
        <f>IFERROR(VLOOKUP(D1533:D2245,'Факторы ликвидности'!C$4:L$2204,6,FALSE),0)</f>
        <v>0</v>
      </c>
      <c r="L1533">
        <f>IFERROR(VLOOKUP(D1533:D2245,'Факторы ликвидности'!C$4:L$2204,7,FALSE),0)</f>
        <v>0</v>
      </c>
      <c r="M1533">
        <f>IFERROR(VLOOKUP(D1533:D2245,'Факторы ликвидности'!C$4:L$2204,8,FALSE),0)</f>
        <v>-1</v>
      </c>
      <c r="N1533">
        <f>IFERROR(VLOOKUP(D1533:D2245,'Факторы ликвидности'!C$4:L$2204,10,FALSE),0)</f>
        <v>171.4</v>
      </c>
    </row>
    <row r="1534" spans="2:14" x14ac:dyDescent="0.3">
      <c r="B1534">
        <v>1530</v>
      </c>
      <c r="C1534" s="16">
        <f t="shared" si="28"/>
        <v>2</v>
      </c>
      <c r="D1534" s="17">
        <v>42262</v>
      </c>
      <c r="E1534">
        <f>IFERROR(VLOOKUP(D1533:D2246,'Остатки на корсчетах'!B$3:D$4956,2,FALSE),0)</f>
        <v>1224</v>
      </c>
      <c r="F1534">
        <f>IFERROR(VLOOKUP(D1534:D2246,Сальдо!C$3:D$4010,2,FALSE),0)</f>
        <v>31.1</v>
      </c>
      <c r="G1534">
        <f>IFERROR(VLOOKUP(D1534:D2246,'Факторы ликвидности'!C$4:L$2204,2,FALSE),0)</f>
        <v>2.2000000000000002</v>
      </c>
      <c r="H1534">
        <f>IFERROR(VLOOKUP(D1534:D2246,'Факторы ликвидности'!C$4:L$2204,3,FALSE),0)</f>
        <v>-10.4</v>
      </c>
      <c r="I1534">
        <f>IFERROR(VLOOKUP(D1534:D2246,'Факторы ликвидности'!C$4:L$2204,4,FALSE),0)</f>
        <v>0</v>
      </c>
      <c r="J1534">
        <f>IFERROR(VLOOKUP(D1534:D2246,'Факторы ликвидности'!C$4:L$2204,5,FALSE),0)</f>
        <v>0</v>
      </c>
      <c r="K1534">
        <f>IFERROR(VLOOKUP(D1534:D2246,'Факторы ликвидности'!C$4:L$2204,6,FALSE),0)</f>
        <v>0</v>
      </c>
      <c r="L1534">
        <f>IFERROR(VLOOKUP(D1534:D2246,'Факторы ликвидности'!C$4:L$2204,7,FALSE),0)</f>
        <v>0</v>
      </c>
      <c r="M1534">
        <f>IFERROR(VLOOKUP(D1534:D2246,'Факторы ликвидности'!C$4:L$2204,8,FALSE),0)</f>
        <v>124.1</v>
      </c>
      <c r="N1534">
        <f>IFERROR(VLOOKUP(D1534:D2246,'Факторы ликвидности'!C$4:L$2204,10,FALSE),0)</f>
        <v>-13.9</v>
      </c>
    </row>
    <row r="1535" spans="2:14" x14ac:dyDescent="0.3">
      <c r="B1535">
        <v>1531</v>
      </c>
      <c r="C1535" s="16">
        <f t="shared" si="28"/>
        <v>1</v>
      </c>
      <c r="D1535" s="17">
        <v>42261</v>
      </c>
      <c r="E1535">
        <f>IFERROR(VLOOKUP(D1534:D2247,'Остатки на корсчетах'!B$3:D$4956,2,FALSE),0)</f>
        <v>1238.7</v>
      </c>
      <c r="F1535">
        <f>IFERROR(VLOOKUP(D1535:D2247,Сальдо!C$3:D$4010,2,FALSE),0)</f>
        <v>138.5</v>
      </c>
      <c r="G1535">
        <f>IFERROR(VLOOKUP(D1535:D2247,'Факторы ликвидности'!C$4:L$2204,2,FALSE),0)</f>
        <v>16.899999999999999</v>
      </c>
      <c r="H1535">
        <f>IFERROR(VLOOKUP(D1535:D2247,'Факторы ликвидности'!C$4:L$2204,3,FALSE),0)</f>
        <v>-78.599999999999994</v>
      </c>
      <c r="I1535">
        <f>IFERROR(VLOOKUP(D1535:D2247,'Факторы ликвидности'!C$4:L$2204,4,FALSE),0)</f>
        <v>0</v>
      </c>
      <c r="J1535">
        <f>IFERROR(VLOOKUP(D1535:D2247,'Факторы ликвидности'!C$4:L$2204,5,FALSE),0)</f>
        <v>0</v>
      </c>
      <c r="K1535">
        <f>IFERROR(VLOOKUP(D1535:D2247,'Факторы ликвидности'!C$4:L$2204,6,FALSE),0)</f>
        <v>0</v>
      </c>
      <c r="L1535">
        <f>IFERROR(VLOOKUP(D1535:D2247,'Факторы ликвидности'!C$4:L$2204,7,FALSE),0)</f>
        <v>0</v>
      </c>
      <c r="M1535">
        <f>IFERROR(VLOOKUP(D1535:D2247,'Факторы ликвидности'!C$4:L$2204,8,FALSE),0)</f>
        <v>1.7</v>
      </c>
      <c r="N1535">
        <f>IFERROR(VLOOKUP(D1535:D2247,'Факторы ликвидности'!C$4:L$2204,10,FALSE),0)</f>
        <v>45.3</v>
      </c>
    </row>
    <row r="1536" spans="2:14" x14ac:dyDescent="0.3">
      <c r="B1536">
        <v>1532</v>
      </c>
      <c r="C1536" s="16">
        <f t="shared" si="28"/>
        <v>7</v>
      </c>
      <c r="D1536" s="17">
        <v>42260</v>
      </c>
      <c r="E1536">
        <f>IFERROR(VLOOKUP(D1535:D2248,'Остатки на корсчетах'!B$3:D$4956,2,FALSE),0)</f>
        <v>0</v>
      </c>
      <c r="F1536">
        <f>IFERROR(VLOOKUP(D1536:D2248,Сальдо!C$3:D$4010,2,FALSE),0)</f>
        <v>0</v>
      </c>
      <c r="G1536">
        <f>IFERROR(VLOOKUP(D1536:D2248,'Факторы ликвидности'!C$4:L$2204,2,FALSE),0)</f>
        <v>0</v>
      </c>
      <c r="H1536">
        <f>IFERROR(VLOOKUP(D1536:D2248,'Факторы ликвидности'!C$4:L$2204,3,FALSE),0)</f>
        <v>0</v>
      </c>
      <c r="I1536">
        <f>IFERROR(VLOOKUP(D1536:D2248,'Факторы ликвидности'!C$4:L$2204,4,FALSE),0)</f>
        <v>0</v>
      </c>
      <c r="J1536">
        <f>IFERROR(VLOOKUP(D1536:D2248,'Факторы ликвидности'!C$4:L$2204,5,FALSE),0)</f>
        <v>0</v>
      </c>
      <c r="K1536">
        <f>IFERROR(VLOOKUP(D1536:D2248,'Факторы ликвидности'!C$4:L$2204,6,FALSE),0)</f>
        <v>0</v>
      </c>
      <c r="L1536">
        <f>IFERROR(VLOOKUP(D1536:D2248,'Факторы ликвидности'!C$4:L$2204,7,FALSE),0)</f>
        <v>0</v>
      </c>
      <c r="M1536">
        <f>IFERROR(VLOOKUP(D1536:D2248,'Факторы ликвидности'!C$4:L$2204,8,FALSE),0)</f>
        <v>0</v>
      </c>
      <c r="N1536">
        <f>IFERROR(VLOOKUP(D1536:D2248,'Факторы ликвидности'!C$4:L$2204,10,FALSE),0)</f>
        <v>0</v>
      </c>
    </row>
    <row r="1537" spans="2:14" x14ac:dyDescent="0.3">
      <c r="B1537">
        <v>1533</v>
      </c>
      <c r="C1537" s="16">
        <f t="shared" si="28"/>
        <v>6</v>
      </c>
      <c r="D1537" s="17">
        <v>42259</v>
      </c>
      <c r="E1537">
        <f>IFERROR(VLOOKUP(D1536:D2249,'Остатки на корсчетах'!B$3:D$4956,2,FALSE),0)</f>
        <v>0</v>
      </c>
      <c r="F1537">
        <f>IFERROR(VLOOKUP(D1537:D2249,Сальдо!C$3:D$4010,2,FALSE),0)</f>
        <v>0</v>
      </c>
      <c r="G1537">
        <f>IFERROR(VLOOKUP(D1537:D2249,'Факторы ликвидности'!C$4:L$2204,2,FALSE),0)</f>
        <v>0</v>
      </c>
      <c r="H1537">
        <f>IFERROR(VLOOKUP(D1537:D2249,'Факторы ликвидности'!C$4:L$2204,3,FALSE),0)</f>
        <v>0</v>
      </c>
      <c r="I1537">
        <f>IFERROR(VLOOKUP(D1537:D2249,'Факторы ликвидности'!C$4:L$2204,4,FALSE),0)</f>
        <v>0</v>
      </c>
      <c r="J1537">
        <f>IFERROR(VLOOKUP(D1537:D2249,'Факторы ликвидности'!C$4:L$2204,5,FALSE),0)</f>
        <v>0</v>
      </c>
      <c r="K1537">
        <f>IFERROR(VLOOKUP(D1537:D2249,'Факторы ликвидности'!C$4:L$2204,6,FALSE),0)</f>
        <v>0</v>
      </c>
      <c r="L1537">
        <f>IFERROR(VLOOKUP(D1537:D2249,'Факторы ликвидности'!C$4:L$2204,7,FALSE),0)</f>
        <v>0</v>
      </c>
      <c r="M1537">
        <f>IFERROR(VLOOKUP(D1537:D2249,'Факторы ликвидности'!C$4:L$2204,8,FALSE),0)</f>
        <v>0</v>
      </c>
      <c r="N1537">
        <f>IFERROR(VLOOKUP(D1537:D2249,'Факторы ликвидности'!C$4:L$2204,10,FALSE),0)</f>
        <v>0</v>
      </c>
    </row>
    <row r="1538" spans="2:14" x14ac:dyDescent="0.3">
      <c r="B1538">
        <v>1534</v>
      </c>
      <c r="C1538" s="16">
        <f t="shared" si="28"/>
        <v>5</v>
      </c>
      <c r="D1538" s="17">
        <v>42258</v>
      </c>
      <c r="E1538">
        <f>IFERROR(VLOOKUP(D1537:D2250,'Остатки на корсчетах'!B$3:D$4956,2,FALSE),0)</f>
        <v>1366.1</v>
      </c>
      <c r="F1538">
        <f>IFERROR(VLOOKUP(D1538:D2250,Сальдо!C$3:D$4010,2,FALSE),0)</f>
        <v>185.7</v>
      </c>
      <c r="G1538">
        <f>IFERROR(VLOOKUP(D1538:D2250,'Факторы ликвидности'!C$4:L$2204,2,FALSE),0)</f>
        <v>-43</v>
      </c>
      <c r="H1538">
        <f>IFERROR(VLOOKUP(D1538:D2250,'Факторы ликвидности'!C$4:L$2204,3,FALSE),0)</f>
        <v>-9.6999999999999993</v>
      </c>
      <c r="I1538">
        <f>IFERROR(VLOOKUP(D1538:D2250,'Факторы ликвидности'!C$4:L$2204,4,FALSE),0)</f>
        <v>0</v>
      </c>
      <c r="J1538">
        <f>IFERROR(VLOOKUP(D1538:D2250,'Факторы ликвидности'!C$4:L$2204,5,FALSE),0)</f>
        <v>0</v>
      </c>
      <c r="K1538">
        <f>IFERROR(VLOOKUP(D1538:D2250,'Факторы ликвидности'!C$4:L$2204,6,FALSE),0)</f>
        <v>0</v>
      </c>
      <c r="L1538">
        <f>IFERROR(VLOOKUP(D1538:D2250,'Факторы ликвидности'!C$4:L$2204,7,FALSE),0)</f>
        <v>0</v>
      </c>
      <c r="M1538">
        <f>IFERROR(VLOOKUP(D1538:D2250,'Факторы ликвидности'!C$4:L$2204,8,FALSE),0)</f>
        <v>0.1</v>
      </c>
      <c r="N1538">
        <f>IFERROR(VLOOKUP(D1538:D2250,'Факторы ликвидности'!C$4:L$2204,10,FALSE),0)</f>
        <v>-74.8</v>
      </c>
    </row>
    <row r="1539" spans="2:14" x14ac:dyDescent="0.3">
      <c r="B1539">
        <v>1535</v>
      </c>
      <c r="C1539" s="16">
        <f t="shared" si="28"/>
        <v>4</v>
      </c>
      <c r="D1539" s="17">
        <v>42257</v>
      </c>
      <c r="E1539">
        <f>IFERROR(VLOOKUP(D1538:D2251,'Остатки на корсчетах'!B$3:D$4956,2,FALSE),0)</f>
        <v>829.6</v>
      </c>
      <c r="F1539">
        <f>IFERROR(VLOOKUP(D1539:D2251,Сальдо!C$3:D$4010,2,FALSE),0)</f>
        <v>628.6</v>
      </c>
      <c r="G1539">
        <f>IFERROR(VLOOKUP(D1539:D2251,'Факторы ликвидности'!C$4:L$2204,2,FALSE),0)</f>
        <v>-48.3</v>
      </c>
      <c r="H1539">
        <f>IFERROR(VLOOKUP(D1539:D2251,'Факторы ликвидности'!C$4:L$2204,3,FALSE),0)</f>
        <v>151.19999999999999</v>
      </c>
      <c r="I1539">
        <f>IFERROR(VLOOKUP(D1539:D2251,'Факторы ликвидности'!C$4:L$2204,4,FALSE),0)</f>
        <v>0</v>
      </c>
      <c r="J1539">
        <f>IFERROR(VLOOKUP(D1539:D2251,'Факторы ликвидности'!C$4:L$2204,5,FALSE),0)</f>
        <v>0</v>
      </c>
      <c r="K1539">
        <f>IFERROR(VLOOKUP(D1539:D2251,'Факторы ликвидности'!C$4:L$2204,6,FALSE),0)</f>
        <v>0</v>
      </c>
      <c r="L1539">
        <f>IFERROR(VLOOKUP(D1539:D2251,'Факторы ликвидности'!C$4:L$2204,7,FALSE),0)</f>
        <v>0</v>
      </c>
      <c r="M1539">
        <f>IFERROR(VLOOKUP(D1539:D2251,'Факторы ликвидности'!C$4:L$2204,8,FALSE),0)</f>
        <v>0.2</v>
      </c>
      <c r="N1539">
        <f>IFERROR(VLOOKUP(D1539:D2251,'Факторы ликвидности'!C$4:L$2204,10,FALSE),0)</f>
        <v>433.3</v>
      </c>
    </row>
    <row r="1540" spans="2:14" x14ac:dyDescent="0.3">
      <c r="B1540">
        <v>1536</v>
      </c>
      <c r="C1540" s="16">
        <f t="shared" si="28"/>
        <v>3</v>
      </c>
      <c r="D1540" s="17">
        <v>42256</v>
      </c>
      <c r="E1540">
        <f>IFERROR(VLOOKUP(D1539:D2252,'Остатки на корсчетах'!B$3:D$4956,2,FALSE),0)</f>
        <v>1206.4000000000001</v>
      </c>
      <c r="F1540">
        <f>IFERROR(VLOOKUP(D1540:D2252,Сальдо!C$3:D$4010,2,FALSE),0)</f>
        <v>360.5</v>
      </c>
      <c r="G1540">
        <f>IFERROR(VLOOKUP(D1540:D2252,'Факторы ликвидности'!C$4:L$2204,2,FALSE),0)</f>
        <v>-22.7</v>
      </c>
      <c r="H1540">
        <f>IFERROR(VLOOKUP(D1540:D2252,'Факторы ликвидности'!C$4:L$2204,3,FALSE),0)</f>
        <v>-81.099999999999994</v>
      </c>
      <c r="I1540">
        <f>IFERROR(VLOOKUP(D1540:D2252,'Факторы ликвидности'!C$4:L$2204,4,FALSE),0)</f>
        <v>0</v>
      </c>
      <c r="J1540">
        <f>IFERROR(VLOOKUP(D1540:D2252,'Факторы ликвидности'!C$4:L$2204,5,FALSE),0)</f>
        <v>0</v>
      </c>
      <c r="K1540">
        <f>IFERROR(VLOOKUP(D1540:D2252,'Факторы ликвидности'!C$4:L$2204,6,FALSE),0)</f>
        <v>0</v>
      </c>
      <c r="L1540">
        <f>IFERROR(VLOOKUP(D1540:D2252,'Факторы ликвидности'!C$4:L$2204,7,FALSE),0)</f>
        <v>0</v>
      </c>
      <c r="M1540">
        <f>IFERROR(VLOOKUP(D1540:D2252,'Факторы ликвидности'!C$4:L$2204,8,FALSE),0)</f>
        <v>0</v>
      </c>
      <c r="N1540">
        <f>IFERROR(VLOOKUP(D1540:D2252,'Факторы ликвидности'!C$4:L$2204,10,FALSE),0)</f>
        <v>-273</v>
      </c>
    </row>
    <row r="1541" spans="2:14" x14ac:dyDescent="0.3">
      <c r="B1541">
        <v>1537</v>
      </c>
      <c r="C1541" s="18">
        <f t="shared" si="28"/>
        <v>2</v>
      </c>
      <c r="D1541" s="8">
        <v>42255</v>
      </c>
      <c r="E1541">
        <f>IFERROR(VLOOKUP(D1540:D2253,'Остатки на корсчетах'!B$3:D$4956,2,FALSE),0)</f>
        <v>1100.3</v>
      </c>
      <c r="F1541">
        <f>IFERROR(VLOOKUP(D1541:D2253,Сальдо!C$3:D$4010,2,FALSE),0)</f>
        <v>116.2</v>
      </c>
      <c r="G1541">
        <f>IFERROR(VLOOKUP(D1541:D2253,'Факторы ликвидности'!C$4:L$2204,2,FALSE),0)</f>
        <v>3.4</v>
      </c>
      <c r="H1541">
        <f>IFERROR(VLOOKUP(D1541:D2253,'Факторы ликвидности'!C$4:L$2204,3,FALSE),0)</f>
        <v>188.7</v>
      </c>
      <c r="I1541">
        <f>IFERROR(VLOOKUP(D1541:D2253,'Факторы ликвидности'!C$4:L$2204,4,FALSE),0)</f>
        <v>0</v>
      </c>
      <c r="J1541">
        <f>IFERROR(VLOOKUP(D1541:D2253,'Факторы ликвидности'!C$4:L$2204,5,FALSE),0)</f>
        <v>0</v>
      </c>
      <c r="K1541">
        <f>IFERROR(VLOOKUP(D1541:D2253,'Факторы ликвидности'!C$4:L$2204,6,FALSE),0)</f>
        <v>0</v>
      </c>
      <c r="L1541">
        <f>IFERROR(VLOOKUP(D1541:D2253,'Факторы ликвидности'!C$4:L$2204,7,FALSE),0)</f>
        <v>0</v>
      </c>
      <c r="M1541">
        <f>IFERROR(VLOOKUP(D1541:D2253,'Факторы ликвидности'!C$4:L$2204,8,FALSE),0)</f>
        <v>0</v>
      </c>
      <c r="N1541">
        <f>IFERROR(VLOOKUP(D1541:D2253,'Факторы ликвидности'!C$4:L$2204,10,FALSE),0)</f>
        <v>-86</v>
      </c>
    </row>
    <row r="1542" spans="2:14" x14ac:dyDescent="0.3">
      <c r="B1542">
        <v>1538</v>
      </c>
      <c r="C1542" s="18">
        <f t="shared" ref="C1542:C1605" si="29">WEEKDAY(D1542,2)</f>
        <v>1</v>
      </c>
      <c r="D1542" s="8">
        <v>42254</v>
      </c>
      <c r="E1542">
        <f>IFERROR(VLOOKUP(D1541:D2254,'Остатки на корсчетах'!B$3:D$4956,2,FALSE),0)</f>
        <v>1081.5999999999999</v>
      </c>
      <c r="F1542">
        <f>IFERROR(VLOOKUP(D1542:D2254,Сальдо!C$3:D$4010,2,FALSE),0)</f>
        <v>126.7</v>
      </c>
      <c r="G1542">
        <f>IFERROR(VLOOKUP(D1542:D2254,'Факторы ликвидности'!C$4:L$2204,2,FALSE),0)</f>
        <v>24.8</v>
      </c>
      <c r="H1542">
        <f>IFERROR(VLOOKUP(D1542:D2254,'Факторы ликвидности'!C$4:L$2204,3,FALSE),0)</f>
        <v>-16.8</v>
      </c>
      <c r="I1542">
        <f>IFERROR(VLOOKUP(D1542:D2254,'Факторы ликвидности'!C$4:L$2204,4,FALSE),0)</f>
        <v>0</v>
      </c>
      <c r="J1542">
        <f>IFERROR(VLOOKUP(D1542:D2254,'Факторы ликвидности'!C$4:L$2204,5,FALSE),0)</f>
        <v>0</v>
      </c>
      <c r="K1542">
        <f>IFERROR(VLOOKUP(D1542:D2254,'Факторы ликвидности'!C$4:L$2204,6,FALSE),0)</f>
        <v>0</v>
      </c>
      <c r="L1542">
        <f>IFERROR(VLOOKUP(D1542:D2254,'Факторы ликвидности'!C$4:L$2204,7,FALSE),0)</f>
        <v>0</v>
      </c>
      <c r="M1542">
        <f>IFERROR(VLOOKUP(D1542:D2254,'Факторы ликвидности'!C$4:L$2204,8,FALSE),0)</f>
        <v>0</v>
      </c>
      <c r="N1542">
        <f>IFERROR(VLOOKUP(D1542:D2254,'Факторы ликвидности'!C$4:L$2204,10,FALSE),0)</f>
        <v>10.7</v>
      </c>
    </row>
    <row r="1543" spans="2:14" x14ac:dyDescent="0.3">
      <c r="B1543">
        <v>1539</v>
      </c>
      <c r="C1543" s="18">
        <f t="shared" si="29"/>
        <v>7</v>
      </c>
      <c r="D1543" s="19">
        <v>42253</v>
      </c>
      <c r="E1543">
        <f>IFERROR(VLOOKUP(D1542:D2255,'Остатки на корсчетах'!B$3:D$4956,2,FALSE),0)</f>
        <v>0</v>
      </c>
      <c r="F1543">
        <f>IFERROR(VLOOKUP(D1543:D2255,Сальдо!C$3:D$4010,2,FALSE),0)</f>
        <v>0</v>
      </c>
      <c r="G1543">
        <f>IFERROR(VLOOKUP(D1543:D2255,'Факторы ликвидности'!C$4:L$2204,2,FALSE),0)</f>
        <v>0</v>
      </c>
      <c r="H1543">
        <f>IFERROR(VLOOKUP(D1543:D2255,'Факторы ликвидности'!C$4:L$2204,3,FALSE),0)</f>
        <v>0</v>
      </c>
      <c r="I1543">
        <f>IFERROR(VLOOKUP(D1543:D2255,'Факторы ликвидности'!C$4:L$2204,4,FALSE),0)</f>
        <v>0</v>
      </c>
      <c r="J1543">
        <f>IFERROR(VLOOKUP(D1543:D2255,'Факторы ликвидности'!C$4:L$2204,5,FALSE),0)</f>
        <v>0</v>
      </c>
      <c r="K1543">
        <f>IFERROR(VLOOKUP(D1543:D2255,'Факторы ликвидности'!C$4:L$2204,6,FALSE),0)</f>
        <v>0</v>
      </c>
      <c r="L1543">
        <f>IFERROR(VLOOKUP(D1543:D2255,'Факторы ликвидности'!C$4:L$2204,7,FALSE),0)</f>
        <v>0</v>
      </c>
      <c r="M1543">
        <f>IFERROR(VLOOKUP(D1543:D2255,'Факторы ликвидности'!C$4:L$2204,8,FALSE),0)</f>
        <v>0</v>
      </c>
      <c r="N1543">
        <f>IFERROR(VLOOKUP(D1543:D2255,'Факторы ликвидности'!C$4:L$2204,10,FALSE),0)</f>
        <v>0</v>
      </c>
    </row>
    <row r="1544" spans="2:14" x14ac:dyDescent="0.3">
      <c r="B1544">
        <v>1540</v>
      </c>
      <c r="C1544" s="18">
        <f t="shared" si="29"/>
        <v>6</v>
      </c>
      <c r="D1544" s="19">
        <v>42252</v>
      </c>
      <c r="E1544">
        <f>IFERROR(VLOOKUP(D1543:D2256,'Остатки на корсчетах'!B$3:D$4956,2,FALSE),0)</f>
        <v>0</v>
      </c>
      <c r="F1544">
        <f>IFERROR(VLOOKUP(D1544:D2256,Сальдо!C$3:D$4010,2,FALSE),0)</f>
        <v>0</v>
      </c>
      <c r="G1544">
        <f>IFERROR(VLOOKUP(D1544:D2256,'Факторы ликвидности'!C$4:L$2204,2,FALSE),0)</f>
        <v>0</v>
      </c>
      <c r="H1544">
        <f>IFERROR(VLOOKUP(D1544:D2256,'Факторы ликвидности'!C$4:L$2204,3,FALSE),0)</f>
        <v>0</v>
      </c>
      <c r="I1544">
        <f>IFERROR(VLOOKUP(D1544:D2256,'Факторы ликвидности'!C$4:L$2204,4,FALSE),0)</f>
        <v>0</v>
      </c>
      <c r="J1544">
        <f>IFERROR(VLOOKUP(D1544:D2256,'Факторы ликвидности'!C$4:L$2204,5,FALSE),0)</f>
        <v>0</v>
      </c>
      <c r="K1544">
        <f>IFERROR(VLOOKUP(D1544:D2256,'Факторы ликвидности'!C$4:L$2204,6,FALSE),0)</f>
        <v>0</v>
      </c>
      <c r="L1544">
        <f>IFERROR(VLOOKUP(D1544:D2256,'Факторы ликвидности'!C$4:L$2204,7,FALSE),0)</f>
        <v>0</v>
      </c>
      <c r="M1544">
        <f>IFERROR(VLOOKUP(D1544:D2256,'Факторы ликвидности'!C$4:L$2204,8,FALSE),0)</f>
        <v>0</v>
      </c>
      <c r="N1544">
        <f>IFERROR(VLOOKUP(D1544:D2256,'Факторы ликвидности'!C$4:L$2204,10,FALSE),0)</f>
        <v>0</v>
      </c>
    </row>
    <row r="1545" spans="2:14" x14ac:dyDescent="0.3">
      <c r="B1545">
        <v>1541</v>
      </c>
      <c r="C1545" s="18">
        <f t="shared" si="29"/>
        <v>5</v>
      </c>
      <c r="D1545" s="19">
        <v>42251</v>
      </c>
      <c r="E1545">
        <f>IFERROR(VLOOKUP(D1544:D2257,'Остатки на корсчетах'!B$3:D$4956,2,FALSE),0)</f>
        <v>1117</v>
      </c>
      <c r="F1545">
        <f>IFERROR(VLOOKUP(D1545:D2257,Сальдо!C$3:D$4010,2,FALSE),0)</f>
        <v>106.2</v>
      </c>
      <c r="G1545">
        <f>IFERROR(VLOOKUP(D1545:D2257,'Факторы ликвидности'!C$4:L$2204,2,FALSE),0)</f>
        <v>-45.7</v>
      </c>
      <c r="H1545">
        <f>IFERROR(VLOOKUP(D1545:D2257,'Факторы ликвидности'!C$4:L$2204,3,FALSE),0)</f>
        <v>82.7</v>
      </c>
      <c r="I1545">
        <f>IFERROR(VLOOKUP(D1545:D2257,'Факторы ликвидности'!C$4:L$2204,4,FALSE),0)</f>
        <v>0</v>
      </c>
      <c r="J1545">
        <f>IFERROR(VLOOKUP(D1545:D2257,'Факторы ликвидности'!C$4:L$2204,5,FALSE),0)</f>
        <v>0</v>
      </c>
      <c r="K1545">
        <f>IFERROR(VLOOKUP(D1545:D2257,'Факторы ликвидности'!C$4:L$2204,6,FALSE),0)</f>
        <v>0</v>
      </c>
      <c r="L1545">
        <f>IFERROR(VLOOKUP(D1545:D2257,'Факторы ликвидности'!C$4:L$2204,7,FALSE),0)</f>
        <v>0</v>
      </c>
      <c r="M1545">
        <f>IFERROR(VLOOKUP(D1545:D2257,'Факторы ликвидности'!C$4:L$2204,8,FALSE),0)</f>
        <v>0</v>
      </c>
      <c r="N1545">
        <f>IFERROR(VLOOKUP(D1545:D2257,'Факторы ликвидности'!C$4:L$2204,10,FALSE),0)</f>
        <v>-72.400000000000006</v>
      </c>
    </row>
    <row r="1546" spans="2:14" x14ac:dyDescent="0.3">
      <c r="B1546">
        <v>1542</v>
      </c>
      <c r="C1546" s="18">
        <f t="shared" si="29"/>
        <v>4</v>
      </c>
      <c r="D1546" s="19">
        <v>42250</v>
      </c>
      <c r="E1546">
        <f>IFERROR(VLOOKUP(D1545:D2258,'Остатки на корсчетах'!B$3:D$4956,2,FALSE),0)</f>
        <v>1033</v>
      </c>
      <c r="F1546">
        <f>IFERROR(VLOOKUP(D1546:D2258,Сальдо!C$3:D$4010,2,FALSE),0)</f>
        <v>97.1</v>
      </c>
      <c r="G1546">
        <f>IFERROR(VLOOKUP(D1546:D2258,'Факторы ликвидности'!C$4:L$2204,2,FALSE),0)</f>
        <v>-28.6</v>
      </c>
      <c r="H1546">
        <f>IFERROR(VLOOKUP(D1546:D2258,'Факторы ликвидности'!C$4:L$2204,3,FALSE),0)</f>
        <v>132</v>
      </c>
      <c r="I1546">
        <f>IFERROR(VLOOKUP(D1546:D2258,'Факторы ликвидности'!C$4:L$2204,4,FALSE),0)</f>
        <v>0</v>
      </c>
      <c r="J1546">
        <f>IFERROR(VLOOKUP(D1546:D2258,'Факторы ликвидности'!C$4:L$2204,5,FALSE),0)</f>
        <v>0</v>
      </c>
      <c r="K1546">
        <f>IFERROR(VLOOKUP(D1546:D2258,'Факторы ликвидности'!C$4:L$2204,6,FALSE),0)</f>
        <v>0</v>
      </c>
      <c r="L1546">
        <f>IFERROR(VLOOKUP(D1546:D2258,'Факторы ликвидности'!C$4:L$2204,7,FALSE),0)</f>
        <v>0</v>
      </c>
      <c r="M1546">
        <f>IFERROR(VLOOKUP(D1546:D2258,'Факторы ликвидности'!C$4:L$2204,8,FALSE),0)</f>
        <v>0</v>
      </c>
      <c r="N1546">
        <f>IFERROR(VLOOKUP(D1546:D2258,'Факторы ликвидности'!C$4:L$2204,10,FALSE),0)</f>
        <v>-19.399999999999999</v>
      </c>
    </row>
    <row r="1547" spans="2:14" x14ac:dyDescent="0.3">
      <c r="B1547">
        <v>1543</v>
      </c>
      <c r="C1547" s="18">
        <f t="shared" si="29"/>
        <v>3</v>
      </c>
      <c r="D1547" s="19">
        <v>42249</v>
      </c>
      <c r="E1547">
        <f>IFERROR(VLOOKUP(D1546:D2259,'Остатки на корсчетах'!B$3:D$4956,2,FALSE),0)</f>
        <v>1387.1</v>
      </c>
      <c r="F1547">
        <f>IFERROR(VLOOKUP(D1547:D2259,Сальдо!C$3:D$4010,2,FALSE),0)</f>
        <v>-325.89999999999998</v>
      </c>
      <c r="G1547">
        <f>IFERROR(VLOOKUP(D1547:D2259,'Факторы ликвидности'!C$4:L$2204,2,FALSE),0)</f>
        <v>3.2</v>
      </c>
      <c r="H1547">
        <f>IFERROR(VLOOKUP(D1547:D2259,'Факторы ликвидности'!C$4:L$2204,3,FALSE),0)</f>
        <v>65.5</v>
      </c>
      <c r="I1547">
        <f>IFERROR(VLOOKUP(D1547:D2259,'Факторы ликвидности'!C$4:L$2204,4,FALSE),0)</f>
        <v>0</v>
      </c>
      <c r="J1547">
        <f>IFERROR(VLOOKUP(D1547:D2259,'Факторы ликвидности'!C$4:L$2204,5,FALSE),0)</f>
        <v>0</v>
      </c>
      <c r="K1547">
        <f>IFERROR(VLOOKUP(D1547:D2259,'Факторы ликвидности'!C$4:L$2204,6,FALSE),0)</f>
        <v>0</v>
      </c>
      <c r="L1547">
        <f>IFERROR(VLOOKUP(D1547:D2259,'Факторы ликвидности'!C$4:L$2204,7,FALSE),0)</f>
        <v>0</v>
      </c>
      <c r="M1547">
        <f>IFERROR(VLOOKUP(D1547:D2259,'Факторы ликвидности'!C$4:L$2204,8,FALSE),0)</f>
        <v>0</v>
      </c>
      <c r="N1547">
        <f>IFERROR(VLOOKUP(D1547:D2259,'Факторы ликвидности'!C$4:L$2204,10,FALSE),0)</f>
        <v>-422.8</v>
      </c>
    </row>
    <row r="1548" spans="2:14" x14ac:dyDescent="0.3">
      <c r="B1548">
        <v>1544</v>
      </c>
      <c r="C1548" s="16">
        <f t="shared" si="29"/>
        <v>2</v>
      </c>
      <c r="D1548" s="17">
        <v>42248</v>
      </c>
      <c r="E1548">
        <f>IFERROR(VLOOKUP(D1547:D2260,'Остатки на корсчетах'!B$3:D$4956,2,FALSE),0)</f>
        <v>1297.0999999999999</v>
      </c>
      <c r="F1548">
        <f>IFERROR(VLOOKUP(D1548:D2260,Сальдо!C$3:D$4010,2,FALSE),0)</f>
        <v>171.7</v>
      </c>
      <c r="G1548">
        <f>IFERROR(VLOOKUP(D1548:D2260,'Факторы ликвидности'!C$4:L$2204,2,FALSE),0)</f>
        <v>29.4</v>
      </c>
      <c r="H1548">
        <f>IFERROR(VLOOKUP(D1548:D2260,'Факторы ликвидности'!C$4:L$2204,3,FALSE),0)</f>
        <v>52.4</v>
      </c>
      <c r="I1548">
        <f>IFERROR(VLOOKUP(D1548:D2260,'Факторы ликвидности'!C$4:L$2204,4,FALSE),0)</f>
        <v>0</v>
      </c>
      <c r="J1548">
        <f>IFERROR(VLOOKUP(D1548:D2260,'Факторы ликвидности'!C$4:L$2204,5,FALSE),0)</f>
        <v>0</v>
      </c>
      <c r="K1548">
        <f>IFERROR(VLOOKUP(D1548:D2260,'Факторы ликвидности'!C$4:L$2204,6,FALSE),0)</f>
        <v>0</v>
      </c>
      <c r="L1548">
        <f>IFERROR(VLOOKUP(D1548:D2260,'Факторы ликвидности'!C$4:L$2204,7,FALSE),0)</f>
        <v>0</v>
      </c>
      <c r="M1548">
        <f>IFERROR(VLOOKUP(D1548:D2260,'Факторы ликвидности'!C$4:L$2204,8,FALSE),0)</f>
        <v>0</v>
      </c>
      <c r="N1548">
        <f>IFERROR(VLOOKUP(D1548:D2260,'Факторы ликвидности'!C$4:L$2204,10,FALSE),0)</f>
        <v>8.3000000000000007</v>
      </c>
    </row>
    <row r="1549" spans="2:14" x14ac:dyDescent="0.3">
      <c r="B1549">
        <v>1545</v>
      </c>
      <c r="C1549" s="16">
        <f t="shared" si="29"/>
        <v>1</v>
      </c>
      <c r="D1549" s="17">
        <v>42247</v>
      </c>
      <c r="E1549">
        <f>IFERROR(VLOOKUP(D1548:D2261,'Остатки на корсчетах'!B$3:D$4956,2,FALSE),0)</f>
        <v>1256.9000000000001</v>
      </c>
      <c r="F1549">
        <f>IFERROR(VLOOKUP(D1549:D2261,Сальдо!C$3:D$4010,2,FALSE),0)</f>
        <v>157.6</v>
      </c>
      <c r="G1549">
        <f>IFERROR(VLOOKUP(D1549:D2261,'Факторы ликвидности'!C$4:L$2204,2,FALSE),0)</f>
        <v>51.1</v>
      </c>
      <c r="H1549">
        <f>IFERROR(VLOOKUP(D1549:D2261,'Факторы ликвидности'!C$4:L$2204,3,FALSE),0)</f>
        <v>-1.6</v>
      </c>
      <c r="I1549">
        <f>IFERROR(VLOOKUP(D1549:D2261,'Факторы ликвидности'!C$4:L$2204,4,FALSE),0)</f>
        <v>0</v>
      </c>
      <c r="J1549">
        <f>IFERROR(VLOOKUP(D1549:D2261,'Факторы ликвидности'!C$4:L$2204,5,FALSE),0)</f>
        <v>0</v>
      </c>
      <c r="K1549">
        <f>IFERROR(VLOOKUP(D1549:D2261,'Факторы ликвидности'!C$4:L$2204,6,FALSE),0)</f>
        <v>0</v>
      </c>
      <c r="L1549">
        <f>IFERROR(VLOOKUP(D1549:D2261,'Факторы ликвидности'!C$4:L$2204,7,FALSE),0)</f>
        <v>0</v>
      </c>
      <c r="M1549">
        <f>IFERROR(VLOOKUP(D1549:D2261,'Факторы ликвидности'!C$4:L$2204,8,FALSE),0)</f>
        <v>0</v>
      </c>
      <c r="N1549">
        <f>IFERROR(VLOOKUP(D1549:D2261,'Факторы ликвидности'!C$4:L$2204,10,FALSE),0)</f>
        <v>-9.3000000000000007</v>
      </c>
    </row>
    <row r="1550" spans="2:14" x14ac:dyDescent="0.3">
      <c r="B1550">
        <v>1546</v>
      </c>
      <c r="C1550" s="16">
        <f t="shared" si="29"/>
        <v>7</v>
      </c>
      <c r="D1550" s="17">
        <v>42246</v>
      </c>
      <c r="E1550">
        <f>IFERROR(VLOOKUP(D1549:D2262,'Остатки на корсчетах'!B$3:D$4956,2,FALSE),0)</f>
        <v>0</v>
      </c>
      <c r="F1550">
        <f>IFERROR(VLOOKUP(D1550:D2262,Сальдо!C$3:D$4010,2,FALSE),0)</f>
        <v>0</v>
      </c>
      <c r="G1550">
        <f>IFERROR(VLOOKUP(D1550:D2262,'Факторы ликвидности'!C$4:L$2204,2,FALSE),0)</f>
        <v>0</v>
      </c>
      <c r="H1550">
        <f>IFERROR(VLOOKUP(D1550:D2262,'Факторы ликвидности'!C$4:L$2204,3,FALSE),0)</f>
        <v>0</v>
      </c>
      <c r="I1550">
        <f>IFERROR(VLOOKUP(D1550:D2262,'Факторы ликвидности'!C$4:L$2204,4,FALSE),0)</f>
        <v>0</v>
      </c>
      <c r="J1550">
        <f>IFERROR(VLOOKUP(D1550:D2262,'Факторы ликвидности'!C$4:L$2204,5,FALSE),0)</f>
        <v>0</v>
      </c>
      <c r="K1550">
        <f>IFERROR(VLOOKUP(D1550:D2262,'Факторы ликвидности'!C$4:L$2204,6,FALSE),0)</f>
        <v>0</v>
      </c>
      <c r="L1550">
        <f>IFERROR(VLOOKUP(D1550:D2262,'Факторы ликвидности'!C$4:L$2204,7,FALSE),0)</f>
        <v>0</v>
      </c>
      <c r="M1550">
        <f>IFERROR(VLOOKUP(D1550:D2262,'Факторы ликвидности'!C$4:L$2204,8,FALSE),0)</f>
        <v>0</v>
      </c>
      <c r="N1550">
        <f>IFERROR(VLOOKUP(D1550:D2262,'Факторы ликвидности'!C$4:L$2204,10,FALSE),0)</f>
        <v>0</v>
      </c>
    </row>
    <row r="1551" spans="2:14" x14ac:dyDescent="0.3">
      <c r="B1551">
        <v>1547</v>
      </c>
      <c r="C1551" s="16">
        <f t="shared" si="29"/>
        <v>6</v>
      </c>
      <c r="D1551" s="17">
        <v>42245</v>
      </c>
      <c r="E1551">
        <f>IFERROR(VLOOKUP(D1550:D2263,'Остатки на корсчетах'!B$3:D$4956,2,FALSE),0)</f>
        <v>0</v>
      </c>
      <c r="F1551">
        <f>IFERROR(VLOOKUP(D1551:D2263,Сальдо!C$3:D$4010,2,FALSE),0)</f>
        <v>0</v>
      </c>
      <c r="G1551">
        <f>IFERROR(VLOOKUP(D1551:D2263,'Факторы ликвидности'!C$4:L$2204,2,FALSE),0)</f>
        <v>0</v>
      </c>
      <c r="H1551">
        <f>IFERROR(VLOOKUP(D1551:D2263,'Факторы ликвидности'!C$4:L$2204,3,FALSE),0)</f>
        <v>0</v>
      </c>
      <c r="I1551">
        <f>IFERROR(VLOOKUP(D1551:D2263,'Факторы ликвидности'!C$4:L$2204,4,FALSE),0)</f>
        <v>0</v>
      </c>
      <c r="J1551">
        <f>IFERROR(VLOOKUP(D1551:D2263,'Факторы ликвидности'!C$4:L$2204,5,FALSE),0)</f>
        <v>0</v>
      </c>
      <c r="K1551">
        <f>IFERROR(VLOOKUP(D1551:D2263,'Факторы ликвидности'!C$4:L$2204,6,FALSE),0)</f>
        <v>0</v>
      </c>
      <c r="L1551">
        <f>IFERROR(VLOOKUP(D1551:D2263,'Факторы ликвидности'!C$4:L$2204,7,FALSE),0)</f>
        <v>0</v>
      </c>
      <c r="M1551">
        <f>IFERROR(VLOOKUP(D1551:D2263,'Факторы ликвидности'!C$4:L$2204,8,FALSE),0)</f>
        <v>0</v>
      </c>
      <c r="N1551">
        <f>IFERROR(VLOOKUP(D1551:D2263,'Факторы ликвидности'!C$4:L$2204,10,FALSE),0)</f>
        <v>0</v>
      </c>
    </row>
    <row r="1552" spans="2:14" x14ac:dyDescent="0.3">
      <c r="B1552">
        <v>1548</v>
      </c>
      <c r="C1552" s="16">
        <f t="shared" si="29"/>
        <v>5</v>
      </c>
      <c r="D1552" s="17">
        <v>42244</v>
      </c>
      <c r="E1552">
        <f>IFERROR(VLOOKUP(D1551:D2264,'Остатки на корсчетах'!B$3:D$4956,2,FALSE),0)</f>
        <v>1219.3</v>
      </c>
      <c r="F1552">
        <f>IFERROR(VLOOKUP(D1552:D2264,Сальдо!C$3:D$4010,2,FALSE),0)</f>
        <v>162.9</v>
      </c>
      <c r="G1552">
        <f>IFERROR(VLOOKUP(D1552:D2264,'Факторы ликвидности'!C$4:L$2204,2,FALSE),0)</f>
        <v>-6.4</v>
      </c>
      <c r="H1552">
        <f>IFERROR(VLOOKUP(D1552:D2264,'Факторы ликвидности'!C$4:L$2204,3,FALSE),0)</f>
        <v>28.3</v>
      </c>
      <c r="I1552">
        <f>IFERROR(VLOOKUP(D1552:D2264,'Факторы ликвидности'!C$4:L$2204,4,FALSE),0)</f>
        <v>0</v>
      </c>
      <c r="J1552">
        <f>IFERROR(VLOOKUP(D1552:D2264,'Факторы ликвидности'!C$4:L$2204,5,FALSE),0)</f>
        <v>0</v>
      </c>
      <c r="K1552">
        <f>IFERROR(VLOOKUP(D1552:D2264,'Факторы ликвидности'!C$4:L$2204,6,FALSE),0)</f>
        <v>0</v>
      </c>
      <c r="L1552">
        <f>IFERROR(VLOOKUP(D1552:D2264,'Факторы ликвидности'!C$4:L$2204,7,FALSE),0)</f>
        <v>0</v>
      </c>
      <c r="M1552">
        <f>IFERROR(VLOOKUP(D1552:D2264,'Факторы ликвидности'!C$4:L$2204,8,FALSE),0)</f>
        <v>0</v>
      </c>
      <c r="N1552">
        <f>IFERROR(VLOOKUP(D1552:D2264,'Факторы ликвидности'!C$4:L$2204,10,FALSE),0)</f>
        <v>15.8</v>
      </c>
    </row>
    <row r="1553" spans="2:14" x14ac:dyDescent="0.3">
      <c r="B1553">
        <v>1549</v>
      </c>
      <c r="C1553" s="16">
        <f t="shared" si="29"/>
        <v>4</v>
      </c>
      <c r="D1553" s="17">
        <v>42243</v>
      </c>
      <c r="E1553">
        <f>IFERROR(VLOOKUP(D1552:D2265,'Остатки на корсчетах'!B$3:D$4956,2,FALSE),0)</f>
        <v>1083.5</v>
      </c>
      <c r="F1553">
        <f>IFERROR(VLOOKUP(D1553:D2265,Сальдо!C$3:D$4010,2,FALSE),0)</f>
        <v>166.8</v>
      </c>
      <c r="G1553">
        <f>IFERROR(VLOOKUP(D1553:D2265,'Факторы ликвидности'!C$4:L$2204,2,FALSE),0)</f>
        <v>-2</v>
      </c>
      <c r="H1553">
        <f>IFERROR(VLOOKUP(D1553:D2265,'Факторы ликвидности'!C$4:L$2204,3,FALSE),0)</f>
        <v>145.19999999999999</v>
      </c>
      <c r="I1553">
        <f>IFERROR(VLOOKUP(D1553:D2265,'Факторы ликвидности'!C$4:L$2204,4,FALSE),0)</f>
        <v>0</v>
      </c>
      <c r="J1553">
        <f>IFERROR(VLOOKUP(D1553:D2265,'Факторы ликвидности'!C$4:L$2204,5,FALSE),0)</f>
        <v>0</v>
      </c>
      <c r="K1553">
        <f>IFERROR(VLOOKUP(D1553:D2265,'Факторы ликвидности'!C$4:L$2204,6,FALSE),0)</f>
        <v>0</v>
      </c>
      <c r="L1553">
        <f>IFERROR(VLOOKUP(D1553:D2265,'Факторы ликвидности'!C$4:L$2204,7,FALSE),0)</f>
        <v>0</v>
      </c>
      <c r="M1553">
        <f>IFERROR(VLOOKUP(D1553:D2265,'Факторы ликвидности'!C$4:L$2204,8,FALSE),0)</f>
        <v>0</v>
      </c>
      <c r="N1553">
        <f>IFERROR(VLOOKUP(D1553:D2265,'Факторы ликвидности'!C$4:L$2204,10,FALSE),0)</f>
        <v>-7.5</v>
      </c>
    </row>
    <row r="1554" spans="2:14" x14ac:dyDescent="0.3">
      <c r="B1554">
        <v>1550</v>
      </c>
      <c r="C1554" s="16">
        <f t="shared" si="29"/>
        <v>3</v>
      </c>
      <c r="D1554" s="17">
        <v>42242</v>
      </c>
      <c r="E1554">
        <f>IFERROR(VLOOKUP(D1553:D2266,'Остатки на корсчетах'!B$3:D$4956,2,FALSE),0)</f>
        <v>984.9</v>
      </c>
      <c r="F1554">
        <f>IFERROR(VLOOKUP(D1554:D2266,Сальдо!C$3:D$4010,2,FALSE),0)</f>
        <v>211.6</v>
      </c>
      <c r="G1554">
        <f>IFERROR(VLOOKUP(D1554:D2266,'Факторы ликвидности'!C$4:L$2204,2,FALSE),0)</f>
        <v>19.8</v>
      </c>
      <c r="H1554">
        <f>IFERROR(VLOOKUP(D1554:D2266,'Факторы ликвидности'!C$4:L$2204,3,FALSE),0)</f>
        <v>17.5</v>
      </c>
      <c r="I1554">
        <f>IFERROR(VLOOKUP(D1554:D2266,'Факторы ликвидности'!C$4:L$2204,4,FALSE),0)</f>
        <v>0</v>
      </c>
      <c r="J1554">
        <f>IFERROR(VLOOKUP(D1554:D2266,'Факторы ликвидности'!C$4:L$2204,5,FALSE),0)</f>
        <v>0</v>
      </c>
      <c r="K1554">
        <f>IFERROR(VLOOKUP(D1554:D2266,'Факторы ликвидности'!C$4:L$2204,6,FALSE),0)</f>
        <v>0</v>
      </c>
      <c r="L1554">
        <f>IFERROR(VLOOKUP(D1554:D2266,'Факторы ликвидности'!C$4:L$2204,7,FALSE),0)</f>
        <v>0</v>
      </c>
      <c r="M1554">
        <f>IFERROR(VLOOKUP(D1554:D2266,'Факторы ликвидности'!C$4:L$2204,8,FALSE),0)</f>
        <v>0.5</v>
      </c>
      <c r="N1554">
        <f>IFERROR(VLOOKUP(D1554:D2266,'Факторы ликвидности'!C$4:L$2204,10,FALSE),0)</f>
        <v>60.8</v>
      </c>
    </row>
    <row r="1555" spans="2:14" x14ac:dyDescent="0.3">
      <c r="B1555">
        <v>1551</v>
      </c>
      <c r="C1555" s="18">
        <f t="shared" si="29"/>
        <v>2</v>
      </c>
      <c r="D1555" s="8">
        <v>42241</v>
      </c>
      <c r="E1555">
        <f>IFERROR(VLOOKUP(D1554:D2267,'Остатки на корсчетах'!B$3:D$4956,2,FALSE),0)</f>
        <v>1338.2</v>
      </c>
      <c r="F1555">
        <f>IFERROR(VLOOKUP(D1555:D2267,Сальдо!C$3:D$4010,2,FALSE),0)</f>
        <v>163.1</v>
      </c>
      <c r="G1555">
        <f>IFERROR(VLOOKUP(D1555:D2267,'Факторы ликвидности'!C$4:L$2204,2,FALSE),0)</f>
        <v>39.1</v>
      </c>
      <c r="H1555">
        <f>IFERROR(VLOOKUP(D1555:D2267,'Факторы ликвидности'!C$4:L$2204,3,FALSE),0)</f>
        <v>-479</v>
      </c>
      <c r="I1555">
        <f>IFERROR(VLOOKUP(D1555:D2267,'Факторы ликвидности'!C$4:L$2204,4,FALSE),0)</f>
        <v>0</v>
      </c>
      <c r="J1555">
        <f>IFERROR(VLOOKUP(D1555:D2267,'Факторы ликвидности'!C$4:L$2204,5,FALSE),0)</f>
        <v>0</v>
      </c>
      <c r="K1555">
        <f>IFERROR(VLOOKUP(D1555:D2267,'Факторы ликвидности'!C$4:L$2204,6,FALSE),0)</f>
        <v>0</v>
      </c>
      <c r="L1555">
        <f>IFERROR(VLOOKUP(D1555:D2267,'Факторы ликвидности'!C$4:L$2204,7,FALSE),0)</f>
        <v>0</v>
      </c>
      <c r="M1555">
        <f>IFERROR(VLOOKUP(D1555:D2267,'Факторы ликвидности'!C$4:L$2204,8,FALSE),0)</f>
        <v>0</v>
      </c>
      <c r="N1555">
        <f>IFERROR(VLOOKUP(D1555:D2267,'Факторы ликвидности'!C$4:L$2204,10,FALSE),0)</f>
        <v>86.6</v>
      </c>
    </row>
    <row r="1556" spans="2:14" x14ac:dyDescent="0.3">
      <c r="B1556">
        <v>1552</v>
      </c>
      <c r="C1556" s="18">
        <f t="shared" si="29"/>
        <v>1</v>
      </c>
      <c r="D1556" s="8">
        <v>42240</v>
      </c>
      <c r="E1556">
        <f>IFERROR(VLOOKUP(D1555:D2268,'Остатки на корсчетах'!B$3:D$4956,2,FALSE),0)</f>
        <v>1365.1</v>
      </c>
      <c r="F1556">
        <f>IFERROR(VLOOKUP(D1556:D2268,Сальдо!C$3:D$4010,2,FALSE),0)</f>
        <v>161.6</v>
      </c>
      <c r="G1556">
        <f>IFERROR(VLOOKUP(D1556:D2268,'Факторы ликвидности'!C$4:L$2204,2,FALSE),0)</f>
        <v>57.1</v>
      </c>
      <c r="H1556">
        <f>IFERROR(VLOOKUP(D1556:D2268,'Факторы ликвидности'!C$4:L$2204,3,FALSE),0)</f>
        <v>-86.2</v>
      </c>
      <c r="I1556">
        <f>IFERROR(VLOOKUP(D1556:D2268,'Факторы ликвидности'!C$4:L$2204,4,FALSE),0)</f>
        <v>0</v>
      </c>
      <c r="J1556">
        <f>IFERROR(VLOOKUP(D1556:D2268,'Факторы ликвидности'!C$4:L$2204,5,FALSE),0)</f>
        <v>0</v>
      </c>
      <c r="K1556">
        <f>IFERROR(VLOOKUP(D1556:D2268,'Факторы ликвидности'!C$4:L$2204,6,FALSE),0)</f>
        <v>0</v>
      </c>
      <c r="L1556">
        <f>IFERROR(VLOOKUP(D1556:D2268,'Факторы ликвидности'!C$4:L$2204,7,FALSE),0)</f>
        <v>0</v>
      </c>
      <c r="M1556">
        <f>IFERROR(VLOOKUP(D1556:D2268,'Факторы ликвидности'!C$4:L$2204,8,FALSE),0)</f>
        <v>0</v>
      </c>
      <c r="N1556">
        <f>IFERROR(VLOOKUP(D1556:D2268,'Факторы ликвидности'!C$4:L$2204,10,FALSE),0)</f>
        <v>2.1</v>
      </c>
    </row>
    <row r="1557" spans="2:14" x14ac:dyDescent="0.3">
      <c r="B1557">
        <v>1553</v>
      </c>
      <c r="C1557" s="18">
        <f t="shared" si="29"/>
        <v>7</v>
      </c>
      <c r="D1557" s="19">
        <v>42239</v>
      </c>
      <c r="E1557">
        <f>IFERROR(VLOOKUP(D1556:D2269,'Остатки на корсчетах'!B$3:D$4956,2,FALSE),0)</f>
        <v>0</v>
      </c>
      <c r="F1557">
        <f>IFERROR(VLOOKUP(D1557:D2269,Сальдо!C$3:D$4010,2,FALSE),0)</f>
        <v>0</v>
      </c>
      <c r="G1557">
        <f>IFERROR(VLOOKUP(D1557:D2269,'Факторы ликвидности'!C$4:L$2204,2,FALSE),0)</f>
        <v>0</v>
      </c>
      <c r="H1557">
        <f>IFERROR(VLOOKUP(D1557:D2269,'Факторы ликвидности'!C$4:L$2204,3,FALSE),0)</f>
        <v>0</v>
      </c>
      <c r="I1557">
        <f>IFERROR(VLOOKUP(D1557:D2269,'Факторы ликвидности'!C$4:L$2204,4,FALSE),0)</f>
        <v>0</v>
      </c>
      <c r="J1557">
        <f>IFERROR(VLOOKUP(D1557:D2269,'Факторы ликвидности'!C$4:L$2204,5,FALSE),0)</f>
        <v>0</v>
      </c>
      <c r="K1557">
        <f>IFERROR(VLOOKUP(D1557:D2269,'Факторы ликвидности'!C$4:L$2204,6,FALSE),0)</f>
        <v>0</v>
      </c>
      <c r="L1557">
        <f>IFERROR(VLOOKUP(D1557:D2269,'Факторы ликвидности'!C$4:L$2204,7,FALSE),0)</f>
        <v>0</v>
      </c>
      <c r="M1557">
        <f>IFERROR(VLOOKUP(D1557:D2269,'Факторы ликвидности'!C$4:L$2204,8,FALSE),0)</f>
        <v>0</v>
      </c>
      <c r="N1557">
        <f>IFERROR(VLOOKUP(D1557:D2269,'Факторы ликвидности'!C$4:L$2204,10,FALSE),0)</f>
        <v>0</v>
      </c>
    </row>
    <row r="1558" spans="2:14" x14ac:dyDescent="0.3">
      <c r="B1558">
        <v>1554</v>
      </c>
      <c r="C1558" s="18">
        <f t="shared" si="29"/>
        <v>6</v>
      </c>
      <c r="D1558" s="19">
        <v>42238</v>
      </c>
      <c r="E1558">
        <f>IFERROR(VLOOKUP(D1557:D2270,'Остатки на корсчетах'!B$3:D$4956,2,FALSE),0)</f>
        <v>0</v>
      </c>
      <c r="F1558">
        <f>IFERROR(VLOOKUP(D1558:D2270,Сальдо!C$3:D$4010,2,FALSE),0)</f>
        <v>0</v>
      </c>
      <c r="G1558">
        <f>IFERROR(VLOOKUP(D1558:D2270,'Факторы ликвидности'!C$4:L$2204,2,FALSE),0)</f>
        <v>0</v>
      </c>
      <c r="H1558">
        <f>IFERROR(VLOOKUP(D1558:D2270,'Факторы ликвидности'!C$4:L$2204,3,FALSE),0)</f>
        <v>0</v>
      </c>
      <c r="I1558">
        <f>IFERROR(VLOOKUP(D1558:D2270,'Факторы ликвидности'!C$4:L$2204,4,FALSE),0)</f>
        <v>0</v>
      </c>
      <c r="J1558">
        <f>IFERROR(VLOOKUP(D1558:D2270,'Факторы ликвидности'!C$4:L$2204,5,FALSE),0)</f>
        <v>0</v>
      </c>
      <c r="K1558">
        <f>IFERROR(VLOOKUP(D1558:D2270,'Факторы ликвидности'!C$4:L$2204,6,FALSE),0)</f>
        <v>0</v>
      </c>
      <c r="L1558">
        <f>IFERROR(VLOOKUP(D1558:D2270,'Факторы ликвидности'!C$4:L$2204,7,FALSE),0)</f>
        <v>0</v>
      </c>
      <c r="M1558">
        <f>IFERROR(VLOOKUP(D1558:D2270,'Факторы ликвидности'!C$4:L$2204,8,FALSE),0)</f>
        <v>0</v>
      </c>
      <c r="N1558">
        <f>IFERROR(VLOOKUP(D1558:D2270,'Факторы ликвидности'!C$4:L$2204,10,FALSE),0)</f>
        <v>0</v>
      </c>
    </row>
    <row r="1559" spans="2:14" x14ac:dyDescent="0.3">
      <c r="B1559">
        <v>1555</v>
      </c>
      <c r="C1559" s="18">
        <f t="shared" si="29"/>
        <v>5</v>
      </c>
      <c r="D1559" s="19">
        <v>42237</v>
      </c>
      <c r="E1559">
        <f>IFERROR(VLOOKUP(D1558:D2271,'Остатки на корсчетах'!B$3:D$4956,2,FALSE),0)</f>
        <v>1242.3</v>
      </c>
      <c r="F1559">
        <f>IFERROR(VLOOKUP(D1559:D2271,Сальдо!C$3:D$4010,2,FALSE),0)</f>
        <v>151.30000000000001</v>
      </c>
      <c r="G1559">
        <f>IFERROR(VLOOKUP(D1559:D2271,'Факторы ликвидности'!C$4:L$2204,2,FALSE),0)</f>
        <v>-3.3</v>
      </c>
      <c r="H1559">
        <f>IFERROR(VLOOKUP(D1559:D2271,'Факторы ликвидности'!C$4:L$2204,3,FALSE),0)</f>
        <v>122.1</v>
      </c>
      <c r="I1559">
        <f>IFERROR(VLOOKUP(D1559:D2271,'Факторы ликвидности'!C$4:L$2204,4,FALSE),0)</f>
        <v>0</v>
      </c>
      <c r="J1559">
        <f>IFERROR(VLOOKUP(D1559:D2271,'Факторы ликвидности'!C$4:L$2204,5,FALSE),0)</f>
        <v>0</v>
      </c>
      <c r="K1559">
        <f>IFERROR(VLOOKUP(D1559:D2271,'Факторы ликвидности'!C$4:L$2204,6,FALSE),0)</f>
        <v>0</v>
      </c>
      <c r="L1559">
        <f>IFERROR(VLOOKUP(D1559:D2271,'Факторы ликвидности'!C$4:L$2204,7,FALSE),0)</f>
        <v>0</v>
      </c>
      <c r="M1559">
        <f>IFERROR(VLOOKUP(D1559:D2271,'Факторы ликвидности'!C$4:L$2204,8,FALSE),0)</f>
        <v>0</v>
      </c>
      <c r="N1559">
        <f>IFERROR(VLOOKUP(D1559:D2271,'Факторы ликвидности'!C$4:L$2204,10,FALSE),0)</f>
        <v>4.0999999999999996</v>
      </c>
    </row>
    <row r="1560" spans="2:14" x14ac:dyDescent="0.3">
      <c r="B1560">
        <v>1556</v>
      </c>
      <c r="C1560" s="18">
        <f t="shared" si="29"/>
        <v>4</v>
      </c>
      <c r="D1560" s="19">
        <v>42236</v>
      </c>
      <c r="E1560">
        <f>IFERROR(VLOOKUP(D1559:D2272,'Остатки на корсчетах'!B$3:D$4956,2,FALSE),0)</f>
        <v>1412</v>
      </c>
      <c r="F1560">
        <f>IFERROR(VLOOKUP(D1560:D2272,Сальдо!C$3:D$4010,2,FALSE),0)</f>
        <v>177.4</v>
      </c>
      <c r="G1560">
        <f>IFERROR(VLOOKUP(D1560:D2272,'Факторы ликвидности'!C$4:L$2204,2,FALSE),0)</f>
        <v>-8.5</v>
      </c>
      <c r="H1560">
        <f>IFERROR(VLOOKUP(D1560:D2272,'Факторы ликвидности'!C$4:L$2204,3,FALSE),0)</f>
        <v>-149.30000000000001</v>
      </c>
      <c r="I1560">
        <f>IFERROR(VLOOKUP(D1560:D2272,'Факторы ликвидности'!C$4:L$2204,4,FALSE),0)</f>
        <v>0</v>
      </c>
      <c r="J1560">
        <f>IFERROR(VLOOKUP(D1560:D2272,'Факторы ликвидности'!C$4:L$2204,5,FALSE),0)</f>
        <v>0</v>
      </c>
      <c r="K1560">
        <f>IFERROR(VLOOKUP(D1560:D2272,'Факторы ликвидности'!C$4:L$2204,6,FALSE),0)</f>
        <v>0</v>
      </c>
      <c r="L1560">
        <f>IFERROR(VLOOKUP(D1560:D2272,'Факторы ликвидности'!C$4:L$2204,7,FALSE),0)</f>
        <v>0</v>
      </c>
      <c r="M1560">
        <f>IFERROR(VLOOKUP(D1560:D2272,'Факторы ликвидности'!C$4:L$2204,8,FALSE),0)</f>
        <v>0</v>
      </c>
      <c r="N1560">
        <f>IFERROR(VLOOKUP(D1560:D2272,'Факторы ликвидности'!C$4:L$2204,10,FALSE),0)</f>
        <v>-11.9</v>
      </c>
    </row>
    <row r="1561" spans="2:14" x14ac:dyDescent="0.3">
      <c r="B1561">
        <v>1557</v>
      </c>
      <c r="C1561" s="18">
        <f t="shared" si="29"/>
        <v>3</v>
      </c>
      <c r="D1561" s="19">
        <v>42235</v>
      </c>
      <c r="E1561">
        <f>IFERROR(VLOOKUP(D1560:D2273,'Остатки на корсчетах'!B$3:D$4956,2,FALSE),0)</f>
        <v>1249</v>
      </c>
      <c r="F1561">
        <f>IFERROR(VLOOKUP(D1561:D2273,Сальдо!C$3:D$4010,2,FALSE),0)</f>
        <v>300.7</v>
      </c>
      <c r="G1561">
        <f>IFERROR(VLOOKUP(D1561:D2273,'Факторы ликвидности'!C$4:L$2204,2,FALSE),0)</f>
        <v>1.6</v>
      </c>
      <c r="H1561">
        <f>IFERROR(VLOOKUP(D1561:D2273,'Факторы ликвидности'!C$4:L$2204,3,FALSE),0)</f>
        <v>29.9</v>
      </c>
      <c r="I1561">
        <f>IFERROR(VLOOKUP(D1561:D2273,'Факторы ликвидности'!C$4:L$2204,4,FALSE),0)</f>
        <v>0</v>
      </c>
      <c r="J1561">
        <f>IFERROR(VLOOKUP(D1561:D2273,'Факторы ликвидности'!C$4:L$2204,5,FALSE),0)</f>
        <v>0</v>
      </c>
      <c r="K1561">
        <f>IFERROR(VLOOKUP(D1561:D2273,'Факторы ликвидности'!C$4:L$2204,6,FALSE),0)</f>
        <v>0</v>
      </c>
      <c r="L1561">
        <f>IFERROR(VLOOKUP(D1561:D2273,'Факторы ликвидности'!C$4:L$2204,7,FALSE),0)</f>
        <v>0</v>
      </c>
      <c r="M1561">
        <f>IFERROR(VLOOKUP(D1561:D2273,'Факторы ликвидности'!C$4:L$2204,8,FALSE),0)</f>
        <v>0</v>
      </c>
      <c r="N1561">
        <f>IFERROR(VLOOKUP(D1561:D2273,'Факторы ликвидности'!C$4:L$2204,10,FALSE),0)</f>
        <v>131.5</v>
      </c>
    </row>
    <row r="1562" spans="2:14" x14ac:dyDescent="0.3">
      <c r="B1562">
        <v>1558</v>
      </c>
      <c r="C1562" s="16">
        <f t="shared" si="29"/>
        <v>2</v>
      </c>
      <c r="D1562" s="17">
        <v>42234</v>
      </c>
      <c r="E1562">
        <f>IFERROR(VLOOKUP(D1561:D2274,'Остатки на корсчетах'!B$3:D$4956,2,FALSE),0)</f>
        <v>1255.0999999999999</v>
      </c>
      <c r="F1562">
        <f>IFERROR(VLOOKUP(D1562:D2274,Сальдо!C$3:D$4010,2,FALSE),0)</f>
        <v>124</v>
      </c>
      <c r="G1562">
        <f>IFERROR(VLOOKUP(D1562:D2274,'Факторы ликвидности'!C$4:L$2204,2,FALSE),0)</f>
        <v>10.9</v>
      </c>
      <c r="H1562">
        <f>IFERROR(VLOOKUP(D1562:D2274,'Факторы ликвидности'!C$4:L$2204,3,FALSE),0)</f>
        <v>-6.4</v>
      </c>
      <c r="I1562">
        <f>IFERROR(VLOOKUP(D1562:D2274,'Факторы ликвидности'!C$4:L$2204,4,FALSE),0)</f>
        <v>0</v>
      </c>
      <c r="J1562">
        <f>IFERROR(VLOOKUP(D1562:D2274,'Факторы ликвидности'!C$4:L$2204,5,FALSE),0)</f>
        <v>0</v>
      </c>
      <c r="K1562">
        <f>IFERROR(VLOOKUP(D1562:D2274,'Факторы ликвидности'!C$4:L$2204,6,FALSE),0)</f>
        <v>0</v>
      </c>
      <c r="L1562">
        <f>IFERROR(VLOOKUP(D1562:D2274,'Факторы ликвидности'!C$4:L$2204,7,FALSE),0)</f>
        <v>0</v>
      </c>
      <c r="M1562">
        <f>IFERROR(VLOOKUP(D1562:D2274,'Факторы ликвидности'!C$4:L$2204,8,FALSE),0)</f>
        <v>-11.3</v>
      </c>
      <c r="N1562">
        <f>IFERROR(VLOOKUP(D1562:D2274,'Факторы ликвидности'!C$4:L$2204,10,FALSE),0)</f>
        <v>0.7</v>
      </c>
    </row>
    <row r="1563" spans="2:14" x14ac:dyDescent="0.3">
      <c r="B1563">
        <v>1559</v>
      </c>
      <c r="C1563" s="16">
        <f t="shared" si="29"/>
        <v>1</v>
      </c>
      <c r="D1563" s="17">
        <v>42233</v>
      </c>
      <c r="E1563">
        <f>IFERROR(VLOOKUP(D1562:D2275,'Остатки на корсчетах'!B$3:D$4956,2,FALSE),0)</f>
        <v>1171.8</v>
      </c>
      <c r="F1563">
        <f>IFERROR(VLOOKUP(D1563:D2275,Сальдо!C$3:D$4010,2,FALSE),0)</f>
        <v>132.1</v>
      </c>
      <c r="G1563">
        <f>IFERROR(VLOOKUP(D1563:D2275,'Факторы ликвидности'!C$4:L$2204,2,FALSE),0)</f>
        <v>28.5</v>
      </c>
      <c r="H1563">
        <f>IFERROR(VLOOKUP(D1563:D2275,'Факторы ликвидности'!C$4:L$2204,3,FALSE),0)</f>
        <v>46</v>
      </c>
      <c r="I1563">
        <f>IFERROR(VLOOKUP(D1563:D2275,'Факторы ликвидности'!C$4:L$2204,4,FALSE),0)</f>
        <v>0</v>
      </c>
      <c r="J1563">
        <f>IFERROR(VLOOKUP(D1563:D2275,'Факторы ликвидности'!C$4:L$2204,5,FALSE),0)</f>
        <v>0</v>
      </c>
      <c r="K1563">
        <f>IFERROR(VLOOKUP(D1563:D2275,'Факторы ликвидности'!C$4:L$2204,6,FALSE),0)</f>
        <v>0</v>
      </c>
      <c r="L1563">
        <f>IFERROR(VLOOKUP(D1563:D2275,'Факторы ликвидности'!C$4:L$2204,7,FALSE),0)</f>
        <v>0</v>
      </c>
      <c r="M1563">
        <f>IFERROR(VLOOKUP(D1563:D2275,'Факторы ликвидности'!C$4:L$2204,8,FALSE),0)</f>
        <v>-0.3</v>
      </c>
      <c r="N1563">
        <f>IFERROR(VLOOKUP(D1563:D2275,'Факторы ликвидности'!C$4:L$2204,10,FALSE),0)</f>
        <v>9</v>
      </c>
    </row>
    <row r="1564" spans="2:14" x14ac:dyDescent="0.3">
      <c r="B1564">
        <v>1560</v>
      </c>
      <c r="C1564" s="16">
        <f t="shared" si="29"/>
        <v>7</v>
      </c>
      <c r="D1564" s="17">
        <v>42232</v>
      </c>
      <c r="E1564">
        <f>IFERROR(VLOOKUP(D1563:D2276,'Остатки на корсчетах'!B$3:D$4956,2,FALSE),0)</f>
        <v>0</v>
      </c>
      <c r="F1564">
        <f>IFERROR(VLOOKUP(D1564:D2276,Сальдо!C$3:D$4010,2,FALSE),0)</f>
        <v>0</v>
      </c>
      <c r="G1564">
        <f>IFERROR(VLOOKUP(D1564:D2276,'Факторы ликвидности'!C$4:L$2204,2,FALSE),0)</f>
        <v>0</v>
      </c>
      <c r="H1564">
        <f>IFERROR(VLOOKUP(D1564:D2276,'Факторы ликвидности'!C$4:L$2204,3,FALSE),0)</f>
        <v>0</v>
      </c>
      <c r="I1564">
        <f>IFERROR(VLOOKUP(D1564:D2276,'Факторы ликвидности'!C$4:L$2204,4,FALSE),0)</f>
        <v>0</v>
      </c>
      <c r="J1564">
        <f>IFERROR(VLOOKUP(D1564:D2276,'Факторы ликвидности'!C$4:L$2204,5,FALSE),0)</f>
        <v>0</v>
      </c>
      <c r="K1564">
        <f>IFERROR(VLOOKUP(D1564:D2276,'Факторы ликвидности'!C$4:L$2204,6,FALSE),0)</f>
        <v>0</v>
      </c>
      <c r="L1564">
        <f>IFERROR(VLOOKUP(D1564:D2276,'Факторы ликвидности'!C$4:L$2204,7,FALSE),0)</f>
        <v>0</v>
      </c>
      <c r="M1564">
        <f>IFERROR(VLOOKUP(D1564:D2276,'Факторы ликвидности'!C$4:L$2204,8,FALSE),0)</f>
        <v>0</v>
      </c>
      <c r="N1564">
        <f>IFERROR(VLOOKUP(D1564:D2276,'Факторы ликвидности'!C$4:L$2204,10,FALSE),0)</f>
        <v>0</v>
      </c>
    </row>
    <row r="1565" spans="2:14" x14ac:dyDescent="0.3">
      <c r="B1565">
        <v>1561</v>
      </c>
      <c r="C1565" s="16">
        <f t="shared" si="29"/>
        <v>6</v>
      </c>
      <c r="D1565" s="17">
        <v>42231</v>
      </c>
      <c r="E1565">
        <f>IFERROR(VLOOKUP(D1564:D2277,'Остатки на корсчетах'!B$3:D$4956,2,FALSE),0)</f>
        <v>0</v>
      </c>
      <c r="F1565">
        <f>IFERROR(VLOOKUP(D1565:D2277,Сальдо!C$3:D$4010,2,FALSE),0)</f>
        <v>0</v>
      </c>
      <c r="G1565">
        <f>IFERROR(VLOOKUP(D1565:D2277,'Факторы ликвидности'!C$4:L$2204,2,FALSE),0)</f>
        <v>0</v>
      </c>
      <c r="H1565">
        <f>IFERROR(VLOOKUP(D1565:D2277,'Факторы ликвидности'!C$4:L$2204,3,FALSE),0)</f>
        <v>0</v>
      </c>
      <c r="I1565">
        <f>IFERROR(VLOOKUP(D1565:D2277,'Факторы ликвидности'!C$4:L$2204,4,FALSE),0)</f>
        <v>0</v>
      </c>
      <c r="J1565">
        <f>IFERROR(VLOOKUP(D1565:D2277,'Факторы ликвидности'!C$4:L$2204,5,FALSE),0)</f>
        <v>0</v>
      </c>
      <c r="K1565">
        <f>IFERROR(VLOOKUP(D1565:D2277,'Факторы ликвидности'!C$4:L$2204,6,FALSE),0)</f>
        <v>0</v>
      </c>
      <c r="L1565">
        <f>IFERROR(VLOOKUP(D1565:D2277,'Факторы ликвидности'!C$4:L$2204,7,FALSE),0)</f>
        <v>0</v>
      </c>
      <c r="M1565">
        <f>IFERROR(VLOOKUP(D1565:D2277,'Факторы ликвидности'!C$4:L$2204,8,FALSE),0)</f>
        <v>0</v>
      </c>
      <c r="N1565">
        <f>IFERROR(VLOOKUP(D1565:D2277,'Факторы ликвидности'!C$4:L$2204,10,FALSE),0)</f>
        <v>0</v>
      </c>
    </row>
    <row r="1566" spans="2:14" x14ac:dyDescent="0.3">
      <c r="B1566">
        <v>1562</v>
      </c>
      <c r="C1566" s="16">
        <f t="shared" si="29"/>
        <v>5</v>
      </c>
      <c r="D1566" s="17">
        <v>42230</v>
      </c>
      <c r="E1566">
        <f>IFERROR(VLOOKUP(D1565:D2278,'Остатки на корсчетах'!B$3:D$4956,2,FALSE),0)</f>
        <v>1138.5</v>
      </c>
      <c r="F1566">
        <f>IFERROR(VLOOKUP(D1566:D2278,Сальдо!C$3:D$4010,2,FALSE),0)</f>
        <v>137.4</v>
      </c>
      <c r="G1566">
        <f>IFERROR(VLOOKUP(D1566:D2278,'Факторы ликвидности'!C$4:L$2204,2,FALSE),0)</f>
        <v>-36.5</v>
      </c>
      <c r="H1566">
        <f>IFERROR(VLOOKUP(D1566:D2278,'Факторы ликвидности'!C$4:L$2204,3,FALSE),0)</f>
        <v>63.2</v>
      </c>
      <c r="I1566">
        <f>IFERROR(VLOOKUP(D1566:D2278,'Факторы ликвидности'!C$4:L$2204,4,FALSE),0)</f>
        <v>0</v>
      </c>
      <c r="J1566">
        <f>IFERROR(VLOOKUP(D1566:D2278,'Факторы ликвидности'!C$4:L$2204,5,FALSE),0)</f>
        <v>0</v>
      </c>
      <c r="K1566">
        <f>IFERROR(VLOOKUP(D1566:D2278,'Факторы ликвидности'!C$4:L$2204,6,FALSE),0)</f>
        <v>0</v>
      </c>
      <c r="L1566">
        <f>IFERROR(VLOOKUP(D1566:D2278,'Факторы ликвидности'!C$4:L$2204,7,FALSE),0)</f>
        <v>0</v>
      </c>
      <c r="M1566">
        <f>IFERROR(VLOOKUP(D1566:D2278,'Факторы ликвидности'!C$4:L$2204,8,FALSE),0)</f>
        <v>-1.1000000000000001</v>
      </c>
      <c r="N1566">
        <f>IFERROR(VLOOKUP(D1566:D2278,'Факторы ликвидности'!C$4:L$2204,10,FALSE),0)</f>
        <v>7.8</v>
      </c>
    </row>
    <row r="1567" spans="2:14" x14ac:dyDescent="0.3">
      <c r="B1567">
        <v>1563</v>
      </c>
      <c r="C1567" s="16">
        <f t="shared" si="29"/>
        <v>4</v>
      </c>
      <c r="D1567" s="17">
        <v>42229</v>
      </c>
      <c r="E1567">
        <f>IFERROR(VLOOKUP(D1566:D2279,'Остатки на корсчетах'!B$3:D$4956,2,FALSE),0)</f>
        <v>1171.4000000000001</v>
      </c>
      <c r="F1567">
        <f>IFERROR(VLOOKUP(D1567:D2279,Сальдо!C$3:D$4010,2,FALSE),0)</f>
        <v>179.3</v>
      </c>
      <c r="G1567">
        <f>IFERROR(VLOOKUP(D1567:D2279,'Факторы ликвидности'!C$4:L$2204,2,FALSE),0)</f>
        <v>-44.3</v>
      </c>
      <c r="H1567">
        <f>IFERROR(VLOOKUP(D1567:D2279,'Факторы ликвидности'!C$4:L$2204,3,FALSE),0)</f>
        <v>-28.1</v>
      </c>
      <c r="I1567">
        <f>IFERROR(VLOOKUP(D1567:D2279,'Факторы ликвидности'!C$4:L$2204,4,FALSE),0)</f>
        <v>0</v>
      </c>
      <c r="J1567">
        <f>IFERROR(VLOOKUP(D1567:D2279,'Факторы ликвидности'!C$4:L$2204,5,FALSE),0)</f>
        <v>0</v>
      </c>
      <c r="K1567">
        <f>IFERROR(VLOOKUP(D1567:D2279,'Факторы ликвидности'!C$4:L$2204,6,FALSE),0)</f>
        <v>0</v>
      </c>
      <c r="L1567">
        <f>IFERROR(VLOOKUP(D1567:D2279,'Факторы ликвидности'!C$4:L$2204,7,FALSE),0)</f>
        <v>0</v>
      </c>
      <c r="M1567">
        <f>IFERROR(VLOOKUP(D1567:D2279,'Факторы ликвидности'!C$4:L$2204,8,FALSE),0)</f>
        <v>0.3</v>
      </c>
      <c r="N1567">
        <f>IFERROR(VLOOKUP(D1567:D2279,'Факторы ликвидности'!C$4:L$2204,10,FALSE),0)</f>
        <v>39.299999999999997</v>
      </c>
    </row>
    <row r="1568" spans="2:14" x14ac:dyDescent="0.3">
      <c r="B1568">
        <v>1564</v>
      </c>
      <c r="C1568" s="16">
        <f t="shared" si="29"/>
        <v>3</v>
      </c>
      <c r="D1568" s="17">
        <v>42228</v>
      </c>
      <c r="E1568">
        <f>IFERROR(VLOOKUP(D1567:D2280,'Остатки на корсчетах'!B$3:D$4956,2,FALSE),0)</f>
        <v>1338.4</v>
      </c>
      <c r="F1568">
        <f>IFERROR(VLOOKUP(D1568:D2280,Сальдо!C$3:D$4010,2,FALSE),0)</f>
        <v>-39.4</v>
      </c>
      <c r="G1568">
        <f>IFERROR(VLOOKUP(D1568:D2280,'Факторы ликвидности'!C$4:L$2204,2,FALSE),0)</f>
        <v>-23.2</v>
      </c>
      <c r="H1568">
        <f>IFERROR(VLOOKUP(D1568:D2280,'Факторы ликвидности'!C$4:L$2204,3,FALSE),0)</f>
        <v>82.4</v>
      </c>
      <c r="I1568">
        <f>IFERROR(VLOOKUP(D1568:D2280,'Факторы ликвидности'!C$4:L$2204,4,FALSE),0)</f>
        <v>0</v>
      </c>
      <c r="J1568">
        <f>IFERROR(VLOOKUP(D1568:D2280,'Факторы ликвидности'!C$4:L$2204,5,FALSE),0)</f>
        <v>0</v>
      </c>
      <c r="K1568">
        <f>IFERROR(VLOOKUP(D1568:D2280,'Факторы ликвидности'!C$4:L$2204,6,FALSE),0)</f>
        <v>0</v>
      </c>
      <c r="L1568">
        <f>IFERROR(VLOOKUP(D1568:D2280,'Факторы ликвидности'!C$4:L$2204,7,FALSE),0)</f>
        <v>0</v>
      </c>
      <c r="M1568">
        <f>IFERROR(VLOOKUP(D1568:D2280,'Факторы ликвидности'!C$4:L$2204,8,FALSE),0)</f>
        <v>0.1</v>
      </c>
      <c r="N1568">
        <f>IFERROR(VLOOKUP(D1568:D2280,'Факторы ликвидности'!C$4:L$2204,10,FALSE),0)</f>
        <v>-226.3</v>
      </c>
    </row>
    <row r="1569" spans="2:14" x14ac:dyDescent="0.3">
      <c r="B1569">
        <v>1565</v>
      </c>
      <c r="C1569" s="18">
        <f t="shared" si="29"/>
        <v>2</v>
      </c>
      <c r="D1569" s="8">
        <v>42227</v>
      </c>
      <c r="E1569">
        <f>IFERROR(VLOOKUP(D1568:D2281,'Остатки на корсчетах'!B$3:D$4956,2,FALSE),0)</f>
        <v>1269.7</v>
      </c>
      <c r="F1569">
        <f>IFERROR(VLOOKUP(D1569:D2281,Сальдо!C$3:D$4010,2,FALSE),0)</f>
        <v>171.4</v>
      </c>
      <c r="G1569">
        <f>IFERROR(VLOOKUP(D1569:D2281,'Факторы ликвидности'!C$4:L$2204,2,FALSE),0)</f>
        <v>-14.2</v>
      </c>
      <c r="H1569">
        <f>IFERROR(VLOOKUP(D1569:D2281,'Факторы ликвидности'!C$4:L$2204,3,FALSE),0)</f>
        <v>56.4</v>
      </c>
      <c r="I1569">
        <f>IFERROR(VLOOKUP(D1569:D2281,'Факторы ликвидности'!C$4:L$2204,4,FALSE),0)</f>
        <v>0</v>
      </c>
      <c r="J1569">
        <f>IFERROR(VLOOKUP(D1569:D2281,'Факторы ликвидности'!C$4:L$2204,5,FALSE),0)</f>
        <v>0</v>
      </c>
      <c r="K1569">
        <f>IFERROR(VLOOKUP(D1569:D2281,'Факторы ликвидности'!C$4:L$2204,6,FALSE),0)</f>
        <v>0</v>
      </c>
      <c r="L1569">
        <f>IFERROR(VLOOKUP(D1569:D2281,'Факторы ликвидности'!C$4:L$2204,7,FALSE),0)</f>
        <v>0</v>
      </c>
      <c r="M1569">
        <f>IFERROR(VLOOKUP(D1569:D2281,'Факторы ликвидности'!C$4:L$2204,8,FALSE),0)</f>
        <v>0</v>
      </c>
      <c r="N1569">
        <f>IFERROR(VLOOKUP(D1569:D2281,'Факторы ликвидности'!C$4:L$2204,10,FALSE),0)</f>
        <v>26.4</v>
      </c>
    </row>
    <row r="1570" spans="2:14" x14ac:dyDescent="0.3">
      <c r="B1570">
        <v>1566</v>
      </c>
      <c r="C1570" s="18">
        <f t="shared" si="29"/>
        <v>1</v>
      </c>
      <c r="D1570" s="8">
        <v>42226</v>
      </c>
      <c r="E1570">
        <f>IFERROR(VLOOKUP(D1569:D2282,'Остатки на корсчетах'!B$3:D$4956,2,FALSE),0)</f>
        <v>941.7</v>
      </c>
      <c r="F1570">
        <f>IFERROR(VLOOKUP(D1570:D2282,Сальдо!C$3:D$4010,2,FALSE),0)</f>
        <v>406.7</v>
      </c>
      <c r="G1570">
        <f>IFERROR(VLOOKUP(D1570:D2282,'Факторы ликвидности'!C$4:L$2204,2,FALSE),0)</f>
        <v>9.6999999999999993</v>
      </c>
      <c r="H1570">
        <f>IFERROR(VLOOKUP(D1570:D2282,'Факторы ликвидности'!C$4:L$2204,3,FALSE),0)</f>
        <v>107.4</v>
      </c>
      <c r="I1570">
        <f>IFERROR(VLOOKUP(D1570:D2282,'Факторы ликвидности'!C$4:L$2204,4,FALSE),0)</f>
        <v>0</v>
      </c>
      <c r="J1570">
        <f>IFERROR(VLOOKUP(D1570:D2282,'Факторы ликвидности'!C$4:L$2204,5,FALSE),0)</f>
        <v>0</v>
      </c>
      <c r="K1570">
        <f>IFERROR(VLOOKUP(D1570:D2282,'Факторы ликвидности'!C$4:L$2204,6,FALSE),0)</f>
        <v>0</v>
      </c>
      <c r="L1570">
        <f>IFERROR(VLOOKUP(D1570:D2282,'Факторы ликвидности'!C$4:L$2204,7,FALSE),0)</f>
        <v>0</v>
      </c>
      <c r="M1570">
        <f>IFERROR(VLOOKUP(D1570:D2282,'Факторы ликвидности'!C$4:L$2204,8,FALSE),0)</f>
        <v>0</v>
      </c>
      <c r="N1570">
        <f>IFERROR(VLOOKUP(D1570:D2282,'Факторы ликвидности'!C$4:L$2204,10,FALSE),0)</f>
        <v>211</v>
      </c>
    </row>
    <row r="1571" spans="2:14" x14ac:dyDescent="0.3">
      <c r="B1571">
        <v>1567</v>
      </c>
      <c r="C1571" s="18">
        <f t="shared" si="29"/>
        <v>7</v>
      </c>
      <c r="D1571" s="19">
        <v>42225</v>
      </c>
      <c r="E1571">
        <f>IFERROR(VLOOKUP(D1570:D2283,'Остатки на корсчетах'!B$3:D$4956,2,FALSE),0)</f>
        <v>0</v>
      </c>
      <c r="F1571">
        <f>IFERROR(VLOOKUP(D1571:D2283,Сальдо!C$3:D$4010,2,FALSE),0)</f>
        <v>0</v>
      </c>
      <c r="G1571">
        <f>IFERROR(VLOOKUP(D1571:D2283,'Факторы ликвидности'!C$4:L$2204,2,FALSE),0)</f>
        <v>0</v>
      </c>
      <c r="H1571">
        <f>IFERROR(VLOOKUP(D1571:D2283,'Факторы ликвидности'!C$4:L$2204,3,FALSE),0)</f>
        <v>0</v>
      </c>
      <c r="I1571">
        <f>IFERROR(VLOOKUP(D1571:D2283,'Факторы ликвидности'!C$4:L$2204,4,FALSE),0)</f>
        <v>0</v>
      </c>
      <c r="J1571">
        <f>IFERROR(VLOOKUP(D1571:D2283,'Факторы ликвидности'!C$4:L$2204,5,FALSE),0)</f>
        <v>0</v>
      </c>
      <c r="K1571">
        <f>IFERROR(VLOOKUP(D1571:D2283,'Факторы ликвидности'!C$4:L$2204,6,FALSE),0)</f>
        <v>0</v>
      </c>
      <c r="L1571">
        <f>IFERROR(VLOOKUP(D1571:D2283,'Факторы ликвидности'!C$4:L$2204,7,FALSE),0)</f>
        <v>0</v>
      </c>
      <c r="M1571">
        <f>IFERROR(VLOOKUP(D1571:D2283,'Факторы ликвидности'!C$4:L$2204,8,FALSE),0)</f>
        <v>0</v>
      </c>
      <c r="N1571">
        <f>IFERROR(VLOOKUP(D1571:D2283,'Факторы ликвидности'!C$4:L$2204,10,FALSE),0)</f>
        <v>0</v>
      </c>
    </row>
    <row r="1572" spans="2:14" x14ac:dyDescent="0.3">
      <c r="B1572">
        <v>1568</v>
      </c>
      <c r="C1572" s="18">
        <f t="shared" si="29"/>
        <v>6</v>
      </c>
      <c r="D1572" s="19">
        <v>42224</v>
      </c>
      <c r="E1572">
        <f>IFERROR(VLOOKUP(D1571:D2284,'Остатки на корсчетах'!B$3:D$4956,2,FALSE),0)</f>
        <v>0</v>
      </c>
      <c r="F1572">
        <f>IFERROR(VLOOKUP(D1572:D2284,Сальдо!C$3:D$4010,2,FALSE),0)</f>
        <v>0</v>
      </c>
      <c r="G1572">
        <f>IFERROR(VLOOKUP(D1572:D2284,'Факторы ликвидности'!C$4:L$2204,2,FALSE),0)</f>
        <v>0</v>
      </c>
      <c r="H1572">
        <f>IFERROR(VLOOKUP(D1572:D2284,'Факторы ликвидности'!C$4:L$2204,3,FALSE),0)</f>
        <v>0</v>
      </c>
      <c r="I1572">
        <f>IFERROR(VLOOKUP(D1572:D2284,'Факторы ликвидности'!C$4:L$2204,4,FALSE),0)</f>
        <v>0</v>
      </c>
      <c r="J1572">
        <f>IFERROR(VLOOKUP(D1572:D2284,'Факторы ликвидности'!C$4:L$2204,5,FALSE),0)</f>
        <v>0</v>
      </c>
      <c r="K1572">
        <f>IFERROR(VLOOKUP(D1572:D2284,'Факторы ликвидности'!C$4:L$2204,6,FALSE),0)</f>
        <v>0</v>
      </c>
      <c r="L1572">
        <f>IFERROR(VLOOKUP(D1572:D2284,'Факторы ликвидности'!C$4:L$2204,7,FALSE),0)</f>
        <v>0</v>
      </c>
      <c r="M1572">
        <f>IFERROR(VLOOKUP(D1572:D2284,'Факторы ликвидности'!C$4:L$2204,8,FALSE),0)</f>
        <v>0</v>
      </c>
      <c r="N1572">
        <f>IFERROR(VLOOKUP(D1572:D2284,'Факторы ликвидности'!C$4:L$2204,10,FALSE),0)</f>
        <v>0</v>
      </c>
    </row>
    <row r="1573" spans="2:14" x14ac:dyDescent="0.3">
      <c r="B1573">
        <v>1569</v>
      </c>
      <c r="C1573" s="18">
        <f t="shared" si="29"/>
        <v>5</v>
      </c>
      <c r="D1573" s="19">
        <v>42223</v>
      </c>
      <c r="E1573">
        <f>IFERROR(VLOOKUP(D1572:D2285,'Остатки на корсчетах'!B$3:D$4956,2,FALSE),0)</f>
        <v>988.6</v>
      </c>
      <c r="F1573">
        <f>IFERROR(VLOOKUP(D1573:D2285,Сальдо!C$3:D$4010,2,FALSE),0)</f>
        <v>295.2</v>
      </c>
      <c r="G1573">
        <f>IFERROR(VLOOKUP(D1573:D2285,'Факторы ликвидности'!C$4:L$2204,2,FALSE),0)</f>
        <v>-58</v>
      </c>
      <c r="H1573">
        <f>IFERROR(VLOOKUP(D1573:D2285,'Факторы ликвидности'!C$4:L$2204,3,FALSE),0)</f>
        <v>121.2</v>
      </c>
      <c r="I1573">
        <f>IFERROR(VLOOKUP(D1573:D2285,'Факторы ликвидности'!C$4:L$2204,4,FALSE),0)</f>
        <v>0</v>
      </c>
      <c r="J1573">
        <f>IFERROR(VLOOKUP(D1573:D2285,'Факторы ликвидности'!C$4:L$2204,5,FALSE),0)</f>
        <v>0</v>
      </c>
      <c r="K1573">
        <f>IFERROR(VLOOKUP(D1573:D2285,'Факторы ликвидности'!C$4:L$2204,6,FALSE),0)</f>
        <v>0</v>
      </c>
      <c r="L1573">
        <f>IFERROR(VLOOKUP(D1573:D2285,'Факторы ликвидности'!C$4:L$2204,7,FALSE),0)</f>
        <v>0</v>
      </c>
      <c r="M1573">
        <f>IFERROR(VLOOKUP(D1573:D2285,'Факторы ликвидности'!C$4:L$2204,8,FALSE),0)</f>
        <v>0</v>
      </c>
      <c r="N1573">
        <f>IFERROR(VLOOKUP(D1573:D2285,'Факторы ликвидности'!C$4:L$2204,10,FALSE),0)</f>
        <v>-110.1</v>
      </c>
    </row>
    <row r="1574" spans="2:14" x14ac:dyDescent="0.3">
      <c r="B1574">
        <v>1570</v>
      </c>
      <c r="C1574" s="18">
        <f t="shared" si="29"/>
        <v>4</v>
      </c>
      <c r="D1574" s="19">
        <v>42222</v>
      </c>
      <c r="E1574">
        <f>IFERROR(VLOOKUP(D1573:D2286,'Остатки на корсчетах'!B$3:D$4956,2,FALSE),0)</f>
        <v>1003.8</v>
      </c>
      <c r="F1574">
        <f>IFERROR(VLOOKUP(D1574:D2286,Сальдо!C$3:D$4010,2,FALSE),0)</f>
        <v>279.10000000000002</v>
      </c>
      <c r="G1574">
        <f>IFERROR(VLOOKUP(D1574:D2286,'Факторы ликвидности'!C$4:L$2204,2,FALSE),0)</f>
        <v>-56.9</v>
      </c>
      <c r="H1574">
        <f>IFERROR(VLOOKUP(D1574:D2286,'Факторы ликвидности'!C$4:L$2204,3,FALSE),0)</f>
        <v>57.4</v>
      </c>
      <c r="I1574">
        <f>IFERROR(VLOOKUP(D1574:D2286,'Факторы ликвидности'!C$4:L$2204,4,FALSE),0)</f>
        <v>0</v>
      </c>
      <c r="J1574">
        <f>IFERROR(VLOOKUP(D1574:D2286,'Факторы ликвидности'!C$4:L$2204,5,FALSE),0)</f>
        <v>0</v>
      </c>
      <c r="K1574">
        <f>IFERROR(VLOOKUP(D1574:D2286,'Факторы ликвидности'!C$4:L$2204,6,FALSE),0)</f>
        <v>0</v>
      </c>
      <c r="L1574">
        <f>IFERROR(VLOOKUP(D1574:D2286,'Факторы ликвидности'!C$4:L$2204,7,FALSE),0)</f>
        <v>0</v>
      </c>
      <c r="M1574">
        <f>IFERROR(VLOOKUP(D1574:D2286,'Факторы ликвидности'!C$4:L$2204,8,FALSE),0)</f>
        <v>0</v>
      </c>
      <c r="N1574">
        <f>IFERROR(VLOOKUP(D1574:D2286,'Факторы ликвидности'!C$4:L$2204,10,FALSE),0)</f>
        <v>-15.8</v>
      </c>
    </row>
    <row r="1575" spans="2:14" x14ac:dyDescent="0.3">
      <c r="B1575">
        <v>1571</v>
      </c>
      <c r="C1575" s="18">
        <f t="shared" si="29"/>
        <v>3</v>
      </c>
      <c r="D1575" s="19">
        <v>42221</v>
      </c>
      <c r="E1575">
        <f>IFERROR(VLOOKUP(D1574:D2287,'Остатки на корсчетах'!B$3:D$4956,2,FALSE),0)</f>
        <v>1348.4</v>
      </c>
      <c r="F1575">
        <f>IFERROR(VLOOKUP(D1575:D2287,Сальдо!C$3:D$4010,2,FALSE),0)</f>
        <v>-99.1</v>
      </c>
      <c r="G1575">
        <f>IFERROR(VLOOKUP(D1575:D2287,'Факторы ликвидности'!C$4:L$2204,2,FALSE),0)</f>
        <v>-16</v>
      </c>
      <c r="H1575">
        <f>IFERROR(VLOOKUP(D1575:D2287,'Факторы ликвидности'!C$4:L$2204,3,FALSE),0)</f>
        <v>66.2</v>
      </c>
      <c r="I1575">
        <f>IFERROR(VLOOKUP(D1575:D2287,'Факторы ликвидности'!C$4:L$2204,4,FALSE),0)</f>
        <v>0</v>
      </c>
      <c r="J1575">
        <f>IFERROR(VLOOKUP(D1575:D2287,'Факторы ликвидности'!C$4:L$2204,5,FALSE),0)</f>
        <v>0</v>
      </c>
      <c r="K1575">
        <f>IFERROR(VLOOKUP(D1575:D2287,'Факторы ликвидности'!C$4:L$2204,6,FALSE),0)</f>
        <v>0</v>
      </c>
      <c r="L1575">
        <f>IFERROR(VLOOKUP(D1575:D2287,'Факторы ликвидности'!C$4:L$2204,7,FALSE),0)</f>
        <v>0</v>
      </c>
      <c r="M1575">
        <f>IFERROR(VLOOKUP(D1575:D2287,'Факторы ликвидности'!C$4:L$2204,8,FALSE),0)</f>
        <v>0</v>
      </c>
      <c r="N1575">
        <f>IFERROR(VLOOKUP(D1575:D2287,'Факторы ликвидности'!C$4:L$2204,10,FALSE),0)</f>
        <v>-394.8</v>
      </c>
    </row>
    <row r="1576" spans="2:14" x14ac:dyDescent="0.3">
      <c r="B1576">
        <v>1572</v>
      </c>
      <c r="C1576" s="16">
        <f t="shared" si="29"/>
        <v>2</v>
      </c>
      <c r="D1576" s="17">
        <v>42220</v>
      </c>
      <c r="E1576">
        <f>IFERROR(VLOOKUP(D1575:D2288,'Остатки на корсчетах'!B$3:D$4956,2,FALSE),0)</f>
        <v>1351.1</v>
      </c>
      <c r="F1576">
        <f>IFERROR(VLOOKUP(D1576:D2288,Сальдо!C$3:D$4010,2,FALSE),0)</f>
        <v>255.4</v>
      </c>
      <c r="G1576">
        <f>IFERROR(VLOOKUP(D1576:D2288,'Факторы ликвидности'!C$4:L$2204,2,FALSE),0)</f>
        <v>3.4</v>
      </c>
      <c r="H1576">
        <f>IFERROR(VLOOKUP(D1576:D2288,'Факторы ликвидности'!C$4:L$2204,3,FALSE),0)</f>
        <v>112.6</v>
      </c>
      <c r="I1576">
        <f>IFERROR(VLOOKUP(D1576:D2288,'Факторы ликвидности'!C$4:L$2204,4,FALSE),0)</f>
        <v>0</v>
      </c>
      <c r="J1576">
        <f>IFERROR(VLOOKUP(D1576:D2288,'Факторы ликвидности'!C$4:L$2204,5,FALSE),0)</f>
        <v>0</v>
      </c>
      <c r="K1576">
        <f>IFERROR(VLOOKUP(D1576:D2288,'Факторы ликвидности'!C$4:L$2204,6,FALSE),0)</f>
        <v>0</v>
      </c>
      <c r="L1576">
        <f>IFERROR(VLOOKUP(D1576:D2288,'Факторы ликвидности'!C$4:L$2204,7,FALSE),0)</f>
        <v>0</v>
      </c>
      <c r="M1576">
        <f>IFERROR(VLOOKUP(D1576:D2288,'Факторы ликвидности'!C$4:L$2204,8,FALSE),0)</f>
        <v>0</v>
      </c>
      <c r="N1576">
        <f>IFERROR(VLOOKUP(D1576:D2288,'Факторы ликвидности'!C$4:L$2204,10,FALSE),0)</f>
        <v>-118.7</v>
      </c>
    </row>
    <row r="1577" spans="2:14" x14ac:dyDescent="0.3">
      <c r="B1577">
        <v>1573</v>
      </c>
      <c r="C1577" s="16">
        <f t="shared" si="29"/>
        <v>1</v>
      </c>
      <c r="D1577" s="17">
        <v>42219</v>
      </c>
      <c r="E1577">
        <f>IFERROR(VLOOKUP(D1576:D2289,'Остатки на корсчетах'!B$3:D$4956,2,FALSE),0)</f>
        <v>1288.5999999999999</v>
      </c>
      <c r="F1577">
        <f>IFERROR(VLOOKUP(D1577:D2289,Сальдо!C$3:D$4010,2,FALSE),0)</f>
        <v>236.2</v>
      </c>
      <c r="G1577">
        <f>IFERROR(VLOOKUP(D1577:D2289,'Факторы ликвидности'!C$4:L$2204,2,FALSE),0)</f>
        <v>29</v>
      </c>
      <c r="H1577">
        <f>IFERROR(VLOOKUP(D1577:D2289,'Факторы ликвидности'!C$4:L$2204,3,FALSE),0)</f>
        <v>23.4</v>
      </c>
      <c r="I1577">
        <f>IFERROR(VLOOKUP(D1577:D2289,'Факторы ликвидности'!C$4:L$2204,4,FALSE),0)</f>
        <v>0</v>
      </c>
      <c r="J1577">
        <f>IFERROR(VLOOKUP(D1577:D2289,'Факторы ликвидности'!C$4:L$2204,5,FALSE),0)</f>
        <v>0</v>
      </c>
      <c r="K1577">
        <f>IFERROR(VLOOKUP(D1577:D2289,'Факторы ликвидности'!C$4:L$2204,6,FALSE),0)</f>
        <v>0</v>
      </c>
      <c r="L1577">
        <f>IFERROR(VLOOKUP(D1577:D2289,'Факторы ликвидности'!C$4:L$2204,7,FALSE),0)</f>
        <v>0</v>
      </c>
      <c r="M1577">
        <f>IFERROR(VLOOKUP(D1577:D2289,'Факторы ликвидности'!C$4:L$2204,8,FALSE),0)</f>
        <v>0</v>
      </c>
      <c r="N1577">
        <f>IFERROR(VLOOKUP(D1577:D2289,'Факторы ликвидности'!C$4:L$2204,10,FALSE),0)</f>
        <v>10.1</v>
      </c>
    </row>
    <row r="1578" spans="2:14" x14ac:dyDescent="0.3">
      <c r="B1578">
        <v>1574</v>
      </c>
      <c r="C1578" s="16">
        <f t="shared" si="29"/>
        <v>7</v>
      </c>
      <c r="D1578" s="17">
        <v>42218</v>
      </c>
      <c r="E1578">
        <f>IFERROR(VLOOKUP(D1577:D2290,'Остатки на корсчетах'!B$3:D$4956,2,FALSE),0)</f>
        <v>0</v>
      </c>
      <c r="F1578">
        <f>IFERROR(VLOOKUP(D1578:D2290,Сальдо!C$3:D$4010,2,FALSE),0)</f>
        <v>0</v>
      </c>
      <c r="G1578">
        <f>IFERROR(VLOOKUP(D1578:D2290,'Факторы ликвидности'!C$4:L$2204,2,FALSE),0)</f>
        <v>0</v>
      </c>
      <c r="H1578">
        <f>IFERROR(VLOOKUP(D1578:D2290,'Факторы ликвидности'!C$4:L$2204,3,FALSE),0)</f>
        <v>0</v>
      </c>
      <c r="I1578">
        <f>IFERROR(VLOOKUP(D1578:D2290,'Факторы ликвидности'!C$4:L$2204,4,FALSE),0)</f>
        <v>0</v>
      </c>
      <c r="J1578">
        <f>IFERROR(VLOOKUP(D1578:D2290,'Факторы ликвидности'!C$4:L$2204,5,FALSE),0)</f>
        <v>0</v>
      </c>
      <c r="K1578">
        <f>IFERROR(VLOOKUP(D1578:D2290,'Факторы ликвидности'!C$4:L$2204,6,FALSE),0)</f>
        <v>0</v>
      </c>
      <c r="L1578">
        <f>IFERROR(VLOOKUP(D1578:D2290,'Факторы ликвидности'!C$4:L$2204,7,FALSE),0)</f>
        <v>0</v>
      </c>
      <c r="M1578">
        <f>IFERROR(VLOOKUP(D1578:D2290,'Факторы ликвидности'!C$4:L$2204,8,FALSE),0)</f>
        <v>0</v>
      </c>
      <c r="N1578">
        <f>IFERROR(VLOOKUP(D1578:D2290,'Факторы ликвидности'!C$4:L$2204,10,FALSE),0)</f>
        <v>0</v>
      </c>
    </row>
    <row r="1579" spans="2:14" x14ac:dyDescent="0.3">
      <c r="B1579">
        <v>1575</v>
      </c>
      <c r="C1579" s="16">
        <f t="shared" si="29"/>
        <v>6</v>
      </c>
      <c r="D1579" s="17">
        <v>42217</v>
      </c>
      <c r="E1579">
        <f>IFERROR(VLOOKUP(D1578:D2291,'Остатки на корсчетах'!B$3:D$4956,2,FALSE),0)</f>
        <v>0</v>
      </c>
      <c r="F1579">
        <f>IFERROR(VLOOKUP(D1579:D2291,Сальдо!C$3:D$4010,2,FALSE),0)</f>
        <v>0</v>
      </c>
      <c r="G1579">
        <f>IFERROR(VLOOKUP(D1579:D2291,'Факторы ликвидности'!C$4:L$2204,2,FALSE),0)</f>
        <v>0</v>
      </c>
      <c r="H1579">
        <f>IFERROR(VLOOKUP(D1579:D2291,'Факторы ликвидности'!C$4:L$2204,3,FALSE),0)</f>
        <v>0</v>
      </c>
      <c r="I1579">
        <f>IFERROR(VLOOKUP(D1579:D2291,'Факторы ликвидности'!C$4:L$2204,4,FALSE),0)</f>
        <v>0</v>
      </c>
      <c r="J1579">
        <f>IFERROR(VLOOKUP(D1579:D2291,'Факторы ликвидности'!C$4:L$2204,5,FALSE),0)</f>
        <v>0</v>
      </c>
      <c r="K1579">
        <f>IFERROR(VLOOKUP(D1579:D2291,'Факторы ликвидности'!C$4:L$2204,6,FALSE),0)</f>
        <v>0</v>
      </c>
      <c r="L1579">
        <f>IFERROR(VLOOKUP(D1579:D2291,'Факторы ликвидности'!C$4:L$2204,7,FALSE),0)</f>
        <v>0</v>
      </c>
      <c r="M1579">
        <f>IFERROR(VLOOKUP(D1579:D2291,'Факторы ликвидности'!C$4:L$2204,8,FALSE),0)</f>
        <v>0</v>
      </c>
      <c r="N1579">
        <f>IFERROR(VLOOKUP(D1579:D2291,'Факторы ликвидности'!C$4:L$2204,10,FALSE),0)</f>
        <v>0</v>
      </c>
    </row>
    <row r="1580" spans="2:14" x14ac:dyDescent="0.3">
      <c r="B1580">
        <v>1576</v>
      </c>
      <c r="C1580" s="16">
        <f t="shared" si="29"/>
        <v>5</v>
      </c>
      <c r="D1580" s="17">
        <v>42216</v>
      </c>
      <c r="E1580">
        <f>IFERROR(VLOOKUP(D1579:D2292,'Остатки на корсчетах'!B$3:D$4956,2,FALSE),0)</f>
        <v>1091.5999999999999</v>
      </c>
      <c r="F1580">
        <f>IFERROR(VLOOKUP(D1580:D2292,Сальдо!C$3:D$4010,2,FALSE),0)</f>
        <v>354.6</v>
      </c>
      <c r="G1580">
        <f>IFERROR(VLOOKUP(D1580:D2292,'Факторы ликвидности'!C$4:L$2204,2,FALSE),0)</f>
        <v>-11.4</v>
      </c>
      <c r="H1580">
        <f>IFERROR(VLOOKUP(D1580:D2292,'Факторы ликвидности'!C$4:L$2204,3,FALSE),0)</f>
        <v>104.9</v>
      </c>
      <c r="I1580">
        <f>IFERROR(VLOOKUP(D1580:D2292,'Факторы ликвидности'!C$4:L$2204,4,FALSE),0)</f>
        <v>0</v>
      </c>
      <c r="J1580">
        <f>IFERROR(VLOOKUP(D1580:D2292,'Факторы ликвидности'!C$4:L$2204,5,FALSE),0)</f>
        <v>0</v>
      </c>
      <c r="K1580">
        <f>IFERROR(VLOOKUP(D1580:D2292,'Факторы ликвидности'!C$4:L$2204,6,FALSE),0)</f>
        <v>0</v>
      </c>
      <c r="L1580">
        <f>IFERROR(VLOOKUP(D1580:D2292,'Факторы ликвидности'!C$4:L$2204,7,FALSE),0)</f>
        <v>0</v>
      </c>
      <c r="M1580">
        <f>IFERROR(VLOOKUP(D1580:D2292,'Факторы ликвидности'!C$4:L$2204,8,FALSE),0)</f>
        <v>0</v>
      </c>
      <c r="N1580">
        <f>IFERROR(VLOOKUP(D1580:D2292,'Факторы ликвидности'!C$4:L$2204,10,FALSE),0)</f>
        <v>103.5</v>
      </c>
    </row>
    <row r="1581" spans="2:14" x14ac:dyDescent="0.3">
      <c r="B1581">
        <v>1577</v>
      </c>
      <c r="C1581" s="16">
        <f t="shared" si="29"/>
        <v>4</v>
      </c>
      <c r="D1581" s="17">
        <v>42215</v>
      </c>
      <c r="E1581">
        <f>IFERROR(VLOOKUP(D1580:D2293,'Остатки на корсчетах'!B$3:D$4956,2,FALSE),0)</f>
        <v>1180.0999999999999</v>
      </c>
      <c r="F1581">
        <f>IFERROR(VLOOKUP(D1581:D2293,Сальдо!C$3:D$4010,2,FALSE),0)</f>
        <v>245.1</v>
      </c>
      <c r="G1581">
        <f>IFERROR(VLOOKUP(D1581:D2293,'Факторы ликвидности'!C$4:L$2204,2,FALSE),0)</f>
        <v>6.9</v>
      </c>
      <c r="H1581">
        <f>IFERROR(VLOOKUP(D1581:D2293,'Факторы ликвидности'!C$4:L$2204,3,FALSE),0)</f>
        <v>15.5</v>
      </c>
      <c r="I1581">
        <f>IFERROR(VLOOKUP(D1581:D2293,'Факторы ликвидности'!C$4:L$2204,4,FALSE),0)</f>
        <v>0</v>
      </c>
      <c r="J1581">
        <f>IFERROR(VLOOKUP(D1581:D2293,'Факторы ликвидности'!C$4:L$2204,5,FALSE),0)</f>
        <v>0</v>
      </c>
      <c r="K1581">
        <f>IFERROR(VLOOKUP(D1581:D2293,'Факторы ликвидности'!C$4:L$2204,6,FALSE),0)</f>
        <v>0</v>
      </c>
      <c r="L1581">
        <f>IFERROR(VLOOKUP(D1581:D2293,'Факторы ликвидности'!C$4:L$2204,7,FALSE),0)</f>
        <v>0</v>
      </c>
      <c r="M1581">
        <f>IFERROR(VLOOKUP(D1581:D2293,'Факторы ликвидности'!C$4:L$2204,8,FALSE),0)</f>
        <v>0</v>
      </c>
      <c r="N1581">
        <f>IFERROR(VLOOKUP(D1581:D2293,'Факторы ликвидности'!C$4:L$2204,10,FALSE),0)</f>
        <v>-110.7</v>
      </c>
    </row>
    <row r="1582" spans="2:14" x14ac:dyDescent="0.3">
      <c r="B1582">
        <v>1578</v>
      </c>
      <c r="C1582" s="16">
        <f t="shared" si="29"/>
        <v>3</v>
      </c>
      <c r="D1582" s="17">
        <v>42214</v>
      </c>
      <c r="E1582">
        <f>IFERROR(VLOOKUP(D1581:D2294,'Остатки на корсчетах'!B$3:D$4956,2,FALSE),0)</f>
        <v>1154.7</v>
      </c>
      <c r="F1582">
        <f>IFERROR(VLOOKUP(D1582:D2294,Сальдо!C$3:D$4010,2,FALSE),0)</f>
        <v>236.1</v>
      </c>
      <c r="G1582">
        <f>IFERROR(VLOOKUP(D1582:D2294,'Факторы ликвидности'!C$4:L$2204,2,FALSE),0)</f>
        <v>25.2</v>
      </c>
      <c r="H1582">
        <f>IFERROR(VLOOKUP(D1582:D2294,'Факторы ликвидности'!C$4:L$2204,3,FALSE),0)</f>
        <v>20.5</v>
      </c>
      <c r="I1582">
        <f>IFERROR(VLOOKUP(D1582:D2294,'Факторы ликвидности'!C$4:L$2204,4,FALSE),0)</f>
        <v>0</v>
      </c>
      <c r="J1582">
        <f>IFERROR(VLOOKUP(D1582:D2294,'Факторы ликвидности'!C$4:L$2204,5,FALSE),0)</f>
        <v>0</v>
      </c>
      <c r="K1582">
        <f>IFERROR(VLOOKUP(D1582:D2294,'Факторы ликвидности'!C$4:L$2204,6,FALSE),0)</f>
        <v>0</v>
      </c>
      <c r="L1582">
        <f>IFERROR(VLOOKUP(D1582:D2294,'Факторы ликвидности'!C$4:L$2204,7,FALSE),0)</f>
        <v>0</v>
      </c>
      <c r="M1582">
        <f>IFERROR(VLOOKUP(D1582:D2294,'Факторы ликвидности'!C$4:L$2204,8,FALSE),0)</f>
        <v>0.1</v>
      </c>
      <c r="N1582">
        <f>IFERROR(VLOOKUP(D1582:D2294,'Факторы ликвидности'!C$4:L$2204,10,FALSE),0)</f>
        <v>-20.399999999999999</v>
      </c>
    </row>
    <row r="1583" spans="2:14" x14ac:dyDescent="0.3">
      <c r="B1583">
        <v>1579</v>
      </c>
      <c r="C1583" s="18">
        <f t="shared" si="29"/>
        <v>2</v>
      </c>
      <c r="D1583" s="8">
        <v>42213</v>
      </c>
      <c r="E1583">
        <f>IFERROR(VLOOKUP(D1582:D2295,'Остатки на корсчетах'!B$3:D$4956,2,FALSE),0)</f>
        <v>994.8</v>
      </c>
      <c r="F1583">
        <f>IFERROR(VLOOKUP(D1583:D2295,Сальдо!C$3:D$4010,2,FALSE),0)</f>
        <v>198.8</v>
      </c>
      <c r="G1583">
        <f>IFERROR(VLOOKUP(D1583:D2295,'Факторы ликвидности'!C$4:L$2204,2,FALSE),0)</f>
        <v>37.799999999999997</v>
      </c>
      <c r="H1583">
        <f>IFERROR(VLOOKUP(D1583:D2295,'Факторы ликвидности'!C$4:L$2204,3,FALSE),0)</f>
        <v>113.4</v>
      </c>
      <c r="I1583">
        <f>IFERROR(VLOOKUP(D1583:D2295,'Факторы ликвидности'!C$4:L$2204,4,FALSE),0)</f>
        <v>0</v>
      </c>
      <c r="J1583">
        <f>IFERROR(VLOOKUP(D1583:D2295,'Факторы ликвидности'!C$4:L$2204,5,FALSE),0)</f>
        <v>0</v>
      </c>
      <c r="K1583">
        <f>IFERROR(VLOOKUP(D1583:D2295,'Факторы ликвидности'!C$4:L$2204,6,FALSE),0)</f>
        <v>0</v>
      </c>
      <c r="L1583">
        <f>IFERROR(VLOOKUP(D1583:D2295,'Факторы ликвидности'!C$4:L$2204,7,FALSE),0)</f>
        <v>0</v>
      </c>
      <c r="M1583">
        <f>IFERROR(VLOOKUP(D1583:D2295,'Факторы ликвидности'!C$4:L$2204,8,FALSE),0)</f>
        <v>0</v>
      </c>
      <c r="N1583">
        <f>IFERROR(VLOOKUP(D1583:D2295,'Факторы ликвидности'!C$4:L$2204,10,FALSE),0)</f>
        <v>-0.8</v>
      </c>
    </row>
    <row r="1584" spans="2:14" x14ac:dyDescent="0.3">
      <c r="B1584">
        <v>1580</v>
      </c>
      <c r="C1584" s="18">
        <f t="shared" si="29"/>
        <v>1</v>
      </c>
      <c r="D1584" s="8">
        <v>42212</v>
      </c>
      <c r="E1584">
        <f>IFERROR(VLOOKUP(D1583:D2296,'Остатки на корсчетах'!B$3:D$4956,2,FALSE),0)</f>
        <v>1270.5</v>
      </c>
      <c r="F1584">
        <f>IFERROR(VLOOKUP(D1584:D2296,Сальдо!C$3:D$4010,2,FALSE),0)</f>
        <v>271.3</v>
      </c>
      <c r="G1584">
        <f>IFERROR(VLOOKUP(D1584:D2296,'Факторы ликвидности'!C$4:L$2204,2,FALSE),0)</f>
        <v>56.3</v>
      </c>
      <c r="H1584">
        <f>IFERROR(VLOOKUP(D1584:D2296,'Факторы ликвидности'!C$4:L$2204,3,FALSE),0)</f>
        <v>-413</v>
      </c>
      <c r="I1584">
        <f>IFERROR(VLOOKUP(D1584:D2296,'Факторы ликвидности'!C$4:L$2204,4,FALSE),0)</f>
        <v>0</v>
      </c>
      <c r="J1584">
        <f>IFERROR(VLOOKUP(D1584:D2296,'Факторы ликвидности'!C$4:L$2204,5,FALSE),0)</f>
        <v>0</v>
      </c>
      <c r="K1584">
        <f>IFERROR(VLOOKUP(D1584:D2296,'Факторы ликвидности'!C$4:L$2204,6,FALSE),0)</f>
        <v>0</v>
      </c>
      <c r="L1584">
        <f>IFERROR(VLOOKUP(D1584:D2296,'Факторы ликвидности'!C$4:L$2204,7,FALSE),0)</f>
        <v>0</v>
      </c>
      <c r="M1584">
        <f>IFERROR(VLOOKUP(D1584:D2296,'Факторы ликвидности'!C$4:L$2204,8,FALSE),0)</f>
        <v>0.5</v>
      </c>
      <c r="N1584">
        <f>IFERROR(VLOOKUP(D1584:D2296,'Факторы ликвидности'!C$4:L$2204,10,FALSE),0)</f>
        <v>68.8</v>
      </c>
    </row>
    <row r="1585" spans="2:14" x14ac:dyDescent="0.3">
      <c r="B1585">
        <v>1581</v>
      </c>
      <c r="C1585" s="18">
        <f t="shared" si="29"/>
        <v>7</v>
      </c>
      <c r="D1585" s="19">
        <v>42211</v>
      </c>
      <c r="E1585">
        <f>IFERROR(VLOOKUP(D1584:D2297,'Остатки на корсчетах'!B$3:D$4956,2,FALSE),0)</f>
        <v>0</v>
      </c>
      <c r="F1585">
        <f>IFERROR(VLOOKUP(D1585:D2297,Сальдо!C$3:D$4010,2,FALSE),0)</f>
        <v>0</v>
      </c>
      <c r="G1585">
        <f>IFERROR(VLOOKUP(D1585:D2297,'Факторы ликвидности'!C$4:L$2204,2,FALSE),0)</f>
        <v>0</v>
      </c>
      <c r="H1585">
        <f>IFERROR(VLOOKUP(D1585:D2297,'Факторы ликвидности'!C$4:L$2204,3,FALSE),0)</f>
        <v>0</v>
      </c>
      <c r="I1585">
        <f>IFERROR(VLOOKUP(D1585:D2297,'Факторы ликвидности'!C$4:L$2204,4,FALSE),0)</f>
        <v>0</v>
      </c>
      <c r="J1585">
        <f>IFERROR(VLOOKUP(D1585:D2297,'Факторы ликвидности'!C$4:L$2204,5,FALSE),0)</f>
        <v>0</v>
      </c>
      <c r="K1585">
        <f>IFERROR(VLOOKUP(D1585:D2297,'Факторы ликвидности'!C$4:L$2204,6,FALSE),0)</f>
        <v>0</v>
      </c>
      <c r="L1585">
        <f>IFERROR(VLOOKUP(D1585:D2297,'Факторы ликвидности'!C$4:L$2204,7,FALSE),0)</f>
        <v>0</v>
      </c>
      <c r="M1585">
        <f>IFERROR(VLOOKUP(D1585:D2297,'Факторы ликвидности'!C$4:L$2204,8,FALSE),0)</f>
        <v>0</v>
      </c>
      <c r="N1585">
        <f>IFERROR(VLOOKUP(D1585:D2297,'Факторы ликвидности'!C$4:L$2204,10,FALSE),0)</f>
        <v>0</v>
      </c>
    </row>
    <row r="1586" spans="2:14" x14ac:dyDescent="0.3">
      <c r="B1586">
        <v>1582</v>
      </c>
      <c r="C1586" s="18">
        <f t="shared" si="29"/>
        <v>6</v>
      </c>
      <c r="D1586" s="19">
        <v>42210</v>
      </c>
      <c r="E1586">
        <f>IFERROR(VLOOKUP(D1585:D2298,'Остатки на корсчетах'!B$3:D$4956,2,FALSE),0)</f>
        <v>0</v>
      </c>
      <c r="F1586">
        <f>IFERROR(VLOOKUP(D1586:D2298,Сальдо!C$3:D$4010,2,FALSE),0)</f>
        <v>0</v>
      </c>
      <c r="G1586">
        <f>IFERROR(VLOOKUP(D1586:D2298,'Факторы ликвидности'!C$4:L$2204,2,FALSE),0)</f>
        <v>0</v>
      </c>
      <c r="H1586">
        <f>IFERROR(VLOOKUP(D1586:D2298,'Факторы ликвидности'!C$4:L$2204,3,FALSE),0)</f>
        <v>0</v>
      </c>
      <c r="I1586">
        <f>IFERROR(VLOOKUP(D1586:D2298,'Факторы ликвидности'!C$4:L$2204,4,FALSE),0)</f>
        <v>0</v>
      </c>
      <c r="J1586">
        <f>IFERROR(VLOOKUP(D1586:D2298,'Факторы ликвидности'!C$4:L$2204,5,FALSE),0)</f>
        <v>0</v>
      </c>
      <c r="K1586">
        <f>IFERROR(VLOOKUP(D1586:D2298,'Факторы ликвидности'!C$4:L$2204,6,FALSE),0)</f>
        <v>0</v>
      </c>
      <c r="L1586">
        <f>IFERROR(VLOOKUP(D1586:D2298,'Факторы ликвидности'!C$4:L$2204,7,FALSE),0)</f>
        <v>0</v>
      </c>
      <c r="M1586">
        <f>IFERROR(VLOOKUP(D1586:D2298,'Факторы ликвидности'!C$4:L$2204,8,FALSE),0)</f>
        <v>0</v>
      </c>
      <c r="N1586">
        <f>IFERROR(VLOOKUP(D1586:D2298,'Факторы ликвидности'!C$4:L$2204,10,FALSE),0)</f>
        <v>0</v>
      </c>
    </row>
    <row r="1587" spans="2:14" x14ac:dyDescent="0.3">
      <c r="B1587">
        <v>1583</v>
      </c>
      <c r="C1587" s="18">
        <f t="shared" si="29"/>
        <v>5</v>
      </c>
      <c r="D1587" s="19">
        <v>42209</v>
      </c>
      <c r="E1587">
        <f>IFERROR(VLOOKUP(D1586:D2299,'Остатки на корсчетах'!B$3:D$4956,2,FALSE),0)</f>
        <v>1462.8</v>
      </c>
      <c r="F1587">
        <f>IFERROR(VLOOKUP(D1587:D2299,Сальдо!C$3:D$4010,2,FALSE),0)</f>
        <v>300.3</v>
      </c>
      <c r="G1587">
        <f>IFERROR(VLOOKUP(D1587:D2299,'Факторы ликвидности'!C$4:L$2204,2,FALSE),0)</f>
        <v>9.3000000000000007</v>
      </c>
      <c r="H1587">
        <f>IFERROR(VLOOKUP(D1587:D2299,'Факторы ликвидности'!C$4:L$2204,3,FALSE),0)</f>
        <v>-184.2</v>
      </c>
      <c r="I1587">
        <f>IFERROR(VLOOKUP(D1587:D2299,'Факторы ликвидности'!C$4:L$2204,4,FALSE),0)</f>
        <v>0</v>
      </c>
      <c r="J1587">
        <f>IFERROR(VLOOKUP(D1587:D2299,'Факторы ликвидности'!C$4:L$2204,5,FALSE),0)</f>
        <v>0</v>
      </c>
      <c r="K1587">
        <f>IFERROR(VLOOKUP(D1587:D2299,'Факторы ликвидности'!C$4:L$2204,6,FALSE),0)</f>
        <v>0</v>
      </c>
      <c r="L1587">
        <f>IFERROR(VLOOKUP(D1587:D2299,'Факторы ликвидности'!C$4:L$2204,7,FALSE),0)</f>
        <v>0</v>
      </c>
      <c r="M1587">
        <f>IFERROR(VLOOKUP(D1587:D2299,'Факторы ликвидности'!C$4:L$2204,8,FALSE),0)</f>
        <v>0</v>
      </c>
      <c r="N1587">
        <f>IFERROR(VLOOKUP(D1587:D2299,'Факторы ликвидности'!C$4:L$2204,10,FALSE),0)</f>
        <v>-28.9</v>
      </c>
    </row>
    <row r="1588" spans="2:14" x14ac:dyDescent="0.3">
      <c r="B1588">
        <v>1584</v>
      </c>
      <c r="C1588" s="18">
        <f t="shared" si="29"/>
        <v>4</v>
      </c>
      <c r="D1588" s="19">
        <v>42208</v>
      </c>
      <c r="E1588">
        <f>IFERROR(VLOOKUP(D1587:D2300,'Остатки на корсчетах'!B$3:D$4956,2,FALSE),0)</f>
        <v>1592.2</v>
      </c>
      <c r="F1588">
        <f>IFERROR(VLOOKUP(D1588:D2300,Сальдо!C$3:D$4010,2,FALSE),0)</f>
        <v>302.8</v>
      </c>
      <c r="G1588">
        <f>IFERROR(VLOOKUP(D1588:D2300,'Факторы ликвидности'!C$4:L$2204,2,FALSE),0)</f>
        <v>5.6</v>
      </c>
      <c r="H1588">
        <f>IFERROR(VLOOKUP(D1588:D2300,'Факторы ликвидности'!C$4:L$2204,3,FALSE),0)</f>
        <v>-143.19999999999999</v>
      </c>
      <c r="I1588">
        <f>IFERROR(VLOOKUP(D1588:D2300,'Факторы ликвидности'!C$4:L$2204,4,FALSE),0)</f>
        <v>0</v>
      </c>
      <c r="J1588">
        <f>IFERROR(VLOOKUP(D1588:D2300,'Факторы ликвидности'!C$4:L$2204,5,FALSE),0)</f>
        <v>0</v>
      </c>
      <c r="K1588">
        <f>IFERROR(VLOOKUP(D1588:D2300,'Факторы ликвидности'!C$4:L$2204,6,FALSE),0)</f>
        <v>0</v>
      </c>
      <c r="L1588">
        <f>IFERROR(VLOOKUP(D1588:D2300,'Факторы ликвидности'!C$4:L$2204,7,FALSE),0)</f>
        <v>0</v>
      </c>
      <c r="M1588">
        <f>IFERROR(VLOOKUP(D1588:D2300,'Факторы ликвидности'!C$4:L$2204,8,FALSE),0)</f>
        <v>0</v>
      </c>
      <c r="N1588">
        <f>IFERROR(VLOOKUP(D1588:D2300,'Факторы ликвидности'!C$4:L$2204,10,FALSE),0)</f>
        <v>-3.3</v>
      </c>
    </row>
    <row r="1589" spans="2:14" x14ac:dyDescent="0.3">
      <c r="B1589">
        <v>1585</v>
      </c>
      <c r="C1589" s="18">
        <f t="shared" si="29"/>
        <v>3</v>
      </c>
      <c r="D1589" s="19">
        <v>42207</v>
      </c>
      <c r="E1589">
        <f>IFERROR(VLOOKUP(D1588:D2301,'Остатки на корсчетах'!B$3:D$4956,2,FALSE),0)</f>
        <v>1277.0999999999999</v>
      </c>
      <c r="F1589">
        <f>IFERROR(VLOOKUP(D1589:D2301,Сальдо!C$3:D$4010,2,FALSE),0)</f>
        <v>581.5</v>
      </c>
      <c r="G1589">
        <f>IFERROR(VLOOKUP(D1589:D2301,'Факторы ликвидности'!C$4:L$2204,2,FALSE),0)</f>
        <v>16.7</v>
      </c>
      <c r="H1589">
        <f>IFERROR(VLOOKUP(D1589:D2301,'Факторы ликвидности'!C$4:L$2204,3,FALSE),0)</f>
        <v>6</v>
      </c>
      <c r="I1589">
        <f>IFERROR(VLOOKUP(D1589:D2301,'Факторы ликвидности'!C$4:L$2204,4,FALSE),0)</f>
        <v>0</v>
      </c>
      <c r="J1589">
        <f>IFERROR(VLOOKUP(D1589:D2301,'Факторы ликвидности'!C$4:L$2204,5,FALSE),0)</f>
        <v>0</v>
      </c>
      <c r="K1589">
        <f>IFERROR(VLOOKUP(D1589:D2301,'Факторы ликвидности'!C$4:L$2204,6,FALSE),0)</f>
        <v>0</v>
      </c>
      <c r="L1589">
        <f>IFERROR(VLOOKUP(D1589:D2301,'Факторы ликвидности'!C$4:L$2204,7,FALSE),0)</f>
        <v>0</v>
      </c>
      <c r="M1589">
        <f>IFERROR(VLOOKUP(D1589:D2301,'Факторы ликвидности'!C$4:L$2204,8,FALSE),0)</f>
        <v>0</v>
      </c>
      <c r="N1589">
        <f>IFERROR(VLOOKUP(D1589:D2301,'Факторы ликвидности'!C$4:L$2204,10,FALSE),0)</f>
        <v>281</v>
      </c>
    </row>
    <row r="1590" spans="2:14" x14ac:dyDescent="0.3">
      <c r="B1590">
        <v>1586</v>
      </c>
      <c r="C1590" s="16">
        <f t="shared" si="29"/>
        <v>2</v>
      </c>
      <c r="D1590" s="17">
        <v>42206</v>
      </c>
      <c r="E1590">
        <f>IFERROR(VLOOKUP(D1589:D2302,'Остатки на корсчетах'!B$3:D$4956,2,FALSE),0)</f>
        <v>1235.0999999999999</v>
      </c>
      <c r="F1590">
        <f>IFERROR(VLOOKUP(D1590:D2302,Сальдо!C$3:D$4010,2,FALSE),0)</f>
        <v>159.9</v>
      </c>
      <c r="G1590">
        <f>IFERROR(VLOOKUP(D1590:D2302,'Факторы ликвидности'!C$4:L$2204,2,FALSE),0)</f>
        <v>32.5</v>
      </c>
      <c r="H1590">
        <f>IFERROR(VLOOKUP(D1590:D2302,'Факторы ликвидности'!C$4:L$2204,3,FALSE),0)</f>
        <v>33.799999999999997</v>
      </c>
      <c r="I1590">
        <f>IFERROR(VLOOKUP(D1590:D2302,'Факторы ликвидности'!C$4:L$2204,4,FALSE),0)</f>
        <v>0</v>
      </c>
      <c r="J1590">
        <f>IFERROR(VLOOKUP(D1590:D2302,'Факторы ликвидности'!C$4:L$2204,5,FALSE),0)</f>
        <v>0</v>
      </c>
      <c r="K1590">
        <f>IFERROR(VLOOKUP(D1590:D2302,'Факторы ликвидности'!C$4:L$2204,6,FALSE),0)</f>
        <v>0</v>
      </c>
      <c r="L1590">
        <f>IFERROR(VLOOKUP(D1590:D2302,'Факторы ликвидности'!C$4:L$2204,7,FALSE),0)</f>
        <v>0</v>
      </c>
      <c r="M1590">
        <f>IFERROR(VLOOKUP(D1590:D2302,'Факторы ликвидности'!C$4:L$2204,8,FALSE),0)</f>
        <v>0.1</v>
      </c>
      <c r="N1590">
        <f>IFERROR(VLOOKUP(D1590:D2302,'Факторы ликвидности'!C$4:L$2204,10,FALSE),0)</f>
        <v>-35.799999999999997</v>
      </c>
    </row>
    <row r="1591" spans="2:14" x14ac:dyDescent="0.3">
      <c r="B1591">
        <v>1587</v>
      </c>
      <c r="C1591" s="16">
        <f t="shared" si="29"/>
        <v>1</v>
      </c>
      <c r="D1591" s="17">
        <v>42205</v>
      </c>
      <c r="E1591">
        <f>IFERROR(VLOOKUP(D1590:D2303,'Остатки на корсчетах'!B$3:D$4956,2,FALSE),0)</f>
        <v>1191.5</v>
      </c>
      <c r="F1591">
        <f>IFERROR(VLOOKUP(D1591:D2303,Сальдо!C$3:D$4010,2,FALSE),0)</f>
        <v>187.9</v>
      </c>
      <c r="G1591">
        <f>IFERROR(VLOOKUP(D1591:D2303,'Факторы ликвидности'!C$4:L$2204,2,FALSE),0)</f>
        <v>38.6</v>
      </c>
      <c r="H1591">
        <f>IFERROR(VLOOKUP(D1591:D2303,'Факторы ликвидности'!C$4:L$2204,3,FALSE),0)</f>
        <v>-12.4</v>
      </c>
      <c r="I1591">
        <f>IFERROR(VLOOKUP(D1591:D2303,'Факторы ликвидности'!C$4:L$2204,4,FALSE),0)</f>
        <v>0</v>
      </c>
      <c r="J1591">
        <f>IFERROR(VLOOKUP(D1591:D2303,'Факторы ликвидности'!C$4:L$2204,5,FALSE),0)</f>
        <v>0</v>
      </c>
      <c r="K1591">
        <f>IFERROR(VLOOKUP(D1591:D2303,'Факторы ликвидности'!C$4:L$2204,6,FALSE),0)</f>
        <v>0</v>
      </c>
      <c r="L1591">
        <f>IFERROR(VLOOKUP(D1591:D2303,'Факторы ликвидности'!C$4:L$2204,7,FALSE),0)</f>
        <v>0</v>
      </c>
      <c r="M1591">
        <f>IFERROR(VLOOKUP(D1591:D2303,'Факторы ликвидности'!C$4:L$2204,8,FALSE),0)</f>
        <v>0</v>
      </c>
      <c r="N1591">
        <f>IFERROR(VLOOKUP(D1591:D2303,'Факторы ликвидности'!C$4:L$2204,10,FALSE),0)</f>
        <v>5.9</v>
      </c>
    </row>
    <row r="1592" spans="2:14" x14ac:dyDescent="0.3">
      <c r="B1592">
        <v>1588</v>
      </c>
      <c r="C1592" s="16">
        <f t="shared" si="29"/>
        <v>7</v>
      </c>
      <c r="D1592" s="17">
        <v>42204</v>
      </c>
      <c r="E1592">
        <f>IFERROR(VLOOKUP(D1591:D2304,'Остатки на корсчетах'!B$3:D$4956,2,FALSE),0)</f>
        <v>0</v>
      </c>
      <c r="F1592">
        <f>IFERROR(VLOOKUP(D1592:D2304,Сальдо!C$3:D$4010,2,FALSE),0)</f>
        <v>0</v>
      </c>
      <c r="G1592">
        <f>IFERROR(VLOOKUP(D1592:D2304,'Факторы ликвидности'!C$4:L$2204,2,FALSE),0)</f>
        <v>0</v>
      </c>
      <c r="H1592">
        <f>IFERROR(VLOOKUP(D1592:D2304,'Факторы ликвидности'!C$4:L$2204,3,FALSE),0)</f>
        <v>0</v>
      </c>
      <c r="I1592">
        <f>IFERROR(VLOOKUP(D1592:D2304,'Факторы ликвидности'!C$4:L$2204,4,FALSE),0)</f>
        <v>0</v>
      </c>
      <c r="J1592">
        <f>IFERROR(VLOOKUP(D1592:D2304,'Факторы ликвидности'!C$4:L$2204,5,FALSE),0)</f>
        <v>0</v>
      </c>
      <c r="K1592">
        <f>IFERROR(VLOOKUP(D1592:D2304,'Факторы ликвидности'!C$4:L$2204,6,FALSE),0)</f>
        <v>0</v>
      </c>
      <c r="L1592">
        <f>IFERROR(VLOOKUP(D1592:D2304,'Факторы ликвидности'!C$4:L$2204,7,FALSE),0)</f>
        <v>0</v>
      </c>
      <c r="M1592">
        <f>IFERROR(VLOOKUP(D1592:D2304,'Факторы ликвидности'!C$4:L$2204,8,FALSE),0)</f>
        <v>0</v>
      </c>
      <c r="N1592">
        <f>IFERROR(VLOOKUP(D1592:D2304,'Факторы ликвидности'!C$4:L$2204,10,FALSE),0)</f>
        <v>0</v>
      </c>
    </row>
    <row r="1593" spans="2:14" x14ac:dyDescent="0.3">
      <c r="B1593">
        <v>1589</v>
      </c>
      <c r="C1593" s="16">
        <f t="shared" si="29"/>
        <v>6</v>
      </c>
      <c r="D1593" s="17">
        <v>42203</v>
      </c>
      <c r="E1593">
        <f>IFERROR(VLOOKUP(D1592:D2305,'Остатки на корсчетах'!B$3:D$4956,2,FALSE),0)</f>
        <v>0</v>
      </c>
      <c r="F1593">
        <f>IFERROR(VLOOKUP(D1593:D2305,Сальдо!C$3:D$4010,2,FALSE),0)</f>
        <v>0</v>
      </c>
      <c r="G1593">
        <f>IFERROR(VLOOKUP(D1593:D2305,'Факторы ликвидности'!C$4:L$2204,2,FALSE),0)</f>
        <v>0</v>
      </c>
      <c r="H1593">
        <f>IFERROR(VLOOKUP(D1593:D2305,'Факторы ликвидности'!C$4:L$2204,3,FALSE),0)</f>
        <v>0</v>
      </c>
      <c r="I1593">
        <f>IFERROR(VLOOKUP(D1593:D2305,'Факторы ликвидности'!C$4:L$2204,4,FALSE),0)</f>
        <v>0</v>
      </c>
      <c r="J1593">
        <f>IFERROR(VLOOKUP(D1593:D2305,'Факторы ликвидности'!C$4:L$2204,5,FALSE),0)</f>
        <v>0</v>
      </c>
      <c r="K1593">
        <f>IFERROR(VLOOKUP(D1593:D2305,'Факторы ликвидности'!C$4:L$2204,6,FALSE),0)</f>
        <v>0</v>
      </c>
      <c r="L1593">
        <f>IFERROR(VLOOKUP(D1593:D2305,'Факторы ликвидности'!C$4:L$2204,7,FALSE),0)</f>
        <v>0</v>
      </c>
      <c r="M1593">
        <f>IFERROR(VLOOKUP(D1593:D2305,'Факторы ликвидности'!C$4:L$2204,8,FALSE),0)</f>
        <v>0</v>
      </c>
      <c r="N1593">
        <f>IFERROR(VLOOKUP(D1593:D2305,'Факторы ликвидности'!C$4:L$2204,10,FALSE),0)</f>
        <v>0</v>
      </c>
    </row>
    <row r="1594" spans="2:14" x14ac:dyDescent="0.3">
      <c r="B1594">
        <v>1590</v>
      </c>
      <c r="C1594" s="16">
        <f t="shared" si="29"/>
        <v>5</v>
      </c>
      <c r="D1594" s="17">
        <v>42202</v>
      </c>
      <c r="E1594">
        <f>IFERROR(VLOOKUP(D1593:D2306,'Остатки на корсчетах'!B$3:D$4956,2,FALSE),0)</f>
        <v>1296.0999999999999</v>
      </c>
      <c r="F1594">
        <f>IFERROR(VLOOKUP(D1594:D2306,Сальдо!C$3:D$4010,2,FALSE),0)</f>
        <v>46.5</v>
      </c>
      <c r="G1594">
        <f>IFERROR(VLOOKUP(D1594:D2306,'Факторы ликвидности'!C$4:L$2204,2,FALSE),0)</f>
        <v>-33.9</v>
      </c>
      <c r="H1594">
        <f>IFERROR(VLOOKUP(D1594:D2306,'Факторы ликвидности'!C$4:L$2204,3,FALSE),0)</f>
        <v>61.4</v>
      </c>
      <c r="I1594">
        <f>IFERROR(VLOOKUP(D1594:D2306,'Факторы ликвидности'!C$4:L$2204,4,FALSE),0)</f>
        <v>0</v>
      </c>
      <c r="J1594">
        <f>IFERROR(VLOOKUP(D1594:D2306,'Факторы ликвидности'!C$4:L$2204,5,FALSE),0)</f>
        <v>0</v>
      </c>
      <c r="K1594">
        <f>IFERROR(VLOOKUP(D1594:D2306,'Факторы ликвидности'!C$4:L$2204,6,FALSE),0)</f>
        <v>0</v>
      </c>
      <c r="L1594">
        <f>IFERROR(VLOOKUP(D1594:D2306,'Факторы ликвидности'!C$4:L$2204,7,FALSE),0)</f>
        <v>0</v>
      </c>
      <c r="M1594">
        <f>IFERROR(VLOOKUP(D1594:D2306,'Факторы ликвидности'!C$4:L$2204,8,FALSE),0)</f>
        <v>0</v>
      </c>
      <c r="N1594">
        <f>IFERROR(VLOOKUP(D1594:D2306,'Факторы ликвидности'!C$4:L$2204,10,FALSE),0)</f>
        <v>-143.6</v>
      </c>
    </row>
    <row r="1595" spans="2:14" x14ac:dyDescent="0.3">
      <c r="B1595">
        <v>1591</v>
      </c>
      <c r="C1595" s="16">
        <f t="shared" si="29"/>
        <v>4</v>
      </c>
      <c r="D1595" s="17">
        <v>42201</v>
      </c>
      <c r="E1595">
        <f>IFERROR(VLOOKUP(D1594:D2307,'Остатки на корсчетах'!B$3:D$4956,2,FALSE),0)</f>
        <v>1136.3</v>
      </c>
      <c r="F1595">
        <f>IFERROR(VLOOKUP(D1595:D2307,Сальдо!C$3:D$4010,2,FALSE),0)</f>
        <v>157.80000000000001</v>
      </c>
      <c r="G1595">
        <f>IFERROR(VLOOKUP(D1595:D2307,'Факторы ликвидности'!C$4:L$2204,2,FALSE),0)</f>
        <v>-41.1</v>
      </c>
      <c r="H1595">
        <f>IFERROR(VLOOKUP(D1595:D2307,'Факторы ликвидности'!C$4:L$2204,3,FALSE),0)</f>
        <v>89.6</v>
      </c>
      <c r="I1595">
        <f>IFERROR(VLOOKUP(D1595:D2307,'Факторы ликвидности'!C$4:L$2204,4,FALSE),0)</f>
        <v>0</v>
      </c>
      <c r="J1595">
        <f>IFERROR(VLOOKUP(D1595:D2307,'Факторы ликвидности'!C$4:L$2204,5,FALSE),0)</f>
        <v>0</v>
      </c>
      <c r="K1595">
        <f>IFERROR(VLOOKUP(D1595:D2307,'Факторы ликвидности'!C$4:L$2204,6,FALSE),0)</f>
        <v>0</v>
      </c>
      <c r="L1595">
        <f>IFERROR(VLOOKUP(D1595:D2307,'Факторы ликвидности'!C$4:L$2204,7,FALSE),0)</f>
        <v>0</v>
      </c>
      <c r="M1595">
        <f>IFERROR(VLOOKUP(D1595:D2307,'Факторы ликвидности'!C$4:L$2204,8,FALSE),0)</f>
        <v>-9.1</v>
      </c>
      <c r="N1595">
        <f>IFERROR(VLOOKUP(D1595:D2307,'Факторы ликвидности'!C$4:L$2204,10,FALSE),0)</f>
        <v>109</v>
      </c>
    </row>
    <row r="1596" spans="2:14" x14ac:dyDescent="0.3">
      <c r="B1596">
        <v>1592</v>
      </c>
      <c r="C1596" s="16">
        <f t="shared" si="29"/>
        <v>3</v>
      </c>
      <c r="D1596" s="17">
        <v>42200</v>
      </c>
      <c r="E1596">
        <f>IFERROR(VLOOKUP(D1595:D2308,'Остатки на корсчетах'!B$3:D$4956,2,FALSE),0)</f>
        <v>1340.7</v>
      </c>
      <c r="F1596">
        <f>IFERROR(VLOOKUP(D1596:D2308,Сальдо!C$3:D$4010,2,FALSE),0)</f>
        <v>34.799999999999997</v>
      </c>
      <c r="G1596">
        <f>IFERROR(VLOOKUP(D1596:D2308,'Факторы ликвидности'!C$4:L$2204,2,FALSE),0)</f>
        <v>-23</v>
      </c>
      <c r="H1596">
        <f>IFERROR(VLOOKUP(D1596:D2308,'Факторы ликвидности'!C$4:L$2204,3,FALSE),0)</f>
        <v>-59.6</v>
      </c>
      <c r="I1596">
        <f>IFERROR(VLOOKUP(D1596:D2308,'Факторы ликвидности'!C$4:L$2204,4,FALSE),0)</f>
        <v>0</v>
      </c>
      <c r="J1596">
        <f>IFERROR(VLOOKUP(D1596:D2308,'Факторы ликвидности'!C$4:L$2204,5,FALSE),0)</f>
        <v>0</v>
      </c>
      <c r="K1596">
        <f>IFERROR(VLOOKUP(D1596:D2308,'Факторы ликвидности'!C$4:L$2204,6,FALSE),0)</f>
        <v>0</v>
      </c>
      <c r="L1596">
        <f>IFERROR(VLOOKUP(D1596:D2308,'Факторы ликвидности'!C$4:L$2204,7,FALSE),0)</f>
        <v>0</v>
      </c>
      <c r="M1596">
        <f>IFERROR(VLOOKUP(D1596:D2308,'Факторы ликвидности'!C$4:L$2204,8,FALSE),0)</f>
        <v>-3.5</v>
      </c>
      <c r="N1596">
        <f>IFERROR(VLOOKUP(D1596:D2308,'Факторы ликвидности'!C$4:L$2204,10,FALSE),0)</f>
        <v>-129.80000000000001</v>
      </c>
    </row>
    <row r="1597" spans="2:14" x14ac:dyDescent="0.3">
      <c r="B1597">
        <v>1593</v>
      </c>
      <c r="C1597" s="18">
        <f t="shared" si="29"/>
        <v>2</v>
      </c>
      <c r="D1597" s="8">
        <v>42199</v>
      </c>
      <c r="E1597">
        <f>IFERROR(VLOOKUP(D1596:D2309,'Остатки на корсчетах'!B$3:D$4956,2,FALSE),0)</f>
        <v>1226.5999999999999</v>
      </c>
      <c r="F1597">
        <f>IFERROR(VLOOKUP(D1597:D2309,Сальдо!C$3:D$4010,2,FALSE),0)</f>
        <v>200.9</v>
      </c>
      <c r="G1597">
        <f>IFERROR(VLOOKUP(D1597:D2309,'Факторы ликвидности'!C$4:L$2204,2,FALSE),0)</f>
        <v>-2.2999999999999998</v>
      </c>
      <c r="H1597">
        <f>IFERROR(VLOOKUP(D1597:D2309,'Факторы ликвидности'!C$4:L$2204,3,FALSE),0)</f>
        <v>100.9</v>
      </c>
      <c r="I1597">
        <f>IFERROR(VLOOKUP(D1597:D2309,'Факторы ликвидности'!C$4:L$2204,4,FALSE),0)</f>
        <v>0</v>
      </c>
      <c r="J1597">
        <f>IFERROR(VLOOKUP(D1597:D2309,'Факторы ликвидности'!C$4:L$2204,5,FALSE),0)</f>
        <v>0</v>
      </c>
      <c r="K1597">
        <f>IFERROR(VLOOKUP(D1597:D2309,'Факторы ликвидности'!C$4:L$2204,6,FALSE),0)</f>
        <v>0</v>
      </c>
      <c r="L1597">
        <f>IFERROR(VLOOKUP(D1597:D2309,'Факторы ликвидности'!C$4:L$2204,7,FALSE),0)</f>
        <v>0</v>
      </c>
      <c r="M1597">
        <f>IFERROR(VLOOKUP(D1597:D2309,'Факторы ликвидности'!C$4:L$2204,8,FALSE),0)</f>
        <v>-0.3</v>
      </c>
      <c r="N1597">
        <f>IFERROR(VLOOKUP(D1597:D2309,'Факторы ликвидности'!C$4:L$2204,10,FALSE),0)</f>
        <v>4.4000000000000004</v>
      </c>
    </row>
    <row r="1598" spans="2:14" x14ac:dyDescent="0.3">
      <c r="B1598">
        <v>1594</v>
      </c>
      <c r="C1598" s="18">
        <f t="shared" si="29"/>
        <v>1</v>
      </c>
      <c r="D1598" s="8">
        <v>42198</v>
      </c>
      <c r="E1598">
        <f>IFERROR(VLOOKUP(D1597:D2310,'Остатки на корсчетах'!B$3:D$4956,2,FALSE),0)</f>
        <v>1171.8</v>
      </c>
      <c r="F1598">
        <f>IFERROR(VLOOKUP(D1598:D2310,Сальдо!C$3:D$4010,2,FALSE),0)</f>
        <v>212.9</v>
      </c>
      <c r="G1598">
        <f>IFERROR(VLOOKUP(D1598:D2310,'Факторы ликвидности'!C$4:L$2204,2,FALSE),0)</f>
        <v>21.1</v>
      </c>
      <c r="H1598">
        <f>IFERROR(VLOOKUP(D1598:D2310,'Факторы ликвидности'!C$4:L$2204,3,FALSE),0)</f>
        <v>6.9</v>
      </c>
      <c r="I1598">
        <f>IFERROR(VLOOKUP(D1598:D2310,'Факторы ликвидности'!C$4:L$2204,4,FALSE),0)</f>
        <v>0</v>
      </c>
      <c r="J1598">
        <f>IFERROR(VLOOKUP(D1598:D2310,'Факторы ликвидности'!C$4:L$2204,5,FALSE),0)</f>
        <v>0</v>
      </c>
      <c r="K1598">
        <f>IFERROR(VLOOKUP(D1598:D2310,'Факторы ликвидности'!C$4:L$2204,6,FALSE),0)</f>
        <v>0</v>
      </c>
      <c r="L1598">
        <f>IFERROR(VLOOKUP(D1598:D2310,'Факторы ликвидности'!C$4:L$2204,7,FALSE),0)</f>
        <v>0</v>
      </c>
      <c r="M1598">
        <f>IFERROR(VLOOKUP(D1598:D2310,'Факторы ликвидности'!C$4:L$2204,8,FALSE),0)</f>
        <v>0.6</v>
      </c>
      <c r="N1598">
        <f>IFERROR(VLOOKUP(D1598:D2310,'Факторы ликвидности'!C$4:L$2204,10,FALSE),0)</f>
        <v>14.8</v>
      </c>
    </row>
    <row r="1599" spans="2:14" x14ac:dyDescent="0.3">
      <c r="B1599">
        <v>1595</v>
      </c>
      <c r="C1599" s="18">
        <f t="shared" si="29"/>
        <v>7</v>
      </c>
      <c r="D1599" s="19">
        <v>42197</v>
      </c>
      <c r="E1599">
        <f>IFERROR(VLOOKUP(D1598:D2311,'Остатки на корсчетах'!B$3:D$4956,2,FALSE),0)</f>
        <v>0</v>
      </c>
      <c r="F1599">
        <f>IFERROR(VLOOKUP(D1599:D2311,Сальдо!C$3:D$4010,2,FALSE),0)</f>
        <v>0</v>
      </c>
      <c r="G1599">
        <f>IFERROR(VLOOKUP(D1599:D2311,'Факторы ликвидности'!C$4:L$2204,2,FALSE),0)</f>
        <v>0</v>
      </c>
      <c r="H1599">
        <f>IFERROR(VLOOKUP(D1599:D2311,'Факторы ликвидности'!C$4:L$2204,3,FALSE),0)</f>
        <v>0</v>
      </c>
      <c r="I1599">
        <f>IFERROR(VLOOKUP(D1599:D2311,'Факторы ликвидности'!C$4:L$2204,4,FALSE),0)</f>
        <v>0</v>
      </c>
      <c r="J1599">
        <f>IFERROR(VLOOKUP(D1599:D2311,'Факторы ликвидности'!C$4:L$2204,5,FALSE),0)</f>
        <v>0</v>
      </c>
      <c r="K1599">
        <f>IFERROR(VLOOKUP(D1599:D2311,'Факторы ликвидности'!C$4:L$2204,6,FALSE),0)</f>
        <v>0</v>
      </c>
      <c r="L1599">
        <f>IFERROR(VLOOKUP(D1599:D2311,'Факторы ликвидности'!C$4:L$2204,7,FALSE),0)</f>
        <v>0</v>
      </c>
      <c r="M1599">
        <f>IFERROR(VLOOKUP(D1599:D2311,'Факторы ликвидности'!C$4:L$2204,8,FALSE),0)</f>
        <v>0</v>
      </c>
      <c r="N1599">
        <f>IFERROR(VLOOKUP(D1599:D2311,'Факторы ликвидности'!C$4:L$2204,10,FALSE),0)</f>
        <v>0</v>
      </c>
    </row>
    <row r="1600" spans="2:14" x14ac:dyDescent="0.3">
      <c r="B1600">
        <v>1596</v>
      </c>
      <c r="C1600" s="18">
        <f t="shared" si="29"/>
        <v>6</v>
      </c>
      <c r="D1600" s="19">
        <v>42196</v>
      </c>
      <c r="E1600">
        <f>IFERROR(VLOOKUP(D1599:D2312,'Остатки на корсчетах'!B$3:D$4956,2,FALSE),0)</f>
        <v>0</v>
      </c>
      <c r="F1600">
        <f>IFERROR(VLOOKUP(D1600:D2312,Сальдо!C$3:D$4010,2,FALSE),0)</f>
        <v>0</v>
      </c>
      <c r="G1600">
        <f>IFERROR(VLOOKUP(D1600:D2312,'Факторы ликвидности'!C$4:L$2204,2,FALSE),0)</f>
        <v>0</v>
      </c>
      <c r="H1600">
        <f>IFERROR(VLOOKUP(D1600:D2312,'Факторы ликвидности'!C$4:L$2204,3,FALSE),0)</f>
        <v>0</v>
      </c>
      <c r="I1600">
        <f>IFERROR(VLOOKUP(D1600:D2312,'Факторы ликвидности'!C$4:L$2204,4,FALSE),0)</f>
        <v>0</v>
      </c>
      <c r="J1600">
        <f>IFERROR(VLOOKUP(D1600:D2312,'Факторы ликвидности'!C$4:L$2204,5,FALSE),0)</f>
        <v>0</v>
      </c>
      <c r="K1600">
        <f>IFERROR(VLOOKUP(D1600:D2312,'Факторы ликвидности'!C$4:L$2204,6,FALSE),0)</f>
        <v>0</v>
      </c>
      <c r="L1600">
        <f>IFERROR(VLOOKUP(D1600:D2312,'Факторы ликвидности'!C$4:L$2204,7,FALSE),0)</f>
        <v>0</v>
      </c>
      <c r="M1600">
        <f>IFERROR(VLOOKUP(D1600:D2312,'Факторы ликвидности'!C$4:L$2204,8,FALSE),0)</f>
        <v>0</v>
      </c>
      <c r="N1600">
        <f>IFERROR(VLOOKUP(D1600:D2312,'Факторы ликвидности'!C$4:L$2204,10,FALSE),0)</f>
        <v>0</v>
      </c>
    </row>
    <row r="1601" spans="2:14" x14ac:dyDescent="0.3">
      <c r="B1601">
        <v>1597</v>
      </c>
      <c r="C1601" s="18">
        <f t="shared" si="29"/>
        <v>5</v>
      </c>
      <c r="D1601" s="19">
        <v>42195</v>
      </c>
      <c r="E1601">
        <f>IFERROR(VLOOKUP(D1600:D2313,'Остатки на корсчетах'!B$3:D$4956,2,FALSE),0)</f>
        <v>916</v>
      </c>
      <c r="F1601">
        <f>IFERROR(VLOOKUP(D1601:D2313,Сальдо!C$3:D$4010,2,FALSE),0)</f>
        <v>467.2</v>
      </c>
      <c r="G1601">
        <f>IFERROR(VLOOKUP(D1601:D2313,'Факторы ликвидности'!C$4:L$2204,2,FALSE),0)</f>
        <v>-51.3</v>
      </c>
      <c r="H1601">
        <f>IFERROR(VLOOKUP(D1601:D2313,'Факторы ликвидности'!C$4:L$2204,3,FALSE),0)</f>
        <v>45.3</v>
      </c>
      <c r="I1601">
        <f>IFERROR(VLOOKUP(D1601:D2313,'Факторы ликвидности'!C$4:L$2204,4,FALSE),0)</f>
        <v>0</v>
      </c>
      <c r="J1601">
        <f>IFERROR(VLOOKUP(D1601:D2313,'Факторы ликвидности'!C$4:L$2204,5,FALSE),0)</f>
        <v>0</v>
      </c>
      <c r="K1601">
        <f>IFERROR(VLOOKUP(D1601:D2313,'Факторы ликвидности'!C$4:L$2204,6,FALSE),0)</f>
        <v>0</v>
      </c>
      <c r="L1601">
        <f>IFERROR(VLOOKUP(D1601:D2313,'Факторы ликвидности'!C$4:L$2204,7,FALSE),0)</f>
        <v>0</v>
      </c>
      <c r="M1601">
        <f>IFERROR(VLOOKUP(D1601:D2313,'Факторы ликвидности'!C$4:L$2204,8,FALSE),0)</f>
        <v>0</v>
      </c>
      <c r="N1601">
        <f>IFERROR(VLOOKUP(D1601:D2313,'Факторы ликвидности'!C$4:L$2204,10,FALSE),0)</f>
        <v>250.8</v>
      </c>
    </row>
    <row r="1602" spans="2:14" x14ac:dyDescent="0.3">
      <c r="B1602">
        <v>1598</v>
      </c>
      <c r="C1602" s="18">
        <f t="shared" si="29"/>
        <v>4</v>
      </c>
      <c r="D1602" s="19">
        <v>42194</v>
      </c>
      <c r="E1602">
        <f>IFERROR(VLOOKUP(D1601:D2314,'Остатки на корсчетах'!B$3:D$4956,2,FALSE),0)</f>
        <v>928.4</v>
      </c>
      <c r="F1602">
        <f>IFERROR(VLOOKUP(D1602:D2314,Сальдо!C$3:D$4010,2,FALSE),0)</f>
        <v>454</v>
      </c>
      <c r="G1602">
        <f>IFERROR(VLOOKUP(D1602:D2314,'Факторы ликвидности'!C$4:L$2204,2,FALSE),0)</f>
        <v>-51.2</v>
      </c>
      <c r="H1602">
        <f>IFERROR(VLOOKUP(D1602:D2314,'Факторы ликвидности'!C$4:L$2204,3,FALSE),0)</f>
        <v>41.9</v>
      </c>
      <c r="I1602">
        <f>IFERROR(VLOOKUP(D1602:D2314,'Факторы ликвидности'!C$4:L$2204,4,FALSE),0)</f>
        <v>0</v>
      </c>
      <c r="J1602">
        <f>IFERROR(VLOOKUP(D1602:D2314,'Факторы ликвидности'!C$4:L$2204,5,FALSE),0)</f>
        <v>0</v>
      </c>
      <c r="K1602">
        <f>IFERROR(VLOOKUP(D1602:D2314,'Факторы ликвидности'!C$4:L$2204,6,FALSE),0)</f>
        <v>0</v>
      </c>
      <c r="L1602">
        <f>IFERROR(VLOOKUP(D1602:D2314,'Факторы ликвидности'!C$4:L$2204,7,FALSE),0)</f>
        <v>0</v>
      </c>
      <c r="M1602">
        <f>IFERROR(VLOOKUP(D1602:D2314,'Факторы ликвидности'!C$4:L$2204,8,FALSE),0)</f>
        <v>0.2</v>
      </c>
      <c r="N1602">
        <f>IFERROR(VLOOKUP(D1602:D2314,'Факторы ликвидности'!C$4:L$2204,10,FALSE),0)</f>
        <v>-14.7</v>
      </c>
    </row>
    <row r="1603" spans="2:14" x14ac:dyDescent="0.3">
      <c r="B1603">
        <v>1599</v>
      </c>
      <c r="C1603" s="18">
        <f t="shared" si="29"/>
        <v>3</v>
      </c>
      <c r="D1603" s="19">
        <v>42193</v>
      </c>
      <c r="E1603">
        <f>IFERROR(VLOOKUP(D1602:D2315,'Остатки на корсчетах'!B$3:D$4956,2,FALSE),0)</f>
        <v>895.2</v>
      </c>
      <c r="F1603">
        <f>IFERROR(VLOOKUP(D1603:D2315,Сальдо!C$3:D$4010,2,FALSE),0)</f>
        <v>362</v>
      </c>
      <c r="G1603">
        <f>IFERROR(VLOOKUP(D1603:D2315,'Факторы ликвидности'!C$4:L$2204,2,FALSE),0)</f>
        <v>-23.5</v>
      </c>
      <c r="H1603">
        <f>IFERROR(VLOOKUP(D1603:D2315,'Факторы ликвидности'!C$4:L$2204,3,FALSE),0)</f>
        <v>137.1</v>
      </c>
      <c r="I1603">
        <f>IFERROR(VLOOKUP(D1603:D2315,'Факторы ликвидности'!C$4:L$2204,4,FALSE),0)</f>
        <v>0</v>
      </c>
      <c r="J1603">
        <f>IFERROR(VLOOKUP(D1603:D2315,'Факторы ликвидности'!C$4:L$2204,5,FALSE),0)</f>
        <v>0</v>
      </c>
      <c r="K1603">
        <f>IFERROR(VLOOKUP(D1603:D2315,'Факторы ликвидности'!C$4:L$2204,6,FALSE),0)</f>
        <v>0</v>
      </c>
      <c r="L1603">
        <f>IFERROR(VLOOKUP(D1603:D2315,'Факторы ликвидности'!C$4:L$2204,7,FALSE),0)</f>
        <v>0</v>
      </c>
      <c r="M1603">
        <f>IFERROR(VLOOKUP(D1603:D2315,'Факторы ликвидности'!C$4:L$2204,8,FALSE),0)</f>
        <v>0</v>
      </c>
      <c r="N1603">
        <f>IFERROR(VLOOKUP(D1603:D2315,'Факторы ликвидности'!C$4:L$2204,10,FALSE),0)</f>
        <v>-91.8</v>
      </c>
    </row>
    <row r="1604" spans="2:14" x14ac:dyDescent="0.3">
      <c r="B1604">
        <v>1600</v>
      </c>
      <c r="C1604" s="16">
        <f t="shared" si="29"/>
        <v>2</v>
      </c>
      <c r="D1604" s="17">
        <v>42192</v>
      </c>
      <c r="E1604">
        <f>IFERROR(VLOOKUP(D1603:D2316,'Остатки на корсчетах'!B$3:D$4956,2,FALSE),0)</f>
        <v>1065.9000000000001</v>
      </c>
      <c r="F1604">
        <f>IFERROR(VLOOKUP(D1604:D2316,Сальдо!C$3:D$4010,2,FALSE),0)</f>
        <v>242.9</v>
      </c>
      <c r="G1604">
        <f>IFERROR(VLOOKUP(D1604:D2316,'Факторы ликвидности'!C$4:L$2204,2,FALSE),0)</f>
        <v>-1.8</v>
      </c>
      <c r="H1604">
        <f>IFERROR(VLOOKUP(D1604:D2316,'Факторы ликвидности'!C$4:L$2204,3,FALSE),0)</f>
        <v>13.6</v>
      </c>
      <c r="I1604">
        <f>IFERROR(VLOOKUP(D1604:D2316,'Факторы ликвидности'!C$4:L$2204,4,FALSE),0)</f>
        <v>0</v>
      </c>
      <c r="J1604">
        <f>IFERROR(VLOOKUP(D1604:D2316,'Факторы ликвидности'!C$4:L$2204,5,FALSE),0)</f>
        <v>0</v>
      </c>
      <c r="K1604">
        <f>IFERROR(VLOOKUP(D1604:D2316,'Факторы ликвидности'!C$4:L$2204,6,FALSE),0)</f>
        <v>0</v>
      </c>
      <c r="L1604">
        <f>IFERROR(VLOOKUP(D1604:D2316,'Факторы ликвидности'!C$4:L$2204,7,FALSE),0)</f>
        <v>0</v>
      </c>
      <c r="M1604">
        <f>IFERROR(VLOOKUP(D1604:D2316,'Факторы ликвидности'!C$4:L$2204,8,FALSE),0)</f>
        <v>0</v>
      </c>
      <c r="N1604">
        <f>IFERROR(VLOOKUP(D1604:D2316,'Факторы ликвидности'!C$4:L$2204,10,FALSE),0)</f>
        <v>-193.9</v>
      </c>
    </row>
    <row r="1605" spans="2:14" x14ac:dyDescent="0.3">
      <c r="B1605">
        <v>1601</v>
      </c>
      <c r="C1605" s="16">
        <f t="shared" si="29"/>
        <v>1</v>
      </c>
      <c r="D1605" s="17">
        <v>42191</v>
      </c>
      <c r="E1605">
        <f>IFERROR(VLOOKUP(D1604:D2317,'Остатки на корсчетах'!B$3:D$4956,2,FALSE),0)</f>
        <v>1061</v>
      </c>
      <c r="F1605">
        <f>IFERROR(VLOOKUP(D1605:D2317,Сальдо!C$3:D$4010,2,FALSE),0)</f>
        <v>210.6</v>
      </c>
      <c r="G1605">
        <f>IFERROR(VLOOKUP(D1605:D2317,'Факторы ликвидности'!C$4:L$2204,2,FALSE),0)</f>
        <v>15</v>
      </c>
      <c r="H1605">
        <f>IFERROR(VLOOKUP(D1605:D2317,'Факторы ликвидности'!C$4:L$2204,3,FALSE),0)</f>
        <v>22.1</v>
      </c>
      <c r="I1605">
        <f>IFERROR(VLOOKUP(D1605:D2317,'Факторы ликвидности'!C$4:L$2204,4,FALSE),0)</f>
        <v>0</v>
      </c>
      <c r="J1605">
        <f>IFERROR(VLOOKUP(D1605:D2317,'Факторы ликвидности'!C$4:L$2204,5,FALSE),0)</f>
        <v>0</v>
      </c>
      <c r="K1605">
        <f>IFERROR(VLOOKUP(D1605:D2317,'Факторы ликвидности'!C$4:L$2204,6,FALSE),0)</f>
        <v>0</v>
      </c>
      <c r="L1605">
        <f>IFERROR(VLOOKUP(D1605:D2317,'Факторы ликвидности'!C$4:L$2204,7,FALSE),0)</f>
        <v>0</v>
      </c>
      <c r="M1605">
        <f>IFERROR(VLOOKUP(D1605:D2317,'Факторы ликвидности'!C$4:L$2204,8,FALSE),0)</f>
        <v>0</v>
      </c>
      <c r="N1605">
        <f>IFERROR(VLOOKUP(D1605:D2317,'Факторы ликвидности'!C$4:L$2204,10,FALSE),0)</f>
        <v>-43.4</v>
      </c>
    </row>
    <row r="1606" spans="2:14" x14ac:dyDescent="0.3">
      <c r="B1606">
        <v>1602</v>
      </c>
      <c r="C1606" s="16">
        <f t="shared" ref="C1606:C1669" si="30">WEEKDAY(D1606,2)</f>
        <v>7</v>
      </c>
      <c r="D1606" s="17">
        <v>42190</v>
      </c>
      <c r="E1606">
        <f>IFERROR(VLOOKUP(D1605:D2318,'Остатки на корсчетах'!B$3:D$4956,2,FALSE),0)</f>
        <v>0</v>
      </c>
      <c r="F1606">
        <f>IFERROR(VLOOKUP(D1606:D2318,Сальдо!C$3:D$4010,2,FALSE),0)</f>
        <v>0</v>
      </c>
      <c r="G1606">
        <f>IFERROR(VLOOKUP(D1606:D2318,'Факторы ликвидности'!C$4:L$2204,2,FALSE),0)</f>
        <v>0</v>
      </c>
      <c r="H1606">
        <f>IFERROR(VLOOKUP(D1606:D2318,'Факторы ликвидности'!C$4:L$2204,3,FALSE),0)</f>
        <v>0</v>
      </c>
      <c r="I1606">
        <f>IFERROR(VLOOKUP(D1606:D2318,'Факторы ликвидности'!C$4:L$2204,4,FALSE),0)</f>
        <v>0</v>
      </c>
      <c r="J1606">
        <f>IFERROR(VLOOKUP(D1606:D2318,'Факторы ликвидности'!C$4:L$2204,5,FALSE),0)</f>
        <v>0</v>
      </c>
      <c r="K1606">
        <f>IFERROR(VLOOKUP(D1606:D2318,'Факторы ликвидности'!C$4:L$2204,6,FALSE),0)</f>
        <v>0</v>
      </c>
      <c r="L1606">
        <f>IFERROR(VLOOKUP(D1606:D2318,'Факторы ликвидности'!C$4:L$2204,7,FALSE),0)</f>
        <v>0</v>
      </c>
      <c r="M1606">
        <f>IFERROR(VLOOKUP(D1606:D2318,'Факторы ликвидности'!C$4:L$2204,8,FALSE),0)</f>
        <v>0</v>
      </c>
      <c r="N1606">
        <f>IFERROR(VLOOKUP(D1606:D2318,'Факторы ликвидности'!C$4:L$2204,10,FALSE),0)</f>
        <v>0</v>
      </c>
    </row>
    <row r="1607" spans="2:14" x14ac:dyDescent="0.3">
      <c r="B1607">
        <v>1603</v>
      </c>
      <c r="C1607" s="16">
        <f t="shared" si="30"/>
        <v>6</v>
      </c>
      <c r="D1607" s="17">
        <v>42189</v>
      </c>
      <c r="E1607">
        <f>IFERROR(VLOOKUP(D1606:D2319,'Остатки на корсчетах'!B$3:D$4956,2,FALSE),0)</f>
        <v>0</v>
      </c>
      <c r="F1607">
        <f>IFERROR(VLOOKUP(D1607:D2319,Сальдо!C$3:D$4010,2,FALSE),0)</f>
        <v>0</v>
      </c>
      <c r="G1607">
        <f>IFERROR(VLOOKUP(D1607:D2319,'Факторы ликвидности'!C$4:L$2204,2,FALSE),0)</f>
        <v>0</v>
      </c>
      <c r="H1607">
        <f>IFERROR(VLOOKUP(D1607:D2319,'Факторы ликвидности'!C$4:L$2204,3,FALSE),0)</f>
        <v>0</v>
      </c>
      <c r="I1607">
        <f>IFERROR(VLOOKUP(D1607:D2319,'Факторы ликвидности'!C$4:L$2204,4,FALSE),0)</f>
        <v>0</v>
      </c>
      <c r="J1607">
        <f>IFERROR(VLOOKUP(D1607:D2319,'Факторы ликвидности'!C$4:L$2204,5,FALSE),0)</f>
        <v>0</v>
      </c>
      <c r="K1607">
        <f>IFERROR(VLOOKUP(D1607:D2319,'Факторы ликвидности'!C$4:L$2204,6,FALSE),0)</f>
        <v>0</v>
      </c>
      <c r="L1607">
        <f>IFERROR(VLOOKUP(D1607:D2319,'Факторы ликвидности'!C$4:L$2204,7,FALSE),0)</f>
        <v>0</v>
      </c>
      <c r="M1607">
        <f>IFERROR(VLOOKUP(D1607:D2319,'Факторы ликвидности'!C$4:L$2204,8,FALSE),0)</f>
        <v>0</v>
      </c>
      <c r="N1607">
        <f>IFERROR(VLOOKUP(D1607:D2319,'Факторы ликвидности'!C$4:L$2204,10,FALSE),0)</f>
        <v>0</v>
      </c>
    </row>
    <row r="1608" spans="2:14" x14ac:dyDescent="0.3">
      <c r="B1608">
        <v>1604</v>
      </c>
      <c r="C1608" s="16">
        <f t="shared" si="30"/>
        <v>5</v>
      </c>
      <c r="D1608" s="17">
        <v>42188</v>
      </c>
      <c r="E1608">
        <f>IFERROR(VLOOKUP(D1607:D2320,'Остатки на корсчетах'!B$3:D$4956,2,FALSE),0)</f>
        <v>1168.9000000000001</v>
      </c>
      <c r="F1608">
        <f>IFERROR(VLOOKUP(D1608:D2320,Сальдо!C$3:D$4010,2,FALSE),0)</f>
        <v>174.7</v>
      </c>
      <c r="G1608">
        <f>IFERROR(VLOOKUP(D1608:D2320,'Факторы ликвидности'!C$4:L$2204,2,FALSE),0)</f>
        <v>-51.7</v>
      </c>
      <c r="H1608">
        <f>IFERROR(VLOOKUP(D1608:D2320,'Факторы ликвидности'!C$4:L$2204,3,FALSE),0)</f>
        <v>-34.6</v>
      </c>
      <c r="I1608">
        <f>IFERROR(VLOOKUP(D1608:D2320,'Факторы ликвидности'!C$4:L$2204,4,FALSE),0)</f>
        <v>0</v>
      </c>
      <c r="J1608">
        <f>IFERROR(VLOOKUP(D1608:D2320,'Факторы ликвидности'!C$4:L$2204,5,FALSE),0)</f>
        <v>0</v>
      </c>
      <c r="K1608">
        <f>IFERROR(VLOOKUP(D1608:D2320,'Факторы ликвидности'!C$4:L$2204,6,FALSE),0)</f>
        <v>0</v>
      </c>
      <c r="L1608">
        <f>IFERROR(VLOOKUP(D1608:D2320,'Факторы ликвидности'!C$4:L$2204,7,FALSE),0)</f>
        <v>0</v>
      </c>
      <c r="M1608">
        <f>IFERROR(VLOOKUP(D1608:D2320,'Факторы ликвидности'!C$4:L$2204,8,FALSE),0)</f>
        <v>0</v>
      </c>
      <c r="N1608">
        <f>IFERROR(VLOOKUP(D1608:D2320,'Факторы ликвидности'!C$4:L$2204,10,FALSE),0)</f>
        <v>-32.700000000000003</v>
      </c>
    </row>
    <row r="1609" spans="2:14" x14ac:dyDescent="0.3">
      <c r="B1609">
        <v>1605</v>
      </c>
      <c r="C1609" s="16">
        <f t="shared" si="30"/>
        <v>4</v>
      </c>
      <c r="D1609" s="17">
        <v>42187</v>
      </c>
      <c r="E1609">
        <f>IFERROR(VLOOKUP(D1608:D2321,'Остатки на корсчетах'!B$3:D$4956,2,FALSE),0)</f>
        <v>1148</v>
      </c>
      <c r="F1609">
        <f>IFERROR(VLOOKUP(D1609:D2321,Сальдо!C$3:D$4010,2,FALSE),0)</f>
        <v>151.6</v>
      </c>
      <c r="G1609">
        <f>IFERROR(VLOOKUP(D1609:D2321,'Факторы ликвидности'!C$4:L$2204,2,FALSE),0)</f>
        <v>-35.9</v>
      </c>
      <c r="H1609">
        <f>IFERROR(VLOOKUP(D1609:D2321,'Факторы ликвидности'!C$4:L$2204,3,FALSE),0)</f>
        <v>80.599999999999994</v>
      </c>
      <c r="I1609">
        <f>IFERROR(VLOOKUP(D1609:D2321,'Факторы ликвидности'!C$4:L$2204,4,FALSE),0)</f>
        <v>0</v>
      </c>
      <c r="J1609">
        <f>IFERROR(VLOOKUP(D1609:D2321,'Факторы ликвидности'!C$4:L$2204,5,FALSE),0)</f>
        <v>0</v>
      </c>
      <c r="K1609">
        <f>IFERROR(VLOOKUP(D1609:D2321,'Факторы ликвидности'!C$4:L$2204,6,FALSE),0)</f>
        <v>0</v>
      </c>
      <c r="L1609">
        <f>IFERROR(VLOOKUP(D1609:D2321,'Факторы ликвидности'!C$4:L$2204,7,FALSE),0)</f>
        <v>0</v>
      </c>
      <c r="M1609">
        <f>IFERROR(VLOOKUP(D1609:D2321,'Факторы ликвидности'!C$4:L$2204,8,FALSE),0)</f>
        <v>0</v>
      </c>
      <c r="N1609">
        <f>IFERROR(VLOOKUP(D1609:D2321,'Факторы ликвидности'!C$4:L$2204,10,FALSE),0)</f>
        <v>-34.9</v>
      </c>
    </row>
    <row r="1610" spans="2:14" x14ac:dyDescent="0.3">
      <c r="B1610">
        <v>1606</v>
      </c>
      <c r="C1610" s="16">
        <f t="shared" si="30"/>
        <v>3</v>
      </c>
      <c r="D1610" s="17">
        <v>42186</v>
      </c>
      <c r="E1610">
        <f>IFERROR(VLOOKUP(D1609:D2322,'Остатки на корсчетах'!B$3:D$4956,2,FALSE),0)</f>
        <v>1308.0999999999999</v>
      </c>
      <c r="F1610">
        <f>IFERROR(VLOOKUP(D1610:D2322,Сальдо!C$3:D$4010,2,FALSE),0)</f>
        <v>-178.6</v>
      </c>
      <c r="G1610">
        <f>IFERROR(VLOOKUP(D1610:D2322,'Факторы ликвидности'!C$4:L$2204,2,FALSE),0)</f>
        <v>5.7</v>
      </c>
      <c r="H1610">
        <f>IFERROR(VLOOKUP(D1610:D2322,'Факторы ликвидности'!C$4:L$2204,3,FALSE),0)</f>
        <v>177.3</v>
      </c>
      <c r="I1610">
        <f>IFERROR(VLOOKUP(D1610:D2322,'Факторы ликвидности'!C$4:L$2204,4,FALSE),0)</f>
        <v>0</v>
      </c>
      <c r="J1610">
        <f>IFERROR(VLOOKUP(D1610:D2322,'Факторы ликвидности'!C$4:L$2204,5,FALSE),0)</f>
        <v>0</v>
      </c>
      <c r="K1610">
        <f>IFERROR(VLOOKUP(D1610:D2322,'Факторы ликвидности'!C$4:L$2204,6,FALSE),0)</f>
        <v>0</v>
      </c>
      <c r="L1610">
        <f>IFERROR(VLOOKUP(D1610:D2322,'Факторы ликвидности'!C$4:L$2204,7,FALSE),0)</f>
        <v>0</v>
      </c>
      <c r="M1610">
        <f>IFERROR(VLOOKUP(D1610:D2322,'Факторы ликвидности'!C$4:L$2204,8,FALSE),0)</f>
        <v>0</v>
      </c>
      <c r="N1610">
        <f>IFERROR(VLOOKUP(D1610:D2322,'Факторы ликвидности'!C$4:L$2204,10,FALSE),0)</f>
        <v>-354.4</v>
      </c>
    </row>
    <row r="1611" spans="2:14" x14ac:dyDescent="0.3">
      <c r="B1611">
        <v>1607</v>
      </c>
      <c r="C1611" s="18">
        <f t="shared" si="30"/>
        <v>2</v>
      </c>
      <c r="D1611" s="8">
        <v>42185</v>
      </c>
      <c r="E1611">
        <f>IFERROR(VLOOKUP(D1610:D2323,'Остатки на корсчетах'!B$3:D$4956,2,FALSE),0)</f>
        <v>1108.4000000000001</v>
      </c>
      <c r="F1611">
        <f>IFERROR(VLOOKUP(D1611:D2323,Сальдо!C$3:D$4010,2,FALSE),0)</f>
        <v>-35.4</v>
      </c>
      <c r="G1611">
        <f>IFERROR(VLOOKUP(D1611:D2323,'Факторы ликвидности'!C$4:L$2204,2,FALSE),0)</f>
        <v>17.7</v>
      </c>
      <c r="H1611">
        <f>IFERROR(VLOOKUP(D1611:D2323,'Факторы ликвидности'!C$4:L$2204,3,FALSE),0)</f>
        <v>148.30000000000001</v>
      </c>
      <c r="I1611">
        <f>IFERROR(VLOOKUP(D1611:D2323,'Факторы ликвидности'!C$4:L$2204,4,FALSE),0)</f>
        <v>0</v>
      </c>
      <c r="J1611">
        <f>IFERROR(VLOOKUP(D1611:D2323,'Факторы ликвидности'!C$4:L$2204,5,FALSE),0)</f>
        <v>0</v>
      </c>
      <c r="K1611">
        <f>IFERROR(VLOOKUP(D1611:D2323,'Факторы ликвидности'!C$4:L$2204,6,FALSE),0)</f>
        <v>0</v>
      </c>
      <c r="L1611">
        <f>IFERROR(VLOOKUP(D1611:D2323,'Факторы ликвидности'!C$4:L$2204,7,FALSE),0)</f>
        <v>0</v>
      </c>
      <c r="M1611">
        <f>IFERROR(VLOOKUP(D1611:D2323,'Факторы ликвидности'!C$4:L$2204,8,FALSE),0)</f>
        <v>0</v>
      </c>
      <c r="N1611">
        <f>IFERROR(VLOOKUP(D1611:D2323,'Факторы ликвидности'!C$4:L$2204,10,FALSE),0)</f>
        <v>22.7</v>
      </c>
    </row>
    <row r="1612" spans="2:14" x14ac:dyDescent="0.3">
      <c r="B1612">
        <v>1608</v>
      </c>
      <c r="C1612" s="18">
        <f t="shared" si="30"/>
        <v>1</v>
      </c>
      <c r="D1612" s="8">
        <v>42184</v>
      </c>
      <c r="E1612">
        <f>IFERROR(VLOOKUP(D1611:D2324,'Остатки на корсчетах'!B$3:D$4956,2,FALSE),0)</f>
        <v>1009.6</v>
      </c>
      <c r="F1612">
        <f>IFERROR(VLOOKUP(D1612:D2324,Сальдо!C$3:D$4010,2,FALSE),0)</f>
        <v>50.9</v>
      </c>
      <c r="G1612">
        <f>IFERROR(VLOOKUP(D1612:D2324,'Факторы ликвидности'!C$4:L$2204,2,FALSE),0)</f>
        <v>42.5</v>
      </c>
      <c r="H1612">
        <f>IFERROR(VLOOKUP(D1612:D2324,'Факторы ликвидности'!C$4:L$2204,3,FALSE),0)</f>
        <v>-46.6</v>
      </c>
      <c r="I1612">
        <f>IFERROR(VLOOKUP(D1612:D2324,'Факторы ликвидности'!C$4:L$2204,4,FALSE),0)</f>
        <v>0</v>
      </c>
      <c r="J1612">
        <f>IFERROR(VLOOKUP(D1612:D2324,'Факторы ликвидности'!C$4:L$2204,5,FALSE),0)</f>
        <v>0</v>
      </c>
      <c r="K1612">
        <f>IFERROR(VLOOKUP(D1612:D2324,'Факторы ликвидности'!C$4:L$2204,6,FALSE),0)</f>
        <v>0</v>
      </c>
      <c r="L1612">
        <f>IFERROR(VLOOKUP(D1612:D2324,'Факторы ликвидности'!C$4:L$2204,7,FALSE),0)</f>
        <v>0</v>
      </c>
      <c r="M1612">
        <f>IFERROR(VLOOKUP(D1612:D2324,'Факторы ликвидности'!C$4:L$2204,8,FALSE),0)</f>
        <v>0</v>
      </c>
      <c r="N1612">
        <f>IFERROR(VLOOKUP(D1612:D2324,'Факторы ликвидности'!C$4:L$2204,10,FALSE),0)</f>
        <v>91.8</v>
      </c>
    </row>
    <row r="1613" spans="2:14" x14ac:dyDescent="0.3">
      <c r="B1613">
        <v>1609</v>
      </c>
      <c r="C1613" s="18">
        <f t="shared" si="30"/>
        <v>7</v>
      </c>
      <c r="D1613" s="19">
        <v>42183</v>
      </c>
      <c r="E1613">
        <f>IFERROR(VLOOKUP(D1612:D2325,'Остатки на корсчетах'!B$3:D$4956,2,FALSE),0)</f>
        <v>0</v>
      </c>
      <c r="F1613">
        <f>IFERROR(VLOOKUP(D1613:D2325,Сальдо!C$3:D$4010,2,FALSE),0)</f>
        <v>0</v>
      </c>
      <c r="G1613">
        <f>IFERROR(VLOOKUP(D1613:D2325,'Факторы ликвидности'!C$4:L$2204,2,FALSE),0)</f>
        <v>0</v>
      </c>
      <c r="H1613">
        <f>IFERROR(VLOOKUP(D1613:D2325,'Факторы ликвидности'!C$4:L$2204,3,FALSE),0)</f>
        <v>0</v>
      </c>
      <c r="I1613">
        <f>IFERROR(VLOOKUP(D1613:D2325,'Факторы ликвидности'!C$4:L$2204,4,FALSE),0)</f>
        <v>0</v>
      </c>
      <c r="J1613">
        <f>IFERROR(VLOOKUP(D1613:D2325,'Факторы ликвидности'!C$4:L$2204,5,FALSE),0)</f>
        <v>0</v>
      </c>
      <c r="K1613">
        <f>IFERROR(VLOOKUP(D1613:D2325,'Факторы ликвидности'!C$4:L$2204,6,FALSE),0)</f>
        <v>0</v>
      </c>
      <c r="L1613">
        <f>IFERROR(VLOOKUP(D1613:D2325,'Факторы ликвидности'!C$4:L$2204,7,FALSE),0)</f>
        <v>0</v>
      </c>
      <c r="M1613">
        <f>IFERROR(VLOOKUP(D1613:D2325,'Факторы ликвидности'!C$4:L$2204,8,FALSE),0)</f>
        <v>0</v>
      </c>
      <c r="N1613">
        <f>IFERROR(VLOOKUP(D1613:D2325,'Факторы ликвидности'!C$4:L$2204,10,FALSE),0)</f>
        <v>0</v>
      </c>
    </row>
    <row r="1614" spans="2:14" x14ac:dyDescent="0.3">
      <c r="B1614">
        <v>1610</v>
      </c>
      <c r="C1614" s="18">
        <f t="shared" si="30"/>
        <v>6</v>
      </c>
      <c r="D1614" s="19">
        <v>42182</v>
      </c>
      <c r="E1614">
        <f>IFERROR(VLOOKUP(D1613:D2326,'Остатки на корсчетах'!B$3:D$4956,2,FALSE),0)</f>
        <v>0</v>
      </c>
      <c r="F1614">
        <f>IFERROR(VLOOKUP(D1614:D2326,Сальдо!C$3:D$4010,2,FALSE),0)</f>
        <v>0</v>
      </c>
      <c r="G1614">
        <f>IFERROR(VLOOKUP(D1614:D2326,'Факторы ликвидности'!C$4:L$2204,2,FALSE),0)</f>
        <v>0</v>
      </c>
      <c r="H1614">
        <f>IFERROR(VLOOKUP(D1614:D2326,'Факторы ликвидности'!C$4:L$2204,3,FALSE),0)</f>
        <v>0</v>
      </c>
      <c r="I1614">
        <f>IFERROR(VLOOKUP(D1614:D2326,'Факторы ликвидности'!C$4:L$2204,4,FALSE),0)</f>
        <v>0</v>
      </c>
      <c r="J1614">
        <f>IFERROR(VLOOKUP(D1614:D2326,'Факторы ликвидности'!C$4:L$2204,5,FALSE),0)</f>
        <v>0</v>
      </c>
      <c r="K1614">
        <f>IFERROR(VLOOKUP(D1614:D2326,'Факторы ликвидности'!C$4:L$2204,6,FALSE),0)</f>
        <v>0</v>
      </c>
      <c r="L1614">
        <f>IFERROR(VLOOKUP(D1614:D2326,'Факторы ликвидности'!C$4:L$2204,7,FALSE),0)</f>
        <v>0</v>
      </c>
      <c r="M1614">
        <f>IFERROR(VLOOKUP(D1614:D2326,'Факторы ликвидности'!C$4:L$2204,8,FALSE),0)</f>
        <v>0</v>
      </c>
      <c r="N1614">
        <f>IFERROR(VLOOKUP(D1614:D2326,'Факторы ликвидности'!C$4:L$2204,10,FALSE),0)</f>
        <v>0</v>
      </c>
    </row>
    <row r="1615" spans="2:14" x14ac:dyDescent="0.3">
      <c r="B1615">
        <v>1611</v>
      </c>
      <c r="C1615" s="18">
        <f t="shared" si="30"/>
        <v>5</v>
      </c>
      <c r="D1615" s="19">
        <v>42181</v>
      </c>
      <c r="E1615">
        <f>IFERROR(VLOOKUP(D1614:D2327,'Остатки на корсчетах'!B$3:D$4956,2,FALSE),0)</f>
        <v>1155</v>
      </c>
      <c r="F1615">
        <f>IFERROR(VLOOKUP(D1615:D2327,Сальдо!C$3:D$4010,2,FALSE),0)</f>
        <v>-39.4</v>
      </c>
      <c r="G1615">
        <f>IFERROR(VLOOKUP(D1615:D2327,'Факторы ликвидности'!C$4:L$2204,2,FALSE),0)</f>
        <v>-2.1</v>
      </c>
      <c r="H1615">
        <f>IFERROR(VLOOKUP(D1615:D2327,'Факторы ликвидности'!C$4:L$2204,3,FALSE),0)</f>
        <v>-75.7</v>
      </c>
      <c r="I1615">
        <f>IFERROR(VLOOKUP(D1615:D2327,'Факторы ликвидности'!C$4:L$2204,4,FALSE),0)</f>
        <v>0</v>
      </c>
      <c r="J1615">
        <f>IFERROR(VLOOKUP(D1615:D2327,'Факторы ликвидности'!C$4:L$2204,5,FALSE),0)</f>
        <v>0</v>
      </c>
      <c r="K1615">
        <f>IFERROR(VLOOKUP(D1615:D2327,'Факторы ликвидности'!C$4:L$2204,6,FALSE),0)</f>
        <v>0</v>
      </c>
      <c r="L1615">
        <f>IFERROR(VLOOKUP(D1615:D2327,'Факторы ликвидности'!C$4:L$2204,7,FALSE),0)</f>
        <v>0</v>
      </c>
      <c r="M1615">
        <f>IFERROR(VLOOKUP(D1615:D2327,'Факторы ликвидности'!C$4:L$2204,8,FALSE),0)</f>
        <v>0</v>
      </c>
      <c r="N1615">
        <f>IFERROR(VLOOKUP(D1615:D2327,'Факторы ликвидности'!C$4:L$2204,10,FALSE),0)</f>
        <v>-78.599999999999994</v>
      </c>
    </row>
    <row r="1616" spans="2:14" x14ac:dyDescent="0.3">
      <c r="B1616">
        <v>1612</v>
      </c>
      <c r="C1616" s="18">
        <f t="shared" si="30"/>
        <v>4</v>
      </c>
      <c r="D1616" s="19">
        <v>42180</v>
      </c>
      <c r="E1616">
        <f>IFERROR(VLOOKUP(D1615:D2328,'Остатки на корсчетах'!B$3:D$4956,2,FALSE),0)</f>
        <v>1447.1</v>
      </c>
      <c r="F1616">
        <f>IFERROR(VLOOKUP(D1616:D2328,Сальдо!C$3:D$4010,2,FALSE),0)</f>
        <v>133</v>
      </c>
      <c r="G1616">
        <f>IFERROR(VLOOKUP(D1616:D2328,'Факторы ликвидности'!C$4:L$2204,2,FALSE),0)</f>
        <v>3.3</v>
      </c>
      <c r="H1616">
        <f>IFERROR(VLOOKUP(D1616:D2328,'Факторы ликвидности'!C$4:L$2204,3,FALSE),0)</f>
        <v>-465.2</v>
      </c>
      <c r="I1616">
        <f>IFERROR(VLOOKUP(D1616:D2328,'Факторы ликвидности'!C$4:L$2204,4,FALSE),0)</f>
        <v>0</v>
      </c>
      <c r="J1616">
        <f>IFERROR(VLOOKUP(D1616:D2328,'Факторы ликвидности'!C$4:L$2204,5,FALSE),0)</f>
        <v>0</v>
      </c>
      <c r="K1616">
        <f>IFERROR(VLOOKUP(D1616:D2328,'Факторы ликвидности'!C$4:L$2204,6,FALSE),0)</f>
        <v>0</v>
      </c>
      <c r="L1616">
        <f>IFERROR(VLOOKUP(D1616:D2328,'Факторы ликвидности'!C$4:L$2204,7,FALSE),0)</f>
        <v>0</v>
      </c>
      <c r="M1616">
        <f>IFERROR(VLOOKUP(D1616:D2328,'Факторы ликвидности'!C$4:L$2204,8,FALSE),0)</f>
        <v>0</v>
      </c>
      <c r="N1616">
        <f>IFERROR(VLOOKUP(D1616:D2328,'Факторы ликвидности'!C$4:L$2204,10,FALSE),0)</f>
        <v>159.1</v>
      </c>
    </row>
    <row r="1617" spans="2:14" x14ac:dyDescent="0.3">
      <c r="B1617">
        <v>1613</v>
      </c>
      <c r="C1617" s="18">
        <f t="shared" si="30"/>
        <v>3</v>
      </c>
      <c r="D1617" s="19">
        <v>42179</v>
      </c>
      <c r="E1617">
        <f>IFERROR(VLOOKUP(D1616:D2329,'Остатки на корсчетах'!B$3:D$4956,2,FALSE),0)</f>
        <v>1597.2</v>
      </c>
      <c r="F1617">
        <f>IFERROR(VLOOKUP(D1617:D2329,Сальдо!C$3:D$4010,2,FALSE),0)</f>
        <v>-13</v>
      </c>
      <c r="G1617">
        <f>IFERROR(VLOOKUP(D1617:D2329,'Факторы ликвидности'!C$4:L$2204,2,FALSE),0)</f>
        <v>16.100000000000001</v>
      </c>
      <c r="H1617">
        <f>IFERROR(VLOOKUP(D1617:D2329,'Факторы ликвидности'!C$4:L$2204,3,FALSE),0)</f>
        <v>-31.2</v>
      </c>
      <c r="I1617">
        <f>IFERROR(VLOOKUP(D1617:D2329,'Факторы ликвидности'!C$4:L$2204,4,FALSE),0)</f>
        <v>0</v>
      </c>
      <c r="J1617">
        <f>IFERROR(VLOOKUP(D1617:D2329,'Факторы ликвидности'!C$4:L$2204,5,FALSE),0)</f>
        <v>0</v>
      </c>
      <c r="K1617">
        <f>IFERROR(VLOOKUP(D1617:D2329,'Факторы ликвидности'!C$4:L$2204,6,FALSE),0)</f>
        <v>0</v>
      </c>
      <c r="L1617">
        <f>IFERROR(VLOOKUP(D1617:D2329,'Факторы ликвидности'!C$4:L$2204,7,FALSE),0)</f>
        <v>0</v>
      </c>
      <c r="M1617">
        <f>IFERROR(VLOOKUP(D1617:D2329,'Факторы ликвидности'!C$4:L$2204,8,FALSE),0)</f>
        <v>0.1</v>
      </c>
      <c r="N1617">
        <f>IFERROR(VLOOKUP(D1617:D2329,'Факторы ликвидности'!C$4:L$2204,10,FALSE),0)</f>
        <v>-146</v>
      </c>
    </row>
    <row r="1618" spans="2:14" x14ac:dyDescent="0.3">
      <c r="B1618">
        <v>1614</v>
      </c>
      <c r="C1618" s="16">
        <f t="shared" si="30"/>
        <v>2</v>
      </c>
      <c r="D1618" s="17">
        <v>42178</v>
      </c>
      <c r="E1618">
        <f>IFERROR(VLOOKUP(D1617:D2330,'Остатки на корсчетах'!B$3:D$4956,2,FALSE),0)</f>
        <v>1471.8</v>
      </c>
      <c r="F1618">
        <f>IFERROR(VLOOKUP(D1618:D2330,Сальдо!C$3:D$4010,2,FALSE),0)</f>
        <v>112.1</v>
      </c>
      <c r="G1618">
        <f>IFERROR(VLOOKUP(D1618:D2330,'Факторы ликвидности'!C$4:L$2204,2,FALSE),0)</f>
        <v>29.1</v>
      </c>
      <c r="H1618">
        <f>IFERROR(VLOOKUP(D1618:D2330,'Факторы ликвидности'!C$4:L$2204,3,FALSE),0)</f>
        <v>84.6</v>
      </c>
      <c r="I1618">
        <f>IFERROR(VLOOKUP(D1618:D2330,'Факторы ликвидности'!C$4:L$2204,4,FALSE),0)</f>
        <v>0</v>
      </c>
      <c r="J1618">
        <f>IFERROR(VLOOKUP(D1618:D2330,'Факторы ликвидности'!C$4:L$2204,5,FALSE),0)</f>
        <v>0</v>
      </c>
      <c r="K1618">
        <f>IFERROR(VLOOKUP(D1618:D2330,'Факторы ликвидности'!C$4:L$2204,6,FALSE),0)</f>
        <v>0</v>
      </c>
      <c r="L1618">
        <f>IFERROR(VLOOKUP(D1618:D2330,'Факторы ликвидности'!C$4:L$2204,7,FALSE),0)</f>
        <v>0</v>
      </c>
      <c r="M1618">
        <f>IFERROR(VLOOKUP(D1618:D2330,'Факторы ликвидности'!C$4:L$2204,8,FALSE),0)</f>
        <v>0</v>
      </c>
      <c r="N1618">
        <f>IFERROR(VLOOKUP(D1618:D2330,'Факторы ликвидности'!C$4:L$2204,10,FALSE),0)</f>
        <v>0.9</v>
      </c>
    </row>
    <row r="1619" spans="2:14" x14ac:dyDescent="0.3">
      <c r="B1619">
        <v>1615</v>
      </c>
      <c r="C1619" s="16">
        <f t="shared" si="30"/>
        <v>1</v>
      </c>
      <c r="D1619" s="17">
        <v>42177</v>
      </c>
      <c r="E1619">
        <f>IFERROR(VLOOKUP(D1618:D2331,'Остатки на корсчетах'!B$3:D$4956,2,FALSE),0)</f>
        <v>1532.8</v>
      </c>
      <c r="F1619">
        <f>IFERROR(VLOOKUP(D1619:D2331,Сальдо!C$3:D$4010,2,FALSE),0)</f>
        <v>114</v>
      </c>
      <c r="G1619">
        <f>IFERROR(VLOOKUP(D1619:D2331,'Факторы ликвидности'!C$4:L$2204,2,FALSE),0)</f>
        <v>50.4</v>
      </c>
      <c r="H1619">
        <f>IFERROR(VLOOKUP(D1619:D2331,'Факторы ликвидности'!C$4:L$2204,3,FALSE),0)</f>
        <v>-91.1</v>
      </c>
      <c r="I1619">
        <f>IFERROR(VLOOKUP(D1619:D2331,'Факторы ликвидности'!C$4:L$2204,4,FALSE),0)</f>
        <v>0</v>
      </c>
      <c r="J1619">
        <f>IFERROR(VLOOKUP(D1619:D2331,'Факторы ликвидности'!C$4:L$2204,5,FALSE),0)</f>
        <v>0</v>
      </c>
      <c r="K1619">
        <f>IFERROR(VLOOKUP(D1619:D2331,'Факторы ликвидности'!C$4:L$2204,6,FALSE),0)</f>
        <v>0</v>
      </c>
      <c r="L1619">
        <f>IFERROR(VLOOKUP(D1619:D2331,'Факторы ликвидности'!C$4:L$2204,7,FALSE),0)</f>
        <v>0</v>
      </c>
      <c r="M1619">
        <f>IFERROR(VLOOKUP(D1619:D2331,'Факторы ликвидности'!C$4:L$2204,8,FALSE),0)</f>
        <v>0</v>
      </c>
      <c r="N1619">
        <f>IFERROR(VLOOKUP(D1619:D2331,'Факторы ликвидности'!C$4:L$2204,10,FALSE),0)</f>
        <v>-31.1</v>
      </c>
    </row>
    <row r="1620" spans="2:14" x14ac:dyDescent="0.3">
      <c r="B1620">
        <v>1616</v>
      </c>
      <c r="C1620" s="16">
        <f t="shared" si="30"/>
        <v>7</v>
      </c>
      <c r="D1620" s="17">
        <v>42176</v>
      </c>
      <c r="E1620">
        <f>IFERROR(VLOOKUP(D1619:D2332,'Остатки на корсчетах'!B$3:D$4956,2,FALSE),0)</f>
        <v>0</v>
      </c>
      <c r="F1620">
        <f>IFERROR(VLOOKUP(D1620:D2332,Сальдо!C$3:D$4010,2,FALSE),0)</f>
        <v>0</v>
      </c>
      <c r="G1620">
        <f>IFERROR(VLOOKUP(D1620:D2332,'Факторы ликвидности'!C$4:L$2204,2,FALSE),0)</f>
        <v>0</v>
      </c>
      <c r="H1620">
        <f>IFERROR(VLOOKUP(D1620:D2332,'Факторы ликвидности'!C$4:L$2204,3,FALSE),0)</f>
        <v>0</v>
      </c>
      <c r="I1620">
        <f>IFERROR(VLOOKUP(D1620:D2332,'Факторы ликвидности'!C$4:L$2204,4,FALSE),0)</f>
        <v>0</v>
      </c>
      <c r="J1620">
        <f>IFERROR(VLOOKUP(D1620:D2332,'Факторы ликвидности'!C$4:L$2204,5,FALSE),0)</f>
        <v>0</v>
      </c>
      <c r="K1620">
        <f>IFERROR(VLOOKUP(D1620:D2332,'Факторы ликвидности'!C$4:L$2204,6,FALSE),0)</f>
        <v>0</v>
      </c>
      <c r="L1620">
        <f>IFERROR(VLOOKUP(D1620:D2332,'Факторы ликвидности'!C$4:L$2204,7,FALSE),0)</f>
        <v>0</v>
      </c>
      <c r="M1620">
        <f>IFERROR(VLOOKUP(D1620:D2332,'Факторы ликвидности'!C$4:L$2204,8,FALSE),0)</f>
        <v>0</v>
      </c>
      <c r="N1620">
        <f>IFERROR(VLOOKUP(D1620:D2332,'Факторы ликвидности'!C$4:L$2204,10,FALSE),0)</f>
        <v>0</v>
      </c>
    </row>
    <row r="1621" spans="2:14" x14ac:dyDescent="0.3">
      <c r="B1621">
        <v>1617</v>
      </c>
      <c r="C1621" s="16">
        <f t="shared" si="30"/>
        <v>6</v>
      </c>
      <c r="D1621" s="17">
        <v>42175</v>
      </c>
      <c r="E1621">
        <f>IFERROR(VLOOKUP(D1620:D2333,'Остатки на корсчетах'!B$3:D$4956,2,FALSE),0)</f>
        <v>0</v>
      </c>
      <c r="F1621">
        <f>IFERROR(VLOOKUP(D1621:D2333,Сальдо!C$3:D$4010,2,FALSE),0)</f>
        <v>0</v>
      </c>
      <c r="G1621">
        <f>IFERROR(VLOOKUP(D1621:D2333,'Факторы ликвидности'!C$4:L$2204,2,FALSE),0)</f>
        <v>0</v>
      </c>
      <c r="H1621">
        <f>IFERROR(VLOOKUP(D1621:D2333,'Факторы ликвидности'!C$4:L$2204,3,FALSE),0)</f>
        <v>0</v>
      </c>
      <c r="I1621">
        <f>IFERROR(VLOOKUP(D1621:D2333,'Факторы ликвидности'!C$4:L$2204,4,FALSE),0)</f>
        <v>0</v>
      </c>
      <c r="J1621">
        <f>IFERROR(VLOOKUP(D1621:D2333,'Факторы ликвидности'!C$4:L$2204,5,FALSE),0)</f>
        <v>0</v>
      </c>
      <c r="K1621">
        <f>IFERROR(VLOOKUP(D1621:D2333,'Факторы ликвидности'!C$4:L$2204,6,FALSE),0)</f>
        <v>0</v>
      </c>
      <c r="L1621">
        <f>IFERROR(VLOOKUP(D1621:D2333,'Факторы ликвидности'!C$4:L$2204,7,FALSE),0)</f>
        <v>0</v>
      </c>
      <c r="M1621">
        <f>IFERROR(VLOOKUP(D1621:D2333,'Факторы ликвидности'!C$4:L$2204,8,FALSE),0)</f>
        <v>0</v>
      </c>
      <c r="N1621">
        <f>IFERROR(VLOOKUP(D1621:D2333,'Факторы ликвидности'!C$4:L$2204,10,FALSE),0)</f>
        <v>0</v>
      </c>
    </row>
    <row r="1622" spans="2:14" x14ac:dyDescent="0.3">
      <c r="B1622">
        <v>1618</v>
      </c>
      <c r="C1622" s="16">
        <f t="shared" si="30"/>
        <v>5</v>
      </c>
      <c r="D1622" s="17">
        <v>42174</v>
      </c>
      <c r="E1622">
        <f>IFERROR(VLOOKUP(D1621:D2334,'Остатки на корсчетах'!B$3:D$4956,2,FALSE),0)</f>
        <v>1489.5</v>
      </c>
      <c r="F1622">
        <f>IFERROR(VLOOKUP(D1622:D2334,Сальдо!C$3:D$4010,2,FALSE),0)</f>
        <v>103.6</v>
      </c>
      <c r="G1622">
        <f>IFERROR(VLOOKUP(D1622:D2334,'Факторы ликвидности'!C$4:L$2204,2,FALSE),0)</f>
        <v>-23.2</v>
      </c>
      <c r="H1622">
        <f>IFERROR(VLOOKUP(D1622:D2334,'Факторы ликвидности'!C$4:L$2204,3,FALSE),0)</f>
        <v>68.900000000000006</v>
      </c>
      <c r="I1622">
        <f>IFERROR(VLOOKUP(D1622:D2334,'Факторы ликвидности'!C$4:L$2204,4,FALSE),0)</f>
        <v>0</v>
      </c>
      <c r="J1622">
        <f>IFERROR(VLOOKUP(D1622:D2334,'Факторы ликвидности'!C$4:L$2204,5,FALSE),0)</f>
        <v>0</v>
      </c>
      <c r="K1622">
        <f>IFERROR(VLOOKUP(D1622:D2334,'Факторы ликвидности'!C$4:L$2204,6,FALSE),0)</f>
        <v>0</v>
      </c>
      <c r="L1622">
        <f>IFERROR(VLOOKUP(D1622:D2334,'Факторы ликвидности'!C$4:L$2204,7,FALSE),0)</f>
        <v>0</v>
      </c>
      <c r="M1622">
        <f>IFERROR(VLOOKUP(D1622:D2334,'Факторы ликвидности'!C$4:L$2204,8,FALSE),0)</f>
        <v>0.2</v>
      </c>
      <c r="N1622">
        <f>IFERROR(VLOOKUP(D1622:D2334,'Факторы ликвидности'!C$4:L$2204,10,FALSE),0)</f>
        <v>-13.3</v>
      </c>
    </row>
    <row r="1623" spans="2:14" x14ac:dyDescent="0.3">
      <c r="B1623">
        <v>1619</v>
      </c>
      <c r="C1623" s="16">
        <f t="shared" si="30"/>
        <v>4</v>
      </c>
      <c r="D1623" s="17">
        <v>42173</v>
      </c>
      <c r="E1623">
        <f>IFERROR(VLOOKUP(D1622:D2335,'Остатки на корсчетах'!B$3:D$4956,2,FALSE),0)</f>
        <v>1427.1</v>
      </c>
      <c r="F1623">
        <f>IFERROR(VLOOKUP(D1623:D2335,Сальдо!C$3:D$4010,2,FALSE),0)</f>
        <v>111.5</v>
      </c>
      <c r="G1623">
        <f>IFERROR(VLOOKUP(D1623:D2335,'Факторы ликвидности'!C$4:L$2204,2,FALSE),0)</f>
        <v>-16.5</v>
      </c>
      <c r="H1623">
        <f>IFERROR(VLOOKUP(D1623:D2335,'Факторы ликвидности'!C$4:L$2204,3,FALSE),0)</f>
        <v>66.3</v>
      </c>
      <c r="I1623">
        <f>IFERROR(VLOOKUP(D1623:D2335,'Факторы ликвидности'!C$4:L$2204,4,FALSE),0)</f>
        <v>0</v>
      </c>
      <c r="J1623">
        <f>IFERROR(VLOOKUP(D1623:D2335,'Факторы ликвидности'!C$4:L$2204,5,FALSE),0)</f>
        <v>0</v>
      </c>
      <c r="K1623">
        <f>IFERROR(VLOOKUP(D1623:D2335,'Факторы ликвидности'!C$4:L$2204,6,FALSE),0)</f>
        <v>0</v>
      </c>
      <c r="L1623">
        <f>IFERROR(VLOOKUP(D1623:D2335,'Факторы ликвидности'!C$4:L$2204,7,FALSE),0)</f>
        <v>0</v>
      </c>
      <c r="M1623">
        <f>IFERROR(VLOOKUP(D1623:D2335,'Факторы ликвидности'!C$4:L$2204,8,FALSE),0)</f>
        <v>-0.3</v>
      </c>
      <c r="N1623">
        <f>IFERROR(VLOOKUP(D1623:D2335,'Факторы ликвидности'!C$4:L$2204,10,FALSE),0)</f>
        <v>2.1</v>
      </c>
    </row>
    <row r="1624" spans="2:14" x14ac:dyDescent="0.3">
      <c r="B1624">
        <v>1620</v>
      </c>
      <c r="C1624" s="16">
        <f t="shared" si="30"/>
        <v>3</v>
      </c>
      <c r="D1624" s="17">
        <v>42172</v>
      </c>
      <c r="E1624">
        <f>IFERROR(VLOOKUP(D1623:D2336,'Остатки на корсчетах'!B$3:D$4956,2,FALSE),0)</f>
        <v>1142.0999999999999</v>
      </c>
      <c r="F1624">
        <f>IFERROR(VLOOKUP(D1624:D2336,Сальдо!C$3:D$4010,2,FALSE),0)</f>
        <v>211.2</v>
      </c>
      <c r="G1624">
        <f>IFERROR(VLOOKUP(D1624:D2336,'Факторы ликвидности'!C$4:L$2204,2,FALSE),0)</f>
        <v>-1.5</v>
      </c>
      <c r="H1624">
        <f>IFERROR(VLOOKUP(D1624:D2336,'Факторы ликвидности'!C$4:L$2204,3,FALSE),0)</f>
        <v>180.4</v>
      </c>
      <c r="I1624">
        <f>IFERROR(VLOOKUP(D1624:D2336,'Факторы ликвидности'!C$4:L$2204,4,FALSE),0)</f>
        <v>0</v>
      </c>
      <c r="J1624">
        <f>IFERROR(VLOOKUP(D1624:D2336,'Факторы ликвидности'!C$4:L$2204,5,FALSE),0)</f>
        <v>0</v>
      </c>
      <c r="K1624">
        <f>IFERROR(VLOOKUP(D1624:D2336,'Факторы ликвидности'!C$4:L$2204,6,FALSE),0)</f>
        <v>0</v>
      </c>
      <c r="L1624">
        <f>IFERROR(VLOOKUP(D1624:D2336,'Факторы ликвидности'!C$4:L$2204,7,FALSE),0)</f>
        <v>0</v>
      </c>
      <c r="M1624">
        <f>IFERROR(VLOOKUP(D1624:D2336,'Факторы ликвидности'!C$4:L$2204,8,FALSE),0)</f>
        <v>-12.3</v>
      </c>
      <c r="N1624">
        <f>IFERROR(VLOOKUP(D1624:D2336,'Факторы ликвидности'!C$4:L$2204,10,FALSE),0)</f>
        <v>107.5</v>
      </c>
    </row>
    <row r="1625" spans="2:14" x14ac:dyDescent="0.3">
      <c r="B1625">
        <v>1621</v>
      </c>
      <c r="C1625" s="18">
        <f t="shared" si="30"/>
        <v>2</v>
      </c>
      <c r="D1625" s="8">
        <v>42171</v>
      </c>
      <c r="E1625">
        <f>IFERROR(VLOOKUP(D1624:D2337,'Остатки на корсчетах'!B$3:D$4956,2,FALSE),0)</f>
        <v>917.9</v>
      </c>
      <c r="F1625">
        <f>IFERROR(VLOOKUP(D1625:D2337,Сальдо!C$3:D$4010,2,FALSE),0)</f>
        <v>157.6</v>
      </c>
      <c r="G1625">
        <f>IFERROR(VLOOKUP(D1625:D2337,'Факторы ликвидности'!C$4:L$2204,2,FALSE),0)</f>
        <v>13</v>
      </c>
      <c r="H1625">
        <f>IFERROR(VLOOKUP(D1625:D2337,'Факторы ликвидности'!C$4:L$2204,3,FALSE),0)</f>
        <v>140.9</v>
      </c>
      <c r="I1625">
        <f>IFERROR(VLOOKUP(D1625:D2337,'Факторы ликвидности'!C$4:L$2204,4,FALSE),0)</f>
        <v>0</v>
      </c>
      <c r="J1625">
        <f>IFERROR(VLOOKUP(D1625:D2337,'Факторы ликвидности'!C$4:L$2204,5,FALSE),0)</f>
        <v>0</v>
      </c>
      <c r="K1625">
        <f>IFERROR(VLOOKUP(D1625:D2337,'Факторы ликвидности'!C$4:L$2204,6,FALSE),0)</f>
        <v>0</v>
      </c>
      <c r="L1625">
        <f>IFERROR(VLOOKUP(D1625:D2337,'Факторы ликвидности'!C$4:L$2204,7,FALSE),0)</f>
        <v>0</v>
      </c>
      <c r="M1625">
        <f>IFERROR(VLOOKUP(D1625:D2337,'Факторы ликвидности'!C$4:L$2204,8,FALSE),0)</f>
        <v>5.0999999999999996</v>
      </c>
      <c r="N1625">
        <f>IFERROR(VLOOKUP(D1625:D2337,'Факторы ликвидности'!C$4:L$2204,10,FALSE),0)</f>
        <v>54.2</v>
      </c>
    </row>
    <row r="1626" spans="2:14" x14ac:dyDescent="0.3">
      <c r="B1626">
        <v>1622</v>
      </c>
      <c r="C1626" s="18">
        <f t="shared" si="30"/>
        <v>1</v>
      </c>
      <c r="D1626" s="8">
        <v>42170</v>
      </c>
      <c r="E1626">
        <f>IFERROR(VLOOKUP(D1625:D2338,'Остатки на корсчетах'!B$3:D$4956,2,FALSE),0)</f>
        <v>944.3</v>
      </c>
      <c r="F1626">
        <f>IFERROR(VLOOKUP(D1626:D2338,Сальдо!C$3:D$4010,2,FALSE),0)</f>
        <v>202.2</v>
      </c>
      <c r="G1626">
        <f>IFERROR(VLOOKUP(D1626:D2338,'Факторы ликвидности'!C$4:L$2204,2,FALSE),0)</f>
        <v>25.9</v>
      </c>
      <c r="H1626">
        <f>IFERROR(VLOOKUP(D1626:D2338,'Факторы ликвидности'!C$4:L$2204,3,FALSE),0)</f>
        <v>-121.2</v>
      </c>
      <c r="I1626">
        <f>IFERROR(VLOOKUP(D1626:D2338,'Факторы ликвидности'!C$4:L$2204,4,FALSE),0)</f>
        <v>0</v>
      </c>
      <c r="J1626">
        <f>IFERROR(VLOOKUP(D1626:D2338,'Факторы ликвидности'!C$4:L$2204,5,FALSE),0)</f>
        <v>0</v>
      </c>
      <c r="K1626">
        <f>IFERROR(VLOOKUP(D1626:D2338,'Факторы ликвидности'!C$4:L$2204,6,FALSE),0)</f>
        <v>0</v>
      </c>
      <c r="L1626">
        <f>IFERROR(VLOOKUP(D1626:D2338,'Факторы ликвидности'!C$4:L$2204,7,FALSE),0)</f>
        <v>0</v>
      </c>
      <c r="M1626">
        <f>IFERROR(VLOOKUP(D1626:D2338,'Факторы ликвидности'!C$4:L$2204,8,FALSE),0)</f>
        <v>0.4</v>
      </c>
      <c r="N1626">
        <f>IFERROR(VLOOKUP(D1626:D2338,'Факторы ликвидности'!C$4:L$2204,10,FALSE),0)</f>
        <v>57.7</v>
      </c>
    </row>
    <row r="1627" spans="2:14" x14ac:dyDescent="0.3">
      <c r="B1627">
        <v>1623</v>
      </c>
      <c r="C1627" s="18">
        <f t="shared" si="30"/>
        <v>7</v>
      </c>
      <c r="D1627" s="19">
        <v>42169</v>
      </c>
      <c r="E1627">
        <f>IFERROR(VLOOKUP(D1626:D2339,'Остатки на корсчетах'!B$3:D$4956,2,FALSE),0)</f>
        <v>0</v>
      </c>
      <c r="F1627">
        <f>IFERROR(VLOOKUP(D1627:D2339,Сальдо!C$3:D$4010,2,FALSE),0)</f>
        <v>0</v>
      </c>
      <c r="G1627">
        <f>IFERROR(VLOOKUP(D1627:D2339,'Факторы ликвидности'!C$4:L$2204,2,FALSE),0)</f>
        <v>0</v>
      </c>
      <c r="H1627">
        <f>IFERROR(VLOOKUP(D1627:D2339,'Факторы ликвидности'!C$4:L$2204,3,FALSE),0)</f>
        <v>0</v>
      </c>
      <c r="I1627">
        <f>IFERROR(VLOOKUP(D1627:D2339,'Факторы ликвидности'!C$4:L$2204,4,FALSE),0)</f>
        <v>0</v>
      </c>
      <c r="J1627">
        <f>IFERROR(VLOOKUP(D1627:D2339,'Факторы ликвидности'!C$4:L$2204,5,FALSE),0)</f>
        <v>0</v>
      </c>
      <c r="K1627">
        <f>IFERROR(VLOOKUP(D1627:D2339,'Факторы ликвидности'!C$4:L$2204,6,FALSE),0)</f>
        <v>0</v>
      </c>
      <c r="L1627">
        <f>IFERROR(VLOOKUP(D1627:D2339,'Факторы ликвидности'!C$4:L$2204,7,FALSE),0)</f>
        <v>0</v>
      </c>
      <c r="M1627">
        <f>IFERROR(VLOOKUP(D1627:D2339,'Факторы ликвидности'!C$4:L$2204,8,FALSE),0)</f>
        <v>0</v>
      </c>
      <c r="N1627">
        <f>IFERROR(VLOOKUP(D1627:D2339,'Факторы ликвидности'!C$4:L$2204,10,FALSE),0)</f>
        <v>0</v>
      </c>
    </row>
    <row r="1628" spans="2:14" x14ac:dyDescent="0.3">
      <c r="B1628">
        <v>1624</v>
      </c>
      <c r="C1628" s="18">
        <f t="shared" si="30"/>
        <v>6</v>
      </c>
      <c r="D1628" s="19">
        <v>42168</v>
      </c>
      <c r="E1628">
        <f>IFERROR(VLOOKUP(D1627:D2340,'Остатки на корсчетах'!B$3:D$4956,2,FALSE),0)</f>
        <v>0</v>
      </c>
      <c r="F1628">
        <f>IFERROR(VLOOKUP(D1628:D2340,Сальдо!C$3:D$4010,2,FALSE),0)</f>
        <v>0</v>
      </c>
      <c r="G1628">
        <f>IFERROR(VLOOKUP(D1628:D2340,'Факторы ликвидности'!C$4:L$2204,2,FALSE),0)</f>
        <v>0</v>
      </c>
      <c r="H1628">
        <f>IFERROR(VLOOKUP(D1628:D2340,'Факторы ликвидности'!C$4:L$2204,3,FALSE),0)</f>
        <v>0</v>
      </c>
      <c r="I1628">
        <f>IFERROR(VLOOKUP(D1628:D2340,'Факторы ликвидности'!C$4:L$2204,4,FALSE),0)</f>
        <v>0</v>
      </c>
      <c r="J1628">
        <f>IFERROR(VLOOKUP(D1628:D2340,'Факторы ликвидности'!C$4:L$2204,5,FALSE),0)</f>
        <v>0</v>
      </c>
      <c r="K1628">
        <f>IFERROR(VLOOKUP(D1628:D2340,'Факторы ликвидности'!C$4:L$2204,6,FALSE),0)</f>
        <v>0</v>
      </c>
      <c r="L1628">
        <f>IFERROR(VLOOKUP(D1628:D2340,'Факторы ликвидности'!C$4:L$2204,7,FALSE),0)</f>
        <v>0</v>
      </c>
      <c r="M1628">
        <f>IFERROR(VLOOKUP(D1628:D2340,'Факторы ликвидности'!C$4:L$2204,8,FALSE),0)</f>
        <v>0</v>
      </c>
      <c r="N1628">
        <f>IFERROR(VLOOKUP(D1628:D2340,'Факторы ликвидности'!C$4:L$2204,10,FALSE),0)</f>
        <v>0</v>
      </c>
    </row>
    <row r="1629" spans="2:14" x14ac:dyDescent="0.3">
      <c r="B1629">
        <v>1625</v>
      </c>
      <c r="C1629" s="18">
        <f t="shared" si="30"/>
        <v>5</v>
      </c>
      <c r="D1629" s="19">
        <v>42167</v>
      </c>
      <c r="E1629">
        <f>IFERROR(VLOOKUP(D1628:D2341,'Остатки на корсчетах'!B$3:D$4956,2,FALSE),0)</f>
        <v>0</v>
      </c>
      <c r="F1629">
        <f>IFERROR(VLOOKUP(D1629:D2341,Сальдо!C$3:D$4010,2,FALSE),0)</f>
        <v>0</v>
      </c>
      <c r="G1629">
        <f>IFERROR(VLOOKUP(D1629:D2341,'Факторы ликвидности'!C$4:L$2204,2,FALSE),0)</f>
        <v>0</v>
      </c>
      <c r="H1629">
        <f>IFERROR(VLOOKUP(D1629:D2341,'Факторы ликвидности'!C$4:L$2204,3,FALSE),0)</f>
        <v>0</v>
      </c>
      <c r="I1629">
        <f>IFERROR(VLOOKUP(D1629:D2341,'Факторы ликвидности'!C$4:L$2204,4,FALSE),0)</f>
        <v>0</v>
      </c>
      <c r="J1629">
        <f>IFERROR(VLOOKUP(D1629:D2341,'Факторы ликвидности'!C$4:L$2204,5,FALSE),0)</f>
        <v>0</v>
      </c>
      <c r="K1629">
        <f>IFERROR(VLOOKUP(D1629:D2341,'Факторы ликвидности'!C$4:L$2204,6,FALSE),0)</f>
        <v>0</v>
      </c>
      <c r="L1629">
        <f>IFERROR(VLOOKUP(D1629:D2341,'Факторы ликвидности'!C$4:L$2204,7,FALSE),0)</f>
        <v>0</v>
      </c>
      <c r="M1629">
        <f>IFERROR(VLOOKUP(D1629:D2341,'Факторы ликвидности'!C$4:L$2204,8,FALSE),0)</f>
        <v>0</v>
      </c>
      <c r="N1629">
        <f>IFERROR(VLOOKUP(D1629:D2341,'Факторы ликвидности'!C$4:L$2204,10,FALSE),0)</f>
        <v>0</v>
      </c>
    </row>
    <row r="1630" spans="2:14" x14ac:dyDescent="0.3">
      <c r="B1630">
        <v>1626</v>
      </c>
      <c r="C1630" s="18">
        <f t="shared" si="30"/>
        <v>4</v>
      </c>
      <c r="D1630" s="19">
        <v>42166</v>
      </c>
      <c r="E1630">
        <f>IFERROR(VLOOKUP(D1629:D2342,'Остатки на корсчетах'!B$3:D$4956,2,FALSE),0)</f>
        <v>999.9</v>
      </c>
      <c r="F1630">
        <f>IFERROR(VLOOKUP(D1630:D2342,Сальдо!C$3:D$4010,2,FALSE),0)</f>
        <v>194.4</v>
      </c>
      <c r="G1630">
        <f>IFERROR(VLOOKUP(D1630:D2342,'Факторы ликвидности'!C$4:L$2204,2,FALSE),0)</f>
        <v>-74.599999999999994</v>
      </c>
      <c r="H1630">
        <f>IFERROR(VLOOKUP(D1630:D2342,'Факторы ликвидности'!C$4:L$2204,3,FALSE),0)</f>
        <v>11.9</v>
      </c>
      <c r="I1630">
        <f>IFERROR(VLOOKUP(D1630:D2342,'Факторы ликвидности'!C$4:L$2204,4,FALSE),0)</f>
        <v>0</v>
      </c>
      <c r="J1630">
        <f>IFERROR(VLOOKUP(D1630:D2342,'Факторы ликвидности'!C$4:L$2204,5,FALSE),0)</f>
        <v>0</v>
      </c>
      <c r="K1630">
        <f>IFERROR(VLOOKUP(D1630:D2342,'Факторы ликвидности'!C$4:L$2204,6,FALSE),0)</f>
        <v>0</v>
      </c>
      <c r="L1630">
        <f>IFERROR(VLOOKUP(D1630:D2342,'Факторы ликвидности'!C$4:L$2204,7,FALSE),0)</f>
        <v>0</v>
      </c>
      <c r="M1630">
        <f>IFERROR(VLOOKUP(D1630:D2342,'Факторы ликвидности'!C$4:L$2204,8,FALSE),0)</f>
        <v>0</v>
      </c>
      <c r="N1630">
        <f>IFERROR(VLOOKUP(D1630:D2342,'Факторы ликвидности'!C$4:L$2204,10,FALSE),0)</f>
        <v>-3.8</v>
      </c>
    </row>
    <row r="1631" spans="2:14" x14ac:dyDescent="0.3">
      <c r="B1631">
        <v>1627</v>
      </c>
      <c r="C1631" s="18">
        <f t="shared" si="30"/>
        <v>3</v>
      </c>
      <c r="D1631" s="19">
        <v>42165</v>
      </c>
      <c r="E1631">
        <f>IFERROR(VLOOKUP(D1630:D2343,'Остатки на корсчетах'!B$3:D$4956,2,FALSE),0)</f>
        <v>1151.0999999999999</v>
      </c>
      <c r="F1631">
        <f>IFERROR(VLOOKUP(D1631:D2343,Сальдо!C$3:D$4010,2,FALSE),0)</f>
        <v>334.6</v>
      </c>
      <c r="G1631">
        <f>IFERROR(VLOOKUP(D1631:D2343,'Факторы ликвидности'!C$4:L$2204,2,FALSE),0)</f>
        <v>-73.400000000000006</v>
      </c>
      <c r="H1631">
        <f>IFERROR(VLOOKUP(D1631:D2343,'Факторы ликвидности'!C$4:L$2204,3,FALSE),0)</f>
        <v>-207.8</v>
      </c>
      <c r="I1631">
        <f>IFERROR(VLOOKUP(D1631:D2343,'Факторы ликвидности'!C$4:L$2204,4,FALSE),0)</f>
        <v>0</v>
      </c>
      <c r="J1631">
        <f>IFERROR(VLOOKUP(D1631:D2343,'Факторы ликвидности'!C$4:L$2204,5,FALSE),0)</f>
        <v>0</v>
      </c>
      <c r="K1631">
        <f>IFERROR(VLOOKUP(D1631:D2343,'Факторы ликвидности'!C$4:L$2204,6,FALSE),0)</f>
        <v>0</v>
      </c>
      <c r="L1631">
        <f>IFERROR(VLOOKUP(D1631:D2343,'Факторы ликвидности'!C$4:L$2204,7,FALSE),0)</f>
        <v>0</v>
      </c>
      <c r="M1631">
        <f>IFERROR(VLOOKUP(D1631:D2343,'Факторы ликвидности'!C$4:L$2204,8,FALSE),0)</f>
        <v>0.2</v>
      </c>
      <c r="N1631">
        <f>IFERROR(VLOOKUP(D1631:D2343,'Факторы ликвидности'!C$4:L$2204,10,FALSE),0)</f>
        <v>118.6</v>
      </c>
    </row>
    <row r="1632" spans="2:14" x14ac:dyDescent="0.3">
      <c r="B1632">
        <v>1628</v>
      </c>
      <c r="C1632" s="16">
        <f t="shared" si="30"/>
        <v>2</v>
      </c>
      <c r="D1632" s="17">
        <v>42164</v>
      </c>
      <c r="E1632">
        <f>IFERROR(VLOOKUP(D1631:D2344,'Остатки на корсчетах'!B$3:D$4956,2,FALSE),0)</f>
        <v>1123.8</v>
      </c>
      <c r="F1632">
        <f>IFERROR(VLOOKUP(D1632:D2344,Сальдо!C$3:D$4010,2,FALSE),0)</f>
        <v>-121.7</v>
      </c>
      <c r="G1632">
        <f>IFERROR(VLOOKUP(D1632:D2344,'Факторы ликвидности'!C$4:L$2204,2,FALSE),0)</f>
        <v>-28.3</v>
      </c>
      <c r="H1632">
        <f>IFERROR(VLOOKUP(D1632:D2344,'Факторы ликвидности'!C$4:L$2204,3,FALSE),0)</f>
        <v>71</v>
      </c>
      <c r="I1632">
        <f>IFERROR(VLOOKUP(D1632:D2344,'Факторы ликвидности'!C$4:L$2204,4,FALSE),0)</f>
        <v>0</v>
      </c>
      <c r="J1632">
        <f>IFERROR(VLOOKUP(D1632:D2344,'Факторы ликвидности'!C$4:L$2204,5,FALSE),0)</f>
        <v>0</v>
      </c>
      <c r="K1632">
        <f>IFERROR(VLOOKUP(D1632:D2344,'Факторы ликвидности'!C$4:L$2204,6,FALSE),0)</f>
        <v>0</v>
      </c>
      <c r="L1632">
        <f>IFERROR(VLOOKUP(D1632:D2344,'Факторы ликвидности'!C$4:L$2204,7,FALSE),0)</f>
        <v>0</v>
      </c>
      <c r="M1632">
        <f>IFERROR(VLOOKUP(D1632:D2344,'Факторы ликвидности'!C$4:L$2204,8,FALSE),0)</f>
        <v>0</v>
      </c>
      <c r="N1632">
        <f>IFERROR(VLOOKUP(D1632:D2344,'Факторы ликвидности'!C$4:L$2204,10,FALSE),0)</f>
        <v>-23.8</v>
      </c>
    </row>
    <row r="1633" spans="2:14" x14ac:dyDescent="0.3">
      <c r="B1633">
        <v>1629</v>
      </c>
      <c r="C1633" s="16">
        <f t="shared" si="30"/>
        <v>1</v>
      </c>
      <c r="D1633" s="17">
        <v>42163</v>
      </c>
      <c r="E1633">
        <f>IFERROR(VLOOKUP(D1632:D2345,'Остатки на корсчетах'!B$3:D$4956,2,FALSE),0)</f>
        <v>1015.2</v>
      </c>
      <c r="F1633">
        <f>IFERROR(VLOOKUP(D1633:D2345,Сальдо!C$3:D$4010,2,FALSE),0)</f>
        <v>-44.5</v>
      </c>
      <c r="G1633">
        <f>IFERROR(VLOOKUP(D1633:D2345,'Факторы ликвидности'!C$4:L$2204,2,FALSE),0)</f>
        <v>15.4</v>
      </c>
      <c r="H1633">
        <f>IFERROR(VLOOKUP(D1633:D2345,'Факторы ликвидности'!C$4:L$2204,3,FALSE),0)</f>
        <v>11.8</v>
      </c>
      <c r="I1633">
        <f>IFERROR(VLOOKUP(D1633:D2345,'Факторы ликвидности'!C$4:L$2204,4,FALSE),0)</f>
        <v>0</v>
      </c>
      <c r="J1633">
        <f>IFERROR(VLOOKUP(D1633:D2345,'Факторы ликвидности'!C$4:L$2204,5,FALSE),0)</f>
        <v>0</v>
      </c>
      <c r="K1633">
        <f>IFERROR(VLOOKUP(D1633:D2345,'Факторы ликвидности'!C$4:L$2204,6,FALSE),0)</f>
        <v>0</v>
      </c>
      <c r="L1633">
        <f>IFERROR(VLOOKUP(D1633:D2345,'Факторы ликвидности'!C$4:L$2204,7,FALSE),0)</f>
        <v>0</v>
      </c>
      <c r="M1633">
        <f>IFERROR(VLOOKUP(D1633:D2345,'Факторы ликвидности'!C$4:L$2204,8,FALSE),0)</f>
        <v>0</v>
      </c>
      <c r="N1633">
        <f>IFERROR(VLOOKUP(D1633:D2345,'Факторы ликвидности'!C$4:L$2204,10,FALSE),0)</f>
        <v>81.400000000000006</v>
      </c>
    </row>
    <row r="1634" spans="2:14" x14ac:dyDescent="0.3">
      <c r="B1634">
        <v>1630</v>
      </c>
      <c r="C1634" s="16">
        <f t="shared" si="30"/>
        <v>7</v>
      </c>
      <c r="D1634" s="17">
        <v>42162</v>
      </c>
      <c r="E1634">
        <f>IFERROR(VLOOKUP(D1633:D2346,'Остатки на корсчетах'!B$3:D$4956,2,FALSE),0)</f>
        <v>0</v>
      </c>
      <c r="F1634">
        <f>IFERROR(VLOOKUP(D1634:D2346,Сальдо!C$3:D$4010,2,FALSE),0)</f>
        <v>0</v>
      </c>
      <c r="G1634">
        <f>IFERROR(VLOOKUP(D1634:D2346,'Факторы ликвидности'!C$4:L$2204,2,FALSE),0)</f>
        <v>0</v>
      </c>
      <c r="H1634">
        <f>IFERROR(VLOOKUP(D1634:D2346,'Факторы ликвидности'!C$4:L$2204,3,FALSE),0)</f>
        <v>0</v>
      </c>
      <c r="I1634">
        <f>IFERROR(VLOOKUP(D1634:D2346,'Факторы ликвидности'!C$4:L$2204,4,FALSE),0)</f>
        <v>0</v>
      </c>
      <c r="J1634">
        <f>IFERROR(VLOOKUP(D1634:D2346,'Факторы ликвидности'!C$4:L$2204,5,FALSE),0)</f>
        <v>0</v>
      </c>
      <c r="K1634">
        <f>IFERROR(VLOOKUP(D1634:D2346,'Факторы ликвидности'!C$4:L$2204,6,FALSE),0)</f>
        <v>0</v>
      </c>
      <c r="L1634">
        <f>IFERROR(VLOOKUP(D1634:D2346,'Факторы ликвидности'!C$4:L$2204,7,FALSE),0)</f>
        <v>0</v>
      </c>
      <c r="M1634">
        <f>IFERROR(VLOOKUP(D1634:D2346,'Факторы ликвидности'!C$4:L$2204,8,FALSE),0)</f>
        <v>0</v>
      </c>
      <c r="N1634">
        <f>IFERROR(VLOOKUP(D1634:D2346,'Факторы ликвидности'!C$4:L$2204,10,FALSE),0)</f>
        <v>0</v>
      </c>
    </row>
    <row r="1635" spans="2:14" x14ac:dyDescent="0.3">
      <c r="B1635">
        <v>1631</v>
      </c>
      <c r="C1635" s="16">
        <f t="shared" si="30"/>
        <v>6</v>
      </c>
      <c r="D1635" s="17">
        <v>42161</v>
      </c>
      <c r="E1635">
        <f>IFERROR(VLOOKUP(D1634:D2347,'Остатки на корсчетах'!B$3:D$4956,2,FALSE),0)</f>
        <v>0</v>
      </c>
      <c r="F1635">
        <f>IFERROR(VLOOKUP(D1635:D2347,Сальдо!C$3:D$4010,2,FALSE),0)</f>
        <v>0</v>
      </c>
      <c r="G1635">
        <f>IFERROR(VLOOKUP(D1635:D2347,'Факторы ликвидности'!C$4:L$2204,2,FALSE),0)</f>
        <v>0</v>
      </c>
      <c r="H1635">
        <f>IFERROR(VLOOKUP(D1635:D2347,'Факторы ликвидности'!C$4:L$2204,3,FALSE),0)</f>
        <v>0</v>
      </c>
      <c r="I1635">
        <f>IFERROR(VLOOKUP(D1635:D2347,'Факторы ликвидности'!C$4:L$2204,4,FALSE),0)</f>
        <v>0</v>
      </c>
      <c r="J1635">
        <f>IFERROR(VLOOKUP(D1635:D2347,'Факторы ликвидности'!C$4:L$2204,5,FALSE),0)</f>
        <v>0</v>
      </c>
      <c r="K1635">
        <f>IFERROR(VLOOKUP(D1635:D2347,'Факторы ликвидности'!C$4:L$2204,6,FALSE),0)</f>
        <v>0</v>
      </c>
      <c r="L1635">
        <f>IFERROR(VLOOKUP(D1635:D2347,'Факторы ликвидности'!C$4:L$2204,7,FALSE),0)</f>
        <v>0</v>
      </c>
      <c r="M1635">
        <f>IFERROR(VLOOKUP(D1635:D2347,'Факторы ликвидности'!C$4:L$2204,8,FALSE),0)</f>
        <v>0</v>
      </c>
      <c r="N1635">
        <f>IFERROR(VLOOKUP(D1635:D2347,'Факторы ликвидности'!C$4:L$2204,10,FALSE),0)</f>
        <v>0</v>
      </c>
    </row>
    <row r="1636" spans="2:14" x14ac:dyDescent="0.3">
      <c r="B1636">
        <v>1632</v>
      </c>
      <c r="C1636" s="16">
        <f t="shared" si="30"/>
        <v>5</v>
      </c>
      <c r="D1636" s="17">
        <v>42160</v>
      </c>
      <c r="E1636">
        <f>IFERROR(VLOOKUP(D1635:D2348,'Остатки на корсчетах'!B$3:D$4956,2,FALSE),0)</f>
        <v>1022.7</v>
      </c>
      <c r="F1636">
        <f>IFERROR(VLOOKUP(D1636:D2348,Сальдо!C$3:D$4010,2,FALSE),0)</f>
        <v>-59.5</v>
      </c>
      <c r="G1636">
        <f>IFERROR(VLOOKUP(D1636:D2348,'Факторы ликвидности'!C$4:L$2204,2,FALSE),0)</f>
        <v>-56.3</v>
      </c>
      <c r="H1636">
        <f>IFERROR(VLOOKUP(D1636:D2348,'Факторы ликвидности'!C$4:L$2204,3,FALSE),0)</f>
        <v>79.599999999999994</v>
      </c>
      <c r="I1636">
        <f>IFERROR(VLOOKUP(D1636:D2348,'Факторы ликвидности'!C$4:L$2204,4,FALSE),0)</f>
        <v>0</v>
      </c>
      <c r="J1636">
        <f>IFERROR(VLOOKUP(D1636:D2348,'Факторы ликвидности'!C$4:L$2204,5,FALSE),0)</f>
        <v>0</v>
      </c>
      <c r="K1636">
        <f>IFERROR(VLOOKUP(D1636:D2348,'Факторы ликвидности'!C$4:L$2204,6,FALSE),0)</f>
        <v>0</v>
      </c>
      <c r="L1636">
        <f>IFERROR(VLOOKUP(D1636:D2348,'Факторы ликвидности'!C$4:L$2204,7,FALSE),0)</f>
        <v>0</v>
      </c>
      <c r="M1636">
        <f>IFERROR(VLOOKUP(D1636:D2348,'Факторы ликвидности'!C$4:L$2204,8,FALSE),0)</f>
        <v>0</v>
      </c>
      <c r="N1636">
        <f>IFERROR(VLOOKUP(D1636:D2348,'Факторы ликвидности'!C$4:L$2204,10,FALSE),0)</f>
        <v>-38.1</v>
      </c>
    </row>
    <row r="1637" spans="2:14" x14ac:dyDescent="0.3">
      <c r="B1637">
        <v>1633</v>
      </c>
      <c r="C1637" s="16">
        <f t="shared" si="30"/>
        <v>4</v>
      </c>
      <c r="D1637" s="17">
        <v>42159</v>
      </c>
      <c r="E1637">
        <f>IFERROR(VLOOKUP(D1636:D2349,'Остатки на корсчетах'!B$3:D$4956,2,FALSE),0)</f>
        <v>966.7</v>
      </c>
      <c r="F1637">
        <f>IFERROR(VLOOKUP(D1637:D2349,Сальдо!C$3:D$4010,2,FALSE),0)</f>
        <v>-49</v>
      </c>
      <c r="G1637">
        <f>IFERROR(VLOOKUP(D1637:D2349,'Факторы ликвидности'!C$4:L$2204,2,FALSE),0)</f>
        <v>-46</v>
      </c>
      <c r="H1637">
        <f>IFERROR(VLOOKUP(D1637:D2349,'Факторы ликвидности'!C$4:L$2204,3,FALSE),0)</f>
        <v>89.5</v>
      </c>
      <c r="I1637">
        <f>IFERROR(VLOOKUP(D1637:D2349,'Факторы ликвидности'!C$4:L$2204,4,FALSE),0)</f>
        <v>0</v>
      </c>
      <c r="J1637">
        <f>IFERROR(VLOOKUP(D1637:D2349,'Факторы ликвидности'!C$4:L$2204,5,FALSE),0)</f>
        <v>0</v>
      </c>
      <c r="K1637">
        <f>IFERROR(VLOOKUP(D1637:D2349,'Факторы ликвидности'!C$4:L$2204,6,FALSE),0)</f>
        <v>0</v>
      </c>
      <c r="L1637">
        <f>IFERROR(VLOOKUP(D1637:D2349,'Факторы ликвидности'!C$4:L$2204,7,FALSE),0)</f>
        <v>0</v>
      </c>
      <c r="M1637">
        <f>IFERROR(VLOOKUP(D1637:D2349,'Факторы ликвидности'!C$4:L$2204,8,FALSE),0)</f>
        <v>0</v>
      </c>
      <c r="N1637">
        <f>IFERROR(VLOOKUP(D1637:D2349,'Факторы ликвидности'!C$4:L$2204,10,FALSE),0)</f>
        <v>1.8</v>
      </c>
    </row>
    <row r="1638" spans="2:14" x14ac:dyDescent="0.3">
      <c r="B1638">
        <v>1634</v>
      </c>
      <c r="C1638" s="16">
        <f t="shared" si="30"/>
        <v>3</v>
      </c>
      <c r="D1638" s="17">
        <v>42158</v>
      </c>
      <c r="E1638">
        <f>IFERROR(VLOOKUP(D1637:D2350,'Остатки на корсчетах'!B$3:D$4956,2,FALSE),0)</f>
        <v>1241.9000000000001</v>
      </c>
      <c r="F1638">
        <f>IFERROR(VLOOKUP(D1638:D2350,Сальдо!C$3:D$4010,2,FALSE),0)</f>
        <v>-326.7</v>
      </c>
      <c r="G1638">
        <f>IFERROR(VLOOKUP(D1638:D2350,'Факторы ликвидности'!C$4:L$2204,2,FALSE),0)</f>
        <v>-21.9</v>
      </c>
      <c r="H1638">
        <f>IFERROR(VLOOKUP(D1638:D2350,'Факторы ликвидности'!C$4:L$2204,3,FALSE),0)</f>
        <v>38.6</v>
      </c>
      <c r="I1638">
        <f>IFERROR(VLOOKUP(D1638:D2350,'Факторы ликвидности'!C$4:L$2204,4,FALSE),0)</f>
        <v>0</v>
      </c>
      <c r="J1638">
        <f>IFERROR(VLOOKUP(D1638:D2350,'Факторы ликвидности'!C$4:L$2204,5,FALSE),0)</f>
        <v>0</v>
      </c>
      <c r="K1638">
        <f>IFERROR(VLOOKUP(D1638:D2350,'Факторы ликвидности'!C$4:L$2204,6,FALSE),0)</f>
        <v>0</v>
      </c>
      <c r="L1638">
        <f>IFERROR(VLOOKUP(D1638:D2350,'Факторы ликвидности'!C$4:L$2204,7,FALSE),0)</f>
        <v>0</v>
      </c>
      <c r="M1638">
        <f>IFERROR(VLOOKUP(D1638:D2350,'Факторы ликвидности'!C$4:L$2204,8,FALSE),0)</f>
        <v>0</v>
      </c>
      <c r="N1638">
        <f>IFERROR(VLOOKUP(D1638:D2350,'Факторы ликвидности'!C$4:L$2204,10,FALSE),0)</f>
        <v>-302.39999999999998</v>
      </c>
    </row>
    <row r="1639" spans="2:14" x14ac:dyDescent="0.3">
      <c r="B1639">
        <v>1635</v>
      </c>
      <c r="C1639" s="18">
        <f t="shared" si="30"/>
        <v>2</v>
      </c>
      <c r="D1639" s="8">
        <v>42157</v>
      </c>
      <c r="E1639">
        <f>IFERROR(VLOOKUP(D1638:D2351,'Остатки на корсчетах'!B$3:D$4956,2,FALSE),0)</f>
        <v>1139.8</v>
      </c>
      <c r="F1639">
        <f>IFERROR(VLOOKUP(D1639:D2351,Сальдо!C$3:D$4010,2,FALSE),0)</f>
        <v>147.80000000000001</v>
      </c>
      <c r="G1639">
        <f>IFERROR(VLOOKUP(D1639:D2351,'Факторы ликвидности'!C$4:L$2204,2,FALSE),0)</f>
        <v>12.9</v>
      </c>
      <c r="H1639">
        <f>IFERROR(VLOOKUP(D1639:D2351,'Факторы ликвидности'!C$4:L$2204,3,FALSE),0)</f>
        <v>136.69999999999999</v>
      </c>
      <c r="I1639">
        <f>IFERROR(VLOOKUP(D1639:D2351,'Факторы ликвидности'!C$4:L$2204,4,FALSE),0)</f>
        <v>0</v>
      </c>
      <c r="J1639">
        <f>IFERROR(VLOOKUP(D1639:D2351,'Факторы ликвидности'!C$4:L$2204,5,FALSE),0)</f>
        <v>0</v>
      </c>
      <c r="K1639">
        <f>IFERROR(VLOOKUP(D1639:D2351,'Факторы ликвидности'!C$4:L$2204,6,FALSE),0)</f>
        <v>0</v>
      </c>
      <c r="L1639">
        <f>IFERROR(VLOOKUP(D1639:D2351,'Факторы ликвидности'!C$4:L$2204,7,FALSE),0)</f>
        <v>0</v>
      </c>
      <c r="M1639">
        <f>IFERROR(VLOOKUP(D1639:D2351,'Факторы ликвидности'!C$4:L$2204,8,FALSE),0)</f>
        <v>0</v>
      </c>
      <c r="N1639">
        <f>IFERROR(VLOOKUP(D1639:D2351,'Факторы ликвидности'!C$4:L$2204,10,FALSE),0)</f>
        <v>-55.5</v>
      </c>
    </row>
    <row r="1640" spans="2:14" x14ac:dyDescent="0.3">
      <c r="B1640">
        <v>1636</v>
      </c>
      <c r="C1640" s="18">
        <f t="shared" si="30"/>
        <v>1</v>
      </c>
      <c r="D1640" s="8">
        <v>42156</v>
      </c>
      <c r="E1640">
        <f>IFERROR(VLOOKUP(D1639:D2352,'Остатки на корсчетах'!B$3:D$4956,2,FALSE),0)</f>
        <v>954.8</v>
      </c>
      <c r="F1640">
        <f>IFERROR(VLOOKUP(D1640:D2352,Сальдо!C$3:D$4010,2,FALSE),0)</f>
        <v>181.2</v>
      </c>
      <c r="G1640">
        <f>IFERROR(VLOOKUP(D1640:D2352,'Факторы ликвидности'!C$4:L$2204,2,FALSE),0)</f>
        <v>44.9</v>
      </c>
      <c r="H1640">
        <f>IFERROR(VLOOKUP(D1640:D2352,'Факторы ликвидности'!C$4:L$2204,3,FALSE),0)</f>
        <v>101.2</v>
      </c>
      <c r="I1640">
        <f>IFERROR(VLOOKUP(D1640:D2352,'Факторы ликвидности'!C$4:L$2204,4,FALSE),0)</f>
        <v>0</v>
      </c>
      <c r="J1640">
        <f>IFERROR(VLOOKUP(D1640:D2352,'Факторы ликвидности'!C$4:L$2204,5,FALSE),0)</f>
        <v>0</v>
      </c>
      <c r="K1640">
        <f>IFERROR(VLOOKUP(D1640:D2352,'Факторы ликвидности'!C$4:L$2204,6,FALSE),0)</f>
        <v>0</v>
      </c>
      <c r="L1640">
        <f>IFERROR(VLOOKUP(D1640:D2352,'Факторы ликвидности'!C$4:L$2204,7,FALSE),0)</f>
        <v>0</v>
      </c>
      <c r="M1640">
        <f>IFERROR(VLOOKUP(D1640:D2352,'Факторы ликвидности'!C$4:L$2204,8,FALSE),0)</f>
        <v>0</v>
      </c>
      <c r="N1640">
        <f>IFERROR(VLOOKUP(D1640:D2352,'Факторы ликвидности'!C$4:L$2204,10,FALSE),0)</f>
        <v>28.4</v>
      </c>
    </row>
    <row r="1641" spans="2:14" x14ac:dyDescent="0.3">
      <c r="B1641">
        <v>1637</v>
      </c>
      <c r="C1641" s="18">
        <f t="shared" si="30"/>
        <v>7</v>
      </c>
      <c r="D1641" s="19">
        <v>42155</v>
      </c>
      <c r="E1641">
        <f>IFERROR(VLOOKUP(D1640:D2353,'Остатки на корсчетах'!B$3:D$4956,2,FALSE),0)</f>
        <v>0</v>
      </c>
      <c r="F1641">
        <f>IFERROR(VLOOKUP(D1641:D2353,Сальдо!C$3:D$4010,2,FALSE),0)</f>
        <v>0</v>
      </c>
      <c r="G1641">
        <f>IFERROR(VLOOKUP(D1641:D2353,'Факторы ликвидности'!C$4:L$2204,2,FALSE),0)</f>
        <v>0</v>
      </c>
      <c r="H1641">
        <f>IFERROR(VLOOKUP(D1641:D2353,'Факторы ликвидности'!C$4:L$2204,3,FALSE),0)</f>
        <v>0</v>
      </c>
      <c r="I1641">
        <f>IFERROR(VLOOKUP(D1641:D2353,'Факторы ликвидности'!C$4:L$2204,4,FALSE),0)</f>
        <v>0</v>
      </c>
      <c r="J1641">
        <f>IFERROR(VLOOKUP(D1641:D2353,'Факторы ликвидности'!C$4:L$2204,5,FALSE),0)</f>
        <v>0</v>
      </c>
      <c r="K1641">
        <f>IFERROR(VLOOKUP(D1641:D2353,'Факторы ликвидности'!C$4:L$2204,6,FALSE),0)</f>
        <v>0</v>
      </c>
      <c r="L1641">
        <f>IFERROR(VLOOKUP(D1641:D2353,'Факторы ликвидности'!C$4:L$2204,7,FALSE),0)</f>
        <v>0</v>
      </c>
      <c r="M1641">
        <f>IFERROR(VLOOKUP(D1641:D2353,'Факторы ликвидности'!C$4:L$2204,8,FALSE),0)</f>
        <v>0</v>
      </c>
      <c r="N1641">
        <f>IFERROR(VLOOKUP(D1641:D2353,'Факторы ликвидности'!C$4:L$2204,10,FALSE),0)</f>
        <v>0</v>
      </c>
    </row>
    <row r="1642" spans="2:14" x14ac:dyDescent="0.3">
      <c r="B1642">
        <v>1638</v>
      </c>
      <c r="C1642" s="18">
        <f t="shared" si="30"/>
        <v>6</v>
      </c>
      <c r="D1642" s="19">
        <v>42154</v>
      </c>
      <c r="E1642">
        <f>IFERROR(VLOOKUP(D1641:D2354,'Остатки на корсчетах'!B$3:D$4956,2,FALSE),0)</f>
        <v>0</v>
      </c>
      <c r="F1642">
        <f>IFERROR(VLOOKUP(D1642:D2354,Сальдо!C$3:D$4010,2,FALSE),0)</f>
        <v>0</v>
      </c>
      <c r="G1642">
        <f>IFERROR(VLOOKUP(D1642:D2354,'Факторы ликвидности'!C$4:L$2204,2,FALSE),0)</f>
        <v>0</v>
      </c>
      <c r="H1642">
        <f>IFERROR(VLOOKUP(D1642:D2354,'Факторы ликвидности'!C$4:L$2204,3,FALSE),0)</f>
        <v>0</v>
      </c>
      <c r="I1642">
        <f>IFERROR(VLOOKUP(D1642:D2354,'Факторы ликвидности'!C$4:L$2204,4,FALSE),0)</f>
        <v>0</v>
      </c>
      <c r="J1642">
        <f>IFERROR(VLOOKUP(D1642:D2354,'Факторы ликвидности'!C$4:L$2204,5,FALSE),0)</f>
        <v>0</v>
      </c>
      <c r="K1642">
        <f>IFERROR(VLOOKUP(D1642:D2354,'Факторы ликвидности'!C$4:L$2204,6,FALSE),0)</f>
        <v>0</v>
      </c>
      <c r="L1642">
        <f>IFERROR(VLOOKUP(D1642:D2354,'Факторы ликвидности'!C$4:L$2204,7,FALSE),0)</f>
        <v>0</v>
      </c>
      <c r="M1642">
        <f>IFERROR(VLOOKUP(D1642:D2354,'Факторы ликвидности'!C$4:L$2204,8,FALSE),0)</f>
        <v>0</v>
      </c>
      <c r="N1642">
        <f>IFERROR(VLOOKUP(D1642:D2354,'Факторы ликвидности'!C$4:L$2204,10,FALSE),0)</f>
        <v>0</v>
      </c>
    </row>
    <row r="1643" spans="2:14" x14ac:dyDescent="0.3">
      <c r="B1643">
        <v>1639</v>
      </c>
      <c r="C1643" s="18">
        <f t="shared" si="30"/>
        <v>5</v>
      </c>
      <c r="D1643" s="19">
        <v>42153</v>
      </c>
      <c r="E1643">
        <f>IFERROR(VLOOKUP(D1642:D2355,'Остатки на корсчетах'!B$3:D$4956,2,FALSE),0)</f>
        <v>937</v>
      </c>
      <c r="F1643">
        <f>IFERROR(VLOOKUP(D1643:D2355,Сальдо!C$3:D$4010,2,FALSE),0)</f>
        <v>149.69999999999999</v>
      </c>
      <c r="G1643">
        <f>IFERROR(VLOOKUP(D1643:D2355,'Факторы ликвидности'!C$4:L$2204,2,FALSE),0)</f>
        <v>-2.9</v>
      </c>
      <c r="H1643">
        <f>IFERROR(VLOOKUP(D1643:D2355,'Факторы ликвидности'!C$4:L$2204,3,FALSE),0)</f>
        <v>45.1</v>
      </c>
      <c r="I1643">
        <f>IFERROR(VLOOKUP(D1643:D2355,'Факторы ликвидности'!C$4:L$2204,4,FALSE),0)</f>
        <v>0</v>
      </c>
      <c r="J1643">
        <f>IFERROR(VLOOKUP(D1643:D2355,'Факторы ликвидности'!C$4:L$2204,5,FALSE),0)</f>
        <v>0</v>
      </c>
      <c r="K1643">
        <f>IFERROR(VLOOKUP(D1643:D2355,'Факторы ликвидности'!C$4:L$2204,6,FALSE),0)</f>
        <v>0</v>
      </c>
      <c r="L1643">
        <f>IFERROR(VLOOKUP(D1643:D2355,'Факторы ликвидности'!C$4:L$2204,7,FALSE),0)</f>
        <v>0</v>
      </c>
      <c r="M1643">
        <f>IFERROR(VLOOKUP(D1643:D2355,'Факторы ликвидности'!C$4:L$2204,8,FALSE),0)</f>
        <v>0</v>
      </c>
      <c r="N1643">
        <f>IFERROR(VLOOKUP(D1643:D2355,'Факторы ликвидности'!C$4:L$2204,10,FALSE),0)</f>
        <v>-35</v>
      </c>
    </row>
    <row r="1644" spans="2:14" x14ac:dyDescent="0.3">
      <c r="B1644">
        <v>1640</v>
      </c>
      <c r="C1644" s="18">
        <f t="shared" si="30"/>
        <v>4</v>
      </c>
      <c r="D1644" s="19">
        <v>42152</v>
      </c>
      <c r="E1644">
        <f>IFERROR(VLOOKUP(D1643:D2356,'Остатки на корсчетах'!B$3:D$4956,2,FALSE),0)</f>
        <v>895.8</v>
      </c>
      <c r="F1644">
        <f>IFERROR(VLOOKUP(D1644:D2356,Сальдо!C$3:D$4010,2,FALSE),0)</f>
        <v>143.5</v>
      </c>
      <c r="G1644">
        <f>IFERROR(VLOOKUP(D1644:D2356,'Факторы ликвидности'!C$4:L$2204,2,FALSE),0)</f>
        <v>-3.3</v>
      </c>
      <c r="H1644">
        <f>IFERROR(VLOOKUP(D1644:D2356,'Факторы ликвидности'!C$4:L$2204,3,FALSE),0)</f>
        <v>46</v>
      </c>
      <c r="I1644">
        <f>IFERROR(VLOOKUP(D1644:D2356,'Факторы ликвидности'!C$4:L$2204,4,FALSE),0)</f>
        <v>0</v>
      </c>
      <c r="J1644">
        <f>IFERROR(VLOOKUP(D1644:D2356,'Факторы ликвидности'!C$4:L$2204,5,FALSE),0)</f>
        <v>0</v>
      </c>
      <c r="K1644">
        <f>IFERROR(VLOOKUP(D1644:D2356,'Факторы ликвидности'!C$4:L$2204,6,FALSE),0)</f>
        <v>0</v>
      </c>
      <c r="L1644">
        <f>IFERROR(VLOOKUP(D1644:D2356,'Факторы ликвидности'!C$4:L$2204,7,FALSE),0)</f>
        <v>0</v>
      </c>
      <c r="M1644">
        <f>IFERROR(VLOOKUP(D1644:D2356,'Факторы ликвидности'!C$4:L$2204,8,FALSE),0)</f>
        <v>0</v>
      </c>
      <c r="N1644">
        <f>IFERROR(VLOOKUP(D1644:D2356,'Факторы ликвидности'!C$4:L$2204,10,FALSE),0)</f>
        <v>-9.1</v>
      </c>
    </row>
    <row r="1645" spans="2:14" x14ac:dyDescent="0.3">
      <c r="B1645">
        <v>1641</v>
      </c>
      <c r="C1645" s="18">
        <f t="shared" si="30"/>
        <v>3</v>
      </c>
      <c r="D1645" s="19">
        <v>42151</v>
      </c>
      <c r="E1645">
        <f>IFERROR(VLOOKUP(D1644:D2357,'Остатки на корсчетах'!B$3:D$4956,2,FALSE),0)</f>
        <v>1162.2</v>
      </c>
      <c r="F1645">
        <f>IFERROR(VLOOKUP(D1645:D2357,Сальдо!C$3:D$4010,2,FALSE),0)</f>
        <v>-278.2</v>
      </c>
      <c r="G1645">
        <f>IFERROR(VLOOKUP(D1645:D2357,'Факторы ликвидности'!C$4:L$2204,2,FALSE),0)</f>
        <v>19.8</v>
      </c>
      <c r="H1645">
        <f>IFERROR(VLOOKUP(D1645:D2357,'Факторы ликвидности'!C$4:L$2204,3,FALSE),0)</f>
        <v>134.1</v>
      </c>
      <c r="I1645">
        <f>IFERROR(VLOOKUP(D1645:D2357,'Факторы ликвидности'!C$4:L$2204,4,FALSE),0)</f>
        <v>0</v>
      </c>
      <c r="J1645">
        <f>IFERROR(VLOOKUP(D1645:D2357,'Факторы ликвидности'!C$4:L$2204,5,FALSE),0)</f>
        <v>0</v>
      </c>
      <c r="K1645">
        <f>IFERROR(VLOOKUP(D1645:D2357,'Факторы ликвидности'!C$4:L$2204,6,FALSE),0)</f>
        <v>0</v>
      </c>
      <c r="L1645">
        <f>IFERROR(VLOOKUP(D1645:D2357,'Факторы ликвидности'!C$4:L$2204,7,FALSE),0)</f>
        <v>0</v>
      </c>
      <c r="M1645">
        <f>IFERROR(VLOOKUP(D1645:D2357,'Факторы ликвидности'!C$4:L$2204,8,FALSE),0)</f>
        <v>0</v>
      </c>
      <c r="N1645">
        <f>IFERROR(VLOOKUP(D1645:D2357,'Факторы ликвидности'!C$4:L$2204,10,FALSE),0)</f>
        <v>-430.4</v>
      </c>
    </row>
    <row r="1646" spans="2:14" x14ac:dyDescent="0.3">
      <c r="B1646">
        <v>1642</v>
      </c>
      <c r="C1646" s="16">
        <f t="shared" si="30"/>
        <v>2</v>
      </c>
      <c r="D1646" s="17">
        <v>42150</v>
      </c>
      <c r="E1646">
        <f>IFERROR(VLOOKUP(D1645:D2358,'Остатки на корсчетах'!B$3:D$4956,2,FALSE),0)</f>
        <v>1114.2</v>
      </c>
      <c r="F1646">
        <f>IFERROR(VLOOKUP(D1646:D2358,Сальдо!C$3:D$4010,2,FALSE),0)</f>
        <v>134.69999999999999</v>
      </c>
      <c r="G1646">
        <f>IFERROR(VLOOKUP(D1646:D2358,'Факторы ликвидности'!C$4:L$2204,2,FALSE),0)</f>
        <v>35.1</v>
      </c>
      <c r="H1646">
        <f>IFERROR(VLOOKUP(D1646:D2358,'Факторы ликвидности'!C$4:L$2204,3,FALSE),0)</f>
        <v>9.1999999999999993</v>
      </c>
      <c r="I1646">
        <f>IFERROR(VLOOKUP(D1646:D2358,'Факторы ликвидности'!C$4:L$2204,4,FALSE),0)</f>
        <v>0</v>
      </c>
      <c r="J1646">
        <f>IFERROR(VLOOKUP(D1646:D2358,'Факторы ликвидности'!C$4:L$2204,5,FALSE),0)</f>
        <v>0</v>
      </c>
      <c r="K1646">
        <f>IFERROR(VLOOKUP(D1646:D2358,'Факторы ликвидности'!C$4:L$2204,6,FALSE),0)</f>
        <v>0</v>
      </c>
      <c r="L1646">
        <f>IFERROR(VLOOKUP(D1646:D2358,'Факторы ликвидности'!C$4:L$2204,7,FALSE),0)</f>
        <v>0</v>
      </c>
      <c r="M1646">
        <f>IFERROR(VLOOKUP(D1646:D2358,'Факторы ликвидности'!C$4:L$2204,8,FALSE),0)</f>
        <v>0</v>
      </c>
      <c r="N1646">
        <f>IFERROR(VLOOKUP(D1646:D2358,'Факторы ликвидности'!C$4:L$2204,10,FALSE),0)</f>
        <v>-16.399999999999999</v>
      </c>
    </row>
    <row r="1647" spans="2:14" x14ac:dyDescent="0.3">
      <c r="B1647">
        <v>1643</v>
      </c>
      <c r="C1647" s="16">
        <f t="shared" si="30"/>
        <v>1</v>
      </c>
      <c r="D1647" s="17">
        <v>42149</v>
      </c>
      <c r="E1647">
        <f>IFERROR(VLOOKUP(D1646:D2359,'Остатки на корсчетах'!B$3:D$4956,2,FALSE),0)</f>
        <v>1485.9</v>
      </c>
      <c r="F1647">
        <f>IFERROR(VLOOKUP(D1647:D2359,Сальдо!C$3:D$4010,2,FALSE),0)</f>
        <v>161.1</v>
      </c>
      <c r="G1647">
        <f>IFERROR(VLOOKUP(D1647:D2359,'Факторы ликвидности'!C$4:L$2204,2,FALSE),0)</f>
        <v>56.9</v>
      </c>
      <c r="H1647">
        <f>IFERROR(VLOOKUP(D1647:D2359,'Факторы ликвидности'!C$4:L$2204,3,FALSE),0)</f>
        <v>-473.2</v>
      </c>
      <c r="I1647">
        <f>IFERROR(VLOOKUP(D1647:D2359,'Факторы ликвидности'!C$4:L$2204,4,FALSE),0)</f>
        <v>0</v>
      </c>
      <c r="J1647">
        <f>IFERROR(VLOOKUP(D1647:D2359,'Факторы ликвидности'!C$4:L$2204,5,FALSE),0)</f>
        <v>0</v>
      </c>
      <c r="K1647">
        <f>IFERROR(VLOOKUP(D1647:D2359,'Факторы ликвидности'!C$4:L$2204,6,FALSE),0)</f>
        <v>0</v>
      </c>
      <c r="L1647">
        <f>IFERROR(VLOOKUP(D1647:D2359,'Факторы ликвидности'!C$4:L$2204,7,FALSE),0)</f>
        <v>0</v>
      </c>
      <c r="M1647">
        <f>IFERROR(VLOOKUP(D1647:D2359,'Факторы ликвидности'!C$4:L$2204,8,FALSE),0)</f>
        <v>0</v>
      </c>
      <c r="N1647">
        <f>IFERROR(VLOOKUP(D1647:D2359,'Факторы ликвидности'!C$4:L$2204,10,FALSE),0)</f>
        <v>44.7</v>
      </c>
    </row>
    <row r="1648" spans="2:14" x14ac:dyDescent="0.3">
      <c r="B1648">
        <v>1644</v>
      </c>
      <c r="C1648" s="16">
        <f t="shared" si="30"/>
        <v>7</v>
      </c>
      <c r="D1648" s="17">
        <v>42148</v>
      </c>
      <c r="E1648">
        <f>IFERROR(VLOOKUP(D1647:D2360,'Остатки на корсчетах'!B$3:D$4956,2,FALSE),0)</f>
        <v>0</v>
      </c>
      <c r="F1648">
        <f>IFERROR(VLOOKUP(D1648:D2360,Сальдо!C$3:D$4010,2,FALSE),0)</f>
        <v>0</v>
      </c>
      <c r="G1648">
        <f>IFERROR(VLOOKUP(D1648:D2360,'Факторы ликвидности'!C$4:L$2204,2,FALSE),0)</f>
        <v>0</v>
      </c>
      <c r="H1648">
        <f>IFERROR(VLOOKUP(D1648:D2360,'Факторы ликвидности'!C$4:L$2204,3,FALSE),0)</f>
        <v>0</v>
      </c>
      <c r="I1648">
        <f>IFERROR(VLOOKUP(D1648:D2360,'Факторы ликвидности'!C$4:L$2204,4,FALSE),0)</f>
        <v>0</v>
      </c>
      <c r="J1648">
        <f>IFERROR(VLOOKUP(D1648:D2360,'Факторы ликвидности'!C$4:L$2204,5,FALSE),0)</f>
        <v>0</v>
      </c>
      <c r="K1648">
        <f>IFERROR(VLOOKUP(D1648:D2360,'Факторы ликвидности'!C$4:L$2204,6,FALSE),0)</f>
        <v>0</v>
      </c>
      <c r="L1648">
        <f>IFERROR(VLOOKUP(D1648:D2360,'Факторы ликвидности'!C$4:L$2204,7,FALSE),0)</f>
        <v>0</v>
      </c>
      <c r="M1648">
        <f>IFERROR(VLOOKUP(D1648:D2360,'Факторы ликвидности'!C$4:L$2204,8,FALSE),0)</f>
        <v>0</v>
      </c>
      <c r="N1648">
        <f>IFERROR(VLOOKUP(D1648:D2360,'Факторы ликвидности'!C$4:L$2204,10,FALSE),0)</f>
        <v>0</v>
      </c>
    </row>
    <row r="1649" spans="2:14" x14ac:dyDescent="0.3">
      <c r="B1649">
        <v>1645</v>
      </c>
      <c r="C1649" s="16">
        <f t="shared" si="30"/>
        <v>6</v>
      </c>
      <c r="D1649" s="17">
        <v>42147</v>
      </c>
      <c r="E1649">
        <f>IFERROR(VLOOKUP(D1648:D2361,'Остатки на корсчетах'!B$3:D$4956,2,FALSE),0)</f>
        <v>0</v>
      </c>
      <c r="F1649">
        <f>IFERROR(VLOOKUP(D1649:D2361,Сальдо!C$3:D$4010,2,FALSE),0)</f>
        <v>0</v>
      </c>
      <c r="G1649">
        <f>IFERROR(VLOOKUP(D1649:D2361,'Факторы ликвидности'!C$4:L$2204,2,FALSE),0)</f>
        <v>0</v>
      </c>
      <c r="H1649">
        <f>IFERROR(VLOOKUP(D1649:D2361,'Факторы ликвидности'!C$4:L$2204,3,FALSE),0)</f>
        <v>0</v>
      </c>
      <c r="I1649">
        <f>IFERROR(VLOOKUP(D1649:D2361,'Факторы ликвидности'!C$4:L$2204,4,FALSE),0)</f>
        <v>0</v>
      </c>
      <c r="J1649">
        <f>IFERROR(VLOOKUP(D1649:D2361,'Факторы ликвидности'!C$4:L$2204,5,FALSE),0)</f>
        <v>0</v>
      </c>
      <c r="K1649">
        <f>IFERROR(VLOOKUP(D1649:D2361,'Факторы ликвидности'!C$4:L$2204,6,FALSE),0)</f>
        <v>0</v>
      </c>
      <c r="L1649">
        <f>IFERROR(VLOOKUP(D1649:D2361,'Факторы ликвидности'!C$4:L$2204,7,FALSE),0)</f>
        <v>0</v>
      </c>
      <c r="M1649">
        <f>IFERROR(VLOOKUP(D1649:D2361,'Факторы ликвидности'!C$4:L$2204,8,FALSE),0)</f>
        <v>0</v>
      </c>
      <c r="N1649">
        <f>IFERROR(VLOOKUP(D1649:D2361,'Факторы ликвидности'!C$4:L$2204,10,FALSE),0)</f>
        <v>0</v>
      </c>
    </row>
    <row r="1650" spans="2:14" x14ac:dyDescent="0.3">
      <c r="B1650">
        <v>1646</v>
      </c>
      <c r="C1650" s="16">
        <f t="shared" si="30"/>
        <v>5</v>
      </c>
      <c r="D1650" s="17">
        <v>42146</v>
      </c>
      <c r="E1650">
        <f>IFERROR(VLOOKUP(D1649:D2362,'Остатки на корсчетах'!B$3:D$4956,2,FALSE),0)</f>
        <v>1493.3</v>
      </c>
      <c r="F1650">
        <f>IFERROR(VLOOKUP(D1650:D2362,Сальдо!C$3:D$4010,2,FALSE),0)</f>
        <v>167</v>
      </c>
      <c r="G1650">
        <f>IFERROR(VLOOKUP(D1650:D2362,'Факторы ликвидности'!C$4:L$2204,2,FALSE),0)</f>
        <v>-12.1</v>
      </c>
      <c r="H1650">
        <f>IFERROR(VLOOKUP(D1650:D2362,'Факторы ликвидности'!C$4:L$2204,3,FALSE),0)</f>
        <v>-2.7</v>
      </c>
      <c r="I1650">
        <f>IFERROR(VLOOKUP(D1650:D2362,'Факторы ликвидности'!C$4:L$2204,4,FALSE),0)</f>
        <v>0</v>
      </c>
      <c r="J1650">
        <f>IFERROR(VLOOKUP(D1650:D2362,'Факторы ликвидности'!C$4:L$2204,5,FALSE),0)</f>
        <v>0</v>
      </c>
      <c r="K1650">
        <f>IFERROR(VLOOKUP(D1650:D2362,'Факторы ликвидности'!C$4:L$2204,6,FALSE),0)</f>
        <v>0</v>
      </c>
      <c r="L1650">
        <f>IFERROR(VLOOKUP(D1650:D2362,'Факторы ликвидности'!C$4:L$2204,7,FALSE),0)</f>
        <v>0</v>
      </c>
      <c r="M1650">
        <f>IFERROR(VLOOKUP(D1650:D2362,'Факторы ликвидности'!C$4:L$2204,8,FALSE),0)</f>
        <v>0</v>
      </c>
      <c r="N1650">
        <f>IFERROR(VLOOKUP(D1650:D2362,'Факторы ликвидности'!C$4:L$2204,10,FALSE),0)</f>
        <v>-2.6</v>
      </c>
    </row>
    <row r="1651" spans="2:14" x14ac:dyDescent="0.3">
      <c r="B1651">
        <v>1647</v>
      </c>
      <c r="C1651" s="16">
        <f t="shared" si="30"/>
        <v>4</v>
      </c>
      <c r="D1651" s="17">
        <v>42145</v>
      </c>
      <c r="E1651">
        <f>IFERROR(VLOOKUP(D1650:D2363,'Остатки на корсчетах'!B$3:D$4956,2,FALSE),0)</f>
        <v>1506.1</v>
      </c>
      <c r="F1651">
        <f>IFERROR(VLOOKUP(D1651:D2363,Сальдо!C$3:D$4010,2,FALSE),0)</f>
        <v>137</v>
      </c>
      <c r="G1651">
        <f>IFERROR(VLOOKUP(D1651:D2363,'Факторы ликвидности'!C$4:L$2204,2,FALSE),0)</f>
        <v>-0.8</v>
      </c>
      <c r="H1651">
        <f>IFERROR(VLOOKUP(D1651:D2363,'Факторы ликвидности'!C$4:L$2204,3,FALSE),0)</f>
        <v>10.5</v>
      </c>
      <c r="I1651">
        <f>IFERROR(VLOOKUP(D1651:D2363,'Факторы ликвидности'!C$4:L$2204,4,FALSE),0)</f>
        <v>0</v>
      </c>
      <c r="J1651">
        <f>IFERROR(VLOOKUP(D1651:D2363,'Факторы ликвидности'!C$4:L$2204,5,FALSE),0)</f>
        <v>0</v>
      </c>
      <c r="K1651">
        <f>IFERROR(VLOOKUP(D1651:D2363,'Факторы ликвидности'!C$4:L$2204,6,FALSE),0)</f>
        <v>0</v>
      </c>
      <c r="L1651">
        <f>IFERROR(VLOOKUP(D1651:D2363,'Факторы ликвидности'!C$4:L$2204,7,FALSE),0)</f>
        <v>0</v>
      </c>
      <c r="M1651">
        <f>IFERROR(VLOOKUP(D1651:D2363,'Факторы ликвидности'!C$4:L$2204,8,FALSE),0)</f>
        <v>-1.1000000000000001</v>
      </c>
      <c r="N1651">
        <f>IFERROR(VLOOKUP(D1651:D2363,'Факторы ликвидности'!C$4:L$2204,10,FALSE),0)</f>
        <v>-31.4</v>
      </c>
    </row>
    <row r="1652" spans="2:14" x14ac:dyDescent="0.3">
      <c r="B1652">
        <v>1648</v>
      </c>
      <c r="C1652" s="16">
        <f t="shared" si="30"/>
        <v>3</v>
      </c>
      <c r="D1652" s="17">
        <v>42144</v>
      </c>
      <c r="E1652">
        <f>IFERROR(VLOOKUP(D1651:D2364,'Остатки на корсчетах'!B$3:D$4956,2,FALSE),0)</f>
        <v>1117.0999999999999</v>
      </c>
      <c r="F1652">
        <f>IFERROR(VLOOKUP(D1652:D2364,Сальдо!C$3:D$4010,2,FALSE),0)</f>
        <v>573.29999999999995</v>
      </c>
      <c r="G1652">
        <f>IFERROR(VLOOKUP(D1652:D2364,'Факторы ликвидности'!C$4:L$2204,2,FALSE),0)</f>
        <v>10.7</v>
      </c>
      <c r="H1652">
        <f>IFERROR(VLOOKUP(D1652:D2364,'Факторы ликвидности'!C$4:L$2204,3,FALSE),0)</f>
        <v>-54.4</v>
      </c>
      <c r="I1652">
        <f>IFERROR(VLOOKUP(D1652:D2364,'Факторы ликвидности'!C$4:L$2204,4,FALSE),0)</f>
        <v>0</v>
      </c>
      <c r="J1652">
        <f>IFERROR(VLOOKUP(D1652:D2364,'Факторы ликвидности'!C$4:L$2204,5,FALSE),0)</f>
        <v>0</v>
      </c>
      <c r="K1652">
        <f>IFERROR(VLOOKUP(D1652:D2364,'Факторы ликвидности'!C$4:L$2204,6,FALSE),0)</f>
        <v>0</v>
      </c>
      <c r="L1652">
        <f>IFERROR(VLOOKUP(D1652:D2364,'Факторы ликвидности'!C$4:L$2204,7,FALSE),0)</f>
        <v>0</v>
      </c>
      <c r="M1652">
        <f>IFERROR(VLOOKUP(D1652:D2364,'Факторы ликвидности'!C$4:L$2204,8,FALSE),0)</f>
        <v>26.4</v>
      </c>
      <c r="N1652">
        <f>IFERROR(VLOOKUP(D1652:D2364,'Факторы ликвидности'!C$4:L$2204,10,FALSE),0)</f>
        <v>396.5</v>
      </c>
    </row>
    <row r="1653" spans="2:14" x14ac:dyDescent="0.3">
      <c r="B1653">
        <v>1649</v>
      </c>
      <c r="C1653" s="18">
        <f t="shared" si="30"/>
        <v>2</v>
      </c>
      <c r="D1653" s="8">
        <v>42143</v>
      </c>
      <c r="E1653">
        <f>IFERROR(VLOOKUP(D1652:D2365,'Остатки на корсчетах'!B$3:D$4956,2,FALSE),0)</f>
        <v>1096.3</v>
      </c>
      <c r="F1653">
        <f>IFERROR(VLOOKUP(D1653:D2365,Сальдо!C$3:D$4010,2,FALSE),0)</f>
        <v>35.6</v>
      </c>
      <c r="G1653">
        <f>IFERROR(VLOOKUP(D1653:D2365,'Факторы ликвидности'!C$4:L$2204,2,FALSE),0)</f>
        <v>13.6</v>
      </c>
      <c r="H1653">
        <f>IFERROR(VLOOKUP(D1653:D2365,'Факторы ликвидности'!C$4:L$2204,3,FALSE),0)</f>
        <v>73.900000000000006</v>
      </c>
      <c r="I1653">
        <f>IFERROR(VLOOKUP(D1653:D2365,'Факторы ликвидности'!C$4:L$2204,4,FALSE),0)</f>
        <v>0</v>
      </c>
      <c r="J1653">
        <f>IFERROR(VLOOKUP(D1653:D2365,'Факторы ликвидности'!C$4:L$2204,5,FALSE),0)</f>
        <v>0</v>
      </c>
      <c r="K1653">
        <f>IFERROR(VLOOKUP(D1653:D2365,'Факторы ликвидности'!C$4:L$2204,6,FALSE),0)</f>
        <v>0</v>
      </c>
      <c r="L1653">
        <f>IFERROR(VLOOKUP(D1653:D2365,'Факторы ликвидности'!C$4:L$2204,7,FALSE),0)</f>
        <v>0</v>
      </c>
      <c r="M1653">
        <f>IFERROR(VLOOKUP(D1653:D2365,'Факторы ликвидности'!C$4:L$2204,8,FALSE),0)</f>
        <v>0.1</v>
      </c>
      <c r="N1653">
        <f>IFERROR(VLOOKUP(D1653:D2365,'Факторы ликвидности'!C$4:L$2204,10,FALSE),0)</f>
        <v>-76.599999999999994</v>
      </c>
    </row>
    <row r="1654" spans="2:14" x14ac:dyDescent="0.3">
      <c r="B1654">
        <v>1650</v>
      </c>
      <c r="C1654" s="18">
        <f t="shared" si="30"/>
        <v>1</v>
      </c>
      <c r="D1654" s="8">
        <v>42142</v>
      </c>
      <c r="E1654">
        <f>IFERROR(VLOOKUP(D1653:D2366,'Остатки на корсчетах'!B$3:D$4956,2,FALSE),0)</f>
        <v>977.5</v>
      </c>
      <c r="F1654">
        <f>IFERROR(VLOOKUP(D1654:D2366,Сальдо!C$3:D$4010,2,FALSE),0)</f>
        <v>109.9</v>
      </c>
      <c r="G1654">
        <f>IFERROR(VLOOKUP(D1654:D2366,'Факторы ликвидности'!C$4:L$2204,2,FALSE),0)</f>
        <v>33.6</v>
      </c>
      <c r="H1654">
        <f>IFERROR(VLOOKUP(D1654:D2366,'Факторы ликвидности'!C$4:L$2204,3,FALSE),0)</f>
        <v>10.7</v>
      </c>
      <c r="I1654">
        <f>IFERROR(VLOOKUP(D1654:D2366,'Факторы ликвидности'!C$4:L$2204,4,FALSE),0)</f>
        <v>0</v>
      </c>
      <c r="J1654">
        <f>IFERROR(VLOOKUP(D1654:D2366,'Факторы ликвидности'!C$4:L$2204,5,FALSE),0)</f>
        <v>0</v>
      </c>
      <c r="K1654">
        <f>IFERROR(VLOOKUP(D1654:D2366,'Факторы ликвидности'!C$4:L$2204,6,FALSE),0)</f>
        <v>0</v>
      </c>
      <c r="L1654">
        <f>IFERROR(VLOOKUP(D1654:D2366,'Факторы ликвидности'!C$4:L$2204,7,FALSE),0)</f>
        <v>0</v>
      </c>
      <c r="M1654">
        <f>IFERROR(VLOOKUP(D1654:D2366,'Факторы ликвидности'!C$4:L$2204,8,FALSE),0)</f>
        <v>0</v>
      </c>
      <c r="N1654">
        <f>IFERROR(VLOOKUP(D1654:D2366,'Факторы ликвидности'!C$4:L$2204,10,FALSE),0)</f>
        <v>64.5</v>
      </c>
    </row>
    <row r="1655" spans="2:14" x14ac:dyDescent="0.3">
      <c r="B1655">
        <v>1651</v>
      </c>
      <c r="C1655" s="18">
        <f t="shared" si="30"/>
        <v>7</v>
      </c>
      <c r="D1655" s="19">
        <v>42141</v>
      </c>
      <c r="E1655">
        <f>IFERROR(VLOOKUP(D1654:D2367,'Остатки на корсчетах'!B$3:D$4956,2,FALSE),0)</f>
        <v>0</v>
      </c>
      <c r="F1655">
        <f>IFERROR(VLOOKUP(D1655:D2367,Сальдо!C$3:D$4010,2,FALSE),0)</f>
        <v>0</v>
      </c>
      <c r="G1655">
        <f>IFERROR(VLOOKUP(D1655:D2367,'Факторы ликвидности'!C$4:L$2204,2,FALSE),0)</f>
        <v>0</v>
      </c>
      <c r="H1655">
        <f>IFERROR(VLOOKUP(D1655:D2367,'Факторы ликвидности'!C$4:L$2204,3,FALSE),0)</f>
        <v>0</v>
      </c>
      <c r="I1655">
        <f>IFERROR(VLOOKUP(D1655:D2367,'Факторы ликвидности'!C$4:L$2204,4,FALSE),0)</f>
        <v>0</v>
      </c>
      <c r="J1655">
        <f>IFERROR(VLOOKUP(D1655:D2367,'Факторы ликвидности'!C$4:L$2204,5,FALSE),0)</f>
        <v>0</v>
      </c>
      <c r="K1655">
        <f>IFERROR(VLOOKUP(D1655:D2367,'Факторы ликвидности'!C$4:L$2204,6,FALSE),0)</f>
        <v>0</v>
      </c>
      <c r="L1655">
        <f>IFERROR(VLOOKUP(D1655:D2367,'Факторы ликвидности'!C$4:L$2204,7,FALSE),0)</f>
        <v>0</v>
      </c>
      <c r="M1655">
        <f>IFERROR(VLOOKUP(D1655:D2367,'Факторы ликвидности'!C$4:L$2204,8,FALSE),0)</f>
        <v>0</v>
      </c>
      <c r="N1655">
        <f>IFERROR(VLOOKUP(D1655:D2367,'Факторы ликвидности'!C$4:L$2204,10,FALSE),0)</f>
        <v>0</v>
      </c>
    </row>
    <row r="1656" spans="2:14" x14ac:dyDescent="0.3">
      <c r="B1656">
        <v>1652</v>
      </c>
      <c r="C1656" s="18">
        <f t="shared" si="30"/>
        <v>6</v>
      </c>
      <c r="D1656" s="19">
        <v>42140</v>
      </c>
      <c r="E1656">
        <f>IFERROR(VLOOKUP(D1655:D2368,'Остатки на корсчетах'!B$3:D$4956,2,FALSE),0)</f>
        <v>0</v>
      </c>
      <c r="F1656">
        <f>IFERROR(VLOOKUP(D1656:D2368,Сальдо!C$3:D$4010,2,FALSE),0)</f>
        <v>0</v>
      </c>
      <c r="G1656">
        <f>IFERROR(VLOOKUP(D1656:D2368,'Факторы ликвидности'!C$4:L$2204,2,FALSE),0)</f>
        <v>0</v>
      </c>
      <c r="H1656">
        <f>IFERROR(VLOOKUP(D1656:D2368,'Факторы ликвидности'!C$4:L$2204,3,FALSE),0)</f>
        <v>0</v>
      </c>
      <c r="I1656">
        <f>IFERROR(VLOOKUP(D1656:D2368,'Факторы ликвидности'!C$4:L$2204,4,FALSE),0)</f>
        <v>0</v>
      </c>
      <c r="J1656">
        <f>IFERROR(VLOOKUP(D1656:D2368,'Факторы ликвидности'!C$4:L$2204,5,FALSE),0)</f>
        <v>0</v>
      </c>
      <c r="K1656">
        <f>IFERROR(VLOOKUP(D1656:D2368,'Факторы ликвидности'!C$4:L$2204,6,FALSE),0)</f>
        <v>0</v>
      </c>
      <c r="L1656">
        <f>IFERROR(VLOOKUP(D1656:D2368,'Факторы ликвидности'!C$4:L$2204,7,FALSE),0)</f>
        <v>0</v>
      </c>
      <c r="M1656">
        <f>IFERROR(VLOOKUP(D1656:D2368,'Факторы ликвидности'!C$4:L$2204,8,FALSE),0)</f>
        <v>0</v>
      </c>
      <c r="N1656">
        <f>IFERROR(VLOOKUP(D1656:D2368,'Факторы ликвидности'!C$4:L$2204,10,FALSE),0)</f>
        <v>0</v>
      </c>
    </row>
    <row r="1657" spans="2:14" x14ac:dyDescent="0.3">
      <c r="B1657">
        <v>1653</v>
      </c>
      <c r="C1657" s="18">
        <f t="shared" si="30"/>
        <v>5</v>
      </c>
      <c r="D1657" s="19">
        <v>42139</v>
      </c>
      <c r="E1657">
        <f>IFERROR(VLOOKUP(D1656:D2369,'Остатки на корсчетах'!B$3:D$4956,2,FALSE),0)</f>
        <v>1112.9000000000001</v>
      </c>
      <c r="F1657">
        <f>IFERROR(VLOOKUP(D1657:D2369,Сальдо!C$3:D$4010,2,FALSE),0)</f>
        <v>18.899999999999999</v>
      </c>
      <c r="G1657">
        <f>IFERROR(VLOOKUP(D1657:D2369,'Факторы ликвидности'!C$4:L$2204,2,FALSE),0)</f>
        <v>-34.299999999999997</v>
      </c>
      <c r="H1657">
        <f>IFERROR(VLOOKUP(D1657:D2369,'Факторы ликвидности'!C$4:L$2204,3,FALSE),0)</f>
        <v>20</v>
      </c>
      <c r="I1657">
        <f>IFERROR(VLOOKUP(D1657:D2369,'Факторы ликвидности'!C$4:L$2204,4,FALSE),0)</f>
        <v>0</v>
      </c>
      <c r="J1657">
        <f>IFERROR(VLOOKUP(D1657:D2369,'Факторы ликвидности'!C$4:L$2204,5,FALSE),0)</f>
        <v>0</v>
      </c>
      <c r="K1657">
        <f>IFERROR(VLOOKUP(D1657:D2369,'Факторы ликвидности'!C$4:L$2204,6,FALSE),0)</f>
        <v>0</v>
      </c>
      <c r="L1657">
        <f>IFERROR(VLOOKUP(D1657:D2369,'Факторы ликвидности'!C$4:L$2204,7,FALSE),0)</f>
        <v>0</v>
      </c>
      <c r="M1657">
        <f>IFERROR(VLOOKUP(D1657:D2369,'Факторы ликвидности'!C$4:L$2204,8,FALSE),0)</f>
        <v>0</v>
      </c>
      <c r="N1657">
        <f>IFERROR(VLOOKUP(D1657:D2369,'Факторы ликвидности'!C$4:L$2204,10,FALSE),0)</f>
        <v>-131.1</v>
      </c>
    </row>
    <row r="1658" spans="2:14" x14ac:dyDescent="0.3">
      <c r="B1658">
        <v>1654</v>
      </c>
      <c r="C1658" s="18">
        <f t="shared" si="30"/>
        <v>4</v>
      </c>
      <c r="D1658" s="19">
        <v>42138</v>
      </c>
      <c r="E1658">
        <f>IFERROR(VLOOKUP(D1657:D2370,'Остатки на корсчетах'!B$3:D$4956,2,FALSE),0)</f>
        <v>1050.8</v>
      </c>
      <c r="F1658">
        <f>IFERROR(VLOOKUP(D1658:D2370,Сальдо!C$3:D$4010,2,FALSE),0)</f>
        <v>66.7</v>
      </c>
      <c r="G1658">
        <f>IFERROR(VLOOKUP(D1658:D2370,'Факторы ликвидности'!C$4:L$2204,2,FALSE),0)</f>
        <v>-29.7</v>
      </c>
      <c r="H1658">
        <f>IFERROR(VLOOKUP(D1658:D2370,'Факторы ликвидности'!C$4:L$2204,3,FALSE),0)</f>
        <v>-71.8</v>
      </c>
      <c r="I1658">
        <f>IFERROR(VLOOKUP(D1658:D2370,'Факторы ликвидности'!C$4:L$2204,4,FALSE),0)</f>
        <v>0</v>
      </c>
      <c r="J1658">
        <f>IFERROR(VLOOKUP(D1658:D2370,'Факторы ликвидности'!C$4:L$2204,5,FALSE),0)</f>
        <v>0</v>
      </c>
      <c r="K1658">
        <f>IFERROR(VLOOKUP(D1658:D2370,'Факторы ликвидности'!C$4:L$2204,6,FALSE),0)</f>
        <v>0</v>
      </c>
      <c r="L1658">
        <f>IFERROR(VLOOKUP(D1658:D2370,'Факторы ликвидности'!C$4:L$2204,7,FALSE),0)</f>
        <v>0</v>
      </c>
      <c r="M1658">
        <f>IFERROR(VLOOKUP(D1658:D2370,'Факторы ликвидности'!C$4:L$2204,8,FALSE),0)</f>
        <v>0</v>
      </c>
      <c r="N1658">
        <f>IFERROR(VLOOKUP(D1658:D2370,'Факторы ликвидности'!C$4:L$2204,10,FALSE),0)</f>
        <v>154.6</v>
      </c>
    </row>
    <row r="1659" spans="2:14" x14ac:dyDescent="0.3">
      <c r="B1659">
        <v>1655</v>
      </c>
      <c r="C1659" s="18">
        <f t="shared" si="30"/>
        <v>3</v>
      </c>
      <c r="D1659" s="19">
        <v>42137</v>
      </c>
      <c r="E1659">
        <f>IFERROR(VLOOKUP(D1658:D2371,'Остатки на корсчетах'!B$3:D$4956,2,FALSE),0)</f>
        <v>1509.5</v>
      </c>
      <c r="F1659">
        <f>IFERROR(VLOOKUP(D1659:D2371,Сальдо!C$3:D$4010,2,FALSE),0)</f>
        <v>-422.5</v>
      </c>
      <c r="G1659">
        <f>IFERROR(VLOOKUP(D1659:D2371,'Факторы ликвидности'!C$4:L$2204,2,FALSE),0)</f>
        <v>18</v>
      </c>
      <c r="H1659">
        <f>IFERROR(VLOOKUP(D1659:D2371,'Факторы ликвидности'!C$4:L$2204,3,FALSE),0)</f>
        <v>8.1999999999999993</v>
      </c>
      <c r="I1659">
        <f>IFERROR(VLOOKUP(D1659:D2371,'Факторы ликвидности'!C$4:L$2204,4,FALSE),0)</f>
        <v>0</v>
      </c>
      <c r="J1659">
        <f>IFERROR(VLOOKUP(D1659:D2371,'Факторы ликвидности'!C$4:L$2204,5,FALSE),0)</f>
        <v>0</v>
      </c>
      <c r="K1659">
        <f>IFERROR(VLOOKUP(D1659:D2371,'Факторы ликвидности'!C$4:L$2204,6,FALSE),0)</f>
        <v>0</v>
      </c>
      <c r="L1659">
        <f>IFERROR(VLOOKUP(D1659:D2371,'Факторы ликвидности'!C$4:L$2204,7,FALSE),0)</f>
        <v>0</v>
      </c>
      <c r="M1659">
        <f>IFERROR(VLOOKUP(D1659:D2371,'Факторы ликвидности'!C$4:L$2204,8,FALSE),0)</f>
        <v>0</v>
      </c>
      <c r="N1659">
        <f>IFERROR(VLOOKUP(D1659:D2371,'Факторы ликвидности'!C$4:L$2204,10,FALSE),0)</f>
        <v>-484.9</v>
      </c>
    </row>
    <row r="1660" spans="2:14" x14ac:dyDescent="0.3">
      <c r="B1660">
        <v>1656</v>
      </c>
      <c r="C1660" s="16">
        <f t="shared" si="30"/>
        <v>2</v>
      </c>
      <c r="D1660" s="17">
        <v>42136</v>
      </c>
      <c r="E1660">
        <f>IFERROR(VLOOKUP(D1659:D2372,'Остатки на корсчетах'!B$3:D$4956,2,FALSE),0)</f>
        <v>1176.5999999999999</v>
      </c>
      <c r="F1660">
        <f>IFERROR(VLOOKUP(D1660:D2372,Сальдо!C$3:D$4010,2,FALSE),0)</f>
        <v>299.2</v>
      </c>
      <c r="G1660">
        <f>IFERROR(VLOOKUP(D1660:D2372,'Факторы ликвидности'!C$4:L$2204,2,FALSE),0)</f>
        <v>53.9</v>
      </c>
      <c r="H1660">
        <f>IFERROR(VLOOKUP(D1660:D2372,'Факторы ликвидности'!C$4:L$2204,3,FALSE),0)</f>
        <v>42.2</v>
      </c>
      <c r="I1660">
        <f>IFERROR(VLOOKUP(D1660:D2372,'Факторы ликвидности'!C$4:L$2204,4,FALSE),0)</f>
        <v>0</v>
      </c>
      <c r="J1660">
        <f>IFERROR(VLOOKUP(D1660:D2372,'Факторы ликвидности'!C$4:L$2204,5,FALSE),0)</f>
        <v>0</v>
      </c>
      <c r="K1660">
        <f>IFERROR(VLOOKUP(D1660:D2372,'Факторы ликвидности'!C$4:L$2204,6,FALSE),0)</f>
        <v>0</v>
      </c>
      <c r="L1660">
        <f>IFERROR(VLOOKUP(D1660:D2372,'Факторы ликвидности'!C$4:L$2204,7,FALSE),0)</f>
        <v>0</v>
      </c>
      <c r="M1660">
        <f>IFERROR(VLOOKUP(D1660:D2372,'Факторы ликвидности'!C$4:L$2204,8,FALSE),0)</f>
        <v>0</v>
      </c>
      <c r="N1660">
        <f>IFERROR(VLOOKUP(D1660:D2372,'Факторы ликвидности'!C$4:L$2204,10,FALSE),0)</f>
        <v>236.8</v>
      </c>
    </row>
    <row r="1661" spans="2:14" x14ac:dyDescent="0.3">
      <c r="B1661">
        <v>1657</v>
      </c>
      <c r="C1661" s="16">
        <f t="shared" si="30"/>
        <v>1</v>
      </c>
      <c r="D1661" s="17">
        <v>42135</v>
      </c>
      <c r="E1661">
        <f>IFERROR(VLOOKUP(D1660:D2373,'Остатки на корсчетах'!B$3:D$4956,2,FALSE),0)</f>
        <v>0</v>
      </c>
      <c r="F1661">
        <f>IFERROR(VLOOKUP(D1661:D2373,Сальдо!C$3:D$4010,2,FALSE),0)</f>
        <v>0</v>
      </c>
      <c r="G1661">
        <f>IFERROR(VLOOKUP(D1661:D2373,'Факторы ликвидности'!C$4:L$2204,2,FALSE),0)</f>
        <v>0</v>
      </c>
      <c r="H1661">
        <f>IFERROR(VLOOKUP(D1661:D2373,'Факторы ликвидности'!C$4:L$2204,3,FALSE),0)</f>
        <v>0</v>
      </c>
      <c r="I1661">
        <f>IFERROR(VLOOKUP(D1661:D2373,'Факторы ликвидности'!C$4:L$2204,4,FALSE),0)</f>
        <v>0</v>
      </c>
      <c r="J1661">
        <f>IFERROR(VLOOKUP(D1661:D2373,'Факторы ликвидности'!C$4:L$2204,5,FALSE),0)</f>
        <v>0</v>
      </c>
      <c r="K1661">
        <f>IFERROR(VLOOKUP(D1661:D2373,'Факторы ликвидности'!C$4:L$2204,6,FALSE),0)</f>
        <v>0</v>
      </c>
      <c r="L1661">
        <f>IFERROR(VLOOKUP(D1661:D2373,'Факторы ликвидности'!C$4:L$2204,7,FALSE),0)</f>
        <v>0</v>
      </c>
      <c r="M1661">
        <f>IFERROR(VLOOKUP(D1661:D2373,'Факторы ликвидности'!C$4:L$2204,8,FALSE),0)</f>
        <v>0</v>
      </c>
      <c r="N1661">
        <f>IFERROR(VLOOKUP(D1661:D2373,'Факторы ликвидности'!C$4:L$2204,10,FALSE),0)</f>
        <v>0</v>
      </c>
    </row>
    <row r="1662" spans="2:14" x14ac:dyDescent="0.3">
      <c r="B1662">
        <v>1658</v>
      </c>
      <c r="C1662" s="16">
        <f t="shared" si="30"/>
        <v>7</v>
      </c>
      <c r="D1662" s="17">
        <v>42134</v>
      </c>
      <c r="E1662">
        <f>IFERROR(VLOOKUP(D1661:D2374,'Остатки на корсчетах'!B$3:D$4956,2,FALSE),0)</f>
        <v>0</v>
      </c>
      <c r="F1662">
        <f>IFERROR(VLOOKUP(D1662:D2374,Сальдо!C$3:D$4010,2,FALSE),0)</f>
        <v>0</v>
      </c>
      <c r="G1662">
        <f>IFERROR(VLOOKUP(D1662:D2374,'Факторы ликвидности'!C$4:L$2204,2,FALSE),0)</f>
        <v>0</v>
      </c>
      <c r="H1662">
        <f>IFERROR(VLOOKUP(D1662:D2374,'Факторы ликвидности'!C$4:L$2204,3,FALSE),0)</f>
        <v>0</v>
      </c>
      <c r="I1662">
        <f>IFERROR(VLOOKUP(D1662:D2374,'Факторы ликвидности'!C$4:L$2204,4,FALSE),0)</f>
        <v>0</v>
      </c>
      <c r="J1662">
        <f>IFERROR(VLOOKUP(D1662:D2374,'Факторы ликвидности'!C$4:L$2204,5,FALSE),0)</f>
        <v>0</v>
      </c>
      <c r="K1662">
        <f>IFERROR(VLOOKUP(D1662:D2374,'Факторы ликвидности'!C$4:L$2204,6,FALSE),0)</f>
        <v>0</v>
      </c>
      <c r="L1662">
        <f>IFERROR(VLOOKUP(D1662:D2374,'Факторы ликвидности'!C$4:L$2204,7,FALSE),0)</f>
        <v>0</v>
      </c>
      <c r="M1662">
        <f>IFERROR(VLOOKUP(D1662:D2374,'Факторы ликвидности'!C$4:L$2204,8,FALSE),0)</f>
        <v>0</v>
      </c>
      <c r="N1662">
        <f>IFERROR(VLOOKUP(D1662:D2374,'Факторы ликвидности'!C$4:L$2204,10,FALSE),0)</f>
        <v>0</v>
      </c>
    </row>
    <row r="1663" spans="2:14" x14ac:dyDescent="0.3">
      <c r="B1663">
        <v>1659</v>
      </c>
      <c r="C1663" s="16">
        <f t="shared" si="30"/>
        <v>6</v>
      </c>
      <c r="D1663" s="17">
        <v>42133</v>
      </c>
      <c r="E1663">
        <f>IFERROR(VLOOKUP(D1662:D2375,'Остатки на корсчетах'!B$3:D$4956,2,FALSE),0)</f>
        <v>0</v>
      </c>
      <c r="F1663">
        <f>IFERROR(VLOOKUP(D1663:D2375,Сальдо!C$3:D$4010,2,FALSE),0)</f>
        <v>0</v>
      </c>
      <c r="G1663">
        <f>IFERROR(VLOOKUP(D1663:D2375,'Факторы ликвидности'!C$4:L$2204,2,FALSE),0)</f>
        <v>0</v>
      </c>
      <c r="H1663">
        <f>IFERROR(VLOOKUP(D1663:D2375,'Факторы ликвидности'!C$4:L$2204,3,FALSE),0)</f>
        <v>0</v>
      </c>
      <c r="I1663">
        <f>IFERROR(VLOOKUP(D1663:D2375,'Факторы ликвидности'!C$4:L$2204,4,FALSE),0)</f>
        <v>0</v>
      </c>
      <c r="J1663">
        <f>IFERROR(VLOOKUP(D1663:D2375,'Факторы ликвидности'!C$4:L$2204,5,FALSE),0)</f>
        <v>0</v>
      </c>
      <c r="K1663">
        <f>IFERROR(VLOOKUP(D1663:D2375,'Факторы ликвидности'!C$4:L$2204,6,FALSE),0)</f>
        <v>0</v>
      </c>
      <c r="L1663">
        <f>IFERROR(VLOOKUP(D1663:D2375,'Факторы ликвидности'!C$4:L$2204,7,FALSE),0)</f>
        <v>0</v>
      </c>
      <c r="M1663">
        <f>IFERROR(VLOOKUP(D1663:D2375,'Факторы ликвидности'!C$4:L$2204,8,FALSE),0)</f>
        <v>0</v>
      </c>
      <c r="N1663">
        <f>IFERROR(VLOOKUP(D1663:D2375,'Факторы ликвидности'!C$4:L$2204,10,FALSE),0)</f>
        <v>0</v>
      </c>
    </row>
    <row r="1664" spans="2:14" x14ac:dyDescent="0.3">
      <c r="B1664">
        <v>1660</v>
      </c>
      <c r="C1664" s="16">
        <f t="shared" si="30"/>
        <v>5</v>
      </c>
      <c r="D1664" s="17">
        <v>42132</v>
      </c>
      <c r="E1664">
        <f>IFERROR(VLOOKUP(D1663:D2376,'Остатки на корсчетах'!B$3:D$4956,2,FALSE),0)</f>
        <v>1181.5999999999999</v>
      </c>
      <c r="F1664">
        <f>IFERROR(VLOOKUP(D1664:D2376,Сальдо!C$3:D$4010,2,FALSE),0)</f>
        <v>235.3</v>
      </c>
      <c r="G1664">
        <f>IFERROR(VLOOKUP(D1664:D2376,'Факторы ликвидности'!C$4:L$2204,2,FALSE),0)</f>
        <v>-40</v>
      </c>
      <c r="H1664">
        <f>IFERROR(VLOOKUP(D1664:D2376,'Факторы ликвидности'!C$4:L$2204,3,FALSE),0)</f>
        <v>114.5</v>
      </c>
      <c r="I1664">
        <f>IFERROR(VLOOKUP(D1664:D2376,'Факторы ликвидности'!C$4:L$2204,4,FALSE),0)</f>
        <v>0</v>
      </c>
      <c r="J1664">
        <f>IFERROR(VLOOKUP(D1664:D2376,'Факторы ликвидности'!C$4:L$2204,5,FALSE),0)</f>
        <v>0</v>
      </c>
      <c r="K1664">
        <f>IFERROR(VLOOKUP(D1664:D2376,'Факторы ликвидности'!C$4:L$2204,6,FALSE),0)</f>
        <v>0</v>
      </c>
      <c r="L1664">
        <f>IFERROR(VLOOKUP(D1664:D2376,'Факторы ликвидности'!C$4:L$2204,7,FALSE),0)</f>
        <v>0</v>
      </c>
      <c r="M1664">
        <f>IFERROR(VLOOKUP(D1664:D2376,'Факторы ликвидности'!C$4:L$2204,8,FALSE),0)</f>
        <v>0</v>
      </c>
      <c r="N1664">
        <f>IFERROR(VLOOKUP(D1664:D2376,'Факторы ликвидности'!C$4:L$2204,10,FALSE),0)</f>
        <v>-79.400000000000006</v>
      </c>
    </row>
    <row r="1665" spans="2:14" x14ac:dyDescent="0.3">
      <c r="B1665">
        <v>1661</v>
      </c>
      <c r="C1665" s="16">
        <f t="shared" si="30"/>
        <v>4</v>
      </c>
      <c r="D1665" s="17">
        <v>42131</v>
      </c>
      <c r="E1665">
        <f>IFERROR(VLOOKUP(D1664:D2377,'Остатки на корсчетах'!B$3:D$4956,2,FALSE),0)</f>
        <v>1216.9000000000001</v>
      </c>
      <c r="F1665">
        <f>IFERROR(VLOOKUP(D1665:D2377,Сальдо!C$3:D$4010,2,FALSE),0)</f>
        <v>156.5</v>
      </c>
      <c r="G1665">
        <f>IFERROR(VLOOKUP(D1665:D2377,'Факторы ликвидности'!C$4:L$2204,2,FALSE),0)</f>
        <v>-38.6</v>
      </c>
      <c r="H1665">
        <f>IFERROR(VLOOKUP(D1665:D2377,'Факторы ликвидности'!C$4:L$2204,3,FALSE),0)</f>
        <v>84.8</v>
      </c>
      <c r="I1665">
        <f>IFERROR(VLOOKUP(D1665:D2377,'Факторы ликвидности'!C$4:L$2204,4,FALSE),0)</f>
        <v>0</v>
      </c>
      <c r="J1665">
        <f>IFERROR(VLOOKUP(D1665:D2377,'Факторы ликвидности'!C$4:L$2204,5,FALSE),0)</f>
        <v>0</v>
      </c>
      <c r="K1665">
        <f>IFERROR(VLOOKUP(D1665:D2377,'Факторы ликвидности'!C$4:L$2204,6,FALSE),0)</f>
        <v>0</v>
      </c>
      <c r="L1665">
        <f>IFERROR(VLOOKUP(D1665:D2377,'Факторы ликвидности'!C$4:L$2204,7,FALSE),0)</f>
        <v>0</v>
      </c>
      <c r="M1665">
        <f>IFERROR(VLOOKUP(D1665:D2377,'Факторы ликвидности'!C$4:L$2204,8,FALSE),0)</f>
        <v>1</v>
      </c>
      <c r="N1665">
        <f>IFERROR(VLOOKUP(D1665:D2377,'Факторы ликвидности'!C$4:L$2204,10,FALSE),0)</f>
        <v>-82.5</v>
      </c>
    </row>
    <row r="1666" spans="2:14" x14ac:dyDescent="0.3">
      <c r="B1666">
        <v>1662</v>
      </c>
      <c r="C1666" s="16">
        <f t="shared" si="30"/>
        <v>3</v>
      </c>
      <c r="D1666" s="17">
        <v>42130</v>
      </c>
      <c r="E1666">
        <f>IFERROR(VLOOKUP(D1665:D2378,'Остатки на корсчетах'!B$3:D$4956,2,FALSE),0)</f>
        <v>1259.0999999999999</v>
      </c>
      <c r="F1666">
        <f>IFERROR(VLOOKUP(D1666:D2378,Сальдо!C$3:D$4010,2,FALSE),0)</f>
        <v>78.7</v>
      </c>
      <c r="G1666">
        <f>IFERROR(VLOOKUP(D1666:D2378,'Факторы ликвидности'!C$4:L$2204,2,FALSE),0)</f>
        <v>17.100000000000001</v>
      </c>
      <c r="H1666">
        <f>IFERROR(VLOOKUP(D1666:D2378,'Факторы ликвидности'!C$4:L$2204,3,FALSE),0)</f>
        <v>46.7</v>
      </c>
      <c r="I1666">
        <f>IFERROR(VLOOKUP(D1666:D2378,'Факторы ликвидности'!C$4:L$2204,4,FALSE),0)</f>
        <v>0</v>
      </c>
      <c r="J1666">
        <f>IFERROR(VLOOKUP(D1666:D2378,'Факторы ликвидности'!C$4:L$2204,5,FALSE),0)</f>
        <v>0</v>
      </c>
      <c r="K1666">
        <f>IFERROR(VLOOKUP(D1666:D2378,'Факторы ликвидности'!C$4:L$2204,6,FALSE),0)</f>
        <v>0</v>
      </c>
      <c r="L1666">
        <f>IFERROR(VLOOKUP(D1666:D2378,'Факторы ликвидности'!C$4:L$2204,7,FALSE),0)</f>
        <v>0</v>
      </c>
      <c r="M1666">
        <f>IFERROR(VLOOKUP(D1666:D2378,'Факторы ликвидности'!C$4:L$2204,8,FALSE),0)</f>
        <v>0</v>
      </c>
      <c r="N1666">
        <f>IFERROR(VLOOKUP(D1666:D2378,'Факторы ликвидности'!C$4:L$2204,10,FALSE),0)</f>
        <v>-105.9</v>
      </c>
    </row>
    <row r="1667" spans="2:14" x14ac:dyDescent="0.3">
      <c r="B1667">
        <v>1663</v>
      </c>
      <c r="C1667" s="18">
        <f t="shared" si="30"/>
        <v>2</v>
      </c>
      <c r="D1667" s="8">
        <v>42129</v>
      </c>
      <c r="E1667">
        <f>IFERROR(VLOOKUP(D1666:D2379,'Остатки на корсчетах'!B$3:D$4956,2,FALSE),0)</f>
        <v>1021.1</v>
      </c>
      <c r="F1667">
        <f>IFERROR(VLOOKUP(D1667:D2379,Сальдо!C$3:D$4010,2,FALSE),0)</f>
        <v>60.1</v>
      </c>
      <c r="G1667">
        <f>IFERROR(VLOOKUP(D1667:D2379,'Факторы ликвидности'!C$4:L$2204,2,FALSE),0)</f>
        <v>78.7</v>
      </c>
      <c r="H1667">
        <f>IFERROR(VLOOKUP(D1667:D2379,'Факторы ликвидности'!C$4:L$2204,3,FALSE),0)</f>
        <v>74.5</v>
      </c>
      <c r="I1667">
        <f>IFERROR(VLOOKUP(D1667:D2379,'Факторы ликвидности'!C$4:L$2204,4,FALSE),0)</f>
        <v>0</v>
      </c>
      <c r="J1667">
        <f>IFERROR(VLOOKUP(D1667:D2379,'Факторы ликвидности'!C$4:L$2204,5,FALSE),0)</f>
        <v>0</v>
      </c>
      <c r="K1667">
        <f>IFERROR(VLOOKUP(D1667:D2379,'Факторы ликвидности'!C$4:L$2204,6,FALSE),0)</f>
        <v>0</v>
      </c>
      <c r="L1667">
        <f>IFERROR(VLOOKUP(D1667:D2379,'Факторы ликвидности'!C$4:L$2204,7,FALSE),0)</f>
        <v>0</v>
      </c>
      <c r="M1667">
        <f>IFERROR(VLOOKUP(D1667:D2379,'Факторы ликвидности'!C$4:L$2204,8,FALSE),0)</f>
        <v>0</v>
      </c>
      <c r="N1667">
        <f>IFERROR(VLOOKUP(D1667:D2379,'Факторы ликвидности'!C$4:L$2204,10,FALSE),0)</f>
        <v>84.9</v>
      </c>
    </row>
    <row r="1668" spans="2:14" x14ac:dyDescent="0.3">
      <c r="B1668">
        <v>1664</v>
      </c>
      <c r="C1668" s="18">
        <f t="shared" si="30"/>
        <v>1</v>
      </c>
      <c r="D1668" s="8">
        <v>42128</v>
      </c>
      <c r="E1668">
        <f>IFERROR(VLOOKUP(D1667:D2380,'Остатки на корсчетах'!B$3:D$4956,2,FALSE),0)</f>
        <v>0</v>
      </c>
      <c r="F1668">
        <f>IFERROR(VLOOKUP(D1668:D2380,Сальдо!C$3:D$4010,2,FALSE),0)</f>
        <v>0</v>
      </c>
      <c r="G1668">
        <f>IFERROR(VLOOKUP(D1668:D2380,'Факторы ликвидности'!C$4:L$2204,2,FALSE),0)</f>
        <v>0</v>
      </c>
      <c r="H1668">
        <f>IFERROR(VLOOKUP(D1668:D2380,'Факторы ликвидности'!C$4:L$2204,3,FALSE),0)</f>
        <v>0</v>
      </c>
      <c r="I1668">
        <f>IFERROR(VLOOKUP(D1668:D2380,'Факторы ликвидности'!C$4:L$2204,4,FALSE),0)</f>
        <v>0</v>
      </c>
      <c r="J1668">
        <f>IFERROR(VLOOKUP(D1668:D2380,'Факторы ликвидности'!C$4:L$2204,5,FALSE),0)</f>
        <v>0</v>
      </c>
      <c r="K1668">
        <f>IFERROR(VLOOKUP(D1668:D2380,'Факторы ликвидности'!C$4:L$2204,6,FALSE),0)</f>
        <v>0</v>
      </c>
      <c r="L1668">
        <f>IFERROR(VLOOKUP(D1668:D2380,'Факторы ликвидности'!C$4:L$2204,7,FALSE),0)</f>
        <v>0</v>
      </c>
      <c r="M1668">
        <f>IFERROR(VLOOKUP(D1668:D2380,'Факторы ликвидности'!C$4:L$2204,8,FALSE),0)</f>
        <v>0</v>
      </c>
      <c r="N1668">
        <f>IFERROR(VLOOKUP(D1668:D2380,'Факторы ликвидности'!C$4:L$2204,10,FALSE),0)</f>
        <v>0</v>
      </c>
    </row>
    <row r="1669" spans="2:14" x14ac:dyDescent="0.3">
      <c r="B1669">
        <v>1665</v>
      </c>
      <c r="C1669" s="18">
        <f t="shared" si="30"/>
        <v>7</v>
      </c>
      <c r="D1669" s="19">
        <v>42127</v>
      </c>
      <c r="E1669">
        <f>IFERROR(VLOOKUP(D1668:D2381,'Остатки на корсчетах'!B$3:D$4956,2,FALSE),0)</f>
        <v>0</v>
      </c>
      <c r="F1669">
        <f>IFERROR(VLOOKUP(D1669:D2381,Сальдо!C$3:D$4010,2,FALSE),0)</f>
        <v>0</v>
      </c>
      <c r="G1669">
        <f>IFERROR(VLOOKUP(D1669:D2381,'Факторы ликвидности'!C$4:L$2204,2,FALSE),0)</f>
        <v>0</v>
      </c>
      <c r="H1669">
        <f>IFERROR(VLOOKUP(D1669:D2381,'Факторы ликвидности'!C$4:L$2204,3,FALSE),0)</f>
        <v>0</v>
      </c>
      <c r="I1669">
        <f>IFERROR(VLOOKUP(D1669:D2381,'Факторы ликвидности'!C$4:L$2204,4,FALSE),0)</f>
        <v>0</v>
      </c>
      <c r="J1669">
        <f>IFERROR(VLOOKUP(D1669:D2381,'Факторы ликвидности'!C$4:L$2204,5,FALSE),0)</f>
        <v>0</v>
      </c>
      <c r="K1669">
        <f>IFERROR(VLOOKUP(D1669:D2381,'Факторы ликвидности'!C$4:L$2204,6,FALSE),0)</f>
        <v>0</v>
      </c>
      <c r="L1669">
        <f>IFERROR(VLOOKUP(D1669:D2381,'Факторы ликвидности'!C$4:L$2204,7,FALSE),0)</f>
        <v>0</v>
      </c>
      <c r="M1669">
        <f>IFERROR(VLOOKUP(D1669:D2381,'Факторы ликвидности'!C$4:L$2204,8,FALSE),0)</f>
        <v>0</v>
      </c>
      <c r="N1669">
        <f>IFERROR(VLOOKUP(D1669:D2381,'Факторы ликвидности'!C$4:L$2204,10,FALSE),0)</f>
        <v>0</v>
      </c>
    </row>
    <row r="1670" spans="2:14" x14ac:dyDescent="0.3">
      <c r="B1670">
        <v>1666</v>
      </c>
      <c r="C1670" s="18">
        <f t="shared" ref="C1670:C1733" si="31">WEEKDAY(D1670,2)</f>
        <v>6</v>
      </c>
      <c r="D1670" s="19">
        <v>42126</v>
      </c>
      <c r="E1670">
        <f>IFERROR(VLOOKUP(D1669:D2382,'Остатки на корсчетах'!B$3:D$4956,2,FALSE),0)</f>
        <v>0</v>
      </c>
      <c r="F1670">
        <f>IFERROR(VLOOKUP(D1670:D2382,Сальдо!C$3:D$4010,2,FALSE),0)</f>
        <v>0</v>
      </c>
      <c r="G1670">
        <f>IFERROR(VLOOKUP(D1670:D2382,'Факторы ликвидности'!C$4:L$2204,2,FALSE),0)</f>
        <v>0</v>
      </c>
      <c r="H1670">
        <f>IFERROR(VLOOKUP(D1670:D2382,'Факторы ликвидности'!C$4:L$2204,3,FALSE),0)</f>
        <v>0</v>
      </c>
      <c r="I1670">
        <f>IFERROR(VLOOKUP(D1670:D2382,'Факторы ликвидности'!C$4:L$2204,4,FALSE),0)</f>
        <v>0</v>
      </c>
      <c r="J1670">
        <f>IFERROR(VLOOKUP(D1670:D2382,'Факторы ликвидности'!C$4:L$2204,5,FALSE),0)</f>
        <v>0</v>
      </c>
      <c r="K1670">
        <f>IFERROR(VLOOKUP(D1670:D2382,'Факторы ликвидности'!C$4:L$2204,6,FALSE),0)</f>
        <v>0</v>
      </c>
      <c r="L1670">
        <f>IFERROR(VLOOKUP(D1670:D2382,'Факторы ликвидности'!C$4:L$2204,7,FALSE),0)</f>
        <v>0</v>
      </c>
      <c r="M1670">
        <f>IFERROR(VLOOKUP(D1670:D2382,'Факторы ликвидности'!C$4:L$2204,8,FALSE),0)</f>
        <v>0</v>
      </c>
      <c r="N1670">
        <f>IFERROR(VLOOKUP(D1670:D2382,'Факторы ликвидности'!C$4:L$2204,10,FALSE),0)</f>
        <v>0</v>
      </c>
    </row>
    <row r="1671" spans="2:14" x14ac:dyDescent="0.3">
      <c r="B1671">
        <v>1667</v>
      </c>
      <c r="C1671" s="18">
        <f t="shared" si="31"/>
        <v>5</v>
      </c>
      <c r="D1671" s="19">
        <v>42125</v>
      </c>
      <c r="E1671">
        <f>IFERROR(VLOOKUP(D1670:D2383,'Остатки на корсчетах'!B$3:D$4956,2,FALSE),0)</f>
        <v>0</v>
      </c>
      <c r="F1671">
        <f>IFERROR(VLOOKUP(D1671:D2383,Сальдо!C$3:D$4010,2,FALSE),0)</f>
        <v>0</v>
      </c>
      <c r="G1671">
        <f>IFERROR(VLOOKUP(D1671:D2383,'Факторы ликвидности'!C$4:L$2204,2,FALSE),0)</f>
        <v>0</v>
      </c>
      <c r="H1671">
        <f>IFERROR(VLOOKUP(D1671:D2383,'Факторы ликвидности'!C$4:L$2204,3,FALSE),0)</f>
        <v>0</v>
      </c>
      <c r="I1671">
        <f>IFERROR(VLOOKUP(D1671:D2383,'Факторы ликвидности'!C$4:L$2204,4,FALSE),0)</f>
        <v>0</v>
      </c>
      <c r="J1671">
        <f>IFERROR(VLOOKUP(D1671:D2383,'Факторы ликвидности'!C$4:L$2204,5,FALSE),0)</f>
        <v>0</v>
      </c>
      <c r="K1671">
        <f>IFERROR(VLOOKUP(D1671:D2383,'Факторы ликвидности'!C$4:L$2204,6,FALSE),0)</f>
        <v>0</v>
      </c>
      <c r="L1671">
        <f>IFERROR(VLOOKUP(D1671:D2383,'Факторы ликвидности'!C$4:L$2204,7,FALSE),0)</f>
        <v>0</v>
      </c>
      <c r="M1671">
        <f>IFERROR(VLOOKUP(D1671:D2383,'Факторы ликвидности'!C$4:L$2204,8,FALSE),0)</f>
        <v>0</v>
      </c>
      <c r="N1671">
        <f>IFERROR(VLOOKUP(D1671:D2383,'Факторы ликвидности'!C$4:L$2204,10,FALSE),0)</f>
        <v>0</v>
      </c>
    </row>
    <row r="1672" spans="2:14" x14ac:dyDescent="0.3">
      <c r="B1672">
        <v>1668</v>
      </c>
      <c r="C1672" s="18">
        <f t="shared" si="31"/>
        <v>4</v>
      </c>
      <c r="D1672" s="19">
        <v>42124</v>
      </c>
      <c r="E1672">
        <f>IFERROR(VLOOKUP(D1671:D2384,'Остатки на корсчетах'!B$3:D$4956,2,FALSE),0)</f>
        <v>1181.9000000000001</v>
      </c>
      <c r="F1672">
        <f>IFERROR(VLOOKUP(D1672:D2384,Сальдо!C$3:D$4010,2,FALSE),0)</f>
        <v>-168.6</v>
      </c>
      <c r="G1672">
        <f>IFERROR(VLOOKUP(D1672:D2384,'Факторы ликвидности'!C$4:L$2204,2,FALSE),0)</f>
        <v>-55</v>
      </c>
      <c r="H1672">
        <f>IFERROR(VLOOKUP(D1672:D2384,'Факторы ликвидности'!C$4:L$2204,3,FALSE),0)</f>
        <v>119.2</v>
      </c>
      <c r="I1672">
        <f>IFERROR(VLOOKUP(D1672:D2384,'Факторы ликвидности'!C$4:L$2204,4,FALSE),0)</f>
        <v>0</v>
      </c>
      <c r="J1672">
        <f>IFERROR(VLOOKUP(D1672:D2384,'Факторы ликвидности'!C$4:L$2204,5,FALSE),0)</f>
        <v>0</v>
      </c>
      <c r="K1672">
        <f>IFERROR(VLOOKUP(D1672:D2384,'Факторы ликвидности'!C$4:L$2204,6,FALSE),0)</f>
        <v>0</v>
      </c>
      <c r="L1672">
        <f>IFERROR(VLOOKUP(D1672:D2384,'Факторы ликвидности'!C$4:L$2204,7,FALSE),0)</f>
        <v>0</v>
      </c>
      <c r="M1672">
        <f>IFERROR(VLOOKUP(D1672:D2384,'Факторы ликвидности'!C$4:L$2204,8,FALSE),0)</f>
        <v>0</v>
      </c>
      <c r="N1672">
        <f>IFERROR(VLOOKUP(D1672:D2384,'Факторы ликвидности'!C$4:L$2204,10,FALSE),0)</f>
        <v>-224.9</v>
      </c>
    </row>
    <row r="1673" spans="2:14" x14ac:dyDescent="0.3">
      <c r="B1673">
        <v>1669</v>
      </c>
      <c r="C1673" s="18">
        <f t="shared" si="31"/>
        <v>3</v>
      </c>
      <c r="D1673" s="19">
        <v>42123</v>
      </c>
      <c r="E1673">
        <f>IFERROR(VLOOKUP(D1672:D2385,'Остатки на корсчетах'!B$3:D$4956,2,FALSE),0)</f>
        <v>1293</v>
      </c>
      <c r="F1673">
        <f>IFERROR(VLOOKUP(D1673:D2385,Сальдо!C$3:D$4010,2,FALSE),0)</f>
        <v>-421.3</v>
      </c>
      <c r="G1673">
        <f>IFERROR(VLOOKUP(D1673:D2385,'Факторы ликвидности'!C$4:L$2204,2,FALSE),0)</f>
        <v>-32.1</v>
      </c>
      <c r="H1673">
        <f>IFERROR(VLOOKUP(D1673:D2385,'Факторы ликвидности'!C$4:L$2204,3,FALSE),0)</f>
        <v>149.1</v>
      </c>
      <c r="I1673">
        <f>IFERROR(VLOOKUP(D1673:D2385,'Факторы ликвидности'!C$4:L$2204,4,FALSE),0)</f>
        <v>0</v>
      </c>
      <c r="J1673">
        <f>IFERROR(VLOOKUP(D1673:D2385,'Факторы ликвидности'!C$4:L$2204,5,FALSE),0)</f>
        <v>0</v>
      </c>
      <c r="K1673">
        <f>IFERROR(VLOOKUP(D1673:D2385,'Факторы ликвидности'!C$4:L$2204,6,FALSE),0)</f>
        <v>0</v>
      </c>
      <c r="L1673">
        <f>IFERROR(VLOOKUP(D1673:D2385,'Факторы ликвидности'!C$4:L$2204,7,FALSE),0)</f>
        <v>0</v>
      </c>
      <c r="M1673">
        <f>IFERROR(VLOOKUP(D1673:D2385,'Факторы ликвидности'!C$4:L$2204,8,FALSE),0)</f>
        <v>0</v>
      </c>
      <c r="N1673">
        <f>IFERROR(VLOOKUP(D1673:D2385,'Факторы ликвидности'!C$4:L$2204,10,FALSE),0)</f>
        <v>-228.2</v>
      </c>
    </row>
    <row r="1674" spans="2:14" x14ac:dyDescent="0.3">
      <c r="B1674">
        <v>1670</v>
      </c>
      <c r="C1674" s="16">
        <f t="shared" si="31"/>
        <v>2</v>
      </c>
      <c r="D1674" s="17">
        <v>42122</v>
      </c>
      <c r="E1674">
        <f>IFERROR(VLOOKUP(D1673:D2386,'Остатки на корсчетах'!B$3:D$4956,2,FALSE),0)</f>
        <v>1426.8</v>
      </c>
      <c r="F1674">
        <f>IFERROR(VLOOKUP(D1674:D2386,Сальдо!C$3:D$4010,2,FALSE),0)</f>
        <v>7.5</v>
      </c>
      <c r="G1674">
        <f>IFERROR(VLOOKUP(D1674:D2386,'Факторы ликвидности'!C$4:L$2204,2,FALSE),0)</f>
        <v>9.5</v>
      </c>
      <c r="H1674">
        <f>IFERROR(VLOOKUP(D1674:D2386,'Факторы ликвидности'!C$4:L$2204,3,FALSE),0)</f>
        <v>-208.1</v>
      </c>
      <c r="I1674">
        <f>IFERROR(VLOOKUP(D1674:D2386,'Факторы ликвидности'!C$4:L$2204,4,FALSE),0)</f>
        <v>0</v>
      </c>
      <c r="J1674">
        <f>IFERROR(VLOOKUP(D1674:D2386,'Факторы ликвидности'!C$4:L$2204,5,FALSE),0)</f>
        <v>0</v>
      </c>
      <c r="K1674">
        <f>IFERROR(VLOOKUP(D1674:D2386,'Факторы ликвидности'!C$4:L$2204,6,FALSE),0)</f>
        <v>0</v>
      </c>
      <c r="L1674">
        <f>IFERROR(VLOOKUP(D1674:D2386,'Факторы ликвидности'!C$4:L$2204,7,FALSE),0)</f>
        <v>0</v>
      </c>
      <c r="M1674">
        <f>IFERROR(VLOOKUP(D1674:D2386,'Факторы ликвидности'!C$4:L$2204,8,FALSE),0)</f>
        <v>0</v>
      </c>
      <c r="N1674">
        <f>IFERROR(VLOOKUP(D1674:D2386,'Факторы ликвидности'!C$4:L$2204,10,FALSE),0)</f>
        <v>64.900000000000006</v>
      </c>
    </row>
    <row r="1675" spans="2:14" x14ac:dyDescent="0.3">
      <c r="B1675">
        <v>1671</v>
      </c>
      <c r="C1675" s="16">
        <f t="shared" si="31"/>
        <v>1</v>
      </c>
      <c r="D1675" s="17">
        <v>42121</v>
      </c>
      <c r="E1675">
        <f>IFERROR(VLOOKUP(D1674:D2387,'Остатки на корсчетах'!B$3:D$4956,2,FALSE),0)</f>
        <v>1241.0999999999999</v>
      </c>
      <c r="F1675">
        <f>IFERROR(VLOOKUP(D1675:D2387,Сальдо!C$3:D$4010,2,FALSE),0)</f>
        <v>37.200000000000003</v>
      </c>
      <c r="G1675">
        <f>IFERROR(VLOOKUP(D1675:D2387,'Факторы ликвидности'!C$4:L$2204,2,FALSE),0)</f>
        <v>49.6</v>
      </c>
      <c r="H1675">
        <f>IFERROR(VLOOKUP(D1675:D2387,'Факторы ликвидности'!C$4:L$2204,3,FALSE),0)</f>
        <v>4.9000000000000004</v>
      </c>
      <c r="I1675">
        <f>IFERROR(VLOOKUP(D1675:D2387,'Факторы ликвидности'!C$4:L$2204,4,FALSE),0)</f>
        <v>0</v>
      </c>
      <c r="J1675">
        <f>IFERROR(VLOOKUP(D1675:D2387,'Факторы ликвидности'!C$4:L$2204,5,FALSE),0)</f>
        <v>0</v>
      </c>
      <c r="K1675">
        <f>IFERROR(VLOOKUP(D1675:D2387,'Факторы ликвидности'!C$4:L$2204,6,FALSE),0)</f>
        <v>0</v>
      </c>
      <c r="L1675">
        <f>IFERROR(VLOOKUP(D1675:D2387,'Факторы ликвидности'!C$4:L$2204,7,FALSE),0)</f>
        <v>0</v>
      </c>
      <c r="M1675">
        <f>IFERROR(VLOOKUP(D1675:D2387,'Факторы ликвидности'!C$4:L$2204,8,FALSE),0)</f>
        <v>0</v>
      </c>
      <c r="N1675">
        <f>IFERROR(VLOOKUP(D1675:D2387,'Факторы ликвидности'!C$4:L$2204,10,FALSE),0)</f>
        <v>131.1</v>
      </c>
    </row>
    <row r="1676" spans="2:14" x14ac:dyDescent="0.3">
      <c r="B1676">
        <v>1672</v>
      </c>
      <c r="C1676" s="16">
        <f t="shared" si="31"/>
        <v>7</v>
      </c>
      <c r="D1676" s="17">
        <v>42120</v>
      </c>
      <c r="E1676">
        <f>IFERROR(VLOOKUP(D1675:D2388,'Остатки на корсчетах'!B$3:D$4956,2,FALSE),0)</f>
        <v>0</v>
      </c>
      <c r="F1676">
        <f>IFERROR(VLOOKUP(D1676:D2388,Сальдо!C$3:D$4010,2,FALSE),0)</f>
        <v>0</v>
      </c>
      <c r="G1676">
        <f>IFERROR(VLOOKUP(D1676:D2388,'Факторы ликвидности'!C$4:L$2204,2,FALSE),0)</f>
        <v>0</v>
      </c>
      <c r="H1676">
        <f>IFERROR(VLOOKUP(D1676:D2388,'Факторы ликвидности'!C$4:L$2204,3,FALSE),0)</f>
        <v>0</v>
      </c>
      <c r="I1676">
        <f>IFERROR(VLOOKUP(D1676:D2388,'Факторы ликвидности'!C$4:L$2204,4,FALSE),0)</f>
        <v>0</v>
      </c>
      <c r="J1676">
        <f>IFERROR(VLOOKUP(D1676:D2388,'Факторы ликвидности'!C$4:L$2204,5,FALSE),0)</f>
        <v>0</v>
      </c>
      <c r="K1676">
        <f>IFERROR(VLOOKUP(D1676:D2388,'Факторы ликвидности'!C$4:L$2204,6,FALSE),0)</f>
        <v>0</v>
      </c>
      <c r="L1676">
        <f>IFERROR(VLOOKUP(D1676:D2388,'Факторы ликвидности'!C$4:L$2204,7,FALSE),0)</f>
        <v>0</v>
      </c>
      <c r="M1676">
        <f>IFERROR(VLOOKUP(D1676:D2388,'Факторы ликвидности'!C$4:L$2204,8,FALSE),0)</f>
        <v>0</v>
      </c>
      <c r="N1676">
        <f>IFERROR(VLOOKUP(D1676:D2388,'Факторы ликвидности'!C$4:L$2204,10,FALSE),0)</f>
        <v>0</v>
      </c>
    </row>
    <row r="1677" spans="2:14" x14ac:dyDescent="0.3">
      <c r="B1677">
        <v>1673</v>
      </c>
      <c r="C1677" s="16">
        <f t="shared" si="31"/>
        <v>6</v>
      </c>
      <c r="D1677" s="17">
        <v>42119</v>
      </c>
      <c r="E1677">
        <f>IFERROR(VLOOKUP(D1676:D2389,'Остатки на корсчетах'!B$3:D$4956,2,FALSE),0)</f>
        <v>0</v>
      </c>
      <c r="F1677">
        <f>IFERROR(VLOOKUP(D1677:D2389,Сальдо!C$3:D$4010,2,FALSE),0)</f>
        <v>0</v>
      </c>
      <c r="G1677">
        <f>IFERROR(VLOOKUP(D1677:D2389,'Факторы ликвидности'!C$4:L$2204,2,FALSE),0)</f>
        <v>0</v>
      </c>
      <c r="H1677">
        <f>IFERROR(VLOOKUP(D1677:D2389,'Факторы ликвидности'!C$4:L$2204,3,FALSE),0)</f>
        <v>0</v>
      </c>
      <c r="I1677">
        <f>IFERROR(VLOOKUP(D1677:D2389,'Факторы ликвидности'!C$4:L$2204,4,FALSE),0)</f>
        <v>0</v>
      </c>
      <c r="J1677">
        <f>IFERROR(VLOOKUP(D1677:D2389,'Факторы ликвидности'!C$4:L$2204,5,FALSE),0)</f>
        <v>0</v>
      </c>
      <c r="K1677">
        <f>IFERROR(VLOOKUP(D1677:D2389,'Факторы ликвидности'!C$4:L$2204,6,FALSE),0)</f>
        <v>0</v>
      </c>
      <c r="L1677">
        <f>IFERROR(VLOOKUP(D1677:D2389,'Факторы ликвидности'!C$4:L$2204,7,FALSE),0)</f>
        <v>0</v>
      </c>
      <c r="M1677">
        <f>IFERROR(VLOOKUP(D1677:D2389,'Факторы ликвидности'!C$4:L$2204,8,FALSE),0)</f>
        <v>0</v>
      </c>
      <c r="N1677">
        <f>IFERROR(VLOOKUP(D1677:D2389,'Факторы ликвидности'!C$4:L$2204,10,FALSE),0)</f>
        <v>0</v>
      </c>
    </row>
    <row r="1678" spans="2:14" x14ac:dyDescent="0.3">
      <c r="B1678">
        <v>1674</v>
      </c>
      <c r="C1678" s="16">
        <f t="shared" si="31"/>
        <v>5</v>
      </c>
      <c r="D1678" s="17">
        <v>42118</v>
      </c>
      <c r="E1678">
        <f>IFERROR(VLOOKUP(D1677:D2390,'Остатки на корсчетах'!B$3:D$4956,2,FALSE),0)</f>
        <v>1276.9000000000001</v>
      </c>
      <c r="F1678">
        <f>IFERROR(VLOOKUP(D1678:D2390,Сальдо!C$3:D$4010,2,FALSE),0)</f>
        <v>195.3</v>
      </c>
      <c r="G1678">
        <f>IFERROR(VLOOKUP(D1678:D2390,'Факторы ликвидности'!C$4:L$2204,2,FALSE),0)</f>
        <v>-4</v>
      </c>
      <c r="H1678">
        <f>IFERROR(VLOOKUP(D1678:D2390,'Факторы ликвидности'!C$4:L$2204,3,FALSE),0)</f>
        <v>-192.9</v>
      </c>
      <c r="I1678">
        <f>IFERROR(VLOOKUP(D1678:D2390,'Факторы ликвидности'!C$4:L$2204,4,FALSE),0)</f>
        <v>0</v>
      </c>
      <c r="J1678">
        <f>IFERROR(VLOOKUP(D1678:D2390,'Факторы ликвидности'!C$4:L$2204,5,FALSE),0)</f>
        <v>0</v>
      </c>
      <c r="K1678">
        <f>IFERROR(VLOOKUP(D1678:D2390,'Факторы ликвидности'!C$4:L$2204,6,FALSE),0)</f>
        <v>0</v>
      </c>
      <c r="L1678">
        <f>IFERROR(VLOOKUP(D1678:D2390,'Факторы ликвидности'!C$4:L$2204,7,FALSE),0)</f>
        <v>0</v>
      </c>
      <c r="M1678">
        <f>IFERROR(VLOOKUP(D1678:D2390,'Факторы ликвидности'!C$4:L$2204,8,FALSE),0)</f>
        <v>0</v>
      </c>
      <c r="N1678">
        <f>IFERROR(VLOOKUP(D1678:D2390,'Факторы ликвидности'!C$4:L$2204,10,FALSE),0)</f>
        <v>161</v>
      </c>
    </row>
    <row r="1679" spans="2:14" x14ac:dyDescent="0.3">
      <c r="B1679">
        <v>1675</v>
      </c>
      <c r="C1679" s="16">
        <f t="shared" si="31"/>
        <v>4</v>
      </c>
      <c r="D1679" s="17">
        <v>42117</v>
      </c>
      <c r="E1679">
        <f>IFERROR(VLOOKUP(D1678:D2391,'Остатки на корсчетах'!B$3:D$4956,2,FALSE),0)</f>
        <v>1361.2</v>
      </c>
      <c r="F1679">
        <f>IFERROR(VLOOKUP(D1679:D2391,Сальдо!C$3:D$4010,2,FALSE),0)</f>
        <v>118.2</v>
      </c>
      <c r="G1679">
        <f>IFERROR(VLOOKUP(D1679:D2391,'Факторы ликвидности'!C$4:L$2204,2,FALSE),0)</f>
        <v>5.3</v>
      </c>
      <c r="H1679">
        <f>IFERROR(VLOOKUP(D1679:D2391,'Факторы ликвидности'!C$4:L$2204,3,FALSE),0)</f>
        <v>-16.3</v>
      </c>
      <c r="I1679">
        <f>IFERROR(VLOOKUP(D1679:D2391,'Факторы ликвидности'!C$4:L$2204,4,FALSE),0)</f>
        <v>0</v>
      </c>
      <c r="J1679">
        <f>IFERROR(VLOOKUP(D1679:D2391,'Факторы ликвидности'!C$4:L$2204,5,FALSE),0)</f>
        <v>0</v>
      </c>
      <c r="K1679">
        <f>IFERROR(VLOOKUP(D1679:D2391,'Факторы ликвидности'!C$4:L$2204,6,FALSE),0)</f>
        <v>0</v>
      </c>
      <c r="L1679">
        <f>IFERROR(VLOOKUP(D1679:D2391,'Факторы ликвидности'!C$4:L$2204,7,FALSE),0)</f>
        <v>0</v>
      </c>
      <c r="M1679">
        <f>IFERROR(VLOOKUP(D1679:D2391,'Факторы ликвидности'!C$4:L$2204,8,FALSE),0)</f>
        <v>0</v>
      </c>
      <c r="N1679">
        <f>IFERROR(VLOOKUP(D1679:D2391,'Факторы ликвидности'!C$4:L$2204,10,FALSE),0)</f>
        <v>-73.3</v>
      </c>
    </row>
    <row r="1680" spans="2:14" x14ac:dyDescent="0.3">
      <c r="B1680">
        <v>1676</v>
      </c>
      <c r="C1680" s="16">
        <f t="shared" si="31"/>
        <v>3</v>
      </c>
      <c r="D1680" s="17">
        <v>42116</v>
      </c>
      <c r="E1680">
        <f>IFERROR(VLOOKUP(D1679:D2392,'Остатки на корсчетах'!B$3:D$4956,2,FALSE),0)</f>
        <v>1281.5999999999999</v>
      </c>
      <c r="F1680">
        <f>IFERROR(VLOOKUP(D1680:D2392,Сальдо!C$3:D$4010,2,FALSE),0)</f>
        <v>-9</v>
      </c>
      <c r="G1680">
        <f>IFERROR(VLOOKUP(D1680:D2392,'Факторы ликвидности'!C$4:L$2204,2,FALSE),0)</f>
        <v>23.9</v>
      </c>
      <c r="H1680">
        <f>IFERROR(VLOOKUP(D1680:D2392,'Факторы ликвидности'!C$4:L$2204,3,FALSE),0)</f>
        <v>201.1</v>
      </c>
      <c r="I1680">
        <f>IFERROR(VLOOKUP(D1680:D2392,'Факторы ликвидности'!C$4:L$2204,4,FALSE),0)</f>
        <v>0</v>
      </c>
      <c r="J1680">
        <f>IFERROR(VLOOKUP(D1680:D2392,'Факторы ликвидности'!C$4:L$2204,5,FALSE),0)</f>
        <v>0</v>
      </c>
      <c r="K1680">
        <f>IFERROR(VLOOKUP(D1680:D2392,'Факторы ликвидности'!C$4:L$2204,6,FALSE),0)</f>
        <v>0</v>
      </c>
      <c r="L1680">
        <f>IFERROR(VLOOKUP(D1680:D2392,'Факторы ликвидности'!C$4:L$2204,7,FALSE),0)</f>
        <v>0</v>
      </c>
      <c r="M1680">
        <f>IFERROR(VLOOKUP(D1680:D2392,'Факторы ликвидности'!C$4:L$2204,8,FALSE),0)</f>
        <v>0.1</v>
      </c>
      <c r="N1680">
        <f>IFERROR(VLOOKUP(D1680:D2392,'Факторы ликвидности'!C$4:L$2204,10,FALSE),0)</f>
        <v>-145.5</v>
      </c>
    </row>
    <row r="1681" spans="2:14" x14ac:dyDescent="0.3">
      <c r="B1681">
        <v>1677</v>
      </c>
      <c r="C1681" s="18">
        <f t="shared" si="31"/>
        <v>2</v>
      </c>
      <c r="D1681" s="8">
        <v>42115</v>
      </c>
      <c r="E1681">
        <f>IFERROR(VLOOKUP(D1680:D2393,'Остатки на корсчетах'!B$3:D$4956,2,FALSE),0)</f>
        <v>1334.3</v>
      </c>
      <c r="F1681">
        <f>IFERROR(VLOOKUP(D1681:D2393,Сальдо!C$3:D$4010,2,FALSE),0)</f>
        <v>-47.6</v>
      </c>
      <c r="G1681">
        <f>IFERROR(VLOOKUP(D1681:D2393,'Факторы ликвидности'!C$4:L$2204,2,FALSE),0)</f>
        <v>33</v>
      </c>
      <c r="H1681">
        <f>IFERROR(VLOOKUP(D1681:D2393,'Факторы ликвидности'!C$4:L$2204,3,FALSE),0)</f>
        <v>-117.3</v>
      </c>
      <c r="I1681">
        <f>IFERROR(VLOOKUP(D1681:D2393,'Факторы ликвидности'!C$4:L$2204,4,FALSE),0)</f>
        <v>0</v>
      </c>
      <c r="J1681">
        <f>IFERROR(VLOOKUP(D1681:D2393,'Факторы ликвидности'!C$4:L$2204,5,FALSE),0)</f>
        <v>0</v>
      </c>
      <c r="K1681">
        <f>IFERROR(VLOOKUP(D1681:D2393,'Факторы ликвидности'!C$4:L$2204,6,FALSE),0)</f>
        <v>0</v>
      </c>
      <c r="L1681">
        <f>IFERROR(VLOOKUP(D1681:D2393,'Факторы ликвидности'!C$4:L$2204,7,FALSE),0)</f>
        <v>0</v>
      </c>
      <c r="M1681">
        <f>IFERROR(VLOOKUP(D1681:D2393,'Факторы ликвидности'!C$4:L$2204,8,FALSE),0)</f>
        <v>-0.2</v>
      </c>
      <c r="N1681">
        <f>IFERROR(VLOOKUP(D1681:D2393,'Факторы ликвидности'!C$4:L$2204,10,FALSE),0)</f>
        <v>31.8</v>
      </c>
    </row>
    <row r="1682" spans="2:14" x14ac:dyDescent="0.3">
      <c r="B1682">
        <v>1678</v>
      </c>
      <c r="C1682" s="18">
        <f t="shared" si="31"/>
        <v>1</v>
      </c>
      <c r="D1682" s="8">
        <v>42114</v>
      </c>
      <c r="E1682">
        <f>IFERROR(VLOOKUP(D1681:D2394,'Остатки на корсчетах'!B$3:D$4956,2,FALSE),0)</f>
        <v>1307</v>
      </c>
      <c r="F1682">
        <f>IFERROR(VLOOKUP(D1682:D2394,Сальдо!C$3:D$4010,2,FALSE),0)</f>
        <v>-83.5</v>
      </c>
      <c r="G1682">
        <f>IFERROR(VLOOKUP(D1682:D2394,'Факторы ликвидности'!C$4:L$2204,2,FALSE),0)</f>
        <v>43.4</v>
      </c>
      <c r="H1682">
        <f>IFERROR(VLOOKUP(D1682:D2394,'Факторы ликвидности'!C$4:L$2204,3,FALSE),0)</f>
        <v>-174.1</v>
      </c>
      <c r="I1682">
        <f>IFERROR(VLOOKUP(D1682:D2394,'Факторы ликвидности'!C$4:L$2204,4,FALSE),0)</f>
        <v>0</v>
      </c>
      <c r="J1682">
        <f>IFERROR(VLOOKUP(D1682:D2394,'Факторы ликвидности'!C$4:L$2204,5,FALSE),0)</f>
        <v>0</v>
      </c>
      <c r="K1682">
        <f>IFERROR(VLOOKUP(D1682:D2394,'Факторы ликвидности'!C$4:L$2204,6,FALSE),0)</f>
        <v>0</v>
      </c>
      <c r="L1682">
        <f>IFERROR(VLOOKUP(D1682:D2394,'Факторы ликвидности'!C$4:L$2204,7,FALSE),0)</f>
        <v>0</v>
      </c>
      <c r="M1682">
        <f>IFERROR(VLOOKUP(D1682:D2394,'Факторы ликвидности'!C$4:L$2204,8,FALSE),0)</f>
        <v>0</v>
      </c>
      <c r="N1682">
        <f>IFERROR(VLOOKUP(D1682:D2394,'Факторы ликвидности'!C$4:L$2204,10,FALSE),0)</f>
        <v>158</v>
      </c>
    </row>
    <row r="1683" spans="2:14" x14ac:dyDescent="0.3">
      <c r="B1683">
        <v>1679</v>
      </c>
      <c r="C1683" s="18">
        <f t="shared" si="31"/>
        <v>7</v>
      </c>
      <c r="D1683" s="19">
        <v>42113</v>
      </c>
      <c r="E1683">
        <f>IFERROR(VLOOKUP(D1682:D2395,'Остатки на корсчетах'!B$3:D$4956,2,FALSE),0)</f>
        <v>0</v>
      </c>
      <c r="F1683">
        <f>IFERROR(VLOOKUP(D1683:D2395,Сальдо!C$3:D$4010,2,FALSE),0)</f>
        <v>0</v>
      </c>
      <c r="G1683">
        <f>IFERROR(VLOOKUP(D1683:D2395,'Факторы ликвидности'!C$4:L$2204,2,FALSE),0)</f>
        <v>0</v>
      </c>
      <c r="H1683">
        <f>IFERROR(VLOOKUP(D1683:D2395,'Факторы ликвидности'!C$4:L$2204,3,FALSE),0)</f>
        <v>0</v>
      </c>
      <c r="I1683">
        <f>IFERROR(VLOOKUP(D1683:D2395,'Факторы ликвидности'!C$4:L$2204,4,FALSE),0)</f>
        <v>0</v>
      </c>
      <c r="J1683">
        <f>IFERROR(VLOOKUP(D1683:D2395,'Факторы ликвидности'!C$4:L$2204,5,FALSE),0)</f>
        <v>0</v>
      </c>
      <c r="K1683">
        <f>IFERROR(VLOOKUP(D1683:D2395,'Факторы ликвидности'!C$4:L$2204,6,FALSE),0)</f>
        <v>0</v>
      </c>
      <c r="L1683">
        <f>IFERROR(VLOOKUP(D1683:D2395,'Факторы ликвидности'!C$4:L$2204,7,FALSE),0)</f>
        <v>0</v>
      </c>
      <c r="M1683">
        <f>IFERROR(VLOOKUP(D1683:D2395,'Факторы ликвидности'!C$4:L$2204,8,FALSE),0)</f>
        <v>0</v>
      </c>
      <c r="N1683">
        <f>IFERROR(VLOOKUP(D1683:D2395,'Факторы ликвидности'!C$4:L$2204,10,FALSE),0)</f>
        <v>0</v>
      </c>
    </row>
    <row r="1684" spans="2:14" x14ac:dyDescent="0.3">
      <c r="B1684">
        <v>1680</v>
      </c>
      <c r="C1684" s="18">
        <f t="shared" si="31"/>
        <v>6</v>
      </c>
      <c r="D1684" s="19">
        <v>42112</v>
      </c>
      <c r="E1684">
        <f>IFERROR(VLOOKUP(D1683:D2396,'Остатки на корсчетах'!B$3:D$4956,2,FALSE),0)</f>
        <v>0</v>
      </c>
      <c r="F1684">
        <f>IFERROR(VLOOKUP(D1684:D2396,Сальдо!C$3:D$4010,2,FALSE),0)</f>
        <v>0</v>
      </c>
      <c r="G1684">
        <f>IFERROR(VLOOKUP(D1684:D2396,'Факторы ликвидности'!C$4:L$2204,2,FALSE),0)</f>
        <v>0</v>
      </c>
      <c r="H1684">
        <f>IFERROR(VLOOKUP(D1684:D2396,'Факторы ликвидности'!C$4:L$2204,3,FALSE),0)</f>
        <v>0</v>
      </c>
      <c r="I1684">
        <f>IFERROR(VLOOKUP(D1684:D2396,'Факторы ликвидности'!C$4:L$2204,4,FALSE),0)</f>
        <v>0</v>
      </c>
      <c r="J1684">
        <f>IFERROR(VLOOKUP(D1684:D2396,'Факторы ликвидности'!C$4:L$2204,5,FALSE),0)</f>
        <v>0</v>
      </c>
      <c r="K1684">
        <f>IFERROR(VLOOKUP(D1684:D2396,'Факторы ликвидности'!C$4:L$2204,6,FALSE),0)</f>
        <v>0</v>
      </c>
      <c r="L1684">
        <f>IFERROR(VLOOKUP(D1684:D2396,'Факторы ликвидности'!C$4:L$2204,7,FALSE),0)</f>
        <v>0</v>
      </c>
      <c r="M1684">
        <f>IFERROR(VLOOKUP(D1684:D2396,'Факторы ликвидности'!C$4:L$2204,8,FALSE),0)</f>
        <v>0</v>
      </c>
      <c r="N1684">
        <f>IFERROR(VLOOKUP(D1684:D2396,'Факторы ликвидности'!C$4:L$2204,10,FALSE),0)</f>
        <v>0</v>
      </c>
    </row>
    <row r="1685" spans="2:14" x14ac:dyDescent="0.3">
      <c r="B1685">
        <v>1681</v>
      </c>
      <c r="C1685" s="18">
        <f t="shared" si="31"/>
        <v>5</v>
      </c>
      <c r="D1685" s="19">
        <v>42111</v>
      </c>
      <c r="E1685">
        <f>IFERROR(VLOOKUP(D1684:D2397,'Остатки на корсчетах'!B$3:D$4956,2,FALSE),0)</f>
        <v>1287.8</v>
      </c>
      <c r="F1685">
        <f>IFERROR(VLOOKUP(D1685:D2397,Сальдо!C$3:D$4010,2,FALSE),0)</f>
        <v>-95.5</v>
      </c>
      <c r="G1685">
        <f>IFERROR(VLOOKUP(D1685:D2397,'Факторы ликвидности'!C$4:L$2204,2,FALSE),0)</f>
        <v>-42.9</v>
      </c>
      <c r="H1685">
        <f>IFERROR(VLOOKUP(D1685:D2397,'Факторы ликвидности'!C$4:L$2204,3,FALSE),0)</f>
        <v>82.5</v>
      </c>
      <c r="I1685">
        <f>IFERROR(VLOOKUP(D1685:D2397,'Факторы ликвидности'!C$4:L$2204,4,FALSE),0)</f>
        <v>0</v>
      </c>
      <c r="J1685">
        <f>IFERROR(VLOOKUP(D1685:D2397,'Факторы ликвидности'!C$4:L$2204,5,FALSE),0)</f>
        <v>0</v>
      </c>
      <c r="K1685">
        <f>IFERROR(VLOOKUP(D1685:D2397,'Факторы ликвидности'!C$4:L$2204,6,FALSE),0)</f>
        <v>0</v>
      </c>
      <c r="L1685">
        <f>IFERROR(VLOOKUP(D1685:D2397,'Факторы ликвидности'!C$4:L$2204,7,FALSE),0)</f>
        <v>0</v>
      </c>
      <c r="M1685">
        <f>IFERROR(VLOOKUP(D1685:D2397,'Факторы ликвидности'!C$4:L$2204,8,FALSE),0)</f>
        <v>0</v>
      </c>
      <c r="N1685">
        <f>IFERROR(VLOOKUP(D1685:D2397,'Факторы ликвидности'!C$4:L$2204,10,FALSE),0)</f>
        <v>-20.399999999999999</v>
      </c>
    </row>
    <row r="1686" spans="2:14" x14ac:dyDescent="0.3">
      <c r="B1686">
        <v>1682</v>
      </c>
      <c r="C1686" s="18">
        <f t="shared" si="31"/>
        <v>4</v>
      </c>
      <c r="D1686" s="19">
        <v>42110</v>
      </c>
      <c r="E1686">
        <f>IFERROR(VLOOKUP(D1685:D2398,'Остатки на корсчетах'!B$3:D$4956,2,FALSE),0)</f>
        <v>1264.2</v>
      </c>
      <c r="F1686">
        <f>IFERROR(VLOOKUP(D1686:D2398,Сальдо!C$3:D$4010,2,FALSE),0)</f>
        <v>-66.8</v>
      </c>
      <c r="G1686">
        <f>IFERROR(VLOOKUP(D1686:D2398,'Факторы ликвидности'!C$4:L$2204,2,FALSE),0)</f>
        <v>-32</v>
      </c>
      <c r="H1686">
        <f>IFERROR(VLOOKUP(D1686:D2398,'Факторы ликвидности'!C$4:L$2204,3,FALSE),0)</f>
        <v>31.5</v>
      </c>
      <c r="I1686">
        <f>IFERROR(VLOOKUP(D1686:D2398,'Факторы ликвидности'!C$4:L$2204,4,FALSE),0)</f>
        <v>0</v>
      </c>
      <c r="J1686">
        <f>IFERROR(VLOOKUP(D1686:D2398,'Факторы ликвидности'!C$4:L$2204,5,FALSE),0)</f>
        <v>0</v>
      </c>
      <c r="K1686">
        <f>IFERROR(VLOOKUP(D1686:D2398,'Факторы ликвидности'!C$4:L$2204,6,FALSE),0)</f>
        <v>0</v>
      </c>
      <c r="L1686">
        <f>IFERROR(VLOOKUP(D1686:D2398,'Факторы ликвидности'!C$4:L$2204,7,FALSE),0)</f>
        <v>0</v>
      </c>
      <c r="M1686">
        <f>IFERROR(VLOOKUP(D1686:D2398,'Факторы ликвидности'!C$4:L$2204,8,FALSE),0)</f>
        <v>0.5</v>
      </c>
      <c r="N1686">
        <f>IFERROR(VLOOKUP(D1686:D2398,'Факторы ликвидности'!C$4:L$2204,10,FALSE),0)</f>
        <v>23.5</v>
      </c>
    </row>
    <row r="1687" spans="2:14" x14ac:dyDescent="0.3">
      <c r="B1687">
        <v>1683</v>
      </c>
      <c r="C1687" s="18">
        <f t="shared" si="31"/>
        <v>3</v>
      </c>
      <c r="D1687" s="19">
        <v>42109</v>
      </c>
      <c r="E1687">
        <f>IFERROR(VLOOKUP(D1686:D2399,'Остатки на корсчетах'!B$3:D$4956,2,FALSE),0)</f>
        <v>1114.9000000000001</v>
      </c>
      <c r="F1687">
        <f>IFERROR(VLOOKUP(D1687:D2399,Сальдо!C$3:D$4010,2,FALSE),0)</f>
        <v>442</v>
      </c>
      <c r="G1687">
        <f>IFERROR(VLOOKUP(D1687:D2399,'Факторы ликвидности'!C$4:L$2204,2,FALSE),0)</f>
        <v>-16</v>
      </c>
      <c r="H1687">
        <f>IFERROR(VLOOKUP(D1687:D2399,'Факторы ликвидности'!C$4:L$2204,3,FALSE),0)</f>
        <v>-295.89999999999998</v>
      </c>
      <c r="I1687">
        <f>IFERROR(VLOOKUP(D1687:D2399,'Факторы ликвидности'!C$4:L$2204,4,FALSE),0)</f>
        <v>0</v>
      </c>
      <c r="J1687">
        <f>IFERROR(VLOOKUP(D1687:D2399,'Факторы ликвидности'!C$4:L$2204,5,FALSE),0)</f>
        <v>0</v>
      </c>
      <c r="K1687">
        <f>IFERROR(VLOOKUP(D1687:D2399,'Факторы ликвидности'!C$4:L$2204,6,FALSE),0)</f>
        <v>0</v>
      </c>
      <c r="L1687">
        <f>IFERROR(VLOOKUP(D1687:D2399,'Факторы ликвидности'!C$4:L$2204,7,FALSE),0)</f>
        <v>0</v>
      </c>
      <c r="M1687">
        <f>IFERROR(VLOOKUP(D1687:D2399,'Факторы ликвидности'!C$4:L$2204,8,FALSE),0)</f>
        <v>18.8</v>
      </c>
      <c r="N1687">
        <f>IFERROR(VLOOKUP(D1687:D2399,'Факторы ликвидности'!C$4:L$2204,10,FALSE),0)</f>
        <v>442.4</v>
      </c>
    </row>
    <row r="1688" spans="2:14" x14ac:dyDescent="0.3">
      <c r="B1688">
        <v>1684</v>
      </c>
      <c r="C1688" s="16">
        <f t="shared" si="31"/>
        <v>2</v>
      </c>
      <c r="D1688" s="17">
        <v>42108</v>
      </c>
      <c r="E1688">
        <f>IFERROR(VLOOKUP(D1687:D2400,'Остатки на корсчетах'!B$3:D$4956,2,FALSE),0)</f>
        <v>1061.5999999999999</v>
      </c>
      <c r="F1688">
        <f>IFERROR(VLOOKUP(D1688:D2400,Сальдо!C$3:D$4010,2,FALSE),0)</f>
        <v>-8.1</v>
      </c>
      <c r="G1688">
        <f>IFERROR(VLOOKUP(D1688:D2400,'Факторы ликвидности'!C$4:L$2204,2,FALSE),0)</f>
        <v>-4.2</v>
      </c>
      <c r="H1688">
        <f>IFERROR(VLOOKUP(D1688:D2400,'Факторы ликвидности'!C$4:L$2204,3,FALSE),0)</f>
        <v>-39.299999999999997</v>
      </c>
      <c r="I1688">
        <f>IFERROR(VLOOKUP(D1688:D2400,'Факторы ликвидности'!C$4:L$2204,4,FALSE),0)</f>
        <v>0</v>
      </c>
      <c r="J1688">
        <f>IFERROR(VLOOKUP(D1688:D2400,'Факторы ликвидности'!C$4:L$2204,5,FALSE),0)</f>
        <v>0</v>
      </c>
      <c r="K1688">
        <f>IFERROR(VLOOKUP(D1688:D2400,'Факторы ликвидности'!C$4:L$2204,6,FALSE),0)</f>
        <v>0</v>
      </c>
      <c r="L1688">
        <f>IFERROR(VLOOKUP(D1688:D2400,'Факторы ликвидности'!C$4:L$2204,7,FALSE),0)</f>
        <v>0</v>
      </c>
      <c r="M1688">
        <f>IFERROR(VLOOKUP(D1688:D2400,'Факторы ликвидности'!C$4:L$2204,8,FALSE),0)</f>
        <v>0.3</v>
      </c>
      <c r="N1688">
        <f>IFERROR(VLOOKUP(D1688:D2400,'Факторы ликвидности'!C$4:L$2204,10,FALSE),0)</f>
        <v>96.4</v>
      </c>
    </row>
    <row r="1689" spans="2:14" x14ac:dyDescent="0.3">
      <c r="B1689">
        <v>1685</v>
      </c>
      <c r="C1689" s="16">
        <f t="shared" si="31"/>
        <v>1</v>
      </c>
      <c r="D1689" s="17">
        <v>42107</v>
      </c>
      <c r="E1689">
        <f>IFERROR(VLOOKUP(D1688:D2401,'Остатки на корсчетах'!B$3:D$4956,2,FALSE),0)</f>
        <v>1065</v>
      </c>
      <c r="F1689">
        <f>IFERROR(VLOOKUP(D1689:D2401,Сальдо!C$3:D$4010,2,FALSE),0)</f>
        <v>12.3</v>
      </c>
      <c r="G1689">
        <f>IFERROR(VLOOKUP(D1689:D2401,'Факторы ликвидности'!C$4:L$2204,2,FALSE),0)</f>
        <v>11.2</v>
      </c>
      <c r="H1689">
        <f>IFERROR(VLOOKUP(D1689:D2401,'Факторы ликвидности'!C$4:L$2204,3,FALSE),0)</f>
        <v>-19.5</v>
      </c>
      <c r="I1689">
        <f>IFERROR(VLOOKUP(D1689:D2401,'Факторы ликвидности'!C$4:L$2204,4,FALSE),0)</f>
        <v>0</v>
      </c>
      <c r="J1689">
        <f>IFERROR(VLOOKUP(D1689:D2401,'Факторы ликвидности'!C$4:L$2204,5,FALSE),0)</f>
        <v>0</v>
      </c>
      <c r="K1689">
        <f>IFERROR(VLOOKUP(D1689:D2401,'Факторы ликвидности'!C$4:L$2204,6,FALSE),0)</f>
        <v>0</v>
      </c>
      <c r="L1689">
        <f>IFERROR(VLOOKUP(D1689:D2401,'Факторы ликвидности'!C$4:L$2204,7,FALSE),0)</f>
        <v>0</v>
      </c>
      <c r="M1689">
        <f>IFERROR(VLOOKUP(D1689:D2401,'Факторы ликвидности'!C$4:L$2204,8,FALSE),0)</f>
        <v>0</v>
      </c>
      <c r="N1689">
        <f>IFERROR(VLOOKUP(D1689:D2401,'Факторы ликвидности'!C$4:L$2204,10,FALSE),0)</f>
        <v>4.9000000000000004</v>
      </c>
    </row>
    <row r="1690" spans="2:14" x14ac:dyDescent="0.3">
      <c r="B1690">
        <v>1686</v>
      </c>
      <c r="C1690" s="16">
        <f t="shared" si="31"/>
        <v>7</v>
      </c>
      <c r="D1690" s="17">
        <v>42106</v>
      </c>
      <c r="E1690">
        <f>IFERROR(VLOOKUP(D1689:D2402,'Остатки на корсчетах'!B$3:D$4956,2,FALSE),0)</f>
        <v>0</v>
      </c>
      <c r="F1690">
        <f>IFERROR(VLOOKUP(D1690:D2402,Сальдо!C$3:D$4010,2,FALSE),0)</f>
        <v>0</v>
      </c>
      <c r="G1690">
        <f>IFERROR(VLOOKUP(D1690:D2402,'Факторы ликвидности'!C$4:L$2204,2,FALSE),0)</f>
        <v>0</v>
      </c>
      <c r="H1690">
        <f>IFERROR(VLOOKUP(D1690:D2402,'Факторы ликвидности'!C$4:L$2204,3,FALSE),0)</f>
        <v>0</v>
      </c>
      <c r="I1690">
        <f>IFERROR(VLOOKUP(D1690:D2402,'Факторы ликвидности'!C$4:L$2204,4,FALSE),0)</f>
        <v>0</v>
      </c>
      <c r="J1690">
        <f>IFERROR(VLOOKUP(D1690:D2402,'Факторы ликвидности'!C$4:L$2204,5,FALSE),0)</f>
        <v>0</v>
      </c>
      <c r="K1690">
        <f>IFERROR(VLOOKUP(D1690:D2402,'Факторы ликвидности'!C$4:L$2204,6,FALSE),0)</f>
        <v>0</v>
      </c>
      <c r="L1690">
        <f>IFERROR(VLOOKUP(D1690:D2402,'Факторы ликвидности'!C$4:L$2204,7,FALSE),0)</f>
        <v>0</v>
      </c>
      <c r="M1690">
        <f>IFERROR(VLOOKUP(D1690:D2402,'Факторы ликвидности'!C$4:L$2204,8,FALSE),0)</f>
        <v>0</v>
      </c>
      <c r="N1690">
        <f>IFERROR(VLOOKUP(D1690:D2402,'Факторы ликвидности'!C$4:L$2204,10,FALSE),0)</f>
        <v>0</v>
      </c>
    </row>
    <row r="1691" spans="2:14" x14ac:dyDescent="0.3">
      <c r="B1691">
        <v>1687</v>
      </c>
      <c r="C1691" s="16">
        <f t="shared" si="31"/>
        <v>6</v>
      </c>
      <c r="D1691" s="17">
        <v>42105</v>
      </c>
      <c r="E1691">
        <f>IFERROR(VLOOKUP(D1690:D2403,'Остатки на корсчетах'!B$3:D$4956,2,FALSE),0)</f>
        <v>0</v>
      </c>
      <c r="F1691">
        <f>IFERROR(VLOOKUP(D1691:D2403,Сальдо!C$3:D$4010,2,FALSE),0)</f>
        <v>0</v>
      </c>
      <c r="G1691">
        <f>IFERROR(VLOOKUP(D1691:D2403,'Факторы ликвидности'!C$4:L$2204,2,FALSE),0)</f>
        <v>0</v>
      </c>
      <c r="H1691">
        <f>IFERROR(VLOOKUP(D1691:D2403,'Факторы ликвидности'!C$4:L$2204,3,FALSE),0)</f>
        <v>0</v>
      </c>
      <c r="I1691">
        <f>IFERROR(VLOOKUP(D1691:D2403,'Факторы ликвидности'!C$4:L$2204,4,FALSE),0)</f>
        <v>0</v>
      </c>
      <c r="J1691">
        <f>IFERROR(VLOOKUP(D1691:D2403,'Факторы ликвидности'!C$4:L$2204,5,FALSE),0)</f>
        <v>0</v>
      </c>
      <c r="K1691">
        <f>IFERROR(VLOOKUP(D1691:D2403,'Факторы ликвидности'!C$4:L$2204,6,FALSE),0)</f>
        <v>0</v>
      </c>
      <c r="L1691">
        <f>IFERROR(VLOOKUP(D1691:D2403,'Факторы ликвидности'!C$4:L$2204,7,FALSE),0)</f>
        <v>0</v>
      </c>
      <c r="M1691">
        <f>IFERROR(VLOOKUP(D1691:D2403,'Факторы ликвидности'!C$4:L$2204,8,FALSE),0)</f>
        <v>0</v>
      </c>
      <c r="N1691">
        <f>IFERROR(VLOOKUP(D1691:D2403,'Факторы ликвидности'!C$4:L$2204,10,FALSE),0)</f>
        <v>0</v>
      </c>
    </row>
    <row r="1692" spans="2:14" x14ac:dyDescent="0.3">
      <c r="B1692">
        <v>1688</v>
      </c>
      <c r="C1692" s="16">
        <f t="shared" si="31"/>
        <v>5</v>
      </c>
      <c r="D1692" s="17">
        <v>42104</v>
      </c>
      <c r="E1692">
        <f>IFERROR(VLOOKUP(D1691:D2404,'Остатки на корсчетах'!B$3:D$4956,2,FALSE),0)</f>
        <v>834.4</v>
      </c>
      <c r="F1692">
        <f>IFERROR(VLOOKUP(D1692:D2404,Сальдо!C$3:D$4010,2,FALSE),0)</f>
        <v>247.7</v>
      </c>
      <c r="G1692">
        <f>IFERROR(VLOOKUP(D1692:D2404,'Факторы ликвидности'!C$4:L$2204,2,FALSE),0)</f>
        <v>-63.66</v>
      </c>
      <c r="H1692">
        <f>IFERROR(VLOOKUP(D1692:D2404,'Факторы ликвидности'!C$4:L$2204,3,FALSE),0)</f>
        <v>67.03</v>
      </c>
      <c r="I1692">
        <f>IFERROR(VLOOKUP(D1692:D2404,'Факторы ликвидности'!C$4:L$2204,4,FALSE),0)</f>
        <v>0</v>
      </c>
      <c r="J1692">
        <f>IFERROR(VLOOKUP(D1692:D2404,'Факторы ликвидности'!C$4:L$2204,5,FALSE),0)</f>
        <v>0</v>
      </c>
      <c r="K1692">
        <f>IFERROR(VLOOKUP(D1692:D2404,'Факторы ликвидности'!C$4:L$2204,6,FALSE),0)</f>
        <v>0</v>
      </c>
      <c r="L1692">
        <f>IFERROR(VLOOKUP(D1692:D2404,'Факторы ликвидности'!C$4:L$2204,7,FALSE),0)</f>
        <v>0</v>
      </c>
      <c r="M1692">
        <f>IFERROR(VLOOKUP(D1692:D2404,'Факторы ликвидности'!C$4:L$2204,8,FALSE),0)</f>
        <v>0.01</v>
      </c>
      <c r="N1692">
        <f>IFERROR(VLOOKUP(D1692:D2404,'Факторы ликвидности'!C$4:L$2204,10,FALSE),0)</f>
        <v>227.29</v>
      </c>
    </row>
    <row r="1693" spans="2:14" x14ac:dyDescent="0.3">
      <c r="B1693">
        <v>1689</v>
      </c>
      <c r="C1693" s="16">
        <f t="shared" si="31"/>
        <v>4</v>
      </c>
      <c r="D1693" s="17">
        <v>42103</v>
      </c>
      <c r="E1693">
        <f>IFERROR(VLOOKUP(D1692:D2405,'Остатки на корсчетах'!B$3:D$4956,2,FALSE),0)</f>
        <v>949.4</v>
      </c>
      <c r="F1693">
        <f>IFERROR(VLOOKUP(D1693:D2405,Сальдо!C$3:D$4010,2,FALSE),0)</f>
        <v>146.19999999999999</v>
      </c>
      <c r="G1693">
        <f>IFERROR(VLOOKUP(D1693:D2405,'Факторы ликвидности'!C$4:L$2204,2,FALSE),0)</f>
        <v>-46.03</v>
      </c>
      <c r="H1693">
        <f>IFERROR(VLOOKUP(D1693:D2405,'Факторы ликвидности'!C$4:L$2204,3,FALSE),0)</f>
        <v>35</v>
      </c>
      <c r="I1693">
        <f>IFERROR(VLOOKUP(D1693:D2405,'Факторы ликвидности'!C$4:L$2204,4,FALSE),0)</f>
        <v>0</v>
      </c>
      <c r="J1693">
        <f>IFERROR(VLOOKUP(D1693:D2405,'Факторы ликвидности'!C$4:L$2204,5,FALSE),0)</f>
        <v>0</v>
      </c>
      <c r="K1693">
        <f>IFERROR(VLOOKUP(D1693:D2405,'Факторы ликвидности'!C$4:L$2204,6,FALSE),0)</f>
        <v>0</v>
      </c>
      <c r="L1693">
        <f>IFERROR(VLOOKUP(D1693:D2405,'Факторы ликвидности'!C$4:L$2204,7,FALSE),0)</f>
        <v>0</v>
      </c>
      <c r="M1693">
        <f>IFERROR(VLOOKUP(D1693:D2405,'Факторы ликвидности'!C$4:L$2204,8,FALSE),0)</f>
        <v>0</v>
      </c>
      <c r="N1693">
        <f>IFERROR(VLOOKUP(D1693:D2405,'Факторы ликвидности'!C$4:L$2204,10,FALSE),0)</f>
        <v>-104.01</v>
      </c>
    </row>
    <row r="1694" spans="2:14" x14ac:dyDescent="0.3">
      <c r="B1694">
        <v>1690</v>
      </c>
      <c r="C1694" s="16">
        <f t="shared" si="31"/>
        <v>3</v>
      </c>
      <c r="D1694" s="17">
        <v>42102</v>
      </c>
      <c r="E1694">
        <f>IFERROR(VLOOKUP(D1693:D2406,'Остатки на корсчетах'!B$3:D$4956,2,FALSE),0)</f>
        <v>1154.7</v>
      </c>
      <c r="F1694">
        <f>IFERROR(VLOOKUP(D1694:D2406,Сальдо!C$3:D$4010,2,FALSE),0)</f>
        <v>61.8</v>
      </c>
      <c r="G1694">
        <f>IFERROR(VLOOKUP(D1694:D2406,'Факторы ликвидности'!C$4:L$2204,2,FALSE),0)</f>
        <v>-19.670000000000002</v>
      </c>
      <c r="H1694">
        <f>IFERROR(VLOOKUP(D1694:D2406,'Факторы ликвидности'!C$4:L$2204,3,FALSE),0)</f>
        <v>-51.33</v>
      </c>
      <c r="I1694">
        <f>IFERROR(VLOOKUP(D1694:D2406,'Факторы ликвидности'!C$4:L$2204,4,FALSE),0)</f>
        <v>0</v>
      </c>
      <c r="J1694">
        <f>IFERROR(VLOOKUP(D1694:D2406,'Факторы ликвидности'!C$4:L$2204,5,FALSE),0)</f>
        <v>0</v>
      </c>
      <c r="K1694">
        <f>IFERROR(VLOOKUP(D1694:D2406,'Факторы ликвидности'!C$4:L$2204,6,FALSE),0)</f>
        <v>0</v>
      </c>
      <c r="L1694">
        <f>IFERROR(VLOOKUP(D1694:D2406,'Факторы ликвидности'!C$4:L$2204,7,FALSE),0)</f>
        <v>0</v>
      </c>
      <c r="M1694">
        <f>IFERROR(VLOOKUP(D1694:D2406,'Факторы ликвидности'!C$4:L$2204,8,FALSE),0)</f>
        <v>0</v>
      </c>
      <c r="N1694">
        <f>IFERROR(VLOOKUP(D1694:D2406,'Факторы ликвидности'!C$4:L$2204,10,FALSE),0)</f>
        <v>-134.34</v>
      </c>
    </row>
    <row r="1695" spans="2:14" x14ac:dyDescent="0.3">
      <c r="B1695">
        <v>1691</v>
      </c>
      <c r="C1695" s="18">
        <f t="shared" si="31"/>
        <v>2</v>
      </c>
      <c r="D1695" s="8">
        <v>42101</v>
      </c>
      <c r="E1695">
        <f>IFERROR(VLOOKUP(D1694:D2407,'Остатки на корсчетах'!B$3:D$4956,2,FALSE),0)</f>
        <v>1126</v>
      </c>
      <c r="F1695">
        <f>IFERROR(VLOOKUP(D1695:D2407,Сальдо!C$3:D$4010,2,FALSE),0)</f>
        <v>99.2</v>
      </c>
      <c r="G1695">
        <f>IFERROR(VLOOKUP(D1695:D2407,'Факторы ликвидности'!C$4:L$2204,2,FALSE),0)</f>
        <v>2.37</v>
      </c>
      <c r="H1695">
        <f>IFERROR(VLOOKUP(D1695:D2407,'Факторы ликвидности'!C$4:L$2204,3,FALSE),0)</f>
        <v>200.11</v>
      </c>
      <c r="I1695">
        <f>IFERROR(VLOOKUP(D1695:D2407,'Факторы ликвидности'!C$4:L$2204,4,FALSE),0)</f>
        <v>0</v>
      </c>
      <c r="J1695">
        <f>IFERROR(VLOOKUP(D1695:D2407,'Факторы ликвидности'!C$4:L$2204,5,FALSE),0)</f>
        <v>0</v>
      </c>
      <c r="K1695">
        <f>IFERROR(VLOOKUP(D1695:D2407,'Факторы ликвидности'!C$4:L$2204,6,FALSE),0)</f>
        <v>0</v>
      </c>
      <c r="L1695">
        <f>IFERROR(VLOOKUP(D1695:D2407,'Факторы ликвидности'!C$4:L$2204,7,FALSE),0)</f>
        <v>0</v>
      </c>
      <c r="M1695">
        <f>IFERROR(VLOOKUP(D1695:D2407,'Факторы ликвидности'!C$4:L$2204,8,FALSE),0)</f>
        <v>-0.01</v>
      </c>
      <c r="N1695">
        <f>IFERROR(VLOOKUP(D1695:D2407,'Факторы ликвидности'!C$4:L$2204,10,FALSE),0)</f>
        <v>-173.75</v>
      </c>
    </row>
    <row r="1696" spans="2:14" x14ac:dyDescent="0.3">
      <c r="B1696">
        <v>1692</v>
      </c>
      <c r="C1696" s="18">
        <f t="shared" si="31"/>
        <v>1</v>
      </c>
      <c r="D1696" s="8">
        <v>42100</v>
      </c>
      <c r="E1696">
        <f>IFERROR(VLOOKUP(D1695:D2408,'Остатки на корсчетах'!B$3:D$4956,2,FALSE),0)</f>
        <v>1078</v>
      </c>
      <c r="F1696">
        <f>IFERROR(VLOOKUP(D1696:D2408,Сальдо!C$3:D$4010,2,FALSE),0)</f>
        <v>121.4</v>
      </c>
      <c r="G1696">
        <f>IFERROR(VLOOKUP(D1696:D2408,'Факторы ликвидности'!C$4:L$2204,2,FALSE),0)</f>
        <v>21.88</v>
      </c>
      <c r="H1696">
        <f>IFERROR(VLOOKUP(D1696:D2408,'Факторы ликвидности'!C$4:L$2204,3,FALSE),0)</f>
        <v>3.36</v>
      </c>
      <c r="I1696">
        <f>IFERROR(VLOOKUP(D1696:D2408,'Факторы ликвидности'!C$4:L$2204,4,FALSE),0)</f>
        <v>0</v>
      </c>
      <c r="J1696">
        <f>IFERROR(VLOOKUP(D1696:D2408,'Факторы ликвидности'!C$4:L$2204,5,FALSE),0)</f>
        <v>0</v>
      </c>
      <c r="K1696">
        <f>IFERROR(VLOOKUP(D1696:D2408,'Факторы ликвидности'!C$4:L$2204,6,FALSE),0)</f>
        <v>0</v>
      </c>
      <c r="L1696">
        <f>IFERROR(VLOOKUP(D1696:D2408,'Факторы ликвидности'!C$4:L$2204,7,FALSE),0)</f>
        <v>0</v>
      </c>
      <c r="M1696">
        <f>IFERROR(VLOOKUP(D1696:D2408,'Факторы ликвидности'!C$4:L$2204,8,FALSE),0)</f>
        <v>0</v>
      </c>
      <c r="N1696">
        <f>IFERROR(VLOOKUP(D1696:D2408,'Факторы ликвидности'!C$4:L$2204,10,FALSE),0)</f>
        <v>22.74</v>
      </c>
    </row>
    <row r="1697" spans="2:14" x14ac:dyDescent="0.3">
      <c r="B1697">
        <v>1693</v>
      </c>
      <c r="C1697" s="18">
        <f t="shared" si="31"/>
        <v>7</v>
      </c>
      <c r="D1697" s="19">
        <v>42099</v>
      </c>
      <c r="E1697">
        <f>IFERROR(VLOOKUP(D1696:D2409,'Остатки на корсчетах'!B$3:D$4956,2,FALSE),0)</f>
        <v>0</v>
      </c>
      <c r="F1697">
        <f>IFERROR(VLOOKUP(D1697:D2409,Сальдо!C$3:D$4010,2,FALSE),0)</f>
        <v>0</v>
      </c>
      <c r="G1697">
        <f>IFERROR(VLOOKUP(D1697:D2409,'Факторы ликвидности'!C$4:L$2204,2,FALSE),0)</f>
        <v>0</v>
      </c>
      <c r="H1697">
        <f>IFERROR(VLOOKUP(D1697:D2409,'Факторы ликвидности'!C$4:L$2204,3,FALSE),0)</f>
        <v>0</v>
      </c>
      <c r="I1697">
        <f>IFERROR(VLOOKUP(D1697:D2409,'Факторы ликвидности'!C$4:L$2204,4,FALSE),0)</f>
        <v>0</v>
      </c>
      <c r="J1697">
        <f>IFERROR(VLOOKUP(D1697:D2409,'Факторы ликвидности'!C$4:L$2204,5,FALSE),0)</f>
        <v>0</v>
      </c>
      <c r="K1697">
        <f>IFERROR(VLOOKUP(D1697:D2409,'Факторы ликвидности'!C$4:L$2204,6,FALSE),0)</f>
        <v>0</v>
      </c>
      <c r="L1697">
        <f>IFERROR(VLOOKUP(D1697:D2409,'Факторы ликвидности'!C$4:L$2204,7,FALSE),0)</f>
        <v>0</v>
      </c>
      <c r="M1697">
        <f>IFERROR(VLOOKUP(D1697:D2409,'Факторы ликвидности'!C$4:L$2204,8,FALSE),0)</f>
        <v>0</v>
      </c>
      <c r="N1697">
        <f>IFERROR(VLOOKUP(D1697:D2409,'Факторы ликвидности'!C$4:L$2204,10,FALSE),0)</f>
        <v>0</v>
      </c>
    </row>
    <row r="1698" spans="2:14" x14ac:dyDescent="0.3">
      <c r="B1698">
        <v>1694</v>
      </c>
      <c r="C1698" s="18">
        <f t="shared" si="31"/>
        <v>6</v>
      </c>
      <c r="D1698" s="19">
        <v>42098</v>
      </c>
      <c r="E1698">
        <f>IFERROR(VLOOKUP(D1697:D2410,'Остатки на корсчетах'!B$3:D$4956,2,FALSE),0)</f>
        <v>0</v>
      </c>
      <c r="F1698">
        <f>IFERROR(VLOOKUP(D1698:D2410,Сальдо!C$3:D$4010,2,FALSE),0)</f>
        <v>0</v>
      </c>
      <c r="G1698">
        <f>IFERROR(VLOOKUP(D1698:D2410,'Факторы ликвидности'!C$4:L$2204,2,FALSE),0)</f>
        <v>0</v>
      </c>
      <c r="H1698">
        <f>IFERROR(VLOOKUP(D1698:D2410,'Факторы ликвидности'!C$4:L$2204,3,FALSE),0)</f>
        <v>0</v>
      </c>
      <c r="I1698">
        <f>IFERROR(VLOOKUP(D1698:D2410,'Факторы ликвидности'!C$4:L$2204,4,FALSE),0)</f>
        <v>0</v>
      </c>
      <c r="J1698">
        <f>IFERROR(VLOOKUP(D1698:D2410,'Факторы ликвидности'!C$4:L$2204,5,FALSE),0)</f>
        <v>0</v>
      </c>
      <c r="K1698">
        <f>IFERROR(VLOOKUP(D1698:D2410,'Факторы ликвидности'!C$4:L$2204,6,FALSE),0)</f>
        <v>0</v>
      </c>
      <c r="L1698">
        <f>IFERROR(VLOOKUP(D1698:D2410,'Факторы ликвидности'!C$4:L$2204,7,FALSE),0)</f>
        <v>0</v>
      </c>
      <c r="M1698">
        <f>IFERROR(VLOOKUP(D1698:D2410,'Факторы ликвидности'!C$4:L$2204,8,FALSE),0)</f>
        <v>0</v>
      </c>
      <c r="N1698">
        <f>IFERROR(VLOOKUP(D1698:D2410,'Факторы ликвидности'!C$4:L$2204,10,FALSE),0)</f>
        <v>0</v>
      </c>
    </row>
    <row r="1699" spans="2:14" x14ac:dyDescent="0.3">
      <c r="B1699">
        <v>1695</v>
      </c>
      <c r="C1699" s="18">
        <f t="shared" si="31"/>
        <v>5</v>
      </c>
      <c r="D1699" s="19">
        <v>42097</v>
      </c>
      <c r="E1699">
        <f>IFERROR(VLOOKUP(D1698:D2411,'Остатки на корсчетах'!B$3:D$4956,2,FALSE),0)</f>
        <v>1177.9000000000001</v>
      </c>
      <c r="F1699">
        <f>IFERROR(VLOOKUP(D1699:D2411,Сальдо!C$3:D$4010,2,FALSE),0)</f>
        <v>131.6</v>
      </c>
      <c r="G1699">
        <f>IFERROR(VLOOKUP(D1699:D2411,'Факторы ликвидности'!C$4:L$2204,2,FALSE),0)</f>
        <v>-48.91</v>
      </c>
      <c r="H1699">
        <f>IFERROR(VLOOKUP(D1699:D2411,'Факторы ликвидности'!C$4:L$2204,3,FALSE),0)</f>
        <v>-48.85</v>
      </c>
      <c r="I1699">
        <f>IFERROR(VLOOKUP(D1699:D2411,'Факторы ликвидности'!C$4:L$2204,4,FALSE),0)</f>
        <v>0</v>
      </c>
      <c r="J1699">
        <f>IFERROR(VLOOKUP(D1699:D2411,'Факторы ликвидности'!C$4:L$2204,5,FALSE),0)</f>
        <v>0</v>
      </c>
      <c r="K1699">
        <f>IFERROR(VLOOKUP(D1699:D2411,'Факторы ликвидности'!C$4:L$2204,6,FALSE),0)</f>
        <v>0</v>
      </c>
      <c r="L1699">
        <f>IFERROR(VLOOKUP(D1699:D2411,'Факторы ликвидности'!C$4:L$2204,7,FALSE),0)</f>
        <v>0</v>
      </c>
      <c r="M1699">
        <f>IFERROR(VLOOKUP(D1699:D2411,'Факторы ликвидности'!C$4:L$2204,8,FALSE),0)</f>
        <v>0</v>
      </c>
      <c r="N1699">
        <f>IFERROR(VLOOKUP(D1699:D2411,'Факторы ликвидности'!C$4:L$2204,10,FALSE),0)</f>
        <v>-2.11</v>
      </c>
    </row>
    <row r="1700" spans="2:14" x14ac:dyDescent="0.3">
      <c r="B1700">
        <v>1696</v>
      </c>
      <c r="C1700" s="18">
        <f t="shared" si="31"/>
        <v>4</v>
      </c>
      <c r="D1700" s="19">
        <v>42096</v>
      </c>
      <c r="E1700">
        <f>IFERROR(VLOOKUP(D1699:D2412,'Остатки на корсчетах'!B$3:D$4956,2,FALSE),0)</f>
        <v>1238.8</v>
      </c>
      <c r="F1700">
        <f>IFERROR(VLOOKUP(D1700:D2412,Сальдо!C$3:D$4010,2,FALSE),0)</f>
        <v>116.8</v>
      </c>
      <c r="G1700">
        <f>IFERROR(VLOOKUP(D1700:D2412,'Факторы ликвидности'!C$4:L$2204,2,FALSE),0)</f>
        <v>-14.22</v>
      </c>
      <c r="H1700">
        <f>IFERROR(VLOOKUP(D1700:D2412,'Факторы ликвидности'!C$4:L$2204,3,FALSE),0)</f>
        <v>66.13</v>
      </c>
      <c r="I1700">
        <f>IFERROR(VLOOKUP(D1700:D2412,'Факторы ликвидности'!C$4:L$2204,4,FALSE),0)</f>
        <v>0</v>
      </c>
      <c r="J1700">
        <f>IFERROR(VLOOKUP(D1700:D2412,'Факторы ликвидности'!C$4:L$2204,5,FALSE),0)</f>
        <v>0</v>
      </c>
      <c r="K1700">
        <f>IFERROR(VLOOKUP(D1700:D2412,'Факторы ликвидности'!C$4:L$2204,6,FALSE),0)</f>
        <v>0</v>
      </c>
      <c r="L1700">
        <f>IFERROR(VLOOKUP(D1700:D2412,'Факторы ликвидности'!C$4:L$2204,7,FALSE),0)</f>
        <v>0</v>
      </c>
      <c r="M1700">
        <f>IFERROR(VLOOKUP(D1700:D2412,'Факторы ликвидности'!C$4:L$2204,8,FALSE),0)</f>
        <v>0</v>
      </c>
      <c r="N1700">
        <f>IFERROR(VLOOKUP(D1700:D2412,'Факторы ликвидности'!C$4:L$2204,10,FALSE),0)</f>
        <v>-112.79</v>
      </c>
    </row>
    <row r="1701" spans="2:14" x14ac:dyDescent="0.3">
      <c r="B1701">
        <v>1697</v>
      </c>
      <c r="C1701" s="18">
        <f t="shared" si="31"/>
        <v>3</v>
      </c>
      <c r="D1701" s="19">
        <v>42095</v>
      </c>
      <c r="E1701">
        <f>IFERROR(VLOOKUP(D1700:D2413,'Остатки на корсчетах'!B$3:D$4956,2,FALSE),0)</f>
        <v>1342.3</v>
      </c>
      <c r="F1701">
        <f>IFERROR(VLOOKUP(D1701:D2413,Сальдо!C$3:D$4010,2,FALSE),0)</f>
        <v>-122</v>
      </c>
      <c r="G1701">
        <f>IFERROR(VLOOKUP(D1701:D2413,'Факторы ликвидности'!C$4:L$2204,2,FALSE),0)</f>
        <v>21</v>
      </c>
      <c r="H1701">
        <f>IFERROR(VLOOKUP(D1701:D2413,'Факторы ликвидности'!C$4:L$2204,3,FALSE),0)</f>
        <v>125.79</v>
      </c>
      <c r="I1701">
        <f>IFERROR(VLOOKUP(D1701:D2413,'Факторы ликвидности'!C$4:L$2204,4,FALSE),0)</f>
        <v>0</v>
      </c>
      <c r="J1701">
        <f>IFERROR(VLOOKUP(D1701:D2413,'Факторы ликвидности'!C$4:L$2204,5,FALSE),0)</f>
        <v>0</v>
      </c>
      <c r="K1701">
        <f>IFERROR(VLOOKUP(D1701:D2413,'Факторы ликвидности'!C$4:L$2204,6,FALSE),0)</f>
        <v>0</v>
      </c>
      <c r="L1701">
        <f>IFERROR(VLOOKUP(D1701:D2413,'Факторы ликвидности'!C$4:L$2204,7,FALSE),0)</f>
        <v>0</v>
      </c>
      <c r="M1701">
        <f>IFERROR(VLOOKUP(D1701:D2413,'Факторы ликвидности'!C$4:L$2204,8,FALSE),0)</f>
        <v>0</v>
      </c>
      <c r="N1701">
        <f>IFERROR(VLOOKUP(D1701:D2413,'Факторы ликвидности'!C$4:L$2204,10,FALSE),0)</f>
        <v>-250.27</v>
      </c>
    </row>
    <row r="1702" spans="2:14" x14ac:dyDescent="0.3">
      <c r="B1702">
        <v>1698</v>
      </c>
      <c r="C1702" s="16">
        <f t="shared" si="31"/>
        <v>2</v>
      </c>
      <c r="D1702" s="17">
        <v>42094</v>
      </c>
      <c r="E1702">
        <f>IFERROR(VLOOKUP(D1701:D2414,'Остатки на корсчетах'!B$3:D$4956,2,FALSE),0)</f>
        <v>1216.2</v>
      </c>
      <c r="F1702">
        <f>IFERROR(VLOOKUP(D1702:D2414,Сальдо!C$3:D$4010,2,FALSE),0)</f>
        <v>60.3</v>
      </c>
      <c r="G1702">
        <f>IFERROR(VLOOKUP(D1702:D2414,'Факторы ликвидности'!C$4:L$2204,2,FALSE),0)</f>
        <v>41.65</v>
      </c>
      <c r="H1702">
        <f>IFERROR(VLOOKUP(D1702:D2414,'Факторы ликвидности'!C$4:L$2204,3,FALSE),0)</f>
        <v>159.18</v>
      </c>
      <c r="I1702">
        <f>IFERROR(VLOOKUP(D1702:D2414,'Факторы ликвидности'!C$4:L$2204,4,FALSE),0)</f>
        <v>0</v>
      </c>
      <c r="J1702">
        <f>IFERROR(VLOOKUP(D1702:D2414,'Факторы ликвидности'!C$4:L$2204,5,FALSE),0)</f>
        <v>0</v>
      </c>
      <c r="K1702">
        <f>IFERROR(VLOOKUP(D1702:D2414,'Факторы ликвидности'!C$4:L$2204,6,FALSE),0)</f>
        <v>0</v>
      </c>
      <c r="L1702">
        <f>IFERROR(VLOOKUP(D1702:D2414,'Факторы ликвидности'!C$4:L$2204,7,FALSE),0)</f>
        <v>0</v>
      </c>
      <c r="M1702">
        <f>IFERROR(VLOOKUP(D1702:D2414,'Факторы ликвидности'!C$4:L$2204,8,FALSE),0)</f>
        <v>-0.01</v>
      </c>
      <c r="N1702">
        <f>IFERROR(VLOOKUP(D1702:D2414,'Факторы ликвидности'!C$4:L$2204,10,FALSE),0)</f>
        <v>-74.790000000000006</v>
      </c>
    </row>
    <row r="1703" spans="2:14" x14ac:dyDescent="0.3">
      <c r="B1703">
        <v>1699</v>
      </c>
      <c r="C1703" s="16">
        <f t="shared" si="31"/>
        <v>1</v>
      </c>
      <c r="D1703" s="17">
        <v>42093</v>
      </c>
      <c r="E1703">
        <f>IFERROR(VLOOKUP(D1702:D2415,'Остатки на корсчетах'!B$3:D$4956,2,FALSE),0)</f>
        <v>1177.9000000000001</v>
      </c>
      <c r="F1703">
        <f>IFERROR(VLOOKUP(D1703:D2415,Сальдо!C$3:D$4010,2,FALSE),0)</f>
        <v>-130.1</v>
      </c>
      <c r="G1703">
        <f>IFERROR(VLOOKUP(D1703:D2415,'Факторы ликвидности'!C$4:L$2204,2,FALSE),0)</f>
        <v>55.12</v>
      </c>
      <c r="H1703">
        <f>IFERROR(VLOOKUP(D1703:D2415,'Факторы ликвидности'!C$4:L$2204,3,FALSE),0)</f>
        <v>-180.78</v>
      </c>
      <c r="I1703">
        <f>IFERROR(VLOOKUP(D1703:D2415,'Факторы ликвидности'!C$4:L$2204,4,FALSE),0)</f>
        <v>0</v>
      </c>
      <c r="J1703">
        <f>IFERROR(VLOOKUP(D1703:D2415,'Факторы ликвидности'!C$4:L$2204,5,FALSE),0)</f>
        <v>0</v>
      </c>
      <c r="K1703">
        <f>IFERROR(VLOOKUP(D1703:D2415,'Факторы ликвидности'!C$4:L$2204,6,FALSE),0)</f>
        <v>0</v>
      </c>
      <c r="L1703">
        <f>IFERROR(VLOOKUP(D1703:D2415,'Факторы ликвидности'!C$4:L$2204,7,FALSE),0)</f>
        <v>0</v>
      </c>
      <c r="M1703">
        <f>IFERROR(VLOOKUP(D1703:D2415,'Факторы ликвидности'!C$4:L$2204,8,FALSE),0)</f>
        <v>0</v>
      </c>
      <c r="N1703">
        <f>IFERROR(VLOOKUP(D1703:D2415,'Факторы ликвидности'!C$4:L$2204,10,FALSE),0)</f>
        <v>164</v>
      </c>
    </row>
    <row r="1704" spans="2:14" x14ac:dyDescent="0.3">
      <c r="B1704">
        <v>1700</v>
      </c>
      <c r="C1704" s="16">
        <f t="shared" si="31"/>
        <v>7</v>
      </c>
      <c r="D1704" s="17">
        <v>42092</v>
      </c>
      <c r="E1704">
        <f>IFERROR(VLOOKUP(D1703:D2416,'Остатки на корсчетах'!B$3:D$4956,2,FALSE),0)</f>
        <v>0</v>
      </c>
      <c r="F1704">
        <f>IFERROR(VLOOKUP(D1704:D2416,Сальдо!C$3:D$4010,2,FALSE),0)</f>
        <v>0</v>
      </c>
      <c r="G1704">
        <f>IFERROR(VLOOKUP(D1704:D2416,'Факторы ликвидности'!C$4:L$2204,2,FALSE),0)</f>
        <v>0</v>
      </c>
      <c r="H1704">
        <f>IFERROR(VLOOKUP(D1704:D2416,'Факторы ликвидности'!C$4:L$2204,3,FALSE),0)</f>
        <v>0</v>
      </c>
      <c r="I1704">
        <f>IFERROR(VLOOKUP(D1704:D2416,'Факторы ликвидности'!C$4:L$2204,4,FALSE),0)</f>
        <v>0</v>
      </c>
      <c r="J1704">
        <f>IFERROR(VLOOKUP(D1704:D2416,'Факторы ликвидности'!C$4:L$2204,5,FALSE),0)</f>
        <v>0</v>
      </c>
      <c r="K1704">
        <f>IFERROR(VLOOKUP(D1704:D2416,'Факторы ликвидности'!C$4:L$2204,6,FALSE),0)</f>
        <v>0</v>
      </c>
      <c r="L1704">
        <f>IFERROR(VLOOKUP(D1704:D2416,'Факторы ликвидности'!C$4:L$2204,7,FALSE),0)</f>
        <v>0</v>
      </c>
      <c r="M1704">
        <f>IFERROR(VLOOKUP(D1704:D2416,'Факторы ликвидности'!C$4:L$2204,8,FALSE),0)</f>
        <v>0</v>
      </c>
      <c r="N1704">
        <f>IFERROR(VLOOKUP(D1704:D2416,'Факторы ликвидности'!C$4:L$2204,10,FALSE),0)</f>
        <v>0</v>
      </c>
    </row>
    <row r="1705" spans="2:14" x14ac:dyDescent="0.3">
      <c r="B1705">
        <v>1701</v>
      </c>
      <c r="C1705" s="16">
        <f t="shared" si="31"/>
        <v>6</v>
      </c>
      <c r="D1705" s="17">
        <v>42091</v>
      </c>
      <c r="E1705">
        <f>IFERROR(VLOOKUP(D1704:D2417,'Остатки на корсчетах'!B$3:D$4956,2,FALSE),0)</f>
        <v>0</v>
      </c>
      <c r="F1705">
        <f>IFERROR(VLOOKUP(D1705:D2417,Сальдо!C$3:D$4010,2,FALSE),0)</f>
        <v>0</v>
      </c>
      <c r="G1705">
        <f>IFERROR(VLOOKUP(D1705:D2417,'Факторы ликвидности'!C$4:L$2204,2,FALSE),0)</f>
        <v>0</v>
      </c>
      <c r="H1705">
        <f>IFERROR(VLOOKUP(D1705:D2417,'Факторы ликвидности'!C$4:L$2204,3,FALSE),0)</f>
        <v>0</v>
      </c>
      <c r="I1705">
        <f>IFERROR(VLOOKUP(D1705:D2417,'Факторы ликвидности'!C$4:L$2204,4,FALSE),0)</f>
        <v>0</v>
      </c>
      <c r="J1705">
        <f>IFERROR(VLOOKUP(D1705:D2417,'Факторы ликвидности'!C$4:L$2204,5,FALSE),0)</f>
        <v>0</v>
      </c>
      <c r="K1705">
        <f>IFERROR(VLOOKUP(D1705:D2417,'Факторы ликвидности'!C$4:L$2204,6,FALSE),0)</f>
        <v>0</v>
      </c>
      <c r="L1705">
        <f>IFERROR(VLOOKUP(D1705:D2417,'Факторы ликвидности'!C$4:L$2204,7,FALSE),0)</f>
        <v>0</v>
      </c>
      <c r="M1705">
        <f>IFERROR(VLOOKUP(D1705:D2417,'Факторы ликвидности'!C$4:L$2204,8,FALSE),0)</f>
        <v>0</v>
      </c>
      <c r="N1705">
        <f>IFERROR(VLOOKUP(D1705:D2417,'Факторы ликвидности'!C$4:L$2204,10,FALSE),0)</f>
        <v>0</v>
      </c>
    </row>
    <row r="1706" spans="2:14" x14ac:dyDescent="0.3">
      <c r="B1706">
        <v>1702</v>
      </c>
      <c r="C1706" s="16">
        <f t="shared" si="31"/>
        <v>5</v>
      </c>
      <c r="D1706" s="17">
        <v>42090</v>
      </c>
      <c r="E1706">
        <f>IFERROR(VLOOKUP(D1705:D2418,'Остатки на корсчетах'!B$3:D$4956,2,FALSE),0)</f>
        <v>1216.4000000000001</v>
      </c>
      <c r="F1706">
        <f>IFERROR(VLOOKUP(D1706:D2418,Сальдо!C$3:D$4010,2,FALSE),0)</f>
        <v>-144.19999999999999</v>
      </c>
      <c r="G1706">
        <f>IFERROR(VLOOKUP(D1706:D2418,'Факторы ликвидности'!C$4:L$2204,2,FALSE),0)</f>
        <v>-1.35</v>
      </c>
      <c r="H1706">
        <f>IFERROR(VLOOKUP(D1706:D2418,'Факторы ликвидности'!C$4:L$2204,3,FALSE),0)</f>
        <v>-29.43</v>
      </c>
      <c r="I1706">
        <f>IFERROR(VLOOKUP(D1706:D2418,'Факторы ликвидности'!C$4:L$2204,4,FALSE),0)</f>
        <v>0</v>
      </c>
      <c r="J1706">
        <f>IFERROR(VLOOKUP(D1706:D2418,'Факторы ликвидности'!C$4:L$2204,5,FALSE),0)</f>
        <v>0</v>
      </c>
      <c r="K1706">
        <f>IFERROR(VLOOKUP(D1706:D2418,'Факторы ликвидности'!C$4:L$2204,6,FALSE),0)</f>
        <v>0</v>
      </c>
      <c r="L1706">
        <f>IFERROR(VLOOKUP(D1706:D2418,'Факторы ликвидности'!C$4:L$2204,7,FALSE),0)</f>
        <v>0</v>
      </c>
      <c r="M1706">
        <f>IFERROR(VLOOKUP(D1706:D2418,'Факторы ликвидности'!C$4:L$2204,8,FALSE),0)</f>
        <v>7.0000000000000007E-2</v>
      </c>
      <c r="N1706">
        <f>IFERROR(VLOOKUP(D1706:D2418,'Факторы ликвидности'!C$4:L$2204,10,FALSE),0)</f>
        <v>-7.83</v>
      </c>
    </row>
    <row r="1707" spans="2:14" x14ac:dyDescent="0.3">
      <c r="B1707">
        <v>1703</v>
      </c>
      <c r="C1707" s="16">
        <f t="shared" si="31"/>
        <v>4</v>
      </c>
      <c r="D1707" s="17">
        <v>42089</v>
      </c>
      <c r="E1707">
        <f>IFERROR(VLOOKUP(D1706:D2419,'Остатки на корсчетах'!B$3:D$4956,2,FALSE),0)</f>
        <v>1251.2</v>
      </c>
      <c r="F1707">
        <f>IFERROR(VLOOKUP(D1707:D2419,Сальдо!C$3:D$4010,2,FALSE),0)</f>
        <v>-249.6</v>
      </c>
      <c r="G1707">
        <f>IFERROR(VLOOKUP(D1707:D2419,'Факторы ликвидности'!C$4:L$2204,2,FALSE),0)</f>
        <v>12.63</v>
      </c>
      <c r="H1707">
        <f>IFERROR(VLOOKUP(D1707:D2419,'Факторы ликвидности'!C$4:L$2204,3,FALSE),0)</f>
        <v>83.82</v>
      </c>
      <c r="I1707">
        <f>IFERROR(VLOOKUP(D1707:D2419,'Факторы ликвидности'!C$4:L$2204,4,FALSE),0)</f>
        <v>0</v>
      </c>
      <c r="J1707">
        <f>IFERROR(VLOOKUP(D1707:D2419,'Факторы ликвидности'!C$4:L$2204,5,FALSE),0)</f>
        <v>0</v>
      </c>
      <c r="K1707">
        <f>IFERROR(VLOOKUP(D1707:D2419,'Факторы ликвидности'!C$4:L$2204,6,FALSE),0)</f>
        <v>0</v>
      </c>
      <c r="L1707">
        <f>IFERROR(VLOOKUP(D1707:D2419,'Факторы ликвидности'!C$4:L$2204,7,FALSE),0)</f>
        <v>0</v>
      </c>
      <c r="M1707">
        <f>IFERROR(VLOOKUP(D1707:D2419,'Факторы ликвидности'!C$4:L$2204,8,FALSE),0)</f>
        <v>-0.01</v>
      </c>
      <c r="N1707">
        <f>IFERROR(VLOOKUP(D1707:D2419,'Факторы ликвидности'!C$4:L$2204,10,FALSE),0)</f>
        <v>-131.22999999999999</v>
      </c>
    </row>
    <row r="1708" spans="2:14" x14ac:dyDescent="0.3">
      <c r="B1708">
        <v>1704</v>
      </c>
      <c r="C1708" s="16">
        <f t="shared" si="31"/>
        <v>3</v>
      </c>
      <c r="D1708" s="17">
        <v>42088</v>
      </c>
      <c r="E1708">
        <f>IFERROR(VLOOKUP(D1707:D2420,'Остатки на корсчетах'!B$3:D$4956,2,FALSE),0)</f>
        <v>1412.4</v>
      </c>
      <c r="F1708">
        <f>IFERROR(VLOOKUP(D1708:D2420,Сальдо!C$3:D$4010,2,FALSE),0)</f>
        <v>140.80000000000001</v>
      </c>
      <c r="G1708">
        <f>IFERROR(VLOOKUP(D1708:D2420,'Факторы ликвидности'!C$4:L$2204,2,FALSE),0)</f>
        <v>32.869999999999997</v>
      </c>
      <c r="H1708">
        <f>IFERROR(VLOOKUP(D1708:D2420,'Факторы ликвидности'!C$4:L$2204,3,FALSE),0)</f>
        <v>-591.27</v>
      </c>
      <c r="I1708">
        <f>IFERROR(VLOOKUP(D1708:D2420,'Факторы ликвидности'!C$4:L$2204,4,FALSE),0)</f>
        <v>0</v>
      </c>
      <c r="J1708">
        <f>IFERROR(VLOOKUP(D1708:D2420,'Факторы ликвидности'!C$4:L$2204,5,FALSE),0)</f>
        <v>0</v>
      </c>
      <c r="K1708">
        <f>IFERROR(VLOOKUP(D1708:D2420,'Факторы ликвидности'!C$4:L$2204,6,FALSE),0)</f>
        <v>0</v>
      </c>
      <c r="L1708">
        <f>IFERROR(VLOOKUP(D1708:D2420,'Факторы ликвидности'!C$4:L$2204,7,FALSE),0)</f>
        <v>0</v>
      </c>
      <c r="M1708">
        <f>IFERROR(VLOOKUP(D1708:D2420,'Факторы ликвидности'!C$4:L$2204,8,FALSE),0)</f>
        <v>0.02</v>
      </c>
      <c r="N1708">
        <f>IFERROR(VLOOKUP(D1708:D2420,'Факторы ликвидности'!C$4:L$2204,10,FALSE),0)</f>
        <v>397.25</v>
      </c>
    </row>
    <row r="1709" spans="2:14" x14ac:dyDescent="0.3">
      <c r="B1709">
        <v>1705</v>
      </c>
      <c r="C1709" s="18">
        <f t="shared" si="31"/>
        <v>2</v>
      </c>
      <c r="D1709" s="8">
        <v>42087</v>
      </c>
      <c r="E1709">
        <f>IFERROR(VLOOKUP(D1708:D2421,'Остатки на корсчетах'!B$3:D$4956,2,FALSE),0)</f>
        <v>1377.6</v>
      </c>
      <c r="F1709">
        <f>IFERROR(VLOOKUP(D1709:D2421,Сальдо!C$3:D$4010,2,FALSE),0)</f>
        <v>35.4</v>
      </c>
      <c r="G1709">
        <f>IFERROR(VLOOKUP(D1709:D2421,'Факторы ликвидности'!C$4:L$2204,2,FALSE),0)</f>
        <v>44.22</v>
      </c>
      <c r="H1709">
        <f>IFERROR(VLOOKUP(D1709:D2421,'Факторы ликвидности'!C$4:L$2204,3,FALSE),0)</f>
        <v>-12.64</v>
      </c>
      <c r="I1709">
        <f>IFERROR(VLOOKUP(D1709:D2421,'Факторы ликвидности'!C$4:L$2204,4,FALSE),0)</f>
        <v>0</v>
      </c>
      <c r="J1709">
        <f>IFERROR(VLOOKUP(D1709:D2421,'Факторы ликвидности'!C$4:L$2204,5,FALSE),0)</f>
        <v>0</v>
      </c>
      <c r="K1709">
        <f>IFERROR(VLOOKUP(D1709:D2421,'Факторы ликвидности'!C$4:L$2204,6,FALSE),0)</f>
        <v>0</v>
      </c>
      <c r="L1709">
        <f>IFERROR(VLOOKUP(D1709:D2421,'Факторы ликвидности'!C$4:L$2204,7,FALSE),0)</f>
        <v>0</v>
      </c>
      <c r="M1709">
        <f>IFERROR(VLOOKUP(D1709:D2421,'Факторы ликвидности'!C$4:L$2204,8,FALSE),0)</f>
        <v>0.2</v>
      </c>
      <c r="N1709">
        <f>IFERROR(VLOOKUP(D1709:D2421,'Факторы ликвидности'!C$4:L$2204,10,FALSE),0)</f>
        <v>2.95</v>
      </c>
    </row>
    <row r="1710" spans="2:14" x14ac:dyDescent="0.3">
      <c r="B1710">
        <v>1706</v>
      </c>
      <c r="C1710" s="18">
        <f t="shared" si="31"/>
        <v>1</v>
      </c>
      <c r="D1710" s="8">
        <v>42086</v>
      </c>
      <c r="E1710">
        <f>IFERROR(VLOOKUP(D1709:D2422,'Остатки на корсчетах'!B$3:D$4956,2,FALSE),0)</f>
        <v>1328.3</v>
      </c>
      <c r="F1710">
        <f>IFERROR(VLOOKUP(D1710:D2422,Сальдо!C$3:D$4010,2,FALSE),0)</f>
        <v>3.2</v>
      </c>
      <c r="G1710">
        <f>IFERROR(VLOOKUP(D1710:D2422,'Факторы ликвидности'!C$4:L$2204,2,FALSE),0)</f>
        <v>55.84</v>
      </c>
      <c r="H1710">
        <f>IFERROR(VLOOKUP(D1710:D2422,'Факторы ликвидности'!C$4:L$2204,3,FALSE),0)</f>
        <v>0.38</v>
      </c>
      <c r="I1710">
        <f>IFERROR(VLOOKUP(D1710:D2422,'Факторы ликвидности'!C$4:L$2204,4,FALSE),0)</f>
        <v>0</v>
      </c>
      <c r="J1710">
        <f>IFERROR(VLOOKUP(D1710:D2422,'Факторы ликвидности'!C$4:L$2204,5,FALSE),0)</f>
        <v>0</v>
      </c>
      <c r="K1710">
        <f>IFERROR(VLOOKUP(D1710:D2422,'Факторы ликвидности'!C$4:L$2204,6,FALSE),0)</f>
        <v>0</v>
      </c>
      <c r="L1710">
        <f>IFERROR(VLOOKUP(D1710:D2422,'Факторы ликвидности'!C$4:L$2204,7,FALSE),0)</f>
        <v>0</v>
      </c>
      <c r="M1710">
        <f>IFERROR(VLOOKUP(D1710:D2422,'Факторы ликвидности'!C$4:L$2204,8,FALSE),0)</f>
        <v>0</v>
      </c>
      <c r="N1710">
        <f>IFERROR(VLOOKUP(D1710:D2422,'Факторы ликвидности'!C$4:L$2204,10,FALSE),0)</f>
        <v>-6.85</v>
      </c>
    </row>
    <row r="1711" spans="2:14" x14ac:dyDescent="0.3">
      <c r="B1711">
        <v>1707</v>
      </c>
      <c r="C1711" s="18">
        <f t="shared" si="31"/>
        <v>7</v>
      </c>
      <c r="D1711" s="19">
        <v>42085</v>
      </c>
      <c r="E1711">
        <f>IFERROR(VLOOKUP(D1710:D2423,'Остатки на корсчетах'!B$3:D$4956,2,FALSE),0)</f>
        <v>0</v>
      </c>
      <c r="F1711">
        <f>IFERROR(VLOOKUP(D1711:D2423,Сальдо!C$3:D$4010,2,FALSE),0)</f>
        <v>0</v>
      </c>
      <c r="G1711">
        <f>IFERROR(VLOOKUP(D1711:D2423,'Факторы ликвидности'!C$4:L$2204,2,FALSE),0)</f>
        <v>0</v>
      </c>
      <c r="H1711">
        <f>IFERROR(VLOOKUP(D1711:D2423,'Факторы ликвидности'!C$4:L$2204,3,FALSE),0)</f>
        <v>0</v>
      </c>
      <c r="I1711">
        <f>IFERROR(VLOOKUP(D1711:D2423,'Факторы ликвидности'!C$4:L$2204,4,FALSE),0)</f>
        <v>0</v>
      </c>
      <c r="J1711">
        <f>IFERROR(VLOOKUP(D1711:D2423,'Факторы ликвидности'!C$4:L$2204,5,FALSE),0)</f>
        <v>0</v>
      </c>
      <c r="K1711">
        <f>IFERROR(VLOOKUP(D1711:D2423,'Факторы ликвидности'!C$4:L$2204,6,FALSE),0)</f>
        <v>0</v>
      </c>
      <c r="L1711">
        <f>IFERROR(VLOOKUP(D1711:D2423,'Факторы ликвидности'!C$4:L$2204,7,FALSE),0)</f>
        <v>0</v>
      </c>
      <c r="M1711">
        <f>IFERROR(VLOOKUP(D1711:D2423,'Факторы ликвидности'!C$4:L$2204,8,FALSE),0)</f>
        <v>0</v>
      </c>
      <c r="N1711">
        <f>IFERROR(VLOOKUP(D1711:D2423,'Факторы ликвидности'!C$4:L$2204,10,FALSE),0)</f>
        <v>0</v>
      </c>
    </row>
    <row r="1712" spans="2:14" x14ac:dyDescent="0.3">
      <c r="B1712">
        <v>1708</v>
      </c>
      <c r="C1712" s="18">
        <f t="shared" si="31"/>
        <v>6</v>
      </c>
      <c r="D1712" s="19">
        <v>42084</v>
      </c>
      <c r="E1712">
        <f>IFERROR(VLOOKUP(D1711:D2424,'Остатки на корсчетах'!B$3:D$4956,2,FALSE),0)</f>
        <v>0</v>
      </c>
      <c r="F1712">
        <f>IFERROR(VLOOKUP(D1712:D2424,Сальдо!C$3:D$4010,2,FALSE),0)</f>
        <v>0</v>
      </c>
      <c r="G1712">
        <f>IFERROR(VLOOKUP(D1712:D2424,'Факторы ликвидности'!C$4:L$2204,2,FALSE),0)</f>
        <v>0</v>
      </c>
      <c r="H1712">
        <f>IFERROR(VLOOKUP(D1712:D2424,'Факторы ликвидности'!C$4:L$2204,3,FALSE),0)</f>
        <v>0</v>
      </c>
      <c r="I1712">
        <f>IFERROR(VLOOKUP(D1712:D2424,'Факторы ликвидности'!C$4:L$2204,4,FALSE),0)</f>
        <v>0</v>
      </c>
      <c r="J1712">
        <f>IFERROR(VLOOKUP(D1712:D2424,'Факторы ликвидности'!C$4:L$2204,5,FALSE),0)</f>
        <v>0</v>
      </c>
      <c r="K1712">
        <f>IFERROR(VLOOKUP(D1712:D2424,'Факторы ликвидности'!C$4:L$2204,6,FALSE),0)</f>
        <v>0</v>
      </c>
      <c r="L1712">
        <f>IFERROR(VLOOKUP(D1712:D2424,'Факторы ликвидности'!C$4:L$2204,7,FALSE),0)</f>
        <v>0</v>
      </c>
      <c r="M1712">
        <f>IFERROR(VLOOKUP(D1712:D2424,'Факторы ликвидности'!C$4:L$2204,8,FALSE),0)</f>
        <v>0</v>
      </c>
      <c r="N1712">
        <f>IFERROR(VLOOKUP(D1712:D2424,'Факторы ликвидности'!C$4:L$2204,10,FALSE),0)</f>
        <v>0</v>
      </c>
    </row>
    <row r="1713" spans="2:14" x14ac:dyDescent="0.3">
      <c r="B1713">
        <v>1709</v>
      </c>
      <c r="C1713" s="18">
        <f t="shared" si="31"/>
        <v>5</v>
      </c>
      <c r="D1713" s="19">
        <v>42083</v>
      </c>
      <c r="E1713">
        <f>IFERROR(VLOOKUP(D1712:D2425,'Остатки на корсчетах'!B$3:D$4956,2,FALSE),0)</f>
        <v>1278.8</v>
      </c>
      <c r="F1713">
        <f>IFERROR(VLOOKUP(D1713:D2425,Сальдо!C$3:D$4010,2,FALSE),0)</f>
        <v>-59.5</v>
      </c>
      <c r="G1713">
        <f>IFERROR(VLOOKUP(D1713:D2425,'Факторы ликвидности'!C$4:L$2204,2,FALSE),0)</f>
        <v>-15.39</v>
      </c>
      <c r="H1713">
        <f>IFERROR(VLOOKUP(D1713:D2425,'Факторы ликвидности'!C$4:L$2204,3,FALSE),0)</f>
        <v>198.29</v>
      </c>
      <c r="I1713">
        <f>IFERROR(VLOOKUP(D1713:D2425,'Факторы ликвидности'!C$4:L$2204,4,FALSE),0)</f>
        <v>0</v>
      </c>
      <c r="J1713">
        <f>IFERROR(VLOOKUP(D1713:D2425,'Факторы ликвидности'!C$4:L$2204,5,FALSE),0)</f>
        <v>0</v>
      </c>
      <c r="K1713">
        <f>IFERROR(VLOOKUP(D1713:D2425,'Факторы ликвидности'!C$4:L$2204,6,FALSE),0)</f>
        <v>0</v>
      </c>
      <c r="L1713">
        <f>IFERROR(VLOOKUP(D1713:D2425,'Факторы ликвидности'!C$4:L$2204,7,FALSE),0)</f>
        <v>0</v>
      </c>
      <c r="M1713">
        <f>IFERROR(VLOOKUP(D1713:D2425,'Факторы ликвидности'!C$4:L$2204,8,FALSE),0)</f>
        <v>-0.01</v>
      </c>
      <c r="N1713">
        <f>IFERROR(VLOOKUP(D1713:D2425,'Факторы ликвидности'!C$4:L$2204,10,FALSE),0)</f>
        <v>-133.44</v>
      </c>
    </row>
    <row r="1714" spans="2:14" x14ac:dyDescent="0.3">
      <c r="B1714">
        <v>1710</v>
      </c>
      <c r="C1714" s="18">
        <f t="shared" si="31"/>
        <v>4</v>
      </c>
      <c r="D1714" s="19">
        <v>42082</v>
      </c>
      <c r="E1714">
        <f>IFERROR(VLOOKUP(D1713:D2426,'Остатки на корсчетах'!B$3:D$4956,2,FALSE),0)</f>
        <v>1379.1</v>
      </c>
      <c r="F1714">
        <f>IFERROR(VLOOKUP(D1714:D2426,Сальдо!C$3:D$4010,2,FALSE),0)</f>
        <v>-108.9</v>
      </c>
      <c r="G1714">
        <f>IFERROR(VLOOKUP(D1714:D2426,'Факторы ликвидности'!C$4:L$2204,2,FALSE),0)</f>
        <v>-5.21</v>
      </c>
      <c r="H1714">
        <f>IFERROR(VLOOKUP(D1714:D2426,'Факторы ликвидности'!C$4:L$2204,3,FALSE),0)</f>
        <v>-59.97</v>
      </c>
      <c r="I1714">
        <f>IFERROR(VLOOKUP(D1714:D2426,'Факторы ликвидности'!C$4:L$2204,4,FALSE),0)</f>
        <v>0</v>
      </c>
      <c r="J1714">
        <f>IFERROR(VLOOKUP(D1714:D2426,'Факторы ликвидности'!C$4:L$2204,5,FALSE),0)</f>
        <v>0</v>
      </c>
      <c r="K1714">
        <f>IFERROR(VLOOKUP(D1714:D2426,'Факторы ликвидности'!C$4:L$2204,6,FALSE),0)</f>
        <v>0</v>
      </c>
      <c r="L1714">
        <f>IFERROR(VLOOKUP(D1714:D2426,'Факторы ликвидности'!C$4:L$2204,7,FALSE),0)</f>
        <v>0</v>
      </c>
      <c r="M1714">
        <f>IFERROR(VLOOKUP(D1714:D2426,'Факторы ликвидности'!C$4:L$2204,8,FALSE),0)</f>
        <v>-0.02</v>
      </c>
      <c r="N1714">
        <f>IFERROR(VLOOKUP(D1714:D2426,'Факторы ликвидности'!C$4:L$2204,10,FALSE),0)</f>
        <v>-35.11</v>
      </c>
    </row>
    <row r="1715" spans="2:14" x14ac:dyDescent="0.3">
      <c r="B1715">
        <v>1711</v>
      </c>
      <c r="C1715" s="18">
        <f t="shared" si="31"/>
        <v>3</v>
      </c>
      <c r="D1715" s="19">
        <v>42081</v>
      </c>
      <c r="E1715">
        <f>IFERROR(VLOOKUP(D1714:D2427,'Остатки на корсчетах'!B$3:D$4956,2,FALSE),0)</f>
        <v>1315.9</v>
      </c>
      <c r="F1715">
        <f>IFERROR(VLOOKUP(D1715:D2427,Сальдо!C$3:D$4010,2,FALSE),0)</f>
        <v>83.3</v>
      </c>
      <c r="G1715">
        <f>IFERROR(VLOOKUP(D1715:D2427,'Факторы ликвидности'!C$4:L$2204,2,FALSE),0)</f>
        <v>5.6</v>
      </c>
      <c r="H1715">
        <f>IFERROR(VLOOKUP(D1715:D2427,'Факторы ликвидности'!C$4:L$2204,3,FALSE),0)</f>
        <v>-90.29</v>
      </c>
      <c r="I1715">
        <f>IFERROR(VLOOKUP(D1715:D2427,'Факторы ликвидности'!C$4:L$2204,4,FALSE),0)</f>
        <v>0</v>
      </c>
      <c r="J1715">
        <f>IFERROR(VLOOKUP(D1715:D2427,'Факторы ликвидности'!C$4:L$2204,5,FALSE),0)</f>
        <v>0</v>
      </c>
      <c r="K1715">
        <f>IFERROR(VLOOKUP(D1715:D2427,'Факторы ликвидности'!C$4:L$2204,6,FALSE),0)</f>
        <v>0</v>
      </c>
      <c r="L1715">
        <f>IFERROR(VLOOKUP(D1715:D2427,'Факторы ликвидности'!C$4:L$2204,7,FALSE),0)</f>
        <v>0</v>
      </c>
      <c r="M1715">
        <f>IFERROR(VLOOKUP(D1715:D2427,'Факторы ликвидности'!C$4:L$2204,8,FALSE),0)</f>
        <v>-8.86</v>
      </c>
      <c r="N1715">
        <f>IFERROR(VLOOKUP(D1715:D2427,'Факторы ликвидности'!C$4:L$2204,10,FALSE),0)</f>
        <v>156.81</v>
      </c>
    </row>
    <row r="1716" spans="2:14" x14ac:dyDescent="0.3">
      <c r="B1716">
        <v>1712</v>
      </c>
      <c r="C1716" s="16">
        <f t="shared" si="31"/>
        <v>2</v>
      </c>
      <c r="D1716" s="17">
        <v>42080</v>
      </c>
      <c r="E1716">
        <f>IFERROR(VLOOKUP(D1715:D2428,'Остатки на корсчетах'!B$3:D$4956,2,FALSE),0)</f>
        <v>1228.4000000000001</v>
      </c>
      <c r="F1716">
        <f>IFERROR(VLOOKUP(D1716:D2428,Сальдо!C$3:D$4010,2,FALSE),0)</f>
        <v>-44.8</v>
      </c>
      <c r="G1716">
        <f>IFERROR(VLOOKUP(D1716:D2428,'Факторы ликвидности'!C$4:L$2204,2,FALSE),0)</f>
        <v>13.71</v>
      </c>
      <c r="H1716">
        <f>IFERROR(VLOOKUP(D1716:D2428,'Факторы ликвидности'!C$4:L$2204,3,FALSE),0)</f>
        <v>71.989999999999995</v>
      </c>
      <c r="I1716">
        <f>IFERROR(VLOOKUP(D1716:D2428,'Факторы ликвидности'!C$4:L$2204,4,FALSE),0)</f>
        <v>0</v>
      </c>
      <c r="J1716">
        <f>IFERROR(VLOOKUP(D1716:D2428,'Факторы ликвидности'!C$4:L$2204,5,FALSE),0)</f>
        <v>0</v>
      </c>
      <c r="K1716">
        <f>IFERROR(VLOOKUP(D1716:D2428,'Факторы ликвидности'!C$4:L$2204,6,FALSE),0)</f>
        <v>0</v>
      </c>
      <c r="L1716">
        <f>IFERROR(VLOOKUP(D1716:D2428,'Факторы ликвидности'!C$4:L$2204,7,FALSE),0)</f>
        <v>0</v>
      </c>
      <c r="M1716">
        <f>IFERROR(VLOOKUP(D1716:D2428,'Факторы ликвидности'!C$4:L$2204,8,FALSE),0)</f>
        <v>-3.3</v>
      </c>
      <c r="N1716">
        <f>IFERROR(VLOOKUP(D1716:D2428,'Факторы ликвидности'!C$4:L$2204,10,FALSE),0)</f>
        <v>5.04</v>
      </c>
    </row>
    <row r="1717" spans="2:14" x14ac:dyDescent="0.3">
      <c r="B1717">
        <v>1713</v>
      </c>
      <c r="C1717" s="16">
        <f t="shared" si="31"/>
        <v>1</v>
      </c>
      <c r="D1717" s="17">
        <v>42079</v>
      </c>
      <c r="E1717">
        <f>IFERROR(VLOOKUP(D1716:D2429,'Остатки на корсчетах'!B$3:D$4956,2,FALSE),0)</f>
        <v>1047.7</v>
      </c>
      <c r="F1717">
        <f>IFERROR(VLOOKUP(D1717:D2429,Сальдо!C$3:D$4010,2,FALSE),0)</f>
        <v>58.1</v>
      </c>
      <c r="G1717">
        <f>IFERROR(VLOOKUP(D1717:D2429,'Факторы ликвидности'!C$4:L$2204,2,FALSE),0)</f>
        <v>31.44</v>
      </c>
      <c r="H1717">
        <f>IFERROR(VLOOKUP(D1717:D2429,'Факторы ликвидности'!C$4:L$2204,3,FALSE),0)</f>
        <v>-36.020000000000003</v>
      </c>
      <c r="I1717">
        <f>IFERROR(VLOOKUP(D1717:D2429,'Факторы ликвидности'!C$4:L$2204,4,FALSE),0)</f>
        <v>0</v>
      </c>
      <c r="J1717">
        <f>IFERROR(VLOOKUP(D1717:D2429,'Факторы ликвидности'!C$4:L$2204,5,FALSE),0)</f>
        <v>0</v>
      </c>
      <c r="K1717">
        <f>IFERROR(VLOOKUP(D1717:D2429,'Факторы ликвидности'!C$4:L$2204,6,FALSE),0)</f>
        <v>0</v>
      </c>
      <c r="L1717">
        <f>IFERROR(VLOOKUP(D1717:D2429,'Факторы ликвидности'!C$4:L$2204,7,FALSE),0)</f>
        <v>0</v>
      </c>
      <c r="M1717">
        <f>IFERROR(VLOOKUP(D1717:D2429,'Факторы ликвидности'!C$4:L$2204,8,FALSE),0)</f>
        <v>-0.22</v>
      </c>
      <c r="N1717">
        <f>IFERROR(VLOOKUP(D1717:D2429,'Факторы ликвидности'!C$4:L$2204,10,FALSE),0)</f>
        <v>185.5</v>
      </c>
    </row>
    <row r="1718" spans="2:14" x14ac:dyDescent="0.3">
      <c r="B1718">
        <v>1714</v>
      </c>
      <c r="C1718" s="16">
        <f t="shared" si="31"/>
        <v>7</v>
      </c>
      <c r="D1718" s="17">
        <v>42078</v>
      </c>
      <c r="E1718">
        <f>IFERROR(VLOOKUP(D1717:D2430,'Остатки на корсчетах'!B$3:D$4956,2,FALSE),0)</f>
        <v>0</v>
      </c>
      <c r="F1718">
        <f>IFERROR(VLOOKUP(D1718:D2430,Сальдо!C$3:D$4010,2,FALSE),0)</f>
        <v>0</v>
      </c>
      <c r="G1718">
        <f>IFERROR(VLOOKUP(D1718:D2430,'Факторы ликвидности'!C$4:L$2204,2,FALSE),0)</f>
        <v>0</v>
      </c>
      <c r="H1718">
        <f>IFERROR(VLOOKUP(D1718:D2430,'Факторы ликвидности'!C$4:L$2204,3,FALSE),0)</f>
        <v>0</v>
      </c>
      <c r="I1718">
        <f>IFERROR(VLOOKUP(D1718:D2430,'Факторы ликвидности'!C$4:L$2204,4,FALSE),0)</f>
        <v>0</v>
      </c>
      <c r="J1718">
        <f>IFERROR(VLOOKUP(D1718:D2430,'Факторы ликвидности'!C$4:L$2204,5,FALSE),0)</f>
        <v>0</v>
      </c>
      <c r="K1718">
        <f>IFERROR(VLOOKUP(D1718:D2430,'Факторы ликвидности'!C$4:L$2204,6,FALSE),0)</f>
        <v>0</v>
      </c>
      <c r="L1718">
        <f>IFERROR(VLOOKUP(D1718:D2430,'Факторы ликвидности'!C$4:L$2204,7,FALSE),0)</f>
        <v>0</v>
      </c>
      <c r="M1718">
        <f>IFERROR(VLOOKUP(D1718:D2430,'Факторы ликвидности'!C$4:L$2204,8,FALSE),0)</f>
        <v>0</v>
      </c>
      <c r="N1718">
        <f>IFERROR(VLOOKUP(D1718:D2430,'Факторы ликвидности'!C$4:L$2204,10,FALSE),0)</f>
        <v>0</v>
      </c>
    </row>
    <row r="1719" spans="2:14" x14ac:dyDescent="0.3">
      <c r="B1719">
        <v>1715</v>
      </c>
      <c r="C1719" s="16">
        <f t="shared" si="31"/>
        <v>6</v>
      </c>
      <c r="D1719" s="17">
        <v>42077</v>
      </c>
      <c r="E1719">
        <f>IFERROR(VLOOKUP(D1718:D2431,'Остатки на корсчетах'!B$3:D$4956,2,FALSE),0)</f>
        <v>0</v>
      </c>
      <c r="F1719">
        <f>IFERROR(VLOOKUP(D1719:D2431,Сальдо!C$3:D$4010,2,FALSE),0)</f>
        <v>0</v>
      </c>
      <c r="G1719">
        <f>IFERROR(VLOOKUP(D1719:D2431,'Факторы ликвидности'!C$4:L$2204,2,FALSE),0)</f>
        <v>0</v>
      </c>
      <c r="H1719">
        <f>IFERROR(VLOOKUP(D1719:D2431,'Факторы ликвидности'!C$4:L$2204,3,FALSE),0)</f>
        <v>0</v>
      </c>
      <c r="I1719">
        <f>IFERROR(VLOOKUP(D1719:D2431,'Факторы ликвидности'!C$4:L$2204,4,FALSE),0)</f>
        <v>0</v>
      </c>
      <c r="J1719">
        <f>IFERROR(VLOOKUP(D1719:D2431,'Факторы ликвидности'!C$4:L$2204,5,FALSE),0)</f>
        <v>0</v>
      </c>
      <c r="K1719">
        <f>IFERROR(VLOOKUP(D1719:D2431,'Факторы ликвидности'!C$4:L$2204,6,FALSE),0)</f>
        <v>0</v>
      </c>
      <c r="L1719">
        <f>IFERROR(VLOOKUP(D1719:D2431,'Факторы ликвидности'!C$4:L$2204,7,FALSE),0)</f>
        <v>0</v>
      </c>
      <c r="M1719">
        <f>IFERROR(VLOOKUP(D1719:D2431,'Факторы ликвидности'!C$4:L$2204,8,FALSE),0)</f>
        <v>0</v>
      </c>
      <c r="N1719">
        <f>IFERROR(VLOOKUP(D1719:D2431,'Факторы ликвидности'!C$4:L$2204,10,FALSE),0)</f>
        <v>0</v>
      </c>
    </row>
    <row r="1720" spans="2:14" x14ac:dyDescent="0.3">
      <c r="B1720">
        <v>1716</v>
      </c>
      <c r="C1720" s="16">
        <f t="shared" si="31"/>
        <v>5</v>
      </c>
      <c r="D1720" s="17">
        <v>42076</v>
      </c>
      <c r="E1720">
        <f>IFERROR(VLOOKUP(D1719:D2432,'Остатки на корсчетах'!B$3:D$4956,2,FALSE),0)</f>
        <v>1265.2</v>
      </c>
      <c r="F1720">
        <f>IFERROR(VLOOKUP(D1720:D2432,Сальдо!C$3:D$4010,2,FALSE),0)</f>
        <v>241.3</v>
      </c>
      <c r="G1720">
        <f>IFERROR(VLOOKUP(D1720:D2432,'Факторы ликвидности'!C$4:L$2204,2,FALSE),0)</f>
        <v>-41.07</v>
      </c>
      <c r="H1720">
        <f>IFERROR(VLOOKUP(D1720:D2432,'Факторы ликвидности'!C$4:L$2204,3,FALSE),0)</f>
        <v>-202.47</v>
      </c>
      <c r="I1720">
        <f>IFERROR(VLOOKUP(D1720:D2432,'Факторы ликвидности'!C$4:L$2204,4,FALSE),0)</f>
        <v>0</v>
      </c>
      <c r="J1720">
        <f>IFERROR(VLOOKUP(D1720:D2432,'Факторы ликвидности'!C$4:L$2204,5,FALSE),0)</f>
        <v>0</v>
      </c>
      <c r="K1720">
        <f>IFERROR(VLOOKUP(D1720:D2432,'Факторы ликвидности'!C$4:L$2204,6,FALSE),0)</f>
        <v>0</v>
      </c>
      <c r="L1720">
        <f>IFERROR(VLOOKUP(D1720:D2432,'Факторы ликвидности'!C$4:L$2204,7,FALSE),0)</f>
        <v>0</v>
      </c>
      <c r="M1720">
        <f>IFERROR(VLOOKUP(D1720:D2432,'Факторы ликвидности'!C$4:L$2204,8,FALSE),0)</f>
        <v>0</v>
      </c>
      <c r="N1720">
        <f>IFERROR(VLOOKUP(D1720:D2432,'Факторы ликвидности'!C$4:L$2204,10,FALSE),0)</f>
        <v>26.06</v>
      </c>
    </row>
    <row r="1721" spans="2:14" x14ac:dyDescent="0.3">
      <c r="B1721">
        <v>1717</v>
      </c>
      <c r="C1721" s="16">
        <f t="shared" si="31"/>
        <v>4</v>
      </c>
      <c r="D1721" s="17">
        <v>42075</v>
      </c>
      <c r="E1721">
        <f>IFERROR(VLOOKUP(D1720:D2433,'Остатки на корсчетах'!B$3:D$4956,2,FALSE),0)</f>
        <v>1402.9</v>
      </c>
      <c r="F1721">
        <f>IFERROR(VLOOKUP(D1721:D2433,Сальдо!C$3:D$4010,2,FALSE),0)</f>
        <v>86</v>
      </c>
      <c r="G1721">
        <f>IFERROR(VLOOKUP(D1721:D2433,'Факторы ликвидности'!C$4:L$2204,2,FALSE),0)</f>
        <v>-16.75</v>
      </c>
      <c r="H1721">
        <f>IFERROR(VLOOKUP(D1721:D2433,'Факторы ликвидности'!C$4:L$2204,3,FALSE),0)</f>
        <v>32.9</v>
      </c>
      <c r="I1721">
        <f>IFERROR(VLOOKUP(D1721:D2433,'Факторы ликвидности'!C$4:L$2204,4,FALSE),0)</f>
        <v>0</v>
      </c>
      <c r="J1721">
        <f>IFERROR(VLOOKUP(D1721:D2433,'Факторы ликвидности'!C$4:L$2204,5,FALSE),0)</f>
        <v>0</v>
      </c>
      <c r="K1721">
        <f>IFERROR(VLOOKUP(D1721:D2433,'Факторы ликвидности'!C$4:L$2204,6,FALSE),0)</f>
        <v>0</v>
      </c>
      <c r="L1721">
        <f>IFERROR(VLOOKUP(D1721:D2433,'Факторы ликвидности'!C$4:L$2204,7,FALSE),0)</f>
        <v>0</v>
      </c>
      <c r="M1721">
        <f>IFERROR(VLOOKUP(D1721:D2433,'Факторы ликвидности'!C$4:L$2204,8,FALSE),0)</f>
        <v>0</v>
      </c>
      <c r="N1721">
        <f>IFERROR(VLOOKUP(D1721:D2433,'Факторы ликвидности'!C$4:L$2204,10,FALSE),0)</f>
        <v>-153.85</v>
      </c>
    </row>
    <row r="1722" spans="2:14" x14ac:dyDescent="0.3">
      <c r="B1722">
        <v>1718</v>
      </c>
      <c r="C1722" s="16">
        <f t="shared" si="31"/>
        <v>3</v>
      </c>
      <c r="D1722" s="17">
        <v>42074</v>
      </c>
      <c r="E1722">
        <f>IFERROR(VLOOKUP(D1721:D2434,'Остатки на корсчетах'!B$3:D$4956,2,FALSE),0)</f>
        <v>1443</v>
      </c>
      <c r="F1722">
        <f>IFERROR(VLOOKUP(D1722:D2434,Сальдо!C$3:D$4010,2,FALSE),0)</f>
        <v>96.5</v>
      </c>
      <c r="G1722">
        <f>IFERROR(VLOOKUP(D1722:D2434,'Факторы ликвидности'!C$4:L$2204,2,FALSE),0)</f>
        <v>15.1</v>
      </c>
      <c r="H1722">
        <f>IFERROR(VLOOKUP(D1722:D2434,'Факторы ликвидности'!C$4:L$2204,3,FALSE),0)</f>
        <v>-65.75</v>
      </c>
      <c r="I1722">
        <f>IFERROR(VLOOKUP(D1722:D2434,'Факторы ликвидности'!C$4:L$2204,4,FALSE),0)</f>
        <v>0</v>
      </c>
      <c r="J1722">
        <f>IFERROR(VLOOKUP(D1722:D2434,'Факторы ликвидности'!C$4:L$2204,5,FALSE),0)</f>
        <v>0</v>
      </c>
      <c r="K1722">
        <f>IFERROR(VLOOKUP(D1722:D2434,'Факторы ликвидности'!C$4:L$2204,6,FALSE),0)</f>
        <v>0</v>
      </c>
      <c r="L1722">
        <f>IFERROR(VLOOKUP(D1722:D2434,'Факторы ликвидности'!C$4:L$2204,7,FALSE),0)</f>
        <v>0</v>
      </c>
      <c r="M1722">
        <f>IFERROR(VLOOKUP(D1722:D2434,'Факторы ликвидности'!C$4:L$2204,8,FALSE),0)</f>
        <v>0</v>
      </c>
      <c r="N1722">
        <f>IFERROR(VLOOKUP(D1722:D2434,'Факторы ликвидности'!C$4:L$2204,10,FALSE),0)</f>
        <v>10.59</v>
      </c>
    </row>
    <row r="1723" spans="2:14" x14ac:dyDescent="0.3">
      <c r="B1723">
        <v>1719</v>
      </c>
      <c r="C1723" s="18">
        <f t="shared" si="31"/>
        <v>2</v>
      </c>
      <c r="D1723" s="8">
        <v>42073</v>
      </c>
      <c r="E1723">
        <f>IFERROR(VLOOKUP(D1722:D2435,'Остатки на корсчетах'!B$3:D$4956,2,FALSE),0)</f>
        <v>1206.2</v>
      </c>
      <c r="F1723">
        <f>IFERROR(VLOOKUP(D1723:D2435,Сальдо!C$3:D$4010,2,FALSE),0)</f>
        <v>-77.400000000000006</v>
      </c>
      <c r="G1723">
        <f>IFERROR(VLOOKUP(D1723:D2435,'Факторы ликвидности'!C$4:L$2204,2,FALSE),0)</f>
        <v>48.35</v>
      </c>
      <c r="H1723">
        <f>IFERROR(VLOOKUP(D1723:D2435,'Факторы ликвидности'!C$4:L$2204,3,FALSE),0)</f>
        <v>90.93</v>
      </c>
      <c r="I1723">
        <f>IFERROR(VLOOKUP(D1723:D2435,'Факторы ликвидности'!C$4:L$2204,4,FALSE),0)</f>
        <v>0</v>
      </c>
      <c r="J1723">
        <f>IFERROR(VLOOKUP(D1723:D2435,'Факторы ликвидности'!C$4:L$2204,5,FALSE),0)</f>
        <v>0</v>
      </c>
      <c r="K1723">
        <f>IFERROR(VLOOKUP(D1723:D2435,'Факторы ликвидности'!C$4:L$2204,6,FALSE),0)</f>
        <v>0</v>
      </c>
      <c r="L1723">
        <f>IFERROR(VLOOKUP(D1723:D2435,'Факторы ликвидности'!C$4:L$2204,7,FALSE),0)</f>
        <v>0</v>
      </c>
      <c r="M1723">
        <f>IFERROR(VLOOKUP(D1723:D2435,'Факторы ликвидности'!C$4:L$2204,8,FALSE),0)</f>
        <v>0</v>
      </c>
      <c r="N1723">
        <f>IFERROR(VLOOKUP(D1723:D2435,'Факторы ликвидности'!C$4:L$2204,10,FALSE),0)</f>
        <v>97.53</v>
      </c>
    </row>
    <row r="1724" spans="2:14" x14ac:dyDescent="0.3">
      <c r="B1724">
        <v>1720</v>
      </c>
      <c r="C1724" s="18">
        <f t="shared" si="31"/>
        <v>1</v>
      </c>
      <c r="D1724" s="8">
        <v>42072</v>
      </c>
      <c r="E1724">
        <f>IFERROR(VLOOKUP(D1723:D2436,'Остатки на корсчетах'!B$3:D$4956,2,FALSE),0)</f>
        <v>0</v>
      </c>
      <c r="F1724">
        <f>IFERROR(VLOOKUP(D1724:D2436,Сальдо!C$3:D$4010,2,FALSE),0)</f>
        <v>0</v>
      </c>
      <c r="G1724">
        <f>IFERROR(VLOOKUP(D1724:D2436,'Факторы ликвидности'!C$4:L$2204,2,FALSE),0)</f>
        <v>0</v>
      </c>
      <c r="H1724">
        <f>IFERROR(VLOOKUP(D1724:D2436,'Факторы ликвидности'!C$4:L$2204,3,FALSE),0)</f>
        <v>0</v>
      </c>
      <c r="I1724">
        <f>IFERROR(VLOOKUP(D1724:D2436,'Факторы ликвидности'!C$4:L$2204,4,FALSE),0)</f>
        <v>0</v>
      </c>
      <c r="J1724">
        <f>IFERROR(VLOOKUP(D1724:D2436,'Факторы ликвидности'!C$4:L$2204,5,FALSE),0)</f>
        <v>0</v>
      </c>
      <c r="K1724">
        <f>IFERROR(VLOOKUP(D1724:D2436,'Факторы ликвидности'!C$4:L$2204,6,FALSE),0)</f>
        <v>0</v>
      </c>
      <c r="L1724">
        <f>IFERROR(VLOOKUP(D1724:D2436,'Факторы ликвидности'!C$4:L$2204,7,FALSE),0)</f>
        <v>0</v>
      </c>
      <c r="M1724">
        <f>IFERROR(VLOOKUP(D1724:D2436,'Факторы ликвидности'!C$4:L$2204,8,FALSE),0)</f>
        <v>0</v>
      </c>
      <c r="N1724">
        <f>IFERROR(VLOOKUP(D1724:D2436,'Факторы ликвидности'!C$4:L$2204,10,FALSE),0)</f>
        <v>0</v>
      </c>
    </row>
    <row r="1725" spans="2:14" x14ac:dyDescent="0.3">
      <c r="B1725">
        <v>1721</v>
      </c>
      <c r="C1725" s="18">
        <f t="shared" si="31"/>
        <v>7</v>
      </c>
      <c r="D1725" s="19">
        <v>42071</v>
      </c>
      <c r="E1725">
        <f>IFERROR(VLOOKUP(D1724:D2437,'Остатки на корсчетах'!B$3:D$4956,2,FALSE),0)</f>
        <v>0</v>
      </c>
      <c r="F1725">
        <f>IFERROR(VLOOKUP(D1725:D2437,Сальдо!C$3:D$4010,2,FALSE),0)</f>
        <v>0</v>
      </c>
      <c r="G1725">
        <f>IFERROR(VLOOKUP(D1725:D2437,'Факторы ликвидности'!C$4:L$2204,2,FALSE),0)</f>
        <v>0</v>
      </c>
      <c r="H1725">
        <f>IFERROR(VLOOKUP(D1725:D2437,'Факторы ликвидности'!C$4:L$2204,3,FALSE),0)</f>
        <v>0</v>
      </c>
      <c r="I1725">
        <f>IFERROR(VLOOKUP(D1725:D2437,'Факторы ликвидности'!C$4:L$2204,4,FALSE),0)</f>
        <v>0</v>
      </c>
      <c r="J1725">
        <f>IFERROR(VLOOKUP(D1725:D2437,'Факторы ликвидности'!C$4:L$2204,5,FALSE),0)</f>
        <v>0</v>
      </c>
      <c r="K1725">
        <f>IFERROR(VLOOKUP(D1725:D2437,'Факторы ликвидности'!C$4:L$2204,6,FALSE),0)</f>
        <v>0</v>
      </c>
      <c r="L1725">
        <f>IFERROR(VLOOKUP(D1725:D2437,'Факторы ликвидности'!C$4:L$2204,7,FALSE),0)</f>
        <v>0</v>
      </c>
      <c r="M1725">
        <f>IFERROR(VLOOKUP(D1725:D2437,'Факторы ликвидности'!C$4:L$2204,8,FALSE),0)</f>
        <v>0</v>
      </c>
      <c r="N1725">
        <f>IFERROR(VLOOKUP(D1725:D2437,'Факторы ликвидности'!C$4:L$2204,10,FALSE),0)</f>
        <v>0</v>
      </c>
    </row>
    <row r="1726" spans="2:14" x14ac:dyDescent="0.3">
      <c r="B1726">
        <v>1722</v>
      </c>
      <c r="C1726" s="18">
        <f t="shared" si="31"/>
        <v>6</v>
      </c>
      <c r="D1726" s="19">
        <v>42070</v>
      </c>
      <c r="E1726">
        <f>IFERROR(VLOOKUP(D1725:D2438,'Остатки на корсчетах'!B$3:D$4956,2,FALSE),0)</f>
        <v>0</v>
      </c>
      <c r="F1726">
        <f>IFERROR(VLOOKUP(D1726:D2438,Сальдо!C$3:D$4010,2,FALSE),0)</f>
        <v>0</v>
      </c>
      <c r="G1726">
        <f>IFERROR(VLOOKUP(D1726:D2438,'Факторы ликвидности'!C$4:L$2204,2,FALSE),0)</f>
        <v>0</v>
      </c>
      <c r="H1726">
        <f>IFERROR(VLOOKUP(D1726:D2438,'Факторы ликвидности'!C$4:L$2204,3,FALSE),0)</f>
        <v>0</v>
      </c>
      <c r="I1726">
        <f>IFERROR(VLOOKUP(D1726:D2438,'Факторы ликвидности'!C$4:L$2204,4,FALSE),0)</f>
        <v>0</v>
      </c>
      <c r="J1726">
        <f>IFERROR(VLOOKUP(D1726:D2438,'Факторы ликвидности'!C$4:L$2204,5,FALSE),0)</f>
        <v>0</v>
      </c>
      <c r="K1726">
        <f>IFERROR(VLOOKUP(D1726:D2438,'Факторы ликвидности'!C$4:L$2204,6,FALSE),0)</f>
        <v>0</v>
      </c>
      <c r="L1726">
        <f>IFERROR(VLOOKUP(D1726:D2438,'Факторы ликвидности'!C$4:L$2204,7,FALSE),0)</f>
        <v>0</v>
      </c>
      <c r="M1726">
        <f>IFERROR(VLOOKUP(D1726:D2438,'Факторы ликвидности'!C$4:L$2204,8,FALSE),0)</f>
        <v>0</v>
      </c>
      <c r="N1726">
        <f>IFERROR(VLOOKUP(D1726:D2438,'Факторы ликвидности'!C$4:L$2204,10,FALSE),0)</f>
        <v>0</v>
      </c>
    </row>
    <row r="1727" spans="2:14" x14ac:dyDescent="0.3">
      <c r="B1727">
        <v>1723</v>
      </c>
      <c r="C1727" s="18">
        <f t="shared" si="31"/>
        <v>5</v>
      </c>
      <c r="D1727" s="19">
        <v>42069</v>
      </c>
      <c r="E1727">
        <f>IFERROR(VLOOKUP(D1726:D2439,'Остатки на корсчетах'!B$3:D$4956,2,FALSE),0)</f>
        <v>1041.3</v>
      </c>
      <c r="F1727">
        <f>IFERROR(VLOOKUP(D1727:D2439,Сальдо!C$3:D$4010,2,FALSE),0)</f>
        <v>-68.900000000000006</v>
      </c>
      <c r="G1727">
        <f>IFERROR(VLOOKUP(D1727:D2439,'Факторы ликвидности'!C$4:L$2204,2,FALSE),0)</f>
        <v>-77.52</v>
      </c>
      <c r="H1727">
        <f>IFERROR(VLOOKUP(D1727:D2439,'Факторы ликвидности'!C$4:L$2204,3,FALSE),0)</f>
        <v>291.10000000000002</v>
      </c>
      <c r="I1727">
        <f>IFERROR(VLOOKUP(D1727:D2439,'Факторы ликвидности'!C$4:L$2204,4,FALSE),0)</f>
        <v>0</v>
      </c>
      <c r="J1727">
        <f>IFERROR(VLOOKUP(D1727:D2439,'Факторы ликвидности'!C$4:L$2204,5,FALSE),0)</f>
        <v>0</v>
      </c>
      <c r="K1727">
        <f>IFERROR(VLOOKUP(D1727:D2439,'Факторы ликвидности'!C$4:L$2204,6,FALSE),0)</f>
        <v>0</v>
      </c>
      <c r="L1727">
        <f>IFERROR(VLOOKUP(D1727:D2439,'Факторы ликвидности'!C$4:L$2204,7,FALSE),0)</f>
        <v>0</v>
      </c>
      <c r="M1727">
        <f>IFERROR(VLOOKUP(D1727:D2439,'Факторы ликвидности'!C$4:L$2204,8,FALSE),0)</f>
        <v>0.02</v>
      </c>
      <c r="N1727">
        <f>IFERROR(VLOOKUP(D1727:D2439,'Факторы ликвидности'!C$4:L$2204,10,FALSE),0)</f>
        <v>-48.7</v>
      </c>
    </row>
    <row r="1728" spans="2:14" x14ac:dyDescent="0.3">
      <c r="B1728">
        <v>1724</v>
      </c>
      <c r="C1728" s="18">
        <f t="shared" si="31"/>
        <v>4</v>
      </c>
      <c r="D1728" s="19">
        <v>42068</v>
      </c>
      <c r="E1728">
        <f>IFERROR(VLOOKUP(D1727:D2440,'Остатки на корсчетах'!B$3:D$4956,2,FALSE),0)</f>
        <v>962.6</v>
      </c>
      <c r="F1728">
        <f>IFERROR(VLOOKUP(D1728:D2440,Сальдо!C$3:D$4010,2,FALSE),0)</f>
        <v>39.6</v>
      </c>
      <c r="G1728">
        <f>IFERROR(VLOOKUP(D1728:D2440,'Факторы ликвидности'!C$4:L$2204,2,FALSE),0)</f>
        <v>-47.64</v>
      </c>
      <c r="H1728">
        <f>IFERROR(VLOOKUP(D1728:D2440,'Факторы ликвидности'!C$4:L$2204,3,FALSE),0)</f>
        <v>23.93</v>
      </c>
      <c r="I1728">
        <f>IFERROR(VLOOKUP(D1728:D2440,'Факторы ликвидности'!C$4:L$2204,4,FALSE),0)</f>
        <v>0</v>
      </c>
      <c r="J1728">
        <f>IFERROR(VLOOKUP(D1728:D2440,'Факторы ликвидности'!C$4:L$2204,5,FALSE),0)</f>
        <v>0</v>
      </c>
      <c r="K1728">
        <f>IFERROR(VLOOKUP(D1728:D2440,'Факторы ликвидности'!C$4:L$2204,6,FALSE),0)</f>
        <v>0</v>
      </c>
      <c r="L1728">
        <f>IFERROR(VLOOKUP(D1728:D2440,'Факторы ликвидности'!C$4:L$2204,7,FALSE),0)</f>
        <v>0</v>
      </c>
      <c r="M1728">
        <f>IFERROR(VLOOKUP(D1728:D2440,'Факторы ликвидности'!C$4:L$2204,8,FALSE),0)</f>
        <v>0</v>
      </c>
      <c r="N1728">
        <f>IFERROR(VLOOKUP(D1728:D2440,'Факторы ликвидности'!C$4:L$2204,10,FALSE),0)</f>
        <v>102.4</v>
      </c>
    </row>
    <row r="1729" spans="2:14" x14ac:dyDescent="0.3">
      <c r="B1729">
        <v>1725</v>
      </c>
      <c r="C1729" s="18">
        <f t="shared" si="31"/>
        <v>3</v>
      </c>
      <c r="D1729" s="19">
        <v>42067</v>
      </c>
      <c r="E1729">
        <f>IFERROR(VLOOKUP(D1728:D2441,'Остатки на корсчетах'!B$3:D$4956,2,FALSE),0)</f>
        <v>1149.2</v>
      </c>
      <c r="F1729">
        <f>IFERROR(VLOOKUP(D1729:D2441,Сальдо!C$3:D$4010,2,FALSE),0)</f>
        <v>-215.4</v>
      </c>
      <c r="G1729">
        <f>IFERROR(VLOOKUP(D1729:D2441,'Факторы ликвидности'!C$4:L$2204,2,FALSE),0)</f>
        <v>-10.27</v>
      </c>
      <c r="H1729">
        <f>IFERROR(VLOOKUP(D1729:D2441,'Факторы ликвидности'!C$4:L$2204,3,FALSE),0)</f>
        <v>318.02</v>
      </c>
      <c r="I1729">
        <f>IFERROR(VLOOKUP(D1729:D2441,'Факторы ликвидности'!C$4:L$2204,4,FALSE),0)</f>
        <v>0</v>
      </c>
      <c r="J1729">
        <f>IFERROR(VLOOKUP(D1729:D2441,'Факторы ликвидности'!C$4:L$2204,5,FALSE),0)</f>
        <v>0</v>
      </c>
      <c r="K1729">
        <f>IFERROR(VLOOKUP(D1729:D2441,'Факторы ликвидности'!C$4:L$2204,6,FALSE),0)</f>
        <v>0</v>
      </c>
      <c r="L1729">
        <f>IFERROR(VLOOKUP(D1729:D2441,'Факторы ликвидности'!C$4:L$2204,7,FALSE),0)</f>
        <v>0</v>
      </c>
      <c r="M1729">
        <f>IFERROR(VLOOKUP(D1729:D2441,'Факторы ликвидности'!C$4:L$2204,8,FALSE),0)</f>
        <v>0.01</v>
      </c>
      <c r="N1729">
        <f>IFERROR(VLOOKUP(D1729:D2441,'Факторы ликвидности'!C$4:L$2204,10,FALSE),0)</f>
        <v>-494.39</v>
      </c>
    </row>
    <row r="1730" spans="2:14" x14ac:dyDescent="0.3">
      <c r="B1730">
        <v>1726</v>
      </c>
      <c r="C1730" s="16">
        <f t="shared" si="31"/>
        <v>2</v>
      </c>
      <c r="D1730" s="17">
        <v>42066</v>
      </c>
      <c r="E1730">
        <f>IFERROR(VLOOKUP(D1729:D2442,'Остатки на корсчетах'!B$3:D$4956,2,FALSE),0)</f>
        <v>1067.9000000000001</v>
      </c>
      <c r="F1730">
        <f>IFERROR(VLOOKUP(D1730:D2442,Сальдо!C$3:D$4010,2,FALSE),0)</f>
        <v>53.7</v>
      </c>
      <c r="G1730">
        <f>IFERROR(VLOOKUP(D1730:D2442,'Факторы ликвидности'!C$4:L$2204,2,FALSE),0)</f>
        <v>20.74</v>
      </c>
      <c r="H1730">
        <f>IFERROR(VLOOKUP(D1730:D2442,'Факторы ликвидности'!C$4:L$2204,3,FALSE),0)</f>
        <v>103.7</v>
      </c>
      <c r="I1730">
        <f>IFERROR(VLOOKUP(D1730:D2442,'Факторы ликвидности'!C$4:L$2204,4,FALSE),0)</f>
        <v>0</v>
      </c>
      <c r="J1730">
        <f>IFERROR(VLOOKUP(D1730:D2442,'Факторы ликвидности'!C$4:L$2204,5,FALSE),0)</f>
        <v>0</v>
      </c>
      <c r="K1730">
        <f>IFERROR(VLOOKUP(D1730:D2442,'Факторы ликвидности'!C$4:L$2204,6,FALSE),0)</f>
        <v>0</v>
      </c>
      <c r="L1730">
        <f>IFERROR(VLOOKUP(D1730:D2442,'Факторы ликвидности'!C$4:L$2204,7,FALSE),0)</f>
        <v>0</v>
      </c>
      <c r="M1730">
        <f>IFERROR(VLOOKUP(D1730:D2442,'Факторы ликвидности'!C$4:L$2204,8,FALSE),0)</f>
        <v>0.14000000000000001</v>
      </c>
      <c r="N1730">
        <f>IFERROR(VLOOKUP(D1730:D2442,'Факторы ликвидности'!C$4:L$2204,10,FALSE),0)</f>
        <v>-43.32</v>
      </c>
    </row>
    <row r="1731" spans="2:14" x14ac:dyDescent="0.3">
      <c r="B1731">
        <v>1727</v>
      </c>
      <c r="C1731" s="16">
        <f t="shared" si="31"/>
        <v>1</v>
      </c>
      <c r="D1731" s="17">
        <v>42065</v>
      </c>
      <c r="E1731">
        <f>IFERROR(VLOOKUP(D1730:D2443,'Остатки на корсчетах'!B$3:D$4956,2,FALSE),0)</f>
        <v>1146.7</v>
      </c>
      <c r="F1731">
        <f>IFERROR(VLOOKUP(D1731:D2443,Сальдо!C$3:D$4010,2,FALSE),0)</f>
        <v>49.5</v>
      </c>
      <c r="G1731">
        <f>IFERROR(VLOOKUP(D1731:D2443,'Факторы ликвидности'!C$4:L$2204,2,FALSE),0)</f>
        <v>47.04</v>
      </c>
      <c r="H1731">
        <f>IFERROR(VLOOKUP(D1731:D2443,'Факторы ликвидности'!C$4:L$2204,3,FALSE),0)</f>
        <v>-116.57</v>
      </c>
      <c r="I1731">
        <f>IFERROR(VLOOKUP(D1731:D2443,'Факторы ликвидности'!C$4:L$2204,4,FALSE),0)</f>
        <v>0</v>
      </c>
      <c r="J1731">
        <f>IFERROR(VLOOKUP(D1731:D2443,'Факторы ликвидности'!C$4:L$2204,5,FALSE),0)</f>
        <v>0</v>
      </c>
      <c r="K1731">
        <f>IFERROR(VLOOKUP(D1731:D2443,'Факторы ликвидности'!C$4:L$2204,6,FALSE),0)</f>
        <v>0</v>
      </c>
      <c r="L1731">
        <f>IFERROR(VLOOKUP(D1731:D2443,'Факторы ликвидности'!C$4:L$2204,7,FALSE),0)</f>
        <v>0</v>
      </c>
      <c r="M1731">
        <f>IFERROR(VLOOKUP(D1731:D2443,'Факторы ликвидности'!C$4:L$2204,8,FALSE),0)</f>
        <v>-0.01</v>
      </c>
      <c r="N1731">
        <f>IFERROR(VLOOKUP(D1731:D2443,'Факторы ликвидности'!C$4:L$2204,10,FALSE),0)</f>
        <v>-9.23</v>
      </c>
    </row>
    <row r="1732" spans="2:14" x14ac:dyDescent="0.3">
      <c r="B1732">
        <v>1728</v>
      </c>
      <c r="C1732" s="16">
        <f t="shared" si="31"/>
        <v>7</v>
      </c>
      <c r="D1732" s="17">
        <v>42064</v>
      </c>
      <c r="E1732">
        <f>IFERROR(VLOOKUP(D1731:D2444,'Остатки на корсчетах'!B$3:D$4956,2,FALSE),0)</f>
        <v>0</v>
      </c>
      <c r="F1732">
        <f>IFERROR(VLOOKUP(D1732:D2444,Сальдо!C$3:D$4010,2,FALSE),0)</f>
        <v>0</v>
      </c>
      <c r="G1732">
        <f>IFERROR(VLOOKUP(D1732:D2444,'Факторы ликвидности'!C$4:L$2204,2,FALSE),0)</f>
        <v>0</v>
      </c>
      <c r="H1732">
        <f>IFERROR(VLOOKUP(D1732:D2444,'Факторы ликвидности'!C$4:L$2204,3,FALSE),0)</f>
        <v>0</v>
      </c>
      <c r="I1732">
        <f>IFERROR(VLOOKUP(D1732:D2444,'Факторы ликвидности'!C$4:L$2204,4,FALSE),0)</f>
        <v>0</v>
      </c>
      <c r="J1732">
        <f>IFERROR(VLOOKUP(D1732:D2444,'Факторы ликвидности'!C$4:L$2204,5,FALSE),0)</f>
        <v>0</v>
      </c>
      <c r="K1732">
        <f>IFERROR(VLOOKUP(D1732:D2444,'Факторы ликвидности'!C$4:L$2204,6,FALSE),0)</f>
        <v>0</v>
      </c>
      <c r="L1732">
        <f>IFERROR(VLOOKUP(D1732:D2444,'Факторы ликвидности'!C$4:L$2204,7,FALSE),0)</f>
        <v>0</v>
      </c>
      <c r="M1732">
        <f>IFERROR(VLOOKUP(D1732:D2444,'Факторы ликвидности'!C$4:L$2204,8,FALSE),0)</f>
        <v>0</v>
      </c>
      <c r="N1732">
        <f>IFERROR(VLOOKUP(D1732:D2444,'Факторы ликвидности'!C$4:L$2204,10,FALSE),0)</f>
        <v>0</v>
      </c>
    </row>
    <row r="1733" spans="2:14" x14ac:dyDescent="0.3">
      <c r="B1733">
        <v>1729</v>
      </c>
      <c r="C1733" s="16">
        <f t="shared" si="31"/>
        <v>6</v>
      </c>
      <c r="D1733" s="17">
        <v>42063</v>
      </c>
      <c r="E1733">
        <f>IFERROR(VLOOKUP(D1732:D2445,'Остатки на корсчетах'!B$3:D$4956,2,FALSE),0)</f>
        <v>0</v>
      </c>
      <c r="F1733">
        <f>IFERROR(VLOOKUP(D1733:D2445,Сальдо!C$3:D$4010,2,FALSE),0)</f>
        <v>0</v>
      </c>
      <c r="G1733">
        <f>IFERROR(VLOOKUP(D1733:D2445,'Факторы ликвидности'!C$4:L$2204,2,FALSE),0)</f>
        <v>0</v>
      </c>
      <c r="H1733">
        <f>IFERROR(VLOOKUP(D1733:D2445,'Факторы ликвидности'!C$4:L$2204,3,FALSE),0)</f>
        <v>0</v>
      </c>
      <c r="I1733">
        <f>IFERROR(VLOOKUP(D1733:D2445,'Факторы ликвидности'!C$4:L$2204,4,FALSE),0)</f>
        <v>0</v>
      </c>
      <c r="J1733">
        <f>IFERROR(VLOOKUP(D1733:D2445,'Факторы ликвидности'!C$4:L$2204,5,FALSE),0)</f>
        <v>0</v>
      </c>
      <c r="K1733">
        <f>IFERROR(VLOOKUP(D1733:D2445,'Факторы ликвидности'!C$4:L$2204,6,FALSE),0)</f>
        <v>0</v>
      </c>
      <c r="L1733">
        <f>IFERROR(VLOOKUP(D1733:D2445,'Факторы ликвидности'!C$4:L$2204,7,FALSE),0)</f>
        <v>0</v>
      </c>
      <c r="M1733">
        <f>IFERROR(VLOOKUP(D1733:D2445,'Факторы ликвидности'!C$4:L$2204,8,FALSE),0)</f>
        <v>0</v>
      </c>
      <c r="N1733">
        <f>IFERROR(VLOOKUP(D1733:D2445,'Факторы ликвидности'!C$4:L$2204,10,FALSE),0)</f>
        <v>0</v>
      </c>
    </row>
    <row r="1734" spans="2:14" x14ac:dyDescent="0.3">
      <c r="B1734">
        <v>1730</v>
      </c>
      <c r="C1734" s="16">
        <f t="shared" ref="C1734:C1797" si="32">WEEKDAY(D1734,2)</f>
        <v>5</v>
      </c>
      <c r="D1734" s="17">
        <v>42062</v>
      </c>
      <c r="E1734">
        <f>IFERROR(VLOOKUP(D1733:D2446,'Остатки на корсчетах'!B$3:D$4956,2,FALSE),0)</f>
        <v>1149.9000000000001</v>
      </c>
      <c r="F1734">
        <f>IFERROR(VLOOKUP(D1734:D2446,Сальдо!C$3:D$4010,2,FALSE),0)</f>
        <v>1.1000000000000001</v>
      </c>
      <c r="G1734">
        <f>IFERROR(VLOOKUP(D1734:D2446,'Факторы ликвидности'!C$4:L$2204,2,FALSE),0)</f>
        <v>0.57999999999999996</v>
      </c>
      <c r="H1734">
        <f>IFERROR(VLOOKUP(D1734:D2446,'Факторы ликвидности'!C$4:L$2204,3,FALSE),0)</f>
        <v>33.659999999999997</v>
      </c>
      <c r="I1734">
        <f>IFERROR(VLOOKUP(D1734:D2446,'Факторы ликвидности'!C$4:L$2204,4,FALSE),0)</f>
        <v>0</v>
      </c>
      <c r="J1734">
        <f>IFERROR(VLOOKUP(D1734:D2446,'Факторы ликвидности'!C$4:L$2204,5,FALSE),0)</f>
        <v>0</v>
      </c>
      <c r="K1734">
        <f>IFERROR(VLOOKUP(D1734:D2446,'Факторы ликвидности'!C$4:L$2204,6,FALSE),0)</f>
        <v>0</v>
      </c>
      <c r="L1734">
        <f>IFERROR(VLOOKUP(D1734:D2446,'Факторы ликвидности'!C$4:L$2204,7,FALSE),0)</f>
        <v>0</v>
      </c>
      <c r="M1734">
        <f>IFERROR(VLOOKUP(D1734:D2446,'Факторы ликвидности'!C$4:L$2204,8,FALSE),0)</f>
        <v>0.05</v>
      </c>
      <c r="N1734">
        <f>IFERROR(VLOOKUP(D1734:D2446,'Факторы ликвидности'!C$4:L$2204,10,FALSE),0)</f>
        <v>-37.43</v>
      </c>
    </row>
    <row r="1735" spans="2:14" x14ac:dyDescent="0.3">
      <c r="B1735">
        <v>1731</v>
      </c>
      <c r="C1735" s="16">
        <f t="shared" si="32"/>
        <v>4</v>
      </c>
      <c r="D1735" s="17">
        <v>42061</v>
      </c>
      <c r="E1735">
        <f>IFERROR(VLOOKUP(D1734:D2447,'Остатки на корсчетах'!B$3:D$4956,2,FALSE),0)</f>
        <v>1195.2</v>
      </c>
      <c r="F1735">
        <f>IFERROR(VLOOKUP(D1735:D2447,Сальдо!C$3:D$4010,2,FALSE),0)</f>
        <v>-53.9</v>
      </c>
      <c r="G1735">
        <f>IFERROR(VLOOKUP(D1735:D2447,'Факторы ликвидности'!C$4:L$2204,2,FALSE),0)</f>
        <v>31.05</v>
      </c>
      <c r="H1735">
        <f>IFERROR(VLOOKUP(D1735:D2447,'Факторы ликвидности'!C$4:L$2204,3,FALSE),0)</f>
        <v>-3.59</v>
      </c>
      <c r="I1735">
        <f>IFERROR(VLOOKUP(D1735:D2447,'Факторы ликвидности'!C$4:L$2204,4,FALSE),0)</f>
        <v>0</v>
      </c>
      <c r="J1735">
        <f>IFERROR(VLOOKUP(D1735:D2447,'Факторы ликвидности'!C$4:L$2204,5,FALSE),0)</f>
        <v>0</v>
      </c>
      <c r="K1735">
        <f>IFERROR(VLOOKUP(D1735:D2447,'Факторы ликвидности'!C$4:L$2204,6,FALSE),0)</f>
        <v>0</v>
      </c>
      <c r="L1735">
        <f>IFERROR(VLOOKUP(D1735:D2447,'Факторы ликвидности'!C$4:L$2204,7,FALSE),0)</f>
        <v>0</v>
      </c>
      <c r="M1735">
        <f>IFERROR(VLOOKUP(D1735:D2447,'Факторы ликвидности'!C$4:L$2204,8,FALSE),0)</f>
        <v>-0.02</v>
      </c>
      <c r="N1735">
        <f>IFERROR(VLOOKUP(D1735:D2447,'Факторы ликвидности'!C$4:L$2204,10,FALSE),0)</f>
        <v>-72.739999999999995</v>
      </c>
    </row>
    <row r="1736" spans="2:14" x14ac:dyDescent="0.3">
      <c r="B1736">
        <v>1732</v>
      </c>
      <c r="C1736" s="16">
        <f t="shared" si="32"/>
        <v>3</v>
      </c>
      <c r="D1736" s="17">
        <v>42060</v>
      </c>
      <c r="E1736">
        <f>IFERROR(VLOOKUP(D1735:D2448,'Остатки на корсчетах'!B$3:D$4956,2,FALSE),0)</f>
        <v>1364</v>
      </c>
      <c r="F1736">
        <f>IFERROR(VLOOKUP(D1736:D2448,Сальдо!C$3:D$4010,2,FALSE),0)</f>
        <v>9.3000000000000007</v>
      </c>
      <c r="G1736">
        <f>IFERROR(VLOOKUP(D1736:D2448,'Факторы ликвидности'!C$4:L$2204,2,FALSE),0)</f>
        <v>57.27</v>
      </c>
      <c r="H1736">
        <f>IFERROR(VLOOKUP(D1736:D2448,'Факторы ликвидности'!C$4:L$2204,3,FALSE),0)</f>
        <v>-335.91</v>
      </c>
      <c r="I1736">
        <f>IFERROR(VLOOKUP(D1736:D2448,'Факторы ликвидности'!C$4:L$2204,4,FALSE),0)</f>
        <v>0</v>
      </c>
      <c r="J1736">
        <f>IFERROR(VLOOKUP(D1736:D2448,'Факторы ликвидности'!C$4:L$2204,5,FALSE),0)</f>
        <v>0</v>
      </c>
      <c r="K1736">
        <f>IFERROR(VLOOKUP(D1736:D2448,'Факторы ликвидности'!C$4:L$2204,6,FALSE),0)</f>
        <v>0</v>
      </c>
      <c r="L1736">
        <f>IFERROR(VLOOKUP(D1736:D2448,'Факторы ликвидности'!C$4:L$2204,7,FALSE),0)</f>
        <v>0</v>
      </c>
      <c r="M1736">
        <f>IFERROR(VLOOKUP(D1736:D2448,'Факторы ликвидности'!C$4:L$2204,8,FALSE),0)</f>
        <v>-0.02</v>
      </c>
      <c r="N1736">
        <f>IFERROR(VLOOKUP(D1736:D2448,'Факторы ликвидности'!C$4:L$2204,10,FALSE),0)</f>
        <v>109.83</v>
      </c>
    </row>
    <row r="1737" spans="2:14" x14ac:dyDescent="0.3">
      <c r="B1737">
        <v>1733</v>
      </c>
      <c r="C1737" s="18">
        <f t="shared" si="32"/>
        <v>2</v>
      </c>
      <c r="D1737" s="8">
        <v>42059</v>
      </c>
      <c r="E1737">
        <f>IFERROR(VLOOKUP(D1736:D2449,'Остатки на корсчетах'!B$3:D$4956,2,FALSE),0)</f>
        <v>1274.3</v>
      </c>
      <c r="F1737">
        <f>IFERROR(VLOOKUP(D1737:D2449,Сальдо!C$3:D$4010,2,FALSE),0)</f>
        <v>34.299999999999997</v>
      </c>
      <c r="G1737">
        <f>IFERROR(VLOOKUP(D1737:D2449,'Факторы ликвидности'!C$4:L$2204,2,FALSE),0)</f>
        <v>69.040000000000006</v>
      </c>
      <c r="H1737">
        <f>IFERROR(VLOOKUP(D1737:D2449,'Факторы ликвидности'!C$4:L$2204,3,FALSE),0)</f>
        <v>78.08</v>
      </c>
      <c r="I1737">
        <f>IFERROR(VLOOKUP(D1737:D2449,'Факторы ликвидности'!C$4:L$2204,4,FALSE),0)</f>
        <v>0</v>
      </c>
      <c r="J1737">
        <f>IFERROR(VLOOKUP(D1737:D2449,'Факторы ликвидности'!C$4:L$2204,5,FALSE),0)</f>
        <v>0</v>
      </c>
      <c r="K1737">
        <f>IFERROR(VLOOKUP(D1737:D2449,'Факторы ликвидности'!C$4:L$2204,6,FALSE),0)</f>
        <v>0</v>
      </c>
      <c r="L1737">
        <f>IFERROR(VLOOKUP(D1737:D2449,'Факторы ликвидности'!C$4:L$2204,7,FALSE),0)</f>
        <v>0</v>
      </c>
      <c r="M1737">
        <f>IFERROR(VLOOKUP(D1737:D2449,'Факторы ликвидности'!C$4:L$2204,8,FALSE),0)</f>
        <v>-0.01</v>
      </c>
      <c r="N1737">
        <f>IFERROR(VLOOKUP(D1737:D2449,'Факторы ликвидности'!C$4:L$2204,10,FALSE),0)</f>
        <v>-57.42</v>
      </c>
    </row>
    <row r="1738" spans="2:14" x14ac:dyDescent="0.3">
      <c r="B1738">
        <v>1734</v>
      </c>
      <c r="C1738" s="18">
        <f t="shared" si="32"/>
        <v>1</v>
      </c>
      <c r="D1738" s="8">
        <v>42058</v>
      </c>
      <c r="E1738">
        <f>IFERROR(VLOOKUP(D1737:D2450,'Остатки на корсчетах'!B$3:D$4956,2,FALSE),0)</f>
        <v>0</v>
      </c>
      <c r="F1738">
        <f>IFERROR(VLOOKUP(D1738:D2450,Сальдо!C$3:D$4010,2,FALSE),0)</f>
        <v>0</v>
      </c>
      <c r="G1738">
        <f>IFERROR(VLOOKUP(D1738:D2450,'Факторы ликвидности'!C$4:L$2204,2,FALSE),0)</f>
        <v>0</v>
      </c>
      <c r="H1738">
        <f>IFERROR(VLOOKUP(D1738:D2450,'Факторы ликвидности'!C$4:L$2204,3,FALSE),0)</f>
        <v>0</v>
      </c>
      <c r="I1738">
        <f>IFERROR(VLOOKUP(D1738:D2450,'Факторы ликвидности'!C$4:L$2204,4,FALSE),0)</f>
        <v>0</v>
      </c>
      <c r="J1738">
        <f>IFERROR(VLOOKUP(D1738:D2450,'Факторы ликвидности'!C$4:L$2204,5,FALSE),0)</f>
        <v>0</v>
      </c>
      <c r="K1738">
        <f>IFERROR(VLOOKUP(D1738:D2450,'Факторы ликвидности'!C$4:L$2204,6,FALSE),0)</f>
        <v>0</v>
      </c>
      <c r="L1738">
        <f>IFERROR(VLOOKUP(D1738:D2450,'Факторы ликвидности'!C$4:L$2204,7,FALSE),0)</f>
        <v>0</v>
      </c>
      <c r="M1738">
        <f>IFERROR(VLOOKUP(D1738:D2450,'Факторы ликвидности'!C$4:L$2204,8,FALSE),0)</f>
        <v>0</v>
      </c>
      <c r="N1738">
        <f>IFERROR(VLOOKUP(D1738:D2450,'Факторы ликвидности'!C$4:L$2204,10,FALSE),0)</f>
        <v>0</v>
      </c>
    </row>
    <row r="1739" spans="2:14" x14ac:dyDescent="0.3">
      <c r="B1739">
        <v>1735</v>
      </c>
      <c r="C1739" s="18">
        <f t="shared" si="32"/>
        <v>7</v>
      </c>
      <c r="D1739" s="19">
        <v>42057</v>
      </c>
      <c r="E1739">
        <f>IFERROR(VLOOKUP(D1738:D2451,'Остатки на корсчетах'!B$3:D$4956,2,FALSE),0)</f>
        <v>0</v>
      </c>
      <c r="F1739">
        <f>IFERROR(VLOOKUP(D1739:D2451,Сальдо!C$3:D$4010,2,FALSE),0)</f>
        <v>0</v>
      </c>
      <c r="G1739">
        <f>IFERROR(VLOOKUP(D1739:D2451,'Факторы ликвидности'!C$4:L$2204,2,FALSE),0)</f>
        <v>0</v>
      </c>
      <c r="H1739">
        <f>IFERROR(VLOOKUP(D1739:D2451,'Факторы ликвидности'!C$4:L$2204,3,FALSE),0)</f>
        <v>0</v>
      </c>
      <c r="I1739">
        <f>IFERROR(VLOOKUP(D1739:D2451,'Факторы ликвидности'!C$4:L$2204,4,FALSE),0)</f>
        <v>0</v>
      </c>
      <c r="J1739">
        <f>IFERROR(VLOOKUP(D1739:D2451,'Факторы ликвидности'!C$4:L$2204,5,FALSE),0)</f>
        <v>0</v>
      </c>
      <c r="K1739">
        <f>IFERROR(VLOOKUP(D1739:D2451,'Факторы ликвидности'!C$4:L$2204,6,FALSE),0)</f>
        <v>0</v>
      </c>
      <c r="L1739">
        <f>IFERROR(VLOOKUP(D1739:D2451,'Факторы ликвидности'!C$4:L$2204,7,FALSE),0)</f>
        <v>0</v>
      </c>
      <c r="M1739">
        <f>IFERROR(VLOOKUP(D1739:D2451,'Факторы ликвидности'!C$4:L$2204,8,FALSE),0)</f>
        <v>0</v>
      </c>
      <c r="N1739">
        <f>IFERROR(VLOOKUP(D1739:D2451,'Факторы ликвидности'!C$4:L$2204,10,FALSE),0)</f>
        <v>0</v>
      </c>
    </row>
    <row r="1740" spans="2:14" x14ac:dyDescent="0.3">
      <c r="B1740">
        <v>1736</v>
      </c>
      <c r="C1740" s="18">
        <f t="shared" si="32"/>
        <v>6</v>
      </c>
      <c r="D1740" s="19">
        <v>42056</v>
      </c>
      <c r="E1740">
        <f>IFERROR(VLOOKUP(D1739:D2452,'Остатки на корсчетах'!B$3:D$4956,2,FALSE),0)</f>
        <v>0</v>
      </c>
      <c r="F1740">
        <f>IFERROR(VLOOKUP(D1740:D2452,Сальдо!C$3:D$4010,2,FALSE),0)</f>
        <v>0</v>
      </c>
      <c r="G1740">
        <f>IFERROR(VLOOKUP(D1740:D2452,'Факторы ликвидности'!C$4:L$2204,2,FALSE),0)</f>
        <v>0</v>
      </c>
      <c r="H1740">
        <f>IFERROR(VLOOKUP(D1740:D2452,'Факторы ликвидности'!C$4:L$2204,3,FALSE),0)</f>
        <v>0</v>
      </c>
      <c r="I1740">
        <f>IFERROR(VLOOKUP(D1740:D2452,'Факторы ликвидности'!C$4:L$2204,4,FALSE),0)</f>
        <v>0</v>
      </c>
      <c r="J1740">
        <f>IFERROR(VLOOKUP(D1740:D2452,'Факторы ликвидности'!C$4:L$2204,5,FALSE),0)</f>
        <v>0</v>
      </c>
      <c r="K1740">
        <f>IFERROR(VLOOKUP(D1740:D2452,'Факторы ликвидности'!C$4:L$2204,6,FALSE),0)</f>
        <v>0</v>
      </c>
      <c r="L1740">
        <f>IFERROR(VLOOKUP(D1740:D2452,'Факторы ликвидности'!C$4:L$2204,7,FALSE),0)</f>
        <v>0</v>
      </c>
      <c r="M1740">
        <f>IFERROR(VLOOKUP(D1740:D2452,'Факторы ликвидности'!C$4:L$2204,8,FALSE),0)</f>
        <v>0</v>
      </c>
      <c r="N1740">
        <f>IFERROR(VLOOKUP(D1740:D2452,'Факторы ликвидности'!C$4:L$2204,10,FALSE),0)</f>
        <v>0</v>
      </c>
    </row>
    <row r="1741" spans="2:14" x14ac:dyDescent="0.3">
      <c r="B1741">
        <v>1737</v>
      </c>
      <c r="C1741" s="18">
        <f t="shared" si="32"/>
        <v>5</v>
      </c>
      <c r="D1741" s="19">
        <v>42055</v>
      </c>
      <c r="E1741">
        <f>IFERROR(VLOOKUP(D1740:D2453,'Остатки на корсчетах'!B$3:D$4956,2,FALSE),0)</f>
        <v>1364.5</v>
      </c>
      <c r="F1741">
        <f>IFERROR(VLOOKUP(D1741:D2453,Сальдо!C$3:D$4010,2,FALSE),0)</f>
        <v>63.6</v>
      </c>
      <c r="G1741">
        <f>IFERROR(VLOOKUP(D1741:D2453,'Факторы ликвидности'!C$4:L$2204,2,FALSE),0)</f>
        <v>-45.45</v>
      </c>
      <c r="H1741">
        <f>IFERROR(VLOOKUP(D1741:D2453,'Факторы ликвидности'!C$4:L$2204,3,FALSE),0)</f>
        <v>-31.51</v>
      </c>
      <c r="I1741">
        <f>IFERROR(VLOOKUP(D1741:D2453,'Факторы ликвидности'!C$4:L$2204,4,FALSE),0)</f>
        <v>0</v>
      </c>
      <c r="J1741">
        <f>IFERROR(VLOOKUP(D1741:D2453,'Факторы ликвидности'!C$4:L$2204,5,FALSE),0)</f>
        <v>0</v>
      </c>
      <c r="K1741">
        <f>IFERROR(VLOOKUP(D1741:D2453,'Факторы ликвидности'!C$4:L$2204,6,FALSE),0)</f>
        <v>0</v>
      </c>
      <c r="L1741">
        <f>IFERROR(VLOOKUP(D1741:D2453,'Факторы ликвидности'!C$4:L$2204,7,FALSE),0)</f>
        <v>0</v>
      </c>
      <c r="M1741">
        <f>IFERROR(VLOOKUP(D1741:D2453,'Факторы ликвидности'!C$4:L$2204,8,FALSE),0)</f>
        <v>0.01</v>
      </c>
      <c r="N1741">
        <f>IFERROR(VLOOKUP(D1741:D2453,'Факторы ликвидности'!C$4:L$2204,10,FALSE),0)</f>
        <v>-13.22</v>
      </c>
    </row>
    <row r="1742" spans="2:14" x14ac:dyDescent="0.3">
      <c r="B1742">
        <v>1738</v>
      </c>
      <c r="C1742" s="18">
        <f t="shared" si="32"/>
        <v>4</v>
      </c>
      <c r="D1742" s="19">
        <v>42054</v>
      </c>
      <c r="E1742">
        <f>IFERROR(VLOOKUP(D1741:D2454,'Остатки на корсчетах'!B$3:D$4956,2,FALSE),0)</f>
        <v>1361.1</v>
      </c>
      <c r="F1742">
        <f>IFERROR(VLOOKUP(D1742:D2454,Сальдо!C$3:D$4010,2,FALSE),0)</f>
        <v>88.7</v>
      </c>
      <c r="G1742">
        <f>IFERROR(VLOOKUP(D1742:D2454,'Факторы ликвидности'!C$4:L$2204,2,FALSE),0)</f>
        <v>-22.65</v>
      </c>
      <c r="H1742">
        <f>IFERROR(VLOOKUP(D1742:D2454,'Факторы ликвидности'!C$4:L$2204,3,FALSE),0)</f>
        <v>8.48</v>
      </c>
      <c r="I1742">
        <f>IFERROR(VLOOKUP(D1742:D2454,'Факторы ликвидности'!C$4:L$2204,4,FALSE),0)</f>
        <v>0</v>
      </c>
      <c r="J1742">
        <f>IFERROR(VLOOKUP(D1742:D2454,'Факторы ликвидности'!C$4:L$2204,5,FALSE),0)</f>
        <v>0</v>
      </c>
      <c r="K1742">
        <f>IFERROR(VLOOKUP(D1742:D2454,'Факторы ликвидности'!C$4:L$2204,6,FALSE),0)</f>
        <v>0</v>
      </c>
      <c r="L1742">
        <f>IFERROR(VLOOKUP(D1742:D2454,'Факторы ликвидности'!C$4:L$2204,7,FALSE),0)</f>
        <v>0</v>
      </c>
      <c r="M1742">
        <f>IFERROR(VLOOKUP(D1742:D2454,'Факторы ликвидности'!C$4:L$2204,8,FALSE),0)</f>
        <v>-0.01</v>
      </c>
      <c r="N1742">
        <f>IFERROR(VLOOKUP(D1742:D2454,'Факторы ликвидности'!C$4:L$2204,10,FALSE),0)</f>
        <v>17.54</v>
      </c>
    </row>
    <row r="1743" spans="2:14" x14ac:dyDescent="0.3">
      <c r="B1743">
        <v>1739</v>
      </c>
      <c r="C1743" s="18">
        <f t="shared" si="32"/>
        <v>3</v>
      </c>
      <c r="D1743" s="19">
        <v>42053</v>
      </c>
      <c r="E1743">
        <f>IFERROR(VLOOKUP(D1742:D2455,'Остатки на корсчетах'!B$3:D$4956,2,FALSE),0)</f>
        <v>1357.2</v>
      </c>
      <c r="F1743">
        <f>IFERROR(VLOOKUP(D1743:D2455,Сальдо!C$3:D$4010,2,FALSE),0)</f>
        <v>94.7</v>
      </c>
      <c r="G1743">
        <f>IFERROR(VLOOKUP(D1743:D2455,'Факторы ликвидности'!C$4:L$2204,2,FALSE),0)</f>
        <v>-2.33</v>
      </c>
      <c r="H1743">
        <f>IFERROR(VLOOKUP(D1743:D2455,'Факторы ликвидности'!C$4:L$2204,3,FALSE),0)</f>
        <v>-87.62</v>
      </c>
      <c r="I1743">
        <f>IFERROR(VLOOKUP(D1743:D2455,'Факторы ликвидности'!C$4:L$2204,4,FALSE),0)</f>
        <v>0</v>
      </c>
      <c r="J1743">
        <f>IFERROR(VLOOKUP(D1743:D2455,'Факторы ликвидности'!C$4:L$2204,5,FALSE),0)</f>
        <v>0</v>
      </c>
      <c r="K1743">
        <f>IFERROR(VLOOKUP(D1743:D2455,'Факторы ликвидности'!C$4:L$2204,6,FALSE),0)</f>
        <v>0</v>
      </c>
      <c r="L1743">
        <f>IFERROR(VLOOKUP(D1743:D2455,'Факторы ликвидности'!C$4:L$2204,7,FALSE),0)</f>
        <v>0</v>
      </c>
      <c r="M1743">
        <f>IFERROR(VLOOKUP(D1743:D2455,'Факторы ликвидности'!C$4:L$2204,8,FALSE),0)</f>
        <v>-0.03</v>
      </c>
      <c r="N1743">
        <f>IFERROR(VLOOKUP(D1743:D2455,'Факторы ликвидности'!C$4:L$2204,10,FALSE),0)</f>
        <v>93.86</v>
      </c>
    </row>
    <row r="1744" spans="2:14" x14ac:dyDescent="0.3">
      <c r="B1744">
        <v>1740</v>
      </c>
      <c r="C1744" s="16">
        <f t="shared" si="32"/>
        <v>2</v>
      </c>
      <c r="D1744" s="17">
        <v>42052</v>
      </c>
      <c r="E1744">
        <f>IFERROR(VLOOKUP(D1743:D2456,'Остатки на корсчетах'!B$3:D$4956,2,FALSE),0)</f>
        <v>1211.5</v>
      </c>
      <c r="F1744">
        <f>IFERROR(VLOOKUP(D1744:D2456,Сальдо!C$3:D$4010,2,FALSE),0)</f>
        <v>35</v>
      </c>
      <c r="G1744">
        <f>IFERROR(VLOOKUP(D1744:D2456,'Факторы ликвидности'!C$4:L$2204,2,FALSE),0)</f>
        <v>4.4400000000000004</v>
      </c>
      <c r="H1744">
        <f>IFERROR(VLOOKUP(D1744:D2456,'Факторы ликвидности'!C$4:L$2204,3,FALSE),0)</f>
        <v>40.590000000000003</v>
      </c>
      <c r="I1744">
        <f>IFERROR(VLOOKUP(D1744:D2456,'Факторы ликвидности'!C$4:L$2204,4,FALSE),0)</f>
        <v>0</v>
      </c>
      <c r="J1744">
        <f>IFERROR(VLOOKUP(D1744:D2456,'Факторы ликвидности'!C$4:L$2204,5,FALSE),0)</f>
        <v>0</v>
      </c>
      <c r="K1744">
        <f>IFERROR(VLOOKUP(D1744:D2456,'Факторы ликвидности'!C$4:L$2204,6,FALSE),0)</f>
        <v>0</v>
      </c>
      <c r="L1744">
        <f>IFERROR(VLOOKUP(D1744:D2456,'Факторы ликвидности'!C$4:L$2204,7,FALSE),0)</f>
        <v>0</v>
      </c>
      <c r="M1744">
        <f>IFERROR(VLOOKUP(D1744:D2456,'Факторы ликвидности'!C$4:L$2204,8,FALSE),0)</f>
        <v>-5.0199999999999996</v>
      </c>
      <c r="N1744">
        <f>IFERROR(VLOOKUP(D1744:D2456,'Факторы ликвидности'!C$4:L$2204,10,FALSE),0)</f>
        <v>105.74</v>
      </c>
    </row>
    <row r="1745" spans="2:14" x14ac:dyDescent="0.3">
      <c r="B1745">
        <v>1741</v>
      </c>
      <c r="C1745" s="16">
        <f t="shared" si="32"/>
        <v>1</v>
      </c>
      <c r="D1745" s="17">
        <v>42051</v>
      </c>
      <c r="E1745">
        <f>IFERROR(VLOOKUP(D1744:D2457,'Остатки на корсчетах'!B$3:D$4956,2,FALSE),0)</f>
        <v>1263.2</v>
      </c>
      <c r="F1745">
        <f>IFERROR(VLOOKUP(D1745:D2457,Сальдо!C$3:D$4010,2,FALSE),0)</f>
        <v>25.4</v>
      </c>
      <c r="G1745">
        <f>IFERROR(VLOOKUP(D1745:D2457,'Факторы ликвидности'!C$4:L$2204,2,FALSE),0)</f>
        <v>19.420000000000002</v>
      </c>
      <c r="H1745">
        <f>IFERROR(VLOOKUP(D1745:D2457,'Факторы ликвидности'!C$4:L$2204,3,FALSE),0)</f>
        <v>-33.380000000000003</v>
      </c>
      <c r="I1745">
        <f>IFERROR(VLOOKUP(D1745:D2457,'Факторы ликвидности'!C$4:L$2204,4,FALSE),0)</f>
        <v>0</v>
      </c>
      <c r="J1745">
        <f>IFERROR(VLOOKUP(D1745:D2457,'Факторы ликвидности'!C$4:L$2204,5,FALSE),0)</f>
        <v>0</v>
      </c>
      <c r="K1745">
        <f>IFERROR(VLOOKUP(D1745:D2457,'Факторы ликвидности'!C$4:L$2204,6,FALSE),0)</f>
        <v>0</v>
      </c>
      <c r="L1745">
        <f>IFERROR(VLOOKUP(D1745:D2457,'Факторы ликвидности'!C$4:L$2204,7,FALSE),0)</f>
        <v>0</v>
      </c>
      <c r="M1745">
        <f>IFERROR(VLOOKUP(D1745:D2457,'Факторы ликвидности'!C$4:L$2204,8,FALSE),0)</f>
        <v>9.48</v>
      </c>
      <c r="N1745">
        <f>IFERROR(VLOOKUP(D1745:D2457,'Факторы ликвидности'!C$4:L$2204,10,FALSE),0)</f>
        <v>-47.25</v>
      </c>
    </row>
    <row r="1746" spans="2:14" x14ac:dyDescent="0.3">
      <c r="B1746">
        <v>1742</v>
      </c>
      <c r="C1746" s="16">
        <f t="shared" si="32"/>
        <v>7</v>
      </c>
      <c r="D1746" s="17">
        <v>42050</v>
      </c>
      <c r="E1746">
        <f>IFERROR(VLOOKUP(D1745:D2458,'Остатки на корсчетах'!B$3:D$4956,2,FALSE),0)</f>
        <v>0</v>
      </c>
      <c r="F1746">
        <f>IFERROR(VLOOKUP(D1746:D2458,Сальдо!C$3:D$4010,2,FALSE),0)</f>
        <v>0</v>
      </c>
      <c r="G1746">
        <f>IFERROR(VLOOKUP(D1746:D2458,'Факторы ликвидности'!C$4:L$2204,2,FALSE),0)</f>
        <v>0</v>
      </c>
      <c r="H1746">
        <f>IFERROR(VLOOKUP(D1746:D2458,'Факторы ликвидности'!C$4:L$2204,3,FALSE),0)</f>
        <v>0</v>
      </c>
      <c r="I1746">
        <f>IFERROR(VLOOKUP(D1746:D2458,'Факторы ликвидности'!C$4:L$2204,4,FALSE),0)</f>
        <v>0</v>
      </c>
      <c r="J1746">
        <f>IFERROR(VLOOKUP(D1746:D2458,'Факторы ликвидности'!C$4:L$2204,5,FALSE),0)</f>
        <v>0</v>
      </c>
      <c r="K1746">
        <f>IFERROR(VLOOKUP(D1746:D2458,'Факторы ликвидности'!C$4:L$2204,6,FALSE),0)</f>
        <v>0</v>
      </c>
      <c r="L1746">
        <f>IFERROR(VLOOKUP(D1746:D2458,'Факторы ликвидности'!C$4:L$2204,7,FALSE),0)</f>
        <v>0</v>
      </c>
      <c r="M1746">
        <f>IFERROR(VLOOKUP(D1746:D2458,'Факторы ликвидности'!C$4:L$2204,8,FALSE),0)</f>
        <v>0</v>
      </c>
      <c r="N1746">
        <f>IFERROR(VLOOKUP(D1746:D2458,'Факторы ликвидности'!C$4:L$2204,10,FALSE),0)</f>
        <v>0</v>
      </c>
    </row>
    <row r="1747" spans="2:14" x14ac:dyDescent="0.3">
      <c r="B1747">
        <v>1743</v>
      </c>
      <c r="C1747" s="16">
        <f t="shared" si="32"/>
        <v>6</v>
      </c>
      <c r="D1747" s="17">
        <v>42049</v>
      </c>
      <c r="E1747">
        <f>IFERROR(VLOOKUP(D1746:D2459,'Остатки на корсчетах'!B$3:D$4956,2,FALSE),0)</f>
        <v>0</v>
      </c>
      <c r="F1747">
        <f>IFERROR(VLOOKUP(D1747:D2459,Сальдо!C$3:D$4010,2,FALSE),0)</f>
        <v>0</v>
      </c>
      <c r="G1747">
        <f>IFERROR(VLOOKUP(D1747:D2459,'Факторы ликвидности'!C$4:L$2204,2,FALSE),0)</f>
        <v>0</v>
      </c>
      <c r="H1747">
        <f>IFERROR(VLOOKUP(D1747:D2459,'Факторы ликвидности'!C$4:L$2204,3,FALSE),0)</f>
        <v>0</v>
      </c>
      <c r="I1747">
        <f>IFERROR(VLOOKUP(D1747:D2459,'Факторы ликвидности'!C$4:L$2204,4,FALSE),0)</f>
        <v>0</v>
      </c>
      <c r="J1747">
        <f>IFERROR(VLOOKUP(D1747:D2459,'Факторы ликвидности'!C$4:L$2204,5,FALSE),0)</f>
        <v>0</v>
      </c>
      <c r="K1747">
        <f>IFERROR(VLOOKUP(D1747:D2459,'Факторы ликвидности'!C$4:L$2204,6,FALSE),0)</f>
        <v>0</v>
      </c>
      <c r="L1747">
        <f>IFERROR(VLOOKUP(D1747:D2459,'Факторы ликвидности'!C$4:L$2204,7,FALSE),0)</f>
        <v>0</v>
      </c>
      <c r="M1747">
        <f>IFERROR(VLOOKUP(D1747:D2459,'Факторы ликвидности'!C$4:L$2204,8,FALSE),0)</f>
        <v>0</v>
      </c>
      <c r="N1747">
        <f>IFERROR(VLOOKUP(D1747:D2459,'Факторы ликвидности'!C$4:L$2204,10,FALSE),0)</f>
        <v>0</v>
      </c>
    </row>
    <row r="1748" spans="2:14" x14ac:dyDescent="0.3">
      <c r="B1748">
        <v>1744</v>
      </c>
      <c r="C1748" s="16">
        <f t="shared" si="32"/>
        <v>5</v>
      </c>
      <c r="D1748" s="17">
        <v>42048</v>
      </c>
      <c r="E1748">
        <f>IFERROR(VLOOKUP(D1747:D2460,'Остатки на корсчетах'!B$3:D$4956,2,FALSE),0)</f>
        <v>1159.8</v>
      </c>
      <c r="F1748">
        <f>IFERROR(VLOOKUP(D1748:D2460,Сальдо!C$3:D$4010,2,FALSE),0)</f>
        <v>-33.9</v>
      </c>
      <c r="G1748">
        <f>IFERROR(VLOOKUP(D1748:D2460,'Факторы ликвидности'!C$4:L$2204,2,FALSE),0)</f>
        <v>-46.87</v>
      </c>
      <c r="H1748">
        <f>IFERROR(VLOOKUP(D1748:D2460,'Факторы ликвидности'!C$4:L$2204,3,FALSE),0)</f>
        <v>208.73</v>
      </c>
      <c r="I1748">
        <f>IFERROR(VLOOKUP(D1748:D2460,'Факторы ликвидности'!C$4:L$2204,4,FALSE),0)</f>
        <v>0</v>
      </c>
      <c r="J1748">
        <f>IFERROR(VLOOKUP(D1748:D2460,'Факторы ликвидности'!C$4:L$2204,5,FALSE),0)</f>
        <v>0</v>
      </c>
      <c r="K1748">
        <f>IFERROR(VLOOKUP(D1748:D2460,'Факторы ликвидности'!C$4:L$2204,6,FALSE),0)</f>
        <v>0</v>
      </c>
      <c r="L1748">
        <f>IFERROR(VLOOKUP(D1748:D2460,'Факторы ликвидности'!C$4:L$2204,7,FALSE),0)</f>
        <v>0</v>
      </c>
      <c r="M1748">
        <f>IFERROR(VLOOKUP(D1748:D2460,'Факторы ликвидности'!C$4:L$2204,8,FALSE),0)</f>
        <v>-0.21</v>
      </c>
      <c r="N1748">
        <f>IFERROR(VLOOKUP(D1748:D2460,'Факторы ликвидности'!C$4:L$2204,10,FALSE),0)</f>
        <v>-58.26</v>
      </c>
    </row>
    <row r="1749" spans="2:14" x14ac:dyDescent="0.3">
      <c r="B1749">
        <v>1745</v>
      </c>
      <c r="C1749" s="16">
        <f t="shared" si="32"/>
        <v>4</v>
      </c>
      <c r="D1749" s="17">
        <v>42047</v>
      </c>
      <c r="E1749">
        <f>IFERROR(VLOOKUP(D1748:D2461,'Остатки на корсчетах'!B$3:D$4956,2,FALSE),0)</f>
        <v>1157.0999999999999</v>
      </c>
      <c r="F1749">
        <f>IFERROR(VLOOKUP(D1749:D2461,Сальдо!C$3:D$4010,2,FALSE),0)</f>
        <v>23.7</v>
      </c>
      <c r="G1749">
        <f>IFERROR(VLOOKUP(D1749:D2461,'Факторы ликвидности'!C$4:L$2204,2,FALSE),0)</f>
        <v>-45.46</v>
      </c>
      <c r="H1749">
        <f>IFERROR(VLOOKUP(D1749:D2461,'Факторы ликвидности'!C$4:L$2204,3,FALSE),0)</f>
        <v>14.46</v>
      </c>
      <c r="I1749">
        <f>IFERROR(VLOOKUP(D1749:D2461,'Факторы ликвидности'!C$4:L$2204,4,FALSE),0)</f>
        <v>0</v>
      </c>
      <c r="J1749">
        <f>IFERROR(VLOOKUP(D1749:D2461,'Факторы ликвидности'!C$4:L$2204,5,FALSE),0)</f>
        <v>0</v>
      </c>
      <c r="K1749">
        <f>IFERROR(VLOOKUP(D1749:D2461,'Факторы ликвидности'!C$4:L$2204,6,FALSE),0)</f>
        <v>0</v>
      </c>
      <c r="L1749">
        <f>IFERROR(VLOOKUP(D1749:D2461,'Факторы ликвидности'!C$4:L$2204,7,FALSE),0)</f>
        <v>0</v>
      </c>
      <c r="M1749">
        <f>IFERROR(VLOOKUP(D1749:D2461,'Факторы ликвидности'!C$4:L$2204,8,FALSE),0)</f>
        <v>-0.01</v>
      </c>
      <c r="N1749">
        <f>IFERROR(VLOOKUP(D1749:D2461,'Факторы ликвидности'!C$4:L$2204,10,FALSE),0)</f>
        <v>33.78</v>
      </c>
    </row>
    <row r="1750" spans="2:14" x14ac:dyDescent="0.3">
      <c r="B1750">
        <v>1746</v>
      </c>
      <c r="C1750" s="16">
        <f t="shared" si="32"/>
        <v>3</v>
      </c>
      <c r="D1750" s="17">
        <v>42046</v>
      </c>
      <c r="E1750">
        <f>IFERROR(VLOOKUP(D1749:D2462,'Остатки на корсчетах'!B$3:D$4956,2,FALSE),0)</f>
        <v>1277</v>
      </c>
      <c r="F1750">
        <f>IFERROR(VLOOKUP(D1750:D2462,Сальдо!C$3:D$4010,2,FALSE),0)</f>
        <v>108.1</v>
      </c>
      <c r="G1750">
        <f>IFERROR(VLOOKUP(D1750:D2462,'Факторы ликвидности'!C$4:L$2204,2,FALSE),0)</f>
        <v>-9.9700000000000006</v>
      </c>
      <c r="H1750">
        <f>IFERROR(VLOOKUP(D1750:D2462,'Факторы ликвидности'!C$4:L$2204,3,FALSE),0)</f>
        <v>-183.37</v>
      </c>
      <c r="I1750">
        <f>IFERROR(VLOOKUP(D1750:D2462,'Факторы ликвидности'!C$4:L$2204,4,FALSE),0)</f>
        <v>0</v>
      </c>
      <c r="J1750">
        <f>IFERROR(VLOOKUP(D1750:D2462,'Факторы ликвидности'!C$4:L$2204,5,FALSE),0)</f>
        <v>0</v>
      </c>
      <c r="K1750">
        <f>IFERROR(VLOOKUP(D1750:D2462,'Факторы ликвидности'!C$4:L$2204,6,FALSE),0)</f>
        <v>0</v>
      </c>
      <c r="L1750">
        <f>IFERROR(VLOOKUP(D1750:D2462,'Факторы ликвидности'!C$4:L$2204,7,FALSE),0)</f>
        <v>0</v>
      </c>
      <c r="M1750">
        <f>IFERROR(VLOOKUP(D1750:D2462,'Факторы ликвидности'!C$4:L$2204,8,FALSE),0)</f>
        <v>-0.03</v>
      </c>
      <c r="N1750">
        <f>IFERROR(VLOOKUP(D1750:D2462,'Факторы ликвидности'!C$4:L$2204,10,FALSE),0)</f>
        <v>73.47</v>
      </c>
    </row>
    <row r="1751" spans="2:14" x14ac:dyDescent="0.3">
      <c r="B1751">
        <v>1747</v>
      </c>
      <c r="C1751" s="18">
        <f t="shared" si="32"/>
        <v>2</v>
      </c>
      <c r="D1751" s="8">
        <v>42045</v>
      </c>
      <c r="E1751">
        <f>IFERROR(VLOOKUP(D1750:D2463,'Остатки на корсчетах'!B$3:D$4956,2,FALSE),0)</f>
        <v>1282.7</v>
      </c>
      <c r="F1751">
        <f>IFERROR(VLOOKUP(D1751:D2463,Сальдо!C$3:D$4010,2,FALSE),0)</f>
        <v>-154.4</v>
      </c>
      <c r="G1751">
        <f>IFERROR(VLOOKUP(D1751:D2463,'Факторы ликвидности'!C$4:L$2204,2,FALSE),0)</f>
        <v>9.43</v>
      </c>
      <c r="H1751">
        <f>IFERROR(VLOOKUP(D1751:D2463,'Факторы ликвидности'!C$4:L$2204,3,FALSE),0)</f>
        <v>55.99</v>
      </c>
      <c r="I1751">
        <f>IFERROR(VLOOKUP(D1751:D2463,'Факторы ликвидности'!C$4:L$2204,4,FALSE),0)</f>
        <v>0</v>
      </c>
      <c r="J1751">
        <f>IFERROR(VLOOKUP(D1751:D2463,'Факторы ликвидности'!C$4:L$2204,5,FALSE),0)</f>
        <v>0</v>
      </c>
      <c r="K1751">
        <f>IFERROR(VLOOKUP(D1751:D2463,'Факторы ликвидности'!C$4:L$2204,6,FALSE),0)</f>
        <v>0</v>
      </c>
      <c r="L1751">
        <f>IFERROR(VLOOKUP(D1751:D2463,'Факторы ликвидности'!C$4:L$2204,7,FALSE),0)</f>
        <v>0</v>
      </c>
      <c r="M1751">
        <f>IFERROR(VLOOKUP(D1751:D2463,'Факторы ликвидности'!C$4:L$2204,8,FALSE),0)</f>
        <v>-0.02</v>
      </c>
      <c r="N1751">
        <f>IFERROR(VLOOKUP(D1751:D2463,'Факторы ликвидности'!C$4:L$2204,10,FALSE),0)</f>
        <v>-71.16</v>
      </c>
    </row>
    <row r="1752" spans="2:14" x14ac:dyDescent="0.3">
      <c r="B1752">
        <v>1748</v>
      </c>
      <c r="C1752" s="18">
        <f t="shared" si="32"/>
        <v>1</v>
      </c>
      <c r="D1752" s="8">
        <v>42044</v>
      </c>
      <c r="E1752">
        <f>IFERROR(VLOOKUP(D1751:D2464,'Остатки на корсчетах'!B$3:D$4956,2,FALSE),0)</f>
        <v>789.3</v>
      </c>
      <c r="F1752">
        <f>IFERROR(VLOOKUP(D1752:D2464,Сальдо!C$3:D$4010,2,FALSE),0)</f>
        <v>481</v>
      </c>
      <c r="G1752">
        <f>IFERROR(VLOOKUP(D1752:D2464,'Факторы ликвидности'!C$4:L$2204,2,FALSE),0)</f>
        <v>27.51</v>
      </c>
      <c r="H1752">
        <f>IFERROR(VLOOKUP(D1752:D2464,'Факторы ликвидности'!C$4:L$2204,3,FALSE),0)</f>
        <v>-164.26</v>
      </c>
      <c r="I1752">
        <f>IFERROR(VLOOKUP(D1752:D2464,'Факторы ликвидности'!C$4:L$2204,4,FALSE),0)</f>
        <v>0</v>
      </c>
      <c r="J1752">
        <f>IFERROR(VLOOKUP(D1752:D2464,'Факторы ликвидности'!C$4:L$2204,5,FALSE),0)</f>
        <v>0</v>
      </c>
      <c r="K1752">
        <f>IFERROR(VLOOKUP(D1752:D2464,'Факторы ликвидности'!C$4:L$2204,6,FALSE),0)</f>
        <v>0</v>
      </c>
      <c r="L1752">
        <f>IFERROR(VLOOKUP(D1752:D2464,'Факторы ликвидности'!C$4:L$2204,7,FALSE),0)</f>
        <v>0</v>
      </c>
      <c r="M1752">
        <f>IFERROR(VLOOKUP(D1752:D2464,'Факторы ликвидности'!C$4:L$2204,8,FALSE),0)</f>
        <v>-0.02</v>
      </c>
      <c r="N1752">
        <f>IFERROR(VLOOKUP(D1752:D2464,'Факторы ликвидности'!C$4:L$2204,10,FALSE),0)</f>
        <v>630.16999999999996</v>
      </c>
    </row>
    <row r="1753" spans="2:14" x14ac:dyDescent="0.3">
      <c r="B1753">
        <v>1749</v>
      </c>
      <c r="C1753" s="18">
        <f t="shared" si="32"/>
        <v>7</v>
      </c>
      <c r="D1753" s="19">
        <v>42043</v>
      </c>
      <c r="E1753">
        <f>IFERROR(VLOOKUP(D1752:D2465,'Остатки на корсчетах'!B$3:D$4956,2,FALSE),0)</f>
        <v>0</v>
      </c>
      <c r="F1753">
        <f>IFERROR(VLOOKUP(D1753:D2465,Сальдо!C$3:D$4010,2,FALSE),0)</f>
        <v>0</v>
      </c>
      <c r="G1753">
        <f>IFERROR(VLOOKUP(D1753:D2465,'Факторы ликвидности'!C$4:L$2204,2,FALSE),0)</f>
        <v>0</v>
      </c>
      <c r="H1753">
        <f>IFERROR(VLOOKUP(D1753:D2465,'Факторы ликвидности'!C$4:L$2204,3,FALSE),0)</f>
        <v>0</v>
      </c>
      <c r="I1753">
        <f>IFERROR(VLOOKUP(D1753:D2465,'Факторы ликвидности'!C$4:L$2204,4,FALSE),0)</f>
        <v>0</v>
      </c>
      <c r="J1753">
        <f>IFERROR(VLOOKUP(D1753:D2465,'Факторы ликвидности'!C$4:L$2204,5,FALSE),0)</f>
        <v>0</v>
      </c>
      <c r="K1753">
        <f>IFERROR(VLOOKUP(D1753:D2465,'Факторы ликвидности'!C$4:L$2204,6,FALSE),0)</f>
        <v>0</v>
      </c>
      <c r="L1753">
        <f>IFERROR(VLOOKUP(D1753:D2465,'Факторы ликвидности'!C$4:L$2204,7,FALSE),0)</f>
        <v>0</v>
      </c>
      <c r="M1753">
        <f>IFERROR(VLOOKUP(D1753:D2465,'Факторы ликвидности'!C$4:L$2204,8,FALSE),0)</f>
        <v>0</v>
      </c>
      <c r="N1753">
        <f>IFERROR(VLOOKUP(D1753:D2465,'Факторы ликвидности'!C$4:L$2204,10,FALSE),0)</f>
        <v>0</v>
      </c>
    </row>
    <row r="1754" spans="2:14" x14ac:dyDescent="0.3">
      <c r="B1754">
        <v>1750</v>
      </c>
      <c r="C1754" s="18">
        <f t="shared" si="32"/>
        <v>6</v>
      </c>
      <c r="D1754" s="19">
        <v>42042</v>
      </c>
      <c r="E1754">
        <f>IFERROR(VLOOKUP(D1753:D2466,'Остатки на корсчетах'!B$3:D$4956,2,FALSE),0)</f>
        <v>0</v>
      </c>
      <c r="F1754">
        <f>IFERROR(VLOOKUP(D1754:D2466,Сальдо!C$3:D$4010,2,FALSE),0)</f>
        <v>0</v>
      </c>
      <c r="G1754">
        <f>IFERROR(VLOOKUP(D1754:D2466,'Факторы ликвидности'!C$4:L$2204,2,FALSE),0)</f>
        <v>0</v>
      </c>
      <c r="H1754">
        <f>IFERROR(VLOOKUP(D1754:D2466,'Факторы ликвидности'!C$4:L$2204,3,FALSE),0)</f>
        <v>0</v>
      </c>
      <c r="I1754">
        <f>IFERROR(VLOOKUP(D1754:D2466,'Факторы ликвидности'!C$4:L$2204,4,FALSE),0)</f>
        <v>0</v>
      </c>
      <c r="J1754">
        <f>IFERROR(VLOOKUP(D1754:D2466,'Факторы ликвидности'!C$4:L$2204,5,FALSE),0)</f>
        <v>0</v>
      </c>
      <c r="K1754">
        <f>IFERROR(VLOOKUP(D1754:D2466,'Факторы ликвидности'!C$4:L$2204,6,FALSE),0)</f>
        <v>0</v>
      </c>
      <c r="L1754">
        <f>IFERROR(VLOOKUP(D1754:D2466,'Факторы ликвидности'!C$4:L$2204,7,FALSE),0)</f>
        <v>0</v>
      </c>
      <c r="M1754">
        <f>IFERROR(VLOOKUP(D1754:D2466,'Факторы ликвидности'!C$4:L$2204,8,FALSE),0)</f>
        <v>0</v>
      </c>
      <c r="N1754">
        <f>IFERROR(VLOOKUP(D1754:D2466,'Факторы ликвидности'!C$4:L$2204,10,FALSE),0)</f>
        <v>0</v>
      </c>
    </row>
    <row r="1755" spans="2:14" x14ac:dyDescent="0.3">
      <c r="B1755">
        <v>1751</v>
      </c>
      <c r="C1755" s="18">
        <f t="shared" si="32"/>
        <v>5</v>
      </c>
      <c r="D1755" s="19">
        <v>42041</v>
      </c>
      <c r="E1755">
        <f>IFERROR(VLOOKUP(D1754:D2467,'Остатки на корсчетах'!B$3:D$4956,2,FALSE),0)</f>
        <v>933.6</v>
      </c>
      <c r="F1755">
        <f>IFERROR(VLOOKUP(D1755:D2467,Сальдо!C$3:D$4010,2,FALSE),0)</f>
        <v>297.89999999999998</v>
      </c>
      <c r="G1755">
        <f>IFERROR(VLOOKUP(D1755:D2467,'Факторы ликвидности'!C$4:L$2204,2,FALSE),0)</f>
        <v>-44.62</v>
      </c>
      <c r="H1755">
        <f>IFERROR(VLOOKUP(D1755:D2467,'Факторы ликвидности'!C$4:L$2204,3,FALSE),0)</f>
        <v>93.22</v>
      </c>
      <c r="I1755">
        <f>IFERROR(VLOOKUP(D1755:D2467,'Факторы ликвидности'!C$4:L$2204,4,FALSE),0)</f>
        <v>0</v>
      </c>
      <c r="J1755">
        <f>IFERROR(VLOOKUP(D1755:D2467,'Факторы ликвидности'!C$4:L$2204,5,FALSE),0)</f>
        <v>0</v>
      </c>
      <c r="K1755">
        <f>IFERROR(VLOOKUP(D1755:D2467,'Факторы ликвидности'!C$4:L$2204,6,FALSE),0)</f>
        <v>0</v>
      </c>
      <c r="L1755">
        <f>IFERROR(VLOOKUP(D1755:D2467,'Факторы ликвидности'!C$4:L$2204,7,FALSE),0)</f>
        <v>0</v>
      </c>
      <c r="M1755">
        <f>IFERROR(VLOOKUP(D1755:D2467,'Факторы ликвидности'!C$4:L$2204,8,FALSE),0)</f>
        <v>-0.02</v>
      </c>
      <c r="N1755">
        <f>IFERROR(VLOOKUP(D1755:D2467,'Факторы ликвидности'!C$4:L$2204,10,FALSE),0)</f>
        <v>-192.9</v>
      </c>
    </row>
    <row r="1756" spans="2:14" x14ac:dyDescent="0.3">
      <c r="B1756">
        <v>1752</v>
      </c>
      <c r="C1756" s="18">
        <f t="shared" si="32"/>
        <v>4</v>
      </c>
      <c r="D1756" s="19">
        <v>42040</v>
      </c>
      <c r="E1756">
        <f>IFERROR(VLOOKUP(D1755:D2468,'Остатки на корсчетах'!B$3:D$4956,2,FALSE),0)</f>
        <v>1047.7</v>
      </c>
      <c r="F1756">
        <f>IFERROR(VLOOKUP(D1756:D2468,Сальдо!C$3:D$4010,2,FALSE),0)</f>
        <v>62</v>
      </c>
      <c r="G1756">
        <f>IFERROR(VLOOKUP(D1756:D2468,'Факторы ликвидности'!C$4:L$2204,2,FALSE),0)</f>
        <v>-20.399999999999999</v>
      </c>
      <c r="H1756">
        <f>IFERROR(VLOOKUP(D1756:D2468,'Факторы ликвидности'!C$4:L$2204,3,FALSE),0)</f>
        <v>140.13999999999999</v>
      </c>
      <c r="I1756">
        <f>IFERROR(VLOOKUP(D1756:D2468,'Факторы ликвидности'!C$4:L$2204,4,FALSE),0)</f>
        <v>0</v>
      </c>
      <c r="J1756">
        <f>IFERROR(VLOOKUP(D1756:D2468,'Факторы ликвидности'!C$4:L$2204,5,FALSE),0)</f>
        <v>0</v>
      </c>
      <c r="K1756">
        <f>IFERROR(VLOOKUP(D1756:D2468,'Факторы ликвидности'!C$4:L$2204,6,FALSE),0)</f>
        <v>0</v>
      </c>
      <c r="L1756">
        <f>IFERROR(VLOOKUP(D1756:D2468,'Факторы ликвидности'!C$4:L$2204,7,FALSE),0)</f>
        <v>0</v>
      </c>
      <c r="M1756">
        <f>IFERROR(VLOOKUP(D1756:D2468,'Факторы ликвидности'!C$4:L$2204,8,FALSE),0)</f>
        <v>-0.02</v>
      </c>
      <c r="N1756">
        <f>IFERROR(VLOOKUP(D1756:D2468,'Факторы ликвидности'!C$4:L$2204,10,FALSE),0)</f>
        <v>-233.74</v>
      </c>
    </row>
    <row r="1757" spans="2:14" x14ac:dyDescent="0.3">
      <c r="B1757">
        <v>1753</v>
      </c>
      <c r="C1757" s="18">
        <f t="shared" si="32"/>
        <v>3</v>
      </c>
      <c r="D1757" s="19">
        <v>42039</v>
      </c>
      <c r="E1757">
        <f>IFERROR(VLOOKUP(D1756:D2469,'Остатки на корсчетах'!B$3:D$4956,2,FALSE),0)</f>
        <v>959.9</v>
      </c>
      <c r="F1757">
        <f>IFERROR(VLOOKUP(D1757:D2469,Сальдо!C$3:D$4010,2,FALSE),0)</f>
        <v>-12.8</v>
      </c>
      <c r="G1757">
        <f>IFERROR(VLOOKUP(D1757:D2469,'Факторы ликвидности'!C$4:L$2204,2,FALSE),0)</f>
        <v>3.51</v>
      </c>
      <c r="H1757">
        <f>IFERROR(VLOOKUP(D1757:D2469,'Факторы ликвидности'!C$4:L$2204,3,FALSE),0)</f>
        <v>270.64999999999998</v>
      </c>
      <c r="I1757">
        <f>IFERROR(VLOOKUP(D1757:D2469,'Факторы ликвидности'!C$4:L$2204,4,FALSE),0)</f>
        <v>0</v>
      </c>
      <c r="J1757">
        <f>IFERROR(VLOOKUP(D1757:D2469,'Факторы ликвидности'!C$4:L$2204,5,FALSE),0)</f>
        <v>0</v>
      </c>
      <c r="K1757">
        <f>IFERROR(VLOOKUP(D1757:D2469,'Факторы ликвидности'!C$4:L$2204,6,FALSE),0)</f>
        <v>0</v>
      </c>
      <c r="L1757">
        <f>IFERROR(VLOOKUP(D1757:D2469,'Факторы ликвидности'!C$4:L$2204,7,FALSE),0)</f>
        <v>0</v>
      </c>
      <c r="M1757">
        <f>IFERROR(VLOOKUP(D1757:D2469,'Факторы ликвидности'!C$4:L$2204,8,FALSE),0)</f>
        <v>-0.03</v>
      </c>
      <c r="N1757">
        <f>IFERROR(VLOOKUP(D1757:D2469,'Факторы ликвидности'!C$4:L$2204,10,FALSE),0)</f>
        <v>-186.38</v>
      </c>
    </row>
    <row r="1758" spans="2:14" x14ac:dyDescent="0.3">
      <c r="B1758">
        <v>1754</v>
      </c>
      <c r="C1758" s="16">
        <f t="shared" si="32"/>
        <v>2</v>
      </c>
      <c r="D1758" s="17">
        <v>42038</v>
      </c>
      <c r="E1758">
        <f>IFERROR(VLOOKUP(D1757:D2470,'Остатки на корсчетах'!B$3:D$4956,2,FALSE),0)</f>
        <v>956.4</v>
      </c>
      <c r="F1758">
        <f>IFERROR(VLOOKUP(D1758:D2470,Сальдо!C$3:D$4010,2,FALSE),0)</f>
        <v>580.20000000000005</v>
      </c>
      <c r="G1758">
        <f>IFERROR(VLOOKUP(D1758:D2470,'Факторы ликвидности'!C$4:L$2204,2,FALSE),0)</f>
        <v>23.61</v>
      </c>
      <c r="H1758">
        <f>IFERROR(VLOOKUP(D1758:D2470,'Факторы ликвидности'!C$4:L$2204,3,FALSE),0)</f>
        <v>152.19</v>
      </c>
      <c r="I1758">
        <f>IFERROR(VLOOKUP(D1758:D2470,'Факторы ликвидности'!C$4:L$2204,4,FALSE),0)</f>
        <v>0</v>
      </c>
      <c r="J1758">
        <f>IFERROR(VLOOKUP(D1758:D2470,'Факторы ликвидности'!C$4:L$2204,5,FALSE),0)</f>
        <v>0</v>
      </c>
      <c r="K1758">
        <f>IFERROR(VLOOKUP(D1758:D2470,'Факторы ликвидности'!C$4:L$2204,6,FALSE),0)</f>
        <v>0</v>
      </c>
      <c r="L1758">
        <f>IFERROR(VLOOKUP(D1758:D2470,'Факторы ликвидности'!C$4:L$2204,7,FALSE),0)</f>
        <v>0</v>
      </c>
      <c r="M1758">
        <f>IFERROR(VLOOKUP(D1758:D2470,'Факторы ликвидности'!C$4:L$2204,8,FALSE),0)</f>
        <v>-0.02</v>
      </c>
      <c r="N1758">
        <f>IFERROR(VLOOKUP(D1758:D2470,'Факторы ликвидности'!C$4:L$2204,10,FALSE),0)</f>
        <v>-172.26</v>
      </c>
    </row>
    <row r="1759" spans="2:14" x14ac:dyDescent="0.3">
      <c r="B1759">
        <v>1755</v>
      </c>
      <c r="C1759" s="16">
        <f t="shared" si="32"/>
        <v>1</v>
      </c>
      <c r="D1759" s="17">
        <v>42037</v>
      </c>
      <c r="E1759">
        <f>IFERROR(VLOOKUP(D1758:D2471,'Остатки на корсчетах'!B$3:D$4956,2,FALSE),0)</f>
        <v>880.7</v>
      </c>
      <c r="F1759">
        <f>IFERROR(VLOOKUP(D1759:D2471,Сальдо!C$3:D$4010,2,FALSE),0)</f>
        <v>319.89999999999998</v>
      </c>
      <c r="G1759">
        <f>IFERROR(VLOOKUP(D1759:D2471,'Факторы ликвидности'!C$4:L$2204,2,FALSE),0)</f>
        <v>41.73</v>
      </c>
      <c r="H1759">
        <f>IFERROR(VLOOKUP(D1759:D2471,'Факторы ликвидности'!C$4:L$2204,3,FALSE),0)</f>
        <v>61.15</v>
      </c>
      <c r="I1759">
        <f>IFERROR(VLOOKUP(D1759:D2471,'Факторы ликвидности'!C$4:L$2204,4,FALSE),0)</f>
        <v>0</v>
      </c>
      <c r="J1759">
        <f>IFERROR(VLOOKUP(D1759:D2471,'Факторы ликвидности'!C$4:L$2204,5,FALSE),0)</f>
        <v>0</v>
      </c>
      <c r="K1759">
        <f>IFERROR(VLOOKUP(D1759:D2471,'Факторы ликвидности'!C$4:L$2204,6,FALSE),0)</f>
        <v>0</v>
      </c>
      <c r="L1759">
        <f>IFERROR(VLOOKUP(D1759:D2471,'Факторы ликвидности'!C$4:L$2204,7,FALSE),0)</f>
        <v>0</v>
      </c>
      <c r="M1759">
        <f>IFERROR(VLOOKUP(D1759:D2471,'Факторы ликвидности'!C$4:L$2204,8,FALSE),0)</f>
        <v>-0.03</v>
      </c>
      <c r="N1759">
        <f>IFERROR(VLOOKUP(D1759:D2471,'Факторы ликвидности'!C$4:L$2204,10,FALSE),0)</f>
        <v>21.54</v>
      </c>
    </row>
    <row r="1760" spans="2:14" x14ac:dyDescent="0.3">
      <c r="B1760">
        <v>1756</v>
      </c>
      <c r="C1760" s="16">
        <f t="shared" si="32"/>
        <v>7</v>
      </c>
      <c r="D1760" s="17">
        <v>42036</v>
      </c>
      <c r="E1760">
        <f>IFERROR(VLOOKUP(D1759:D2472,'Остатки на корсчетах'!B$3:D$4956,2,FALSE),0)</f>
        <v>0</v>
      </c>
      <c r="F1760">
        <f>IFERROR(VLOOKUP(D1760:D2472,Сальдо!C$3:D$4010,2,FALSE),0)</f>
        <v>0</v>
      </c>
      <c r="G1760">
        <f>IFERROR(VLOOKUP(D1760:D2472,'Факторы ликвидности'!C$4:L$2204,2,FALSE),0)</f>
        <v>0</v>
      </c>
      <c r="H1760">
        <f>IFERROR(VLOOKUP(D1760:D2472,'Факторы ликвидности'!C$4:L$2204,3,FALSE),0)</f>
        <v>0</v>
      </c>
      <c r="I1760">
        <f>IFERROR(VLOOKUP(D1760:D2472,'Факторы ликвидности'!C$4:L$2204,4,FALSE),0)</f>
        <v>0</v>
      </c>
      <c r="J1760">
        <f>IFERROR(VLOOKUP(D1760:D2472,'Факторы ликвидности'!C$4:L$2204,5,FALSE),0)</f>
        <v>0</v>
      </c>
      <c r="K1760">
        <f>IFERROR(VLOOKUP(D1760:D2472,'Факторы ликвидности'!C$4:L$2204,6,FALSE),0)</f>
        <v>0</v>
      </c>
      <c r="L1760">
        <f>IFERROR(VLOOKUP(D1760:D2472,'Факторы ликвидности'!C$4:L$2204,7,FALSE),0)</f>
        <v>0</v>
      </c>
      <c r="M1760">
        <f>IFERROR(VLOOKUP(D1760:D2472,'Факторы ликвидности'!C$4:L$2204,8,FALSE),0)</f>
        <v>0</v>
      </c>
      <c r="N1760">
        <f>IFERROR(VLOOKUP(D1760:D2472,'Факторы ликвидности'!C$4:L$2204,10,FALSE),0)</f>
        <v>0</v>
      </c>
    </row>
    <row r="1761" spans="2:14" x14ac:dyDescent="0.3">
      <c r="B1761">
        <v>1757</v>
      </c>
      <c r="C1761" s="16">
        <f t="shared" si="32"/>
        <v>6</v>
      </c>
      <c r="D1761" s="17">
        <v>42035</v>
      </c>
      <c r="E1761">
        <f>IFERROR(VLOOKUP(D1760:D2473,'Остатки на корсчетах'!B$3:D$4956,2,FALSE),0)</f>
        <v>0</v>
      </c>
      <c r="F1761">
        <f>IFERROR(VLOOKUP(D1761:D2473,Сальдо!C$3:D$4010,2,FALSE),0)</f>
        <v>0</v>
      </c>
      <c r="G1761">
        <f>IFERROR(VLOOKUP(D1761:D2473,'Факторы ликвидности'!C$4:L$2204,2,FALSE),0)</f>
        <v>0</v>
      </c>
      <c r="H1761">
        <f>IFERROR(VLOOKUP(D1761:D2473,'Факторы ликвидности'!C$4:L$2204,3,FALSE),0)</f>
        <v>0</v>
      </c>
      <c r="I1761">
        <f>IFERROR(VLOOKUP(D1761:D2473,'Факторы ликвидности'!C$4:L$2204,4,FALSE),0)</f>
        <v>0</v>
      </c>
      <c r="J1761">
        <f>IFERROR(VLOOKUP(D1761:D2473,'Факторы ликвидности'!C$4:L$2204,5,FALSE),0)</f>
        <v>0</v>
      </c>
      <c r="K1761">
        <f>IFERROR(VLOOKUP(D1761:D2473,'Факторы ликвидности'!C$4:L$2204,6,FALSE),0)</f>
        <v>0</v>
      </c>
      <c r="L1761">
        <f>IFERROR(VLOOKUP(D1761:D2473,'Факторы ликвидности'!C$4:L$2204,7,FALSE),0)</f>
        <v>0</v>
      </c>
      <c r="M1761">
        <f>IFERROR(VLOOKUP(D1761:D2473,'Факторы ликвидности'!C$4:L$2204,8,FALSE),0)</f>
        <v>0</v>
      </c>
      <c r="N1761">
        <f>IFERROR(VLOOKUP(D1761:D2473,'Факторы ликвидности'!C$4:L$2204,10,FALSE),0)</f>
        <v>0</v>
      </c>
    </row>
    <row r="1762" spans="2:14" x14ac:dyDescent="0.3">
      <c r="B1762">
        <v>1758</v>
      </c>
      <c r="C1762" s="16">
        <f t="shared" si="32"/>
        <v>5</v>
      </c>
      <c r="D1762" s="17">
        <v>42034</v>
      </c>
      <c r="E1762">
        <f>IFERROR(VLOOKUP(D1761:D2474,'Остатки на корсчетах'!B$3:D$4956,2,FALSE),0)</f>
        <v>1049.9000000000001</v>
      </c>
      <c r="F1762">
        <f>IFERROR(VLOOKUP(D1762:D2474,Сальдо!C$3:D$4010,2,FALSE),0)</f>
        <v>484.4</v>
      </c>
      <c r="G1762">
        <f>IFERROR(VLOOKUP(D1762:D2474,'Факторы ликвидности'!C$4:L$2204,2,FALSE),0)</f>
        <v>-1.94</v>
      </c>
      <c r="H1762">
        <f>IFERROR(VLOOKUP(D1762:D2474,'Факторы ликвидности'!C$4:L$2204,3,FALSE),0)</f>
        <v>202.25</v>
      </c>
      <c r="I1762">
        <f>IFERROR(VLOOKUP(D1762:D2474,'Факторы ликвидности'!C$4:L$2204,4,FALSE),0)</f>
        <v>0</v>
      </c>
      <c r="J1762">
        <f>IFERROR(VLOOKUP(D1762:D2474,'Факторы ликвидности'!C$4:L$2204,5,FALSE),0)</f>
        <v>0</v>
      </c>
      <c r="K1762">
        <f>IFERROR(VLOOKUP(D1762:D2474,'Факторы ликвидности'!C$4:L$2204,6,FALSE),0)</f>
        <v>0</v>
      </c>
      <c r="L1762">
        <f>IFERROR(VLOOKUP(D1762:D2474,'Факторы ликвидности'!C$4:L$2204,7,FALSE),0)</f>
        <v>0</v>
      </c>
      <c r="M1762">
        <f>IFERROR(VLOOKUP(D1762:D2474,'Факторы ликвидности'!C$4:L$2204,8,FALSE),0)</f>
        <v>-7.0000000000000007E-2</v>
      </c>
      <c r="N1762">
        <f>IFERROR(VLOOKUP(D1762:D2474,'Факторы ликвидности'!C$4:L$2204,10,FALSE),0)</f>
        <v>-369.08</v>
      </c>
    </row>
    <row r="1763" spans="2:14" x14ac:dyDescent="0.3">
      <c r="B1763">
        <v>1759</v>
      </c>
      <c r="C1763" s="16">
        <f t="shared" si="32"/>
        <v>4</v>
      </c>
      <c r="D1763" s="17">
        <v>42033</v>
      </c>
      <c r="E1763">
        <f>IFERROR(VLOOKUP(D1762:D2475,'Остатки на корсчетах'!B$3:D$4956,2,FALSE),0)</f>
        <v>1254.0999999999999</v>
      </c>
      <c r="F1763">
        <f>IFERROR(VLOOKUP(D1763:D2475,Сальдо!C$3:D$4010,2,FALSE),0)</f>
        <v>287.7</v>
      </c>
      <c r="G1763">
        <f>IFERROR(VLOOKUP(D1763:D2475,'Факторы ликвидности'!C$4:L$2204,2,FALSE),0)</f>
        <v>20.53</v>
      </c>
      <c r="H1763">
        <f>IFERROR(VLOOKUP(D1763:D2475,'Факторы ликвидности'!C$4:L$2204,3,FALSE),0)</f>
        <v>26.43</v>
      </c>
      <c r="I1763">
        <f>IFERROR(VLOOKUP(D1763:D2475,'Факторы ликвидности'!C$4:L$2204,4,FALSE),0)</f>
        <v>0</v>
      </c>
      <c r="J1763">
        <f>IFERROR(VLOOKUP(D1763:D2475,'Факторы ликвидности'!C$4:L$2204,5,FALSE),0)</f>
        <v>0</v>
      </c>
      <c r="K1763">
        <f>IFERROR(VLOOKUP(D1763:D2475,'Факторы ликвидности'!C$4:L$2204,6,FALSE),0)</f>
        <v>0</v>
      </c>
      <c r="L1763">
        <f>IFERROR(VLOOKUP(D1763:D2475,'Факторы ликвидности'!C$4:L$2204,7,FALSE),0)</f>
        <v>0</v>
      </c>
      <c r="M1763">
        <f>IFERROR(VLOOKUP(D1763:D2475,'Факторы ликвидности'!C$4:L$2204,8,FALSE),0)</f>
        <v>-0.03</v>
      </c>
      <c r="N1763">
        <f>IFERROR(VLOOKUP(D1763:D2475,'Факторы ликвидности'!C$4:L$2204,10,FALSE),0)</f>
        <v>-251.13</v>
      </c>
    </row>
    <row r="1764" spans="2:14" x14ac:dyDescent="0.3">
      <c r="B1764">
        <v>1760</v>
      </c>
      <c r="C1764" s="16">
        <f t="shared" si="32"/>
        <v>3</v>
      </c>
      <c r="D1764" s="17">
        <v>42032</v>
      </c>
      <c r="E1764">
        <f>IFERROR(VLOOKUP(D1763:D2476,'Остатки на корсчетах'!B$3:D$4956,2,FALSE),0)</f>
        <v>1377.7</v>
      </c>
      <c r="F1764">
        <f>IFERROR(VLOOKUP(D1764:D2476,Сальдо!C$3:D$4010,2,FALSE),0)</f>
        <v>-154.6</v>
      </c>
      <c r="G1764">
        <f>IFERROR(VLOOKUP(D1764:D2476,'Факторы ликвидности'!C$4:L$2204,2,FALSE),0)</f>
        <v>43.81</v>
      </c>
      <c r="H1764">
        <f>IFERROR(VLOOKUP(D1764:D2476,'Факторы ликвидности'!C$4:L$2204,3,FALSE),0)</f>
        <v>299.02999999999997</v>
      </c>
      <c r="I1764">
        <f>IFERROR(VLOOKUP(D1764:D2476,'Факторы ликвидности'!C$4:L$2204,4,FALSE),0)</f>
        <v>0</v>
      </c>
      <c r="J1764">
        <f>IFERROR(VLOOKUP(D1764:D2476,'Факторы ликвидности'!C$4:L$2204,5,FALSE),0)</f>
        <v>0</v>
      </c>
      <c r="K1764">
        <f>IFERROR(VLOOKUP(D1764:D2476,'Факторы ликвидности'!C$4:L$2204,6,FALSE),0)</f>
        <v>0</v>
      </c>
      <c r="L1764">
        <f>IFERROR(VLOOKUP(D1764:D2476,'Факторы ликвидности'!C$4:L$2204,7,FALSE),0)</f>
        <v>0</v>
      </c>
      <c r="M1764">
        <f>IFERROR(VLOOKUP(D1764:D2476,'Факторы ликвидности'!C$4:L$2204,8,FALSE),0)</f>
        <v>-0.14000000000000001</v>
      </c>
      <c r="N1764">
        <f>IFERROR(VLOOKUP(D1764:D2476,'Факторы ликвидности'!C$4:L$2204,10,FALSE),0)</f>
        <v>-465.7</v>
      </c>
    </row>
    <row r="1765" spans="2:14" x14ac:dyDescent="0.3">
      <c r="B1765">
        <v>1761</v>
      </c>
      <c r="C1765" s="18">
        <f t="shared" si="32"/>
        <v>2</v>
      </c>
      <c r="D1765" s="8">
        <v>42031</v>
      </c>
      <c r="E1765">
        <f>IFERROR(VLOOKUP(D1764:D2477,'Остатки на корсчетах'!B$3:D$4956,2,FALSE),0)</f>
        <v>1211.8</v>
      </c>
      <c r="F1765">
        <f>IFERROR(VLOOKUP(D1765:D2477,Сальдо!C$3:D$4010,2,FALSE),0)</f>
        <v>10</v>
      </c>
      <c r="G1765">
        <f>IFERROR(VLOOKUP(D1765:D2477,'Факторы ликвидности'!C$4:L$2204,2,FALSE),0)</f>
        <v>55.78</v>
      </c>
      <c r="H1765">
        <f>IFERROR(VLOOKUP(D1765:D2477,'Факторы ликвидности'!C$4:L$2204,3,FALSE),0)</f>
        <v>117.83</v>
      </c>
      <c r="I1765">
        <f>IFERROR(VLOOKUP(D1765:D2477,'Факторы ликвидности'!C$4:L$2204,4,FALSE),0)</f>
        <v>0</v>
      </c>
      <c r="J1765">
        <f>IFERROR(VLOOKUP(D1765:D2477,'Факторы ликвидности'!C$4:L$2204,5,FALSE),0)</f>
        <v>0</v>
      </c>
      <c r="K1765">
        <f>IFERROR(VLOOKUP(D1765:D2477,'Факторы ликвидности'!C$4:L$2204,6,FALSE),0)</f>
        <v>0</v>
      </c>
      <c r="L1765">
        <f>IFERROR(VLOOKUP(D1765:D2477,'Факторы ликвидности'!C$4:L$2204,7,FALSE),0)</f>
        <v>0</v>
      </c>
      <c r="M1765">
        <f>IFERROR(VLOOKUP(D1765:D2477,'Факторы ликвидности'!C$4:L$2204,8,FALSE),0)</f>
        <v>-22.4</v>
      </c>
      <c r="N1765">
        <f>IFERROR(VLOOKUP(D1765:D2477,'Факторы ликвидности'!C$4:L$2204,10,FALSE),0)</f>
        <v>18.07</v>
      </c>
    </row>
    <row r="1766" spans="2:14" x14ac:dyDescent="0.3">
      <c r="B1766">
        <v>1762</v>
      </c>
      <c r="C1766" s="18">
        <f t="shared" si="32"/>
        <v>1</v>
      </c>
      <c r="D1766" s="8">
        <v>42030</v>
      </c>
      <c r="E1766">
        <f>IFERROR(VLOOKUP(D1765:D2478,'Остатки на корсчетах'!B$3:D$4956,2,FALSE),0)</f>
        <v>1401.2</v>
      </c>
      <c r="F1766">
        <f>IFERROR(VLOOKUP(D1766:D2478,Сальдо!C$3:D$4010,2,FALSE),0)</f>
        <v>198.4</v>
      </c>
      <c r="G1766">
        <f>IFERROR(VLOOKUP(D1766:D2478,'Факторы ликвидности'!C$4:L$2204,2,FALSE),0)</f>
        <v>69.55</v>
      </c>
      <c r="H1766">
        <f>IFERROR(VLOOKUP(D1766:D2478,'Факторы ликвидности'!C$4:L$2204,3,FALSE),0)</f>
        <v>-426.85</v>
      </c>
      <c r="I1766">
        <f>IFERROR(VLOOKUP(D1766:D2478,'Факторы ликвидности'!C$4:L$2204,4,FALSE),0)</f>
        <v>0</v>
      </c>
      <c r="J1766">
        <f>IFERROR(VLOOKUP(D1766:D2478,'Факторы ликвидности'!C$4:L$2204,5,FALSE),0)</f>
        <v>0</v>
      </c>
      <c r="K1766">
        <f>IFERROR(VLOOKUP(D1766:D2478,'Факторы ликвидности'!C$4:L$2204,6,FALSE),0)</f>
        <v>0</v>
      </c>
      <c r="L1766">
        <f>IFERROR(VLOOKUP(D1766:D2478,'Факторы ликвидности'!C$4:L$2204,7,FALSE),0)</f>
        <v>0</v>
      </c>
      <c r="M1766">
        <f>IFERROR(VLOOKUP(D1766:D2478,'Факторы ликвидности'!C$4:L$2204,8,FALSE),0)</f>
        <v>-4.74</v>
      </c>
      <c r="N1766">
        <f>IFERROR(VLOOKUP(D1766:D2478,'Факторы ликвидности'!C$4:L$2204,10,FALSE),0)</f>
        <v>172.61</v>
      </c>
    </row>
    <row r="1767" spans="2:14" x14ac:dyDescent="0.3">
      <c r="B1767">
        <v>1763</v>
      </c>
      <c r="C1767" s="18">
        <f t="shared" si="32"/>
        <v>7</v>
      </c>
      <c r="D1767" s="19">
        <v>42029</v>
      </c>
      <c r="E1767">
        <f>IFERROR(VLOOKUP(D1766:D2479,'Остатки на корсчетах'!B$3:D$4956,2,FALSE),0)</f>
        <v>0</v>
      </c>
      <c r="F1767">
        <f>IFERROR(VLOOKUP(D1767:D2479,Сальдо!C$3:D$4010,2,FALSE),0)</f>
        <v>0</v>
      </c>
      <c r="G1767">
        <f>IFERROR(VLOOKUP(D1767:D2479,'Факторы ликвидности'!C$4:L$2204,2,FALSE),0)</f>
        <v>0</v>
      </c>
      <c r="H1767">
        <f>IFERROR(VLOOKUP(D1767:D2479,'Факторы ликвидности'!C$4:L$2204,3,FALSE),0)</f>
        <v>0</v>
      </c>
      <c r="I1767">
        <f>IFERROR(VLOOKUP(D1767:D2479,'Факторы ликвидности'!C$4:L$2204,4,FALSE),0)</f>
        <v>0</v>
      </c>
      <c r="J1767">
        <f>IFERROR(VLOOKUP(D1767:D2479,'Факторы ликвидности'!C$4:L$2204,5,FALSE),0)</f>
        <v>0</v>
      </c>
      <c r="K1767">
        <f>IFERROR(VLOOKUP(D1767:D2479,'Факторы ликвидности'!C$4:L$2204,6,FALSE),0)</f>
        <v>0</v>
      </c>
      <c r="L1767">
        <f>IFERROR(VLOOKUP(D1767:D2479,'Факторы ликвидности'!C$4:L$2204,7,FALSE),0)</f>
        <v>0</v>
      </c>
      <c r="M1767">
        <f>IFERROR(VLOOKUP(D1767:D2479,'Факторы ликвидности'!C$4:L$2204,8,FALSE),0)</f>
        <v>0</v>
      </c>
      <c r="N1767">
        <f>IFERROR(VLOOKUP(D1767:D2479,'Факторы ликвидности'!C$4:L$2204,10,FALSE),0)</f>
        <v>0</v>
      </c>
    </row>
    <row r="1768" spans="2:14" x14ac:dyDescent="0.3">
      <c r="B1768">
        <v>1764</v>
      </c>
      <c r="C1768" s="18">
        <f t="shared" si="32"/>
        <v>6</v>
      </c>
      <c r="D1768" s="19">
        <v>42028</v>
      </c>
      <c r="E1768">
        <f>IFERROR(VLOOKUP(D1767:D2480,'Остатки на корсчетах'!B$3:D$4956,2,FALSE),0)</f>
        <v>0</v>
      </c>
      <c r="F1768">
        <f>IFERROR(VLOOKUP(D1768:D2480,Сальдо!C$3:D$4010,2,FALSE),0)</f>
        <v>0</v>
      </c>
      <c r="G1768">
        <f>IFERROR(VLOOKUP(D1768:D2480,'Факторы ликвидности'!C$4:L$2204,2,FALSE),0)</f>
        <v>0</v>
      </c>
      <c r="H1768">
        <f>IFERROR(VLOOKUP(D1768:D2480,'Факторы ликвидности'!C$4:L$2204,3,FALSE),0)</f>
        <v>0</v>
      </c>
      <c r="I1768">
        <f>IFERROR(VLOOKUP(D1768:D2480,'Факторы ликвидности'!C$4:L$2204,4,FALSE),0)</f>
        <v>0</v>
      </c>
      <c r="J1768">
        <f>IFERROR(VLOOKUP(D1768:D2480,'Факторы ликвидности'!C$4:L$2204,5,FALSE),0)</f>
        <v>0</v>
      </c>
      <c r="K1768">
        <f>IFERROR(VLOOKUP(D1768:D2480,'Факторы ликвидности'!C$4:L$2204,6,FALSE),0)</f>
        <v>0</v>
      </c>
      <c r="L1768">
        <f>IFERROR(VLOOKUP(D1768:D2480,'Факторы ликвидности'!C$4:L$2204,7,FALSE),0)</f>
        <v>0</v>
      </c>
      <c r="M1768">
        <f>IFERROR(VLOOKUP(D1768:D2480,'Факторы ликвидности'!C$4:L$2204,8,FALSE),0)</f>
        <v>0</v>
      </c>
      <c r="N1768">
        <f>IFERROR(VLOOKUP(D1768:D2480,'Факторы ликвидности'!C$4:L$2204,10,FALSE),0)</f>
        <v>0</v>
      </c>
    </row>
    <row r="1769" spans="2:14" x14ac:dyDescent="0.3">
      <c r="B1769">
        <v>1765</v>
      </c>
      <c r="C1769" s="18">
        <f t="shared" si="32"/>
        <v>5</v>
      </c>
      <c r="D1769" s="19">
        <v>42027</v>
      </c>
      <c r="E1769">
        <f>IFERROR(VLOOKUP(D1768:D2481,'Остатки на корсчетах'!B$3:D$4956,2,FALSE),0)</f>
        <v>1448</v>
      </c>
      <c r="F1769">
        <f>IFERROR(VLOOKUP(D1769:D2481,Сальдо!C$3:D$4010,2,FALSE),0)</f>
        <v>166.8</v>
      </c>
      <c r="G1769">
        <f>IFERROR(VLOOKUP(D1769:D2481,'Факторы ликвидности'!C$4:L$2204,2,FALSE),0)</f>
        <v>11.42</v>
      </c>
      <c r="H1769">
        <f>IFERROR(VLOOKUP(D1769:D2481,'Факторы ликвидности'!C$4:L$2204,3,FALSE),0)</f>
        <v>144.02000000000001</v>
      </c>
      <c r="I1769">
        <f>IFERROR(VLOOKUP(D1769:D2481,'Факторы ликвидности'!C$4:L$2204,4,FALSE),0)</f>
        <v>0</v>
      </c>
      <c r="J1769">
        <f>IFERROR(VLOOKUP(D1769:D2481,'Факторы ликвидности'!C$4:L$2204,5,FALSE),0)</f>
        <v>0</v>
      </c>
      <c r="K1769">
        <f>IFERROR(VLOOKUP(D1769:D2481,'Факторы ликвидности'!C$4:L$2204,6,FALSE),0)</f>
        <v>0</v>
      </c>
      <c r="L1769">
        <f>IFERROR(VLOOKUP(D1769:D2481,'Факторы ликвидности'!C$4:L$2204,7,FALSE),0)</f>
        <v>0</v>
      </c>
      <c r="M1769">
        <f>IFERROR(VLOOKUP(D1769:D2481,'Факторы ликвидности'!C$4:L$2204,8,FALSE),0)</f>
        <v>1.23</v>
      </c>
      <c r="N1769">
        <f>IFERROR(VLOOKUP(D1769:D2481,'Факторы ликвидности'!C$4:L$2204,10,FALSE),0)</f>
        <v>-203.44</v>
      </c>
    </row>
    <row r="1770" spans="2:14" x14ac:dyDescent="0.3">
      <c r="B1770">
        <v>1766</v>
      </c>
      <c r="C1770" s="18">
        <f t="shared" si="32"/>
        <v>4</v>
      </c>
      <c r="D1770" s="19">
        <v>42026</v>
      </c>
      <c r="E1770">
        <f>IFERROR(VLOOKUP(D1769:D2482,'Остатки на корсчетах'!B$3:D$4956,2,FALSE),0)</f>
        <v>1378</v>
      </c>
      <c r="F1770">
        <f>IFERROR(VLOOKUP(D1770:D2482,Сальдо!C$3:D$4010,2,FALSE),0)</f>
        <v>248.3</v>
      </c>
      <c r="G1770">
        <f>IFERROR(VLOOKUP(D1770:D2482,'Факторы ликвидности'!C$4:L$2204,2,FALSE),0)</f>
        <v>23.63</v>
      </c>
      <c r="H1770">
        <f>IFERROR(VLOOKUP(D1770:D2482,'Факторы ликвидности'!C$4:L$2204,3,FALSE),0)</f>
        <v>69.319999999999993</v>
      </c>
      <c r="I1770">
        <f>IFERROR(VLOOKUP(D1770:D2482,'Факторы ликвидности'!C$4:L$2204,4,FALSE),0)</f>
        <v>0</v>
      </c>
      <c r="J1770">
        <f>IFERROR(VLOOKUP(D1770:D2482,'Факторы ликвидности'!C$4:L$2204,5,FALSE),0)</f>
        <v>0</v>
      </c>
      <c r="K1770">
        <f>IFERROR(VLOOKUP(D1770:D2482,'Факторы ликвидности'!C$4:L$2204,6,FALSE),0)</f>
        <v>0</v>
      </c>
      <c r="L1770">
        <f>IFERROR(VLOOKUP(D1770:D2482,'Факторы ликвидности'!C$4:L$2204,7,FALSE),0)</f>
        <v>0</v>
      </c>
      <c r="M1770">
        <f>IFERROR(VLOOKUP(D1770:D2482,'Факторы ликвидности'!C$4:L$2204,8,FALSE),0)</f>
        <v>0</v>
      </c>
      <c r="N1770">
        <f>IFERROR(VLOOKUP(D1770:D2482,'Факторы ликвидности'!C$4:L$2204,10,FALSE),0)</f>
        <v>-23</v>
      </c>
    </row>
    <row r="1771" spans="2:14" x14ac:dyDescent="0.3">
      <c r="B1771">
        <v>1767</v>
      </c>
      <c r="C1771" s="18">
        <f t="shared" si="32"/>
        <v>3</v>
      </c>
      <c r="D1771" s="19">
        <v>42025</v>
      </c>
      <c r="E1771">
        <f>IFERROR(VLOOKUP(D1770:D2483,'Остатки на корсчетах'!B$3:D$4956,2,FALSE),0)</f>
        <v>1256.4000000000001</v>
      </c>
      <c r="F1771">
        <f>IFERROR(VLOOKUP(D1771:D2483,Сальдо!C$3:D$4010,2,FALSE),0)</f>
        <v>140</v>
      </c>
      <c r="G1771">
        <f>IFERROR(VLOOKUP(D1771:D2483,'Факторы ликвидности'!C$4:L$2204,2,FALSE),0)</f>
        <v>41.96</v>
      </c>
      <c r="H1771">
        <f>IFERROR(VLOOKUP(D1771:D2483,'Факторы ликвидности'!C$4:L$2204,3,FALSE),0)</f>
        <v>171.84</v>
      </c>
      <c r="I1771">
        <f>IFERROR(VLOOKUP(D1771:D2483,'Факторы ликвидности'!C$4:L$2204,4,FALSE),0)</f>
        <v>0</v>
      </c>
      <c r="J1771">
        <f>IFERROR(VLOOKUP(D1771:D2483,'Факторы ликвидности'!C$4:L$2204,5,FALSE),0)</f>
        <v>0</v>
      </c>
      <c r="K1771">
        <f>IFERROR(VLOOKUP(D1771:D2483,'Факторы ликвидности'!C$4:L$2204,6,FALSE),0)</f>
        <v>0</v>
      </c>
      <c r="L1771">
        <f>IFERROR(VLOOKUP(D1771:D2483,'Факторы ликвидности'!C$4:L$2204,7,FALSE),0)</f>
        <v>0</v>
      </c>
      <c r="M1771">
        <f>IFERROR(VLOOKUP(D1771:D2483,'Факторы ликвидности'!C$4:L$2204,8,FALSE),0)</f>
        <v>0.01</v>
      </c>
      <c r="N1771">
        <f>IFERROR(VLOOKUP(D1771:D2483,'Факторы ликвидности'!C$4:L$2204,10,FALSE),0)</f>
        <v>-92.23</v>
      </c>
    </row>
    <row r="1772" spans="2:14" x14ac:dyDescent="0.3">
      <c r="B1772">
        <v>1768</v>
      </c>
      <c r="C1772" s="16">
        <f t="shared" si="32"/>
        <v>2</v>
      </c>
      <c r="D1772" s="17">
        <v>42024</v>
      </c>
      <c r="E1772">
        <f>IFERROR(VLOOKUP(D1771:D2484,'Остатки на корсчетах'!B$3:D$4956,2,FALSE),0)</f>
        <v>1339.8</v>
      </c>
      <c r="F1772">
        <f>IFERROR(VLOOKUP(D1772:D2484,Сальдо!C$3:D$4010,2,FALSE),0)</f>
        <v>302.7</v>
      </c>
      <c r="G1772">
        <f>IFERROR(VLOOKUP(D1772:D2484,'Факторы ликвидности'!C$4:L$2204,2,FALSE),0)</f>
        <v>46.76</v>
      </c>
      <c r="H1772">
        <f>IFERROR(VLOOKUP(D1772:D2484,'Факторы ликвидности'!C$4:L$2204,3,FALSE),0)</f>
        <v>40.21</v>
      </c>
      <c r="I1772">
        <f>IFERROR(VLOOKUP(D1772:D2484,'Факторы ликвидности'!C$4:L$2204,4,FALSE),0)</f>
        <v>0</v>
      </c>
      <c r="J1772">
        <f>IFERROR(VLOOKUP(D1772:D2484,'Факторы ликвидности'!C$4:L$2204,5,FALSE),0)</f>
        <v>0</v>
      </c>
      <c r="K1772">
        <f>IFERROR(VLOOKUP(D1772:D2484,'Факторы ликвидности'!C$4:L$2204,6,FALSE),0)</f>
        <v>0</v>
      </c>
      <c r="L1772">
        <f>IFERROR(VLOOKUP(D1772:D2484,'Факторы ликвидности'!C$4:L$2204,7,FALSE),0)</f>
        <v>0</v>
      </c>
      <c r="M1772">
        <f>IFERROR(VLOOKUP(D1772:D2484,'Факторы ликвидности'!C$4:L$2204,8,FALSE),0)</f>
        <v>0</v>
      </c>
      <c r="N1772">
        <f>IFERROR(VLOOKUP(D1772:D2484,'Факторы ликвидности'!C$4:L$2204,10,FALSE),0)</f>
        <v>-170.34</v>
      </c>
    </row>
    <row r="1773" spans="2:14" x14ac:dyDescent="0.3">
      <c r="B1773">
        <v>1769</v>
      </c>
      <c r="C1773" s="16">
        <f t="shared" si="32"/>
        <v>1</v>
      </c>
      <c r="D1773" s="17">
        <v>42023</v>
      </c>
      <c r="E1773">
        <f>IFERROR(VLOOKUP(D1772:D2485,'Остатки на корсчетах'!B$3:D$4956,2,FALSE),0)</f>
        <v>1245.5</v>
      </c>
      <c r="F1773">
        <f>IFERROR(VLOOKUP(D1773:D2485,Сальдо!C$3:D$4010,2,FALSE),0)</f>
        <v>288.10000000000002</v>
      </c>
      <c r="G1773">
        <f>IFERROR(VLOOKUP(D1773:D2485,'Факторы ликвидности'!C$4:L$2204,2,FALSE),0)</f>
        <v>63.31</v>
      </c>
      <c r="H1773">
        <f>IFERROR(VLOOKUP(D1773:D2485,'Факторы ликвидности'!C$4:L$2204,3,FALSE),0)</f>
        <v>77.44</v>
      </c>
      <c r="I1773">
        <f>IFERROR(VLOOKUP(D1773:D2485,'Факторы ликвидности'!C$4:L$2204,4,FALSE),0)</f>
        <v>0</v>
      </c>
      <c r="J1773">
        <f>IFERROR(VLOOKUP(D1773:D2485,'Факторы ликвидности'!C$4:L$2204,5,FALSE),0)</f>
        <v>0</v>
      </c>
      <c r="K1773">
        <f>IFERROR(VLOOKUP(D1773:D2485,'Факторы ликвидности'!C$4:L$2204,6,FALSE),0)</f>
        <v>0</v>
      </c>
      <c r="L1773">
        <f>IFERROR(VLOOKUP(D1773:D2485,'Факторы ликвидности'!C$4:L$2204,7,FALSE),0)</f>
        <v>0</v>
      </c>
      <c r="M1773">
        <f>IFERROR(VLOOKUP(D1773:D2485,'Факторы ликвидности'!C$4:L$2204,8,FALSE),0)</f>
        <v>0</v>
      </c>
      <c r="N1773">
        <f>IFERROR(VLOOKUP(D1773:D2485,'Факторы ликвидности'!C$4:L$2204,10,FALSE),0)</f>
        <v>-46.48</v>
      </c>
    </row>
    <row r="1774" spans="2:14" x14ac:dyDescent="0.3">
      <c r="B1774">
        <v>1770</v>
      </c>
      <c r="C1774" s="16">
        <f t="shared" si="32"/>
        <v>7</v>
      </c>
      <c r="D1774" s="17">
        <v>42022</v>
      </c>
      <c r="E1774">
        <f>IFERROR(VLOOKUP(D1773:D2486,'Остатки на корсчетах'!B$3:D$4956,2,FALSE),0)</f>
        <v>0</v>
      </c>
      <c r="F1774">
        <f>IFERROR(VLOOKUP(D1774:D2486,Сальдо!C$3:D$4010,2,FALSE),0)</f>
        <v>0</v>
      </c>
      <c r="G1774">
        <f>IFERROR(VLOOKUP(D1774:D2486,'Факторы ликвидности'!C$4:L$2204,2,FALSE),0)</f>
        <v>0</v>
      </c>
      <c r="H1774">
        <f>IFERROR(VLOOKUP(D1774:D2486,'Факторы ликвидности'!C$4:L$2204,3,FALSE),0)</f>
        <v>0</v>
      </c>
      <c r="I1774">
        <f>IFERROR(VLOOKUP(D1774:D2486,'Факторы ликвидности'!C$4:L$2204,4,FALSE),0)</f>
        <v>0</v>
      </c>
      <c r="J1774">
        <f>IFERROR(VLOOKUP(D1774:D2486,'Факторы ликвидности'!C$4:L$2204,5,FALSE),0)</f>
        <v>0</v>
      </c>
      <c r="K1774">
        <f>IFERROR(VLOOKUP(D1774:D2486,'Факторы ликвидности'!C$4:L$2204,6,FALSE),0)</f>
        <v>0</v>
      </c>
      <c r="L1774">
        <f>IFERROR(VLOOKUP(D1774:D2486,'Факторы ликвидности'!C$4:L$2204,7,FALSE),0)</f>
        <v>0</v>
      </c>
      <c r="M1774">
        <f>IFERROR(VLOOKUP(D1774:D2486,'Факторы ликвидности'!C$4:L$2204,8,FALSE),0)</f>
        <v>0</v>
      </c>
      <c r="N1774">
        <f>IFERROR(VLOOKUP(D1774:D2486,'Факторы ликвидности'!C$4:L$2204,10,FALSE),0)</f>
        <v>0</v>
      </c>
    </row>
    <row r="1775" spans="2:14" x14ac:dyDescent="0.3">
      <c r="B1775">
        <v>1771</v>
      </c>
      <c r="C1775" s="16">
        <f t="shared" si="32"/>
        <v>6</v>
      </c>
      <c r="D1775" s="17">
        <v>42021</v>
      </c>
      <c r="E1775">
        <f>IFERROR(VLOOKUP(D1774:D2487,'Остатки на корсчетах'!B$3:D$4956,2,FALSE),0)</f>
        <v>0</v>
      </c>
      <c r="F1775">
        <f>IFERROR(VLOOKUP(D1775:D2487,Сальдо!C$3:D$4010,2,FALSE),0)</f>
        <v>0</v>
      </c>
      <c r="G1775">
        <f>IFERROR(VLOOKUP(D1775:D2487,'Факторы ликвидности'!C$4:L$2204,2,FALSE),0)</f>
        <v>0</v>
      </c>
      <c r="H1775">
        <f>IFERROR(VLOOKUP(D1775:D2487,'Факторы ликвидности'!C$4:L$2204,3,FALSE),0)</f>
        <v>0</v>
      </c>
      <c r="I1775">
        <f>IFERROR(VLOOKUP(D1775:D2487,'Факторы ликвидности'!C$4:L$2204,4,FALSE),0)</f>
        <v>0</v>
      </c>
      <c r="J1775">
        <f>IFERROR(VLOOKUP(D1775:D2487,'Факторы ликвидности'!C$4:L$2204,5,FALSE),0)</f>
        <v>0</v>
      </c>
      <c r="K1775">
        <f>IFERROR(VLOOKUP(D1775:D2487,'Факторы ликвидности'!C$4:L$2204,6,FALSE),0)</f>
        <v>0</v>
      </c>
      <c r="L1775">
        <f>IFERROR(VLOOKUP(D1775:D2487,'Факторы ликвидности'!C$4:L$2204,7,FALSE),0)</f>
        <v>0</v>
      </c>
      <c r="M1775">
        <f>IFERROR(VLOOKUP(D1775:D2487,'Факторы ликвидности'!C$4:L$2204,8,FALSE),0)</f>
        <v>0</v>
      </c>
      <c r="N1775">
        <f>IFERROR(VLOOKUP(D1775:D2487,'Факторы ликвидности'!C$4:L$2204,10,FALSE),0)</f>
        <v>0</v>
      </c>
    </row>
    <row r="1776" spans="2:14" x14ac:dyDescent="0.3">
      <c r="B1776">
        <v>1772</v>
      </c>
      <c r="C1776" s="16">
        <f t="shared" si="32"/>
        <v>5</v>
      </c>
      <c r="D1776" s="17">
        <v>42020</v>
      </c>
      <c r="E1776">
        <f>IFERROR(VLOOKUP(D1775:D2488,'Остатки на корсчетах'!B$3:D$4956,2,FALSE),0)</f>
        <v>1251.8</v>
      </c>
      <c r="F1776">
        <f>IFERROR(VLOOKUP(D1776:D2488,Сальдо!C$3:D$4010,2,FALSE),0)</f>
        <v>341</v>
      </c>
      <c r="G1776">
        <f>IFERROR(VLOOKUP(D1776:D2488,'Факторы ликвидности'!C$4:L$2204,2,FALSE),0)</f>
        <v>16.62</v>
      </c>
      <c r="H1776">
        <f>IFERROR(VLOOKUP(D1776:D2488,'Факторы ликвидности'!C$4:L$2204,3,FALSE),0)</f>
        <v>-33.5</v>
      </c>
      <c r="I1776">
        <f>IFERROR(VLOOKUP(D1776:D2488,'Факторы ликвидности'!C$4:L$2204,4,FALSE),0)</f>
        <v>0</v>
      </c>
      <c r="J1776">
        <f>IFERROR(VLOOKUP(D1776:D2488,'Факторы ликвидности'!C$4:L$2204,5,FALSE),0)</f>
        <v>0</v>
      </c>
      <c r="K1776">
        <f>IFERROR(VLOOKUP(D1776:D2488,'Факторы ликвидности'!C$4:L$2204,6,FALSE),0)</f>
        <v>0</v>
      </c>
      <c r="L1776">
        <f>IFERROR(VLOOKUP(D1776:D2488,'Факторы ликвидности'!C$4:L$2204,7,FALSE),0)</f>
        <v>0</v>
      </c>
      <c r="M1776">
        <f>IFERROR(VLOOKUP(D1776:D2488,'Факторы ликвидности'!C$4:L$2204,8,FALSE),0)</f>
        <v>0</v>
      </c>
      <c r="N1776">
        <f>IFERROR(VLOOKUP(D1776:D2488,'Факторы ликвидности'!C$4:L$2204,10,FALSE),0)</f>
        <v>10.58</v>
      </c>
    </row>
    <row r="1777" spans="2:14" x14ac:dyDescent="0.3">
      <c r="B1777">
        <v>1773</v>
      </c>
      <c r="C1777" s="16">
        <f t="shared" si="32"/>
        <v>4</v>
      </c>
      <c r="D1777" s="17">
        <v>42019</v>
      </c>
      <c r="E1777">
        <f>IFERROR(VLOOKUP(D1776:D2489,'Остатки на корсчетах'!B$3:D$4956,2,FALSE),0)</f>
        <v>1399.7</v>
      </c>
      <c r="F1777">
        <f>IFERROR(VLOOKUP(D1777:D2489,Сальдо!C$3:D$4010,2,FALSE),0)</f>
        <v>500.4</v>
      </c>
      <c r="G1777">
        <f>IFERROR(VLOOKUP(D1777:D2489,'Факторы ликвидности'!C$4:L$2204,2,FALSE),0)</f>
        <v>52.38</v>
      </c>
      <c r="H1777">
        <f>IFERROR(VLOOKUP(D1777:D2489,'Факторы ликвидности'!C$4:L$2204,3,FALSE),0)</f>
        <v>-310.58</v>
      </c>
      <c r="I1777">
        <f>IFERROR(VLOOKUP(D1777:D2489,'Факторы ликвидности'!C$4:L$2204,4,FALSE),0)</f>
        <v>0</v>
      </c>
      <c r="J1777">
        <f>IFERROR(VLOOKUP(D1777:D2489,'Факторы ликвидности'!C$4:L$2204,5,FALSE),0)</f>
        <v>0</v>
      </c>
      <c r="K1777">
        <f>IFERROR(VLOOKUP(D1777:D2489,'Факторы ликвидности'!C$4:L$2204,6,FALSE),0)</f>
        <v>0</v>
      </c>
      <c r="L1777">
        <f>IFERROR(VLOOKUP(D1777:D2489,'Факторы ликвидности'!C$4:L$2204,7,FALSE),0)</f>
        <v>0</v>
      </c>
      <c r="M1777">
        <f>IFERROR(VLOOKUP(D1777:D2489,'Факторы ликвидности'!C$4:L$2204,8,FALSE),0)</f>
        <v>0</v>
      </c>
      <c r="N1777">
        <f>IFERROR(VLOOKUP(D1777:D2489,'Факторы ликвидности'!C$4:L$2204,10,FALSE),0)</f>
        <v>112.89</v>
      </c>
    </row>
    <row r="1778" spans="2:14" x14ac:dyDescent="0.3">
      <c r="B1778">
        <v>1774</v>
      </c>
      <c r="C1778" s="16">
        <f t="shared" si="32"/>
        <v>3</v>
      </c>
      <c r="D1778" s="17">
        <v>42018</v>
      </c>
      <c r="E1778">
        <f>IFERROR(VLOOKUP(D1777:D2490,'Остатки на корсчетах'!B$3:D$4956,2,FALSE),0)</f>
        <v>1857.5</v>
      </c>
      <c r="F1778">
        <f>IFERROR(VLOOKUP(D1778:D2490,Сальдо!C$3:D$4010,2,FALSE),0)</f>
        <v>353.7</v>
      </c>
      <c r="G1778">
        <f>IFERROR(VLOOKUP(D1778:D2490,'Факторы ликвидности'!C$4:L$2204,2,FALSE),0)</f>
        <v>99.8</v>
      </c>
      <c r="H1778">
        <f>IFERROR(VLOOKUP(D1778:D2490,'Факторы ликвидности'!C$4:L$2204,3,FALSE),0)</f>
        <v>-311.27</v>
      </c>
      <c r="I1778">
        <f>IFERROR(VLOOKUP(D1778:D2490,'Факторы ликвидности'!C$4:L$2204,4,FALSE),0)</f>
        <v>0</v>
      </c>
      <c r="J1778">
        <f>IFERROR(VLOOKUP(D1778:D2490,'Факторы ликвидности'!C$4:L$2204,5,FALSE),0)</f>
        <v>0</v>
      </c>
      <c r="K1778">
        <f>IFERROR(VLOOKUP(D1778:D2490,'Факторы ликвидности'!C$4:L$2204,6,FALSE),0)</f>
        <v>0</v>
      </c>
      <c r="L1778">
        <f>IFERROR(VLOOKUP(D1778:D2490,'Факторы ликвидности'!C$4:L$2204,7,FALSE),0)</f>
        <v>0</v>
      </c>
      <c r="M1778">
        <f>IFERROR(VLOOKUP(D1778:D2490,'Факторы ликвидности'!C$4:L$2204,8,FALSE),0)</f>
        <v>0</v>
      </c>
      <c r="N1778">
        <f>IFERROR(VLOOKUP(D1778:D2490,'Факторы ликвидности'!C$4:L$2204,10,FALSE),0)</f>
        <v>-205.89</v>
      </c>
    </row>
    <row r="1779" spans="2:14" x14ac:dyDescent="0.3">
      <c r="B1779">
        <v>1775</v>
      </c>
      <c r="C1779" s="18">
        <f t="shared" si="32"/>
        <v>2</v>
      </c>
      <c r="D1779" s="8">
        <v>42017</v>
      </c>
      <c r="E1779">
        <f>IFERROR(VLOOKUP(D1778:D2491,'Остатки на корсчетах'!B$3:D$4956,2,FALSE),0)</f>
        <v>1803.1</v>
      </c>
      <c r="F1779">
        <f>IFERROR(VLOOKUP(D1779:D2491,Сальдо!C$3:D$4010,2,FALSE),0)</f>
        <v>359.3</v>
      </c>
      <c r="G1779">
        <f>IFERROR(VLOOKUP(D1779:D2491,'Факторы ликвидности'!C$4:L$2204,2,FALSE),0)</f>
        <v>148.74</v>
      </c>
      <c r="H1779">
        <f>IFERROR(VLOOKUP(D1779:D2491,'Факторы ликвидности'!C$4:L$2204,3,FALSE),0)</f>
        <v>10.56</v>
      </c>
      <c r="I1779">
        <f>IFERROR(VLOOKUP(D1779:D2491,'Факторы ликвидности'!C$4:L$2204,4,FALSE),0)</f>
        <v>0</v>
      </c>
      <c r="J1779">
        <f>IFERROR(VLOOKUP(D1779:D2491,'Факторы ликвидности'!C$4:L$2204,5,FALSE),0)</f>
        <v>0</v>
      </c>
      <c r="K1779">
        <f>IFERROR(VLOOKUP(D1779:D2491,'Факторы ликвидности'!C$4:L$2204,6,FALSE),0)</f>
        <v>0</v>
      </c>
      <c r="L1779">
        <f>IFERROR(VLOOKUP(D1779:D2491,'Факторы ликвидности'!C$4:L$2204,7,FALSE),0)</f>
        <v>0</v>
      </c>
      <c r="M1779">
        <f>IFERROR(VLOOKUP(D1779:D2491,'Факторы ликвидности'!C$4:L$2204,8,FALSE),0)</f>
        <v>0</v>
      </c>
      <c r="N1779">
        <f>IFERROR(VLOOKUP(D1779:D2491,'Факторы ликвидности'!C$4:L$2204,10,FALSE),0)</f>
        <v>-95.15</v>
      </c>
    </row>
    <row r="1780" spans="2:14" x14ac:dyDescent="0.3">
      <c r="B1780">
        <v>1776</v>
      </c>
      <c r="C1780" s="18">
        <f t="shared" si="32"/>
        <v>1</v>
      </c>
      <c r="D1780" s="8">
        <v>42016</v>
      </c>
      <c r="E1780">
        <f>IFERROR(VLOOKUP(D1779:D2492,'Остатки на корсчетах'!B$3:D$4956,2,FALSE),0)</f>
        <v>1542.1</v>
      </c>
      <c r="F1780">
        <f>IFERROR(VLOOKUP(D1780:D2492,Сальдо!C$3:D$4010,2,FALSE),0)</f>
        <v>446.2</v>
      </c>
      <c r="G1780">
        <f>IFERROR(VLOOKUP(D1780:D2492,'Факторы ликвидности'!C$4:L$2204,2,FALSE),0)</f>
        <v>366.22</v>
      </c>
      <c r="H1780">
        <f>IFERROR(VLOOKUP(D1780:D2492,'Факторы ликвидности'!C$4:L$2204,3,FALSE),0)</f>
        <v>-10.73</v>
      </c>
      <c r="I1780">
        <f>IFERROR(VLOOKUP(D1780:D2492,'Факторы ликвидности'!C$4:L$2204,4,FALSE),0)</f>
        <v>0</v>
      </c>
      <c r="J1780">
        <f>IFERROR(VLOOKUP(D1780:D2492,'Факторы ликвидности'!C$4:L$2204,5,FALSE),0)</f>
        <v>0</v>
      </c>
      <c r="K1780">
        <f>IFERROR(VLOOKUP(D1780:D2492,'Факторы ликвидности'!C$4:L$2204,6,FALSE),0)</f>
        <v>0</v>
      </c>
      <c r="L1780">
        <f>IFERROR(VLOOKUP(D1780:D2492,'Факторы ликвидности'!C$4:L$2204,7,FALSE),0)</f>
        <v>0</v>
      </c>
      <c r="M1780">
        <f>IFERROR(VLOOKUP(D1780:D2492,'Факторы ликвидности'!C$4:L$2204,8,FALSE),0)</f>
        <v>0.06</v>
      </c>
      <c r="N1780">
        <f>IFERROR(VLOOKUP(D1780:D2492,'Факторы ликвидности'!C$4:L$2204,10,FALSE),0)</f>
        <v>310.72000000000003</v>
      </c>
    </row>
    <row r="1781" spans="2:14" x14ac:dyDescent="0.3">
      <c r="B1781">
        <v>1777</v>
      </c>
      <c r="C1781" s="18">
        <f t="shared" si="32"/>
        <v>7</v>
      </c>
      <c r="D1781" s="19">
        <v>42015</v>
      </c>
      <c r="E1781">
        <f>IFERROR(VLOOKUP(D1780:D2493,'Остатки на корсчетах'!B$3:D$4956,2,FALSE),0)</f>
        <v>0</v>
      </c>
      <c r="F1781">
        <f>IFERROR(VLOOKUP(D1781:D2493,Сальдо!C$3:D$4010,2,FALSE),0)</f>
        <v>0</v>
      </c>
      <c r="G1781">
        <f>IFERROR(VLOOKUP(D1781:D2493,'Факторы ликвидности'!C$4:L$2204,2,FALSE),0)</f>
        <v>0</v>
      </c>
      <c r="H1781">
        <f>IFERROR(VLOOKUP(D1781:D2493,'Факторы ликвидности'!C$4:L$2204,3,FALSE),0)</f>
        <v>0</v>
      </c>
      <c r="I1781">
        <f>IFERROR(VLOOKUP(D1781:D2493,'Факторы ликвидности'!C$4:L$2204,4,FALSE),0)</f>
        <v>0</v>
      </c>
      <c r="J1781">
        <f>IFERROR(VLOOKUP(D1781:D2493,'Факторы ликвидности'!C$4:L$2204,5,FALSE),0)</f>
        <v>0</v>
      </c>
      <c r="K1781">
        <f>IFERROR(VLOOKUP(D1781:D2493,'Факторы ликвидности'!C$4:L$2204,6,FALSE),0)</f>
        <v>0</v>
      </c>
      <c r="L1781">
        <f>IFERROR(VLOOKUP(D1781:D2493,'Факторы ликвидности'!C$4:L$2204,7,FALSE),0)</f>
        <v>0</v>
      </c>
      <c r="M1781">
        <f>IFERROR(VLOOKUP(D1781:D2493,'Факторы ликвидности'!C$4:L$2204,8,FALSE),0)</f>
        <v>0</v>
      </c>
      <c r="N1781">
        <f>IFERROR(VLOOKUP(D1781:D2493,'Факторы ликвидности'!C$4:L$2204,10,FALSE),0)</f>
        <v>0</v>
      </c>
    </row>
    <row r="1782" spans="2:14" x14ac:dyDescent="0.3">
      <c r="B1782">
        <v>1778</v>
      </c>
      <c r="C1782" s="18">
        <f t="shared" si="32"/>
        <v>6</v>
      </c>
      <c r="D1782" s="19">
        <v>42014</v>
      </c>
      <c r="E1782">
        <f>IFERROR(VLOOKUP(D1781:D2494,'Остатки на корсчетах'!B$3:D$4956,2,FALSE),0)</f>
        <v>0</v>
      </c>
      <c r="F1782">
        <f>IFERROR(VLOOKUP(D1782:D2494,Сальдо!C$3:D$4010,2,FALSE),0)</f>
        <v>0</v>
      </c>
      <c r="G1782">
        <f>IFERROR(VLOOKUP(D1782:D2494,'Факторы ликвидности'!C$4:L$2204,2,FALSE),0)</f>
        <v>0</v>
      </c>
      <c r="H1782">
        <f>IFERROR(VLOOKUP(D1782:D2494,'Факторы ликвидности'!C$4:L$2204,3,FALSE),0)</f>
        <v>0</v>
      </c>
      <c r="I1782">
        <f>IFERROR(VLOOKUP(D1782:D2494,'Факторы ликвидности'!C$4:L$2204,4,FALSE),0)</f>
        <v>0</v>
      </c>
      <c r="J1782">
        <f>IFERROR(VLOOKUP(D1782:D2494,'Факторы ликвидности'!C$4:L$2204,5,FALSE),0)</f>
        <v>0</v>
      </c>
      <c r="K1782">
        <f>IFERROR(VLOOKUP(D1782:D2494,'Факторы ликвидности'!C$4:L$2204,6,FALSE),0)</f>
        <v>0</v>
      </c>
      <c r="L1782">
        <f>IFERROR(VLOOKUP(D1782:D2494,'Факторы ликвидности'!C$4:L$2204,7,FALSE),0)</f>
        <v>0</v>
      </c>
      <c r="M1782">
        <f>IFERROR(VLOOKUP(D1782:D2494,'Факторы ликвидности'!C$4:L$2204,8,FALSE),0)</f>
        <v>0</v>
      </c>
      <c r="N1782">
        <f>IFERROR(VLOOKUP(D1782:D2494,'Факторы ликвидности'!C$4:L$2204,10,FALSE),0)</f>
        <v>0</v>
      </c>
    </row>
    <row r="1783" spans="2:14" x14ac:dyDescent="0.3">
      <c r="B1783">
        <v>1779</v>
      </c>
      <c r="C1783" s="18">
        <f t="shared" si="32"/>
        <v>5</v>
      </c>
      <c r="D1783" s="19">
        <v>42013</v>
      </c>
      <c r="E1783">
        <f>IFERROR(VLOOKUP(D1782:D2495,'Остатки на корсчетах'!B$3:D$4956,2,FALSE),0)</f>
        <v>0</v>
      </c>
      <c r="F1783">
        <f>IFERROR(VLOOKUP(D1783:D2495,Сальдо!C$3:D$4010,2,FALSE),0)</f>
        <v>0</v>
      </c>
      <c r="G1783">
        <f>IFERROR(VLOOKUP(D1783:D2495,'Факторы ликвидности'!C$4:L$2204,2,FALSE),0)</f>
        <v>0</v>
      </c>
      <c r="H1783">
        <f>IFERROR(VLOOKUP(D1783:D2495,'Факторы ликвидности'!C$4:L$2204,3,FALSE),0)</f>
        <v>0</v>
      </c>
      <c r="I1783">
        <f>IFERROR(VLOOKUP(D1783:D2495,'Факторы ликвидности'!C$4:L$2204,4,FALSE),0)</f>
        <v>0</v>
      </c>
      <c r="J1783">
        <f>IFERROR(VLOOKUP(D1783:D2495,'Факторы ликвидности'!C$4:L$2204,5,FALSE),0)</f>
        <v>0</v>
      </c>
      <c r="K1783">
        <f>IFERROR(VLOOKUP(D1783:D2495,'Факторы ликвидности'!C$4:L$2204,6,FALSE),0)</f>
        <v>0</v>
      </c>
      <c r="L1783">
        <f>IFERROR(VLOOKUP(D1783:D2495,'Факторы ликвидности'!C$4:L$2204,7,FALSE),0)</f>
        <v>0</v>
      </c>
      <c r="M1783">
        <f>IFERROR(VLOOKUP(D1783:D2495,'Факторы ликвидности'!C$4:L$2204,8,FALSE),0)</f>
        <v>0</v>
      </c>
      <c r="N1783">
        <f>IFERROR(VLOOKUP(D1783:D2495,'Факторы ликвидности'!C$4:L$2204,10,FALSE),0)</f>
        <v>0</v>
      </c>
    </row>
    <row r="1784" spans="2:14" x14ac:dyDescent="0.3">
      <c r="B1784">
        <v>1780</v>
      </c>
      <c r="C1784" s="18">
        <f t="shared" si="32"/>
        <v>4</v>
      </c>
      <c r="D1784" s="19">
        <v>42012</v>
      </c>
      <c r="E1784">
        <f>IFERROR(VLOOKUP(D1783:D2496,'Остатки на корсчетах'!B$3:D$4956,2,FALSE),0)</f>
        <v>0</v>
      </c>
      <c r="F1784">
        <f>IFERROR(VLOOKUP(D1784:D2496,Сальдо!C$3:D$4010,2,FALSE),0)</f>
        <v>0</v>
      </c>
      <c r="G1784">
        <f>IFERROR(VLOOKUP(D1784:D2496,'Факторы ликвидности'!C$4:L$2204,2,FALSE),0)</f>
        <v>0</v>
      </c>
      <c r="H1784">
        <f>IFERROR(VLOOKUP(D1784:D2496,'Факторы ликвидности'!C$4:L$2204,3,FALSE),0)</f>
        <v>0</v>
      </c>
      <c r="I1784">
        <f>IFERROR(VLOOKUP(D1784:D2496,'Факторы ликвидности'!C$4:L$2204,4,FALSE),0)</f>
        <v>0</v>
      </c>
      <c r="J1784">
        <f>IFERROR(VLOOKUP(D1784:D2496,'Факторы ликвидности'!C$4:L$2204,5,FALSE),0)</f>
        <v>0</v>
      </c>
      <c r="K1784">
        <f>IFERROR(VLOOKUP(D1784:D2496,'Факторы ликвидности'!C$4:L$2204,6,FALSE),0)</f>
        <v>0</v>
      </c>
      <c r="L1784">
        <f>IFERROR(VLOOKUP(D1784:D2496,'Факторы ликвидности'!C$4:L$2204,7,FALSE),0)</f>
        <v>0</v>
      </c>
      <c r="M1784">
        <f>IFERROR(VLOOKUP(D1784:D2496,'Факторы ликвидности'!C$4:L$2204,8,FALSE),0)</f>
        <v>0</v>
      </c>
      <c r="N1784">
        <f>IFERROR(VLOOKUP(D1784:D2496,'Факторы ликвидности'!C$4:L$2204,10,FALSE),0)</f>
        <v>0</v>
      </c>
    </row>
    <row r="1785" spans="2:14" x14ac:dyDescent="0.3">
      <c r="B1785">
        <v>1781</v>
      </c>
      <c r="C1785" s="18">
        <f t="shared" si="32"/>
        <v>3</v>
      </c>
      <c r="D1785" s="19">
        <v>42011</v>
      </c>
      <c r="E1785">
        <f>IFERROR(VLOOKUP(D1784:D2497,'Остатки на корсчетах'!B$3:D$4956,2,FALSE),0)</f>
        <v>0</v>
      </c>
      <c r="F1785">
        <f>IFERROR(VLOOKUP(D1785:D2497,Сальдо!C$3:D$4010,2,FALSE),0)</f>
        <v>0</v>
      </c>
      <c r="G1785">
        <f>IFERROR(VLOOKUP(D1785:D2497,'Факторы ликвидности'!C$4:L$2204,2,FALSE),0)</f>
        <v>0</v>
      </c>
      <c r="H1785">
        <f>IFERROR(VLOOKUP(D1785:D2497,'Факторы ликвидности'!C$4:L$2204,3,FALSE),0)</f>
        <v>0</v>
      </c>
      <c r="I1785">
        <f>IFERROR(VLOOKUP(D1785:D2497,'Факторы ликвидности'!C$4:L$2204,4,FALSE),0)</f>
        <v>0</v>
      </c>
      <c r="J1785">
        <f>IFERROR(VLOOKUP(D1785:D2497,'Факторы ликвидности'!C$4:L$2204,5,FALSE),0)</f>
        <v>0</v>
      </c>
      <c r="K1785">
        <f>IFERROR(VLOOKUP(D1785:D2497,'Факторы ликвидности'!C$4:L$2204,6,FALSE),0)</f>
        <v>0</v>
      </c>
      <c r="L1785">
        <f>IFERROR(VLOOKUP(D1785:D2497,'Факторы ликвидности'!C$4:L$2204,7,FALSE),0)</f>
        <v>0</v>
      </c>
      <c r="M1785">
        <f>IFERROR(VLOOKUP(D1785:D2497,'Факторы ликвидности'!C$4:L$2204,8,FALSE),0)</f>
        <v>0</v>
      </c>
      <c r="N1785">
        <f>IFERROR(VLOOKUP(D1785:D2497,'Факторы ликвидности'!C$4:L$2204,10,FALSE),0)</f>
        <v>0</v>
      </c>
    </row>
    <row r="1786" spans="2:14" x14ac:dyDescent="0.3">
      <c r="B1786">
        <v>1782</v>
      </c>
      <c r="C1786" s="16">
        <f t="shared" si="32"/>
        <v>2</v>
      </c>
      <c r="D1786" s="17">
        <v>42010</v>
      </c>
      <c r="E1786">
        <f>IFERROR(VLOOKUP(D1785:D2498,'Остатки на корсчетах'!B$3:D$4956,2,FALSE),0)</f>
        <v>0</v>
      </c>
      <c r="F1786">
        <f>IFERROR(VLOOKUP(D1786:D2498,Сальдо!C$3:D$4010,2,FALSE),0)</f>
        <v>0</v>
      </c>
      <c r="G1786">
        <f>IFERROR(VLOOKUP(D1786:D2498,'Факторы ликвидности'!C$4:L$2204,2,FALSE),0)</f>
        <v>0</v>
      </c>
      <c r="H1786">
        <f>IFERROR(VLOOKUP(D1786:D2498,'Факторы ликвидности'!C$4:L$2204,3,FALSE),0)</f>
        <v>0</v>
      </c>
      <c r="I1786">
        <f>IFERROR(VLOOKUP(D1786:D2498,'Факторы ликвидности'!C$4:L$2204,4,FALSE),0)</f>
        <v>0</v>
      </c>
      <c r="J1786">
        <f>IFERROR(VLOOKUP(D1786:D2498,'Факторы ликвидности'!C$4:L$2204,5,FALSE),0)</f>
        <v>0</v>
      </c>
      <c r="K1786">
        <f>IFERROR(VLOOKUP(D1786:D2498,'Факторы ликвидности'!C$4:L$2204,6,FALSE),0)</f>
        <v>0</v>
      </c>
      <c r="L1786">
        <f>IFERROR(VLOOKUP(D1786:D2498,'Факторы ликвидности'!C$4:L$2204,7,FALSE),0)</f>
        <v>0</v>
      </c>
      <c r="M1786">
        <f>IFERROR(VLOOKUP(D1786:D2498,'Факторы ликвидности'!C$4:L$2204,8,FALSE),0)</f>
        <v>0</v>
      </c>
      <c r="N1786">
        <f>IFERROR(VLOOKUP(D1786:D2498,'Факторы ликвидности'!C$4:L$2204,10,FALSE),0)</f>
        <v>0</v>
      </c>
    </row>
    <row r="1787" spans="2:14" x14ac:dyDescent="0.3">
      <c r="B1787">
        <v>1783</v>
      </c>
      <c r="C1787" s="16">
        <f t="shared" si="32"/>
        <v>1</v>
      </c>
      <c r="D1787" s="17">
        <v>42009</v>
      </c>
      <c r="E1787">
        <f>IFERROR(VLOOKUP(D1786:D2499,'Остатки на корсчетах'!B$3:D$4956,2,FALSE),0)</f>
        <v>0</v>
      </c>
      <c r="F1787">
        <f>IFERROR(VLOOKUP(D1787:D2499,Сальдо!C$3:D$4010,2,FALSE),0)</f>
        <v>0</v>
      </c>
      <c r="G1787">
        <f>IFERROR(VLOOKUP(D1787:D2499,'Факторы ликвидности'!C$4:L$2204,2,FALSE),0)</f>
        <v>0</v>
      </c>
      <c r="H1787">
        <f>IFERROR(VLOOKUP(D1787:D2499,'Факторы ликвидности'!C$4:L$2204,3,FALSE),0)</f>
        <v>0</v>
      </c>
      <c r="I1787">
        <f>IFERROR(VLOOKUP(D1787:D2499,'Факторы ликвидности'!C$4:L$2204,4,FALSE),0)</f>
        <v>0</v>
      </c>
      <c r="J1787">
        <f>IFERROR(VLOOKUP(D1787:D2499,'Факторы ликвидности'!C$4:L$2204,5,FALSE),0)</f>
        <v>0</v>
      </c>
      <c r="K1787">
        <f>IFERROR(VLOOKUP(D1787:D2499,'Факторы ликвидности'!C$4:L$2204,6,FALSE),0)</f>
        <v>0</v>
      </c>
      <c r="L1787">
        <f>IFERROR(VLOOKUP(D1787:D2499,'Факторы ликвидности'!C$4:L$2204,7,FALSE),0)</f>
        <v>0</v>
      </c>
      <c r="M1787">
        <f>IFERROR(VLOOKUP(D1787:D2499,'Факторы ликвидности'!C$4:L$2204,8,FALSE),0)</f>
        <v>0</v>
      </c>
      <c r="N1787">
        <f>IFERROR(VLOOKUP(D1787:D2499,'Факторы ликвидности'!C$4:L$2204,10,FALSE),0)</f>
        <v>0</v>
      </c>
    </row>
    <row r="1788" spans="2:14" x14ac:dyDescent="0.3">
      <c r="B1788">
        <v>1784</v>
      </c>
      <c r="C1788" s="16">
        <f t="shared" si="32"/>
        <v>7</v>
      </c>
      <c r="D1788" s="17">
        <v>42008</v>
      </c>
      <c r="E1788">
        <f>IFERROR(VLOOKUP(D1787:D2500,'Остатки на корсчетах'!B$3:D$4956,2,FALSE),0)</f>
        <v>0</v>
      </c>
      <c r="F1788">
        <f>IFERROR(VLOOKUP(D1788:D2500,Сальдо!C$3:D$4010,2,FALSE),0)</f>
        <v>0</v>
      </c>
      <c r="G1788">
        <f>IFERROR(VLOOKUP(D1788:D2500,'Факторы ликвидности'!C$4:L$2204,2,FALSE),0)</f>
        <v>0</v>
      </c>
      <c r="H1788">
        <f>IFERROR(VLOOKUP(D1788:D2500,'Факторы ликвидности'!C$4:L$2204,3,FALSE),0)</f>
        <v>0</v>
      </c>
      <c r="I1788">
        <f>IFERROR(VLOOKUP(D1788:D2500,'Факторы ликвидности'!C$4:L$2204,4,FALSE),0)</f>
        <v>0</v>
      </c>
      <c r="J1788">
        <f>IFERROR(VLOOKUP(D1788:D2500,'Факторы ликвидности'!C$4:L$2204,5,FALSE),0)</f>
        <v>0</v>
      </c>
      <c r="K1788">
        <f>IFERROR(VLOOKUP(D1788:D2500,'Факторы ликвидности'!C$4:L$2204,6,FALSE),0)</f>
        <v>0</v>
      </c>
      <c r="L1788">
        <f>IFERROR(VLOOKUP(D1788:D2500,'Факторы ликвидности'!C$4:L$2204,7,FALSE),0)</f>
        <v>0</v>
      </c>
      <c r="M1788">
        <f>IFERROR(VLOOKUP(D1788:D2500,'Факторы ликвидности'!C$4:L$2204,8,FALSE),0)</f>
        <v>0</v>
      </c>
      <c r="N1788">
        <f>IFERROR(VLOOKUP(D1788:D2500,'Факторы ликвидности'!C$4:L$2204,10,FALSE),0)</f>
        <v>0</v>
      </c>
    </row>
    <row r="1789" spans="2:14" x14ac:dyDescent="0.3">
      <c r="B1789">
        <v>1785</v>
      </c>
      <c r="C1789" s="16">
        <f t="shared" si="32"/>
        <v>6</v>
      </c>
      <c r="D1789" s="17">
        <v>42007</v>
      </c>
      <c r="E1789">
        <f>IFERROR(VLOOKUP(D1788:D2501,'Остатки на корсчетах'!B$3:D$4956,2,FALSE),0)</f>
        <v>0</v>
      </c>
      <c r="F1789">
        <f>IFERROR(VLOOKUP(D1789:D2501,Сальдо!C$3:D$4010,2,FALSE),0)</f>
        <v>0</v>
      </c>
      <c r="G1789">
        <f>IFERROR(VLOOKUP(D1789:D2501,'Факторы ликвидности'!C$4:L$2204,2,FALSE),0)</f>
        <v>0</v>
      </c>
      <c r="H1789">
        <f>IFERROR(VLOOKUP(D1789:D2501,'Факторы ликвидности'!C$4:L$2204,3,FALSE),0)</f>
        <v>0</v>
      </c>
      <c r="I1789">
        <f>IFERROR(VLOOKUP(D1789:D2501,'Факторы ликвидности'!C$4:L$2204,4,FALSE),0)</f>
        <v>0</v>
      </c>
      <c r="J1789">
        <f>IFERROR(VLOOKUP(D1789:D2501,'Факторы ликвидности'!C$4:L$2204,5,FALSE),0)</f>
        <v>0</v>
      </c>
      <c r="K1789">
        <f>IFERROR(VLOOKUP(D1789:D2501,'Факторы ликвидности'!C$4:L$2204,6,FALSE),0)</f>
        <v>0</v>
      </c>
      <c r="L1789">
        <f>IFERROR(VLOOKUP(D1789:D2501,'Факторы ликвидности'!C$4:L$2204,7,FALSE),0)</f>
        <v>0</v>
      </c>
      <c r="M1789">
        <f>IFERROR(VLOOKUP(D1789:D2501,'Факторы ликвидности'!C$4:L$2204,8,FALSE),0)</f>
        <v>0</v>
      </c>
      <c r="N1789">
        <f>IFERROR(VLOOKUP(D1789:D2501,'Факторы ликвидности'!C$4:L$2204,10,FALSE),0)</f>
        <v>0</v>
      </c>
    </row>
    <row r="1790" spans="2:14" x14ac:dyDescent="0.3">
      <c r="B1790">
        <v>1786</v>
      </c>
      <c r="C1790" s="16">
        <f t="shared" si="32"/>
        <v>5</v>
      </c>
      <c r="D1790" s="17">
        <v>42006</v>
      </c>
      <c r="E1790">
        <f>IFERROR(VLOOKUP(D1789:D2502,'Остатки на корсчетах'!B$3:D$4956,2,FALSE),0)</f>
        <v>0</v>
      </c>
      <c r="F1790">
        <f>IFERROR(VLOOKUP(D1790:D2502,Сальдо!C$3:D$4010,2,FALSE),0)</f>
        <v>0</v>
      </c>
      <c r="G1790">
        <f>IFERROR(VLOOKUP(D1790:D2502,'Факторы ликвидности'!C$4:L$2204,2,FALSE),0)</f>
        <v>0</v>
      </c>
      <c r="H1790">
        <f>IFERROR(VLOOKUP(D1790:D2502,'Факторы ликвидности'!C$4:L$2204,3,FALSE),0)</f>
        <v>0</v>
      </c>
      <c r="I1790">
        <f>IFERROR(VLOOKUP(D1790:D2502,'Факторы ликвидности'!C$4:L$2204,4,FALSE),0)</f>
        <v>0</v>
      </c>
      <c r="J1790">
        <f>IFERROR(VLOOKUP(D1790:D2502,'Факторы ликвидности'!C$4:L$2204,5,FALSE),0)</f>
        <v>0</v>
      </c>
      <c r="K1790">
        <f>IFERROR(VLOOKUP(D1790:D2502,'Факторы ликвидности'!C$4:L$2204,6,FALSE),0)</f>
        <v>0</v>
      </c>
      <c r="L1790">
        <f>IFERROR(VLOOKUP(D1790:D2502,'Факторы ликвидности'!C$4:L$2204,7,FALSE),0)</f>
        <v>0</v>
      </c>
      <c r="M1790">
        <f>IFERROR(VLOOKUP(D1790:D2502,'Факторы ликвидности'!C$4:L$2204,8,FALSE),0)</f>
        <v>0</v>
      </c>
      <c r="N1790">
        <f>IFERROR(VLOOKUP(D1790:D2502,'Факторы ликвидности'!C$4:L$2204,10,FALSE),0)</f>
        <v>0</v>
      </c>
    </row>
    <row r="1791" spans="2:14" x14ac:dyDescent="0.3">
      <c r="B1791">
        <v>1787</v>
      </c>
      <c r="C1791" s="16">
        <f t="shared" si="32"/>
        <v>4</v>
      </c>
      <c r="D1791" s="17">
        <v>42005</v>
      </c>
      <c r="E1791">
        <f>IFERROR(VLOOKUP(D1790:D2503,'Остатки на корсчетах'!B$3:D$4956,2,FALSE),0)</f>
        <v>1215.5</v>
      </c>
      <c r="F1791">
        <f>IFERROR(VLOOKUP(D1791:D2503,Сальдо!C$3:D$4010,2,FALSE),0)</f>
        <v>0</v>
      </c>
      <c r="G1791">
        <f>IFERROR(VLOOKUP(D1791:D2503,'Факторы ликвидности'!C$4:L$2204,2,FALSE),0)</f>
        <v>0</v>
      </c>
      <c r="H1791">
        <f>IFERROR(VLOOKUP(D1791:D2503,'Факторы ликвидности'!C$4:L$2204,3,FALSE),0)</f>
        <v>0</v>
      </c>
      <c r="I1791">
        <f>IFERROR(VLOOKUP(D1791:D2503,'Факторы ликвидности'!C$4:L$2204,4,FALSE),0)</f>
        <v>0</v>
      </c>
      <c r="J1791">
        <f>IFERROR(VLOOKUP(D1791:D2503,'Факторы ликвидности'!C$4:L$2204,5,FALSE),0)</f>
        <v>0</v>
      </c>
      <c r="K1791">
        <f>IFERROR(VLOOKUP(D1791:D2503,'Факторы ликвидности'!C$4:L$2204,6,FALSE),0)</f>
        <v>0</v>
      </c>
      <c r="L1791">
        <f>IFERROR(VLOOKUP(D1791:D2503,'Факторы ликвидности'!C$4:L$2204,7,FALSE),0)</f>
        <v>0</v>
      </c>
      <c r="M1791">
        <f>IFERROR(VLOOKUP(D1791:D2503,'Факторы ликвидности'!C$4:L$2204,8,FALSE),0)</f>
        <v>0</v>
      </c>
      <c r="N1791">
        <f>IFERROR(VLOOKUP(D1791:D2503,'Факторы ликвидности'!C$4:L$2204,10,FALSE),0)</f>
        <v>0</v>
      </c>
    </row>
    <row r="1792" spans="2:14" x14ac:dyDescent="0.3">
      <c r="B1792">
        <v>1788</v>
      </c>
      <c r="C1792" s="16">
        <f t="shared" si="32"/>
        <v>3</v>
      </c>
      <c r="D1792" s="17">
        <v>42004</v>
      </c>
      <c r="E1792">
        <f>IFERROR(VLOOKUP(D1791:D2504,'Остатки на корсчетах'!B$3:D$4956,2,FALSE),0)</f>
        <v>1347</v>
      </c>
      <c r="F1792">
        <f>IFERROR(VLOOKUP(D1792:D2504,Сальдо!C$3:D$4010,2,FALSE),0)</f>
        <v>445.3</v>
      </c>
      <c r="G1792">
        <f>IFERROR(VLOOKUP(D1792:D2504,'Факторы ликвидности'!C$4:L$2204,2,FALSE),0)</f>
        <v>48.84</v>
      </c>
      <c r="H1792">
        <f>IFERROR(VLOOKUP(D1792:D2504,'Факторы ликвидности'!C$4:L$2204,3,FALSE),0)</f>
        <v>209.94</v>
      </c>
      <c r="I1792">
        <f>IFERROR(VLOOKUP(D1792:D2504,'Факторы ликвидности'!C$4:L$2204,4,FALSE),0)</f>
        <v>0</v>
      </c>
      <c r="J1792">
        <f>IFERROR(VLOOKUP(D1792:D2504,'Факторы ликвидности'!C$4:L$2204,5,FALSE),0)</f>
        <v>0</v>
      </c>
      <c r="K1792">
        <f>IFERROR(VLOOKUP(D1792:D2504,'Факторы ликвидности'!C$4:L$2204,6,FALSE),0)</f>
        <v>0</v>
      </c>
      <c r="L1792">
        <f>IFERROR(VLOOKUP(D1792:D2504,'Факторы ликвидности'!C$4:L$2204,7,FALSE),0)</f>
        <v>0</v>
      </c>
      <c r="M1792">
        <f>IFERROR(VLOOKUP(D1792:D2504,'Факторы ликвидности'!C$4:L$2204,8,FALSE),0)</f>
        <v>0</v>
      </c>
      <c r="N1792">
        <f>IFERROR(VLOOKUP(D1792:D2504,'Факторы ликвидности'!C$4:L$2204,10,FALSE),0)</f>
        <v>-390.26</v>
      </c>
    </row>
    <row r="1793" spans="2:14" x14ac:dyDescent="0.3">
      <c r="B1793">
        <v>1789</v>
      </c>
      <c r="C1793" s="18">
        <f t="shared" si="32"/>
        <v>2</v>
      </c>
      <c r="D1793" s="8">
        <v>42003</v>
      </c>
      <c r="E1793">
        <f>IFERROR(VLOOKUP(D1792:D2505,'Остатки на корсчетах'!B$3:D$4956,2,FALSE),0)</f>
        <v>1311.9</v>
      </c>
      <c r="F1793">
        <f>IFERROR(VLOOKUP(D1793:D2505,Сальдо!C$3:D$4010,2,FALSE),0)</f>
        <v>-2899.9</v>
      </c>
      <c r="G1793">
        <f>IFERROR(VLOOKUP(D1793:D2505,'Факторы ликвидности'!C$4:L$2204,2,FALSE),0)</f>
        <v>5.43</v>
      </c>
      <c r="H1793">
        <f>IFERROR(VLOOKUP(D1793:D2505,'Факторы ликвидности'!C$4:L$2204,3,FALSE),0)</f>
        <v>518.47</v>
      </c>
      <c r="I1793">
        <f>IFERROR(VLOOKUP(D1793:D2505,'Факторы ликвидности'!C$4:L$2204,4,FALSE),0)</f>
        <v>0</v>
      </c>
      <c r="J1793">
        <f>IFERROR(VLOOKUP(D1793:D2505,'Факторы ликвидности'!C$4:L$2204,5,FALSE),0)</f>
        <v>0</v>
      </c>
      <c r="K1793">
        <f>IFERROR(VLOOKUP(D1793:D2505,'Факторы ликвидности'!C$4:L$2204,6,FALSE),0)</f>
        <v>0</v>
      </c>
      <c r="L1793">
        <f>IFERROR(VLOOKUP(D1793:D2505,'Факторы ликвидности'!C$4:L$2204,7,FALSE),0)</f>
        <v>0</v>
      </c>
      <c r="M1793">
        <f>IFERROR(VLOOKUP(D1793:D2505,'Факторы ликвидности'!C$4:L$2204,8,FALSE),0)</f>
        <v>0</v>
      </c>
      <c r="N1793">
        <f>IFERROR(VLOOKUP(D1793:D2505,'Факторы ликвидности'!C$4:L$2204,10,FALSE),0)</f>
        <v>-484.18</v>
      </c>
    </row>
    <row r="1794" spans="2:14" x14ac:dyDescent="0.3">
      <c r="B1794">
        <v>1790</v>
      </c>
      <c r="C1794" s="18">
        <f t="shared" si="32"/>
        <v>1</v>
      </c>
      <c r="D1794" s="8">
        <v>42002</v>
      </c>
      <c r="E1794">
        <f>IFERROR(VLOOKUP(D1793:D2506,'Остатки на корсчетах'!B$3:D$4956,2,FALSE),0)</f>
        <v>1313.7</v>
      </c>
      <c r="F1794">
        <f>IFERROR(VLOOKUP(D1794:D2506,Сальдо!C$3:D$4010,2,FALSE),0)</f>
        <v>120.5</v>
      </c>
      <c r="G1794">
        <f>IFERROR(VLOOKUP(D1794:D2506,'Факторы ликвидности'!C$4:L$2204,2,FALSE),0)</f>
        <v>43.5</v>
      </c>
      <c r="H1794">
        <f>IFERROR(VLOOKUP(D1794:D2506,'Факторы ликвидности'!C$4:L$2204,3,FALSE),0)</f>
        <v>-33.4</v>
      </c>
      <c r="I1794">
        <f>IFERROR(VLOOKUP(D1794:D2506,'Факторы ликвидности'!C$4:L$2204,4,FALSE),0)</f>
        <v>0</v>
      </c>
      <c r="J1794">
        <f>IFERROR(VLOOKUP(D1794:D2506,'Факторы ликвидности'!C$4:L$2204,5,FALSE),0)</f>
        <v>0</v>
      </c>
      <c r="K1794">
        <f>IFERROR(VLOOKUP(D1794:D2506,'Факторы ликвидности'!C$4:L$2204,6,FALSE),0)</f>
        <v>0</v>
      </c>
      <c r="L1794">
        <f>IFERROR(VLOOKUP(D1794:D2506,'Факторы ликвидности'!C$4:L$2204,7,FALSE),0)</f>
        <v>0</v>
      </c>
      <c r="M1794">
        <f>IFERROR(VLOOKUP(D1794:D2506,'Факторы ликвидности'!C$4:L$2204,8,FALSE),0)</f>
        <v>0</v>
      </c>
      <c r="N1794">
        <f>IFERROR(VLOOKUP(D1794:D2506,'Факторы ликвидности'!C$4:L$2204,10,FALSE),0)</f>
        <v>-11.86</v>
      </c>
    </row>
    <row r="1795" spans="2:14" x14ac:dyDescent="0.3">
      <c r="B1795">
        <v>1791</v>
      </c>
      <c r="C1795" s="18">
        <f t="shared" si="32"/>
        <v>7</v>
      </c>
      <c r="D1795" s="19">
        <v>42001</v>
      </c>
      <c r="E1795">
        <f>IFERROR(VLOOKUP(D1794:D2507,'Остатки на корсчетах'!B$3:D$4956,2,FALSE),0)</f>
        <v>0</v>
      </c>
      <c r="F1795">
        <f>IFERROR(VLOOKUP(D1795:D2507,Сальдо!C$3:D$4010,2,FALSE),0)</f>
        <v>0</v>
      </c>
      <c r="G1795">
        <f>IFERROR(VLOOKUP(D1795:D2507,'Факторы ликвидности'!C$4:L$2204,2,FALSE),0)</f>
        <v>0</v>
      </c>
      <c r="H1795">
        <f>IFERROR(VLOOKUP(D1795:D2507,'Факторы ликвидности'!C$4:L$2204,3,FALSE),0)</f>
        <v>0</v>
      </c>
      <c r="I1795">
        <f>IFERROR(VLOOKUP(D1795:D2507,'Факторы ликвидности'!C$4:L$2204,4,FALSE),0)</f>
        <v>0</v>
      </c>
      <c r="J1795">
        <f>IFERROR(VLOOKUP(D1795:D2507,'Факторы ликвидности'!C$4:L$2204,5,FALSE),0)</f>
        <v>0</v>
      </c>
      <c r="K1795">
        <f>IFERROR(VLOOKUP(D1795:D2507,'Факторы ликвидности'!C$4:L$2204,6,FALSE),0)</f>
        <v>0</v>
      </c>
      <c r="L1795">
        <f>IFERROR(VLOOKUP(D1795:D2507,'Факторы ликвидности'!C$4:L$2204,7,FALSE),0)</f>
        <v>0</v>
      </c>
      <c r="M1795">
        <f>IFERROR(VLOOKUP(D1795:D2507,'Факторы ликвидности'!C$4:L$2204,8,FALSE),0)</f>
        <v>0</v>
      </c>
      <c r="N1795">
        <f>IFERROR(VLOOKUP(D1795:D2507,'Факторы ликвидности'!C$4:L$2204,10,FALSE),0)</f>
        <v>0</v>
      </c>
    </row>
    <row r="1796" spans="2:14" x14ac:dyDescent="0.3">
      <c r="B1796">
        <v>1792</v>
      </c>
      <c r="C1796" s="18">
        <f t="shared" si="32"/>
        <v>6</v>
      </c>
      <c r="D1796" s="19">
        <v>42000</v>
      </c>
      <c r="E1796">
        <f>IFERROR(VLOOKUP(D1795:D2508,'Остатки на корсчетах'!B$3:D$4956,2,FALSE),0)</f>
        <v>0</v>
      </c>
      <c r="F1796">
        <f>IFERROR(VLOOKUP(D1796:D2508,Сальдо!C$3:D$4010,2,FALSE),0)</f>
        <v>0</v>
      </c>
      <c r="G1796">
        <f>IFERROR(VLOOKUP(D1796:D2508,'Факторы ликвидности'!C$4:L$2204,2,FALSE),0)</f>
        <v>0</v>
      </c>
      <c r="H1796">
        <f>IFERROR(VLOOKUP(D1796:D2508,'Факторы ликвидности'!C$4:L$2204,3,FALSE),0)</f>
        <v>0</v>
      </c>
      <c r="I1796">
        <f>IFERROR(VLOOKUP(D1796:D2508,'Факторы ликвидности'!C$4:L$2204,4,FALSE),0)</f>
        <v>0</v>
      </c>
      <c r="J1796">
        <f>IFERROR(VLOOKUP(D1796:D2508,'Факторы ликвидности'!C$4:L$2204,5,FALSE),0)</f>
        <v>0</v>
      </c>
      <c r="K1796">
        <f>IFERROR(VLOOKUP(D1796:D2508,'Факторы ликвидности'!C$4:L$2204,6,FALSE),0)</f>
        <v>0</v>
      </c>
      <c r="L1796">
        <f>IFERROR(VLOOKUP(D1796:D2508,'Факторы ликвидности'!C$4:L$2204,7,FALSE),0)</f>
        <v>0</v>
      </c>
      <c r="M1796">
        <f>IFERROR(VLOOKUP(D1796:D2508,'Факторы ликвидности'!C$4:L$2204,8,FALSE),0)</f>
        <v>0</v>
      </c>
      <c r="N1796">
        <f>IFERROR(VLOOKUP(D1796:D2508,'Факторы ликвидности'!C$4:L$2204,10,FALSE),0)</f>
        <v>0</v>
      </c>
    </row>
    <row r="1797" spans="2:14" x14ac:dyDescent="0.3">
      <c r="B1797">
        <v>1793</v>
      </c>
      <c r="C1797" s="18">
        <f t="shared" si="32"/>
        <v>5</v>
      </c>
      <c r="D1797" s="19">
        <v>41999</v>
      </c>
      <c r="E1797">
        <f>IFERROR(VLOOKUP(D1796:D2509,'Остатки на корсчетах'!B$3:D$4956,2,FALSE),0)</f>
        <v>1221.3</v>
      </c>
      <c r="F1797">
        <f>IFERROR(VLOOKUP(D1797:D2509,Сальдо!C$3:D$4010,2,FALSE),0)</f>
        <v>203.9</v>
      </c>
      <c r="G1797">
        <f>IFERROR(VLOOKUP(D1797:D2509,'Факторы ликвидности'!C$4:L$2204,2,FALSE),0)</f>
        <v>-14.56</v>
      </c>
      <c r="H1797">
        <f>IFERROR(VLOOKUP(D1797:D2509,'Факторы ликвидности'!C$4:L$2204,3,FALSE),0)</f>
        <v>36.49</v>
      </c>
      <c r="I1797">
        <f>IFERROR(VLOOKUP(D1797:D2509,'Факторы ликвидности'!C$4:L$2204,4,FALSE),0)</f>
        <v>0</v>
      </c>
      <c r="J1797">
        <f>IFERROR(VLOOKUP(D1797:D2509,'Факторы ликвидности'!C$4:L$2204,5,FALSE),0)</f>
        <v>0</v>
      </c>
      <c r="K1797">
        <f>IFERROR(VLOOKUP(D1797:D2509,'Факторы ликвидности'!C$4:L$2204,6,FALSE),0)</f>
        <v>0</v>
      </c>
      <c r="L1797">
        <f>IFERROR(VLOOKUP(D1797:D2509,'Факторы ликвидности'!C$4:L$2204,7,FALSE),0)</f>
        <v>0</v>
      </c>
      <c r="M1797">
        <f>IFERROR(VLOOKUP(D1797:D2509,'Факторы ликвидности'!C$4:L$2204,8,FALSE),0)</f>
        <v>0</v>
      </c>
      <c r="N1797">
        <f>IFERROR(VLOOKUP(D1797:D2509,'Факторы ликвидности'!C$4:L$2204,10,FALSE),0)</f>
        <v>70.48</v>
      </c>
    </row>
    <row r="1798" spans="2:14" x14ac:dyDescent="0.3">
      <c r="B1798">
        <v>1794</v>
      </c>
      <c r="C1798" s="18">
        <f t="shared" ref="C1798:C1861" si="33">WEEKDAY(D1798,2)</f>
        <v>4</v>
      </c>
      <c r="D1798" s="19">
        <v>41998</v>
      </c>
      <c r="E1798">
        <f>IFERROR(VLOOKUP(D1797:D2510,'Остатки на корсчетах'!B$3:D$4956,2,FALSE),0)</f>
        <v>1258.0999999999999</v>
      </c>
      <c r="F1798">
        <f>IFERROR(VLOOKUP(D1798:D2510,Сальдо!C$3:D$4010,2,FALSE),0)</f>
        <v>188.5</v>
      </c>
      <c r="G1798">
        <f>IFERROR(VLOOKUP(D1798:D2510,'Факторы ликвидности'!C$4:L$2204,2,FALSE),0)</f>
        <v>48.72</v>
      </c>
      <c r="H1798">
        <f>IFERROR(VLOOKUP(D1798:D2510,'Факторы ликвидности'!C$4:L$2204,3,FALSE),0)</f>
        <v>-106.92</v>
      </c>
      <c r="I1798">
        <f>IFERROR(VLOOKUP(D1798:D2510,'Факторы ликвидности'!C$4:L$2204,4,FALSE),0)</f>
        <v>0</v>
      </c>
      <c r="J1798">
        <f>IFERROR(VLOOKUP(D1798:D2510,'Факторы ликвидности'!C$4:L$2204,5,FALSE),0)</f>
        <v>0</v>
      </c>
      <c r="K1798">
        <f>IFERROR(VLOOKUP(D1798:D2510,'Факторы ликвидности'!C$4:L$2204,6,FALSE),0)</f>
        <v>0</v>
      </c>
      <c r="L1798">
        <f>IFERROR(VLOOKUP(D1798:D2510,'Факторы ликвидности'!C$4:L$2204,7,FALSE),0)</f>
        <v>0</v>
      </c>
      <c r="M1798">
        <f>IFERROR(VLOOKUP(D1798:D2510,'Факторы ликвидности'!C$4:L$2204,8,FALSE),0)</f>
        <v>0</v>
      </c>
      <c r="N1798">
        <f>IFERROR(VLOOKUP(D1798:D2510,'Факторы ликвидности'!C$4:L$2204,10,FALSE),0)</f>
        <v>21.4</v>
      </c>
    </row>
    <row r="1799" spans="2:14" x14ac:dyDescent="0.3">
      <c r="B1799">
        <v>1795</v>
      </c>
      <c r="C1799" s="18">
        <f t="shared" si="33"/>
        <v>3</v>
      </c>
      <c r="D1799" s="19">
        <v>41997</v>
      </c>
      <c r="E1799">
        <f>IFERROR(VLOOKUP(D1798:D2511,'Остатки на корсчетах'!B$3:D$4956,2,FALSE),0)</f>
        <v>1633</v>
      </c>
      <c r="F1799">
        <f>IFERROR(VLOOKUP(D1799:D2511,Сальдо!C$3:D$4010,2,FALSE),0)</f>
        <v>-124.1</v>
      </c>
      <c r="G1799">
        <f>IFERROR(VLOOKUP(D1799:D2511,'Факторы ликвидности'!C$4:L$2204,2,FALSE),0)</f>
        <v>49.83</v>
      </c>
      <c r="H1799">
        <f>IFERROR(VLOOKUP(D1799:D2511,'Факторы ликвидности'!C$4:L$2204,3,FALSE),0)</f>
        <v>-205.55</v>
      </c>
      <c r="I1799">
        <f>IFERROR(VLOOKUP(D1799:D2511,'Факторы ликвидности'!C$4:L$2204,4,FALSE),0)</f>
        <v>0</v>
      </c>
      <c r="J1799">
        <f>IFERROR(VLOOKUP(D1799:D2511,'Факторы ликвидности'!C$4:L$2204,5,FALSE),0)</f>
        <v>0</v>
      </c>
      <c r="K1799">
        <f>IFERROR(VLOOKUP(D1799:D2511,'Факторы ликвидности'!C$4:L$2204,6,FALSE),0)</f>
        <v>0</v>
      </c>
      <c r="L1799">
        <f>IFERROR(VLOOKUP(D1799:D2511,'Факторы ликвидности'!C$4:L$2204,7,FALSE),0)</f>
        <v>0</v>
      </c>
      <c r="M1799">
        <f>IFERROR(VLOOKUP(D1799:D2511,'Факторы ликвидности'!C$4:L$2204,8,FALSE),0)</f>
        <v>0</v>
      </c>
      <c r="N1799">
        <f>IFERROR(VLOOKUP(D1799:D2511,'Факторы ликвидности'!C$4:L$2204,10,FALSE),0)</f>
        <v>-219.19</v>
      </c>
    </row>
    <row r="1800" spans="2:14" x14ac:dyDescent="0.3">
      <c r="B1800">
        <v>1796</v>
      </c>
      <c r="C1800" s="16">
        <f t="shared" si="33"/>
        <v>2</v>
      </c>
      <c r="D1800" s="17">
        <v>41996</v>
      </c>
      <c r="E1800">
        <f>IFERROR(VLOOKUP(D1799:D2512,'Остатки на корсчетах'!B$3:D$4956,2,FALSE),0)</f>
        <v>1443.9</v>
      </c>
      <c r="F1800">
        <f>IFERROR(VLOOKUP(D1800:D2512,Сальдо!C$3:D$4010,2,FALSE),0)</f>
        <v>-401.9</v>
      </c>
      <c r="G1800">
        <f>IFERROR(VLOOKUP(D1800:D2512,'Факторы ликвидности'!C$4:L$2204,2,FALSE),0)</f>
        <v>6.3</v>
      </c>
      <c r="H1800">
        <f>IFERROR(VLOOKUP(D1800:D2512,'Факторы ликвидности'!C$4:L$2204,3,FALSE),0)</f>
        <v>207.14</v>
      </c>
      <c r="I1800">
        <f>IFERROR(VLOOKUP(D1800:D2512,'Факторы ликвидности'!C$4:L$2204,4,FALSE),0)</f>
        <v>0</v>
      </c>
      <c r="J1800">
        <f>IFERROR(VLOOKUP(D1800:D2512,'Факторы ликвидности'!C$4:L$2204,5,FALSE),0)</f>
        <v>0</v>
      </c>
      <c r="K1800">
        <f>IFERROR(VLOOKUP(D1800:D2512,'Факторы ликвидности'!C$4:L$2204,6,FALSE),0)</f>
        <v>0</v>
      </c>
      <c r="L1800">
        <f>IFERROR(VLOOKUP(D1800:D2512,'Факторы ликвидности'!C$4:L$2204,7,FALSE),0)</f>
        <v>0</v>
      </c>
      <c r="M1800">
        <f>IFERROR(VLOOKUP(D1800:D2512,'Факторы ликвидности'!C$4:L$2204,8,FALSE),0)</f>
        <v>0</v>
      </c>
      <c r="N1800">
        <f>IFERROR(VLOOKUP(D1800:D2512,'Факторы ликвидности'!C$4:L$2204,10,FALSE),0)</f>
        <v>-24.34</v>
      </c>
    </row>
    <row r="1801" spans="2:14" x14ac:dyDescent="0.3">
      <c r="B1801">
        <v>1797</v>
      </c>
      <c r="C1801" s="16">
        <f t="shared" si="33"/>
        <v>1</v>
      </c>
      <c r="D1801" s="17">
        <v>41995</v>
      </c>
      <c r="E1801">
        <f>IFERROR(VLOOKUP(D1800:D2513,'Остатки на корсчетах'!B$3:D$4956,2,FALSE),0)</f>
        <v>1861.7</v>
      </c>
      <c r="F1801">
        <f>IFERROR(VLOOKUP(D1801:D2513,Сальдо!C$3:D$4010,2,FALSE),0)</f>
        <v>-610.4</v>
      </c>
      <c r="G1801">
        <f>IFERROR(VLOOKUP(D1801:D2513,'Факторы ликвидности'!C$4:L$2204,2,FALSE),0)</f>
        <v>-118.78</v>
      </c>
      <c r="H1801">
        <f>IFERROR(VLOOKUP(D1801:D2513,'Факторы ликвидности'!C$4:L$2204,3,FALSE),0)</f>
        <v>-90.88</v>
      </c>
      <c r="I1801">
        <f>IFERROR(VLOOKUP(D1801:D2513,'Факторы ликвидности'!C$4:L$2204,4,FALSE),0)</f>
        <v>0</v>
      </c>
      <c r="J1801">
        <f>IFERROR(VLOOKUP(D1801:D2513,'Факторы ликвидности'!C$4:L$2204,5,FALSE),0)</f>
        <v>0</v>
      </c>
      <c r="K1801">
        <f>IFERROR(VLOOKUP(D1801:D2513,'Факторы ликвидности'!C$4:L$2204,6,FALSE),0)</f>
        <v>0</v>
      </c>
      <c r="L1801">
        <f>IFERROR(VLOOKUP(D1801:D2513,'Факторы ликвидности'!C$4:L$2204,7,FALSE),0)</f>
        <v>0</v>
      </c>
      <c r="M1801">
        <f>IFERROR(VLOOKUP(D1801:D2513,'Факторы ликвидности'!C$4:L$2204,8,FALSE),0)</f>
        <v>1.01</v>
      </c>
      <c r="N1801">
        <f>IFERROR(VLOOKUP(D1801:D2513,'Факторы ликвидности'!C$4:L$2204,10,FALSE),0)</f>
        <v>-184.5</v>
      </c>
    </row>
    <row r="1802" spans="2:14" x14ac:dyDescent="0.3">
      <c r="B1802">
        <v>1798</v>
      </c>
      <c r="C1802" s="16">
        <f t="shared" si="33"/>
        <v>7</v>
      </c>
      <c r="D1802" s="17">
        <v>41994</v>
      </c>
      <c r="E1802">
        <f>IFERROR(VLOOKUP(D1801:D2514,'Остатки на корсчетах'!B$3:D$4956,2,FALSE),0)</f>
        <v>0</v>
      </c>
      <c r="F1802">
        <f>IFERROR(VLOOKUP(D1802:D2514,Сальдо!C$3:D$4010,2,FALSE),0)</f>
        <v>0</v>
      </c>
      <c r="G1802">
        <f>IFERROR(VLOOKUP(D1802:D2514,'Факторы ликвидности'!C$4:L$2204,2,FALSE),0)</f>
        <v>0</v>
      </c>
      <c r="H1802">
        <f>IFERROR(VLOOKUP(D1802:D2514,'Факторы ликвидности'!C$4:L$2204,3,FALSE),0)</f>
        <v>0</v>
      </c>
      <c r="I1802">
        <f>IFERROR(VLOOKUP(D1802:D2514,'Факторы ликвидности'!C$4:L$2204,4,FALSE),0)</f>
        <v>0</v>
      </c>
      <c r="J1802">
        <f>IFERROR(VLOOKUP(D1802:D2514,'Факторы ликвидности'!C$4:L$2204,5,FALSE),0)</f>
        <v>0</v>
      </c>
      <c r="K1802">
        <f>IFERROR(VLOOKUP(D1802:D2514,'Факторы ликвидности'!C$4:L$2204,6,FALSE),0)</f>
        <v>0</v>
      </c>
      <c r="L1802">
        <f>IFERROR(VLOOKUP(D1802:D2514,'Факторы ликвидности'!C$4:L$2204,7,FALSE),0)</f>
        <v>0</v>
      </c>
      <c r="M1802">
        <f>IFERROR(VLOOKUP(D1802:D2514,'Факторы ликвидности'!C$4:L$2204,8,FALSE),0)</f>
        <v>0</v>
      </c>
      <c r="N1802">
        <f>IFERROR(VLOOKUP(D1802:D2514,'Факторы ликвидности'!C$4:L$2204,10,FALSE),0)</f>
        <v>0</v>
      </c>
    </row>
    <row r="1803" spans="2:14" x14ac:dyDescent="0.3">
      <c r="B1803">
        <v>1799</v>
      </c>
      <c r="C1803" s="16">
        <f t="shared" si="33"/>
        <v>6</v>
      </c>
      <c r="D1803" s="17">
        <v>41993</v>
      </c>
      <c r="E1803">
        <f>IFERROR(VLOOKUP(D1802:D2515,'Остатки на корсчетах'!B$3:D$4956,2,FALSE),0)</f>
        <v>0</v>
      </c>
      <c r="F1803">
        <f>IFERROR(VLOOKUP(D1803:D2515,Сальдо!C$3:D$4010,2,FALSE),0)</f>
        <v>0</v>
      </c>
      <c r="G1803">
        <f>IFERROR(VLOOKUP(D1803:D2515,'Факторы ликвидности'!C$4:L$2204,2,FALSE),0)</f>
        <v>0</v>
      </c>
      <c r="H1803">
        <f>IFERROR(VLOOKUP(D1803:D2515,'Факторы ликвидности'!C$4:L$2204,3,FALSE),0)</f>
        <v>0</v>
      </c>
      <c r="I1803">
        <f>IFERROR(VLOOKUP(D1803:D2515,'Факторы ликвидности'!C$4:L$2204,4,FALSE),0)</f>
        <v>0</v>
      </c>
      <c r="J1803">
        <f>IFERROR(VLOOKUP(D1803:D2515,'Факторы ликвидности'!C$4:L$2204,5,FALSE),0)</f>
        <v>0</v>
      </c>
      <c r="K1803">
        <f>IFERROR(VLOOKUP(D1803:D2515,'Факторы ликвидности'!C$4:L$2204,6,FALSE),0)</f>
        <v>0</v>
      </c>
      <c r="L1803">
        <f>IFERROR(VLOOKUP(D1803:D2515,'Факторы ликвидности'!C$4:L$2204,7,FALSE),0)</f>
        <v>0</v>
      </c>
      <c r="M1803">
        <f>IFERROR(VLOOKUP(D1803:D2515,'Факторы ликвидности'!C$4:L$2204,8,FALSE),0)</f>
        <v>0</v>
      </c>
      <c r="N1803">
        <f>IFERROR(VLOOKUP(D1803:D2515,'Факторы ликвидности'!C$4:L$2204,10,FALSE),0)</f>
        <v>0</v>
      </c>
    </row>
    <row r="1804" spans="2:14" x14ac:dyDescent="0.3">
      <c r="B1804">
        <v>1800</v>
      </c>
      <c r="C1804" s="16">
        <f t="shared" si="33"/>
        <v>5</v>
      </c>
      <c r="D1804" s="17">
        <v>41992</v>
      </c>
      <c r="E1804">
        <f>IFERROR(VLOOKUP(D1803:D2516,'Остатки на корсчетах'!B$3:D$4956,2,FALSE),0)</f>
        <v>1884.3</v>
      </c>
      <c r="F1804">
        <f>IFERROR(VLOOKUP(D1804:D2516,Сальдо!C$3:D$4010,2,FALSE),0)</f>
        <v>-376.9</v>
      </c>
      <c r="G1804">
        <f>IFERROR(VLOOKUP(D1804:D2516,'Факторы ликвидности'!C$4:L$2204,2,FALSE),0)</f>
        <v>-490.59</v>
      </c>
      <c r="H1804">
        <f>IFERROR(VLOOKUP(D1804:D2516,'Факторы ликвидности'!C$4:L$2204,3,FALSE),0)</f>
        <v>-45.91</v>
      </c>
      <c r="I1804">
        <f>IFERROR(VLOOKUP(D1804:D2516,'Факторы ликвидности'!C$4:L$2204,4,FALSE),0)</f>
        <v>0</v>
      </c>
      <c r="J1804">
        <f>IFERROR(VLOOKUP(D1804:D2516,'Факторы ликвидности'!C$4:L$2204,5,FALSE),0)</f>
        <v>0</v>
      </c>
      <c r="K1804">
        <f>IFERROR(VLOOKUP(D1804:D2516,'Факторы ликвидности'!C$4:L$2204,6,FALSE),0)</f>
        <v>0</v>
      </c>
      <c r="L1804">
        <f>IFERROR(VLOOKUP(D1804:D2516,'Факторы ликвидности'!C$4:L$2204,7,FALSE),0)</f>
        <v>0</v>
      </c>
      <c r="M1804">
        <f>IFERROR(VLOOKUP(D1804:D2516,'Факторы ликвидности'!C$4:L$2204,8,FALSE),0)</f>
        <v>0</v>
      </c>
      <c r="N1804">
        <f>IFERROR(VLOOKUP(D1804:D2516,'Факторы ликвидности'!C$4:L$2204,10,FALSE),0)</f>
        <v>544.65</v>
      </c>
    </row>
    <row r="1805" spans="2:14" x14ac:dyDescent="0.3">
      <c r="B1805">
        <v>1801</v>
      </c>
      <c r="C1805" s="16">
        <f t="shared" si="33"/>
        <v>4</v>
      </c>
      <c r="D1805" s="17">
        <v>41991</v>
      </c>
      <c r="E1805">
        <f>IFERROR(VLOOKUP(D1804:D2517,'Остатки на корсчетах'!B$3:D$4956,2,FALSE),0)</f>
        <v>1456.9</v>
      </c>
      <c r="F1805">
        <f>IFERROR(VLOOKUP(D1805:D2517,Сальдо!C$3:D$4010,2,FALSE),0)</f>
        <v>-237.7</v>
      </c>
      <c r="G1805">
        <f>IFERROR(VLOOKUP(D1805:D2517,'Факторы ликвидности'!C$4:L$2204,2,FALSE),0)</f>
        <v>-209.21</v>
      </c>
      <c r="H1805">
        <f>IFERROR(VLOOKUP(D1805:D2517,'Факторы ликвидности'!C$4:L$2204,3,FALSE),0)</f>
        <v>501.51</v>
      </c>
      <c r="I1805">
        <f>IFERROR(VLOOKUP(D1805:D2517,'Факторы ликвидности'!C$4:L$2204,4,FALSE),0)</f>
        <v>0</v>
      </c>
      <c r="J1805">
        <f>IFERROR(VLOOKUP(D1805:D2517,'Факторы ликвидности'!C$4:L$2204,5,FALSE),0)</f>
        <v>0</v>
      </c>
      <c r="K1805">
        <f>IFERROR(VLOOKUP(D1805:D2517,'Факторы ликвидности'!C$4:L$2204,6,FALSE),0)</f>
        <v>0</v>
      </c>
      <c r="L1805">
        <f>IFERROR(VLOOKUP(D1805:D2517,'Факторы ликвидности'!C$4:L$2204,7,FALSE),0)</f>
        <v>0</v>
      </c>
      <c r="M1805">
        <f>IFERROR(VLOOKUP(D1805:D2517,'Факторы ликвидности'!C$4:L$2204,8,FALSE),0)</f>
        <v>0</v>
      </c>
      <c r="N1805">
        <f>IFERROR(VLOOKUP(D1805:D2517,'Факторы ликвидности'!C$4:L$2204,10,FALSE),0)</f>
        <v>135.1</v>
      </c>
    </row>
    <row r="1806" spans="2:14" x14ac:dyDescent="0.3">
      <c r="B1806">
        <v>1802</v>
      </c>
      <c r="C1806" s="16">
        <f t="shared" si="33"/>
        <v>3</v>
      </c>
      <c r="D1806" s="17">
        <v>41990</v>
      </c>
      <c r="E1806">
        <f>IFERROR(VLOOKUP(D1805:D2518,'Остатки на корсчетах'!B$3:D$4956,2,FALSE),0)</f>
        <v>1686.9</v>
      </c>
      <c r="F1806">
        <f>IFERROR(VLOOKUP(D1806:D2518,Сальдо!C$3:D$4010,2,FALSE),0)</f>
        <v>-516.6</v>
      </c>
      <c r="G1806">
        <f>IFERROR(VLOOKUP(D1806:D2518,'Факторы ликвидности'!C$4:L$2204,2,FALSE),0)</f>
        <v>-38.369999999999997</v>
      </c>
      <c r="H1806">
        <f>IFERROR(VLOOKUP(D1806:D2518,'Факторы ликвидности'!C$4:L$2204,3,FALSE),0)</f>
        <v>-73.16</v>
      </c>
      <c r="I1806">
        <f>IFERROR(VLOOKUP(D1806:D2518,'Факторы ликвидности'!C$4:L$2204,4,FALSE),0)</f>
        <v>0</v>
      </c>
      <c r="J1806">
        <f>IFERROR(VLOOKUP(D1806:D2518,'Факторы ликвидности'!C$4:L$2204,5,FALSE),0)</f>
        <v>0</v>
      </c>
      <c r="K1806">
        <f>IFERROR(VLOOKUP(D1806:D2518,'Факторы ликвидности'!C$4:L$2204,6,FALSE),0)</f>
        <v>0</v>
      </c>
      <c r="L1806">
        <f>IFERROR(VLOOKUP(D1806:D2518,'Факторы ликвидности'!C$4:L$2204,7,FALSE),0)</f>
        <v>0</v>
      </c>
      <c r="M1806">
        <f>IFERROR(VLOOKUP(D1806:D2518,'Факторы ликвидности'!C$4:L$2204,8,FALSE),0)</f>
        <v>0</v>
      </c>
      <c r="N1806">
        <f>IFERROR(VLOOKUP(D1806:D2518,'Факторы ликвидности'!C$4:L$2204,10,FALSE),0)</f>
        <v>-118.51</v>
      </c>
    </row>
    <row r="1807" spans="2:14" x14ac:dyDescent="0.3">
      <c r="B1807">
        <v>1803</v>
      </c>
      <c r="C1807" s="18">
        <f t="shared" si="33"/>
        <v>2</v>
      </c>
      <c r="D1807" s="8">
        <v>41989</v>
      </c>
      <c r="E1807">
        <f>IFERROR(VLOOKUP(D1806:D2519,'Остатки на корсчетах'!B$3:D$4956,2,FALSE),0)</f>
        <v>1397.4</v>
      </c>
      <c r="F1807">
        <f>IFERROR(VLOOKUP(D1807:D2519,Сальдо!C$3:D$4010,2,FALSE),0)</f>
        <v>-243</v>
      </c>
      <c r="G1807">
        <f>IFERROR(VLOOKUP(D1807:D2519,'Факторы ликвидности'!C$4:L$2204,2,FALSE),0)</f>
        <v>-1.63</v>
      </c>
      <c r="H1807">
        <f>IFERROR(VLOOKUP(D1807:D2519,'Факторы ликвидности'!C$4:L$2204,3,FALSE),0)</f>
        <v>25.79</v>
      </c>
      <c r="I1807">
        <f>IFERROR(VLOOKUP(D1807:D2519,'Факторы ликвидности'!C$4:L$2204,4,FALSE),0)</f>
        <v>0</v>
      </c>
      <c r="J1807">
        <f>IFERROR(VLOOKUP(D1807:D2519,'Факторы ликвидности'!C$4:L$2204,5,FALSE),0)</f>
        <v>0</v>
      </c>
      <c r="K1807">
        <f>IFERROR(VLOOKUP(D1807:D2519,'Факторы ликвидности'!C$4:L$2204,6,FALSE),0)</f>
        <v>0</v>
      </c>
      <c r="L1807">
        <f>IFERROR(VLOOKUP(D1807:D2519,'Факторы ликвидности'!C$4:L$2204,7,FALSE),0)</f>
        <v>0</v>
      </c>
      <c r="M1807">
        <f>IFERROR(VLOOKUP(D1807:D2519,'Факторы ликвидности'!C$4:L$2204,8,FALSE),0)</f>
        <v>-11.49</v>
      </c>
      <c r="N1807">
        <f>IFERROR(VLOOKUP(D1807:D2519,'Факторы ликвидности'!C$4:L$2204,10,FALSE),0)</f>
        <v>393.96</v>
      </c>
    </row>
    <row r="1808" spans="2:14" x14ac:dyDescent="0.3">
      <c r="B1808">
        <v>1804</v>
      </c>
      <c r="C1808" s="18">
        <f t="shared" si="33"/>
        <v>1</v>
      </c>
      <c r="D1808" s="8">
        <v>41988</v>
      </c>
      <c r="E1808">
        <f>IFERROR(VLOOKUP(D1807:D2520,'Остатки на корсчетах'!B$3:D$4956,2,FALSE),0)</f>
        <v>1501.4</v>
      </c>
      <c r="F1808">
        <f>IFERROR(VLOOKUP(D1808:D2520,Сальдо!C$3:D$4010,2,FALSE),0)</f>
        <v>-204.9</v>
      </c>
      <c r="G1808">
        <f>IFERROR(VLOOKUP(D1808:D2520,'Факторы ликвидности'!C$4:L$2204,2,FALSE),0)</f>
        <v>14.74</v>
      </c>
      <c r="H1808">
        <f>IFERROR(VLOOKUP(D1808:D2520,'Факторы ликвидности'!C$4:L$2204,3,FALSE),0)</f>
        <v>-40.33</v>
      </c>
      <c r="I1808">
        <f>IFERROR(VLOOKUP(D1808:D2520,'Факторы ликвидности'!C$4:L$2204,4,FALSE),0)</f>
        <v>0</v>
      </c>
      <c r="J1808">
        <f>IFERROR(VLOOKUP(D1808:D2520,'Факторы ликвидности'!C$4:L$2204,5,FALSE),0)</f>
        <v>0</v>
      </c>
      <c r="K1808">
        <f>IFERROR(VLOOKUP(D1808:D2520,'Факторы ликвидности'!C$4:L$2204,6,FALSE),0)</f>
        <v>0</v>
      </c>
      <c r="L1808">
        <f>IFERROR(VLOOKUP(D1808:D2520,'Факторы ликвидности'!C$4:L$2204,7,FALSE),0)</f>
        <v>0</v>
      </c>
      <c r="M1808">
        <f>IFERROR(VLOOKUP(D1808:D2520,'Факторы ликвидности'!C$4:L$2204,8,FALSE),0)</f>
        <v>-1.9</v>
      </c>
      <c r="N1808">
        <f>IFERROR(VLOOKUP(D1808:D2520,'Факторы ликвидности'!C$4:L$2204,10,FALSE),0)</f>
        <v>59.73</v>
      </c>
    </row>
    <row r="1809" spans="2:14" x14ac:dyDescent="0.3">
      <c r="B1809">
        <v>1805</v>
      </c>
      <c r="C1809" s="18">
        <f t="shared" si="33"/>
        <v>7</v>
      </c>
      <c r="D1809" s="19">
        <v>41987</v>
      </c>
      <c r="E1809">
        <f>IFERROR(VLOOKUP(D1808:D2521,'Остатки на корсчетах'!B$3:D$4956,2,FALSE),0)</f>
        <v>0</v>
      </c>
      <c r="F1809">
        <f>IFERROR(VLOOKUP(D1809:D2521,Сальдо!C$3:D$4010,2,FALSE),0)</f>
        <v>0</v>
      </c>
      <c r="G1809">
        <f>IFERROR(VLOOKUP(D1809:D2521,'Факторы ликвидности'!C$4:L$2204,2,FALSE),0)</f>
        <v>0</v>
      </c>
      <c r="H1809">
        <f>IFERROR(VLOOKUP(D1809:D2521,'Факторы ликвидности'!C$4:L$2204,3,FALSE),0)</f>
        <v>0</v>
      </c>
      <c r="I1809">
        <f>IFERROR(VLOOKUP(D1809:D2521,'Факторы ликвидности'!C$4:L$2204,4,FALSE),0)</f>
        <v>0</v>
      </c>
      <c r="J1809">
        <f>IFERROR(VLOOKUP(D1809:D2521,'Факторы ликвидности'!C$4:L$2204,5,FALSE),0)</f>
        <v>0</v>
      </c>
      <c r="K1809">
        <f>IFERROR(VLOOKUP(D1809:D2521,'Факторы ликвидности'!C$4:L$2204,6,FALSE),0)</f>
        <v>0</v>
      </c>
      <c r="L1809">
        <f>IFERROR(VLOOKUP(D1809:D2521,'Факторы ликвидности'!C$4:L$2204,7,FALSE),0)</f>
        <v>0</v>
      </c>
      <c r="M1809">
        <f>IFERROR(VLOOKUP(D1809:D2521,'Факторы ликвидности'!C$4:L$2204,8,FALSE),0)</f>
        <v>0</v>
      </c>
      <c r="N1809">
        <f>IFERROR(VLOOKUP(D1809:D2521,'Факторы ликвидности'!C$4:L$2204,10,FALSE),0)</f>
        <v>0</v>
      </c>
    </row>
    <row r="1810" spans="2:14" x14ac:dyDescent="0.3">
      <c r="B1810">
        <v>1806</v>
      </c>
      <c r="C1810" s="18">
        <f t="shared" si="33"/>
        <v>6</v>
      </c>
      <c r="D1810" s="19">
        <v>41986</v>
      </c>
      <c r="E1810">
        <f>IFERROR(VLOOKUP(D1809:D2522,'Остатки на корсчетах'!B$3:D$4956,2,FALSE),0)</f>
        <v>0</v>
      </c>
      <c r="F1810">
        <f>IFERROR(VLOOKUP(D1810:D2522,Сальдо!C$3:D$4010,2,FALSE),0)</f>
        <v>0</v>
      </c>
      <c r="G1810">
        <f>IFERROR(VLOOKUP(D1810:D2522,'Факторы ликвидности'!C$4:L$2204,2,FALSE),0)</f>
        <v>0</v>
      </c>
      <c r="H1810">
        <f>IFERROR(VLOOKUP(D1810:D2522,'Факторы ликвидности'!C$4:L$2204,3,FALSE),0)</f>
        <v>0</v>
      </c>
      <c r="I1810">
        <f>IFERROR(VLOOKUP(D1810:D2522,'Факторы ликвидности'!C$4:L$2204,4,FALSE),0)</f>
        <v>0</v>
      </c>
      <c r="J1810">
        <f>IFERROR(VLOOKUP(D1810:D2522,'Факторы ликвидности'!C$4:L$2204,5,FALSE),0)</f>
        <v>0</v>
      </c>
      <c r="K1810">
        <f>IFERROR(VLOOKUP(D1810:D2522,'Факторы ликвидности'!C$4:L$2204,6,FALSE),0)</f>
        <v>0</v>
      </c>
      <c r="L1810">
        <f>IFERROR(VLOOKUP(D1810:D2522,'Факторы ликвидности'!C$4:L$2204,7,FALSE),0)</f>
        <v>0</v>
      </c>
      <c r="M1810">
        <f>IFERROR(VLOOKUP(D1810:D2522,'Факторы ликвидности'!C$4:L$2204,8,FALSE),0)</f>
        <v>0</v>
      </c>
      <c r="N1810">
        <f>IFERROR(VLOOKUP(D1810:D2522,'Факторы ликвидности'!C$4:L$2204,10,FALSE),0)</f>
        <v>0</v>
      </c>
    </row>
    <row r="1811" spans="2:14" x14ac:dyDescent="0.3">
      <c r="B1811">
        <v>1807</v>
      </c>
      <c r="C1811" s="18">
        <f t="shared" si="33"/>
        <v>5</v>
      </c>
      <c r="D1811" s="19">
        <v>41985</v>
      </c>
      <c r="E1811">
        <f>IFERROR(VLOOKUP(D1810:D2523,'Остатки на корсчетах'!B$3:D$4956,2,FALSE),0)</f>
        <v>2101.5</v>
      </c>
      <c r="F1811">
        <f>IFERROR(VLOOKUP(D1811:D2523,Сальдо!C$3:D$4010,2,FALSE),0)</f>
        <v>-529.1</v>
      </c>
      <c r="G1811">
        <f>IFERROR(VLOOKUP(D1811:D2523,'Факторы ликвидности'!C$4:L$2204,2,FALSE),0)</f>
        <v>-90.24</v>
      </c>
      <c r="H1811">
        <f>IFERROR(VLOOKUP(D1811:D2523,'Факторы ликвидности'!C$4:L$2204,3,FALSE),0)</f>
        <v>-54.05</v>
      </c>
      <c r="I1811">
        <f>IFERROR(VLOOKUP(D1811:D2523,'Факторы ликвидности'!C$4:L$2204,4,FALSE),0)</f>
        <v>0</v>
      </c>
      <c r="J1811">
        <f>IFERROR(VLOOKUP(D1811:D2523,'Факторы ликвидности'!C$4:L$2204,5,FALSE),0)</f>
        <v>0</v>
      </c>
      <c r="K1811">
        <f>IFERROR(VLOOKUP(D1811:D2523,'Факторы ликвидности'!C$4:L$2204,6,FALSE),0)</f>
        <v>0</v>
      </c>
      <c r="L1811">
        <f>IFERROR(VLOOKUP(D1811:D2523,'Факторы ликвидности'!C$4:L$2204,7,FALSE),0)</f>
        <v>0</v>
      </c>
      <c r="M1811">
        <f>IFERROR(VLOOKUP(D1811:D2523,'Факторы ликвидности'!C$4:L$2204,8,FALSE),0)</f>
        <v>-0.45</v>
      </c>
      <c r="N1811">
        <f>IFERROR(VLOOKUP(D1811:D2523,'Факторы ликвидности'!C$4:L$2204,10,FALSE),0)</f>
        <v>-428.96</v>
      </c>
    </row>
    <row r="1812" spans="2:14" x14ac:dyDescent="0.3">
      <c r="B1812">
        <v>1808</v>
      </c>
      <c r="C1812" s="18">
        <f t="shared" si="33"/>
        <v>4</v>
      </c>
      <c r="D1812" s="19">
        <v>41984</v>
      </c>
      <c r="E1812">
        <f>IFERROR(VLOOKUP(D1811:D2524,'Остатки на корсчетах'!B$3:D$4956,2,FALSE),0)</f>
        <v>1570.2</v>
      </c>
      <c r="F1812">
        <f>IFERROR(VLOOKUP(D1812:D2524,Сальдо!C$3:D$4010,2,FALSE),0)</f>
        <v>-204.3</v>
      </c>
      <c r="G1812">
        <f>IFERROR(VLOOKUP(D1812:D2524,'Факторы ликвидности'!C$4:L$2204,2,FALSE),0)</f>
        <v>-47.34</v>
      </c>
      <c r="H1812">
        <f>IFERROR(VLOOKUP(D1812:D2524,'Факторы ликвидности'!C$4:L$2204,3,FALSE),0)</f>
        <v>169.25</v>
      </c>
      <c r="I1812">
        <f>IFERROR(VLOOKUP(D1812:D2524,'Факторы ликвидности'!C$4:L$2204,4,FALSE),0)</f>
        <v>0</v>
      </c>
      <c r="J1812">
        <f>IFERROR(VLOOKUP(D1812:D2524,'Факторы ликвидности'!C$4:L$2204,5,FALSE),0)</f>
        <v>0</v>
      </c>
      <c r="K1812">
        <f>IFERROR(VLOOKUP(D1812:D2524,'Факторы ликвидности'!C$4:L$2204,6,FALSE),0)</f>
        <v>0</v>
      </c>
      <c r="L1812">
        <f>IFERROR(VLOOKUP(D1812:D2524,'Факторы ликвидности'!C$4:L$2204,7,FALSE),0)</f>
        <v>0</v>
      </c>
      <c r="M1812">
        <f>IFERROR(VLOOKUP(D1812:D2524,'Факторы ликвидности'!C$4:L$2204,8,FALSE),0)</f>
        <v>0.05</v>
      </c>
      <c r="N1812">
        <f>IFERROR(VLOOKUP(D1812:D2524,'Факторы ликвидности'!C$4:L$2204,10,FALSE),0)</f>
        <v>420.52</v>
      </c>
    </row>
    <row r="1813" spans="2:14" x14ac:dyDescent="0.3">
      <c r="B1813">
        <v>1809</v>
      </c>
      <c r="C1813" s="18">
        <f t="shared" si="33"/>
        <v>3</v>
      </c>
      <c r="D1813" s="19">
        <v>41983</v>
      </c>
      <c r="E1813">
        <f>IFERROR(VLOOKUP(D1812:D2525,'Остатки на корсчетах'!B$3:D$4956,2,FALSE),0)</f>
        <v>826.8</v>
      </c>
      <c r="F1813">
        <f>IFERROR(VLOOKUP(D1813:D2525,Сальдо!C$3:D$4010,2,FALSE),0)</f>
        <v>609.4</v>
      </c>
      <c r="G1813">
        <f>IFERROR(VLOOKUP(D1813:D2525,'Факторы ликвидности'!C$4:L$2204,2,FALSE),0)</f>
        <v>-22.73</v>
      </c>
      <c r="H1813">
        <f>IFERROR(VLOOKUP(D1813:D2525,'Факторы ликвидности'!C$4:L$2204,3,FALSE),0)</f>
        <v>-132.43</v>
      </c>
      <c r="I1813">
        <f>IFERROR(VLOOKUP(D1813:D2525,'Факторы ликвидности'!C$4:L$2204,4,FALSE),0)</f>
        <v>0</v>
      </c>
      <c r="J1813">
        <f>IFERROR(VLOOKUP(D1813:D2525,'Факторы ликвидности'!C$4:L$2204,5,FALSE),0)</f>
        <v>0</v>
      </c>
      <c r="K1813">
        <f>IFERROR(VLOOKUP(D1813:D2525,'Факторы ликвидности'!C$4:L$2204,6,FALSE),0)</f>
        <v>0</v>
      </c>
      <c r="L1813">
        <f>IFERROR(VLOOKUP(D1813:D2525,'Факторы ликвидности'!C$4:L$2204,7,FALSE),0)</f>
        <v>0</v>
      </c>
      <c r="M1813">
        <f>IFERROR(VLOOKUP(D1813:D2525,'Факторы ликвидности'!C$4:L$2204,8,FALSE),0)</f>
        <v>0</v>
      </c>
      <c r="N1813">
        <f>IFERROR(VLOOKUP(D1813:D2525,'Факторы ликвидности'!C$4:L$2204,10,FALSE),0)</f>
        <v>917.32</v>
      </c>
    </row>
    <row r="1814" spans="2:14" x14ac:dyDescent="0.3">
      <c r="B1814">
        <v>1810</v>
      </c>
      <c r="C1814" s="16">
        <f t="shared" si="33"/>
        <v>2</v>
      </c>
      <c r="D1814" s="17">
        <v>41982</v>
      </c>
      <c r="E1814">
        <f>IFERROR(VLOOKUP(D1813:D2526,'Остатки на корсчетах'!B$3:D$4956,2,FALSE),0)</f>
        <v>708.2</v>
      </c>
      <c r="F1814">
        <f>IFERROR(VLOOKUP(D1814:D2526,Сальдо!C$3:D$4010,2,FALSE),0)</f>
        <v>-17.5</v>
      </c>
      <c r="G1814">
        <f>IFERROR(VLOOKUP(D1814:D2526,'Факторы ликвидности'!C$4:L$2204,2,FALSE),0)</f>
        <v>-8.76</v>
      </c>
      <c r="H1814">
        <f>IFERROR(VLOOKUP(D1814:D2526,'Факторы ликвидности'!C$4:L$2204,3,FALSE),0)</f>
        <v>43.21</v>
      </c>
      <c r="I1814">
        <f>IFERROR(VLOOKUP(D1814:D2526,'Факторы ликвидности'!C$4:L$2204,4,FALSE),0)</f>
        <v>0</v>
      </c>
      <c r="J1814">
        <f>IFERROR(VLOOKUP(D1814:D2526,'Факторы ликвидности'!C$4:L$2204,5,FALSE),0)</f>
        <v>0</v>
      </c>
      <c r="K1814">
        <f>IFERROR(VLOOKUP(D1814:D2526,'Факторы ликвидности'!C$4:L$2204,6,FALSE),0)</f>
        <v>0</v>
      </c>
      <c r="L1814">
        <f>IFERROR(VLOOKUP(D1814:D2526,'Факторы ликвидности'!C$4:L$2204,7,FALSE),0)</f>
        <v>0</v>
      </c>
      <c r="M1814">
        <f>IFERROR(VLOOKUP(D1814:D2526,'Факторы ликвидности'!C$4:L$2204,8,FALSE),0)</f>
        <v>0.01</v>
      </c>
      <c r="N1814">
        <f>IFERROR(VLOOKUP(D1814:D2526,'Факторы ликвидности'!C$4:L$2204,10,FALSE),0)</f>
        <v>105.56</v>
      </c>
    </row>
    <row r="1815" spans="2:14" x14ac:dyDescent="0.3">
      <c r="B1815">
        <v>1811</v>
      </c>
      <c r="C1815" s="16">
        <f t="shared" si="33"/>
        <v>1</v>
      </c>
      <c r="D1815" s="17">
        <v>41981</v>
      </c>
      <c r="E1815">
        <f>IFERROR(VLOOKUP(D1814:D2527,'Остатки на корсчетах'!B$3:D$4956,2,FALSE),0)</f>
        <v>825.8</v>
      </c>
      <c r="F1815">
        <f>IFERROR(VLOOKUP(D1815:D2527,Сальдо!C$3:D$4010,2,FALSE),0)</f>
        <v>-158.6</v>
      </c>
      <c r="G1815">
        <f>IFERROR(VLOOKUP(D1815:D2527,'Факторы ликвидности'!C$4:L$2204,2,FALSE),0)</f>
        <v>17.600000000000001</v>
      </c>
      <c r="H1815">
        <f>IFERROR(VLOOKUP(D1815:D2527,'Факторы ликвидности'!C$4:L$2204,3,FALSE),0)</f>
        <v>30.88</v>
      </c>
      <c r="I1815">
        <f>IFERROR(VLOOKUP(D1815:D2527,'Факторы ликвидности'!C$4:L$2204,4,FALSE),0)</f>
        <v>0</v>
      </c>
      <c r="J1815">
        <f>IFERROR(VLOOKUP(D1815:D2527,'Факторы ликвидности'!C$4:L$2204,5,FALSE),0)</f>
        <v>0</v>
      </c>
      <c r="K1815">
        <f>IFERROR(VLOOKUP(D1815:D2527,'Факторы ликвидности'!C$4:L$2204,6,FALSE),0)</f>
        <v>0</v>
      </c>
      <c r="L1815">
        <f>IFERROR(VLOOKUP(D1815:D2527,'Факторы ликвидности'!C$4:L$2204,7,FALSE),0)</f>
        <v>0</v>
      </c>
      <c r="M1815">
        <f>IFERROR(VLOOKUP(D1815:D2527,'Факторы ликвидности'!C$4:L$2204,8,FALSE),0)</f>
        <v>0.06</v>
      </c>
      <c r="N1815">
        <f>IFERROR(VLOOKUP(D1815:D2527,'Факторы ликвидности'!C$4:L$2204,10,FALSE),0)</f>
        <v>-63.9</v>
      </c>
    </row>
    <row r="1816" spans="2:14" x14ac:dyDescent="0.3">
      <c r="B1816">
        <v>1812</v>
      </c>
      <c r="C1816" s="16">
        <f t="shared" si="33"/>
        <v>7</v>
      </c>
      <c r="D1816" s="17">
        <v>41980</v>
      </c>
      <c r="E1816">
        <f>IFERROR(VLOOKUP(D1815:D2528,'Остатки на корсчетах'!B$3:D$4956,2,FALSE),0)</f>
        <v>0</v>
      </c>
      <c r="F1816">
        <f>IFERROR(VLOOKUP(D1816:D2528,Сальдо!C$3:D$4010,2,FALSE),0)</f>
        <v>0</v>
      </c>
      <c r="G1816">
        <f>IFERROR(VLOOKUP(D1816:D2528,'Факторы ликвидности'!C$4:L$2204,2,FALSE),0)</f>
        <v>0</v>
      </c>
      <c r="H1816">
        <f>IFERROR(VLOOKUP(D1816:D2528,'Факторы ликвидности'!C$4:L$2204,3,FALSE),0)</f>
        <v>0</v>
      </c>
      <c r="I1816">
        <f>IFERROR(VLOOKUP(D1816:D2528,'Факторы ликвидности'!C$4:L$2204,4,FALSE),0)</f>
        <v>0</v>
      </c>
      <c r="J1816">
        <f>IFERROR(VLOOKUP(D1816:D2528,'Факторы ликвидности'!C$4:L$2204,5,FALSE),0)</f>
        <v>0</v>
      </c>
      <c r="K1816">
        <f>IFERROR(VLOOKUP(D1816:D2528,'Факторы ликвидности'!C$4:L$2204,6,FALSE),0)</f>
        <v>0</v>
      </c>
      <c r="L1816">
        <f>IFERROR(VLOOKUP(D1816:D2528,'Факторы ликвидности'!C$4:L$2204,7,FALSE),0)</f>
        <v>0</v>
      </c>
      <c r="M1816">
        <f>IFERROR(VLOOKUP(D1816:D2528,'Факторы ликвидности'!C$4:L$2204,8,FALSE),0)</f>
        <v>0</v>
      </c>
      <c r="N1816">
        <f>IFERROR(VLOOKUP(D1816:D2528,'Факторы ликвидности'!C$4:L$2204,10,FALSE),0)</f>
        <v>0</v>
      </c>
    </row>
    <row r="1817" spans="2:14" x14ac:dyDescent="0.3">
      <c r="B1817">
        <v>1813</v>
      </c>
      <c r="C1817" s="16">
        <f t="shared" si="33"/>
        <v>6</v>
      </c>
      <c r="D1817" s="17">
        <v>41979</v>
      </c>
      <c r="E1817">
        <f>IFERROR(VLOOKUP(D1816:D2529,'Остатки на корсчетах'!B$3:D$4956,2,FALSE),0)</f>
        <v>0</v>
      </c>
      <c r="F1817">
        <f>IFERROR(VLOOKUP(D1817:D2529,Сальдо!C$3:D$4010,2,FALSE),0)</f>
        <v>0</v>
      </c>
      <c r="G1817">
        <f>IFERROR(VLOOKUP(D1817:D2529,'Факторы ликвидности'!C$4:L$2204,2,FALSE),0)</f>
        <v>0</v>
      </c>
      <c r="H1817">
        <f>IFERROR(VLOOKUP(D1817:D2529,'Факторы ликвидности'!C$4:L$2204,3,FALSE),0)</f>
        <v>0</v>
      </c>
      <c r="I1817">
        <f>IFERROR(VLOOKUP(D1817:D2529,'Факторы ликвидности'!C$4:L$2204,4,FALSE),0)</f>
        <v>0</v>
      </c>
      <c r="J1817">
        <f>IFERROR(VLOOKUP(D1817:D2529,'Факторы ликвидности'!C$4:L$2204,5,FALSE),0)</f>
        <v>0</v>
      </c>
      <c r="K1817">
        <f>IFERROR(VLOOKUP(D1817:D2529,'Факторы ликвидности'!C$4:L$2204,6,FALSE),0)</f>
        <v>0</v>
      </c>
      <c r="L1817">
        <f>IFERROR(VLOOKUP(D1817:D2529,'Факторы ликвидности'!C$4:L$2204,7,FALSE),0)</f>
        <v>0</v>
      </c>
      <c r="M1817">
        <f>IFERROR(VLOOKUP(D1817:D2529,'Факторы ликвидности'!C$4:L$2204,8,FALSE),0)</f>
        <v>0</v>
      </c>
      <c r="N1817">
        <f>IFERROR(VLOOKUP(D1817:D2529,'Факторы ликвидности'!C$4:L$2204,10,FALSE),0)</f>
        <v>0</v>
      </c>
    </row>
    <row r="1818" spans="2:14" x14ac:dyDescent="0.3">
      <c r="B1818">
        <v>1814</v>
      </c>
      <c r="C1818" s="16">
        <f t="shared" si="33"/>
        <v>5</v>
      </c>
      <c r="D1818" s="17">
        <v>41978</v>
      </c>
      <c r="E1818">
        <f>IFERROR(VLOOKUP(D1817:D2530,'Остатки на корсчетах'!B$3:D$4956,2,FALSE),0)</f>
        <v>747.1</v>
      </c>
      <c r="F1818">
        <f>IFERROR(VLOOKUP(D1818:D2530,Сальдо!C$3:D$4010,2,FALSE),0)</f>
        <v>186.1</v>
      </c>
      <c r="G1818">
        <f>IFERROR(VLOOKUP(D1818:D2530,'Факторы ликвидности'!C$4:L$2204,2,FALSE),0)</f>
        <v>-68.14</v>
      </c>
      <c r="H1818">
        <f>IFERROR(VLOOKUP(D1818:D2530,'Факторы ликвидности'!C$4:L$2204,3,FALSE),0)</f>
        <v>45.41</v>
      </c>
      <c r="I1818">
        <f>IFERROR(VLOOKUP(D1818:D2530,'Факторы ликвидности'!C$4:L$2204,4,FALSE),0)</f>
        <v>0</v>
      </c>
      <c r="J1818">
        <f>IFERROR(VLOOKUP(D1818:D2530,'Факторы ликвидности'!C$4:L$2204,5,FALSE),0)</f>
        <v>0</v>
      </c>
      <c r="K1818">
        <f>IFERROR(VLOOKUP(D1818:D2530,'Факторы ликвидности'!C$4:L$2204,6,FALSE),0)</f>
        <v>0</v>
      </c>
      <c r="L1818">
        <f>IFERROR(VLOOKUP(D1818:D2530,'Факторы ликвидности'!C$4:L$2204,7,FALSE),0)</f>
        <v>0</v>
      </c>
      <c r="M1818">
        <f>IFERROR(VLOOKUP(D1818:D2530,'Факторы ликвидности'!C$4:L$2204,8,FALSE),0)</f>
        <v>0</v>
      </c>
      <c r="N1818">
        <f>IFERROR(VLOOKUP(D1818:D2530,'Факторы ликвидности'!C$4:L$2204,10,FALSE),0)</f>
        <v>101.41</v>
      </c>
    </row>
    <row r="1819" spans="2:14" x14ac:dyDescent="0.3">
      <c r="B1819">
        <v>1815</v>
      </c>
      <c r="C1819" s="16">
        <f t="shared" si="33"/>
        <v>4</v>
      </c>
      <c r="D1819" s="17">
        <v>41977</v>
      </c>
      <c r="E1819">
        <f>IFERROR(VLOOKUP(D1818:D2531,'Остатки на корсчетах'!B$3:D$4956,2,FALSE),0)</f>
        <v>793.5</v>
      </c>
      <c r="F1819">
        <f>IFERROR(VLOOKUP(D1819:D2531,Сальдо!C$3:D$4010,2,FALSE),0)</f>
        <v>136.30000000000001</v>
      </c>
      <c r="G1819">
        <f>IFERROR(VLOOKUP(D1819:D2531,'Факторы ликвидности'!C$4:L$2204,2,FALSE),0)</f>
        <v>-39.65</v>
      </c>
      <c r="H1819">
        <f>IFERROR(VLOOKUP(D1819:D2531,'Факторы ликвидности'!C$4:L$2204,3,FALSE),0)</f>
        <v>55.36</v>
      </c>
      <c r="I1819">
        <f>IFERROR(VLOOKUP(D1819:D2531,'Факторы ликвидности'!C$4:L$2204,4,FALSE),0)</f>
        <v>0</v>
      </c>
      <c r="J1819">
        <f>IFERROR(VLOOKUP(D1819:D2531,'Факторы ликвидности'!C$4:L$2204,5,FALSE),0)</f>
        <v>0</v>
      </c>
      <c r="K1819">
        <f>IFERROR(VLOOKUP(D1819:D2531,'Факторы ликвидности'!C$4:L$2204,6,FALSE),0)</f>
        <v>0</v>
      </c>
      <c r="L1819">
        <f>IFERROR(VLOOKUP(D1819:D2531,'Факторы ликвидности'!C$4:L$2204,7,FALSE),0)</f>
        <v>0</v>
      </c>
      <c r="M1819">
        <f>IFERROR(VLOOKUP(D1819:D2531,'Факторы ликвидности'!C$4:L$2204,8,FALSE),0)</f>
        <v>0</v>
      </c>
      <c r="N1819">
        <f>IFERROR(VLOOKUP(D1819:D2531,'Факторы ликвидности'!C$4:L$2204,10,FALSE),0)</f>
        <v>39.08</v>
      </c>
    </row>
    <row r="1820" spans="2:14" x14ac:dyDescent="0.3">
      <c r="B1820">
        <v>1816</v>
      </c>
      <c r="C1820" s="16">
        <f t="shared" si="33"/>
        <v>3</v>
      </c>
      <c r="D1820" s="17">
        <v>41976</v>
      </c>
      <c r="E1820">
        <f>IFERROR(VLOOKUP(D1819:D2532,'Остатки на корсчетах'!B$3:D$4956,2,FALSE),0)</f>
        <v>1338.3</v>
      </c>
      <c r="F1820">
        <f>IFERROR(VLOOKUP(D1820:D2532,Сальдо!C$3:D$4010,2,FALSE),0)</f>
        <v>-175.6</v>
      </c>
      <c r="G1820">
        <f>IFERROR(VLOOKUP(D1820:D2532,'Факторы ликвидности'!C$4:L$2204,2,FALSE),0)</f>
        <v>-15.26</v>
      </c>
      <c r="H1820">
        <f>IFERROR(VLOOKUP(D1820:D2532,'Факторы ликвидности'!C$4:L$2204,3,FALSE),0)</f>
        <v>-102.86</v>
      </c>
      <c r="I1820">
        <f>IFERROR(VLOOKUP(D1820:D2532,'Факторы ликвидности'!C$4:L$2204,4,FALSE),0)</f>
        <v>0</v>
      </c>
      <c r="J1820">
        <f>IFERROR(VLOOKUP(D1820:D2532,'Факторы ликвидности'!C$4:L$2204,5,FALSE),0)</f>
        <v>0</v>
      </c>
      <c r="K1820">
        <f>IFERROR(VLOOKUP(D1820:D2532,'Факторы ликвидности'!C$4:L$2204,6,FALSE),0)</f>
        <v>0</v>
      </c>
      <c r="L1820">
        <f>IFERROR(VLOOKUP(D1820:D2532,'Факторы ликвидности'!C$4:L$2204,7,FALSE),0)</f>
        <v>0</v>
      </c>
      <c r="M1820">
        <f>IFERROR(VLOOKUP(D1820:D2532,'Факторы ликвидности'!C$4:L$2204,8,FALSE),0)</f>
        <v>0</v>
      </c>
      <c r="N1820">
        <f>IFERROR(VLOOKUP(D1820:D2532,'Факторы ликвидности'!C$4:L$2204,10,FALSE),0)</f>
        <v>-426.68</v>
      </c>
    </row>
    <row r="1821" spans="2:14" x14ac:dyDescent="0.3">
      <c r="B1821">
        <v>1817</v>
      </c>
      <c r="C1821" s="18">
        <f t="shared" si="33"/>
        <v>2</v>
      </c>
      <c r="D1821" s="8">
        <v>41975</v>
      </c>
      <c r="E1821">
        <f>IFERROR(VLOOKUP(D1820:D2533,'Остатки на корсчетах'!B$3:D$4956,2,FALSE),0)</f>
        <v>1264.4000000000001</v>
      </c>
      <c r="F1821">
        <f>IFERROR(VLOOKUP(D1821:D2533,Сальдо!C$3:D$4010,2,FALSE),0)</f>
        <v>-265.39999999999998</v>
      </c>
      <c r="G1821">
        <f>IFERROR(VLOOKUP(D1821:D2533,'Факторы ликвидности'!C$4:L$2204,2,FALSE),0)</f>
        <v>9.6</v>
      </c>
      <c r="H1821">
        <f>IFERROR(VLOOKUP(D1821:D2533,'Факторы ликвидности'!C$4:L$2204,3,FALSE),0)</f>
        <v>69.39</v>
      </c>
      <c r="I1821">
        <f>IFERROR(VLOOKUP(D1821:D2533,'Факторы ликвидности'!C$4:L$2204,4,FALSE),0)</f>
        <v>0</v>
      </c>
      <c r="J1821">
        <f>IFERROR(VLOOKUP(D1821:D2533,'Факторы ликвидности'!C$4:L$2204,5,FALSE),0)</f>
        <v>0</v>
      </c>
      <c r="K1821">
        <f>IFERROR(VLOOKUP(D1821:D2533,'Факторы ликвидности'!C$4:L$2204,6,FALSE),0)</f>
        <v>0</v>
      </c>
      <c r="L1821">
        <f>IFERROR(VLOOKUP(D1821:D2533,'Факторы ликвидности'!C$4:L$2204,7,FALSE),0)</f>
        <v>0</v>
      </c>
      <c r="M1821">
        <f>IFERROR(VLOOKUP(D1821:D2533,'Факторы ликвидности'!C$4:L$2204,8,FALSE),0)</f>
        <v>0</v>
      </c>
      <c r="N1821">
        <f>IFERROR(VLOOKUP(D1821:D2533,'Факторы ликвидности'!C$4:L$2204,10,FALSE),0)</f>
        <v>31.77</v>
      </c>
    </row>
    <row r="1822" spans="2:14" x14ac:dyDescent="0.3">
      <c r="B1822">
        <v>1818</v>
      </c>
      <c r="C1822" s="18">
        <f t="shared" si="33"/>
        <v>1</v>
      </c>
      <c r="D1822" s="8">
        <v>41974</v>
      </c>
      <c r="E1822">
        <f>IFERROR(VLOOKUP(D1821:D2534,'Остатки на корсчетах'!B$3:D$4956,2,FALSE),0)</f>
        <v>1381.4</v>
      </c>
      <c r="F1822">
        <f>IFERROR(VLOOKUP(D1822:D2534,Сальдо!C$3:D$4010,2,FALSE),0)</f>
        <v>-381.7</v>
      </c>
      <c r="G1822">
        <f>IFERROR(VLOOKUP(D1822:D2534,'Факторы ликвидности'!C$4:L$2204,2,FALSE),0)</f>
        <v>38.85</v>
      </c>
      <c r="H1822">
        <f>IFERROR(VLOOKUP(D1822:D2534,'Факторы ликвидности'!C$4:L$2204,3,FALSE),0)</f>
        <v>17.510000000000002</v>
      </c>
      <c r="I1822">
        <f>IFERROR(VLOOKUP(D1822:D2534,'Факторы ликвидности'!C$4:L$2204,4,FALSE),0)</f>
        <v>0</v>
      </c>
      <c r="J1822">
        <f>IFERROR(VLOOKUP(D1822:D2534,'Факторы ликвидности'!C$4:L$2204,5,FALSE),0)</f>
        <v>0</v>
      </c>
      <c r="K1822">
        <f>IFERROR(VLOOKUP(D1822:D2534,'Факторы ликвидности'!C$4:L$2204,6,FALSE),0)</f>
        <v>0</v>
      </c>
      <c r="L1822">
        <f>IFERROR(VLOOKUP(D1822:D2534,'Факторы ликвидности'!C$4:L$2204,7,FALSE),0)</f>
        <v>0</v>
      </c>
      <c r="M1822">
        <f>IFERROR(VLOOKUP(D1822:D2534,'Факторы ликвидности'!C$4:L$2204,8,FALSE),0)</f>
        <v>0.01</v>
      </c>
      <c r="N1822">
        <f>IFERROR(VLOOKUP(D1822:D2534,'Факторы ликвидности'!C$4:L$2204,10,FALSE),0)</f>
        <v>-173.32</v>
      </c>
    </row>
    <row r="1823" spans="2:14" x14ac:dyDescent="0.3">
      <c r="B1823">
        <v>1819</v>
      </c>
      <c r="C1823" s="18">
        <f t="shared" si="33"/>
        <v>7</v>
      </c>
      <c r="D1823" s="19">
        <v>41973</v>
      </c>
      <c r="E1823">
        <f>IFERROR(VLOOKUP(D1822:D2535,'Остатки на корсчетах'!B$3:D$4956,2,FALSE),0)</f>
        <v>0</v>
      </c>
      <c r="F1823">
        <f>IFERROR(VLOOKUP(D1823:D2535,Сальдо!C$3:D$4010,2,FALSE),0)</f>
        <v>0</v>
      </c>
      <c r="G1823">
        <f>IFERROR(VLOOKUP(D1823:D2535,'Факторы ликвидности'!C$4:L$2204,2,FALSE),0)</f>
        <v>0</v>
      </c>
      <c r="H1823">
        <f>IFERROR(VLOOKUP(D1823:D2535,'Факторы ликвидности'!C$4:L$2204,3,FALSE),0)</f>
        <v>0</v>
      </c>
      <c r="I1823">
        <f>IFERROR(VLOOKUP(D1823:D2535,'Факторы ликвидности'!C$4:L$2204,4,FALSE),0)</f>
        <v>0</v>
      </c>
      <c r="J1823">
        <f>IFERROR(VLOOKUP(D1823:D2535,'Факторы ликвидности'!C$4:L$2204,5,FALSE),0)</f>
        <v>0</v>
      </c>
      <c r="K1823">
        <f>IFERROR(VLOOKUP(D1823:D2535,'Факторы ликвидности'!C$4:L$2204,6,FALSE),0)</f>
        <v>0</v>
      </c>
      <c r="L1823">
        <f>IFERROR(VLOOKUP(D1823:D2535,'Факторы ликвидности'!C$4:L$2204,7,FALSE),0)</f>
        <v>0</v>
      </c>
      <c r="M1823">
        <f>IFERROR(VLOOKUP(D1823:D2535,'Факторы ликвидности'!C$4:L$2204,8,FALSE),0)</f>
        <v>0</v>
      </c>
      <c r="N1823">
        <f>IFERROR(VLOOKUP(D1823:D2535,'Факторы ликвидности'!C$4:L$2204,10,FALSE),0)</f>
        <v>0</v>
      </c>
    </row>
    <row r="1824" spans="2:14" x14ac:dyDescent="0.3">
      <c r="B1824">
        <v>1820</v>
      </c>
      <c r="C1824" s="18">
        <f t="shared" si="33"/>
        <v>6</v>
      </c>
      <c r="D1824" s="19">
        <v>41972</v>
      </c>
      <c r="E1824">
        <f>IFERROR(VLOOKUP(D1823:D2536,'Остатки на корсчетах'!B$3:D$4956,2,FALSE),0)</f>
        <v>0</v>
      </c>
      <c r="F1824">
        <f>IFERROR(VLOOKUP(D1824:D2536,Сальдо!C$3:D$4010,2,FALSE),0)</f>
        <v>0</v>
      </c>
      <c r="G1824">
        <f>IFERROR(VLOOKUP(D1824:D2536,'Факторы ликвидности'!C$4:L$2204,2,FALSE),0)</f>
        <v>0</v>
      </c>
      <c r="H1824">
        <f>IFERROR(VLOOKUP(D1824:D2536,'Факторы ликвидности'!C$4:L$2204,3,FALSE),0)</f>
        <v>0</v>
      </c>
      <c r="I1824">
        <f>IFERROR(VLOOKUP(D1824:D2536,'Факторы ликвидности'!C$4:L$2204,4,FALSE),0)</f>
        <v>0</v>
      </c>
      <c r="J1824">
        <f>IFERROR(VLOOKUP(D1824:D2536,'Факторы ликвидности'!C$4:L$2204,5,FALSE),0)</f>
        <v>0</v>
      </c>
      <c r="K1824">
        <f>IFERROR(VLOOKUP(D1824:D2536,'Факторы ликвидности'!C$4:L$2204,6,FALSE),0)</f>
        <v>0</v>
      </c>
      <c r="L1824">
        <f>IFERROR(VLOOKUP(D1824:D2536,'Факторы ликвидности'!C$4:L$2204,7,FALSE),0)</f>
        <v>0</v>
      </c>
      <c r="M1824">
        <f>IFERROR(VLOOKUP(D1824:D2536,'Факторы ликвидности'!C$4:L$2204,8,FALSE),0)</f>
        <v>0</v>
      </c>
      <c r="N1824">
        <f>IFERROR(VLOOKUP(D1824:D2536,'Факторы ликвидности'!C$4:L$2204,10,FALSE),0)</f>
        <v>0</v>
      </c>
    </row>
    <row r="1825" spans="2:14" x14ac:dyDescent="0.3">
      <c r="B1825">
        <v>1821</v>
      </c>
      <c r="C1825" s="18">
        <f t="shared" si="33"/>
        <v>5</v>
      </c>
      <c r="D1825" s="19">
        <v>41971</v>
      </c>
      <c r="E1825">
        <f>IFERROR(VLOOKUP(D1824:D2537,'Остатки на корсчетах'!B$3:D$4956,2,FALSE),0)</f>
        <v>1296.3</v>
      </c>
      <c r="F1825">
        <f>IFERROR(VLOOKUP(D1825:D2537,Сальдо!C$3:D$4010,2,FALSE),0)</f>
        <v>-396.2</v>
      </c>
      <c r="G1825">
        <f>IFERROR(VLOOKUP(D1825:D2537,'Факторы ликвидности'!C$4:L$2204,2,FALSE),0)</f>
        <v>-16.27</v>
      </c>
      <c r="H1825">
        <f>IFERROR(VLOOKUP(D1825:D2537,'Факторы ликвидности'!C$4:L$2204,3,FALSE),0)</f>
        <v>88.89</v>
      </c>
      <c r="I1825">
        <f>IFERROR(VLOOKUP(D1825:D2537,'Факторы ликвидности'!C$4:L$2204,4,FALSE),0)</f>
        <v>0</v>
      </c>
      <c r="J1825">
        <f>IFERROR(VLOOKUP(D1825:D2537,'Факторы ликвидности'!C$4:L$2204,5,FALSE),0)</f>
        <v>0</v>
      </c>
      <c r="K1825">
        <f>IFERROR(VLOOKUP(D1825:D2537,'Факторы ликвидности'!C$4:L$2204,6,FALSE),0)</f>
        <v>0</v>
      </c>
      <c r="L1825">
        <f>IFERROR(VLOOKUP(D1825:D2537,'Факторы ликвидности'!C$4:L$2204,7,FALSE),0)</f>
        <v>0</v>
      </c>
      <c r="M1825">
        <f>IFERROR(VLOOKUP(D1825:D2537,'Факторы ликвидности'!C$4:L$2204,8,FALSE),0)</f>
        <v>0.26</v>
      </c>
      <c r="N1825">
        <f>IFERROR(VLOOKUP(D1825:D2537,'Факторы ликвидности'!C$4:L$2204,10,FALSE),0)</f>
        <v>12.22</v>
      </c>
    </row>
    <row r="1826" spans="2:14" x14ac:dyDescent="0.3">
      <c r="B1826">
        <v>1822</v>
      </c>
      <c r="C1826" s="18">
        <f t="shared" si="33"/>
        <v>4</v>
      </c>
      <c r="D1826" s="19">
        <v>41970</v>
      </c>
      <c r="E1826">
        <f>IFERROR(VLOOKUP(D1825:D2538,'Остатки на корсчетах'!B$3:D$4956,2,FALSE),0)</f>
        <v>1256.5</v>
      </c>
      <c r="F1826">
        <f>IFERROR(VLOOKUP(D1826:D2538,Сальдо!C$3:D$4010,2,FALSE),0)</f>
        <v>-395.8</v>
      </c>
      <c r="G1826">
        <f>IFERROR(VLOOKUP(D1826:D2538,'Факторы ликвидности'!C$4:L$2204,2,FALSE),0)</f>
        <v>0.5</v>
      </c>
      <c r="H1826">
        <f>IFERROR(VLOOKUP(D1826:D2538,'Факторы ликвидности'!C$4:L$2204,3,FALSE),0)</f>
        <v>10.91</v>
      </c>
      <c r="I1826">
        <f>IFERROR(VLOOKUP(D1826:D2538,'Факторы ликвидности'!C$4:L$2204,4,FALSE),0)</f>
        <v>0</v>
      </c>
      <c r="J1826">
        <f>IFERROR(VLOOKUP(D1826:D2538,'Факторы ликвидности'!C$4:L$2204,5,FALSE),0)</f>
        <v>0</v>
      </c>
      <c r="K1826">
        <f>IFERROR(VLOOKUP(D1826:D2538,'Факторы ликвидности'!C$4:L$2204,6,FALSE),0)</f>
        <v>0</v>
      </c>
      <c r="L1826">
        <f>IFERROR(VLOOKUP(D1826:D2538,'Факторы ликвидности'!C$4:L$2204,7,FALSE),0)</f>
        <v>0</v>
      </c>
      <c r="M1826">
        <f>IFERROR(VLOOKUP(D1826:D2538,'Факторы ликвидности'!C$4:L$2204,8,FALSE),0)</f>
        <v>7.0000000000000007E-2</v>
      </c>
      <c r="N1826">
        <f>IFERROR(VLOOKUP(D1826:D2538,'Факторы ликвидности'!C$4:L$2204,10,FALSE),0)</f>
        <v>28.34</v>
      </c>
    </row>
    <row r="1827" spans="2:14" x14ac:dyDescent="0.3">
      <c r="B1827">
        <v>1823</v>
      </c>
      <c r="C1827" s="18">
        <f t="shared" si="33"/>
        <v>3</v>
      </c>
      <c r="D1827" s="19">
        <v>41969</v>
      </c>
      <c r="E1827">
        <f>IFERROR(VLOOKUP(D1826:D2539,'Остатки на корсчетах'!B$3:D$4956,2,FALSE),0)</f>
        <v>1129.4000000000001</v>
      </c>
      <c r="F1827">
        <f>IFERROR(VLOOKUP(D1827:D2539,Сальдо!C$3:D$4010,2,FALSE),0)</f>
        <v>-418.3</v>
      </c>
      <c r="G1827">
        <f>IFERROR(VLOOKUP(D1827:D2539,'Факторы ликвидности'!C$4:L$2204,2,FALSE),0)</f>
        <v>20.32</v>
      </c>
      <c r="H1827">
        <f>IFERROR(VLOOKUP(D1827:D2539,'Факторы ликвидности'!C$4:L$2204,3,FALSE),0)</f>
        <v>67.540000000000006</v>
      </c>
      <c r="I1827">
        <f>IFERROR(VLOOKUP(D1827:D2539,'Факторы ликвидности'!C$4:L$2204,4,FALSE),0)</f>
        <v>0</v>
      </c>
      <c r="J1827">
        <f>IFERROR(VLOOKUP(D1827:D2539,'Факторы ликвидности'!C$4:L$2204,5,FALSE),0)</f>
        <v>0</v>
      </c>
      <c r="K1827">
        <f>IFERROR(VLOOKUP(D1827:D2539,'Факторы ликвидности'!C$4:L$2204,6,FALSE),0)</f>
        <v>0</v>
      </c>
      <c r="L1827">
        <f>IFERROR(VLOOKUP(D1827:D2539,'Факторы ликвидности'!C$4:L$2204,7,FALSE),0)</f>
        <v>0</v>
      </c>
      <c r="M1827">
        <f>IFERROR(VLOOKUP(D1827:D2539,'Факторы ликвидности'!C$4:L$2204,8,FALSE),0)</f>
        <v>0</v>
      </c>
      <c r="N1827">
        <f>IFERROR(VLOOKUP(D1827:D2539,'Факторы ликвидности'!C$4:L$2204,10,FALSE),0)</f>
        <v>39.24</v>
      </c>
    </row>
    <row r="1828" spans="2:14" x14ac:dyDescent="0.3">
      <c r="B1828">
        <v>1824</v>
      </c>
      <c r="C1828" s="16">
        <f t="shared" si="33"/>
        <v>2</v>
      </c>
      <c r="D1828" s="17">
        <v>41968</v>
      </c>
      <c r="E1828">
        <f>IFERROR(VLOOKUP(D1827:D2540,'Остатки на корсчетах'!B$3:D$4956,2,FALSE),0)</f>
        <v>1070.5</v>
      </c>
      <c r="F1828">
        <f>IFERROR(VLOOKUP(D1828:D2540,Сальдо!C$3:D$4010,2,FALSE),0)</f>
        <v>-333.7</v>
      </c>
      <c r="G1828">
        <f>IFERROR(VLOOKUP(D1828:D2540,'Факторы ликвидности'!C$4:L$2204,2,FALSE),0)</f>
        <v>31.88</v>
      </c>
      <c r="H1828">
        <f>IFERROR(VLOOKUP(D1828:D2540,'Факторы ликвидности'!C$4:L$2204,3,FALSE),0)</f>
        <v>-157.51</v>
      </c>
      <c r="I1828">
        <f>IFERROR(VLOOKUP(D1828:D2540,'Факторы ликвидности'!C$4:L$2204,4,FALSE),0)</f>
        <v>0</v>
      </c>
      <c r="J1828">
        <f>IFERROR(VLOOKUP(D1828:D2540,'Факторы ликвидности'!C$4:L$2204,5,FALSE),0)</f>
        <v>0</v>
      </c>
      <c r="K1828">
        <f>IFERROR(VLOOKUP(D1828:D2540,'Факторы ликвидности'!C$4:L$2204,6,FALSE),0)</f>
        <v>0</v>
      </c>
      <c r="L1828">
        <f>IFERROR(VLOOKUP(D1828:D2540,'Факторы ликвидности'!C$4:L$2204,7,FALSE),0)</f>
        <v>0</v>
      </c>
      <c r="M1828">
        <f>IFERROR(VLOOKUP(D1828:D2540,'Факторы ликвидности'!C$4:L$2204,8,FALSE),0)</f>
        <v>0</v>
      </c>
      <c r="N1828">
        <f>IFERROR(VLOOKUP(D1828:D2540,'Факторы ликвидности'!C$4:L$2204,10,FALSE),0)</f>
        <v>184.45</v>
      </c>
    </row>
    <row r="1829" spans="2:14" x14ac:dyDescent="0.3">
      <c r="B1829">
        <v>1825</v>
      </c>
      <c r="C1829" s="16">
        <f t="shared" si="33"/>
        <v>1</v>
      </c>
      <c r="D1829" s="17">
        <v>41967</v>
      </c>
      <c r="E1829">
        <f>IFERROR(VLOOKUP(D1828:D2541,'Остатки на корсчетах'!B$3:D$4956,2,FALSE),0)</f>
        <v>1025.3</v>
      </c>
      <c r="F1829">
        <f>IFERROR(VLOOKUP(D1829:D2541,Сальдо!C$3:D$4010,2,FALSE),0)</f>
        <v>-205.4</v>
      </c>
      <c r="G1829">
        <f>IFERROR(VLOOKUP(D1829:D2541,'Факторы ликвидности'!C$4:L$2204,2,FALSE),0)</f>
        <v>50.43</v>
      </c>
      <c r="H1829">
        <f>IFERROR(VLOOKUP(D1829:D2541,'Факторы ликвидности'!C$4:L$2204,3,FALSE),0)</f>
        <v>-121.58</v>
      </c>
      <c r="I1829">
        <f>IFERROR(VLOOKUP(D1829:D2541,'Факторы ликвидности'!C$4:L$2204,4,FALSE),0)</f>
        <v>0</v>
      </c>
      <c r="J1829">
        <f>IFERROR(VLOOKUP(D1829:D2541,'Факторы ликвидности'!C$4:L$2204,5,FALSE),0)</f>
        <v>0</v>
      </c>
      <c r="K1829">
        <f>IFERROR(VLOOKUP(D1829:D2541,'Факторы ликвидности'!C$4:L$2204,6,FALSE),0)</f>
        <v>0</v>
      </c>
      <c r="L1829">
        <f>IFERROR(VLOOKUP(D1829:D2541,'Факторы ликвидности'!C$4:L$2204,7,FALSE),0)</f>
        <v>0</v>
      </c>
      <c r="M1829">
        <f>IFERROR(VLOOKUP(D1829:D2541,'Факторы ликвидности'!C$4:L$2204,8,FALSE),0)</f>
        <v>0</v>
      </c>
      <c r="N1829">
        <f>IFERROR(VLOOKUP(D1829:D2541,'Факторы ликвидности'!C$4:L$2204,10,FALSE),0)</f>
        <v>116.44</v>
      </c>
    </row>
    <row r="1830" spans="2:14" x14ac:dyDescent="0.3">
      <c r="B1830">
        <v>1826</v>
      </c>
      <c r="C1830" s="16">
        <f t="shared" si="33"/>
        <v>7</v>
      </c>
      <c r="D1830" s="17">
        <v>41966</v>
      </c>
      <c r="E1830">
        <f>IFERROR(VLOOKUP(D1829:D2542,'Остатки на корсчетах'!B$3:D$4956,2,FALSE),0)</f>
        <v>0</v>
      </c>
      <c r="F1830">
        <f>IFERROR(VLOOKUP(D1830:D2542,Сальдо!C$3:D$4010,2,FALSE),0)</f>
        <v>0</v>
      </c>
      <c r="G1830">
        <f>IFERROR(VLOOKUP(D1830:D2542,'Факторы ликвидности'!C$4:L$2204,2,FALSE),0)</f>
        <v>0</v>
      </c>
      <c r="H1830">
        <f>IFERROR(VLOOKUP(D1830:D2542,'Факторы ликвидности'!C$4:L$2204,3,FALSE),0)</f>
        <v>0</v>
      </c>
      <c r="I1830">
        <f>IFERROR(VLOOKUP(D1830:D2542,'Факторы ликвидности'!C$4:L$2204,4,FALSE),0)</f>
        <v>0</v>
      </c>
      <c r="J1830">
        <f>IFERROR(VLOOKUP(D1830:D2542,'Факторы ликвидности'!C$4:L$2204,5,FALSE),0)</f>
        <v>0</v>
      </c>
      <c r="K1830">
        <f>IFERROR(VLOOKUP(D1830:D2542,'Факторы ликвидности'!C$4:L$2204,6,FALSE),0)</f>
        <v>0</v>
      </c>
      <c r="L1830">
        <f>IFERROR(VLOOKUP(D1830:D2542,'Факторы ликвидности'!C$4:L$2204,7,FALSE),0)</f>
        <v>0</v>
      </c>
      <c r="M1830">
        <f>IFERROR(VLOOKUP(D1830:D2542,'Факторы ликвидности'!C$4:L$2204,8,FALSE),0)</f>
        <v>0</v>
      </c>
      <c r="N1830">
        <f>IFERROR(VLOOKUP(D1830:D2542,'Факторы ликвидности'!C$4:L$2204,10,FALSE),0)</f>
        <v>0</v>
      </c>
    </row>
    <row r="1831" spans="2:14" x14ac:dyDescent="0.3">
      <c r="B1831">
        <v>1827</v>
      </c>
      <c r="C1831" s="16">
        <f t="shared" si="33"/>
        <v>6</v>
      </c>
      <c r="D1831" s="17">
        <v>41965</v>
      </c>
      <c r="E1831">
        <f>IFERROR(VLOOKUP(D1830:D2543,'Остатки на корсчетах'!B$3:D$4956,2,FALSE),0)</f>
        <v>0</v>
      </c>
      <c r="F1831">
        <f>IFERROR(VLOOKUP(D1831:D2543,Сальдо!C$3:D$4010,2,FALSE),0)</f>
        <v>0</v>
      </c>
      <c r="G1831">
        <f>IFERROR(VLOOKUP(D1831:D2543,'Факторы ликвидности'!C$4:L$2204,2,FALSE),0)</f>
        <v>0</v>
      </c>
      <c r="H1831">
        <f>IFERROR(VLOOKUP(D1831:D2543,'Факторы ликвидности'!C$4:L$2204,3,FALSE),0)</f>
        <v>0</v>
      </c>
      <c r="I1831">
        <f>IFERROR(VLOOKUP(D1831:D2543,'Факторы ликвидности'!C$4:L$2204,4,FALSE),0)</f>
        <v>0</v>
      </c>
      <c r="J1831">
        <f>IFERROR(VLOOKUP(D1831:D2543,'Факторы ликвидности'!C$4:L$2204,5,FALSE),0)</f>
        <v>0</v>
      </c>
      <c r="K1831">
        <f>IFERROR(VLOOKUP(D1831:D2543,'Факторы ликвидности'!C$4:L$2204,6,FALSE),0)</f>
        <v>0</v>
      </c>
      <c r="L1831">
        <f>IFERROR(VLOOKUP(D1831:D2543,'Факторы ликвидности'!C$4:L$2204,7,FALSE),0)</f>
        <v>0</v>
      </c>
      <c r="M1831">
        <f>IFERROR(VLOOKUP(D1831:D2543,'Факторы ликвидности'!C$4:L$2204,8,FALSE),0)</f>
        <v>0</v>
      </c>
      <c r="N1831">
        <f>IFERROR(VLOOKUP(D1831:D2543,'Факторы ликвидности'!C$4:L$2204,10,FALSE),0)</f>
        <v>0</v>
      </c>
    </row>
    <row r="1832" spans="2:14" x14ac:dyDescent="0.3">
      <c r="B1832">
        <v>1828</v>
      </c>
      <c r="C1832" s="16">
        <f t="shared" si="33"/>
        <v>5</v>
      </c>
      <c r="D1832" s="17">
        <v>41964</v>
      </c>
      <c r="E1832">
        <f>IFERROR(VLOOKUP(D1831:D2544,'Остатки на корсчетах'!B$3:D$4956,2,FALSE),0)</f>
        <v>966.8</v>
      </c>
      <c r="F1832">
        <f>IFERROR(VLOOKUP(D1832:D2544,Сальдо!C$3:D$4010,2,FALSE),0)</f>
        <v>-128.30000000000001</v>
      </c>
      <c r="G1832">
        <f>IFERROR(VLOOKUP(D1832:D2544,'Факторы ликвидности'!C$4:L$2204,2,FALSE),0)</f>
        <v>-19.95</v>
      </c>
      <c r="H1832">
        <f>IFERROR(VLOOKUP(D1832:D2544,'Факторы ликвидности'!C$4:L$2204,3,FALSE),0)</f>
        <v>-32.83</v>
      </c>
      <c r="I1832">
        <f>IFERROR(VLOOKUP(D1832:D2544,'Факторы ликвидности'!C$4:L$2204,4,FALSE),0)</f>
        <v>0</v>
      </c>
      <c r="J1832">
        <f>IFERROR(VLOOKUP(D1832:D2544,'Факторы ликвидности'!C$4:L$2204,5,FALSE),0)</f>
        <v>0</v>
      </c>
      <c r="K1832">
        <f>IFERROR(VLOOKUP(D1832:D2544,'Факторы ликвидности'!C$4:L$2204,6,FALSE),0)</f>
        <v>0</v>
      </c>
      <c r="L1832">
        <f>IFERROR(VLOOKUP(D1832:D2544,'Факторы ликвидности'!C$4:L$2204,7,FALSE),0)</f>
        <v>0</v>
      </c>
      <c r="M1832">
        <f>IFERROR(VLOOKUP(D1832:D2544,'Факторы ликвидности'!C$4:L$2204,8,FALSE),0)</f>
        <v>0</v>
      </c>
      <c r="N1832">
        <f>IFERROR(VLOOKUP(D1832:D2544,'Факторы ликвидности'!C$4:L$2204,10,FALSE),0)</f>
        <v>111.24</v>
      </c>
    </row>
    <row r="1833" spans="2:14" x14ac:dyDescent="0.3">
      <c r="B1833">
        <v>1829</v>
      </c>
      <c r="C1833" s="16">
        <f t="shared" si="33"/>
        <v>4</v>
      </c>
      <c r="D1833" s="17">
        <v>41963</v>
      </c>
      <c r="E1833">
        <f>IFERROR(VLOOKUP(D1832:D2545,'Остатки на корсчетах'!B$3:D$4956,2,FALSE),0)</f>
        <v>1135.0999999999999</v>
      </c>
      <c r="F1833">
        <f>IFERROR(VLOOKUP(D1833:D2545,Сальдо!C$3:D$4010,2,FALSE),0)</f>
        <v>-150.5</v>
      </c>
      <c r="G1833">
        <f>IFERROR(VLOOKUP(D1833:D2545,'Факторы ликвидности'!C$4:L$2204,2,FALSE),0)</f>
        <v>-16.54</v>
      </c>
      <c r="H1833">
        <f>IFERROR(VLOOKUP(D1833:D2545,'Факторы ликвидности'!C$4:L$2204,3,FALSE),0)</f>
        <v>-86.75</v>
      </c>
      <c r="I1833">
        <f>IFERROR(VLOOKUP(D1833:D2545,'Факторы ликвидности'!C$4:L$2204,4,FALSE),0)</f>
        <v>0</v>
      </c>
      <c r="J1833">
        <f>IFERROR(VLOOKUP(D1833:D2545,'Факторы ликвидности'!C$4:L$2204,5,FALSE),0)</f>
        <v>0</v>
      </c>
      <c r="K1833">
        <f>IFERROR(VLOOKUP(D1833:D2545,'Факторы ликвидности'!C$4:L$2204,6,FALSE),0)</f>
        <v>0</v>
      </c>
      <c r="L1833">
        <f>IFERROR(VLOOKUP(D1833:D2545,'Факторы ликвидности'!C$4:L$2204,7,FALSE),0)</f>
        <v>0</v>
      </c>
      <c r="M1833">
        <f>IFERROR(VLOOKUP(D1833:D2545,'Факторы ликвидности'!C$4:L$2204,8,FALSE),0)</f>
        <v>-16.489999999999998</v>
      </c>
      <c r="N1833">
        <f>IFERROR(VLOOKUP(D1833:D2545,'Факторы ликвидности'!C$4:L$2204,10,FALSE),0)</f>
        <v>-48.5</v>
      </c>
    </row>
    <row r="1834" spans="2:14" x14ac:dyDescent="0.3">
      <c r="B1834">
        <v>1830</v>
      </c>
      <c r="C1834" s="16">
        <f t="shared" si="33"/>
        <v>3</v>
      </c>
      <c r="D1834" s="17">
        <v>41962</v>
      </c>
      <c r="E1834">
        <f>IFERROR(VLOOKUP(D1833:D2546,'Остатки на корсчетах'!B$3:D$4956,2,FALSE),0)</f>
        <v>1093.7</v>
      </c>
      <c r="F1834">
        <f>IFERROR(VLOOKUP(D1834:D2546,Сальдо!C$3:D$4010,2,FALSE),0)</f>
        <v>-69.2</v>
      </c>
      <c r="G1834">
        <f>IFERROR(VLOOKUP(D1834:D2546,'Факторы ликвидности'!C$4:L$2204,2,FALSE),0)</f>
        <v>1.39</v>
      </c>
      <c r="H1834">
        <f>IFERROR(VLOOKUP(D1834:D2546,'Факторы ликвидности'!C$4:L$2204,3,FALSE),0)</f>
        <v>-33.46</v>
      </c>
      <c r="I1834">
        <f>IFERROR(VLOOKUP(D1834:D2546,'Факторы ликвидности'!C$4:L$2204,4,FALSE),0)</f>
        <v>0</v>
      </c>
      <c r="J1834">
        <f>IFERROR(VLOOKUP(D1834:D2546,'Факторы ликвидности'!C$4:L$2204,5,FALSE),0)</f>
        <v>0</v>
      </c>
      <c r="K1834">
        <f>IFERROR(VLOOKUP(D1834:D2546,'Факторы ликвидности'!C$4:L$2204,6,FALSE),0)</f>
        <v>0</v>
      </c>
      <c r="L1834">
        <f>IFERROR(VLOOKUP(D1834:D2546,'Факторы ликвидности'!C$4:L$2204,7,FALSE),0)</f>
        <v>0</v>
      </c>
      <c r="M1834">
        <f>IFERROR(VLOOKUP(D1834:D2546,'Факторы ликвидности'!C$4:L$2204,8,FALSE),0)</f>
        <v>-7.21</v>
      </c>
      <c r="N1834">
        <f>IFERROR(VLOOKUP(D1834:D2546,'Факторы ликвидности'!C$4:L$2204,10,FALSE),0)</f>
        <v>80.67</v>
      </c>
    </row>
    <row r="1835" spans="2:14" x14ac:dyDescent="0.3">
      <c r="B1835">
        <v>1831</v>
      </c>
      <c r="C1835" s="18">
        <f t="shared" si="33"/>
        <v>2</v>
      </c>
      <c r="D1835" s="8">
        <v>41961</v>
      </c>
      <c r="E1835">
        <f>IFERROR(VLOOKUP(D1834:D2547,'Остатки на корсчетах'!B$3:D$4956,2,FALSE),0)</f>
        <v>1104.5</v>
      </c>
      <c r="F1835">
        <f>IFERROR(VLOOKUP(D1835:D2547,Сальдо!C$3:D$4010,2,FALSE),0)</f>
        <v>-46.8</v>
      </c>
      <c r="G1835">
        <f>IFERROR(VLOOKUP(D1835:D2547,'Факторы ликвидности'!C$4:L$2204,2,FALSE),0)</f>
        <v>2.62</v>
      </c>
      <c r="H1835">
        <f>IFERROR(VLOOKUP(D1835:D2547,'Факторы ликвидности'!C$4:L$2204,3,FALSE),0)</f>
        <v>-40.270000000000003</v>
      </c>
      <c r="I1835">
        <f>IFERROR(VLOOKUP(D1835:D2547,'Факторы ликвидности'!C$4:L$2204,4,FALSE),0)</f>
        <v>0</v>
      </c>
      <c r="J1835">
        <f>IFERROR(VLOOKUP(D1835:D2547,'Факторы ликвидности'!C$4:L$2204,5,FALSE),0)</f>
        <v>0</v>
      </c>
      <c r="K1835">
        <f>IFERROR(VLOOKUP(D1835:D2547,'Факторы ликвидности'!C$4:L$2204,6,FALSE),0)</f>
        <v>0</v>
      </c>
      <c r="L1835">
        <f>IFERROR(VLOOKUP(D1835:D2547,'Факторы ликвидности'!C$4:L$2204,7,FALSE),0)</f>
        <v>0</v>
      </c>
      <c r="M1835">
        <f>IFERROR(VLOOKUP(D1835:D2547,'Факторы ликвидности'!C$4:L$2204,8,FALSE),0)</f>
        <v>-0.76</v>
      </c>
      <c r="N1835">
        <f>IFERROR(VLOOKUP(D1835:D2547,'Факторы ликвидности'!C$4:L$2204,10,FALSE),0)</f>
        <v>27.63</v>
      </c>
    </row>
    <row r="1836" spans="2:14" x14ac:dyDescent="0.3">
      <c r="B1836">
        <v>1832</v>
      </c>
      <c r="C1836" s="18">
        <f t="shared" si="33"/>
        <v>1</v>
      </c>
      <c r="D1836" s="8">
        <v>41960</v>
      </c>
      <c r="E1836">
        <f>IFERROR(VLOOKUP(D1835:D2548,'Остатки на корсчетах'!B$3:D$4956,2,FALSE),0)</f>
        <v>1099.0999999999999</v>
      </c>
      <c r="F1836">
        <f>IFERROR(VLOOKUP(D1836:D2548,Сальдо!C$3:D$4010,2,FALSE),0)</f>
        <v>-4.3</v>
      </c>
      <c r="G1836">
        <f>IFERROR(VLOOKUP(D1836:D2548,'Факторы ликвидности'!C$4:L$2204,2,FALSE),0)</f>
        <v>21.63</v>
      </c>
      <c r="H1836">
        <f>IFERROR(VLOOKUP(D1836:D2548,'Факторы ликвидности'!C$4:L$2204,3,FALSE),0)</f>
        <v>-48.85</v>
      </c>
      <c r="I1836">
        <f>IFERROR(VLOOKUP(D1836:D2548,'Факторы ликвидности'!C$4:L$2204,4,FALSE),0)</f>
        <v>0</v>
      </c>
      <c r="J1836">
        <f>IFERROR(VLOOKUP(D1836:D2548,'Факторы ликвидности'!C$4:L$2204,5,FALSE),0)</f>
        <v>0</v>
      </c>
      <c r="K1836">
        <f>IFERROR(VLOOKUP(D1836:D2548,'Факторы ликвидности'!C$4:L$2204,6,FALSE),0)</f>
        <v>0</v>
      </c>
      <c r="L1836">
        <f>IFERROR(VLOOKUP(D1836:D2548,'Факторы ликвидности'!C$4:L$2204,7,FALSE),0)</f>
        <v>0</v>
      </c>
      <c r="M1836">
        <f>IFERROR(VLOOKUP(D1836:D2548,'Факторы ликвидности'!C$4:L$2204,8,FALSE),0)</f>
        <v>0.31</v>
      </c>
      <c r="N1836">
        <f>IFERROR(VLOOKUP(D1836:D2548,'Факторы ликвидности'!C$4:L$2204,10,FALSE),0)</f>
        <v>32.29</v>
      </c>
    </row>
    <row r="1837" spans="2:14" x14ac:dyDescent="0.3">
      <c r="B1837">
        <v>1833</v>
      </c>
      <c r="C1837" s="18">
        <f t="shared" si="33"/>
        <v>7</v>
      </c>
      <c r="D1837" s="19">
        <v>41959</v>
      </c>
      <c r="E1837">
        <f>IFERROR(VLOOKUP(D1836:D2549,'Остатки на корсчетах'!B$3:D$4956,2,FALSE),0)</f>
        <v>0</v>
      </c>
      <c r="F1837">
        <f>IFERROR(VLOOKUP(D1837:D2549,Сальдо!C$3:D$4010,2,FALSE),0)</f>
        <v>0</v>
      </c>
      <c r="G1837">
        <f>IFERROR(VLOOKUP(D1837:D2549,'Факторы ликвидности'!C$4:L$2204,2,FALSE),0)</f>
        <v>0</v>
      </c>
      <c r="H1837">
        <f>IFERROR(VLOOKUP(D1837:D2549,'Факторы ликвидности'!C$4:L$2204,3,FALSE),0)</f>
        <v>0</v>
      </c>
      <c r="I1837">
        <f>IFERROR(VLOOKUP(D1837:D2549,'Факторы ликвидности'!C$4:L$2204,4,FALSE),0)</f>
        <v>0</v>
      </c>
      <c r="J1837">
        <f>IFERROR(VLOOKUP(D1837:D2549,'Факторы ликвидности'!C$4:L$2204,5,FALSE),0)</f>
        <v>0</v>
      </c>
      <c r="K1837">
        <f>IFERROR(VLOOKUP(D1837:D2549,'Факторы ликвидности'!C$4:L$2204,6,FALSE),0)</f>
        <v>0</v>
      </c>
      <c r="L1837">
        <f>IFERROR(VLOOKUP(D1837:D2549,'Факторы ликвидности'!C$4:L$2204,7,FALSE),0)</f>
        <v>0</v>
      </c>
      <c r="M1837">
        <f>IFERROR(VLOOKUP(D1837:D2549,'Факторы ликвидности'!C$4:L$2204,8,FALSE),0)</f>
        <v>0</v>
      </c>
      <c r="N1837">
        <f>IFERROR(VLOOKUP(D1837:D2549,'Факторы ликвидности'!C$4:L$2204,10,FALSE),0)</f>
        <v>0</v>
      </c>
    </row>
    <row r="1838" spans="2:14" x14ac:dyDescent="0.3">
      <c r="B1838">
        <v>1834</v>
      </c>
      <c r="C1838" s="18">
        <f t="shared" si="33"/>
        <v>6</v>
      </c>
      <c r="D1838" s="19">
        <v>41958</v>
      </c>
      <c r="E1838">
        <f>IFERROR(VLOOKUP(D1837:D2550,'Остатки на корсчетах'!B$3:D$4956,2,FALSE),0)</f>
        <v>0</v>
      </c>
      <c r="F1838">
        <f>IFERROR(VLOOKUP(D1838:D2550,Сальдо!C$3:D$4010,2,FALSE),0)</f>
        <v>0</v>
      </c>
      <c r="G1838">
        <f>IFERROR(VLOOKUP(D1838:D2550,'Факторы ликвидности'!C$4:L$2204,2,FALSE),0)</f>
        <v>0</v>
      </c>
      <c r="H1838">
        <f>IFERROR(VLOOKUP(D1838:D2550,'Факторы ликвидности'!C$4:L$2204,3,FALSE),0)</f>
        <v>0</v>
      </c>
      <c r="I1838">
        <f>IFERROR(VLOOKUP(D1838:D2550,'Факторы ликвидности'!C$4:L$2204,4,FALSE),0)</f>
        <v>0</v>
      </c>
      <c r="J1838">
        <f>IFERROR(VLOOKUP(D1838:D2550,'Факторы ликвидности'!C$4:L$2204,5,FALSE),0)</f>
        <v>0</v>
      </c>
      <c r="K1838">
        <f>IFERROR(VLOOKUP(D1838:D2550,'Факторы ликвидности'!C$4:L$2204,6,FALSE),0)</f>
        <v>0</v>
      </c>
      <c r="L1838">
        <f>IFERROR(VLOOKUP(D1838:D2550,'Факторы ликвидности'!C$4:L$2204,7,FALSE),0)</f>
        <v>0</v>
      </c>
      <c r="M1838">
        <f>IFERROR(VLOOKUP(D1838:D2550,'Факторы ликвидности'!C$4:L$2204,8,FALSE),0)</f>
        <v>0</v>
      </c>
      <c r="N1838">
        <f>IFERROR(VLOOKUP(D1838:D2550,'Факторы ликвидности'!C$4:L$2204,10,FALSE),0)</f>
        <v>0</v>
      </c>
    </row>
    <row r="1839" spans="2:14" x14ac:dyDescent="0.3">
      <c r="B1839">
        <v>1835</v>
      </c>
      <c r="C1839" s="18">
        <f t="shared" si="33"/>
        <v>5</v>
      </c>
      <c r="D1839" s="19">
        <v>41957</v>
      </c>
      <c r="E1839">
        <f>IFERROR(VLOOKUP(D1838:D2551,'Остатки на корсчетах'!B$3:D$4956,2,FALSE),0)</f>
        <v>1111</v>
      </c>
      <c r="F1839">
        <f>IFERROR(VLOOKUP(D1839:D2551,Сальдо!C$3:D$4010,2,FALSE),0)</f>
        <v>5.7</v>
      </c>
      <c r="G1839">
        <f>IFERROR(VLOOKUP(D1839:D2551,'Факторы ликвидности'!C$4:L$2204,2,FALSE),0)</f>
        <v>-46.68</v>
      </c>
      <c r="H1839">
        <f>IFERROR(VLOOKUP(D1839:D2551,'Факторы ликвидности'!C$4:L$2204,3,FALSE),0)</f>
        <v>33.54</v>
      </c>
      <c r="I1839">
        <f>IFERROR(VLOOKUP(D1839:D2551,'Факторы ликвидности'!C$4:L$2204,4,FALSE),0)</f>
        <v>0</v>
      </c>
      <c r="J1839">
        <f>IFERROR(VLOOKUP(D1839:D2551,'Факторы ликвидности'!C$4:L$2204,5,FALSE),0)</f>
        <v>0</v>
      </c>
      <c r="K1839">
        <f>IFERROR(VLOOKUP(D1839:D2551,'Факторы ликвидности'!C$4:L$2204,6,FALSE),0)</f>
        <v>0</v>
      </c>
      <c r="L1839">
        <f>IFERROR(VLOOKUP(D1839:D2551,'Факторы ликвидности'!C$4:L$2204,7,FALSE),0)</f>
        <v>0</v>
      </c>
      <c r="M1839">
        <f>IFERROR(VLOOKUP(D1839:D2551,'Факторы ликвидности'!C$4:L$2204,8,FALSE),0)</f>
        <v>0.04</v>
      </c>
      <c r="N1839">
        <f>IFERROR(VLOOKUP(D1839:D2551,'Факторы ликвидности'!C$4:L$2204,10,FALSE),0)</f>
        <v>1.1599999999999999</v>
      </c>
    </row>
    <row r="1840" spans="2:14" x14ac:dyDescent="0.3">
      <c r="B1840">
        <v>1836</v>
      </c>
      <c r="C1840" s="18">
        <f t="shared" si="33"/>
        <v>4</v>
      </c>
      <c r="D1840" s="19">
        <v>41956</v>
      </c>
      <c r="E1840">
        <f>IFERROR(VLOOKUP(D1839:D2552,'Остатки на корсчетах'!B$3:D$4956,2,FALSE),0)</f>
        <v>1155.2</v>
      </c>
      <c r="F1840">
        <f>IFERROR(VLOOKUP(D1840:D2552,Сальдо!C$3:D$4010,2,FALSE),0)</f>
        <v>-9.9</v>
      </c>
      <c r="G1840">
        <f>IFERROR(VLOOKUP(D1840:D2552,'Факторы ликвидности'!C$4:L$2204,2,FALSE),0)</f>
        <v>-40.75</v>
      </c>
      <c r="H1840">
        <f>IFERROR(VLOOKUP(D1840:D2552,'Факторы ликвидности'!C$4:L$2204,3,FALSE),0)</f>
        <v>4.3</v>
      </c>
      <c r="I1840">
        <f>IFERROR(VLOOKUP(D1840:D2552,'Факторы ликвидности'!C$4:L$2204,4,FALSE),0)</f>
        <v>0</v>
      </c>
      <c r="J1840">
        <f>IFERROR(VLOOKUP(D1840:D2552,'Факторы ликвидности'!C$4:L$2204,5,FALSE),0)</f>
        <v>0</v>
      </c>
      <c r="K1840">
        <f>IFERROR(VLOOKUP(D1840:D2552,'Факторы ликвидности'!C$4:L$2204,6,FALSE),0)</f>
        <v>0</v>
      </c>
      <c r="L1840">
        <f>IFERROR(VLOOKUP(D1840:D2552,'Факторы ликвидности'!C$4:L$2204,7,FALSE),0)</f>
        <v>0</v>
      </c>
      <c r="M1840">
        <f>IFERROR(VLOOKUP(D1840:D2552,'Факторы ликвидности'!C$4:L$2204,8,FALSE),0)</f>
        <v>0.01</v>
      </c>
      <c r="N1840">
        <f>IFERROR(VLOOKUP(D1840:D2552,'Факторы ликвидности'!C$4:L$2204,10,FALSE),0)</f>
        <v>-7.79</v>
      </c>
    </row>
    <row r="1841" spans="2:14" x14ac:dyDescent="0.3">
      <c r="B1841">
        <v>1837</v>
      </c>
      <c r="C1841" s="18">
        <f t="shared" si="33"/>
        <v>3</v>
      </c>
      <c r="D1841" s="19">
        <v>41955</v>
      </c>
      <c r="E1841">
        <f>IFERROR(VLOOKUP(D1840:D2553,'Остатки на корсчетах'!B$3:D$4956,2,FALSE),0)</f>
        <v>1396</v>
      </c>
      <c r="F1841">
        <f>IFERROR(VLOOKUP(D1841:D2553,Сальдо!C$3:D$4010,2,FALSE),0)</f>
        <v>-198.3</v>
      </c>
      <c r="G1841">
        <f>IFERROR(VLOOKUP(D1841:D2553,'Факторы ликвидности'!C$4:L$2204,2,FALSE),0)</f>
        <v>-19.510000000000002</v>
      </c>
      <c r="H1841">
        <f>IFERROR(VLOOKUP(D1841:D2553,'Факторы ликвидности'!C$4:L$2204,3,FALSE),0)</f>
        <v>-41.98</v>
      </c>
      <c r="I1841">
        <f>IFERROR(VLOOKUP(D1841:D2553,'Факторы ликвидности'!C$4:L$2204,4,FALSE),0)</f>
        <v>0</v>
      </c>
      <c r="J1841">
        <f>IFERROR(VLOOKUP(D1841:D2553,'Факторы ликвидности'!C$4:L$2204,5,FALSE),0)</f>
        <v>0</v>
      </c>
      <c r="K1841">
        <f>IFERROR(VLOOKUP(D1841:D2553,'Факторы ликвидности'!C$4:L$2204,6,FALSE),0)</f>
        <v>0</v>
      </c>
      <c r="L1841">
        <f>IFERROR(VLOOKUP(D1841:D2553,'Факторы ликвидности'!C$4:L$2204,7,FALSE),0)</f>
        <v>0</v>
      </c>
      <c r="M1841">
        <f>IFERROR(VLOOKUP(D1841:D2553,'Факторы ликвидности'!C$4:L$2204,8,FALSE),0)</f>
        <v>0</v>
      </c>
      <c r="N1841">
        <f>IFERROR(VLOOKUP(D1841:D2553,'Факторы ликвидности'!C$4:L$2204,10,FALSE),0)</f>
        <v>-179.28</v>
      </c>
    </row>
    <row r="1842" spans="2:14" x14ac:dyDescent="0.3">
      <c r="B1842">
        <v>1838</v>
      </c>
      <c r="C1842" s="16">
        <f t="shared" si="33"/>
        <v>2</v>
      </c>
      <c r="D1842" s="17">
        <v>41954</v>
      </c>
      <c r="E1842">
        <f>IFERROR(VLOOKUP(D1841:D2554,'Остатки на корсчетах'!B$3:D$4956,2,FALSE),0)</f>
        <v>1305.8</v>
      </c>
      <c r="F1842">
        <f>IFERROR(VLOOKUP(D1842:D2554,Сальдо!C$3:D$4010,2,FALSE),0)</f>
        <v>-126.4</v>
      </c>
      <c r="G1842">
        <f>IFERROR(VLOOKUP(D1842:D2554,'Факторы ликвидности'!C$4:L$2204,2,FALSE),0)</f>
        <v>2.65</v>
      </c>
      <c r="H1842">
        <f>IFERROR(VLOOKUP(D1842:D2554,'Факторы ликвидности'!C$4:L$2204,3,FALSE),0)</f>
        <v>87.4</v>
      </c>
      <c r="I1842">
        <f>IFERROR(VLOOKUP(D1842:D2554,'Факторы ликвидности'!C$4:L$2204,4,FALSE),0)</f>
        <v>0</v>
      </c>
      <c r="J1842">
        <f>IFERROR(VLOOKUP(D1842:D2554,'Факторы ликвидности'!C$4:L$2204,5,FALSE),0)</f>
        <v>0</v>
      </c>
      <c r="K1842">
        <f>IFERROR(VLOOKUP(D1842:D2554,'Факторы ликвидности'!C$4:L$2204,6,FALSE),0)</f>
        <v>0</v>
      </c>
      <c r="L1842">
        <f>IFERROR(VLOOKUP(D1842:D2554,'Факторы ликвидности'!C$4:L$2204,7,FALSE),0)</f>
        <v>0</v>
      </c>
      <c r="M1842">
        <f>IFERROR(VLOOKUP(D1842:D2554,'Факторы ликвидности'!C$4:L$2204,8,FALSE),0)</f>
        <v>0</v>
      </c>
      <c r="N1842">
        <f>IFERROR(VLOOKUP(D1842:D2554,'Факторы ликвидности'!C$4:L$2204,10,FALSE),0)</f>
        <v>0.18</v>
      </c>
    </row>
    <row r="1843" spans="2:14" x14ac:dyDescent="0.3">
      <c r="B1843">
        <v>1839</v>
      </c>
      <c r="C1843" s="16">
        <f t="shared" si="33"/>
        <v>1</v>
      </c>
      <c r="D1843" s="17">
        <v>41953</v>
      </c>
      <c r="E1843">
        <f>IFERROR(VLOOKUP(D1842:D2555,'Остатки на корсчетах'!B$3:D$4956,2,FALSE),0)</f>
        <v>1084.3</v>
      </c>
      <c r="F1843">
        <f>IFERROR(VLOOKUP(D1843:D2555,Сальдо!C$3:D$4010,2,FALSE),0)</f>
        <v>6.1</v>
      </c>
      <c r="G1843">
        <f>IFERROR(VLOOKUP(D1843:D2555,'Факторы ликвидности'!C$4:L$2204,2,FALSE),0)</f>
        <v>35.58</v>
      </c>
      <c r="H1843">
        <f>IFERROR(VLOOKUP(D1843:D2555,'Факторы ликвидности'!C$4:L$2204,3,FALSE),0)</f>
        <v>17.739999999999998</v>
      </c>
      <c r="I1843">
        <f>IFERROR(VLOOKUP(D1843:D2555,'Факторы ликвидности'!C$4:L$2204,4,FALSE),0)</f>
        <v>0</v>
      </c>
      <c r="J1843">
        <f>IFERROR(VLOOKUP(D1843:D2555,'Факторы ликвидности'!C$4:L$2204,5,FALSE),0)</f>
        <v>0</v>
      </c>
      <c r="K1843">
        <f>IFERROR(VLOOKUP(D1843:D2555,'Факторы ликвидности'!C$4:L$2204,6,FALSE),0)</f>
        <v>0</v>
      </c>
      <c r="L1843">
        <f>IFERROR(VLOOKUP(D1843:D2555,'Факторы ликвидности'!C$4:L$2204,7,FALSE),0)</f>
        <v>0</v>
      </c>
      <c r="M1843">
        <f>IFERROR(VLOOKUP(D1843:D2555,'Факторы ликвидности'!C$4:L$2204,8,FALSE),0)</f>
        <v>0</v>
      </c>
      <c r="N1843">
        <f>IFERROR(VLOOKUP(D1843:D2555,'Факторы ликвидности'!C$4:L$2204,10,FALSE),0)</f>
        <v>184.67</v>
      </c>
    </row>
    <row r="1844" spans="2:14" x14ac:dyDescent="0.3">
      <c r="B1844">
        <v>1840</v>
      </c>
      <c r="C1844" s="16">
        <f t="shared" si="33"/>
        <v>7</v>
      </c>
      <c r="D1844" s="17">
        <v>41952</v>
      </c>
      <c r="E1844">
        <f>IFERROR(VLOOKUP(D1843:D2556,'Остатки на корсчетах'!B$3:D$4956,2,FALSE),0)</f>
        <v>0</v>
      </c>
      <c r="F1844">
        <f>IFERROR(VLOOKUP(D1844:D2556,Сальдо!C$3:D$4010,2,FALSE),0)</f>
        <v>0</v>
      </c>
      <c r="G1844">
        <f>IFERROR(VLOOKUP(D1844:D2556,'Факторы ликвидности'!C$4:L$2204,2,FALSE),0)</f>
        <v>0</v>
      </c>
      <c r="H1844">
        <f>IFERROR(VLOOKUP(D1844:D2556,'Факторы ликвидности'!C$4:L$2204,3,FALSE),0)</f>
        <v>0</v>
      </c>
      <c r="I1844">
        <f>IFERROR(VLOOKUP(D1844:D2556,'Факторы ликвидности'!C$4:L$2204,4,FALSE),0)</f>
        <v>0</v>
      </c>
      <c r="J1844">
        <f>IFERROR(VLOOKUP(D1844:D2556,'Факторы ликвидности'!C$4:L$2204,5,FALSE),0)</f>
        <v>0</v>
      </c>
      <c r="K1844">
        <f>IFERROR(VLOOKUP(D1844:D2556,'Факторы ликвидности'!C$4:L$2204,6,FALSE),0)</f>
        <v>0</v>
      </c>
      <c r="L1844">
        <f>IFERROR(VLOOKUP(D1844:D2556,'Факторы ликвидности'!C$4:L$2204,7,FALSE),0)</f>
        <v>0</v>
      </c>
      <c r="M1844">
        <f>IFERROR(VLOOKUP(D1844:D2556,'Факторы ликвидности'!C$4:L$2204,8,FALSE),0)</f>
        <v>0</v>
      </c>
      <c r="N1844">
        <f>IFERROR(VLOOKUP(D1844:D2556,'Факторы ликвидности'!C$4:L$2204,10,FALSE),0)</f>
        <v>0</v>
      </c>
    </row>
    <row r="1845" spans="2:14" x14ac:dyDescent="0.3">
      <c r="B1845">
        <v>1841</v>
      </c>
      <c r="C1845" s="16">
        <f t="shared" si="33"/>
        <v>6</v>
      </c>
      <c r="D1845" s="17">
        <v>41951</v>
      </c>
      <c r="E1845">
        <f>IFERROR(VLOOKUP(D1844:D2557,'Остатки на корсчетах'!B$3:D$4956,2,FALSE),0)</f>
        <v>0</v>
      </c>
      <c r="F1845">
        <f>IFERROR(VLOOKUP(D1845:D2557,Сальдо!C$3:D$4010,2,FALSE),0)</f>
        <v>0</v>
      </c>
      <c r="G1845">
        <f>IFERROR(VLOOKUP(D1845:D2557,'Факторы ликвидности'!C$4:L$2204,2,FALSE),0)</f>
        <v>0</v>
      </c>
      <c r="H1845">
        <f>IFERROR(VLOOKUP(D1845:D2557,'Факторы ликвидности'!C$4:L$2204,3,FALSE),0)</f>
        <v>0</v>
      </c>
      <c r="I1845">
        <f>IFERROR(VLOOKUP(D1845:D2557,'Факторы ликвидности'!C$4:L$2204,4,FALSE),0)</f>
        <v>0</v>
      </c>
      <c r="J1845">
        <f>IFERROR(VLOOKUP(D1845:D2557,'Факторы ликвидности'!C$4:L$2204,5,FALSE),0)</f>
        <v>0</v>
      </c>
      <c r="K1845">
        <f>IFERROR(VLOOKUP(D1845:D2557,'Факторы ликвидности'!C$4:L$2204,6,FALSE),0)</f>
        <v>0</v>
      </c>
      <c r="L1845">
        <f>IFERROR(VLOOKUP(D1845:D2557,'Факторы ликвидности'!C$4:L$2204,7,FALSE),0)</f>
        <v>0</v>
      </c>
      <c r="M1845">
        <f>IFERROR(VLOOKUP(D1845:D2557,'Факторы ликвидности'!C$4:L$2204,8,FALSE),0)</f>
        <v>0</v>
      </c>
      <c r="N1845">
        <f>IFERROR(VLOOKUP(D1845:D2557,'Факторы ликвидности'!C$4:L$2204,10,FALSE),0)</f>
        <v>0</v>
      </c>
    </row>
    <row r="1846" spans="2:14" x14ac:dyDescent="0.3">
      <c r="B1846">
        <v>1842</v>
      </c>
      <c r="C1846" s="16">
        <f t="shared" si="33"/>
        <v>5</v>
      </c>
      <c r="D1846" s="17">
        <v>41950</v>
      </c>
      <c r="E1846">
        <f>IFERROR(VLOOKUP(D1845:D2558,'Остатки на корсчетах'!B$3:D$4956,2,FALSE),0)</f>
        <v>1152.5</v>
      </c>
      <c r="F1846">
        <f>IFERROR(VLOOKUP(D1846:D2558,Сальдо!C$3:D$4010,2,FALSE),0)</f>
        <v>-137.5</v>
      </c>
      <c r="G1846">
        <f>IFERROR(VLOOKUP(D1846:D2558,'Факторы ликвидности'!C$4:L$2204,2,FALSE),0)</f>
        <v>-9.7200000000000006</v>
      </c>
      <c r="H1846">
        <f>IFERROR(VLOOKUP(D1846:D2558,'Факторы ликвидности'!C$4:L$2204,3,FALSE),0)</f>
        <v>202.35</v>
      </c>
      <c r="I1846">
        <f>IFERROR(VLOOKUP(D1846:D2558,'Факторы ликвидности'!C$4:L$2204,4,FALSE),0)</f>
        <v>0</v>
      </c>
      <c r="J1846">
        <f>IFERROR(VLOOKUP(D1846:D2558,'Факторы ликвидности'!C$4:L$2204,5,FALSE),0)</f>
        <v>0</v>
      </c>
      <c r="K1846">
        <f>IFERROR(VLOOKUP(D1846:D2558,'Факторы ликвидности'!C$4:L$2204,6,FALSE),0)</f>
        <v>0</v>
      </c>
      <c r="L1846">
        <f>IFERROR(VLOOKUP(D1846:D2558,'Факторы ликвидности'!C$4:L$2204,7,FALSE),0)</f>
        <v>0</v>
      </c>
      <c r="M1846">
        <f>IFERROR(VLOOKUP(D1846:D2558,'Факторы ликвидности'!C$4:L$2204,8,FALSE),0)</f>
        <v>0.01</v>
      </c>
      <c r="N1846">
        <f>IFERROR(VLOOKUP(D1846:D2558,'Факторы ликвидности'!C$4:L$2204,10,FALSE),0)</f>
        <v>-244.88</v>
      </c>
    </row>
    <row r="1847" spans="2:14" x14ac:dyDescent="0.3">
      <c r="B1847">
        <v>1843</v>
      </c>
      <c r="C1847" s="16">
        <f t="shared" si="33"/>
        <v>4</v>
      </c>
      <c r="D1847" s="17">
        <v>41949</v>
      </c>
      <c r="E1847">
        <f>IFERROR(VLOOKUP(D1846:D2559,'Остатки на корсчетах'!B$3:D$4956,2,FALSE),0)</f>
        <v>1291.0999999999999</v>
      </c>
      <c r="F1847">
        <f>IFERROR(VLOOKUP(D1847:D2559,Сальдо!C$3:D$4010,2,FALSE),0)</f>
        <v>-323</v>
      </c>
      <c r="G1847">
        <f>IFERROR(VLOOKUP(D1847:D2559,'Факторы ликвидности'!C$4:L$2204,2,FALSE),0)</f>
        <v>21.7</v>
      </c>
      <c r="H1847">
        <f>IFERROR(VLOOKUP(D1847:D2559,'Факторы ликвидности'!C$4:L$2204,3,FALSE),0)</f>
        <v>45.89</v>
      </c>
      <c r="I1847">
        <f>IFERROR(VLOOKUP(D1847:D2559,'Факторы ликвидности'!C$4:L$2204,4,FALSE),0)</f>
        <v>0</v>
      </c>
      <c r="J1847">
        <f>IFERROR(VLOOKUP(D1847:D2559,'Факторы ликвидности'!C$4:L$2204,5,FALSE),0)</f>
        <v>0</v>
      </c>
      <c r="K1847">
        <f>IFERROR(VLOOKUP(D1847:D2559,'Факторы ликвидности'!C$4:L$2204,6,FALSE),0)</f>
        <v>0</v>
      </c>
      <c r="L1847">
        <f>IFERROR(VLOOKUP(D1847:D2559,'Факторы ликвидности'!C$4:L$2204,7,FALSE),0)</f>
        <v>0</v>
      </c>
      <c r="M1847">
        <f>IFERROR(VLOOKUP(D1847:D2559,'Факторы ликвидности'!C$4:L$2204,8,FALSE),0)</f>
        <v>0.27</v>
      </c>
      <c r="N1847">
        <f>IFERROR(VLOOKUP(D1847:D2559,'Факторы ликвидности'!C$4:L$2204,10,FALSE),0)</f>
        <v>-191.01</v>
      </c>
    </row>
    <row r="1848" spans="2:14" x14ac:dyDescent="0.3">
      <c r="B1848">
        <v>1844</v>
      </c>
      <c r="C1848" s="16">
        <f t="shared" si="33"/>
        <v>3</v>
      </c>
      <c r="D1848" s="17">
        <v>41948</v>
      </c>
      <c r="E1848">
        <f>IFERROR(VLOOKUP(D1847:D2560,'Остатки на корсчетах'!B$3:D$4956,2,FALSE),0)</f>
        <v>1070.9000000000001</v>
      </c>
      <c r="F1848">
        <f>IFERROR(VLOOKUP(D1848:D2560,Сальдо!C$3:D$4010,2,FALSE),0)</f>
        <v>-184</v>
      </c>
      <c r="G1848">
        <f>IFERROR(VLOOKUP(D1848:D2560,'Факторы ликвидности'!C$4:L$2204,2,FALSE),0)</f>
        <v>70.260000000000005</v>
      </c>
      <c r="H1848">
        <f>IFERROR(VLOOKUP(D1848:D2560,'Факторы ликвидности'!C$4:L$2204,3,FALSE),0)</f>
        <v>37.659999999999997</v>
      </c>
      <c r="I1848">
        <f>IFERROR(VLOOKUP(D1848:D2560,'Факторы ликвидности'!C$4:L$2204,4,FALSE),0)</f>
        <v>0</v>
      </c>
      <c r="J1848">
        <f>IFERROR(VLOOKUP(D1848:D2560,'Факторы ликвидности'!C$4:L$2204,5,FALSE),0)</f>
        <v>0</v>
      </c>
      <c r="K1848">
        <f>IFERROR(VLOOKUP(D1848:D2560,'Факторы ликвидности'!C$4:L$2204,6,FALSE),0)</f>
        <v>0</v>
      </c>
      <c r="L1848">
        <f>IFERROR(VLOOKUP(D1848:D2560,'Факторы ликвидности'!C$4:L$2204,7,FALSE),0)</f>
        <v>0</v>
      </c>
      <c r="M1848">
        <f>IFERROR(VLOOKUP(D1848:D2560,'Факторы ликвидности'!C$4:L$2204,8,FALSE),0)</f>
        <v>0</v>
      </c>
      <c r="N1848">
        <f>IFERROR(VLOOKUP(D1848:D2560,'Факторы ликвидности'!C$4:L$2204,10,FALSE),0)</f>
        <v>112.35</v>
      </c>
    </row>
    <row r="1849" spans="2:14" x14ac:dyDescent="0.3">
      <c r="B1849">
        <v>1845</v>
      </c>
      <c r="C1849" s="18">
        <f t="shared" si="33"/>
        <v>2</v>
      </c>
      <c r="D1849" s="8">
        <v>41947</v>
      </c>
      <c r="E1849">
        <f>IFERROR(VLOOKUP(D1848:D2561,'Остатки на корсчетах'!B$3:D$4956,2,FALSE),0)</f>
        <v>0</v>
      </c>
      <c r="F1849">
        <f>IFERROR(VLOOKUP(D1849:D2561,Сальдо!C$3:D$4010,2,FALSE),0)</f>
        <v>0</v>
      </c>
      <c r="G1849">
        <f>IFERROR(VLOOKUP(D1849:D2561,'Факторы ликвидности'!C$4:L$2204,2,FALSE),0)</f>
        <v>0</v>
      </c>
      <c r="H1849">
        <f>IFERROR(VLOOKUP(D1849:D2561,'Факторы ликвидности'!C$4:L$2204,3,FALSE),0)</f>
        <v>0</v>
      </c>
      <c r="I1849">
        <f>IFERROR(VLOOKUP(D1849:D2561,'Факторы ликвидности'!C$4:L$2204,4,FALSE),0)</f>
        <v>0</v>
      </c>
      <c r="J1849">
        <f>IFERROR(VLOOKUP(D1849:D2561,'Факторы ликвидности'!C$4:L$2204,5,FALSE),0)</f>
        <v>0</v>
      </c>
      <c r="K1849">
        <f>IFERROR(VLOOKUP(D1849:D2561,'Факторы ликвидности'!C$4:L$2204,6,FALSE),0)</f>
        <v>0</v>
      </c>
      <c r="L1849">
        <f>IFERROR(VLOOKUP(D1849:D2561,'Факторы ликвидности'!C$4:L$2204,7,FALSE),0)</f>
        <v>0</v>
      </c>
      <c r="M1849">
        <f>IFERROR(VLOOKUP(D1849:D2561,'Факторы ликвидности'!C$4:L$2204,8,FALSE),0)</f>
        <v>0</v>
      </c>
      <c r="N1849">
        <f>IFERROR(VLOOKUP(D1849:D2561,'Факторы ликвидности'!C$4:L$2204,10,FALSE),0)</f>
        <v>0</v>
      </c>
    </row>
    <row r="1850" spans="2:14" x14ac:dyDescent="0.3">
      <c r="B1850">
        <v>1846</v>
      </c>
      <c r="C1850" s="18">
        <f t="shared" si="33"/>
        <v>1</v>
      </c>
      <c r="D1850" s="8">
        <v>41946</v>
      </c>
      <c r="E1850">
        <f>IFERROR(VLOOKUP(D1849:D2562,'Остатки на корсчетах'!B$3:D$4956,2,FALSE),0)</f>
        <v>0</v>
      </c>
      <c r="F1850">
        <f>IFERROR(VLOOKUP(D1850:D2562,Сальдо!C$3:D$4010,2,FALSE),0)</f>
        <v>0</v>
      </c>
      <c r="G1850">
        <f>IFERROR(VLOOKUP(D1850:D2562,'Факторы ликвидности'!C$4:L$2204,2,FALSE),0)</f>
        <v>0</v>
      </c>
      <c r="H1850">
        <f>IFERROR(VLOOKUP(D1850:D2562,'Факторы ликвидности'!C$4:L$2204,3,FALSE),0)</f>
        <v>0</v>
      </c>
      <c r="I1850">
        <f>IFERROR(VLOOKUP(D1850:D2562,'Факторы ликвидности'!C$4:L$2204,4,FALSE),0)</f>
        <v>0</v>
      </c>
      <c r="J1850">
        <f>IFERROR(VLOOKUP(D1850:D2562,'Факторы ликвидности'!C$4:L$2204,5,FALSE),0)</f>
        <v>0</v>
      </c>
      <c r="K1850">
        <f>IFERROR(VLOOKUP(D1850:D2562,'Факторы ликвидности'!C$4:L$2204,6,FALSE),0)</f>
        <v>0</v>
      </c>
      <c r="L1850">
        <f>IFERROR(VLOOKUP(D1850:D2562,'Факторы ликвидности'!C$4:L$2204,7,FALSE),0)</f>
        <v>0</v>
      </c>
      <c r="M1850">
        <f>IFERROR(VLOOKUP(D1850:D2562,'Факторы ликвидности'!C$4:L$2204,8,FALSE),0)</f>
        <v>0</v>
      </c>
      <c r="N1850">
        <f>IFERROR(VLOOKUP(D1850:D2562,'Факторы ликвидности'!C$4:L$2204,10,FALSE),0)</f>
        <v>0</v>
      </c>
    </row>
    <row r="1851" spans="2:14" x14ac:dyDescent="0.3">
      <c r="B1851">
        <v>1847</v>
      </c>
      <c r="C1851" s="18">
        <f t="shared" si="33"/>
        <v>7</v>
      </c>
      <c r="D1851" s="19">
        <v>41945</v>
      </c>
      <c r="E1851">
        <f>IFERROR(VLOOKUP(D1850:D2563,'Остатки на корсчетах'!B$3:D$4956,2,FALSE),0)</f>
        <v>0</v>
      </c>
      <c r="F1851">
        <f>IFERROR(VLOOKUP(D1851:D2563,Сальдо!C$3:D$4010,2,FALSE),0)</f>
        <v>0</v>
      </c>
      <c r="G1851">
        <f>IFERROR(VLOOKUP(D1851:D2563,'Факторы ликвидности'!C$4:L$2204,2,FALSE),0)</f>
        <v>0</v>
      </c>
      <c r="H1851">
        <f>IFERROR(VLOOKUP(D1851:D2563,'Факторы ликвидности'!C$4:L$2204,3,FALSE),0)</f>
        <v>0</v>
      </c>
      <c r="I1851">
        <f>IFERROR(VLOOKUP(D1851:D2563,'Факторы ликвидности'!C$4:L$2204,4,FALSE),0)</f>
        <v>0</v>
      </c>
      <c r="J1851">
        <f>IFERROR(VLOOKUP(D1851:D2563,'Факторы ликвидности'!C$4:L$2204,5,FALSE),0)</f>
        <v>0</v>
      </c>
      <c r="K1851">
        <f>IFERROR(VLOOKUP(D1851:D2563,'Факторы ликвидности'!C$4:L$2204,6,FALSE),0)</f>
        <v>0</v>
      </c>
      <c r="L1851">
        <f>IFERROR(VLOOKUP(D1851:D2563,'Факторы ликвидности'!C$4:L$2204,7,FALSE),0)</f>
        <v>0</v>
      </c>
      <c r="M1851">
        <f>IFERROR(VLOOKUP(D1851:D2563,'Факторы ликвидности'!C$4:L$2204,8,FALSE),0)</f>
        <v>0</v>
      </c>
      <c r="N1851">
        <f>IFERROR(VLOOKUP(D1851:D2563,'Факторы ликвидности'!C$4:L$2204,10,FALSE),0)</f>
        <v>0</v>
      </c>
    </row>
    <row r="1852" spans="2:14" x14ac:dyDescent="0.3">
      <c r="B1852">
        <v>1848</v>
      </c>
      <c r="C1852" s="18">
        <f t="shared" si="33"/>
        <v>6</v>
      </c>
      <c r="D1852" s="19">
        <v>41944</v>
      </c>
      <c r="E1852">
        <f>IFERROR(VLOOKUP(D1851:D2564,'Остатки на корсчетах'!B$3:D$4956,2,FALSE),0)</f>
        <v>0</v>
      </c>
      <c r="F1852">
        <f>IFERROR(VLOOKUP(D1852:D2564,Сальдо!C$3:D$4010,2,FALSE),0)</f>
        <v>0</v>
      </c>
      <c r="G1852">
        <f>IFERROR(VLOOKUP(D1852:D2564,'Факторы ликвидности'!C$4:L$2204,2,FALSE),0)</f>
        <v>0</v>
      </c>
      <c r="H1852">
        <f>IFERROR(VLOOKUP(D1852:D2564,'Факторы ликвидности'!C$4:L$2204,3,FALSE),0)</f>
        <v>0</v>
      </c>
      <c r="I1852">
        <f>IFERROR(VLOOKUP(D1852:D2564,'Факторы ликвидности'!C$4:L$2204,4,FALSE),0)</f>
        <v>0</v>
      </c>
      <c r="J1852">
        <f>IFERROR(VLOOKUP(D1852:D2564,'Факторы ликвидности'!C$4:L$2204,5,FALSE),0)</f>
        <v>0</v>
      </c>
      <c r="K1852">
        <f>IFERROR(VLOOKUP(D1852:D2564,'Факторы ликвидности'!C$4:L$2204,6,FALSE),0)</f>
        <v>0</v>
      </c>
      <c r="L1852">
        <f>IFERROR(VLOOKUP(D1852:D2564,'Факторы ликвидности'!C$4:L$2204,7,FALSE),0)</f>
        <v>0</v>
      </c>
      <c r="M1852">
        <f>IFERROR(VLOOKUP(D1852:D2564,'Факторы ликвидности'!C$4:L$2204,8,FALSE),0)</f>
        <v>0</v>
      </c>
      <c r="N1852">
        <f>IFERROR(VLOOKUP(D1852:D2564,'Факторы ликвидности'!C$4:L$2204,10,FALSE),0)</f>
        <v>0</v>
      </c>
    </row>
    <row r="1853" spans="2:14" x14ac:dyDescent="0.3">
      <c r="B1853">
        <v>1849</v>
      </c>
      <c r="C1853" s="18">
        <f t="shared" si="33"/>
        <v>5</v>
      </c>
      <c r="D1853" s="19">
        <v>41943</v>
      </c>
      <c r="E1853">
        <f>IFERROR(VLOOKUP(D1852:D2565,'Остатки на корсчетах'!B$3:D$4956,2,FALSE),0)</f>
        <v>999.2</v>
      </c>
      <c r="F1853">
        <f>IFERROR(VLOOKUP(D1853:D2565,Сальдо!C$3:D$4010,2,FALSE),0)</f>
        <v>-200.4</v>
      </c>
      <c r="G1853">
        <f>IFERROR(VLOOKUP(D1853:D2565,'Факторы ликвидности'!C$4:L$2204,2,FALSE),0)</f>
        <v>-56.67</v>
      </c>
      <c r="H1853">
        <f>IFERROR(VLOOKUP(D1853:D2565,'Факторы ликвидности'!C$4:L$2204,3,FALSE),0)</f>
        <v>178.15</v>
      </c>
      <c r="I1853">
        <f>IFERROR(VLOOKUP(D1853:D2565,'Факторы ликвидности'!C$4:L$2204,4,FALSE),0)</f>
        <v>0</v>
      </c>
      <c r="J1853">
        <f>IFERROR(VLOOKUP(D1853:D2565,'Факторы ликвидности'!C$4:L$2204,5,FALSE),0)</f>
        <v>0</v>
      </c>
      <c r="K1853">
        <f>IFERROR(VLOOKUP(D1853:D2565,'Факторы ликвидности'!C$4:L$2204,6,FALSE),0)</f>
        <v>0</v>
      </c>
      <c r="L1853">
        <f>IFERROR(VLOOKUP(D1853:D2565,'Факторы ликвидности'!C$4:L$2204,7,FALSE),0)</f>
        <v>0</v>
      </c>
      <c r="M1853">
        <f>IFERROR(VLOOKUP(D1853:D2565,'Факторы ликвидности'!C$4:L$2204,8,FALSE),0)</f>
        <v>0</v>
      </c>
      <c r="N1853">
        <f>IFERROR(VLOOKUP(D1853:D2565,'Факторы ликвидности'!C$4:L$2204,10,FALSE),0)</f>
        <v>59.92</v>
      </c>
    </row>
    <row r="1854" spans="2:14" x14ac:dyDescent="0.3">
      <c r="B1854">
        <v>1850</v>
      </c>
      <c r="C1854" s="18">
        <f t="shared" si="33"/>
        <v>4</v>
      </c>
      <c r="D1854" s="19">
        <v>41942</v>
      </c>
      <c r="E1854">
        <f>IFERROR(VLOOKUP(D1853:D2566,'Остатки на корсчетах'!B$3:D$4956,2,FALSE),0)</f>
        <v>1012.6</v>
      </c>
      <c r="F1854">
        <f>IFERROR(VLOOKUP(D1854:D2566,Сальдо!C$3:D$4010,2,FALSE),0)</f>
        <v>-164.5</v>
      </c>
      <c r="G1854">
        <f>IFERROR(VLOOKUP(D1854:D2566,'Факторы ликвидности'!C$4:L$2204,2,FALSE),0)</f>
        <v>-16.64</v>
      </c>
      <c r="H1854">
        <f>IFERROR(VLOOKUP(D1854:D2566,'Факторы ликвидности'!C$4:L$2204,3,FALSE),0)</f>
        <v>70.33</v>
      </c>
      <c r="I1854">
        <f>IFERROR(VLOOKUP(D1854:D2566,'Факторы ликвидности'!C$4:L$2204,4,FALSE),0)</f>
        <v>0</v>
      </c>
      <c r="J1854">
        <f>IFERROR(VLOOKUP(D1854:D2566,'Факторы ликвидности'!C$4:L$2204,5,FALSE),0)</f>
        <v>0</v>
      </c>
      <c r="K1854">
        <f>IFERROR(VLOOKUP(D1854:D2566,'Факторы ликвидности'!C$4:L$2204,6,FALSE),0)</f>
        <v>0</v>
      </c>
      <c r="L1854">
        <f>IFERROR(VLOOKUP(D1854:D2566,'Факторы ликвидности'!C$4:L$2204,7,FALSE),0)</f>
        <v>0</v>
      </c>
      <c r="M1854">
        <f>IFERROR(VLOOKUP(D1854:D2566,'Факторы ликвидности'!C$4:L$2204,8,FALSE),0)</f>
        <v>0</v>
      </c>
      <c r="N1854">
        <f>IFERROR(VLOOKUP(D1854:D2566,'Факторы ликвидности'!C$4:L$2204,10,FALSE),0)</f>
        <v>58</v>
      </c>
    </row>
    <row r="1855" spans="2:14" x14ac:dyDescent="0.3">
      <c r="B1855">
        <v>1851</v>
      </c>
      <c r="C1855" s="18">
        <f t="shared" si="33"/>
        <v>3</v>
      </c>
      <c r="D1855" s="19">
        <v>41941</v>
      </c>
      <c r="E1855">
        <f>IFERROR(VLOOKUP(D1854:D2567,'Остатки на корсчетах'!B$3:D$4956,2,FALSE),0)</f>
        <v>907.1</v>
      </c>
      <c r="F1855">
        <f>IFERROR(VLOOKUP(D1855:D2567,Сальдо!C$3:D$4010,2,FALSE),0)</f>
        <v>-95.8</v>
      </c>
      <c r="G1855">
        <f>IFERROR(VLOOKUP(D1855:D2567,'Факторы ликвидности'!C$4:L$2204,2,FALSE),0)</f>
        <v>22.18</v>
      </c>
      <c r="H1855">
        <f>IFERROR(VLOOKUP(D1855:D2567,'Факторы ликвидности'!C$4:L$2204,3,FALSE),0)</f>
        <v>114.66</v>
      </c>
      <c r="I1855">
        <f>IFERROR(VLOOKUP(D1855:D2567,'Факторы ликвидности'!C$4:L$2204,4,FALSE),0)</f>
        <v>0</v>
      </c>
      <c r="J1855">
        <f>IFERROR(VLOOKUP(D1855:D2567,'Факторы ликвидности'!C$4:L$2204,5,FALSE),0)</f>
        <v>0</v>
      </c>
      <c r="K1855">
        <f>IFERROR(VLOOKUP(D1855:D2567,'Факторы ликвидности'!C$4:L$2204,6,FALSE),0)</f>
        <v>0</v>
      </c>
      <c r="L1855">
        <f>IFERROR(VLOOKUP(D1855:D2567,'Факторы ликвидности'!C$4:L$2204,7,FALSE),0)</f>
        <v>0</v>
      </c>
      <c r="M1855">
        <f>IFERROR(VLOOKUP(D1855:D2567,'Факторы ликвидности'!C$4:L$2204,8,FALSE),0)</f>
        <v>-0.01</v>
      </c>
      <c r="N1855">
        <f>IFERROR(VLOOKUP(D1855:D2567,'Факторы ликвидности'!C$4:L$2204,10,FALSE),0)</f>
        <v>85.71</v>
      </c>
    </row>
    <row r="1856" spans="2:14" x14ac:dyDescent="0.3">
      <c r="B1856">
        <v>1852</v>
      </c>
      <c r="C1856" s="16">
        <f t="shared" si="33"/>
        <v>2</v>
      </c>
      <c r="D1856" s="17">
        <v>41940</v>
      </c>
      <c r="E1856">
        <f>IFERROR(VLOOKUP(D1855:D2568,'Остатки на корсчетах'!B$3:D$4956,2,FALSE),0)</f>
        <v>1015.6</v>
      </c>
      <c r="F1856">
        <f>IFERROR(VLOOKUP(D1856:D2568,Сальдо!C$3:D$4010,2,FALSE),0)</f>
        <v>-86.8</v>
      </c>
      <c r="G1856">
        <f>IFERROR(VLOOKUP(D1856:D2568,'Факторы ликвидности'!C$4:L$2204,2,FALSE),0)</f>
        <v>40.090000000000003</v>
      </c>
      <c r="H1856">
        <f>IFERROR(VLOOKUP(D1856:D2568,'Факторы ликвидности'!C$4:L$2204,3,FALSE),0)</f>
        <v>-34.6</v>
      </c>
      <c r="I1856">
        <f>IFERROR(VLOOKUP(D1856:D2568,'Факторы ликвидности'!C$4:L$2204,4,FALSE),0)</f>
        <v>0</v>
      </c>
      <c r="J1856">
        <f>IFERROR(VLOOKUP(D1856:D2568,'Факторы ликвидности'!C$4:L$2204,5,FALSE),0)</f>
        <v>0</v>
      </c>
      <c r="K1856">
        <f>IFERROR(VLOOKUP(D1856:D2568,'Факторы ликвидности'!C$4:L$2204,6,FALSE),0)</f>
        <v>0</v>
      </c>
      <c r="L1856">
        <f>IFERROR(VLOOKUP(D1856:D2568,'Факторы ликвидности'!C$4:L$2204,7,FALSE),0)</f>
        <v>0</v>
      </c>
      <c r="M1856">
        <f>IFERROR(VLOOKUP(D1856:D2568,'Факторы ликвидности'!C$4:L$2204,8,FALSE),0)</f>
        <v>0</v>
      </c>
      <c r="N1856">
        <f>IFERROR(VLOOKUP(D1856:D2568,'Факторы ликвидности'!C$4:L$2204,10,FALSE),0)</f>
        <v>-9.1300000000000008</v>
      </c>
    </row>
    <row r="1857" spans="2:14" x14ac:dyDescent="0.3">
      <c r="B1857">
        <v>1853</v>
      </c>
      <c r="C1857" s="16">
        <f t="shared" si="33"/>
        <v>1</v>
      </c>
      <c r="D1857" s="17">
        <v>41939</v>
      </c>
      <c r="E1857">
        <f>IFERROR(VLOOKUP(D1856:D2569,'Остатки на корсчетах'!B$3:D$4956,2,FALSE),0)</f>
        <v>1113.9000000000001</v>
      </c>
      <c r="F1857">
        <f>IFERROR(VLOOKUP(D1857:D2569,Сальдо!C$3:D$4010,2,FALSE),0)</f>
        <v>-46.9</v>
      </c>
      <c r="G1857">
        <f>IFERROR(VLOOKUP(D1857:D2569,'Факторы ликвидности'!C$4:L$2204,2,FALSE),0)</f>
        <v>53.14</v>
      </c>
      <c r="H1857">
        <f>IFERROR(VLOOKUP(D1857:D2569,'Факторы ликвидности'!C$4:L$2204,3,FALSE),0)</f>
        <v>-217.04</v>
      </c>
      <c r="I1857">
        <f>IFERROR(VLOOKUP(D1857:D2569,'Факторы ликвидности'!C$4:L$2204,4,FALSE),0)</f>
        <v>0</v>
      </c>
      <c r="J1857">
        <f>IFERROR(VLOOKUP(D1857:D2569,'Факторы ликвидности'!C$4:L$2204,5,FALSE),0)</f>
        <v>0</v>
      </c>
      <c r="K1857">
        <f>IFERROR(VLOOKUP(D1857:D2569,'Факторы ликвидности'!C$4:L$2204,6,FALSE),0)</f>
        <v>0</v>
      </c>
      <c r="L1857">
        <f>IFERROR(VLOOKUP(D1857:D2569,'Факторы ликвидности'!C$4:L$2204,7,FALSE),0)</f>
        <v>0</v>
      </c>
      <c r="M1857">
        <f>IFERROR(VLOOKUP(D1857:D2569,'Факторы ликвидности'!C$4:L$2204,8,FALSE),0)</f>
        <v>0</v>
      </c>
      <c r="N1857">
        <f>IFERROR(VLOOKUP(D1857:D2569,'Факторы ликвидности'!C$4:L$2204,10,FALSE),0)</f>
        <v>168.1</v>
      </c>
    </row>
    <row r="1858" spans="2:14" x14ac:dyDescent="0.3">
      <c r="B1858">
        <v>1854</v>
      </c>
      <c r="C1858" s="16">
        <f t="shared" si="33"/>
        <v>7</v>
      </c>
      <c r="D1858" s="17">
        <v>41938</v>
      </c>
      <c r="E1858">
        <f>IFERROR(VLOOKUP(D1857:D2570,'Остатки на корсчетах'!B$3:D$4956,2,FALSE),0)</f>
        <v>0</v>
      </c>
      <c r="F1858">
        <f>IFERROR(VLOOKUP(D1858:D2570,Сальдо!C$3:D$4010,2,FALSE),0)</f>
        <v>0</v>
      </c>
      <c r="G1858">
        <f>IFERROR(VLOOKUP(D1858:D2570,'Факторы ликвидности'!C$4:L$2204,2,FALSE),0)</f>
        <v>0</v>
      </c>
      <c r="H1858">
        <f>IFERROR(VLOOKUP(D1858:D2570,'Факторы ликвидности'!C$4:L$2204,3,FALSE),0)</f>
        <v>0</v>
      </c>
      <c r="I1858">
        <f>IFERROR(VLOOKUP(D1858:D2570,'Факторы ликвидности'!C$4:L$2204,4,FALSE),0)</f>
        <v>0</v>
      </c>
      <c r="J1858">
        <f>IFERROR(VLOOKUP(D1858:D2570,'Факторы ликвидности'!C$4:L$2204,5,FALSE),0)</f>
        <v>0</v>
      </c>
      <c r="K1858">
        <f>IFERROR(VLOOKUP(D1858:D2570,'Факторы ликвидности'!C$4:L$2204,6,FALSE),0)</f>
        <v>0</v>
      </c>
      <c r="L1858">
        <f>IFERROR(VLOOKUP(D1858:D2570,'Факторы ликвидности'!C$4:L$2204,7,FALSE),0)</f>
        <v>0</v>
      </c>
      <c r="M1858">
        <f>IFERROR(VLOOKUP(D1858:D2570,'Факторы ликвидности'!C$4:L$2204,8,FALSE),0)</f>
        <v>0</v>
      </c>
      <c r="N1858">
        <f>IFERROR(VLOOKUP(D1858:D2570,'Факторы ликвидности'!C$4:L$2204,10,FALSE),0)</f>
        <v>0</v>
      </c>
    </row>
    <row r="1859" spans="2:14" x14ac:dyDescent="0.3">
      <c r="B1859">
        <v>1855</v>
      </c>
      <c r="C1859" s="16">
        <f t="shared" si="33"/>
        <v>6</v>
      </c>
      <c r="D1859" s="17">
        <v>41937</v>
      </c>
      <c r="E1859">
        <f>IFERROR(VLOOKUP(D1858:D2571,'Остатки на корсчетах'!B$3:D$4956,2,FALSE),0)</f>
        <v>0</v>
      </c>
      <c r="F1859">
        <f>IFERROR(VLOOKUP(D1859:D2571,Сальдо!C$3:D$4010,2,FALSE),0)</f>
        <v>0</v>
      </c>
      <c r="G1859">
        <f>IFERROR(VLOOKUP(D1859:D2571,'Факторы ликвидности'!C$4:L$2204,2,FALSE),0)</f>
        <v>0</v>
      </c>
      <c r="H1859">
        <f>IFERROR(VLOOKUP(D1859:D2571,'Факторы ликвидности'!C$4:L$2204,3,FALSE),0)</f>
        <v>0</v>
      </c>
      <c r="I1859">
        <f>IFERROR(VLOOKUP(D1859:D2571,'Факторы ликвидности'!C$4:L$2204,4,FALSE),0)</f>
        <v>0</v>
      </c>
      <c r="J1859">
        <f>IFERROR(VLOOKUP(D1859:D2571,'Факторы ликвидности'!C$4:L$2204,5,FALSE),0)</f>
        <v>0</v>
      </c>
      <c r="K1859">
        <f>IFERROR(VLOOKUP(D1859:D2571,'Факторы ликвидности'!C$4:L$2204,6,FALSE),0)</f>
        <v>0</v>
      </c>
      <c r="L1859">
        <f>IFERROR(VLOOKUP(D1859:D2571,'Факторы ликвидности'!C$4:L$2204,7,FALSE),0)</f>
        <v>0</v>
      </c>
      <c r="M1859">
        <f>IFERROR(VLOOKUP(D1859:D2571,'Факторы ликвидности'!C$4:L$2204,8,FALSE),0)</f>
        <v>0</v>
      </c>
      <c r="N1859">
        <f>IFERROR(VLOOKUP(D1859:D2571,'Факторы ликвидности'!C$4:L$2204,10,FALSE),0)</f>
        <v>0</v>
      </c>
    </row>
    <row r="1860" spans="2:14" x14ac:dyDescent="0.3">
      <c r="B1860">
        <v>1856</v>
      </c>
      <c r="C1860" s="16">
        <f t="shared" si="33"/>
        <v>5</v>
      </c>
      <c r="D1860" s="17">
        <v>41936</v>
      </c>
      <c r="E1860">
        <f>IFERROR(VLOOKUP(D1859:D2572,'Остатки на корсчетах'!B$3:D$4956,2,FALSE),0)</f>
        <v>1248.7</v>
      </c>
      <c r="F1860">
        <f>IFERROR(VLOOKUP(D1860:D2572,Сальдо!C$3:D$4010,2,FALSE),0)</f>
        <v>-56.9</v>
      </c>
      <c r="G1860">
        <f>IFERROR(VLOOKUP(D1860:D2572,'Факторы ликвидности'!C$4:L$2204,2,FALSE),0)</f>
        <v>-7.59</v>
      </c>
      <c r="H1860">
        <f>IFERROR(VLOOKUP(D1860:D2572,'Факторы ликвидности'!C$4:L$2204,3,FALSE),0)</f>
        <v>-14.52</v>
      </c>
      <c r="I1860">
        <f>IFERROR(VLOOKUP(D1860:D2572,'Факторы ликвидности'!C$4:L$2204,4,FALSE),0)</f>
        <v>0</v>
      </c>
      <c r="J1860">
        <f>IFERROR(VLOOKUP(D1860:D2572,'Факторы ликвидности'!C$4:L$2204,5,FALSE),0)</f>
        <v>0</v>
      </c>
      <c r="K1860">
        <f>IFERROR(VLOOKUP(D1860:D2572,'Факторы ликвидности'!C$4:L$2204,6,FALSE),0)</f>
        <v>0</v>
      </c>
      <c r="L1860">
        <f>IFERROR(VLOOKUP(D1860:D2572,'Факторы ликвидности'!C$4:L$2204,7,FALSE),0)</f>
        <v>0</v>
      </c>
      <c r="M1860">
        <f>IFERROR(VLOOKUP(D1860:D2572,'Факторы ликвидности'!C$4:L$2204,8,FALSE),0)</f>
        <v>0</v>
      </c>
      <c r="N1860">
        <f>IFERROR(VLOOKUP(D1860:D2572,'Факторы ликвидности'!C$4:L$2204,10,FALSE),0)</f>
        <v>0.94</v>
      </c>
    </row>
    <row r="1861" spans="2:14" x14ac:dyDescent="0.3">
      <c r="B1861">
        <v>1857</v>
      </c>
      <c r="C1861" s="16">
        <f t="shared" si="33"/>
        <v>4</v>
      </c>
      <c r="D1861" s="17">
        <v>41935</v>
      </c>
      <c r="E1861">
        <f>IFERROR(VLOOKUP(D1860:D2573,'Остатки на корсчетах'!B$3:D$4956,2,FALSE),0)</f>
        <v>1230.3</v>
      </c>
      <c r="F1861">
        <f>IFERROR(VLOOKUP(D1861:D2573,Сальдо!C$3:D$4010,2,FALSE),0)</f>
        <v>59.6</v>
      </c>
      <c r="G1861">
        <f>IFERROR(VLOOKUP(D1861:D2573,'Факторы ликвидности'!C$4:L$2204,2,FALSE),0)</f>
        <v>4.97</v>
      </c>
      <c r="H1861">
        <f>IFERROR(VLOOKUP(D1861:D2573,'Факторы ликвидности'!C$4:L$2204,3,FALSE),0)</f>
        <v>11.42</v>
      </c>
      <c r="I1861">
        <f>IFERROR(VLOOKUP(D1861:D2573,'Факторы ликвидности'!C$4:L$2204,4,FALSE),0)</f>
        <v>0</v>
      </c>
      <c r="J1861">
        <f>IFERROR(VLOOKUP(D1861:D2573,'Факторы ликвидности'!C$4:L$2204,5,FALSE),0)</f>
        <v>0</v>
      </c>
      <c r="K1861">
        <f>IFERROR(VLOOKUP(D1861:D2573,'Факторы ликвидности'!C$4:L$2204,6,FALSE),0)</f>
        <v>0</v>
      </c>
      <c r="L1861">
        <f>IFERROR(VLOOKUP(D1861:D2573,'Факторы ликвидности'!C$4:L$2204,7,FALSE),0)</f>
        <v>0</v>
      </c>
      <c r="M1861">
        <f>IFERROR(VLOOKUP(D1861:D2573,'Факторы ликвидности'!C$4:L$2204,8,FALSE),0)</f>
        <v>0</v>
      </c>
      <c r="N1861">
        <f>IFERROR(VLOOKUP(D1861:D2573,'Факторы ликвидности'!C$4:L$2204,10,FALSE),0)</f>
        <v>2.06</v>
      </c>
    </row>
    <row r="1862" spans="2:14" x14ac:dyDescent="0.3">
      <c r="B1862">
        <v>1858</v>
      </c>
      <c r="C1862" s="16">
        <f t="shared" ref="C1862:C1925" si="34">WEEKDAY(D1862,2)</f>
        <v>3</v>
      </c>
      <c r="D1862" s="17">
        <v>41934</v>
      </c>
      <c r="E1862">
        <f>IFERROR(VLOOKUP(D1861:D2574,'Остатки на корсчетах'!B$3:D$4956,2,FALSE),0)</f>
        <v>1061.2</v>
      </c>
      <c r="F1862">
        <f>IFERROR(VLOOKUP(D1862:D2574,Сальдо!C$3:D$4010,2,FALSE),0)</f>
        <v>105.2</v>
      </c>
      <c r="G1862">
        <f>IFERROR(VLOOKUP(D1862:D2574,'Факторы ликвидности'!C$4:L$2204,2,FALSE),0)</f>
        <v>23.08</v>
      </c>
      <c r="H1862">
        <f>IFERROR(VLOOKUP(D1862:D2574,'Факторы ликвидности'!C$4:L$2204,3,FALSE),0)</f>
        <v>84.67</v>
      </c>
      <c r="I1862">
        <f>IFERROR(VLOOKUP(D1862:D2574,'Факторы ликвидности'!C$4:L$2204,4,FALSE),0)</f>
        <v>0</v>
      </c>
      <c r="J1862">
        <f>IFERROR(VLOOKUP(D1862:D2574,'Факторы ликвидности'!C$4:L$2204,5,FALSE),0)</f>
        <v>0</v>
      </c>
      <c r="K1862">
        <f>IFERROR(VLOOKUP(D1862:D2574,'Факторы ликвидности'!C$4:L$2204,6,FALSE),0)</f>
        <v>0</v>
      </c>
      <c r="L1862">
        <f>IFERROR(VLOOKUP(D1862:D2574,'Факторы ликвидности'!C$4:L$2204,7,FALSE),0)</f>
        <v>0</v>
      </c>
      <c r="M1862">
        <f>IFERROR(VLOOKUP(D1862:D2574,'Факторы ликвидности'!C$4:L$2204,8,FALSE),0)</f>
        <v>0</v>
      </c>
      <c r="N1862">
        <f>IFERROR(VLOOKUP(D1862:D2574,'Факторы ликвидности'!C$4:L$2204,10,FALSE),0)</f>
        <v>61.89</v>
      </c>
    </row>
    <row r="1863" spans="2:14" x14ac:dyDescent="0.3">
      <c r="B1863">
        <v>1859</v>
      </c>
      <c r="C1863" s="18">
        <f t="shared" si="34"/>
        <v>2</v>
      </c>
      <c r="D1863" s="8">
        <v>41933</v>
      </c>
      <c r="E1863">
        <f>IFERROR(VLOOKUP(D1862:D2575,'Остатки на корсчетах'!B$3:D$4956,2,FALSE),0)</f>
        <v>1076.7</v>
      </c>
      <c r="F1863">
        <f>IFERROR(VLOOKUP(D1863:D2575,Сальдо!C$3:D$4010,2,FALSE),0)</f>
        <v>-29.2</v>
      </c>
      <c r="G1863">
        <f>IFERROR(VLOOKUP(D1863:D2575,'Факторы ликвидности'!C$4:L$2204,2,FALSE),0)</f>
        <v>31.16</v>
      </c>
      <c r="H1863">
        <f>IFERROR(VLOOKUP(D1863:D2575,'Факторы ликвидности'!C$4:L$2204,3,FALSE),0)</f>
        <v>24.78</v>
      </c>
      <c r="I1863">
        <f>IFERROR(VLOOKUP(D1863:D2575,'Факторы ликвидности'!C$4:L$2204,4,FALSE),0)</f>
        <v>0</v>
      </c>
      <c r="J1863">
        <f>IFERROR(VLOOKUP(D1863:D2575,'Факторы ликвидности'!C$4:L$2204,5,FALSE),0)</f>
        <v>0</v>
      </c>
      <c r="K1863">
        <f>IFERROR(VLOOKUP(D1863:D2575,'Факторы ликвидности'!C$4:L$2204,6,FALSE),0)</f>
        <v>0</v>
      </c>
      <c r="L1863">
        <f>IFERROR(VLOOKUP(D1863:D2575,'Факторы ликвидности'!C$4:L$2204,7,FALSE),0)</f>
        <v>0</v>
      </c>
      <c r="M1863">
        <f>IFERROR(VLOOKUP(D1863:D2575,'Факторы ликвидности'!C$4:L$2204,8,FALSE),0)</f>
        <v>0.89</v>
      </c>
      <c r="N1863">
        <f>IFERROR(VLOOKUP(D1863:D2575,'Факторы ликвидности'!C$4:L$2204,10,FALSE),0)</f>
        <v>-72.34</v>
      </c>
    </row>
    <row r="1864" spans="2:14" x14ac:dyDescent="0.3">
      <c r="B1864">
        <v>1860</v>
      </c>
      <c r="C1864" s="18">
        <f t="shared" si="34"/>
        <v>1</v>
      </c>
      <c r="D1864" s="8">
        <v>41932</v>
      </c>
      <c r="E1864">
        <f>IFERROR(VLOOKUP(D1863:D2576,'Остатки на корсчетах'!B$3:D$4956,2,FALSE),0)</f>
        <v>1196.4000000000001</v>
      </c>
      <c r="F1864">
        <f>IFERROR(VLOOKUP(D1864:D2576,Сальдо!C$3:D$4010,2,FALSE),0)</f>
        <v>-314.89999999999998</v>
      </c>
      <c r="G1864">
        <f>IFERROR(VLOOKUP(D1864:D2576,'Факторы ликвидности'!C$4:L$2204,2,FALSE),0)</f>
        <v>39.770000000000003</v>
      </c>
      <c r="H1864">
        <f>IFERROR(VLOOKUP(D1864:D2576,'Факторы ликвидности'!C$4:L$2204,3,FALSE),0)</f>
        <v>-175.42</v>
      </c>
      <c r="I1864">
        <f>IFERROR(VLOOKUP(D1864:D2576,'Факторы ликвидности'!C$4:L$2204,4,FALSE),0)</f>
        <v>0</v>
      </c>
      <c r="J1864">
        <f>IFERROR(VLOOKUP(D1864:D2576,'Факторы ликвидности'!C$4:L$2204,5,FALSE),0)</f>
        <v>0</v>
      </c>
      <c r="K1864">
        <f>IFERROR(VLOOKUP(D1864:D2576,'Факторы ликвидности'!C$4:L$2204,6,FALSE),0)</f>
        <v>0</v>
      </c>
      <c r="L1864">
        <f>IFERROR(VLOOKUP(D1864:D2576,'Факторы ликвидности'!C$4:L$2204,7,FALSE),0)</f>
        <v>0</v>
      </c>
      <c r="M1864">
        <f>IFERROR(VLOOKUP(D1864:D2576,'Факторы ликвидности'!C$4:L$2204,8,FALSE),0)</f>
        <v>0</v>
      </c>
      <c r="N1864">
        <f>IFERROR(VLOOKUP(D1864:D2576,'Факторы ликвидности'!C$4:L$2204,10,FALSE),0)</f>
        <v>24.52</v>
      </c>
    </row>
    <row r="1865" spans="2:14" x14ac:dyDescent="0.3">
      <c r="B1865">
        <v>1861</v>
      </c>
      <c r="C1865" s="18">
        <f t="shared" si="34"/>
        <v>7</v>
      </c>
      <c r="D1865" s="19">
        <v>41931</v>
      </c>
      <c r="E1865">
        <f>IFERROR(VLOOKUP(D1864:D2577,'Остатки на корсчетах'!B$3:D$4956,2,FALSE),0)</f>
        <v>0</v>
      </c>
      <c r="F1865">
        <f>IFERROR(VLOOKUP(D1865:D2577,Сальдо!C$3:D$4010,2,FALSE),0)</f>
        <v>0</v>
      </c>
      <c r="G1865">
        <f>IFERROR(VLOOKUP(D1865:D2577,'Факторы ликвидности'!C$4:L$2204,2,FALSE),0)</f>
        <v>0</v>
      </c>
      <c r="H1865">
        <f>IFERROR(VLOOKUP(D1865:D2577,'Факторы ликвидности'!C$4:L$2204,3,FALSE),0)</f>
        <v>0</v>
      </c>
      <c r="I1865">
        <f>IFERROR(VLOOKUP(D1865:D2577,'Факторы ликвидности'!C$4:L$2204,4,FALSE),0)</f>
        <v>0</v>
      </c>
      <c r="J1865">
        <f>IFERROR(VLOOKUP(D1865:D2577,'Факторы ликвидности'!C$4:L$2204,5,FALSE),0)</f>
        <v>0</v>
      </c>
      <c r="K1865">
        <f>IFERROR(VLOOKUP(D1865:D2577,'Факторы ликвидности'!C$4:L$2204,6,FALSE),0)</f>
        <v>0</v>
      </c>
      <c r="L1865">
        <f>IFERROR(VLOOKUP(D1865:D2577,'Факторы ликвидности'!C$4:L$2204,7,FALSE),0)</f>
        <v>0</v>
      </c>
      <c r="M1865">
        <f>IFERROR(VLOOKUP(D1865:D2577,'Факторы ликвидности'!C$4:L$2204,8,FALSE),0)</f>
        <v>0</v>
      </c>
      <c r="N1865">
        <f>IFERROR(VLOOKUP(D1865:D2577,'Факторы ликвидности'!C$4:L$2204,10,FALSE),0)</f>
        <v>0</v>
      </c>
    </row>
    <row r="1866" spans="2:14" x14ac:dyDescent="0.3">
      <c r="B1866">
        <v>1862</v>
      </c>
      <c r="C1866" s="18">
        <f t="shared" si="34"/>
        <v>6</v>
      </c>
      <c r="D1866" s="19">
        <v>41930</v>
      </c>
      <c r="E1866">
        <f>IFERROR(VLOOKUP(D1865:D2578,'Остатки на корсчетах'!B$3:D$4956,2,FALSE),0)</f>
        <v>0</v>
      </c>
      <c r="F1866">
        <f>IFERROR(VLOOKUP(D1866:D2578,Сальдо!C$3:D$4010,2,FALSE),0)</f>
        <v>0</v>
      </c>
      <c r="G1866">
        <f>IFERROR(VLOOKUP(D1866:D2578,'Факторы ликвидности'!C$4:L$2204,2,FALSE),0)</f>
        <v>0</v>
      </c>
      <c r="H1866">
        <f>IFERROR(VLOOKUP(D1866:D2578,'Факторы ликвидности'!C$4:L$2204,3,FALSE),0)</f>
        <v>0</v>
      </c>
      <c r="I1866">
        <f>IFERROR(VLOOKUP(D1866:D2578,'Факторы ликвидности'!C$4:L$2204,4,FALSE),0)</f>
        <v>0</v>
      </c>
      <c r="J1866">
        <f>IFERROR(VLOOKUP(D1866:D2578,'Факторы ликвидности'!C$4:L$2204,5,FALSE),0)</f>
        <v>0</v>
      </c>
      <c r="K1866">
        <f>IFERROR(VLOOKUP(D1866:D2578,'Факторы ликвидности'!C$4:L$2204,6,FALSE),0)</f>
        <v>0</v>
      </c>
      <c r="L1866">
        <f>IFERROR(VLOOKUP(D1866:D2578,'Факторы ликвидности'!C$4:L$2204,7,FALSE),0)</f>
        <v>0</v>
      </c>
      <c r="M1866">
        <f>IFERROR(VLOOKUP(D1866:D2578,'Факторы ликвидности'!C$4:L$2204,8,FALSE),0)</f>
        <v>0</v>
      </c>
      <c r="N1866">
        <f>IFERROR(VLOOKUP(D1866:D2578,'Факторы ликвидности'!C$4:L$2204,10,FALSE),0)</f>
        <v>0</v>
      </c>
    </row>
    <row r="1867" spans="2:14" x14ac:dyDescent="0.3">
      <c r="B1867">
        <v>1863</v>
      </c>
      <c r="C1867" s="18">
        <f t="shared" si="34"/>
        <v>5</v>
      </c>
      <c r="D1867" s="19">
        <v>41929</v>
      </c>
      <c r="E1867">
        <f>IFERROR(VLOOKUP(D1866:D2579,'Остатки на корсчетах'!B$3:D$4956,2,FALSE),0)</f>
        <v>984.1</v>
      </c>
      <c r="F1867">
        <f>IFERROR(VLOOKUP(D1867:D2579,Сальдо!C$3:D$4010,2,FALSE),0)</f>
        <v>-166.2</v>
      </c>
      <c r="G1867">
        <f>IFERROR(VLOOKUP(D1867:D2579,'Факторы ликвидности'!C$4:L$2204,2,FALSE),0)</f>
        <v>-35.340000000000003</v>
      </c>
      <c r="H1867">
        <f>IFERROR(VLOOKUP(D1867:D2579,'Факторы ликвидности'!C$4:L$2204,3,FALSE),0)</f>
        <v>57.29</v>
      </c>
      <c r="I1867">
        <f>IFERROR(VLOOKUP(D1867:D2579,'Факторы ликвидности'!C$4:L$2204,4,FALSE),0)</f>
        <v>0</v>
      </c>
      <c r="J1867">
        <f>IFERROR(VLOOKUP(D1867:D2579,'Факторы ликвидности'!C$4:L$2204,5,FALSE),0)</f>
        <v>0</v>
      </c>
      <c r="K1867">
        <f>IFERROR(VLOOKUP(D1867:D2579,'Факторы ликвидности'!C$4:L$2204,6,FALSE),0)</f>
        <v>0</v>
      </c>
      <c r="L1867">
        <f>IFERROR(VLOOKUP(D1867:D2579,'Факторы ликвидности'!C$4:L$2204,7,FALSE),0)</f>
        <v>0</v>
      </c>
      <c r="M1867">
        <f>IFERROR(VLOOKUP(D1867:D2579,'Факторы ликвидности'!C$4:L$2204,8,FALSE),0)</f>
        <v>0</v>
      </c>
      <c r="N1867">
        <f>IFERROR(VLOOKUP(D1867:D2579,'Факторы ликвидности'!C$4:L$2204,10,FALSE),0)</f>
        <v>277.19</v>
      </c>
    </row>
    <row r="1868" spans="2:14" x14ac:dyDescent="0.3">
      <c r="B1868">
        <v>1864</v>
      </c>
      <c r="C1868" s="18">
        <f t="shared" si="34"/>
        <v>4</v>
      </c>
      <c r="D1868" s="19">
        <v>41928</v>
      </c>
      <c r="E1868">
        <f>IFERROR(VLOOKUP(D1867:D2580,'Остатки на корсчетах'!B$3:D$4956,2,FALSE),0)</f>
        <v>1067.9000000000001</v>
      </c>
      <c r="F1868">
        <f>IFERROR(VLOOKUP(D1868:D2580,Сальдо!C$3:D$4010,2,FALSE),0)</f>
        <v>-82</v>
      </c>
      <c r="G1868">
        <f>IFERROR(VLOOKUP(D1868:D2580,'Факторы ликвидности'!C$4:L$2204,2,FALSE),0)</f>
        <v>-22.31</v>
      </c>
      <c r="H1868">
        <f>IFERROR(VLOOKUP(D1868:D2580,'Факторы ликвидности'!C$4:L$2204,3,FALSE),0)</f>
        <v>-31.47</v>
      </c>
      <c r="I1868">
        <f>IFERROR(VLOOKUP(D1868:D2580,'Факторы ликвидности'!C$4:L$2204,4,FALSE),0)</f>
        <v>0</v>
      </c>
      <c r="J1868">
        <f>IFERROR(VLOOKUP(D1868:D2580,'Факторы ликвидности'!C$4:L$2204,5,FALSE),0)</f>
        <v>0</v>
      </c>
      <c r="K1868">
        <f>IFERROR(VLOOKUP(D1868:D2580,'Факторы ликвидности'!C$4:L$2204,6,FALSE),0)</f>
        <v>0</v>
      </c>
      <c r="L1868">
        <f>IFERROR(VLOOKUP(D1868:D2580,'Факторы ликвидности'!C$4:L$2204,7,FALSE),0)</f>
        <v>0</v>
      </c>
      <c r="M1868">
        <f>IFERROR(VLOOKUP(D1868:D2580,'Факторы ликвидности'!C$4:L$2204,8,FALSE),0)</f>
        <v>-5.57</v>
      </c>
      <c r="N1868">
        <f>IFERROR(VLOOKUP(D1868:D2580,'Факторы ликвидности'!C$4:L$2204,10,FALSE),0)</f>
        <v>47.98</v>
      </c>
    </row>
    <row r="1869" spans="2:14" x14ac:dyDescent="0.3">
      <c r="B1869">
        <v>1865</v>
      </c>
      <c r="C1869" s="18">
        <f t="shared" si="34"/>
        <v>3</v>
      </c>
      <c r="D1869" s="19">
        <v>41927</v>
      </c>
      <c r="E1869">
        <f>IFERROR(VLOOKUP(D1868:D2581,'Остатки на корсчетах'!B$3:D$4956,2,FALSE),0)</f>
        <v>905</v>
      </c>
      <c r="F1869">
        <f>IFERROR(VLOOKUP(D1869:D2581,Сальдо!C$3:D$4010,2,FALSE),0)</f>
        <v>200.8</v>
      </c>
      <c r="G1869">
        <f>IFERROR(VLOOKUP(D1869:D2581,'Факторы ликвидности'!C$4:L$2204,2,FALSE),0)</f>
        <v>-6.61</v>
      </c>
      <c r="H1869">
        <f>IFERROR(VLOOKUP(D1869:D2581,'Факторы ликвидности'!C$4:L$2204,3,FALSE),0)</f>
        <v>-1.44</v>
      </c>
      <c r="I1869">
        <f>IFERROR(VLOOKUP(D1869:D2581,'Факторы ликвидности'!C$4:L$2204,4,FALSE),0)</f>
        <v>0</v>
      </c>
      <c r="J1869">
        <f>IFERROR(VLOOKUP(D1869:D2581,'Факторы ликвидности'!C$4:L$2204,5,FALSE),0)</f>
        <v>0</v>
      </c>
      <c r="K1869">
        <f>IFERROR(VLOOKUP(D1869:D2581,'Факторы ликвидности'!C$4:L$2204,6,FALSE),0)</f>
        <v>0</v>
      </c>
      <c r="L1869">
        <f>IFERROR(VLOOKUP(D1869:D2581,'Факторы ликвидности'!C$4:L$2204,7,FALSE),0)</f>
        <v>0</v>
      </c>
      <c r="M1869">
        <f>IFERROR(VLOOKUP(D1869:D2581,'Факторы ликвидности'!C$4:L$2204,8,FALSE),0)</f>
        <v>-1.1399999999999999</v>
      </c>
      <c r="N1869">
        <f>IFERROR(VLOOKUP(D1869:D2581,'Факторы ликвидности'!C$4:L$2204,10,FALSE),0)</f>
        <v>264.93</v>
      </c>
    </row>
    <row r="1870" spans="2:14" x14ac:dyDescent="0.3">
      <c r="B1870">
        <v>1866</v>
      </c>
      <c r="C1870" s="16">
        <f t="shared" si="34"/>
        <v>2</v>
      </c>
      <c r="D1870" s="17">
        <v>41926</v>
      </c>
      <c r="E1870">
        <f>IFERROR(VLOOKUP(D1869:D2582,'Остатки на корсчетах'!B$3:D$4956,2,FALSE),0)</f>
        <v>1003.6</v>
      </c>
      <c r="F1870">
        <f>IFERROR(VLOOKUP(D1870:D2582,Сальдо!C$3:D$4010,2,FALSE),0)</f>
        <v>-0.3</v>
      </c>
      <c r="G1870">
        <f>IFERROR(VLOOKUP(D1870:D2582,'Факторы ликвидности'!C$4:L$2204,2,FALSE),0)</f>
        <v>-3.11</v>
      </c>
      <c r="H1870">
        <f>IFERROR(VLOOKUP(D1870:D2582,'Факторы ликвидности'!C$4:L$2204,3,FALSE),0)</f>
        <v>-24.86</v>
      </c>
      <c r="I1870">
        <f>IFERROR(VLOOKUP(D1870:D2582,'Факторы ликвидности'!C$4:L$2204,4,FALSE),0)</f>
        <v>0</v>
      </c>
      <c r="J1870">
        <f>IFERROR(VLOOKUP(D1870:D2582,'Факторы ликвидности'!C$4:L$2204,5,FALSE),0)</f>
        <v>0</v>
      </c>
      <c r="K1870">
        <f>IFERROR(VLOOKUP(D1870:D2582,'Факторы ликвидности'!C$4:L$2204,6,FALSE),0)</f>
        <v>0</v>
      </c>
      <c r="L1870">
        <f>IFERROR(VLOOKUP(D1870:D2582,'Факторы ликвидности'!C$4:L$2204,7,FALSE),0)</f>
        <v>0</v>
      </c>
      <c r="M1870">
        <f>IFERROR(VLOOKUP(D1870:D2582,'Факторы ликвидности'!C$4:L$2204,8,FALSE),0)</f>
        <v>-0.04</v>
      </c>
      <c r="N1870">
        <f>IFERROR(VLOOKUP(D1870:D2582,'Факторы ликвидности'!C$4:L$2204,10,FALSE),0)</f>
        <v>39.049999999999997</v>
      </c>
    </row>
    <row r="1871" spans="2:14" x14ac:dyDescent="0.3">
      <c r="B1871">
        <v>1867</v>
      </c>
      <c r="C1871" s="16">
        <f t="shared" si="34"/>
        <v>1</v>
      </c>
      <c r="D1871" s="17">
        <v>41925</v>
      </c>
      <c r="E1871">
        <f>IFERROR(VLOOKUP(D1870:D2583,'Остатки на корсчетах'!B$3:D$4956,2,FALSE),0)</f>
        <v>764.8</v>
      </c>
      <c r="F1871">
        <f>IFERROR(VLOOKUP(D1871:D2583,Сальдо!C$3:D$4010,2,FALSE),0)</f>
        <v>14.9</v>
      </c>
      <c r="G1871">
        <f>IFERROR(VLOOKUP(D1871:D2583,'Факторы ликвидности'!C$4:L$2204,2,FALSE),0)</f>
        <v>21.18</v>
      </c>
      <c r="H1871">
        <f>IFERROR(VLOOKUP(D1871:D2583,'Факторы ликвидности'!C$4:L$2204,3,FALSE),0)</f>
        <v>-58.25</v>
      </c>
      <c r="I1871">
        <f>IFERROR(VLOOKUP(D1871:D2583,'Факторы ликвидности'!C$4:L$2204,4,FALSE),0)</f>
        <v>0</v>
      </c>
      <c r="J1871">
        <f>IFERROR(VLOOKUP(D1871:D2583,'Факторы ликвидности'!C$4:L$2204,5,FALSE),0)</f>
        <v>0</v>
      </c>
      <c r="K1871">
        <f>IFERROR(VLOOKUP(D1871:D2583,'Факторы ликвидности'!C$4:L$2204,6,FALSE),0)</f>
        <v>0</v>
      </c>
      <c r="L1871">
        <f>IFERROR(VLOOKUP(D1871:D2583,'Факторы ликвидности'!C$4:L$2204,7,FALSE),0)</f>
        <v>0</v>
      </c>
      <c r="M1871">
        <f>IFERROR(VLOOKUP(D1871:D2583,'Факторы ликвидности'!C$4:L$2204,8,FALSE),0)</f>
        <v>0.13</v>
      </c>
      <c r="N1871">
        <f>IFERROR(VLOOKUP(D1871:D2583,'Факторы ликвидности'!C$4:L$2204,10,FALSE),0)</f>
        <v>277.44</v>
      </c>
    </row>
    <row r="1872" spans="2:14" x14ac:dyDescent="0.3">
      <c r="B1872">
        <v>1868</v>
      </c>
      <c r="C1872" s="16">
        <f t="shared" si="34"/>
        <v>7</v>
      </c>
      <c r="D1872" s="17">
        <v>41924</v>
      </c>
      <c r="E1872">
        <f>IFERROR(VLOOKUP(D1871:D2584,'Остатки на корсчетах'!B$3:D$4956,2,FALSE),0)</f>
        <v>0</v>
      </c>
      <c r="F1872">
        <f>IFERROR(VLOOKUP(D1872:D2584,Сальдо!C$3:D$4010,2,FALSE),0)</f>
        <v>0</v>
      </c>
      <c r="G1872">
        <f>IFERROR(VLOOKUP(D1872:D2584,'Факторы ликвидности'!C$4:L$2204,2,FALSE),0)</f>
        <v>0</v>
      </c>
      <c r="H1872">
        <f>IFERROR(VLOOKUP(D1872:D2584,'Факторы ликвидности'!C$4:L$2204,3,FALSE),0)</f>
        <v>0</v>
      </c>
      <c r="I1872">
        <f>IFERROR(VLOOKUP(D1872:D2584,'Факторы ликвидности'!C$4:L$2204,4,FALSE),0)</f>
        <v>0</v>
      </c>
      <c r="J1872">
        <f>IFERROR(VLOOKUP(D1872:D2584,'Факторы ликвидности'!C$4:L$2204,5,FALSE),0)</f>
        <v>0</v>
      </c>
      <c r="K1872">
        <f>IFERROR(VLOOKUP(D1872:D2584,'Факторы ликвидности'!C$4:L$2204,6,FALSE),0)</f>
        <v>0</v>
      </c>
      <c r="L1872">
        <f>IFERROR(VLOOKUP(D1872:D2584,'Факторы ликвидности'!C$4:L$2204,7,FALSE),0)</f>
        <v>0</v>
      </c>
      <c r="M1872">
        <f>IFERROR(VLOOKUP(D1872:D2584,'Факторы ликвидности'!C$4:L$2204,8,FALSE),0)</f>
        <v>0</v>
      </c>
      <c r="N1872">
        <f>IFERROR(VLOOKUP(D1872:D2584,'Факторы ликвидности'!C$4:L$2204,10,FALSE),0)</f>
        <v>0</v>
      </c>
    </row>
    <row r="1873" spans="2:14" x14ac:dyDescent="0.3">
      <c r="B1873">
        <v>1869</v>
      </c>
      <c r="C1873" s="16">
        <f t="shared" si="34"/>
        <v>6</v>
      </c>
      <c r="D1873" s="17">
        <v>41923</v>
      </c>
      <c r="E1873">
        <f>IFERROR(VLOOKUP(D1872:D2585,'Остатки на корсчетах'!B$3:D$4956,2,FALSE),0)</f>
        <v>0</v>
      </c>
      <c r="F1873">
        <f>IFERROR(VLOOKUP(D1873:D2585,Сальдо!C$3:D$4010,2,FALSE),0)</f>
        <v>0</v>
      </c>
      <c r="G1873">
        <f>IFERROR(VLOOKUP(D1873:D2585,'Факторы ликвидности'!C$4:L$2204,2,FALSE),0)</f>
        <v>0</v>
      </c>
      <c r="H1873">
        <f>IFERROR(VLOOKUP(D1873:D2585,'Факторы ликвидности'!C$4:L$2204,3,FALSE),0)</f>
        <v>0</v>
      </c>
      <c r="I1873">
        <f>IFERROR(VLOOKUP(D1873:D2585,'Факторы ликвидности'!C$4:L$2204,4,FALSE),0)</f>
        <v>0</v>
      </c>
      <c r="J1873">
        <f>IFERROR(VLOOKUP(D1873:D2585,'Факторы ликвидности'!C$4:L$2204,5,FALSE),0)</f>
        <v>0</v>
      </c>
      <c r="K1873">
        <f>IFERROR(VLOOKUP(D1873:D2585,'Факторы ликвидности'!C$4:L$2204,6,FALSE),0)</f>
        <v>0</v>
      </c>
      <c r="L1873">
        <f>IFERROR(VLOOKUP(D1873:D2585,'Факторы ликвидности'!C$4:L$2204,7,FALSE),0)</f>
        <v>0</v>
      </c>
      <c r="M1873">
        <f>IFERROR(VLOOKUP(D1873:D2585,'Факторы ликвидности'!C$4:L$2204,8,FALSE),0)</f>
        <v>0</v>
      </c>
      <c r="N1873">
        <f>IFERROR(VLOOKUP(D1873:D2585,'Факторы ликвидности'!C$4:L$2204,10,FALSE),0)</f>
        <v>0</v>
      </c>
    </row>
    <row r="1874" spans="2:14" x14ac:dyDescent="0.3">
      <c r="B1874">
        <v>1870</v>
      </c>
      <c r="C1874" s="16">
        <f t="shared" si="34"/>
        <v>5</v>
      </c>
      <c r="D1874" s="17">
        <v>41922</v>
      </c>
      <c r="E1874">
        <f>IFERROR(VLOOKUP(D1873:D2586,'Остатки на корсчетах'!B$3:D$4956,2,FALSE),0)</f>
        <v>734.6</v>
      </c>
      <c r="F1874">
        <f>IFERROR(VLOOKUP(D1874:D2586,Сальдо!C$3:D$4010,2,FALSE),0)</f>
        <v>134.30000000000001</v>
      </c>
      <c r="G1874">
        <f>IFERROR(VLOOKUP(D1874:D2586,'Факторы ликвидности'!C$4:L$2204,2,FALSE),0)</f>
        <v>-48.27</v>
      </c>
      <c r="H1874">
        <f>IFERROR(VLOOKUP(D1874:D2586,'Факторы ликвидности'!C$4:L$2204,3,FALSE),0)</f>
        <v>47.04</v>
      </c>
      <c r="I1874">
        <f>IFERROR(VLOOKUP(D1874:D2586,'Факторы ликвидности'!C$4:L$2204,4,FALSE),0)</f>
        <v>0</v>
      </c>
      <c r="J1874">
        <f>IFERROR(VLOOKUP(D1874:D2586,'Факторы ликвидности'!C$4:L$2204,5,FALSE),0)</f>
        <v>0</v>
      </c>
      <c r="K1874">
        <f>IFERROR(VLOOKUP(D1874:D2586,'Факторы ликвидности'!C$4:L$2204,6,FALSE),0)</f>
        <v>0</v>
      </c>
      <c r="L1874">
        <f>IFERROR(VLOOKUP(D1874:D2586,'Факторы ликвидности'!C$4:L$2204,7,FALSE),0)</f>
        <v>0</v>
      </c>
      <c r="M1874">
        <f>IFERROR(VLOOKUP(D1874:D2586,'Факторы ликвидности'!C$4:L$2204,8,FALSE),0)</f>
        <v>0</v>
      </c>
      <c r="N1874">
        <f>IFERROR(VLOOKUP(D1874:D2586,'Факторы ликвидности'!C$4:L$2204,10,FALSE),0)</f>
        <v>66.05</v>
      </c>
    </row>
    <row r="1875" spans="2:14" x14ac:dyDescent="0.3">
      <c r="B1875">
        <v>1871</v>
      </c>
      <c r="C1875" s="16">
        <f t="shared" si="34"/>
        <v>4</v>
      </c>
      <c r="D1875" s="17">
        <v>41921</v>
      </c>
      <c r="E1875">
        <f>IFERROR(VLOOKUP(D1874:D2587,'Остатки на корсчетах'!B$3:D$4956,2,FALSE),0)</f>
        <v>647.1</v>
      </c>
      <c r="F1875">
        <f>IFERROR(VLOOKUP(D1875:D2587,Сальдо!C$3:D$4010,2,FALSE),0)</f>
        <v>198.1</v>
      </c>
      <c r="G1875">
        <f>IFERROR(VLOOKUP(D1875:D2587,'Факторы ликвидности'!C$4:L$2204,2,FALSE),0)</f>
        <v>-33.4</v>
      </c>
      <c r="H1875">
        <f>IFERROR(VLOOKUP(D1875:D2587,'Факторы ликвидности'!C$4:L$2204,3,FALSE),0)</f>
        <v>91.38</v>
      </c>
      <c r="I1875">
        <f>IFERROR(VLOOKUP(D1875:D2587,'Факторы ликвидности'!C$4:L$2204,4,FALSE),0)</f>
        <v>0</v>
      </c>
      <c r="J1875">
        <f>IFERROR(VLOOKUP(D1875:D2587,'Факторы ликвидности'!C$4:L$2204,5,FALSE),0)</f>
        <v>0</v>
      </c>
      <c r="K1875">
        <f>IFERROR(VLOOKUP(D1875:D2587,'Факторы ликвидности'!C$4:L$2204,6,FALSE),0)</f>
        <v>0</v>
      </c>
      <c r="L1875">
        <f>IFERROR(VLOOKUP(D1875:D2587,'Факторы ликвидности'!C$4:L$2204,7,FALSE),0)</f>
        <v>0</v>
      </c>
      <c r="M1875">
        <f>IFERROR(VLOOKUP(D1875:D2587,'Факторы ликвидности'!C$4:L$2204,8,FALSE),0)</f>
        <v>0</v>
      </c>
      <c r="N1875">
        <f>IFERROR(VLOOKUP(D1875:D2587,'Факторы ликвидности'!C$4:L$2204,10,FALSE),0)</f>
        <v>89.58</v>
      </c>
    </row>
    <row r="1876" spans="2:14" x14ac:dyDescent="0.3">
      <c r="B1876">
        <v>1872</v>
      </c>
      <c r="C1876" s="16">
        <f t="shared" si="34"/>
        <v>3</v>
      </c>
      <c r="D1876" s="17">
        <v>41920</v>
      </c>
      <c r="E1876">
        <f>IFERROR(VLOOKUP(D1875:D2588,'Остатки на корсчетах'!B$3:D$4956,2,FALSE),0)</f>
        <v>696.9</v>
      </c>
      <c r="F1876">
        <f>IFERROR(VLOOKUP(D1876:D2588,Сальдо!C$3:D$4010,2,FALSE),0)</f>
        <v>421.4</v>
      </c>
      <c r="G1876">
        <f>IFERROR(VLOOKUP(D1876:D2588,'Факторы ликвидности'!C$4:L$2204,2,FALSE),0)</f>
        <v>-9.98</v>
      </c>
      <c r="H1876">
        <f>IFERROR(VLOOKUP(D1876:D2588,'Факторы ликвидности'!C$4:L$2204,3,FALSE),0)</f>
        <v>-197.55</v>
      </c>
      <c r="I1876">
        <f>IFERROR(VLOOKUP(D1876:D2588,'Факторы ликвидности'!C$4:L$2204,4,FALSE),0)</f>
        <v>0</v>
      </c>
      <c r="J1876">
        <f>IFERROR(VLOOKUP(D1876:D2588,'Факторы ликвидности'!C$4:L$2204,5,FALSE),0)</f>
        <v>0</v>
      </c>
      <c r="K1876">
        <f>IFERROR(VLOOKUP(D1876:D2588,'Факторы ликвидности'!C$4:L$2204,6,FALSE),0)</f>
        <v>0</v>
      </c>
      <c r="L1876">
        <f>IFERROR(VLOOKUP(D1876:D2588,'Факторы ликвидности'!C$4:L$2204,7,FALSE),0)</f>
        <v>0</v>
      </c>
      <c r="M1876">
        <f>IFERROR(VLOOKUP(D1876:D2588,'Факторы ликвидности'!C$4:L$2204,8,FALSE),0)</f>
        <v>0.01</v>
      </c>
      <c r="N1876">
        <f>IFERROR(VLOOKUP(D1876:D2588,'Факторы ликвидности'!C$4:L$2204,10,FALSE),0)</f>
        <v>175.41</v>
      </c>
    </row>
    <row r="1877" spans="2:14" x14ac:dyDescent="0.3">
      <c r="B1877">
        <v>1873</v>
      </c>
      <c r="C1877" s="18">
        <f t="shared" si="34"/>
        <v>2</v>
      </c>
      <c r="D1877" s="8">
        <v>41919</v>
      </c>
      <c r="E1877">
        <f>IFERROR(VLOOKUP(D1876:D2589,'Остатки на корсчетах'!B$3:D$4956,2,FALSE),0)</f>
        <v>620.70000000000005</v>
      </c>
      <c r="F1877">
        <f>IFERROR(VLOOKUP(D1877:D2589,Сальдо!C$3:D$4010,2,FALSE),0)</f>
        <v>303.39999999999998</v>
      </c>
      <c r="G1877">
        <f>IFERROR(VLOOKUP(D1877:D2589,'Факторы ликвидности'!C$4:L$2204,2,FALSE),0)</f>
        <v>3.72</v>
      </c>
      <c r="H1877">
        <f>IFERROR(VLOOKUP(D1877:D2589,'Факторы ликвидности'!C$4:L$2204,3,FALSE),0)</f>
        <v>53.03</v>
      </c>
      <c r="I1877">
        <f>IFERROR(VLOOKUP(D1877:D2589,'Факторы ликвидности'!C$4:L$2204,4,FALSE),0)</f>
        <v>0</v>
      </c>
      <c r="J1877">
        <f>IFERROR(VLOOKUP(D1877:D2589,'Факторы ликвидности'!C$4:L$2204,5,FALSE),0)</f>
        <v>0</v>
      </c>
      <c r="K1877">
        <f>IFERROR(VLOOKUP(D1877:D2589,'Факторы ликвидности'!C$4:L$2204,6,FALSE),0)</f>
        <v>0</v>
      </c>
      <c r="L1877">
        <f>IFERROR(VLOOKUP(D1877:D2589,'Факторы ликвидности'!C$4:L$2204,7,FALSE),0)</f>
        <v>0</v>
      </c>
      <c r="M1877">
        <f>IFERROR(VLOOKUP(D1877:D2589,'Факторы ликвидности'!C$4:L$2204,8,FALSE),0)</f>
        <v>0</v>
      </c>
      <c r="N1877">
        <f>IFERROR(VLOOKUP(D1877:D2589,'Факторы ликвидности'!C$4:L$2204,10,FALSE),0)</f>
        <v>36.200000000000003</v>
      </c>
    </row>
    <row r="1878" spans="2:14" x14ac:dyDescent="0.3">
      <c r="B1878">
        <v>1874</v>
      </c>
      <c r="C1878" s="18">
        <f t="shared" si="34"/>
        <v>1</v>
      </c>
      <c r="D1878" s="8">
        <v>41918</v>
      </c>
      <c r="E1878">
        <f>IFERROR(VLOOKUP(D1877:D2590,'Остатки на корсчетах'!B$3:D$4956,2,FALSE),0)</f>
        <v>574.79999999999995</v>
      </c>
      <c r="F1878">
        <f>IFERROR(VLOOKUP(D1878:D2590,Сальдо!C$3:D$4010,2,FALSE),0)</f>
        <v>363.1</v>
      </c>
      <c r="G1878">
        <f>IFERROR(VLOOKUP(D1878:D2590,'Факторы ликвидности'!C$4:L$2204,2,FALSE),0)</f>
        <v>21.63</v>
      </c>
      <c r="H1878">
        <f>IFERROR(VLOOKUP(D1878:D2590,'Факторы ликвидности'!C$4:L$2204,3,FALSE),0)</f>
        <v>-17.38</v>
      </c>
      <c r="I1878">
        <f>IFERROR(VLOOKUP(D1878:D2590,'Факторы ликвидности'!C$4:L$2204,4,FALSE),0)</f>
        <v>0</v>
      </c>
      <c r="J1878">
        <f>IFERROR(VLOOKUP(D1878:D2590,'Факторы ликвидности'!C$4:L$2204,5,FALSE),0)</f>
        <v>0</v>
      </c>
      <c r="K1878">
        <f>IFERROR(VLOOKUP(D1878:D2590,'Факторы ликвидности'!C$4:L$2204,6,FALSE),0)</f>
        <v>0</v>
      </c>
      <c r="L1878">
        <f>IFERROR(VLOOKUP(D1878:D2590,'Факторы ликвидности'!C$4:L$2204,7,FALSE),0)</f>
        <v>0</v>
      </c>
      <c r="M1878">
        <f>IFERROR(VLOOKUP(D1878:D2590,'Факторы ликвидности'!C$4:L$2204,8,FALSE),0)</f>
        <v>0.04</v>
      </c>
      <c r="N1878">
        <f>IFERROR(VLOOKUP(D1878:D2590,'Факторы ликвидности'!C$4:L$2204,10,FALSE),0)</f>
        <v>80.56</v>
      </c>
    </row>
    <row r="1879" spans="2:14" x14ac:dyDescent="0.3">
      <c r="B1879">
        <v>1875</v>
      </c>
      <c r="C1879" s="18">
        <f t="shared" si="34"/>
        <v>7</v>
      </c>
      <c r="D1879" s="19">
        <v>41917</v>
      </c>
      <c r="E1879">
        <f>IFERROR(VLOOKUP(D1878:D2591,'Остатки на корсчетах'!B$3:D$4956,2,FALSE),0)</f>
        <v>0</v>
      </c>
      <c r="F1879">
        <f>IFERROR(VLOOKUP(D1879:D2591,Сальдо!C$3:D$4010,2,FALSE),0)</f>
        <v>0</v>
      </c>
      <c r="G1879">
        <f>IFERROR(VLOOKUP(D1879:D2591,'Факторы ликвидности'!C$4:L$2204,2,FALSE),0)</f>
        <v>0</v>
      </c>
      <c r="H1879">
        <f>IFERROR(VLOOKUP(D1879:D2591,'Факторы ликвидности'!C$4:L$2204,3,FALSE),0)</f>
        <v>0</v>
      </c>
      <c r="I1879">
        <f>IFERROR(VLOOKUP(D1879:D2591,'Факторы ликвидности'!C$4:L$2204,4,FALSE),0)</f>
        <v>0</v>
      </c>
      <c r="J1879">
        <f>IFERROR(VLOOKUP(D1879:D2591,'Факторы ликвидности'!C$4:L$2204,5,FALSE),0)</f>
        <v>0</v>
      </c>
      <c r="K1879">
        <f>IFERROR(VLOOKUP(D1879:D2591,'Факторы ликвидности'!C$4:L$2204,6,FALSE),0)</f>
        <v>0</v>
      </c>
      <c r="L1879">
        <f>IFERROR(VLOOKUP(D1879:D2591,'Факторы ликвидности'!C$4:L$2204,7,FALSE),0)</f>
        <v>0</v>
      </c>
      <c r="M1879">
        <f>IFERROR(VLOOKUP(D1879:D2591,'Факторы ликвидности'!C$4:L$2204,8,FALSE),0)</f>
        <v>0</v>
      </c>
      <c r="N1879">
        <f>IFERROR(VLOOKUP(D1879:D2591,'Факторы ликвидности'!C$4:L$2204,10,FALSE),0)</f>
        <v>0</v>
      </c>
    </row>
    <row r="1880" spans="2:14" x14ac:dyDescent="0.3">
      <c r="B1880">
        <v>1876</v>
      </c>
      <c r="C1880" s="18">
        <f t="shared" si="34"/>
        <v>6</v>
      </c>
      <c r="D1880" s="19">
        <v>41916</v>
      </c>
      <c r="E1880">
        <f>IFERROR(VLOOKUP(D1879:D2592,'Остатки на корсчетах'!B$3:D$4956,2,FALSE),0)</f>
        <v>0</v>
      </c>
      <c r="F1880">
        <f>IFERROR(VLOOKUP(D1880:D2592,Сальдо!C$3:D$4010,2,FALSE),0)</f>
        <v>0</v>
      </c>
      <c r="G1880">
        <f>IFERROR(VLOOKUP(D1880:D2592,'Факторы ликвидности'!C$4:L$2204,2,FALSE),0)</f>
        <v>0</v>
      </c>
      <c r="H1880">
        <f>IFERROR(VLOOKUP(D1880:D2592,'Факторы ликвидности'!C$4:L$2204,3,FALSE),0)</f>
        <v>0</v>
      </c>
      <c r="I1880">
        <f>IFERROR(VLOOKUP(D1880:D2592,'Факторы ликвидности'!C$4:L$2204,4,FALSE),0)</f>
        <v>0</v>
      </c>
      <c r="J1880">
        <f>IFERROR(VLOOKUP(D1880:D2592,'Факторы ликвидности'!C$4:L$2204,5,FALSE),0)</f>
        <v>0</v>
      </c>
      <c r="K1880">
        <f>IFERROR(VLOOKUP(D1880:D2592,'Факторы ликвидности'!C$4:L$2204,6,FALSE),0)</f>
        <v>0</v>
      </c>
      <c r="L1880">
        <f>IFERROR(VLOOKUP(D1880:D2592,'Факторы ликвидности'!C$4:L$2204,7,FALSE),0)</f>
        <v>0</v>
      </c>
      <c r="M1880">
        <f>IFERROR(VLOOKUP(D1880:D2592,'Факторы ликвидности'!C$4:L$2204,8,FALSE),0)</f>
        <v>0</v>
      </c>
      <c r="N1880">
        <f>IFERROR(VLOOKUP(D1880:D2592,'Факторы ликвидности'!C$4:L$2204,10,FALSE),0)</f>
        <v>0</v>
      </c>
    </row>
    <row r="1881" spans="2:14" x14ac:dyDescent="0.3">
      <c r="B1881">
        <v>1877</v>
      </c>
      <c r="C1881" s="18">
        <f t="shared" si="34"/>
        <v>5</v>
      </c>
      <c r="D1881" s="19">
        <v>41915</v>
      </c>
      <c r="E1881">
        <f>IFERROR(VLOOKUP(D1880:D2593,'Остатки на корсчетах'!B$3:D$4956,2,FALSE),0)</f>
        <v>685.5</v>
      </c>
      <c r="F1881">
        <f>IFERROR(VLOOKUP(D1881:D2593,Сальдо!C$3:D$4010,2,FALSE),0)</f>
        <v>224.2</v>
      </c>
      <c r="G1881">
        <f>IFERROR(VLOOKUP(D1881:D2593,'Факторы ликвидности'!C$4:L$2204,2,FALSE),0)</f>
        <v>-43.41</v>
      </c>
      <c r="H1881">
        <f>IFERROR(VLOOKUP(D1881:D2593,'Факторы ликвидности'!C$4:L$2204,3,FALSE),0)</f>
        <v>87.48</v>
      </c>
      <c r="I1881">
        <f>IFERROR(VLOOKUP(D1881:D2593,'Факторы ликвидности'!C$4:L$2204,4,FALSE),0)</f>
        <v>0</v>
      </c>
      <c r="J1881">
        <f>IFERROR(VLOOKUP(D1881:D2593,'Факторы ликвидности'!C$4:L$2204,5,FALSE),0)</f>
        <v>0</v>
      </c>
      <c r="K1881">
        <f>IFERROR(VLOOKUP(D1881:D2593,'Факторы ликвидности'!C$4:L$2204,6,FALSE),0)</f>
        <v>0</v>
      </c>
      <c r="L1881">
        <f>IFERROR(VLOOKUP(D1881:D2593,'Факторы ликвидности'!C$4:L$2204,7,FALSE),0)</f>
        <v>0</v>
      </c>
      <c r="M1881">
        <f>IFERROR(VLOOKUP(D1881:D2593,'Факторы ликвидности'!C$4:L$2204,8,FALSE),0)</f>
        <v>0</v>
      </c>
      <c r="N1881">
        <f>IFERROR(VLOOKUP(D1881:D2593,'Факторы ликвидности'!C$4:L$2204,10,FALSE),0)</f>
        <v>-154.69999999999999</v>
      </c>
    </row>
    <row r="1882" spans="2:14" x14ac:dyDescent="0.3">
      <c r="B1882">
        <v>1878</v>
      </c>
      <c r="C1882" s="18">
        <f t="shared" si="34"/>
        <v>4</v>
      </c>
      <c r="D1882" s="19">
        <v>41914</v>
      </c>
      <c r="E1882">
        <f>IFERROR(VLOOKUP(D1881:D2594,'Остатки на корсчетах'!B$3:D$4956,2,FALSE),0)</f>
        <v>796.3</v>
      </c>
      <c r="F1882">
        <f>IFERROR(VLOOKUP(D1882:D2594,Сальдо!C$3:D$4010,2,FALSE),0)</f>
        <v>100.6</v>
      </c>
      <c r="G1882">
        <f>IFERROR(VLOOKUP(D1882:D2594,'Факторы ликвидности'!C$4:L$2204,2,FALSE),0)</f>
        <v>-19.38</v>
      </c>
      <c r="H1882">
        <f>IFERROR(VLOOKUP(D1882:D2594,'Факторы ликвидности'!C$4:L$2204,3,FALSE),0)</f>
        <v>34.32</v>
      </c>
      <c r="I1882">
        <f>IFERROR(VLOOKUP(D1882:D2594,'Факторы ликвидности'!C$4:L$2204,4,FALSE),0)</f>
        <v>0</v>
      </c>
      <c r="J1882">
        <f>IFERROR(VLOOKUP(D1882:D2594,'Факторы ликвидности'!C$4:L$2204,5,FALSE),0)</f>
        <v>0</v>
      </c>
      <c r="K1882">
        <f>IFERROR(VLOOKUP(D1882:D2594,'Факторы ликвидности'!C$4:L$2204,6,FALSE),0)</f>
        <v>0</v>
      </c>
      <c r="L1882">
        <f>IFERROR(VLOOKUP(D1882:D2594,'Факторы ликвидности'!C$4:L$2204,7,FALSE),0)</f>
        <v>0</v>
      </c>
      <c r="M1882">
        <f>IFERROR(VLOOKUP(D1882:D2594,'Факторы ликвидности'!C$4:L$2204,8,FALSE),0)</f>
        <v>0</v>
      </c>
      <c r="N1882">
        <f>IFERROR(VLOOKUP(D1882:D2594,'Факторы ликвидности'!C$4:L$2204,10,FALSE),0)</f>
        <v>-125.64</v>
      </c>
    </row>
    <row r="1883" spans="2:14" x14ac:dyDescent="0.3">
      <c r="B1883">
        <v>1879</v>
      </c>
      <c r="C1883" s="18">
        <f t="shared" si="34"/>
        <v>3</v>
      </c>
      <c r="D1883" s="19">
        <v>41913</v>
      </c>
      <c r="E1883">
        <f>IFERROR(VLOOKUP(D1882:D2595,'Остатки на корсчетах'!B$3:D$4956,2,FALSE),0)</f>
        <v>1358.6</v>
      </c>
      <c r="F1883">
        <f>IFERROR(VLOOKUP(D1883:D2595,Сальдо!C$3:D$4010,2,FALSE),0)</f>
        <v>-504</v>
      </c>
      <c r="G1883">
        <f>IFERROR(VLOOKUP(D1883:D2595,'Факторы ликвидности'!C$4:L$2204,2,FALSE),0)</f>
        <v>8.93</v>
      </c>
      <c r="H1883">
        <f>IFERROR(VLOOKUP(D1883:D2595,'Факторы ликвидности'!C$4:L$2204,3,FALSE),0)</f>
        <v>66.89</v>
      </c>
      <c r="I1883">
        <f>IFERROR(VLOOKUP(D1883:D2595,'Факторы ликвидности'!C$4:L$2204,4,FALSE),0)</f>
        <v>0</v>
      </c>
      <c r="J1883">
        <f>IFERROR(VLOOKUP(D1883:D2595,'Факторы ликвидности'!C$4:L$2204,5,FALSE),0)</f>
        <v>0</v>
      </c>
      <c r="K1883">
        <f>IFERROR(VLOOKUP(D1883:D2595,'Факторы ликвидности'!C$4:L$2204,6,FALSE),0)</f>
        <v>0</v>
      </c>
      <c r="L1883">
        <f>IFERROR(VLOOKUP(D1883:D2595,'Факторы ликвидности'!C$4:L$2204,7,FALSE),0)</f>
        <v>0</v>
      </c>
      <c r="M1883">
        <f>IFERROR(VLOOKUP(D1883:D2595,'Факторы ликвидности'!C$4:L$2204,8,FALSE),0)</f>
        <v>0</v>
      </c>
      <c r="N1883">
        <f>IFERROR(VLOOKUP(D1883:D2595,'Факторы ликвидности'!C$4:L$2204,10,FALSE),0)</f>
        <v>-638.13</v>
      </c>
    </row>
    <row r="1884" spans="2:14" x14ac:dyDescent="0.3">
      <c r="B1884">
        <v>1880</v>
      </c>
      <c r="C1884" s="16">
        <f t="shared" si="34"/>
        <v>2</v>
      </c>
      <c r="D1884" s="17">
        <v>41912</v>
      </c>
      <c r="E1884">
        <f>IFERROR(VLOOKUP(D1883:D2596,'Остатки на корсчетах'!B$3:D$4956,2,FALSE),0)</f>
        <v>1438</v>
      </c>
      <c r="F1884">
        <f>IFERROR(VLOOKUP(D1884:D2596,Сальдо!C$3:D$4010,2,FALSE),0)</f>
        <v>-129.19999999999999</v>
      </c>
      <c r="G1884">
        <f>IFERROR(VLOOKUP(D1884:D2596,'Факторы ликвидности'!C$4:L$2204,2,FALSE),0)</f>
        <v>34.619999999999997</v>
      </c>
      <c r="H1884">
        <f>IFERROR(VLOOKUP(D1884:D2596,'Факторы ликвидности'!C$4:L$2204,3,FALSE),0)</f>
        <v>85.69</v>
      </c>
      <c r="I1884">
        <f>IFERROR(VLOOKUP(D1884:D2596,'Факторы ликвидности'!C$4:L$2204,4,FALSE),0)</f>
        <v>0</v>
      </c>
      <c r="J1884">
        <f>IFERROR(VLOOKUP(D1884:D2596,'Факторы ликвидности'!C$4:L$2204,5,FALSE),0)</f>
        <v>0</v>
      </c>
      <c r="K1884">
        <f>IFERROR(VLOOKUP(D1884:D2596,'Факторы ликвидности'!C$4:L$2204,6,FALSE),0)</f>
        <v>0</v>
      </c>
      <c r="L1884">
        <f>IFERROR(VLOOKUP(D1884:D2596,'Факторы ликвидности'!C$4:L$2204,7,FALSE),0)</f>
        <v>0</v>
      </c>
      <c r="M1884">
        <f>IFERROR(VLOOKUP(D1884:D2596,'Факторы ликвидности'!C$4:L$2204,8,FALSE),0)</f>
        <v>-0.01</v>
      </c>
      <c r="N1884">
        <f>IFERROR(VLOOKUP(D1884:D2596,'Факторы ликвидности'!C$4:L$2204,10,FALSE),0)</f>
        <v>-199.65</v>
      </c>
    </row>
    <row r="1885" spans="2:14" x14ac:dyDescent="0.3">
      <c r="B1885">
        <v>1881</v>
      </c>
      <c r="C1885" s="16">
        <f t="shared" si="34"/>
        <v>1</v>
      </c>
      <c r="D1885" s="17">
        <v>41911</v>
      </c>
      <c r="E1885">
        <f>IFERROR(VLOOKUP(D1884:D2597,'Остатки на корсчетах'!B$3:D$4956,2,FALSE),0)</f>
        <v>1292.9000000000001</v>
      </c>
      <c r="F1885">
        <f>IFERROR(VLOOKUP(D1885:D2597,Сальдо!C$3:D$4010,2,FALSE),0)</f>
        <v>-26.4</v>
      </c>
      <c r="G1885">
        <f>IFERROR(VLOOKUP(D1885:D2597,'Факторы ликвидности'!C$4:L$2204,2,FALSE),0)</f>
        <v>51.72</v>
      </c>
      <c r="H1885">
        <f>IFERROR(VLOOKUP(D1885:D2597,'Факторы ликвидности'!C$4:L$2204,3,FALSE),0)</f>
        <v>-4.72</v>
      </c>
      <c r="I1885">
        <f>IFERROR(VLOOKUP(D1885:D2597,'Факторы ликвидности'!C$4:L$2204,4,FALSE),0)</f>
        <v>0</v>
      </c>
      <c r="J1885">
        <f>IFERROR(VLOOKUP(D1885:D2597,'Факторы ликвидности'!C$4:L$2204,5,FALSE),0)</f>
        <v>0</v>
      </c>
      <c r="K1885">
        <f>IFERROR(VLOOKUP(D1885:D2597,'Факторы ликвидности'!C$4:L$2204,6,FALSE),0)</f>
        <v>0</v>
      </c>
      <c r="L1885">
        <f>IFERROR(VLOOKUP(D1885:D2597,'Факторы ликвидности'!C$4:L$2204,7,FALSE),0)</f>
        <v>0</v>
      </c>
      <c r="M1885">
        <f>IFERROR(VLOOKUP(D1885:D2597,'Факторы ликвидности'!C$4:L$2204,8,FALSE),0)</f>
        <v>0</v>
      </c>
      <c r="N1885">
        <f>IFERROR(VLOOKUP(D1885:D2597,'Факторы ликвидности'!C$4:L$2204,10,FALSE),0)</f>
        <v>98.12</v>
      </c>
    </row>
    <row r="1886" spans="2:14" x14ac:dyDescent="0.3">
      <c r="B1886">
        <v>1882</v>
      </c>
      <c r="C1886" s="16">
        <f t="shared" si="34"/>
        <v>7</v>
      </c>
      <c r="D1886" s="17">
        <v>41910</v>
      </c>
      <c r="E1886">
        <f>IFERROR(VLOOKUP(D1885:D2598,'Остатки на корсчетах'!B$3:D$4956,2,FALSE),0)</f>
        <v>0</v>
      </c>
      <c r="F1886">
        <f>IFERROR(VLOOKUP(D1886:D2598,Сальдо!C$3:D$4010,2,FALSE),0)</f>
        <v>0</v>
      </c>
      <c r="G1886">
        <f>IFERROR(VLOOKUP(D1886:D2598,'Факторы ликвидности'!C$4:L$2204,2,FALSE),0)</f>
        <v>0</v>
      </c>
      <c r="H1886">
        <f>IFERROR(VLOOKUP(D1886:D2598,'Факторы ликвидности'!C$4:L$2204,3,FALSE),0)</f>
        <v>0</v>
      </c>
      <c r="I1886">
        <f>IFERROR(VLOOKUP(D1886:D2598,'Факторы ликвидности'!C$4:L$2204,4,FALSE),0)</f>
        <v>0</v>
      </c>
      <c r="J1886">
        <f>IFERROR(VLOOKUP(D1886:D2598,'Факторы ликвидности'!C$4:L$2204,5,FALSE),0)</f>
        <v>0</v>
      </c>
      <c r="K1886">
        <f>IFERROR(VLOOKUP(D1886:D2598,'Факторы ликвидности'!C$4:L$2204,6,FALSE),0)</f>
        <v>0</v>
      </c>
      <c r="L1886">
        <f>IFERROR(VLOOKUP(D1886:D2598,'Факторы ликвидности'!C$4:L$2204,7,FALSE),0)</f>
        <v>0</v>
      </c>
      <c r="M1886">
        <f>IFERROR(VLOOKUP(D1886:D2598,'Факторы ликвидности'!C$4:L$2204,8,FALSE),0)</f>
        <v>0</v>
      </c>
      <c r="N1886">
        <f>IFERROR(VLOOKUP(D1886:D2598,'Факторы ликвидности'!C$4:L$2204,10,FALSE),0)</f>
        <v>0</v>
      </c>
    </row>
    <row r="1887" spans="2:14" x14ac:dyDescent="0.3">
      <c r="B1887">
        <v>1883</v>
      </c>
      <c r="C1887" s="16">
        <f t="shared" si="34"/>
        <v>6</v>
      </c>
      <c r="D1887" s="17">
        <v>41909</v>
      </c>
      <c r="E1887">
        <f>IFERROR(VLOOKUP(D1886:D2599,'Остатки на корсчетах'!B$3:D$4956,2,FALSE),0)</f>
        <v>0</v>
      </c>
      <c r="F1887">
        <f>IFERROR(VLOOKUP(D1887:D2599,Сальдо!C$3:D$4010,2,FALSE),0)</f>
        <v>0</v>
      </c>
      <c r="G1887">
        <f>IFERROR(VLOOKUP(D1887:D2599,'Факторы ликвидности'!C$4:L$2204,2,FALSE),0)</f>
        <v>0</v>
      </c>
      <c r="H1887">
        <f>IFERROR(VLOOKUP(D1887:D2599,'Факторы ликвидности'!C$4:L$2204,3,FALSE),0)</f>
        <v>0</v>
      </c>
      <c r="I1887">
        <f>IFERROR(VLOOKUP(D1887:D2599,'Факторы ликвидности'!C$4:L$2204,4,FALSE),0)</f>
        <v>0</v>
      </c>
      <c r="J1887">
        <f>IFERROR(VLOOKUP(D1887:D2599,'Факторы ликвидности'!C$4:L$2204,5,FALSE),0)</f>
        <v>0</v>
      </c>
      <c r="K1887">
        <f>IFERROR(VLOOKUP(D1887:D2599,'Факторы ликвидности'!C$4:L$2204,6,FALSE),0)</f>
        <v>0</v>
      </c>
      <c r="L1887">
        <f>IFERROR(VLOOKUP(D1887:D2599,'Факторы ликвидности'!C$4:L$2204,7,FALSE),0)</f>
        <v>0</v>
      </c>
      <c r="M1887">
        <f>IFERROR(VLOOKUP(D1887:D2599,'Факторы ликвидности'!C$4:L$2204,8,FALSE),0)</f>
        <v>0</v>
      </c>
      <c r="N1887">
        <f>IFERROR(VLOOKUP(D1887:D2599,'Факторы ликвидности'!C$4:L$2204,10,FALSE),0)</f>
        <v>0</v>
      </c>
    </row>
    <row r="1888" spans="2:14" x14ac:dyDescent="0.3">
      <c r="B1888">
        <v>1884</v>
      </c>
      <c r="C1888" s="16">
        <f t="shared" si="34"/>
        <v>5</v>
      </c>
      <c r="D1888" s="17">
        <v>41908</v>
      </c>
      <c r="E1888">
        <f>IFERROR(VLOOKUP(D1887:D2600,'Остатки на корсчетах'!B$3:D$4956,2,FALSE),0)</f>
        <v>1175.2</v>
      </c>
      <c r="F1888">
        <f>IFERROR(VLOOKUP(D1888:D2600,Сальдо!C$3:D$4010,2,FALSE),0)</f>
        <v>34.6</v>
      </c>
      <c r="G1888">
        <f>IFERROR(VLOOKUP(D1888:D2600,'Факторы ликвидности'!C$4:L$2204,2,FALSE),0)</f>
        <v>-4.7300000000000004</v>
      </c>
      <c r="H1888">
        <f>IFERROR(VLOOKUP(D1888:D2600,'Факторы ликвидности'!C$4:L$2204,3,FALSE),0)</f>
        <v>117</v>
      </c>
      <c r="I1888">
        <f>IFERROR(VLOOKUP(D1888:D2600,'Факторы ликвидности'!C$4:L$2204,4,FALSE),0)</f>
        <v>0</v>
      </c>
      <c r="J1888">
        <f>IFERROR(VLOOKUP(D1888:D2600,'Факторы ликвидности'!C$4:L$2204,5,FALSE),0)</f>
        <v>0</v>
      </c>
      <c r="K1888">
        <f>IFERROR(VLOOKUP(D1888:D2600,'Факторы ликвидности'!C$4:L$2204,6,FALSE),0)</f>
        <v>0</v>
      </c>
      <c r="L1888">
        <f>IFERROR(VLOOKUP(D1888:D2600,'Факторы ликвидности'!C$4:L$2204,7,FALSE),0)</f>
        <v>0</v>
      </c>
      <c r="M1888">
        <f>IFERROR(VLOOKUP(D1888:D2600,'Факторы ликвидности'!C$4:L$2204,8,FALSE),0)</f>
        <v>-0.01</v>
      </c>
      <c r="N1888">
        <f>IFERROR(VLOOKUP(D1888:D2600,'Факторы ликвидности'!C$4:L$2204,10,FALSE),0)</f>
        <v>5.35</v>
      </c>
    </row>
    <row r="1889" spans="2:14" x14ac:dyDescent="0.3">
      <c r="B1889">
        <v>1885</v>
      </c>
      <c r="C1889" s="16">
        <f t="shared" si="34"/>
        <v>4</v>
      </c>
      <c r="D1889" s="17">
        <v>41907</v>
      </c>
      <c r="E1889">
        <f>IFERROR(VLOOKUP(D1888:D2601,'Остатки на корсчетах'!B$3:D$4956,2,FALSE),0)</f>
        <v>1362.7</v>
      </c>
      <c r="F1889">
        <f>IFERROR(VLOOKUP(D1889:D2601,Сальдо!C$3:D$4010,2,FALSE),0)</f>
        <v>2.2000000000000002</v>
      </c>
      <c r="G1889">
        <f>IFERROR(VLOOKUP(D1889:D2601,'Факторы ликвидности'!C$4:L$2204,2,FALSE),0)</f>
        <v>8.5399999999999991</v>
      </c>
      <c r="H1889">
        <f>IFERROR(VLOOKUP(D1889:D2601,'Факторы ликвидности'!C$4:L$2204,3,FALSE),0)</f>
        <v>-163.61000000000001</v>
      </c>
      <c r="I1889">
        <f>IFERROR(VLOOKUP(D1889:D2601,'Факторы ликвидности'!C$4:L$2204,4,FALSE),0)</f>
        <v>0</v>
      </c>
      <c r="J1889">
        <f>IFERROR(VLOOKUP(D1889:D2601,'Факторы ликвидности'!C$4:L$2204,5,FALSE),0)</f>
        <v>0</v>
      </c>
      <c r="K1889">
        <f>IFERROR(VLOOKUP(D1889:D2601,'Факторы ликвидности'!C$4:L$2204,6,FALSE),0)</f>
        <v>0</v>
      </c>
      <c r="L1889">
        <f>IFERROR(VLOOKUP(D1889:D2601,'Факторы ликвидности'!C$4:L$2204,7,FALSE),0)</f>
        <v>0</v>
      </c>
      <c r="M1889">
        <f>IFERROR(VLOOKUP(D1889:D2601,'Факторы ликвидности'!C$4:L$2204,8,FALSE),0)</f>
        <v>-0.01</v>
      </c>
      <c r="N1889">
        <f>IFERROR(VLOOKUP(D1889:D2601,'Факторы ликвидности'!C$4:L$2204,10,FALSE),0)</f>
        <v>-32.35</v>
      </c>
    </row>
    <row r="1890" spans="2:14" x14ac:dyDescent="0.3">
      <c r="B1890">
        <v>1886</v>
      </c>
      <c r="C1890" s="16">
        <f t="shared" si="34"/>
        <v>3</v>
      </c>
      <c r="D1890" s="17">
        <v>41906</v>
      </c>
      <c r="E1890">
        <f>IFERROR(VLOOKUP(D1889:D2602,'Остатки на корсчетах'!B$3:D$4956,2,FALSE),0)</f>
        <v>1304.4000000000001</v>
      </c>
      <c r="F1890">
        <f>IFERROR(VLOOKUP(D1890:D2602,Сальдо!C$3:D$4010,2,FALSE),0)</f>
        <v>152.30000000000001</v>
      </c>
      <c r="G1890">
        <f>IFERROR(VLOOKUP(D1890:D2602,'Факторы ликвидности'!C$4:L$2204,2,FALSE),0)</f>
        <v>20.03</v>
      </c>
      <c r="H1890">
        <f>IFERROR(VLOOKUP(D1890:D2602,'Факторы ликвидности'!C$4:L$2204,3,FALSE),0)</f>
        <v>-56.45</v>
      </c>
      <c r="I1890">
        <f>IFERROR(VLOOKUP(D1890:D2602,'Факторы ликвидности'!C$4:L$2204,4,FALSE),0)</f>
        <v>0</v>
      </c>
      <c r="J1890">
        <f>IFERROR(VLOOKUP(D1890:D2602,'Факторы ликвидности'!C$4:L$2204,5,FALSE),0)</f>
        <v>0</v>
      </c>
      <c r="K1890">
        <f>IFERROR(VLOOKUP(D1890:D2602,'Факторы ликвидности'!C$4:L$2204,6,FALSE),0)</f>
        <v>0</v>
      </c>
      <c r="L1890">
        <f>IFERROR(VLOOKUP(D1890:D2602,'Факторы ликвидности'!C$4:L$2204,7,FALSE),0)</f>
        <v>0</v>
      </c>
      <c r="M1890">
        <f>IFERROR(VLOOKUP(D1890:D2602,'Факторы ликвидности'!C$4:L$2204,8,FALSE),0)</f>
        <v>0</v>
      </c>
      <c r="N1890">
        <f>IFERROR(VLOOKUP(D1890:D2602,'Факторы ликвидности'!C$4:L$2204,10,FALSE),0)</f>
        <v>94.69</v>
      </c>
    </row>
    <row r="1891" spans="2:14" x14ac:dyDescent="0.3">
      <c r="B1891">
        <v>1887</v>
      </c>
      <c r="C1891" s="18">
        <f t="shared" si="34"/>
        <v>2</v>
      </c>
      <c r="D1891" s="8">
        <v>41905</v>
      </c>
      <c r="E1891">
        <f>IFERROR(VLOOKUP(D1890:D2603,'Остатки на корсчетах'!B$3:D$4956,2,FALSE),0)</f>
        <v>1091.9000000000001</v>
      </c>
      <c r="F1891">
        <f>IFERROR(VLOOKUP(D1891:D2603,Сальдо!C$3:D$4010,2,FALSE),0)</f>
        <v>36.1</v>
      </c>
      <c r="G1891">
        <f>IFERROR(VLOOKUP(D1891:D2603,'Факторы ликвидности'!C$4:L$2204,2,FALSE),0)</f>
        <v>37.85</v>
      </c>
      <c r="H1891">
        <f>IFERROR(VLOOKUP(D1891:D2603,'Факторы ликвидности'!C$4:L$2204,3,FALSE),0)</f>
        <v>188.48</v>
      </c>
      <c r="I1891">
        <f>IFERROR(VLOOKUP(D1891:D2603,'Факторы ликвидности'!C$4:L$2204,4,FALSE),0)</f>
        <v>0</v>
      </c>
      <c r="J1891">
        <f>IFERROR(VLOOKUP(D1891:D2603,'Факторы ликвидности'!C$4:L$2204,5,FALSE),0)</f>
        <v>0</v>
      </c>
      <c r="K1891">
        <f>IFERROR(VLOOKUP(D1891:D2603,'Факторы ликвидности'!C$4:L$2204,6,FALSE),0)</f>
        <v>0</v>
      </c>
      <c r="L1891">
        <f>IFERROR(VLOOKUP(D1891:D2603,'Факторы ликвидности'!C$4:L$2204,7,FALSE),0)</f>
        <v>0</v>
      </c>
      <c r="M1891">
        <f>IFERROR(VLOOKUP(D1891:D2603,'Факторы ликвидности'!C$4:L$2204,8,FALSE),0)</f>
        <v>0.09</v>
      </c>
      <c r="N1891">
        <f>IFERROR(VLOOKUP(D1891:D2603,'Факторы ликвидности'!C$4:L$2204,10,FALSE),0)</f>
        <v>-13.93</v>
      </c>
    </row>
    <row r="1892" spans="2:14" x14ac:dyDescent="0.3">
      <c r="B1892">
        <v>1888</v>
      </c>
      <c r="C1892" s="18">
        <f t="shared" si="34"/>
        <v>1</v>
      </c>
      <c r="D1892" s="8">
        <v>41904</v>
      </c>
      <c r="E1892">
        <f>IFERROR(VLOOKUP(D1891:D2604,'Остатки на корсчетах'!B$3:D$4956,2,FALSE),0)</f>
        <v>1257</v>
      </c>
      <c r="F1892">
        <f>IFERROR(VLOOKUP(D1892:D2604,Сальдо!C$3:D$4010,2,FALSE),0)</f>
        <v>-26.2</v>
      </c>
      <c r="G1892">
        <f>IFERROR(VLOOKUP(D1892:D2604,'Факторы ликвидности'!C$4:L$2204,2,FALSE),0)</f>
        <v>42.65</v>
      </c>
      <c r="H1892">
        <f>IFERROR(VLOOKUP(D1892:D2604,'Факторы ликвидности'!C$4:L$2204,3,FALSE),0)</f>
        <v>-130.01</v>
      </c>
      <c r="I1892">
        <f>IFERROR(VLOOKUP(D1892:D2604,'Факторы ликвидности'!C$4:L$2204,4,FALSE),0)</f>
        <v>0</v>
      </c>
      <c r="J1892">
        <f>IFERROR(VLOOKUP(D1892:D2604,'Факторы ликвидности'!C$4:L$2204,5,FALSE),0)</f>
        <v>0</v>
      </c>
      <c r="K1892">
        <f>IFERROR(VLOOKUP(D1892:D2604,'Факторы ликвидности'!C$4:L$2204,6,FALSE),0)</f>
        <v>0</v>
      </c>
      <c r="L1892">
        <f>IFERROR(VLOOKUP(D1892:D2604,'Факторы ликвидности'!C$4:L$2204,7,FALSE),0)</f>
        <v>0</v>
      </c>
      <c r="M1892">
        <f>IFERROR(VLOOKUP(D1892:D2604,'Факторы ликвидности'!C$4:L$2204,8,FALSE),0)</f>
        <v>0</v>
      </c>
      <c r="N1892">
        <f>IFERROR(VLOOKUP(D1892:D2604,'Факторы ликвидности'!C$4:L$2204,10,FALSE),0)</f>
        <v>-77.72</v>
      </c>
    </row>
    <row r="1893" spans="2:14" x14ac:dyDescent="0.3">
      <c r="B1893">
        <v>1889</v>
      </c>
      <c r="C1893" s="18">
        <f t="shared" si="34"/>
        <v>7</v>
      </c>
      <c r="D1893" s="19">
        <v>41903</v>
      </c>
      <c r="E1893">
        <f>IFERROR(VLOOKUP(D1892:D2605,'Остатки на корсчетах'!B$3:D$4956,2,FALSE),0)</f>
        <v>0</v>
      </c>
      <c r="F1893">
        <f>IFERROR(VLOOKUP(D1893:D2605,Сальдо!C$3:D$4010,2,FALSE),0)</f>
        <v>0</v>
      </c>
      <c r="G1893">
        <f>IFERROR(VLOOKUP(D1893:D2605,'Факторы ликвидности'!C$4:L$2204,2,FALSE),0)</f>
        <v>0</v>
      </c>
      <c r="H1893">
        <f>IFERROR(VLOOKUP(D1893:D2605,'Факторы ликвидности'!C$4:L$2204,3,FALSE),0)</f>
        <v>0</v>
      </c>
      <c r="I1893">
        <f>IFERROR(VLOOKUP(D1893:D2605,'Факторы ликвидности'!C$4:L$2204,4,FALSE),0)</f>
        <v>0</v>
      </c>
      <c r="J1893">
        <f>IFERROR(VLOOKUP(D1893:D2605,'Факторы ликвидности'!C$4:L$2204,5,FALSE),0)</f>
        <v>0</v>
      </c>
      <c r="K1893">
        <f>IFERROR(VLOOKUP(D1893:D2605,'Факторы ликвидности'!C$4:L$2204,6,FALSE),0)</f>
        <v>0</v>
      </c>
      <c r="L1893">
        <f>IFERROR(VLOOKUP(D1893:D2605,'Факторы ликвидности'!C$4:L$2204,7,FALSE),0)</f>
        <v>0</v>
      </c>
      <c r="M1893">
        <f>IFERROR(VLOOKUP(D1893:D2605,'Факторы ликвидности'!C$4:L$2204,8,FALSE),0)</f>
        <v>0</v>
      </c>
      <c r="N1893">
        <f>IFERROR(VLOOKUP(D1893:D2605,'Факторы ликвидности'!C$4:L$2204,10,FALSE),0)</f>
        <v>0</v>
      </c>
    </row>
    <row r="1894" spans="2:14" x14ac:dyDescent="0.3">
      <c r="B1894">
        <v>1890</v>
      </c>
      <c r="C1894" s="18">
        <f t="shared" si="34"/>
        <v>6</v>
      </c>
      <c r="D1894" s="19">
        <v>41902</v>
      </c>
      <c r="E1894">
        <f>IFERROR(VLOOKUP(D1893:D2606,'Остатки на корсчетах'!B$3:D$4956,2,FALSE),0)</f>
        <v>0</v>
      </c>
      <c r="F1894">
        <f>IFERROR(VLOOKUP(D1894:D2606,Сальдо!C$3:D$4010,2,FALSE),0)</f>
        <v>0</v>
      </c>
      <c r="G1894">
        <f>IFERROR(VLOOKUP(D1894:D2606,'Факторы ликвидности'!C$4:L$2204,2,FALSE),0)</f>
        <v>0</v>
      </c>
      <c r="H1894">
        <f>IFERROR(VLOOKUP(D1894:D2606,'Факторы ликвидности'!C$4:L$2204,3,FALSE),0)</f>
        <v>0</v>
      </c>
      <c r="I1894">
        <f>IFERROR(VLOOKUP(D1894:D2606,'Факторы ликвидности'!C$4:L$2204,4,FALSE),0)</f>
        <v>0</v>
      </c>
      <c r="J1894">
        <f>IFERROR(VLOOKUP(D1894:D2606,'Факторы ликвидности'!C$4:L$2204,5,FALSE),0)</f>
        <v>0</v>
      </c>
      <c r="K1894">
        <f>IFERROR(VLOOKUP(D1894:D2606,'Факторы ликвидности'!C$4:L$2204,6,FALSE),0)</f>
        <v>0</v>
      </c>
      <c r="L1894">
        <f>IFERROR(VLOOKUP(D1894:D2606,'Факторы ликвидности'!C$4:L$2204,7,FALSE),0)</f>
        <v>0</v>
      </c>
      <c r="M1894">
        <f>IFERROR(VLOOKUP(D1894:D2606,'Факторы ликвидности'!C$4:L$2204,8,FALSE),0)</f>
        <v>0</v>
      </c>
      <c r="N1894">
        <f>IFERROR(VLOOKUP(D1894:D2606,'Факторы ликвидности'!C$4:L$2204,10,FALSE),0)</f>
        <v>0</v>
      </c>
    </row>
    <row r="1895" spans="2:14" x14ac:dyDescent="0.3">
      <c r="B1895">
        <v>1891</v>
      </c>
      <c r="C1895" s="18">
        <f t="shared" si="34"/>
        <v>5</v>
      </c>
      <c r="D1895" s="19">
        <v>41901</v>
      </c>
      <c r="E1895">
        <f>IFERROR(VLOOKUP(D1894:D2607,'Остатки на корсчетах'!B$3:D$4956,2,FALSE),0)</f>
        <v>1254.8</v>
      </c>
      <c r="F1895">
        <f>IFERROR(VLOOKUP(D1895:D2607,Сальдо!C$3:D$4010,2,FALSE),0)</f>
        <v>4.9000000000000004</v>
      </c>
      <c r="G1895">
        <f>IFERROR(VLOOKUP(D1895:D2607,'Факторы ликвидности'!C$4:L$2204,2,FALSE),0)</f>
        <v>-39.42</v>
      </c>
      <c r="H1895">
        <f>IFERROR(VLOOKUP(D1895:D2607,'Факторы ликвидности'!C$4:L$2204,3,FALSE),0)</f>
        <v>11.47</v>
      </c>
      <c r="I1895">
        <f>IFERROR(VLOOKUP(D1895:D2607,'Факторы ликвидности'!C$4:L$2204,4,FALSE),0)</f>
        <v>0</v>
      </c>
      <c r="J1895">
        <f>IFERROR(VLOOKUP(D1895:D2607,'Факторы ликвидности'!C$4:L$2204,5,FALSE),0)</f>
        <v>0</v>
      </c>
      <c r="K1895">
        <f>IFERROR(VLOOKUP(D1895:D2607,'Факторы ликвидности'!C$4:L$2204,6,FALSE),0)</f>
        <v>0</v>
      </c>
      <c r="L1895">
        <f>IFERROR(VLOOKUP(D1895:D2607,'Факторы ликвидности'!C$4:L$2204,7,FALSE),0)</f>
        <v>0</v>
      </c>
      <c r="M1895">
        <f>IFERROR(VLOOKUP(D1895:D2607,'Факторы ликвидности'!C$4:L$2204,8,FALSE),0)</f>
        <v>-0.01</v>
      </c>
      <c r="N1895">
        <f>IFERROR(VLOOKUP(D1895:D2607,'Факторы ликвидности'!C$4:L$2204,10,FALSE),0)</f>
        <v>30.11</v>
      </c>
    </row>
    <row r="1896" spans="2:14" x14ac:dyDescent="0.3">
      <c r="B1896">
        <v>1892</v>
      </c>
      <c r="C1896" s="18">
        <f t="shared" si="34"/>
        <v>4</v>
      </c>
      <c r="D1896" s="19">
        <v>41900</v>
      </c>
      <c r="E1896">
        <f>IFERROR(VLOOKUP(D1895:D2608,'Остатки на корсчетах'!B$3:D$4956,2,FALSE),0)</f>
        <v>1122.9000000000001</v>
      </c>
      <c r="F1896">
        <f>IFERROR(VLOOKUP(D1896:D2608,Сальдо!C$3:D$4010,2,FALSE),0)</f>
        <v>-60.6</v>
      </c>
      <c r="G1896">
        <f>IFERROR(VLOOKUP(D1896:D2608,'Факторы ликвидности'!C$4:L$2204,2,FALSE),0)</f>
        <v>-22.4</v>
      </c>
      <c r="H1896">
        <f>IFERROR(VLOOKUP(D1896:D2608,'Факторы ликвидности'!C$4:L$2204,3,FALSE),0)</f>
        <v>61.24</v>
      </c>
      <c r="I1896">
        <f>IFERROR(VLOOKUP(D1896:D2608,'Факторы ликвидности'!C$4:L$2204,4,FALSE),0)</f>
        <v>0</v>
      </c>
      <c r="J1896">
        <f>IFERROR(VLOOKUP(D1896:D2608,'Факторы ликвидности'!C$4:L$2204,5,FALSE),0)</f>
        <v>0</v>
      </c>
      <c r="K1896">
        <f>IFERROR(VLOOKUP(D1896:D2608,'Факторы ликвидности'!C$4:L$2204,6,FALSE),0)</f>
        <v>0</v>
      </c>
      <c r="L1896">
        <f>IFERROR(VLOOKUP(D1896:D2608,'Факторы ликвидности'!C$4:L$2204,7,FALSE),0)</f>
        <v>0</v>
      </c>
      <c r="M1896">
        <f>IFERROR(VLOOKUP(D1896:D2608,'Факторы ликвидности'!C$4:L$2204,8,FALSE),0)</f>
        <v>0.06</v>
      </c>
      <c r="N1896">
        <f>IFERROR(VLOOKUP(D1896:D2608,'Факторы ликвидности'!C$4:L$2204,10,FALSE),0)</f>
        <v>93.06</v>
      </c>
    </row>
    <row r="1897" spans="2:14" x14ac:dyDescent="0.3">
      <c r="B1897">
        <v>1893</v>
      </c>
      <c r="C1897" s="18">
        <f t="shared" si="34"/>
        <v>3</v>
      </c>
      <c r="D1897" s="19">
        <v>41899</v>
      </c>
      <c r="E1897">
        <f>IFERROR(VLOOKUP(D1896:D2609,'Остатки на корсчетах'!B$3:D$4956,2,FALSE),0)</f>
        <v>959.2</v>
      </c>
      <c r="F1897">
        <f>IFERROR(VLOOKUP(D1897:D2609,Сальдо!C$3:D$4010,2,FALSE),0)</f>
        <v>8.6999999999999993</v>
      </c>
      <c r="G1897">
        <f>IFERROR(VLOOKUP(D1897:D2609,'Факторы ликвидности'!C$4:L$2204,2,FALSE),0)</f>
        <v>-6.12</v>
      </c>
      <c r="H1897">
        <f>IFERROR(VLOOKUP(D1897:D2609,'Факторы ликвидности'!C$4:L$2204,3,FALSE),0)</f>
        <v>104.01</v>
      </c>
      <c r="I1897">
        <f>IFERROR(VLOOKUP(D1897:D2609,'Факторы ликвидности'!C$4:L$2204,4,FALSE),0)</f>
        <v>0</v>
      </c>
      <c r="J1897">
        <f>IFERROR(VLOOKUP(D1897:D2609,'Факторы ликвидности'!C$4:L$2204,5,FALSE),0)</f>
        <v>0</v>
      </c>
      <c r="K1897">
        <f>IFERROR(VLOOKUP(D1897:D2609,'Факторы ликвидности'!C$4:L$2204,6,FALSE),0)</f>
        <v>0</v>
      </c>
      <c r="L1897">
        <f>IFERROR(VLOOKUP(D1897:D2609,'Факторы ликвидности'!C$4:L$2204,7,FALSE),0)</f>
        <v>0</v>
      </c>
      <c r="M1897">
        <f>IFERROR(VLOOKUP(D1897:D2609,'Факторы ликвидности'!C$4:L$2204,8,FALSE),0)</f>
        <v>-0.02</v>
      </c>
      <c r="N1897">
        <f>IFERROR(VLOOKUP(D1897:D2609,'Факторы ликвидности'!C$4:L$2204,10,FALSE),0)</f>
        <v>65.790000000000006</v>
      </c>
    </row>
    <row r="1898" spans="2:14" x14ac:dyDescent="0.3">
      <c r="B1898">
        <v>1894</v>
      </c>
      <c r="C1898" s="16">
        <f t="shared" si="34"/>
        <v>2</v>
      </c>
      <c r="D1898" s="17">
        <v>41898</v>
      </c>
      <c r="E1898">
        <f>IFERROR(VLOOKUP(D1897:D2610,'Остатки на корсчетах'!B$3:D$4956,2,FALSE),0)</f>
        <v>947.6</v>
      </c>
      <c r="F1898">
        <f>IFERROR(VLOOKUP(D1898:D2610,Сальдо!C$3:D$4010,2,FALSE),0)</f>
        <v>98.2</v>
      </c>
      <c r="G1898">
        <f>IFERROR(VLOOKUP(D1898:D2610,'Факторы ликвидности'!C$4:L$2204,2,FALSE),0)</f>
        <v>0.68</v>
      </c>
      <c r="H1898">
        <f>IFERROR(VLOOKUP(D1898:D2610,'Факторы ликвидности'!C$4:L$2204,3,FALSE),0)</f>
        <v>21.76</v>
      </c>
      <c r="I1898">
        <f>IFERROR(VLOOKUP(D1898:D2610,'Факторы ликвидности'!C$4:L$2204,4,FALSE),0)</f>
        <v>0</v>
      </c>
      <c r="J1898">
        <f>IFERROR(VLOOKUP(D1898:D2610,'Факторы ликвидности'!C$4:L$2204,5,FALSE),0)</f>
        <v>0</v>
      </c>
      <c r="K1898">
        <f>IFERROR(VLOOKUP(D1898:D2610,'Факторы ликвидности'!C$4:L$2204,6,FALSE),0)</f>
        <v>0</v>
      </c>
      <c r="L1898">
        <f>IFERROR(VLOOKUP(D1898:D2610,'Факторы ликвидности'!C$4:L$2204,7,FALSE),0)</f>
        <v>0</v>
      </c>
      <c r="M1898">
        <f>IFERROR(VLOOKUP(D1898:D2610,'Факторы ликвидности'!C$4:L$2204,8,FALSE),0)</f>
        <v>-3.46</v>
      </c>
      <c r="N1898">
        <f>IFERROR(VLOOKUP(D1898:D2610,'Факторы ликвидности'!C$4:L$2204,10,FALSE),0)</f>
        <v>-7.38</v>
      </c>
    </row>
    <row r="1899" spans="2:14" x14ac:dyDescent="0.3">
      <c r="B1899">
        <v>1895</v>
      </c>
      <c r="C1899" s="16">
        <f t="shared" si="34"/>
        <v>1</v>
      </c>
      <c r="D1899" s="17">
        <v>41897</v>
      </c>
      <c r="E1899">
        <f>IFERROR(VLOOKUP(D1898:D2611,'Остатки на корсчетах'!B$3:D$4956,2,FALSE),0)</f>
        <v>1003.3</v>
      </c>
      <c r="F1899">
        <f>IFERROR(VLOOKUP(D1899:D2611,Сальдо!C$3:D$4010,2,FALSE),0)</f>
        <v>108.9</v>
      </c>
      <c r="G1899">
        <f>IFERROR(VLOOKUP(D1899:D2611,'Факторы ликвидности'!C$4:L$2204,2,FALSE),0)</f>
        <v>12.41</v>
      </c>
      <c r="H1899">
        <f>IFERROR(VLOOKUP(D1899:D2611,'Факторы ликвидности'!C$4:L$2204,3,FALSE),0)</f>
        <v>-100.54</v>
      </c>
      <c r="I1899">
        <f>IFERROR(VLOOKUP(D1899:D2611,'Факторы ликвидности'!C$4:L$2204,4,FALSE),0)</f>
        <v>0</v>
      </c>
      <c r="J1899">
        <f>IFERROR(VLOOKUP(D1899:D2611,'Факторы ликвидности'!C$4:L$2204,5,FALSE),0)</f>
        <v>0</v>
      </c>
      <c r="K1899">
        <f>IFERROR(VLOOKUP(D1899:D2611,'Факторы ликвидности'!C$4:L$2204,6,FALSE),0)</f>
        <v>0</v>
      </c>
      <c r="L1899">
        <f>IFERROR(VLOOKUP(D1899:D2611,'Факторы ликвидности'!C$4:L$2204,7,FALSE),0)</f>
        <v>0</v>
      </c>
      <c r="M1899">
        <f>IFERROR(VLOOKUP(D1899:D2611,'Факторы ликвидности'!C$4:L$2204,8,FALSE),0)</f>
        <v>22.86</v>
      </c>
      <c r="N1899">
        <f>IFERROR(VLOOKUP(D1899:D2611,'Факторы ликвидности'!C$4:L$2204,10,FALSE),0)</f>
        <v>9.6300000000000008</v>
      </c>
    </row>
    <row r="1900" spans="2:14" x14ac:dyDescent="0.3">
      <c r="B1900">
        <v>1896</v>
      </c>
      <c r="C1900" s="16">
        <f t="shared" si="34"/>
        <v>7</v>
      </c>
      <c r="D1900" s="17">
        <v>41896</v>
      </c>
      <c r="E1900">
        <f>IFERROR(VLOOKUP(D1899:D2612,'Остатки на корсчетах'!B$3:D$4956,2,FALSE),0)</f>
        <v>0</v>
      </c>
      <c r="F1900">
        <f>IFERROR(VLOOKUP(D1900:D2612,Сальдо!C$3:D$4010,2,FALSE),0)</f>
        <v>0</v>
      </c>
      <c r="G1900">
        <f>IFERROR(VLOOKUP(D1900:D2612,'Факторы ликвидности'!C$4:L$2204,2,FALSE),0)</f>
        <v>0</v>
      </c>
      <c r="H1900">
        <f>IFERROR(VLOOKUP(D1900:D2612,'Факторы ликвидности'!C$4:L$2204,3,FALSE),0)</f>
        <v>0</v>
      </c>
      <c r="I1900">
        <f>IFERROR(VLOOKUP(D1900:D2612,'Факторы ликвидности'!C$4:L$2204,4,FALSE),0)</f>
        <v>0</v>
      </c>
      <c r="J1900">
        <f>IFERROR(VLOOKUP(D1900:D2612,'Факторы ликвидности'!C$4:L$2204,5,FALSE),0)</f>
        <v>0</v>
      </c>
      <c r="K1900">
        <f>IFERROR(VLOOKUP(D1900:D2612,'Факторы ликвидности'!C$4:L$2204,6,FALSE),0)</f>
        <v>0</v>
      </c>
      <c r="L1900">
        <f>IFERROR(VLOOKUP(D1900:D2612,'Факторы ликвидности'!C$4:L$2204,7,FALSE),0)</f>
        <v>0</v>
      </c>
      <c r="M1900">
        <f>IFERROR(VLOOKUP(D1900:D2612,'Факторы ликвидности'!C$4:L$2204,8,FALSE),0)</f>
        <v>0</v>
      </c>
      <c r="N1900">
        <f>IFERROR(VLOOKUP(D1900:D2612,'Факторы ликвидности'!C$4:L$2204,10,FALSE),0)</f>
        <v>0</v>
      </c>
    </row>
    <row r="1901" spans="2:14" x14ac:dyDescent="0.3">
      <c r="B1901">
        <v>1897</v>
      </c>
      <c r="C1901" s="16">
        <f t="shared" si="34"/>
        <v>6</v>
      </c>
      <c r="D1901" s="17">
        <v>41895</v>
      </c>
      <c r="E1901">
        <f>IFERROR(VLOOKUP(D1900:D2613,'Остатки на корсчетах'!B$3:D$4956,2,FALSE),0)</f>
        <v>0</v>
      </c>
      <c r="F1901">
        <f>IFERROR(VLOOKUP(D1901:D2613,Сальдо!C$3:D$4010,2,FALSE),0)</f>
        <v>0</v>
      </c>
      <c r="G1901">
        <f>IFERROR(VLOOKUP(D1901:D2613,'Факторы ликвидности'!C$4:L$2204,2,FALSE),0)</f>
        <v>0</v>
      </c>
      <c r="H1901">
        <f>IFERROR(VLOOKUP(D1901:D2613,'Факторы ликвидности'!C$4:L$2204,3,FALSE),0)</f>
        <v>0</v>
      </c>
      <c r="I1901">
        <f>IFERROR(VLOOKUP(D1901:D2613,'Факторы ликвидности'!C$4:L$2204,4,FALSE),0)</f>
        <v>0</v>
      </c>
      <c r="J1901">
        <f>IFERROR(VLOOKUP(D1901:D2613,'Факторы ликвидности'!C$4:L$2204,5,FALSE),0)</f>
        <v>0</v>
      </c>
      <c r="K1901">
        <f>IFERROR(VLOOKUP(D1901:D2613,'Факторы ликвидности'!C$4:L$2204,6,FALSE),0)</f>
        <v>0</v>
      </c>
      <c r="L1901">
        <f>IFERROR(VLOOKUP(D1901:D2613,'Факторы ликвидности'!C$4:L$2204,7,FALSE),0)</f>
        <v>0</v>
      </c>
      <c r="M1901">
        <f>IFERROR(VLOOKUP(D1901:D2613,'Факторы ликвидности'!C$4:L$2204,8,FALSE),0)</f>
        <v>0</v>
      </c>
      <c r="N1901">
        <f>IFERROR(VLOOKUP(D1901:D2613,'Факторы ликвидности'!C$4:L$2204,10,FALSE),0)</f>
        <v>0</v>
      </c>
    </row>
    <row r="1902" spans="2:14" x14ac:dyDescent="0.3">
      <c r="B1902">
        <v>1898</v>
      </c>
      <c r="C1902" s="16">
        <f t="shared" si="34"/>
        <v>5</v>
      </c>
      <c r="D1902" s="17">
        <v>41894</v>
      </c>
      <c r="E1902">
        <f>IFERROR(VLOOKUP(D1901:D2614,'Остатки на корсчетах'!B$3:D$4956,2,FALSE),0)</f>
        <v>1022.2</v>
      </c>
      <c r="F1902">
        <f>IFERROR(VLOOKUP(D1902:D2614,Сальдо!C$3:D$4010,2,FALSE),0)</f>
        <v>130.9</v>
      </c>
      <c r="G1902">
        <f>IFERROR(VLOOKUP(D1902:D2614,'Факторы ликвидности'!C$4:L$2204,2,FALSE),0)</f>
        <v>-56.5</v>
      </c>
      <c r="H1902">
        <f>IFERROR(VLOOKUP(D1902:D2614,'Факторы ликвидности'!C$4:L$2204,3,FALSE),0)</f>
        <v>16.88</v>
      </c>
      <c r="I1902">
        <f>IFERROR(VLOOKUP(D1902:D2614,'Факторы ликвидности'!C$4:L$2204,4,FALSE),0)</f>
        <v>0</v>
      </c>
      <c r="J1902">
        <f>IFERROR(VLOOKUP(D1902:D2614,'Факторы ликвидности'!C$4:L$2204,5,FALSE),0)</f>
        <v>0</v>
      </c>
      <c r="K1902">
        <f>IFERROR(VLOOKUP(D1902:D2614,'Факторы ликвидности'!C$4:L$2204,6,FALSE),0)</f>
        <v>0</v>
      </c>
      <c r="L1902">
        <f>IFERROR(VLOOKUP(D1902:D2614,'Факторы ликвидности'!C$4:L$2204,7,FALSE),0)</f>
        <v>0</v>
      </c>
      <c r="M1902">
        <f>IFERROR(VLOOKUP(D1902:D2614,'Факторы ликвидности'!C$4:L$2204,8,FALSE),0)</f>
        <v>-0.13</v>
      </c>
      <c r="N1902">
        <f>IFERROR(VLOOKUP(D1902:D2614,'Факторы ликвидности'!C$4:L$2204,10,FALSE),0)</f>
        <v>20.79</v>
      </c>
    </row>
    <row r="1903" spans="2:14" x14ac:dyDescent="0.3">
      <c r="B1903">
        <v>1899</v>
      </c>
      <c r="C1903" s="16">
        <f t="shared" si="34"/>
        <v>4</v>
      </c>
      <c r="D1903" s="17">
        <v>41893</v>
      </c>
      <c r="E1903">
        <f>IFERROR(VLOOKUP(D1902:D2615,'Остатки на корсчетах'!B$3:D$4956,2,FALSE),0)</f>
        <v>1003.8</v>
      </c>
      <c r="F1903">
        <f>IFERROR(VLOOKUP(D1903:D2615,Сальдо!C$3:D$4010,2,FALSE),0)</f>
        <v>177</v>
      </c>
      <c r="G1903">
        <f>IFERROR(VLOOKUP(D1903:D2615,'Факторы ликвидности'!C$4:L$2204,2,FALSE),0)</f>
        <v>-36.14</v>
      </c>
      <c r="H1903">
        <f>IFERROR(VLOOKUP(D1903:D2615,'Факторы ликвидности'!C$4:L$2204,3,FALSE),0)</f>
        <v>5.12</v>
      </c>
      <c r="I1903">
        <f>IFERROR(VLOOKUP(D1903:D2615,'Факторы ликвидности'!C$4:L$2204,4,FALSE),0)</f>
        <v>0</v>
      </c>
      <c r="J1903">
        <f>IFERROR(VLOOKUP(D1903:D2615,'Факторы ликвидности'!C$4:L$2204,5,FALSE),0)</f>
        <v>0</v>
      </c>
      <c r="K1903">
        <f>IFERROR(VLOOKUP(D1903:D2615,'Факторы ликвидности'!C$4:L$2204,6,FALSE),0)</f>
        <v>0</v>
      </c>
      <c r="L1903">
        <f>IFERROR(VLOOKUP(D1903:D2615,'Факторы ликвидности'!C$4:L$2204,7,FALSE),0)</f>
        <v>0</v>
      </c>
      <c r="M1903">
        <f>IFERROR(VLOOKUP(D1903:D2615,'Факторы ликвидности'!C$4:L$2204,8,FALSE),0)</f>
        <v>0</v>
      </c>
      <c r="N1903">
        <f>IFERROR(VLOOKUP(D1903:D2615,'Факторы ликвидности'!C$4:L$2204,10,FALSE),0)</f>
        <v>49.43</v>
      </c>
    </row>
    <row r="1904" spans="2:14" x14ac:dyDescent="0.3">
      <c r="B1904">
        <v>1900</v>
      </c>
      <c r="C1904" s="16">
        <f t="shared" si="34"/>
        <v>3</v>
      </c>
      <c r="D1904" s="17">
        <v>41892</v>
      </c>
      <c r="E1904">
        <f>IFERROR(VLOOKUP(D1903:D2616,'Остатки на корсчетах'!B$3:D$4956,2,FALSE),0)</f>
        <v>709.5</v>
      </c>
      <c r="F1904">
        <f>IFERROR(VLOOKUP(D1904:D2616,Сальдо!C$3:D$4010,2,FALSE),0)</f>
        <v>444</v>
      </c>
      <c r="G1904">
        <f>IFERROR(VLOOKUP(D1904:D2616,'Факторы ликвидности'!C$4:L$2204,2,FALSE),0)</f>
        <v>-8.2799999999999994</v>
      </c>
      <c r="H1904">
        <f>IFERROR(VLOOKUP(D1904:D2616,'Факторы ликвидности'!C$4:L$2204,3,FALSE),0)</f>
        <v>22.5</v>
      </c>
      <c r="I1904">
        <f>IFERROR(VLOOKUP(D1904:D2616,'Факторы ликвидности'!C$4:L$2204,4,FALSE),0)</f>
        <v>0</v>
      </c>
      <c r="J1904">
        <f>IFERROR(VLOOKUP(D1904:D2616,'Факторы ликвидности'!C$4:L$2204,5,FALSE),0)</f>
        <v>0</v>
      </c>
      <c r="K1904">
        <f>IFERROR(VLOOKUP(D1904:D2616,'Факторы ликвидности'!C$4:L$2204,6,FALSE),0)</f>
        <v>0</v>
      </c>
      <c r="L1904">
        <f>IFERROR(VLOOKUP(D1904:D2616,'Факторы ликвидности'!C$4:L$2204,7,FALSE),0)</f>
        <v>0</v>
      </c>
      <c r="M1904">
        <f>IFERROR(VLOOKUP(D1904:D2616,'Факторы ликвидности'!C$4:L$2204,8,FALSE),0)</f>
        <v>0.02</v>
      </c>
      <c r="N1904">
        <f>IFERROR(VLOOKUP(D1904:D2616,'Факторы ликвидности'!C$4:L$2204,10,FALSE),0)</f>
        <v>280.06</v>
      </c>
    </row>
    <row r="1905" spans="2:14" x14ac:dyDescent="0.3">
      <c r="B1905">
        <v>1901</v>
      </c>
      <c r="C1905" s="18">
        <f t="shared" si="34"/>
        <v>2</v>
      </c>
      <c r="D1905" s="8">
        <v>41891</v>
      </c>
      <c r="E1905">
        <f>IFERROR(VLOOKUP(D1904:D2617,'Остатки на корсчетах'!B$3:D$4956,2,FALSE),0)</f>
        <v>826.5</v>
      </c>
      <c r="F1905">
        <f>IFERROR(VLOOKUP(D1905:D2617,Сальдо!C$3:D$4010,2,FALSE),0)</f>
        <v>29.9</v>
      </c>
      <c r="G1905">
        <f>IFERROR(VLOOKUP(D1905:D2617,'Факторы ликвидности'!C$4:L$2204,2,FALSE),0)</f>
        <v>4.3499999999999996</v>
      </c>
      <c r="H1905">
        <f>IFERROR(VLOOKUP(D1905:D2617,'Факторы ликвидности'!C$4:L$2204,3,FALSE),0)</f>
        <v>47.56</v>
      </c>
      <c r="I1905">
        <f>IFERROR(VLOOKUP(D1905:D2617,'Факторы ликвидности'!C$4:L$2204,4,FALSE),0)</f>
        <v>0</v>
      </c>
      <c r="J1905">
        <f>IFERROR(VLOOKUP(D1905:D2617,'Факторы ликвидности'!C$4:L$2204,5,FALSE),0)</f>
        <v>0</v>
      </c>
      <c r="K1905">
        <f>IFERROR(VLOOKUP(D1905:D2617,'Факторы ликвидности'!C$4:L$2204,6,FALSE),0)</f>
        <v>0</v>
      </c>
      <c r="L1905">
        <f>IFERROR(VLOOKUP(D1905:D2617,'Факторы ликвидности'!C$4:L$2204,7,FALSE),0)</f>
        <v>0</v>
      </c>
      <c r="M1905">
        <f>IFERROR(VLOOKUP(D1905:D2617,'Факторы ликвидности'!C$4:L$2204,8,FALSE),0)</f>
        <v>0</v>
      </c>
      <c r="N1905">
        <f>IFERROR(VLOOKUP(D1905:D2617,'Факторы ликвидности'!C$4:L$2204,10,FALSE),0)</f>
        <v>-168.85</v>
      </c>
    </row>
    <row r="1906" spans="2:14" x14ac:dyDescent="0.3">
      <c r="B1906">
        <v>1902</v>
      </c>
      <c r="C1906" s="18">
        <f t="shared" si="34"/>
        <v>1</v>
      </c>
      <c r="D1906" s="8">
        <v>41890</v>
      </c>
      <c r="E1906">
        <f>IFERROR(VLOOKUP(D1905:D2618,'Остатки на корсчетах'!B$3:D$4956,2,FALSE),0)</f>
        <v>704.2</v>
      </c>
      <c r="F1906">
        <f>IFERROR(VLOOKUP(D1906:D2618,Сальдо!C$3:D$4010,2,FALSE),0)</f>
        <v>282.8</v>
      </c>
      <c r="G1906">
        <f>IFERROR(VLOOKUP(D1906:D2618,'Факторы ликвидности'!C$4:L$2204,2,FALSE),0)</f>
        <v>22.24</v>
      </c>
      <c r="H1906">
        <f>IFERROR(VLOOKUP(D1906:D2618,'Факторы ликвидности'!C$4:L$2204,3,FALSE),0)</f>
        <v>-149.56</v>
      </c>
      <c r="I1906">
        <f>IFERROR(VLOOKUP(D1906:D2618,'Факторы ликвидности'!C$4:L$2204,4,FALSE),0)</f>
        <v>0</v>
      </c>
      <c r="J1906">
        <f>IFERROR(VLOOKUP(D1906:D2618,'Факторы ликвидности'!C$4:L$2204,5,FALSE),0)</f>
        <v>0</v>
      </c>
      <c r="K1906">
        <f>IFERROR(VLOOKUP(D1906:D2618,'Факторы ликвидности'!C$4:L$2204,6,FALSE),0)</f>
        <v>0</v>
      </c>
      <c r="L1906">
        <f>IFERROR(VLOOKUP(D1906:D2618,'Факторы ликвидности'!C$4:L$2204,7,FALSE),0)</f>
        <v>0</v>
      </c>
      <c r="M1906">
        <f>IFERROR(VLOOKUP(D1906:D2618,'Факторы ликвидности'!C$4:L$2204,8,FALSE),0)</f>
        <v>0</v>
      </c>
      <c r="N1906">
        <f>IFERROR(VLOOKUP(D1906:D2618,'Факторы ликвидности'!C$4:L$2204,10,FALSE),0)</f>
        <v>249.57</v>
      </c>
    </row>
    <row r="1907" spans="2:14" x14ac:dyDescent="0.3">
      <c r="B1907">
        <v>1903</v>
      </c>
      <c r="C1907" s="18">
        <f t="shared" si="34"/>
        <v>7</v>
      </c>
      <c r="D1907" s="19">
        <v>41889</v>
      </c>
      <c r="E1907">
        <f>IFERROR(VLOOKUP(D1906:D2619,'Остатки на корсчетах'!B$3:D$4956,2,FALSE),0)</f>
        <v>0</v>
      </c>
      <c r="F1907">
        <f>IFERROR(VLOOKUP(D1907:D2619,Сальдо!C$3:D$4010,2,FALSE),0)</f>
        <v>0</v>
      </c>
      <c r="G1907">
        <f>IFERROR(VLOOKUP(D1907:D2619,'Факторы ликвидности'!C$4:L$2204,2,FALSE),0)</f>
        <v>0</v>
      </c>
      <c r="H1907">
        <f>IFERROR(VLOOKUP(D1907:D2619,'Факторы ликвидности'!C$4:L$2204,3,FALSE),0)</f>
        <v>0</v>
      </c>
      <c r="I1907">
        <f>IFERROR(VLOOKUP(D1907:D2619,'Факторы ликвидности'!C$4:L$2204,4,FALSE),0)</f>
        <v>0</v>
      </c>
      <c r="J1907">
        <f>IFERROR(VLOOKUP(D1907:D2619,'Факторы ликвидности'!C$4:L$2204,5,FALSE),0)</f>
        <v>0</v>
      </c>
      <c r="K1907">
        <f>IFERROR(VLOOKUP(D1907:D2619,'Факторы ликвидности'!C$4:L$2204,6,FALSE),0)</f>
        <v>0</v>
      </c>
      <c r="L1907">
        <f>IFERROR(VLOOKUP(D1907:D2619,'Факторы ликвидности'!C$4:L$2204,7,FALSE),0)</f>
        <v>0</v>
      </c>
      <c r="M1907">
        <f>IFERROR(VLOOKUP(D1907:D2619,'Факторы ликвидности'!C$4:L$2204,8,FALSE),0)</f>
        <v>0</v>
      </c>
      <c r="N1907">
        <f>IFERROR(VLOOKUP(D1907:D2619,'Факторы ликвидности'!C$4:L$2204,10,FALSE),0)</f>
        <v>0</v>
      </c>
    </row>
    <row r="1908" spans="2:14" x14ac:dyDescent="0.3">
      <c r="B1908">
        <v>1904</v>
      </c>
      <c r="C1908" s="18">
        <f t="shared" si="34"/>
        <v>6</v>
      </c>
      <c r="D1908" s="19">
        <v>41888</v>
      </c>
      <c r="E1908">
        <f>IFERROR(VLOOKUP(D1907:D2620,'Остатки на корсчетах'!B$3:D$4956,2,FALSE),0)</f>
        <v>0</v>
      </c>
      <c r="F1908">
        <f>IFERROR(VLOOKUP(D1908:D2620,Сальдо!C$3:D$4010,2,FALSE),0)</f>
        <v>0</v>
      </c>
      <c r="G1908">
        <f>IFERROR(VLOOKUP(D1908:D2620,'Факторы ликвидности'!C$4:L$2204,2,FALSE),0)</f>
        <v>0</v>
      </c>
      <c r="H1908">
        <f>IFERROR(VLOOKUP(D1908:D2620,'Факторы ликвидности'!C$4:L$2204,3,FALSE),0)</f>
        <v>0</v>
      </c>
      <c r="I1908">
        <f>IFERROR(VLOOKUP(D1908:D2620,'Факторы ликвидности'!C$4:L$2204,4,FALSE),0)</f>
        <v>0</v>
      </c>
      <c r="J1908">
        <f>IFERROR(VLOOKUP(D1908:D2620,'Факторы ликвидности'!C$4:L$2204,5,FALSE),0)</f>
        <v>0</v>
      </c>
      <c r="K1908">
        <f>IFERROR(VLOOKUP(D1908:D2620,'Факторы ликвидности'!C$4:L$2204,6,FALSE),0)</f>
        <v>0</v>
      </c>
      <c r="L1908">
        <f>IFERROR(VLOOKUP(D1908:D2620,'Факторы ликвидности'!C$4:L$2204,7,FALSE),0)</f>
        <v>0</v>
      </c>
      <c r="M1908">
        <f>IFERROR(VLOOKUP(D1908:D2620,'Факторы ликвидности'!C$4:L$2204,8,FALSE),0)</f>
        <v>0</v>
      </c>
      <c r="N1908">
        <f>IFERROR(VLOOKUP(D1908:D2620,'Факторы ликвидности'!C$4:L$2204,10,FALSE),0)</f>
        <v>0</v>
      </c>
    </row>
    <row r="1909" spans="2:14" x14ac:dyDescent="0.3">
      <c r="B1909">
        <v>1905</v>
      </c>
      <c r="C1909" s="18">
        <f t="shared" si="34"/>
        <v>5</v>
      </c>
      <c r="D1909" s="19">
        <v>41887</v>
      </c>
      <c r="E1909">
        <f>IFERROR(VLOOKUP(D1908:D2621,'Остатки на корсчетах'!B$3:D$4956,2,FALSE),0)</f>
        <v>808.5</v>
      </c>
      <c r="F1909">
        <f>IFERROR(VLOOKUP(D1909:D2621,Сальдо!C$3:D$4010,2,FALSE),0)</f>
        <v>277.60000000000002</v>
      </c>
      <c r="G1909">
        <f>IFERROR(VLOOKUP(D1909:D2621,'Факторы ликвидности'!C$4:L$2204,2,FALSE),0)</f>
        <v>-47.46</v>
      </c>
      <c r="H1909">
        <f>IFERROR(VLOOKUP(D1909:D2621,'Факторы ликвидности'!C$4:L$2204,3,FALSE),0)</f>
        <v>-48.62</v>
      </c>
      <c r="I1909">
        <f>IFERROR(VLOOKUP(D1909:D2621,'Факторы ликвидности'!C$4:L$2204,4,FALSE),0)</f>
        <v>0</v>
      </c>
      <c r="J1909">
        <f>IFERROR(VLOOKUP(D1909:D2621,'Факторы ликвидности'!C$4:L$2204,5,FALSE),0)</f>
        <v>0</v>
      </c>
      <c r="K1909">
        <f>IFERROR(VLOOKUP(D1909:D2621,'Факторы ликвидности'!C$4:L$2204,6,FALSE),0)</f>
        <v>0</v>
      </c>
      <c r="L1909">
        <f>IFERROR(VLOOKUP(D1909:D2621,'Факторы ликвидности'!C$4:L$2204,7,FALSE),0)</f>
        <v>0</v>
      </c>
      <c r="M1909">
        <f>IFERROR(VLOOKUP(D1909:D2621,'Факторы ликвидности'!C$4:L$2204,8,FALSE),0)</f>
        <v>0</v>
      </c>
      <c r="N1909">
        <f>IFERROR(VLOOKUP(D1909:D2621,'Факторы ликвидности'!C$4:L$2204,10,FALSE),0)</f>
        <v>-8.17</v>
      </c>
    </row>
    <row r="1910" spans="2:14" x14ac:dyDescent="0.3">
      <c r="B1910">
        <v>1906</v>
      </c>
      <c r="C1910" s="18">
        <f t="shared" si="34"/>
        <v>4</v>
      </c>
      <c r="D1910" s="19">
        <v>41886</v>
      </c>
      <c r="E1910">
        <f>IFERROR(VLOOKUP(D1909:D2622,'Остатки на корсчетах'!B$3:D$4956,2,FALSE),0)</f>
        <v>860.7</v>
      </c>
      <c r="F1910">
        <f>IFERROR(VLOOKUP(D1910:D2622,Сальдо!C$3:D$4010,2,FALSE),0)</f>
        <v>208.5</v>
      </c>
      <c r="G1910">
        <f>IFERROR(VLOOKUP(D1910:D2622,'Факторы ликвидности'!C$4:L$2204,2,FALSE),0)</f>
        <v>-32.17</v>
      </c>
      <c r="H1910">
        <f>IFERROR(VLOOKUP(D1910:D2622,'Факторы ликвидности'!C$4:L$2204,3,FALSE),0)</f>
        <v>55.18</v>
      </c>
      <c r="I1910">
        <f>IFERROR(VLOOKUP(D1910:D2622,'Факторы ликвидности'!C$4:L$2204,4,FALSE),0)</f>
        <v>0</v>
      </c>
      <c r="J1910">
        <f>IFERROR(VLOOKUP(D1910:D2622,'Факторы ликвидности'!C$4:L$2204,5,FALSE),0)</f>
        <v>0</v>
      </c>
      <c r="K1910">
        <f>IFERROR(VLOOKUP(D1910:D2622,'Факторы ликвидности'!C$4:L$2204,6,FALSE),0)</f>
        <v>0</v>
      </c>
      <c r="L1910">
        <f>IFERROR(VLOOKUP(D1910:D2622,'Факторы ликвидности'!C$4:L$2204,7,FALSE),0)</f>
        <v>0</v>
      </c>
      <c r="M1910">
        <f>IFERROR(VLOOKUP(D1910:D2622,'Факторы ликвидности'!C$4:L$2204,8,FALSE),0)</f>
        <v>0</v>
      </c>
      <c r="N1910">
        <f>IFERROR(VLOOKUP(D1910:D2622,'Факторы ликвидности'!C$4:L$2204,10,FALSE),0)</f>
        <v>-75.209999999999994</v>
      </c>
    </row>
    <row r="1911" spans="2:14" x14ac:dyDescent="0.3">
      <c r="B1911">
        <v>1907</v>
      </c>
      <c r="C1911" s="18">
        <f t="shared" si="34"/>
        <v>3</v>
      </c>
      <c r="D1911" s="19">
        <v>41885</v>
      </c>
      <c r="E1911">
        <f>IFERROR(VLOOKUP(D1910:D2623,'Остатки на корсчетах'!B$3:D$4956,2,FALSE),0)</f>
        <v>1091.2</v>
      </c>
      <c r="F1911">
        <f>IFERROR(VLOOKUP(D1911:D2623,Сальдо!C$3:D$4010,2,FALSE),0)</f>
        <v>-147.6</v>
      </c>
      <c r="G1911">
        <f>IFERROR(VLOOKUP(D1911:D2623,'Факторы ликвидности'!C$4:L$2204,2,FALSE),0)</f>
        <v>-6.86</v>
      </c>
      <c r="H1911">
        <f>IFERROR(VLOOKUP(D1911:D2623,'Факторы ликвидности'!C$4:L$2204,3,FALSE),0)</f>
        <v>128.51</v>
      </c>
      <c r="I1911">
        <f>IFERROR(VLOOKUP(D1911:D2623,'Факторы ликвидности'!C$4:L$2204,4,FALSE),0)</f>
        <v>0</v>
      </c>
      <c r="J1911">
        <f>IFERROR(VLOOKUP(D1911:D2623,'Факторы ликвидности'!C$4:L$2204,5,FALSE),0)</f>
        <v>0</v>
      </c>
      <c r="K1911">
        <f>IFERROR(VLOOKUP(D1911:D2623,'Факторы ликвидности'!C$4:L$2204,6,FALSE),0)</f>
        <v>0</v>
      </c>
      <c r="L1911">
        <f>IFERROR(VLOOKUP(D1911:D2623,'Факторы ликвидности'!C$4:L$2204,7,FALSE),0)</f>
        <v>0</v>
      </c>
      <c r="M1911">
        <f>IFERROR(VLOOKUP(D1911:D2623,'Факторы ликвидности'!C$4:L$2204,8,FALSE),0)</f>
        <v>0</v>
      </c>
      <c r="N1911">
        <f>IFERROR(VLOOKUP(D1911:D2623,'Факторы ликвидности'!C$4:L$2204,10,FALSE),0)</f>
        <v>-352.23</v>
      </c>
    </row>
    <row r="1912" spans="2:14" x14ac:dyDescent="0.3">
      <c r="B1912">
        <v>1908</v>
      </c>
      <c r="C1912" s="16">
        <f t="shared" si="34"/>
        <v>2</v>
      </c>
      <c r="D1912" s="17">
        <v>41884</v>
      </c>
      <c r="E1912">
        <f>IFERROR(VLOOKUP(D1911:D2624,'Остатки на корсчетах'!B$3:D$4956,2,FALSE),0)</f>
        <v>1048.2</v>
      </c>
      <c r="F1912">
        <f>IFERROR(VLOOKUP(D1912:D2624,Сальдо!C$3:D$4010,2,FALSE),0)</f>
        <v>96.9</v>
      </c>
      <c r="G1912">
        <f>IFERROR(VLOOKUP(D1912:D2624,'Факторы ликвидности'!C$4:L$2204,2,FALSE),0)</f>
        <v>19.32</v>
      </c>
      <c r="H1912">
        <f>IFERROR(VLOOKUP(D1912:D2624,'Факторы ликвидности'!C$4:L$2204,3,FALSE),0)</f>
        <v>68.290000000000006</v>
      </c>
      <c r="I1912">
        <f>IFERROR(VLOOKUP(D1912:D2624,'Факторы ликвидности'!C$4:L$2204,4,FALSE),0)</f>
        <v>0</v>
      </c>
      <c r="J1912">
        <f>IFERROR(VLOOKUP(D1912:D2624,'Факторы ликвидности'!C$4:L$2204,5,FALSE),0)</f>
        <v>0</v>
      </c>
      <c r="K1912">
        <f>IFERROR(VLOOKUP(D1912:D2624,'Факторы ликвидности'!C$4:L$2204,6,FALSE),0)</f>
        <v>0</v>
      </c>
      <c r="L1912">
        <f>IFERROR(VLOOKUP(D1912:D2624,'Факторы ликвидности'!C$4:L$2204,7,FALSE),0)</f>
        <v>0</v>
      </c>
      <c r="M1912">
        <f>IFERROR(VLOOKUP(D1912:D2624,'Факторы ликвидности'!C$4:L$2204,8,FALSE),0)</f>
        <v>0</v>
      </c>
      <c r="N1912">
        <f>IFERROR(VLOOKUP(D1912:D2624,'Факторы ликвидности'!C$4:L$2204,10,FALSE),0)</f>
        <v>-44.59</v>
      </c>
    </row>
    <row r="1913" spans="2:14" x14ac:dyDescent="0.3">
      <c r="B1913">
        <v>1909</v>
      </c>
      <c r="C1913" s="16">
        <f t="shared" si="34"/>
        <v>1</v>
      </c>
      <c r="D1913" s="17">
        <v>41883</v>
      </c>
      <c r="E1913">
        <f>IFERROR(VLOOKUP(D1912:D2625,'Остатки на корсчетах'!B$3:D$4956,2,FALSE),0)</f>
        <v>989</v>
      </c>
      <c r="F1913">
        <f>IFERROR(VLOOKUP(D1913:D2625,Сальдо!C$3:D$4010,2,FALSE),0)</f>
        <v>97.9</v>
      </c>
      <c r="G1913">
        <f>IFERROR(VLOOKUP(D1913:D2625,'Факторы ликвидности'!C$4:L$2204,2,FALSE),0)</f>
        <v>43.18</v>
      </c>
      <c r="H1913">
        <f>IFERROR(VLOOKUP(D1913:D2625,'Факторы ликвидности'!C$4:L$2204,3,FALSE),0)</f>
        <v>34.25</v>
      </c>
      <c r="I1913">
        <f>IFERROR(VLOOKUP(D1913:D2625,'Факторы ликвидности'!C$4:L$2204,4,FALSE),0)</f>
        <v>0</v>
      </c>
      <c r="J1913">
        <f>IFERROR(VLOOKUP(D1913:D2625,'Факторы ликвидности'!C$4:L$2204,5,FALSE),0)</f>
        <v>0</v>
      </c>
      <c r="K1913">
        <f>IFERROR(VLOOKUP(D1913:D2625,'Факторы ликвидности'!C$4:L$2204,6,FALSE),0)</f>
        <v>0</v>
      </c>
      <c r="L1913">
        <f>IFERROR(VLOOKUP(D1913:D2625,'Факторы ликвидности'!C$4:L$2204,7,FALSE),0)</f>
        <v>0</v>
      </c>
      <c r="M1913">
        <f>IFERROR(VLOOKUP(D1913:D2625,'Факторы ликвидности'!C$4:L$2204,8,FALSE),0)</f>
        <v>0</v>
      </c>
      <c r="N1913">
        <f>IFERROR(VLOOKUP(D1913:D2625,'Факторы ликвидности'!C$4:L$2204,10,FALSE),0)</f>
        <v>-18.190000000000001</v>
      </c>
    </row>
    <row r="1914" spans="2:14" x14ac:dyDescent="0.3">
      <c r="B1914">
        <v>1910</v>
      </c>
      <c r="C1914" s="16">
        <f t="shared" si="34"/>
        <v>7</v>
      </c>
      <c r="D1914" s="17">
        <v>41882</v>
      </c>
      <c r="E1914">
        <f>IFERROR(VLOOKUP(D1913:D2626,'Остатки на корсчетах'!B$3:D$4956,2,FALSE),0)</f>
        <v>0</v>
      </c>
      <c r="F1914">
        <f>IFERROR(VLOOKUP(D1914:D2626,Сальдо!C$3:D$4010,2,FALSE),0)</f>
        <v>0</v>
      </c>
      <c r="G1914">
        <f>IFERROR(VLOOKUP(D1914:D2626,'Факторы ликвидности'!C$4:L$2204,2,FALSE),0)</f>
        <v>0</v>
      </c>
      <c r="H1914">
        <f>IFERROR(VLOOKUP(D1914:D2626,'Факторы ликвидности'!C$4:L$2204,3,FALSE),0)</f>
        <v>0</v>
      </c>
      <c r="I1914">
        <f>IFERROR(VLOOKUP(D1914:D2626,'Факторы ликвидности'!C$4:L$2204,4,FALSE),0)</f>
        <v>0</v>
      </c>
      <c r="J1914">
        <f>IFERROR(VLOOKUP(D1914:D2626,'Факторы ликвидности'!C$4:L$2204,5,FALSE),0)</f>
        <v>0</v>
      </c>
      <c r="K1914">
        <f>IFERROR(VLOOKUP(D1914:D2626,'Факторы ликвидности'!C$4:L$2204,6,FALSE),0)</f>
        <v>0</v>
      </c>
      <c r="L1914">
        <f>IFERROR(VLOOKUP(D1914:D2626,'Факторы ликвидности'!C$4:L$2204,7,FALSE),0)</f>
        <v>0</v>
      </c>
      <c r="M1914">
        <f>IFERROR(VLOOKUP(D1914:D2626,'Факторы ликвидности'!C$4:L$2204,8,FALSE),0)</f>
        <v>0</v>
      </c>
      <c r="N1914">
        <f>IFERROR(VLOOKUP(D1914:D2626,'Факторы ликвидности'!C$4:L$2204,10,FALSE),0)</f>
        <v>0</v>
      </c>
    </row>
    <row r="1915" spans="2:14" x14ac:dyDescent="0.3">
      <c r="B1915">
        <v>1911</v>
      </c>
      <c r="C1915" s="16">
        <f t="shared" si="34"/>
        <v>6</v>
      </c>
      <c r="D1915" s="17">
        <v>41881</v>
      </c>
      <c r="E1915">
        <f>IFERROR(VLOOKUP(D1914:D2627,'Остатки на корсчетах'!B$3:D$4956,2,FALSE),0)</f>
        <v>0</v>
      </c>
      <c r="F1915">
        <f>IFERROR(VLOOKUP(D1915:D2627,Сальдо!C$3:D$4010,2,FALSE),0)</f>
        <v>0</v>
      </c>
      <c r="G1915">
        <f>IFERROR(VLOOKUP(D1915:D2627,'Факторы ликвидности'!C$4:L$2204,2,FALSE),0)</f>
        <v>0</v>
      </c>
      <c r="H1915">
        <f>IFERROR(VLOOKUP(D1915:D2627,'Факторы ликвидности'!C$4:L$2204,3,FALSE),0)</f>
        <v>0</v>
      </c>
      <c r="I1915">
        <f>IFERROR(VLOOKUP(D1915:D2627,'Факторы ликвидности'!C$4:L$2204,4,FALSE),0)</f>
        <v>0</v>
      </c>
      <c r="J1915">
        <f>IFERROR(VLOOKUP(D1915:D2627,'Факторы ликвидности'!C$4:L$2204,5,FALSE),0)</f>
        <v>0</v>
      </c>
      <c r="K1915">
        <f>IFERROR(VLOOKUP(D1915:D2627,'Факторы ликвидности'!C$4:L$2204,6,FALSE),0)</f>
        <v>0</v>
      </c>
      <c r="L1915">
        <f>IFERROR(VLOOKUP(D1915:D2627,'Факторы ликвидности'!C$4:L$2204,7,FALSE),0)</f>
        <v>0</v>
      </c>
      <c r="M1915">
        <f>IFERROR(VLOOKUP(D1915:D2627,'Факторы ликвидности'!C$4:L$2204,8,FALSE),0)</f>
        <v>0</v>
      </c>
      <c r="N1915">
        <f>IFERROR(VLOOKUP(D1915:D2627,'Факторы ликвидности'!C$4:L$2204,10,FALSE),0)</f>
        <v>0</v>
      </c>
    </row>
    <row r="1916" spans="2:14" x14ac:dyDescent="0.3">
      <c r="B1916">
        <v>1912</v>
      </c>
      <c r="C1916" s="16">
        <f t="shared" si="34"/>
        <v>5</v>
      </c>
      <c r="D1916" s="17">
        <v>41880</v>
      </c>
      <c r="E1916">
        <f>IFERROR(VLOOKUP(D1915:D2628,'Остатки на корсчетах'!B$3:D$4956,2,FALSE),0)</f>
        <v>963.3</v>
      </c>
      <c r="F1916">
        <f>IFERROR(VLOOKUP(D1916:D2628,Сальдо!C$3:D$4010,2,FALSE),0)</f>
        <v>92.9</v>
      </c>
      <c r="G1916">
        <f>IFERROR(VLOOKUP(D1916:D2628,'Факторы ликвидности'!C$4:L$2204,2,FALSE),0)</f>
        <v>-7.55</v>
      </c>
      <c r="H1916">
        <f>IFERROR(VLOOKUP(D1916:D2628,'Факторы ликвидности'!C$4:L$2204,3,FALSE),0)</f>
        <v>37.31</v>
      </c>
      <c r="I1916">
        <f>IFERROR(VLOOKUP(D1916:D2628,'Факторы ликвидности'!C$4:L$2204,4,FALSE),0)</f>
        <v>0</v>
      </c>
      <c r="J1916">
        <f>IFERROR(VLOOKUP(D1916:D2628,'Факторы ликвидности'!C$4:L$2204,5,FALSE),0)</f>
        <v>0</v>
      </c>
      <c r="K1916">
        <f>IFERROR(VLOOKUP(D1916:D2628,'Факторы ликвидности'!C$4:L$2204,6,FALSE),0)</f>
        <v>0</v>
      </c>
      <c r="L1916">
        <f>IFERROR(VLOOKUP(D1916:D2628,'Факторы ликвидности'!C$4:L$2204,7,FALSE),0)</f>
        <v>0</v>
      </c>
      <c r="M1916">
        <f>IFERROR(VLOOKUP(D1916:D2628,'Факторы ликвидности'!C$4:L$2204,8,FALSE),0)</f>
        <v>0</v>
      </c>
      <c r="N1916">
        <f>IFERROR(VLOOKUP(D1916:D2628,'Факторы ликвидности'!C$4:L$2204,10,FALSE),0)</f>
        <v>-4.05</v>
      </c>
    </row>
    <row r="1917" spans="2:14" x14ac:dyDescent="0.3">
      <c r="B1917">
        <v>1913</v>
      </c>
      <c r="C1917" s="16">
        <f t="shared" si="34"/>
        <v>4</v>
      </c>
      <c r="D1917" s="17">
        <v>41879</v>
      </c>
      <c r="E1917">
        <f>IFERROR(VLOOKUP(D1916:D2629,'Остатки на корсчетах'!B$3:D$4956,2,FALSE),0)</f>
        <v>991.6</v>
      </c>
      <c r="F1917">
        <f>IFERROR(VLOOKUP(D1917:D2629,Сальдо!C$3:D$4010,2,FALSE),0)</f>
        <v>82.6</v>
      </c>
      <c r="G1917">
        <f>IFERROR(VLOOKUP(D1917:D2629,'Факторы ликвидности'!C$4:L$2204,2,FALSE),0)</f>
        <v>-5.12</v>
      </c>
      <c r="H1917">
        <f>IFERROR(VLOOKUP(D1917:D2629,'Факторы ликвидности'!C$4:L$2204,3,FALSE),0)</f>
        <v>-29.22</v>
      </c>
      <c r="I1917">
        <f>IFERROR(VLOOKUP(D1917:D2629,'Факторы ликвидности'!C$4:L$2204,4,FALSE),0)</f>
        <v>0</v>
      </c>
      <c r="J1917">
        <f>IFERROR(VLOOKUP(D1917:D2629,'Факторы ликвидности'!C$4:L$2204,5,FALSE),0)</f>
        <v>0</v>
      </c>
      <c r="K1917">
        <f>IFERROR(VLOOKUP(D1917:D2629,'Факторы ликвидности'!C$4:L$2204,6,FALSE),0)</f>
        <v>0</v>
      </c>
      <c r="L1917">
        <f>IFERROR(VLOOKUP(D1917:D2629,'Факторы ликвидности'!C$4:L$2204,7,FALSE),0)</f>
        <v>0</v>
      </c>
      <c r="M1917">
        <f>IFERROR(VLOOKUP(D1917:D2629,'Факторы ликвидности'!C$4:L$2204,8,FALSE),0)</f>
        <v>0</v>
      </c>
      <c r="N1917">
        <f>IFERROR(VLOOKUP(D1917:D2629,'Факторы ликвидности'!C$4:L$2204,10,FALSE),0)</f>
        <v>6</v>
      </c>
    </row>
    <row r="1918" spans="2:14" x14ac:dyDescent="0.3">
      <c r="B1918">
        <v>1914</v>
      </c>
      <c r="C1918" s="16">
        <f t="shared" si="34"/>
        <v>3</v>
      </c>
      <c r="D1918" s="17">
        <v>41878</v>
      </c>
      <c r="E1918">
        <f>IFERROR(VLOOKUP(D1917:D2630,'Остатки на корсчетах'!B$3:D$4956,2,FALSE),0)</f>
        <v>1115</v>
      </c>
      <c r="F1918">
        <f>IFERROR(VLOOKUP(D1918:D2630,Сальдо!C$3:D$4010,2,FALSE),0)</f>
        <v>-111.2</v>
      </c>
      <c r="G1918">
        <f>IFERROR(VLOOKUP(D1918:D2630,'Факторы ликвидности'!C$4:L$2204,2,FALSE),0)</f>
        <v>19.48</v>
      </c>
      <c r="H1918">
        <f>IFERROR(VLOOKUP(D1918:D2630,'Факторы ликвидности'!C$4:L$2204,3,FALSE),0)</f>
        <v>-9.6199999999999992</v>
      </c>
      <c r="I1918">
        <f>IFERROR(VLOOKUP(D1918:D2630,'Факторы ликвидности'!C$4:L$2204,4,FALSE),0)</f>
        <v>0</v>
      </c>
      <c r="J1918">
        <f>IFERROR(VLOOKUP(D1918:D2630,'Факторы ликвидности'!C$4:L$2204,5,FALSE),0)</f>
        <v>0</v>
      </c>
      <c r="K1918">
        <f>IFERROR(VLOOKUP(D1918:D2630,'Факторы ликвидности'!C$4:L$2204,6,FALSE),0)</f>
        <v>0</v>
      </c>
      <c r="L1918">
        <f>IFERROR(VLOOKUP(D1918:D2630,'Факторы ликвидности'!C$4:L$2204,7,FALSE),0)</f>
        <v>0</v>
      </c>
      <c r="M1918">
        <f>IFERROR(VLOOKUP(D1918:D2630,'Факторы ликвидности'!C$4:L$2204,8,FALSE),0)</f>
        <v>0</v>
      </c>
      <c r="N1918">
        <f>IFERROR(VLOOKUP(D1918:D2630,'Факторы ликвидности'!C$4:L$2204,10,FALSE),0)</f>
        <v>-133.21</v>
      </c>
    </row>
    <row r="1919" spans="2:14" x14ac:dyDescent="0.3">
      <c r="B1919">
        <v>1915</v>
      </c>
      <c r="C1919" s="18">
        <f t="shared" si="34"/>
        <v>2</v>
      </c>
      <c r="D1919" s="8">
        <v>41877</v>
      </c>
      <c r="E1919">
        <f>IFERROR(VLOOKUP(D1918:D2631,'Остатки на корсчетах'!B$3:D$4956,2,FALSE),0)</f>
        <v>1004.8</v>
      </c>
      <c r="F1919">
        <f>IFERROR(VLOOKUP(D1919:D2631,Сальдо!C$3:D$4010,2,FALSE),0)</f>
        <v>60.8</v>
      </c>
      <c r="G1919">
        <f>IFERROR(VLOOKUP(D1919:D2631,'Факторы ликвидности'!C$4:L$2204,2,FALSE),0)</f>
        <v>38.4</v>
      </c>
      <c r="H1919">
        <f>IFERROR(VLOOKUP(D1919:D2631,'Факторы ликвидности'!C$4:L$2204,3,FALSE),0)</f>
        <v>107.25</v>
      </c>
      <c r="I1919">
        <f>IFERROR(VLOOKUP(D1919:D2631,'Факторы ликвидности'!C$4:L$2204,4,FALSE),0)</f>
        <v>0</v>
      </c>
      <c r="J1919">
        <f>IFERROR(VLOOKUP(D1919:D2631,'Факторы ликвидности'!C$4:L$2204,5,FALSE),0)</f>
        <v>0</v>
      </c>
      <c r="K1919">
        <f>IFERROR(VLOOKUP(D1919:D2631,'Факторы ликвидности'!C$4:L$2204,6,FALSE),0)</f>
        <v>0</v>
      </c>
      <c r="L1919">
        <f>IFERROR(VLOOKUP(D1919:D2631,'Факторы ликвидности'!C$4:L$2204,7,FALSE),0)</f>
        <v>0</v>
      </c>
      <c r="M1919">
        <f>IFERROR(VLOOKUP(D1919:D2631,'Факторы ликвидности'!C$4:L$2204,8,FALSE),0)</f>
        <v>0</v>
      </c>
      <c r="N1919">
        <f>IFERROR(VLOOKUP(D1919:D2631,'Факторы ликвидности'!C$4:L$2204,10,FALSE),0)</f>
        <v>-35.43</v>
      </c>
    </row>
    <row r="1920" spans="2:14" x14ac:dyDescent="0.3">
      <c r="B1920">
        <v>1916</v>
      </c>
      <c r="C1920" s="18">
        <f t="shared" si="34"/>
        <v>1</v>
      </c>
      <c r="D1920" s="8">
        <v>41876</v>
      </c>
      <c r="E1920">
        <f>IFERROR(VLOOKUP(D1919:D2632,'Остатки на корсчетах'!B$3:D$4956,2,FALSE),0)</f>
        <v>1212.5999999999999</v>
      </c>
      <c r="F1920">
        <f>IFERROR(VLOOKUP(D1920:D2632,Сальдо!C$3:D$4010,2,FALSE),0)</f>
        <v>70.400000000000006</v>
      </c>
      <c r="G1920">
        <f>IFERROR(VLOOKUP(D1920:D2632,'Факторы ликвидности'!C$4:L$2204,2,FALSE),0)</f>
        <v>48.6</v>
      </c>
      <c r="H1920">
        <f>IFERROR(VLOOKUP(D1920:D2632,'Факторы ликвидности'!C$4:L$2204,3,FALSE),0)</f>
        <v>-268.91000000000003</v>
      </c>
      <c r="I1920">
        <f>IFERROR(VLOOKUP(D1920:D2632,'Факторы ликвидности'!C$4:L$2204,4,FALSE),0)</f>
        <v>0</v>
      </c>
      <c r="J1920">
        <f>IFERROR(VLOOKUP(D1920:D2632,'Факторы ликвидности'!C$4:L$2204,5,FALSE),0)</f>
        <v>0</v>
      </c>
      <c r="K1920">
        <f>IFERROR(VLOOKUP(D1920:D2632,'Факторы ликвидности'!C$4:L$2204,6,FALSE),0)</f>
        <v>0</v>
      </c>
      <c r="L1920">
        <f>IFERROR(VLOOKUP(D1920:D2632,'Факторы ликвидности'!C$4:L$2204,7,FALSE),0)</f>
        <v>0</v>
      </c>
      <c r="M1920">
        <f>IFERROR(VLOOKUP(D1920:D2632,'Факторы ликвидности'!C$4:L$2204,8,FALSE),0)</f>
        <v>0.2</v>
      </c>
      <c r="N1920">
        <f>IFERROR(VLOOKUP(D1920:D2632,'Факторы ликвидности'!C$4:L$2204,10,FALSE),0)</f>
        <v>12.23</v>
      </c>
    </row>
    <row r="1921" spans="2:14" x14ac:dyDescent="0.3">
      <c r="B1921">
        <v>1917</v>
      </c>
      <c r="C1921" s="18">
        <f t="shared" si="34"/>
        <v>7</v>
      </c>
      <c r="D1921" s="19">
        <v>41875</v>
      </c>
      <c r="E1921">
        <f>IFERROR(VLOOKUP(D1920:D2633,'Остатки на корсчетах'!B$3:D$4956,2,FALSE),0)</f>
        <v>0</v>
      </c>
      <c r="F1921">
        <f>IFERROR(VLOOKUP(D1921:D2633,Сальдо!C$3:D$4010,2,FALSE),0)</f>
        <v>0</v>
      </c>
      <c r="G1921">
        <f>IFERROR(VLOOKUP(D1921:D2633,'Факторы ликвидности'!C$4:L$2204,2,FALSE),0)</f>
        <v>0</v>
      </c>
      <c r="H1921">
        <f>IFERROR(VLOOKUP(D1921:D2633,'Факторы ликвидности'!C$4:L$2204,3,FALSE),0)</f>
        <v>0</v>
      </c>
      <c r="I1921">
        <f>IFERROR(VLOOKUP(D1921:D2633,'Факторы ликвидности'!C$4:L$2204,4,FALSE),0)</f>
        <v>0</v>
      </c>
      <c r="J1921">
        <f>IFERROR(VLOOKUP(D1921:D2633,'Факторы ликвидности'!C$4:L$2204,5,FALSE),0)</f>
        <v>0</v>
      </c>
      <c r="K1921">
        <f>IFERROR(VLOOKUP(D1921:D2633,'Факторы ликвидности'!C$4:L$2204,6,FALSE),0)</f>
        <v>0</v>
      </c>
      <c r="L1921">
        <f>IFERROR(VLOOKUP(D1921:D2633,'Факторы ликвидности'!C$4:L$2204,7,FALSE),0)</f>
        <v>0</v>
      </c>
      <c r="M1921">
        <f>IFERROR(VLOOKUP(D1921:D2633,'Факторы ликвидности'!C$4:L$2204,8,FALSE),0)</f>
        <v>0</v>
      </c>
      <c r="N1921">
        <f>IFERROR(VLOOKUP(D1921:D2633,'Факторы ликвидности'!C$4:L$2204,10,FALSE),0)</f>
        <v>0</v>
      </c>
    </row>
    <row r="1922" spans="2:14" x14ac:dyDescent="0.3">
      <c r="B1922">
        <v>1918</v>
      </c>
      <c r="C1922" s="18">
        <f t="shared" si="34"/>
        <v>6</v>
      </c>
      <c r="D1922" s="19">
        <v>41874</v>
      </c>
      <c r="E1922">
        <f>IFERROR(VLOOKUP(D1921:D2634,'Остатки на корсчетах'!B$3:D$4956,2,FALSE),0)</f>
        <v>0</v>
      </c>
      <c r="F1922">
        <f>IFERROR(VLOOKUP(D1922:D2634,Сальдо!C$3:D$4010,2,FALSE),0)</f>
        <v>0</v>
      </c>
      <c r="G1922">
        <f>IFERROR(VLOOKUP(D1922:D2634,'Факторы ликвидности'!C$4:L$2204,2,FALSE),0)</f>
        <v>0</v>
      </c>
      <c r="H1922">
        <f>IFERROR(VLOOKUP(D1922:D2634,'Факторы ликвидности'!C$4:L$2204,3,FALSE),0)</f>
        <v>0</v>
      </c>
      <c r="I1922">
        <f>IFERROR(VLOOKUP(D1922:D2634,'Факторы ликвидности'!C$4:L$2204,4,FALSE),0)</f>
        <v>0</v>
      </c>
      <c r="J1922">
        <f>IFERROR(VLOOKUP(D1922:D2634,'Факторы ликвидности'!C$4:L$2204,5,FALSE),0)</f>
        <v>0</v>
      </c>
      <c r="K1922">
        <f>IFERROR(VLOOKUP(D1922:D2634,'Факторы ликвидности'!C$4:L$2204,6,FALSE),0)</f>
        <v>0</v>
      </c>
      <c r="L1922">
        <f>IFERROR(VLOOKUP(D1922:D2634,'Факторы ликвидности'!C$4:L$2204,7,FALSE),0)</f>
        <v>0</v>
      </c>
      <c r="M1922">
        <f>IFERROR(VLOOKUP(D1922:D2634,'Факторы ликвидности'!C$4:L$2204,8,FALSE),0)</f>
        <v>0</v>
      </c>
      <c r="N1922">
        <f>IFERROR(VLOOKUP(D1922:D2634,'Факторы ликвидности'!C$4:L$2204,10,FALSE),0)</f>
        <v>0</v>
      </c>
    </row>
    <row r="1923" spans="2:14" x14ac:dyDescent="0.3">
      <c r="B1923">
        <v>1919</v>
      </c>
      <c r="C1923" s="18">
        <f t="shared" si="34"/>
        <v>5</v>
      </c>
      <c r="D1923" s="19">
        <v>41873</v>
      </c>
      <c r="E1923">
        <f>IFERROR(VLOOKUP(D1922:D2635,'Остатки на корсчетах'!B$3:D$4956,2,FALSE),0)</f>
        <v>1060.0999999999999</v>
      </c>
      <c r="F1923">
        <f>IFERROR(VLOOKUP(D1923:D2635,Сальдо!C$3:D$4010,2,FALSE),0)</f>
        <v>74.7</v>
      </c>
      <c r="G1923">
        <f>IFERROR(VLOOKUP(D1923:D2635,'Факторы ликвидности'!C$4:L$2204,2,FALSE),0)</f>
        <v>-13.7</v>
      </c>
      <c r="H1923">
        <f>IFERROR(VLOOKUP(D1923:D2635,'Факторы ликвидности'!C$4:L$2204,3,FALSE),0)</f>
        <v>144.19</v>
      </c>
      <c r="I1923">
        <f>IFERROR(VLOOKUP(D1923:D2635,'Факторы ликвидности'!C$4:L$2204,4,FALSE),0)</f>
        <v>0</v>
      </c>
      <c r="J1923">
        <f>IFERROR(VLOOKUP(D1923:D2635,'Факторы ликвидности'!C$4:L$2204,5,FALSE),0)</f>
        <v>0</v>
      </c>
      <c r="K1923">
        <f>IFERROR(VLOOKUP(D1923:D2635,'Факторы ликвидности'!C$4:L$2204,6,FALSE),0)</f>
        <v>0</v>
      </c>
      <c r="L1923">
        <f>IFERROR(VLOOKUP(D1923:D2635,'Факторы ликвидности'!C$4:L$2204,7,FALSE),0)</f>
        <v>0</v>
      </c>
      <c r="M1923">
        <f>IFERROR(VLOOKUP(D1923:D2635,'Факторы ликвидности'!C$4:L$2204,8,FALSE),0)</f>
        <v>0</v>
      </c>
      <c r="N1923">
        <f>IFERROR(VLOOKUP(D1923:D2635,'Факторы ликвидности'!C$4:L$2204,10,FALSE),0)</f>
        <v>22.02</v>
      </c>
    </row>
    <row r="1924" spans="2:14" x14ac:dyDescent="0.3">
      <c r="B1924">
        <v>1920</v>
      </c>
      <c r="C1924" s="18">
        <f t="shared" si="34"/>
        <v>4</v>
      </c>
      <c r="D1924" s="19">
        <v>41872</v>
      </c>
      <c r="E1924">
        <f>IFERROR(VLOOKUP(D1923:D2636,'Остатки на корсчетах'!B$3:D$4956,2,FALSE),0)</f>
        <v>1122.4000000000001</v>
      </c>
      <c r="F1924">
        <f>IFERROR(VLOOKUP(D1924:D2636,Сальдо!C$3:D$4010,2,FALSE),0)</f>
        <v>46.2</v>
      </c>
      <c r="G1924">
        <f>IFERROR(VLOOKUP(D1924:D2636,'Факторы ликвидности'!C$4:L$2204,2,FALSE),0)</f>
        <v>-8.34</v>
      </c>
      <c r="H1924">
        <f>IFERROR(VLOOKUP(D1924:D2636,'Факторы ликвидности'!C$4:L$2204,3,FALSE),0)</f>
        <v>-26.38</v>
      </c>
      <c r="I1924">
        <f>IFERROR(VLOOKUP(D1924:D2636,'Факторы ликвидности'!C$4:L$2204,4,FALSE),0)</f>
        <v>0</v>
      </c>
      <c r="J1924">
        <f>IFERROR(VLOOKUP(D1924:D2636,'Факторы ликвидности'!C$4:L$2204,5,FALSE),0)</f>
        <v>0</v>
      </c>
      <c r="K1924">
        <f>IFERROR(VLOOKUP(D1924:D2636,'Факторы ликвидности'!C$4:L$2204,6,FALSE),0)</f>
        <v>0</v>
      </c>
      <c r="L1924">
        <f>IFERROR(VLOOKUP(D1924:D2636,'Факторы ликвидности'!C$4:L$2204,7,FALSE),0)</f>
        <v>0</v>
      </c>
      <c r="M1924">
        <f>IFERROR(VLOOKUP(D1924:D2636,'Факторы ликвидности'!C$4:L$2204,8,FALSE),0)</f>
        <v>0</v>
      </c>
      <c r="N1924">
        <f>IFERROR(VLOOKUP(D1924:D2636,'Факторы ликвидности'!C$4:L$2204,10,FALSE),0)</f>
        <v>-27.5</v>
      </c>
    </row>
    <row r="1925" spans="2:14" x14ac:dyDescent="0.3">
      <c r="B1925">
        <v>1921</v>
      </c>
      <c r="C1925" s="18">
        <f t="shared" si="34"/>
        <v>3</v>
      </c>
      <c r="D1925" s="19">
        <v>41871</v>
      </c>
      <c r="E1925">
        <f>IFERROR(VLOOKUP(D1924:D2637,'Остатки на корсчетах'!B$3:D$4956,2,FALSE),0)</f>
        <v>1074.5999999999999</v>
      </c>
      <c r="F1925">
        <f>IFERROR(VLOOKUP(D1925:D2637,Сальдо!C$3:D$4010,2,FALSE),0)</f>
        <v>159.80000000000001</v>
      </c>
      <c r="G1925">
        <f>IFERROR(VLOOKUP(D1925:D2637,'Факторы ликвидности'!C$4:L$2204,2,FALSE),0)</f>
        <v>3.77</v>
      </c>
      <c r="H1925">
        <f>IFERROR(VLOOKUP(D1925:D2637,'Факторы ликвидности'!C$4:L$2204,3,FALSE),0)</f>
        <v>-50.46</v>
      </c>
      <c r="I1925">
        <f>IFERROR(VLOOKUP(D1925:D2637,'Факторы ликвидности'!C$4:L$2204,4,FALSE),0)</f>
        <v>0</v>
      </c>
      <c r="J1925">
        <f>IFERROR(VLOOKUP(D1925:D2637,'Факторы ликвидности'!C$4:L$2204,5,FALSE),0)</f>
        <v>0</v>
      </c>
      <c r="K1925">
        <f>IFERROR(VLOOKUP(D1925:D2637,'Факторы ликвидности'!C$4:L$2204,6,FALSE),0)</f>
        <v>0</v>
      </c>
      <c r="L1925">
        <f>IFERROR(VLOOKUP(D1925:D2637,'Факторы ликвидности'!C$4:L$2204,7,FALSE),0)</f>
        <v>0</v>
      </c>
      <c r="M1925">
        <f>IFERROR(VLOOKUP(D1925:D2637,'Факторы ликвидности'!C$4:L$2204,8,FALSE),0)</f>
        <v>0</v>
      </c>
      <c r="N1925">
        <f>IFERROR(VLOOKUP(D1925:D2637,'Факторы ликвидности'!C$4:L$2204,10,FALSE),0)</f>
        <v>94.47</v>
      </c>
    </row>
    <row r="1926" spans="2:14" x14ac:dyDescent="0.3">
      <c r="B1926">
        <v>1922</v>
      </c>
      <c r="C1926" s="16">
        <f t="shared" ref="C1926:C1989" si="35">WEEKDAY(D1926,2)</f>
        <v>2</v>
      </c>
      <c r="D1926" s="17">
        <v>41870</v>
      </c>
      <c r="E1926">
        <f>IFERROR(VLOOKUP(D1925:D2638,'Остатки на корсчетах'!B$3:D$4956,2,FALSE),0)</f>
        <v>1001.5</v>
      </c>
      <c r="F1926">
        <f>IFERROR(VLOOKUP(D1926:D2638,Сальдо!C$3:D$4010,2,FALSE),0)</f>
        <v>-62.9</v>
      </c>
      <c r="G1926">
        <f>IFERROR(VLOOKUP(D1926:D2638,'Факторы ликвидности'!C$4:L$2204,2,FALSE),0)</f>
        <v>10.83</v>
      </c>
      <c r="H1926">
        <f>IFERROR(VLOOKUP(D1926:D2638,'Факторы ликвидности'!C$4:L$2204,3,FALSE),0)</f>
        <v>23.66</v>
      </c>
      <c r="I1926">
        <f>IFERROR(VLOOKUP(D1926:D2638,'Факторы ликвидности'!C$4:L$2204,4,FALSE),0)</f>
        <v>0</v>
      </c>
      <c r="J1926">
        <f>IFERROR(VLOOKUP(D1926:D2638,'Факторы ликвидности'!C$4:L$2204,5,FALSE),0)</f>
        <v>0</v>
      </c>
      <c r="K1926">
        <f>IFERROR(VLOOKUP(D1926:D2638,'Факторы ликвидности'!C$4:L$2204,6,FALSE),0)</f>
        <v>0</v>
      </c>
      <c r="L1926">
        <f>IFERROR(VLOOKUP(D1926:D2638,'Факторы ликвидности'!C$4:L$2204,7,FALSE),0)</f>
        <v>0</v>
      </c>
      <c r="M1926">
        <f>IFERROR(VLOOKUP(D1926:D2638,'Факторы ликвидности'!C$4:L$2204,8,FALSE),0)</f>
        <v>0.14000000000000001</v>
      </c>
      <c r="N1926">
        <f>IFERROR(VLOOKUP(D1926:D2638,'Факторы ликвидности'!C$4:L$2204,10,FALSE),0)</f>
        <v>38.47</v>
      </c>
    </row>
    <row r="1927" spans="2:14" x14ac:dyDescent="0.3">
      <c r="B1927">
        <v>1923</v>
      </c>
      <c r="C1927" s="16">
        <f t="shared" si="35"/>
        <v>1</v>
      </c>
      <c r="D1927" s="17">
        <v>41869</v>
      </c>
      <c r="E1927">
        <f>IFERROR(VLOOKUP(D1926:D2639,'Остатки на корсчетах'!B$3:D$4956,2,FALSE),0)</f>
        <v>1143.0999999999999</v>
      </c>
      <c r="F1927">
        <f>IFERROR(VLOOKUP(D1927:D2639,Сальдо!C$3:D$4010,2,FALSE),0)</f>
        <v>72.5</v>
      </c>
      <c r="G1927">
        <f>IFERROR(VLOOKUP(D1927:D2639,'Факторы ликвидности'!C$4:L$2204,2,FALSE),0)</f>
        <v>22.49</v>
      </c>
      <c r="H1927">
        <f>IFERROR(VLOOKUP(D1927:D2639,'Факторы ликвидности'!C$4:L$2204,3,FALSE),0)</f>
        <v>-271.10000000000002</v>
      </c>
      <c r="I1927">
        <f>IFERROR(VLOOKUP(D1927:D2639,'Факторы ликвидности'!C$4:L$2204,4,FALSE),0)</f>
        <v>0</v>
      </c>
      <c r="J1927">
        <f>IFERROR(VLOOKUP(D1927:D2639,'Факторы ликвидности'!C$4:L$2204,5,FALSE),0)</f>
        <v>0</v>
      </c>
      <c r="K1927">
        <f>IFERROR(VLOOKUP(D1927:D2639,'Факторы ликвидности'!C$4:L$2204,6,FALSE),0)</f>
        <v>0</v>
      </c>
      <c r="L1927">
        <f>IFERROR(VLOOKUP(D1927:D2639,'Факторы ликвидности'!C$4:L$2204,7,FALSE),0)</f>
        <v>0</v>
      </c>
      <c r="M1927">
        <f>IFERROR(VLOOKUP(D1927:D2639,'Факторы ликвидности'!C$4:L$2204,8,FALSE),0)</f>
        <v>-28.61</v>
      </c>
      <c r="N1927">
        <f>IFERROR(VLOOKUP(D1927:D2639,'Факторы ликвидности'!C$4:L$2204,10,FALSE),0)</f>
        <v>135.56</v>
      </c>
    </row>
    <row r="1928" spans="2:14" x14ac:dyDescent="0.3">
      <c r="B1928">
        <v>1924</v>
      </c>
      <c r="C1928" s="16">
        <f t="shared" si="35"/>
        <v>7</v>
      </c>
      <c r="D1928" s="17">
        <v>41868</v>
      </c>
      <c r="E1928">
        <f>IFERROR(VLOOKUP(D1927:D2640,'Остатки на корсчетах'!B$3:D$4956,2,FALSE),0)</f>
        <v>0</v>
      </c>
      <c r="F1928">
        <f>IFERROR(VLOOKUP(D1928:D2640,Сальдо!C$3:D$4010,2,FALSE),0)</f>
        <v>0</v>
      </c>
      <c r="G1928">
        <f>IFERROR(VLOOKUP(D1928:D2640,'Факторы ликвидности'!C$4:L$2204,2,FALSE),0)</f>
        <v>0</v>
      </c>
      <c r="H1928">
        <f>IFERROR(VLOOKUP(D1928:D2640,'Факторы ликвидности'!C$4:L$2204,3,FALSE),0)</f>
        <v>0</v>
      </c>
      <c r="I1928">
        <f>IFERROR(VLOOKUP(D1928:D2640,'Факторы ликвидности'!C$4:L$2204,4,FALSE),0)</f>
        <v>0</v>
      </c>
      <c r="J1928">
        <f>IFERROR(VLOOKUP(D1928:D2640,'Факторы ликвидности'!C$4:L$2204,5,FALSE),0)</f>
        <v>0</v>
      </c>
      <c r="K1928">
        <f>IFERROR(VLOOKUP(D1928:D2640,'Факторы ликвидности'!C$4:L$2204,6,FALSE),0)</f>
        <v>0</v>
      </c>
      <c r="L1928">
        <f>IFERROR(VLOOKUP(D1928:D2640,'Факторы ликвидности'!C$4:L$2204,7,FALSE),0)</f>
        <v>0</v>
      </c>
      <c r="M1928">
        <f>IFERROR(VLOOKUP(D1928:D2640,'Факторы ликвидности'!C$4:L$2204,8,FALSE),0)</f>
        <v>0</v>
      </c>
      <c r="N1928">
        <f>IFERROR(VLOOKUP(D1928:D2640,'Факторы ликвидности'!C$4:L$2204,10,FALSE),0)</f>
        <v>0</v>
      </c>
    </row>
    <row r="1929" spans="2:14" x14ac:dyDescent="0.3">
      <c r="B1929">
        <v>1925</v>
      </c>
      <c r="C1929" s="16">
        <f t="shared" si="35"/>
        <v>6</v>
      </c>
      <c r="D1929" s="17">
        <v>41867</v>
      </c>
      <c r="E1929">
        <f>IFERROR(VLOOKUP(D1928:D2641,'Остатки на корсчетах'!B$3:D$4956,2,FALSE),0)</f>
        <v>0</v>
      </c>
      <c r="F1929">
        <f>IFERROR(VLOOKUP(D1929:D2641,Сальдо!C$3:D$4010,2,FALSE),0)</f>
        <v>0</v>
      </c>
      <c r="G1929">
        <f>IFERROR(VLOOKUP(D1929:D2641,'Факторы ликвидности'!C$4:L$2204,2,FALSE),0)</f>
        <v>0</v>
      </c>
      <c r="H1929">
        <f>IFERROR(VLOOKUP(D1929:D2641,'Факторы ликвидности'!C$4:L$2204,3,FALSE),0)</f>
        <v>0</v>
      </c>
      <c r="I1929">
        <f>IFERROR(VLOOKUP(D1929:D2641,'Факторы ликвидности'!C$4:L$2204,4,FALSE),0)</f>
        <v>0</v>
      </c>
      <c r="J1929">
        <f>IFERROR(VLOOKUP(D1929:D2641,'Факторы ликвидности'!C$4:L$2204,5,FALSE),0)</f>
        <v>0</v>
      </c>
      <c r="K1929">
        <f>IFERROR(VLOOKUP(D1929:D2641,'Факторы ликвидности'!C$4:L$2204,6,FALSE),0)</f>
        <v>0</v>
      </c>
      <c r="L1929">
        <f>IFERROR(VLOOKUP(D1929:D2641,'Факторы ликвидности'!C$4:L$2204,7,FALSE),0)</f>
        <v>0</v>
      </c>
      <c r="M1929">
        <f>IFERROR(VLOOKUP(D1929:D2641,'Факторы ликвидности'!C$4:L$2204,8,FALSE),0)</f>
        <v>0</v>
      </c>
      <c r="N1929">
        <f>IFERROR(VLOOKUP(D1929:D2641,'Факторы ликвидности'!C$4:L$2204,10,FALSE),0)</f>
        <v>0</v>
      </c>
    </row>
    <row r="1930" spans="2:14" x14ac:dyDescent="0.3">
      <c r="B1930">
        <v>1926</v>
      </c>
      <c r="C1930" s="16">
        <f t="shared" si="35"/>
        <v>5</v>
      </c>
      <c r="D1930" s="17">
        <v>41866</v>
      </c>
      <c r="E1930">
        <f>IFERROR(VLOOKUP(D1929:D2642,'Остатки на корсчетах'!B$3:D$4956,2,FALSE),0)</f>
        <v>1149.7</v>
      </c>
      <c r="F1930">
        <f>IFERROR(VLOOKUP(D1930:D2642,Сальдо!C$3:D$4010,2,FALSE),0)</f>
        <v>79.5</v>
      </c>
      <c r="G1930">
        <f>IFERROR(VLOOKUP(D1930:D2642,'Факторы ликвидности'!C$4:L$2204,2,FALSE),0)</f>
        <v>-48.64</v>
      </c>
      <c r="H1930">
        <f>IFERROR(VLOOKUP(D1930:D2642,'Факторы ликвидности'!C$4:L$2204,3,FALSE),0)</f>
        <v>23.87</v>
      </c>
      <c r="I1930">
        <f>IFERROR(VLOOKUP(D1930:D2642,'Факторы ликвидности'!C$4:L$2204,4,FALSE),0)</f>
        <v>0</v>
      </c>
      <c r="J1930">
        <f>IFERROR(VLOOKUP(D1930:D2642,'Факторы ликвидности'!C$4:L$2204,5,FALSE),0)</f>
        <v>0</v>
      </c>
      <c r="K1930">
        <f>IFERROR(VLOOKUP(D1930:D2642,'Факторы ликвидности'!C$4:L$2204,6,FALSE),0)</f>
        <v>0</v>
      </c>
      <c r="L1930">
        <f>IFERROR(VLOOKUP(D1930:D2642,'Факторы ликвидности'!C$4:L$2204,7,FALSE),0)</f>
        <v>0</v>
      </c>
      <c r="M1930">
        <f>IFERROR(VLOOKUP(D1930:D2642,'Факторы ликвидности'!C$4:L$2204,8,FALSE),0)</f>
        <v>10.37</v>
      </c>
      <c r="N1930">
        <f>IFERROR(VLOOKUP(D1930:D2642,'Факторы ликвидности'!C$4:L$2204,10,FALSE),0)</f>
        <v>7.86</v>
      </c>
    </row>
    <row r="1931" spans="2:14" x14ac:dyDescent="0.3">
      <c r="B1931">
        <v>1927</v>
      </c>
      <c r="C1931" s="16">
        <f t="shared" si="35"/>
        <v>4</v>
      </c>
      <c r="D1931" s="17">
        <v>41865</v>
      </c>
      <c r="E1931">
        <f>IFERROR(VLOOKUP(D1930:D2643,'Остатки на корсчетах'!B$3:D$4956,2,FALSE),0)</f>
        <v>1289.8</v>
      </c>
      <c r="F1931">
        <f>IFERROR(VLOOKUP(D1931:D2643,Сальдо!C$3:D$4010,2,FALSE),0)</f>
        <v>22.7</v>
      </c>
      <c r="G1931">
        <f>IFERROR(VLOOKUP(D1931:D2643,'Факторы ликвидности'!C$4:L$2204,2,FALSE),0)</f>
        <v>-31.18</v>
      </c>
      <c r="H1931">
        <f>IFERROR(VLOOKUP(D1931:D2643,'Факторы ликвидности'!C$4:L$2204,3,FALSE),0)</f>
        <v>-54.67</v>
      </c>
      <c r="I1931">
        <f>IFERROR(VLOOKUP(D1931:D2643,'Факторы ликвидности'!C$4:L$2204,4,FALSE),0)</f>
        <v>0</v>
      </c>
      <c r="J1931">
        <f>IFERROR(VLOOKUP(D1931:D2643,'Факторы ликвидности'!C$4:L$2204,5,FALSE),0)</f>
        <v>0</v>
      </c>
      <c r="K1931">
        <f>IFERROR(VLOOKUP(D1931:D2643,'Факторы ликвидности'!C$4:L$2204,6,FALSE),0)</f>
        <v>0</v>
      </c>
      <c r="L1931">
        <f>IFERROR(VLOOKUP(D1931:D2643,'Факторы ликвидности'!C$4:L$2204,7,FALSE),0)</f>
        <v>0</v>
      </c>
      <c r="M1931">
        <f>IFERROR(VLOOKUP(D1931:D2643,'Факторы ликвидности'!C$4:L$2204,8,FALSE),0)</f>
        <v>-0.14000000000000001</v>
      </c>
      <c r="N1931">
        <f>IFERROR(VLOOKUP(D1931:D2643,'Факторы ликвидности'!C$4:L$2204,10,FALSE),0)</f>
        <v>-54.16</v>
      </c>
    </row>
    <row r="1932" spans="2:14" x14ac:dyDescent="0.3">
      <c r="B1932">
        <v>1928</v>
      </c>
      <c r="C1932" s="16">
        <f t="shared" si="35"/>
        <v>3</v>
      </c>
      <c r="D1932" s="17">
        <v>41864</v>
      </c>
      <c r="E1932">
        <f>IFERROR(VLOOKUP(D1931:D2644,'Остатки на корсчетах'!B$3:D$4956,2,FALSE),0)</f>
        <v>1035.8</v>
      </c>
      <c r="F1932">
        <f>IFERROR(VLOOKUP(D1932:D2644,Сальдо!C$3:D$4010,2,FALSE),0)</f>
        <v>275.3</v>
      </c>
      <c r="G1932">
        <f>IFERROR(VLOOKUP(D1932:D2644,'Факторы ликвидности'!C$4:L$2204,2,FALSE),0)</f>
        <v>-17.809999999999999</v>
      </c>
      <c r="H1932">
        <f>IFERROR(VLOOKUP(D1932:D2644,'Факторы ликвидности'!C$4:L$2204,3,FALSE),0)</f>
        <v>27.51</v>
      </c>
      <c r="I1932">
        <f>IFERROR(VLOOKUP(D1932:D2644,'Факторы ликвидности'!C$4:L$2204,4,FALSE),0)</f>
        <v>0</v>
      </c>
      <c r="J1932">
        <f>IFERROR(VLOOKUP(D1932:D2644,'Факторы ликвидности'!C$4:L$2204,5,FALSE),0)</f>
        <v>0</v>
      </c>
      <c r="K1932">
        <f>IFERROR(VLOOKUP(D1932:D2644,'Факторы ликвидности'!C$4:L$2204,6,FALSE),0)</f>
        <v>0</v>
      </c>
      <c r="L1932">
        <f>IFERROR(VLOOKUP(D1932:D2644,'Факторы ликвидности'!C$4:L$2204,7,FALSE),0)</f>
        <v>0</v>
      </c>
      <c r="M1932">
        <f>IFERROR(VLOOKUP(D1932:D2644,'Факторы ликвидности'!C$4:L$2204,8,FALSE),0)</f>
        <v>0.25</v>
      </c>
      <c r="N1932">
        <f>IFERROR(VLOOKUP(D1932:D2644,'Факторы ликвидности'!C$4:L$2204,10,FALSE),0)</f>
        <v>244.12</v>
      </c>
    </row>
    <row r="1933" spans="2:14" x14ac:dyDescent="0.3">
      <c r="B1933">
        <v>1929</v>
      </c>
      <c r="C1933" s="18">
        <f t="shared" si="35"/>
        <v>2</v>
      </c>
      <c r="D1933" s="8">
        <v>41863</v>
      </c>
      <c r="E1933">
        <f>IFERROR(VLOOKUP(D1932:D2645,'Остатки на корсчетах'!B$3:D$4956,2,FALSE),0)</f>
        <v>990.5</v>
      </c>
      <c r="F1933">
        <f>IFERROR(VLOOKUP(D1933:D2645,Сальдо!C$3:D$4010,2,FALSE),0)</f>
        <v>68.099999999999994</v>
      </c>
      <c r="G1933">
        <f>IFERROR(VLOOKUP(D1933:D2645,'Факторы ликвидности'!C$4:L$2204,2,FALSE),0)</f>
        <v>-2.19</v>
      </c>
      <c r="H1933">
        <f>IFERROR(VLOOKUP(D1933:D2645,'Факторы ликвидности'!C$4:L$2204,3,FALSE),0)</f>
        <v>60.39</v>
      </c>
      <c r="I1933">
        <f>IFERROR(VLOOKUP(D1933:D2645,'Факторы ликвидности'!C$4:L$2204,4,FALSE),0)</f>
        <v>0</v>
      </c>
      <c r="J1933">
        <f>IFERROR(VLOOKUP(D1933:D2645,'Факторы ликвидности'!C$4:L$2204,5,FALSE),0)</f>
        <v>0</v>
      </c>
      <c r="K1933">
        <f>IFERROR(VLOOKUP(D1933:D2645,'Факторы ликвидности'!C$4:L$2204,6,FALSE),0)</f>
        <v>0</v>
      </c>
      <c r="L1933">
        <f>IFERROR(VLOOKUP(D1933:D2645,'Факторы ликвидности'!C$4:L$2204,7,FALSE),0)</f>
        <v>0</v>
      </c>
      <c r="M1933">
        <f>IFERROR(VLOOKUP(D1933:D2645,'Факторы ликвидности'!C$4:L$2204,8,FALSE),0)</f>
        <v>0</v>
      </c>
      <c r="N1933">
        <f>IFERROR(VLOOKUP(D1933:D2645,'Факторы ликвидности'!C$4:L$2204,10,FALSE),0)</f>
        <v>-12.91</v>
      </c>
    </row>
    <row r="1934" spans="2:14" x14ac:dyDescent="0.3">
      <c r="B1934">
        <v>1930</v>
      </c>
      <c r="C1934" s="18">
        <f t="shared" si="35"/>
        <v>1</v>
      </c>
      <c r="D1934" s="8">
        <v>41862</v>
      </c>
      <c r="E1934">
        <f>IFERROR(VLOOKUP(D1933:D2646,'Остатки на корсчетах'!B$3:D$4956,2,FALSE),0)</f>
        <v>783.9</v>
      </c>
      <c r="F1934">
        <f>IFERROR(VLOOKUP(D1934:D2646,Сальдо!C$3:D$4010,2,FALSE),0)</f>
        <v>265.10000000000002</v>
      </c>
      <c r="G1934">
        <f>IFERROR(VLOOKUP(D1934:D2646,'Факторы ликвидности'!C$4:L$2204,2,FALSE),0)</f>
        <v>12.97</v>
      </c>
      <c r="H1934">
        <f>IFERROR(VLOOKUP(D1934:D2646,'Факторы ликвидности'!C$4:L$2204,3,FALSE),0)</f>
        <v>-3.79</v>
      </c>
      <c r="I1934">
        <f>IFERROR(VLOOKUP(D1934:D2646,'Факторы ликвидности'!C$4:L$2204,4,FALSE),0)</f>
        <v>0</v>
      </c>
      <c r="J1934">
        <f>IFERROR(VLOOKUP(D1934:D2646,'Факторы ликвидности'!C$4:L$2204,5,FALSE),0)</f>
        <v>0</v>
      </c>
      <c r="K1934">
        <f>IFERROR(VLOOKUP(D1934:D2646,'Факторы ликвидности'!C$4:L$2204,6,FALSE),0)</f>
        <v>0</v>
      </c>
      <c r="L1934">
        <f>IFERROR(VLOOKUP(D1934:D2646,'Факторы ликвидности'!C$4:L$2204,7,FALSE),0)</f>
        <v>0</v>
      </c>
      <c r="M1934">
        <f>IFERROR(VLOOKUP(D1934:D2646,'Факторы ликвидности'!C$4:L$2204,8,FALSE),0)</f>
        <v>0</v>
      </c>
      <c r="N1934">
        <f>IFERROR(VLOOKUP(D1934:D2646,'Факторы ликвидности'!C$4:L$2204,10,FALSE),0)</f>
        <v>197.4</v>
      </c>
    </row>
    <row r="1935" spans="2:14" x14ac:dyDescent="0.3">
      <c r="B1935">
        <v>1931</v>
      </c>
      <c r="C1935" s="18">
        <f t="shared" si="35"/>
        <v>7</v>
      </c>
      <c r="D1935" s="19">
        <v>41861</v>
      </c>
      <c r="E1935">
        <f>IFERROR(VLOOKUP(D1934:D2647,'Остатки на корсчетах'!B$3:D$4956,2,FALSE),0)</f>
        <v>0</v>
      </c>
      <c r="F1935">
        <f>IFERROR(VLOOKUP(D1935:D2647,Сальдо!C$3:D$4010,2,FALSE),0)</f>
        <v>0</v>
      </c>
      <c r="G1935">
        <f>IFERROR(VLOOKUP(D1935:D2647,'Факторы ликвидности'!C$4:L$2204,2,FALSE),0)</f>
        <v>0</v>
      </c>
      <c r="H1935">
        <f>IFERROR(VLOOKUP(D1935:D2647,'Факторы ликвидности'!C$4:L$2204,3,FALSE),0)</f>
        <v>0</v>
      </c>
      <c r="I1935">
        <f>IFERROR(VLOOKUP(D1935:D2647,'Факторы ликвидности'!C$4:L$2204,4,FALSE),0)</f>
        <v>0</v>
      </c>
      <c r="J1935">
        <f>IFERROR(VLOOKUP(D1935:D2647,'Факторы ликвидности'!C$4:L$2204,5,FALSE),0)</f>
        <v>0</v>
      </c>
      <c r="K1935">
        <f>IFERROR(VLOOKUP(D1935:D2647,'Факторы ликвидности'!C$4:L$2204,6,FALSE),0)</f>
        <v>0</v>
      </c>
      <c r="L1935">
        <f>IFERROR(VLOOKUP(D1935:D2647,'Факторы ликвидности'!C$4:L$2204,7,FALSE),0)</f>
        <v>0</v>
      </c>
      <c r="M1935">
        <f>IFERROR(VLOOKUP(D1935:D2647,'Факторы ликвидности'!C$4:L$2204,8,FALSE),0)</f>
        <v>0</v>
      </c>
      <c r="N1935">
        <f>IFERROR(VLOOKUP(D1935:D2647,'Факторы ликвидности'!C$4:L$2204,10,FALSE),0)</f>
        <v>0</v>
      </c>
    </row>
    <row r="1936" spans="2:14" x14ac:dyDescent="0.3">
      <c r="B1936">
        <v>1932</v>
      </c>
      <c r="C1936" s="18">
        <f t="shared" si="35"/>
        <v>6</v>
      </c>
      <c r="D1936" s="19">
        <v>41860</v>
      </c>
      <c r="E1936">
        <f>IFERROR(VLOOKUP(D1935:D2648,'Остатки на корсчетах'!B$3:D$4956,2,FALSE),0)</f>
        <v>0</v>
      </c>
      <c r="F1936">
        <f>IFERROR(VLOOKUP(D1936:D2648,Сальдо!C$3:D$4010,2,FALSE),0)</f>
        <v>0</v>
      </c>
      <c r="G1936">
        <f>IFERROR(VLOOKUP(D1936:D2648,'Факторы ликвидности'!C$4:L$2204,2,FALSE),0)</f>
        <v>0</v>
      </c>
      <c r="H1936">
        <f>IFERROR(VLOOKUP(D1936:D2648,'Факторы ликвидности'!C$4:L$2204,3,FALSE),0)</f>
        <v>0</v>
      </c>
      <c r="I1936">
        <f>IFERROR(VLOOKUP(D1936:D2648,'Факторы ликвидности'!C$4:L$2204,4,FALSE),0)</f>
        <v>0</v>
      </c>
      <c r="J1936">
        <f>IFERROR(VLOOKUP(D1936:D2648,'Факторы ликвидности'!C$4:L$2204,5,FALSE),0)</f>
        <v>0</v>
      </c>
      <c r="K1936">
        <f>IFERROR(VLOOKUP(D1936:D2648,'Факторы ликвидности'!C$4:L$2204,6,FALSE),0)</f>
        <v>0</v>
      </c>
      <c r="L1936">
        <f>IFERROR(VLOOKUP(D1936:D2648,'Факторы ликвидности'!C$4:L$2204,7,FALSE),0)</f>
        <v>0</v>
      </c>
      <c r="M1936">
        <f>IFERROR(VLOOKUP(D1936:D2648,'Факторы ликвидности'!C$4:L$2204,8,FALSE),0)</f>
        <v>0</v>
      </c>
      <c r="N1936">
        <f>IFERROR(VLOOKUP(D1936:D2648,'Факторы ликвидности'!C$4:L$2204,10,FALSE),0)</f>
        <v>0</v>
      </c>
    </row>
    <row r="1937" spans="2:14" x14ac:dyDescent="0.3">
      <c r="B1937">
        <v>1933</v>
      </c>
      <c r="C1937" s="18">
        <f t="shared" si="35"/>
        <v>5</v>
      </c>
      <c r="D1937" s="19">
        <v>41859</v>
      </c>
      <c r="E1937">
        <f>IFERROR(VLOOKUP(D1936:D2649,'Остатки на корсчетах'!B$3:D$4956,2,FALSE),0)</f>
        <v>756.3</v>
      </c>
      <c r="F1937">
        <f>IFERROR(VLOOKUP(D1937:D2649,Сальдо!C$3:D$4010,2,FALSE),0)</f>
        <v>368.3</v>
      </c>
      <c r="G1937">
        <f>IFERROR(VLOOKUP(D1937:D2649,'Факторы ликвидности'!C$4:L$2204,2,FALSE),0)</f>
        <v>-53.45</v>
      </c>
      <c r="H1937">
        <f>IFERROR(VLOOKUP(D1937:D2649,'Факторы ликвидности'!C$4:L$2204,3,FALSE),0)</f>
        <v>-22.86</v>
      </c>
      <c r="I1937">
        <f>IFERROR(VLOOKUP(D1937:D2649,'Факторы ликвидности'!C$4:L$2204,4,FALSE),0)</f>
        <v>0</v>
      </c>
      <c r="J1937">
        <f>IFERROR(VLOOKUP(D1937:D2649,'Факторы ликвидности'!C$4:L$2204,5,FALSE),0)</f>
        <v>0</v>
      </c>
      <c r="K1937">
        <f>IFERROR(VLOOKUP(D1937:D2649,'Факторы ликвидности'!C$4:L$2204,6,FALSE),0)</f>
        <v>0</v>
      </c>
      <c r="L1937">
        <f>IFERROR(VLOOKUP(D1937:D2649,'Факторы ликвидности'!C$4:L$2204,7,FALSE),0)</f>
        <v>0</v>
      </c>
      <c r="M1937">
        <f>IFERROR(VLOOKUP(D1937:D2649,'Факторы ликвидности'!C$4:L$2204,8,FALSE),0)</f>
        <v>0</v>
      </c>
      <c r="N1937">
        <f>IFERROR(VLOOKUP(D1937:D2649,'Факторы ликвидности'!C$4:L$2204,10,FALSE),0)</f>
        <v>103.93</v>
      </c>
    </row>
    <row r="1938" spans="2:14" x14ac:dyDescent="0.3">
      <c r="B1938">
        <v>1934</v>
      </c>
      <c r="C1938" s="18">
        <f t="shared" si="35"/>
        <v>4</v>
      </c>
      <c r="D1938" s="19">
        <v>41858</v>
      </c>
      <c r="E1938">
        <f>IFERROR(VLOOKUP(D1937:D2650,'Остатки на корсчетах'!B$3:D$4956,2,FALSE),0)</f>
        <v>953.8</v>
      </c>
      <c r="F1938">
        <f>IFERROR(VLOOKUP(D1938:D2650,Сальдо!C$3:D$4010,2,FALSE),0)</f>
        <v>145.80000000000001</v>
      </c>
      <c r="G1938">
        <f>IFERROR(VLOOKUP(D1938:D2650,'Факторы ликвидности'!C$4:L$2204,2,FALSE),0)</f>
        <v>-35.21</v>
      </c>
      <c r="H1938">
        <f>IFERROR(VLOOKUP(D1938:D2650,'Факторы ликвидности'!C$4:L$2204,3,FALSE),0)</f>
        <v>37.47</v>
      </c>
      <c r="I1938">
        <f>IFERROR(VLOOKUP(D1938:D2650,'Факторы ликвидности'!C$4:L$2204,4,FALSE),0)</f>
        <v>0</v>
      </c>
      <c r="J1938">
        <f>IFERROR(VLOOKUP(D1938:D2650,'Факторы ликвидности'!C$4:L$2204,5,FALSE),0)</f>
        <v>0</v>
      </c>
      <c r="K1938">
        <f>IFERROR(VLOOKUP(D1938:D2650,'Факторы ликвидности'!C$4:L$2204,6,FALSE),0)</f>
        <v>0</v>
      </c>
      <c r="L1938">
        <f>IFERROR(VLOOKUP(D1938:D2650,'Факторы ликвидности'!C$4:L$2204,7,FALSE),0)</f>
        <v>0</v>
      </c>
      <c r="M1938">
        <f>IFERROR(VLOOKUP(D1938:D2650,'Факторы ликвидности'!C$4:L$2204,8,FALSE),0)</f>
        <v>0</v>
      </c>
      <c r="N1938">
        <f>IFERROR(VLOOKUP(D1938:D2650,'Факторы ликвидности'!C$4:L$2204,10,FALSE),0)</f>
        <v>-199.81</v>
      </c>
    </row>
    <row r="1939" spans="2:14" x14ac:dyDescent="0.3">
      <c r="B1939">
        <v>1935</v>
      </c>
      <c r="C1939" s="18">
        <f t="shared" si="35"/>
        <v>3</v>
      </c>
      <c r="D1939" s="19">
        <v>41857</v>
      </c>
      <c r="E1939">
        <f>IFERROR(VLOOKUP(D1938:D2651,'Остатки на корсчетах'!B$3:D$4956,2,FALSE),0)</f>
        <v>1069.3</v>
      </c>
      <c r="F1939">
        <f>IFERROR(VLOOKUP(D1939:D2651,Сальдо!C$3:D$4010,2,FALSE),0)</f>
        <v>59.7</v>
      </c>
      <c r="G1939">
        <f>IFERROR(VLOOKUP(D1939:D2651,'Факторы ликвидности'!C$4:L$2204,2,FALSE),0)</f>
        <v>-17.86</v>
      </c>
      <c r="H1939">
        <f>IFERROR(VLOOKUP(D1939:D2651,'Факторы ликвидности'!C$4:L$2204,3,FALSE),0)</f>
        <v>-16.309999999999999</v>
      </c>
      <c r="I1939">
        <f>IFERROR(VLOOKUP(D1939:D2651,'Факторы ликвидности'!C$4:L$2204,4,FALSE),0)</f>
        <v>0</v>
      </c>
      <c r="J1939">
        <f>IFERROR(VLOOKUP(D1939:D2651,'Факторы ликвидности'!C$4:L$2204,5,FALSE),0)</f>
        <v>0</v>
      </c>
      <c r="K1939">
        <f>IFERROR(VLOOKUP(D1939:D2651,'Факторы ликвидности'!C$4:L$2204,6,FALSE),0)</f>
        <v>0</v>
      </c>
      <c r="L1939">
        <f>IFERROR(VLOOKUP(D1939:D2651,'Факторы ликвидности'!C$4:L$2204,7,FALSE),0)</f>
        <v>0</v>
      </c>
      <c r="M1939">
        <f>IFERROR(VLOOKUP(D1939:D2651,'Факторы ликвидности'!C$4:L$2204,8,FALSE),0)</f>
        <v>0</v>
      </c>
      <c r="N1939">
        <f>IFERROR(VLOOKUP(D1939:D2651,'Факторы ликвидности'!C$4:L$2204,10,FALSE),0)</f>
        <v>-81.319999999999993</v>
      </c>
    </row>
    <row r="1940" spans="2:14" x14ac:dyDescent="0.3">
      <c r="B1940">
        <v>1936</v>
      </c>
      <c r="C1940" s="16">
        <f t="shared" si="35"/>
        <v>2</v>
      </c>
      <c r="D1940" s="17">
        <v>41856</v>
      </c>
      <c r="E1940">
        <f>IFERROR(VLOOKUP(D1939:D2652,'Остатки на корсчетах'!B$3:D$4956,2,FALSE),0)</f>
        <v>921.1</v>
      </c>
      <c r="F1940">
        <f>IFERROR(VLOOKUP(D1940:D2652,Сальдо!C$3:D$4010,2,FALSE),0)</f>
        <v>73.099999999999994</v>
      </c>
      <c r="G1940">
        <f>IFERROR(VLOOKUP(D1940:D2652,'Факторы ликвидности'!C$4:L$2204,2,FALSE),0)</f>
        <v>3.33</v>
      </c>
      <c r="H1940">
        <f>IFERROR(VLOOKUP(D1940:D2652,'Факторы ликвидности'!C$4:L$2204,3,FALSE),0)</f>
        <v>168.35</v>
      </c>
      <c r="I1940">
        <f>IFERROR(VLOOKUP(D1940:D2652,'Факторы ликвидности'!C$4:L$2204,4,FALSE),0)</f>
        <v>0</v>
      </c>
      <c r="J1940">
        <f>IFERROR(VLOOKUP(D1940:D2652,'Факторы ликвидности'!C$4:L$2204,5,FALSE),0)</f>
        <v>0</v>
      </c>
      <c r="K1940">
        <f>IFERROR(VLOOKUP(D1940:D2652,'Факторы ликвидности'!C$4:L$2204,6,FALSE),0)</f>
        <v>0</v>
      </c>
      <c r="L1940">
        <f>IFERROR(VLOOKUP(D1940:D2652,'Факторы ликвидности'!C$4:L$2204,7,FALSE),0)</f>
        <v>0</v>
      </c>
      <c r="M1940">
        <f>IFERROR(VLOOKUP(D1940:D2652,'Факторы ликвидности'!C$4:L$2204,8,FALSE),0)</f>
        <v>0</v>
      </c>
      <c r="N1940">
        <f>IFERROR(VLOOKUP(D1940:D2652,'Факторы ликвидности'!C$4:L$2204,10,FALSE),0)</f>
        <v>-23.52</v>
      </c>
    </row>
    <row r="1941" spans="2:14" x14ac:dyDescent="0.3">
      <c r="B1941">
        <v>1937</v>
      </c>
      <c r="C1941" s="16">
        <f t="shared" si="35"/>
        <v>1</v>
      </c>
      <c r="D1941" s="17">
        <v>41855</v>
      </c>
      <c r="E1941">
        <f>IFERROR(VLOOKUP(D1940:D2653,'Остатки на корсчетах'!B$3:D$4956,2,FALSE),0)</f>
        <v>1179</v>
      </c>
      <c r="F1941">
        <f>IFERROR(VLOOKUP(D1941:D2653,Сальдо!C$3:D$4010,2,FALSE),0)</f>
        <v>108.4</v>
      </c>
      <c r="G1941">
        <f>IFERROR(VLOOKUP(D1941:D2653,'Факторы ликвидности'!C$4:L$2204,2,FALSE),0)</f>
        <v>16.93</v>
      </c>
      <c r="H1941">
        <f>IFERROR(VLOOKUP(D1941:D2653,'Факторы ликвидности'!C$4:L$2204,3,FALSE),0)</f>
        <v>48.7</v>
      </c>
      <c r="I1941">
        <f>IFERROR(VLOOKUP(D1941:D2653,'Факторы ликвидности'!C$4:L$2204,4,FALSE),0)</f>
        <v>0</v>
      </c>
      <c r="J1941">
        <f>IFERROR(VLOOKUP(D1941:D2653,'Факторы ликвидности'!C$4:L$2204,5,FALSE),0)</f>
        <v>0</v>
      </c>
      <c r="K1941">
        <f>IFERROR(VLOOKUP(D1941:D2653,'Факторы ликвидности'!C$4:L$2204,6,FALSE),0)</f>
        <v>0</v>
      </c>
      <c r="L1941">
        <f>IFERROR(VLOOKUP(D1941:D2653,'Факторы ликвидности'!C$4:L$2204,7,FALSE),0)</f>
        <v>0</v>
      </c>
      <c r="M1941">
        <f>IFERROR(VLOOKUP(D1941:D2653,'Факторы ликвидности'!C$4:L$2204,8,FALSE),0)</f>
        <v>0</v>
      </c>
      <c r="N1941">
        <f>IFERROR(VLOOKUP(D1941:D2653,'Факторы ликвидности'!C$4:L$2204,10,FALSE),0)</f>
        <v>-323.44</v>
      </c>
    </row>
    <row r="1942" spans="2:14" x14ac:dyDescent="0.3">
      <c r="B1942">
        <v>1938</v>
      </c>
      <c r="C1942" s="16">
        <f t="shared" si="35"/>
        <v>7</v>
      </c>
      <c r="D1942" s="17">
        <v>41854</v>
      </c>
      <c r="E1942">
        <f>IFERROR(VLOOKUP(D1941:D2654,'Остатки на корсчетах'!B$3:D$4956,2,FALSE),0)</f>
        <v>0</v>
      </c>
      <c r="F1942">
        <f>IFERROR(VLOOKUP(D1942:D2654,Сальдо!C$3:D$4010,2,FALSE),0)</f>
        <v>0</v>
      </c>
      <c r="G1942">
        <f>IFERROR(VLOOKUP(D1942:D2654,'Факторы ликвидности'!C$4:L$2204,2,FALSE),0)</f>
        <v>0</v>
      </c>
      <c r="H1942">
        <f>IFERROR(VLOOKUP(D1942:D2654,'Факторы ликвидности'!C$4:L$2204,3,FALSE),0)</f>
        <v>0</v>
      </c>
      <c r="I1942">
        <f>IFERROR(VLOOKUP(D1942:D2654,'Факторы ликвидности'!C$4:L$2204,4,FALSE),0)</f>
        <v>0</v>
      </c>
      <c r="J1942">
        <f>IFERROR(VLOOKUP(D1942:D2654,'Факторы ликвидности'!C$4:L$2204,5,FALSE),0)</f>
        <v>0</v>
      </c>
      <c r="K1942">
        <f>IFERROR(VLOOKUP(D1942:D2654,'Факторы ликвидности'!C$4:L$2204,6,FALSE),0)</f>
        <v>0</v>
      </c>
      <c r="L1942">
        <f>IFERROR(VLOOKUP(D1942:D2654,'Факторы ликвидности'!C$4:L$2204,7,FALSE),0)</f>
        <v>0</v>
      </c>
      <c r="M1942">
        <f>IFERROR(VLOOKUP(D1942:D2654,'Факторы ликвидности'!C$4:L$2204,8,FALSE),0)</f>
        <v>0</v>
      </c>
      <c r="N1942">
        <f>IFERROR(VLOOKUP(D1942:D2654,'Факторы ликвидности'!C$4:L$2204,10,FALSE),0)</f>
        <v>0</v>
      </c>
    </row>
    <row r="1943" spans="2:14" x14ac:dyDescent="0.3">
      <c r="B1943">
        <v>1939</v>
      </c>
      <c r="C1943" s="16">
        <f t="shared" si="35"/>
        <v>6</v>
      </c>
      <c r="D1943" s="17">
        <v>41853</v>
      </c>
      <c r="E1943">
        <f>IFERROR(VLOOKUP(D1942:D2655,'Остатки на корсчетах'!B$3:D$4956,2,FALSE),0)</f>
        <v>0</v>
      </c>
      <c r="F1943">
        <f>IFERROR(VLOOKUP(D1943:D2655,Сальдо!C$3:D$4010,2,FALSE),0)</f>
        <v>0</v>
      </c>
      <c r="G1943">
        <f>IFERROR(VLOOKUP(D1943:D2655,'Факторы ликвидности'!C$4:L$2204,2,FALSE),0)</f>
        <v>0</v>
      </c>
      <c r="H1943">
        <f>IFERROR(VLOOKUP(D1943:D2655,'Факторы ликвидности'!C$4:L$2204,3,FALSE),0)</f>
        <v>0</v>
      </c>
      <c r="I1943">
        <f>IFERROR(VLOOKUP(D1943:D2655,'Факторы ликвидности'!C$4:L$2204,4,FALSE),0)</f>
        <v>0</v>
      </c>
      <c r="J1943">
        <f>IFERROR(VLOOKUP(D1943:D2655,'Факторы ликвидности'!C$4:L$2204,5,FALSE),0)</f>
        <v>0</v>
      </c>
      <c r="K1943">
        <f>IFERROR(VLOOKUP(D1943:D2655,'Факторы ликвидности'!C$4:L$2204,6,FALSE),0)</f>
        <v>0</v>
      </c>
      <c r="L1943">
        <f>IFERROR(VLOOKUP(D1943:D2655,'Факторы ликвидности'!C$4:L$2204,7,FALSE),0)</f>
        <v>0</v>
      </c>
      <c r="M1943">
        <f>IFERROR(VLOOKUP(D1943:D2655,'Факторы ликвидности'!C$4:L$2204,8,FALSE),0)</f>
        <v>0</v>
      </c>
      <c r="N1943">
        <f>IFERROR(VLOOKUP(D1943:D2655,'Факторы ликвидности'!C$4:L$2204,10,FALSE),0)</f>
        <v>0</v>
      </c>
    </row>
    <row r="1944" spans="2:14" x14ac:dyDescent="0.3">
      <c r="B1944">
        <v>1940</v>
      </c>
      <c r="C1944" s="16">
        <f t="shared" si="35"/>
        <v>5</v>
      </c>
      <c r="D1944" s="17">
        <v>41852</v>
      </c>
      <c r="E1944">
        <f>IFERROR(VLOOKUP(D1943:D2656,'Остатки на корсчетах'!B$3:D$4956,2,FALSE),0)</f>
        <v>1218.3</v>
      </c>
      <c r="F1944">
        <f>IFERROR(VLOOKUP(D1944:D2656,Сальдо!C$3:D$4010,2,FALSE),0)</f>
        <v>48.9</v>
      </c>
      <c r="G1944">
        <f>IFERROR(VLOOKUP(D1944:D2656,'Факторы ликвидности'!C$4:L$2204,2,FALSE),0)</f>
        <v>-25.08</v>
      </c>
      <c r="H1944">
        <f>IFERROR(VLOOKUP(D1944:D2656,'Факторы ликвидности'!C$4:L$2204,3,FALSE),0)</f>
        <v>81.39</v>
      </c>
      <c r="I1944">
        <f>IFERROR(VLOOKUP(D1944:D2656,'Факторы ликвидности'!C$4:L$2204,4,FALSE),0)</f>
        <v>0</v>
      </c>
      <c r="J1944">
        <f>IFERROR(VLOOKUP(D1944:D2656,'Факторы ликвидности'!C$4:L$2204,5,FALSE),0)</f>
        <v>0</v>
      </c>
      <c r="K1944">
        <f>IFERROR(VLOOKUP(D1944:D2656,'Факторы ликвидности'!C$4:L$2204,6,FALSE),0)</f>
        <v>0</v>
      </c>
      <c r="L1944">
        <f>IFERROR(VLOOKUP(D1944:D2656,'Факторы ликвидности'!C$4:L$2204,7,FALSE),0)</f>
        <v>0</v>
      </c>
      <c r="M1944">
        <f>IFERROR(VLOOKUP(D1944:D2656,'Факторы ликвидности'!C$4:L$2204,8,FALSE),0)</f>
        <v>0.02</v>
      </c>
      <c r="N1944">
        <f>IFERROR(VLOOKUP(D1944:D2656,'Факторы ликвидности'!C$4:L$2204,10,FALSE),0)</f>
        <v>-95.72</v>
      </c>
    </row>
    <row r="1945" spans="2:14" x14ac:dyDescent="0.3">
      <c r="B1945">
        <v>1941</v>
      </c>
      <c r="C1945" s="16">
        <f t="shared" si="35"/>
        <v>4</v>
      </c>
      <c r="D1945" s="17">
        <v>41851</v>
      </c>
      <c r="E1945">
        <f>IFERROR(VLOOKUP(D1944:D2657,'Остатки на корсчетах'!B$3:D$4956,2,FALSE),0)</f>
        <v>1173.3</v>
      </c>
      <c r="F1945">
        <f>IFERROR(VLOOKUP(D1945:D2657,Сальдо!C$3:D$4010,2,FALSE),0)</f>
        <v>21.8</v>
      </c>
      <c r="G1945">
        <f>IFERROR(VLOOKUP(D1945:D2657,'Факторы ликвидности'!C$4:L$2204,2,FALSE),0)</f>
        <v>-8.85</v>
      </c>
      <c r="H1945">
        <f>IFERROR(VLOOKUP(D1945:D2657,'Факторы ликвидности'!C$4:L$2204,3,FALSE),0)</f>
        <v>77.28</v>
      </c>
      <c r="I1945">
        <f>IFERROR(VLOOKUP(D1945:D2657,'Факторы ликвидности'!C$4:L$2204,4,FALSE),0)</f>
        <v>0</v>
      </c>
      <c r="J1945">
        <f>IFERROR(VLOOKUP(D1945:D2657,'Факторы ликвидности'!C$4:L$2204,5,FALSE),0)</f>
        <v>0</v>
      </c>
      <c r="K1945">
        <f>IFERROR(VLOOKUP(D1945:D2657,'Факторы ликвидности'!C$4:L$2204,6,FALSE),0)</f>
        <v>0</v>
      </c>
      <c r="L1945">
        <f>IFERROR(VLOOKUP(D1945:D2657,'Факторы ликвидности'!C$4:L$2204,7,FALSE),0)</f>
        <v>0</v>
      </c>
      <c r="M1945">
        <f>IFERROR(VLOOKUP(D1945:D2657,'Факторы ликвидности'!C$4:L$2204,8,FALSE),0)</f>
        <v>0</v>
      </c>
      <c r="N1945">
        <f>IFERROR(VLOOKUP(D1945:D2657,'Факторы ликвидности'!C$4:L$2204,10,FALSE),0)</f>
        <v>-23.34</v>
      </c>
    </row>
    <row r="1946" spans="2:14" x14ac:dyDescent="0.3">
      <c r="B1946">
        <v>1942</v>
      </c>
      <c r="C1946" s="16">
        <f t="shared" si="35"/>
        <v>3</v>
      </c>
      <c r="D1946" s="17">
        <v>41850</v>
      </c>
      <c r="E1946">
        <f>IFERROR(VLOOKUP(D1945:D2658,'Остатки на корсчетах'!B$3:D$4956,2,FALSE),0)</f>
        <v>1128.5999999999999</v>
      </c>
      <c r="F1946">
        <f>IFERROR(VLOOKUP(D1946:D2658,Сальдо!C$3:D$4010,2,FALSE),0)</f>
        <v>-98.2</v>
      </c>
      <c r="G1946">
        <f>IFERROR(VLOOKUP(D1946:D2658,'Факторы ликвидности'!C$4:L$2204,2,FALSE),0)</f>
        <v>19.559999999999999</v>
      </c>
      <c r="H1946">
        <f>IFERROR(VLOOKUP(D1946:D2658,'Факторы ликвидности'!C$4:L$2204,3,FALSE),0)</f>
        <v>80.36</v>
      </c>
      <c r="I1946">
        <f>IFERROR(VLOOKUP(D1946:D2658,'Факторы ликвидности'!C$4:L$2204,4,FALSE),0)</f>
        <v>0</v>
      </c>
      <c r="J1946">
        <f>IFERROR(VLOOKUP(D1946:D2658,'Факторы ликвидности'!C$4:L$2204,5,FALSE),0)</f>
        <v>0</v>
      </c>
      <c r="K1946">
        <f>IFERROR(VLOOKUP(D1946:D2658,'Факторы ликвидности'!C$4:L$2204,6,FALSE),0)</f>
        <v>0</v>
      </c>
      <c r="L1946">
        <f>IFERROR(VLOOKUP(D1946:D2658,'Факторы ликвидности'!C$4:L$2204,7,FALSE),0)</f>
        <v>0</v>
      </c>
      <c r="M1946">
        <f>IFERROR(VLOOKUP(D1946:D2658,'Факторы ликвидности'!C$4:L$2204,8,FALSE),0)</f>
        <v>0</v>
      </c>
      <c r="N1946">
        <f>IFERROR(VLOOKUP(D1946:D2658,'Факторы ликвидности'!C$4:L$2204,10,FALSE),0)</f>
        <v>-55.27</v>
      </c>
    </row>
    <row r="1947" spans="2:14" x14ac:dyDescent="0.3">
      <c r="B1947">
        <v>1943</v>
      </c>
      <c r="C1947" s="18">
        <f t="shared" si="35"/>
        <v>2</v>
      </c>
      <c r="D1947" s="8">
        <v>41849</v>
      </c>
      <c r="E1947">
        <f>IFERROR(VLOOKUP(D1946:D2659,'Остатки на корсчетах'!B$3:D$4956,2,FALSE),0)</f>
        <v>908.3</v>
      </c>
      <c r="F1947">
        <f>IFERROR(VLOOKUP(D1947:D2659,Сальдо!C$3:D$4010,2,FALSE),0)</f>
        <v>-47</v>
      </c>
      <c r="G1947">
        <f>IFERROR(VLOOKUP(D1947:D2659,'Факторы ликвидности'!C$4:L$2204,2,FALSE),0)</f>
        <v>41.27</v>
      </c>
      <c r="H1947">
        <f>IFERROR(VLOOKUP(D1947:D2659,'Факторы ликвидности'!C$4:L$2204,3,FALSE),0)</f>
        <v>193.31</v>
      </c>
      <c r="I1947">
        <f>IFERROR(VLOOKUP(D1947:D2659,'Факторы ликвидности'!C$4:L$2204,4,FALSE),0)</f>
        <v>0</v>
      </c>
      <c r="J1947">
        <f>IFERROR(VLOOKUP(D1947:D2659,'Факторы ликвидности'!C$4:L$2204,5,FALSE),0)</f>
        <v>0</v>
      </c>
      <c r="K1947">
        <f>IFERROR(VLOOKUP(D1947:D2659,'Факторы ликвидности'!C$4:L$2204,6,FALSE),0)</f>
        <v>0</v>
      </c>
      <c r="L1947">
        <f>IFERROR(VLOOKUP(D1947:D2659,'Факторы ликвидности'!C$4:L$2204,7,FALSE),0)</f>
        <v>0</v>
      </c>
      <c r="M1947">
        <f>IFERROR(VLOOKUP(D1947:D2659,'Факторы ликвидности'!C$4:L$2204,8,FALSE),0)</f>
        <v>0</v>
      </c>
      <c r="N1947">
        <f>IFERROR(VLOOKUP(D1947:D2659,'Факторы ликвидности'!C$4:L$2204,10,FALSE),0)</f>
        <v>-14.3</v>
      </c>
    </row>
    <row r="1948" spans="2:14" x14ac:dyDescent="0.3">
      <c r="B1948">
        <v>1944</v>
      </c>
      <c r="C1948" s="18">
        <f t="shared" si="35"/>
        <v>1</v>
      </c>
      <c r="D1948" s="8">
        <v>41848</v>
      </c>
      <c r="E1948">
        <f>IFERROR(VLOOKUP(D1947:D2660,'Остатки на корсчетах'!B$3:D$4956,2,FALSE),0)</f>
        <v>937.2</v>
      </c>
      <c r="F1948">
        <f>IFERROR(VLOOKUP(D1948:D2660,Сальдо!C$3:D$4010,2,FALSE),0)</f>
        <v>-66.7</v>
      </c>
      <c r="G1948">
        <f>IFERROR(VLOOKUP(D1948:D2660,'Факторы ликвидности'!C$4:L$2204,2,FALSE),0)</f>
        <v>48.3</v>
      </c>
      <c r="H1948">
        <f>IFERROR(VLOOKUP(D1948:D2660,'Факторы ликвидности'!C$4:L$2204,3,FALSE),0)</f>
        <v>-124.48</v>
      </c>
      <c r="I1948">
        <f>IFERROR(VLOOKUP(D1948:D2660,'Факторы ликвидности'!C$4:L$2204,4,FALSE),0)</f>
        <v>0</v>
      </c>
      <c r="J1948">
        <f>IFERROR(VLOOKUP(D1948:D2660,'Факторы ликвидности'!C$4:L$2204,5,FALSE),0)</f>
        <v>0</v>
      </c>
      <c r="K1948">
        <f>IFERROR(VLOOKUP(D1948:D2660,'Факторы ликвидности'!C$4:L$2204,6,FALSE),0)</f>
        <v>0</v>
      </c>
      <c r="L1948">
        <f>IFERROR(VLOOKUP(D1948:D2660,'Факторы ликвидности'!C$4:L$2204,7,FALSE),0)</f>
        <v>0</v>
      </c>
      <c r="M1948">
        <f>IFERROR(VLOOKUP(D1948:D2660,'Факторы ликвидности'!C$4:L$2204,8,FALSE),0)</f>
        <v>0</v>
      </c>
      <c r="N1948">
        <f>IFERROR(VLOOKUP(D1948:D2660,'Факторы ликвидности'!C$4:L$2204,10,FALSE),0)</f>
        <v>47.26</v>
      </c>
    </row>
    <row r="1949" spans="2:14" x14ac:dyDescent="0.3">
      <c r="B1949">
        <v>1945</v>
      </c>
      <c r="C1949" s="18">
        <f t="shared" si="35"/>
        <v>7</v>
      </c>
      <c r="D1949" s="19">
        <v>41847</v>
      </c>
      <c r="E1949">
        <f>IFERROR(VLOOKUP(D1948:D2661,'Остатки на корсчетах'!B$3:D$4956,2,FALSE),0)</f>
        <v>0</v>
      </c>
      <c r="F1949">
        <f>IFERROR(VLOOKUP(D1949:D2661,Сальдо!C$3:D$4010,2,FALSE),0)</f>
        <v>0</v>
      </c>
      <c r="G1949">
        <f>IFERROR(VLOOKUP(D1949:D2661,'Факторы ликвидности'!C$4:L$2204,2,FALSE),0)</f>
        <v>0</v>
      </c>
      <c r="H1949">
        <f>IFERROR(VLOOKUP(D1949:D2661,'Факторы ликвидности'!C$4:L$2204,3,FALSE),0)</f>
        <v>0</v>
      </c>
      <c r="I1949">
        <f>IFERROR(VLOOKUP(D1949:D2661,'Факторы ликвидности'!C$4:L$2204,4,FALSE),0)</f>
        <v>0</v>
      </c>
      <c r="J1949">
        <f>IFERROR(VLOOKUP(D1949:D2661,'Факторы ликвидности'!C$4:L$2204,5,FALSE),0)</f>
        <v>0</v>
      </c>
      <c r="K1949">
        <f>IFERROR(VLOOKUP(D1949:D2661,'Факторы ликвидности'!C$4:L$2204,6,FALSE),0)</f>
        <v>0</v>
      </c>
      <c r="L1949">
        <f>IFERROR(VLOOKUP(D1949:D2661,'Факторы ликвидности'!C$4:L$2204,7,FALSE),0)</f>
        <v>0</v>
      </c>
      <c r="M1949">
        <f>IFERROR(VLOOKUP(D1949:D2661,'Факторы ликвидности'!C$4:L$2204,8,FALSE),0)</f>
        <v>0</v>
      </c>
      <c r="N1949">
        <f>IFERROR(VLOOKUP(D1949:D2661,'Факторы ликвидности'!C$4:L$2204,10,FALSE),0)</f>
        <v>0</v>
      </c>
    </row>
    <row r="1950" spans="2:14" x14ac:dyDescent="0.3">
      <c r="B1950">
        <v>1946</v>
      </c>
      <c r="C1950" s="18">
        <f t="shared" si="35"/>
        <v>6</v>
      </c>
      <c r="D1950" s="19">
        <v>41846</v>
      </c>
      <c r="E1950">
        <f>IFERROR(VLOOKUP(D1949:D2662,'Остатки на корсчетах'!B$3:D$4956,2,FALSE),0)</f>
        <v>0</v>
      </c>
      <c r="F1950">
        <f>IFERROR(VLOOKUP(D1950:D2662,Сальдо!C$3:D$4010,2,FALSE),0)</f>
        <v>0</v>
      </c>
      <c r="G1950">
        <f>IFERROR(VLOOKUP(D1950:D2662,'Факторы ликвидности'!C$4:L$2204,2,FALSE),0)</f>
        <v>0</v>
      </c>
      <c r="H1950">
        <f>IFERROR(VLOOKUP(D1950:D2662,'Факторы ликвидности'!C$4:L$2204,3,FALSE),0)</f>
        <v>0</v>
      </c>
      <c r="I1950">
        <f>IFERROR(VLOOKUP(D1950:D2662,'Факторы ликвидности'!C$4:L$2204,4,FALSE),0)</f>
        <v>0</v>
      </c>
      <c r="J1950">
        <f>IFERROR(VLOOKUP(D1950:D2662,'Факторы ликвидности'!C$4:L$2204,5,FALSE),0)</f>
        <v>0</v>
      </c>
      <c r="K1950">
        <f>IFERROR(VLOOKUP(D1950:D2662,'Факторы ликвидности'!C$4:L$2204,6,FALSE),0)</f>
        <v>0</v>
      </c>
      <c r="L1950">
        <f>IFERROR(VLOOKUP(D1950:D2662,'Факторы ликвидности'!C$4:L$2204,7,FALSE),0)</f>
        <v>0</v>
      </c>
      <c r="M1950">
        <f>IFERROR(VLOOKUP(D1950:D2662,'Факторы ликвидности'!C$4:L$2204,8,FALSE),0)</f>
        <v>0</v>
      </c>
      <c r="N1950">
        <f>IFERROR(VLOOKUP(D1950:D2662,'Факторы ликвидности'!C$4:L$2204,10,FALSE),0)</f>
        <v>0</v>
      </c>
    </row>
    <row r="1951" spans="2:14" x14ac:dyDescent="0.3">
      <c r="B1951">
        <v>1947</v>
      </c>
      <c r="C1951" s="18">
        <f t="shared" si="35"/>
        <v>5</v>
      </c>
      <c r="D1951" s="19">
        <v>41845</v>
      </c>
      <c r="E1951">
        <f>IFERROR(VLOOKUP(D1950:D2663,'Остатки на корсчетах'!B$3:D$4956,2,FALSE),0)</f>
        <v>1072.8</v>
      </c>
      <c r="F1951">
        <f>IFERROR(VLOOKUP(D1951:D2663,Сальдо!C$3:D$4010,2,FALSE),0)</f>
        <v>-17.100000000000001</v>
      </c>
      <c r="G1951">
        <f>IFERROR(VLOOKUP(D1951:D2663,'Факторы ликвидности'!C$4:L$2204,2,FALSE),0)</f>
        <v>-10.88</v>
      </c>
      <c r="H1951">
        <f>IFERROR(VLOOKUP(D1951:D2663,'Факторы ликвидности'!C$4:L$2204,3,FALSE),0)</f>
        <v>-108.73</v>
      </c>
      <c r="I1951">
        <f>IFERROR(VLOOKUP(D1951:D2663,'Факторы ликвидности'!C$4:L$2204,4,FALSE),0)</f>
        <v>0</v>
      </c>
      <c r="J1951">
        <f>IFERROR(VLOOKUP(D1951:D2663,'Факторы ликвидности'!C$4:L$2204,5,FALSE),0)</f>
        <v>0</v>
      </c>
      <c r="K1951">
        <f>IFERROR(VLOOKUP(D1951:D2663,'Факторы ликвидности'!C$4:L$2204,6,FALSE),0)</f>
        <v>0</v>
      </c>
      <c r="L1951">
        <f>IFERROR(VLOOKUP(D1951:D2663,'Факторы ликвидности'!C$4:L$2204,7,FALSE),0)</f>
        <v>0</v>
      </c>
      <c r="M1951">
        <f>IFERROR(VLOOKUP(D1951:D2663,'Факторы ликвидности'!C$4:L$2204,8,FALSE),0)</f>
        <v>0.16</v>
      </c>
      <c r="N1951">
        <f>IFERROR(VLOOKUP(D1951:D2663,'Факторы ликвидности'!C$4:L$2204,10,FALSE),0)</f>
        <v>-16.079999999999998</v>
      </c>
    </row>
    <row r="1952" spans="2:14" x14ac:dyDescent="0.3">
      <c r="B1952">
        <v>1948</v>
      </c>
      <c r="C1952" s="18">
        <f t="shared" si="35"/>
        <v>4</v>
      </c>
      <c r="D1952" s="19">
        <v>41844</v>
      </c>
      <c r="E1952">
        <f>IFERROR(VLOOKUP(D1951:D2664,'Остатки на корсчетах'!B$3:D$4956,2,FALSE),0)</f>
        <v>1159.7</v>
      </c>
      <c r="F1952">
        <f>IFERROR(VLOOKUP(D1952:D2664,Сальдо!C$3:D$4010,2,FALSE),0)</f>
        <v>-1.2</v>
      </c>
      <c r="G1952">
        <f>IFERROR(VLOOKUP(D1952:D2664,'Факторы ликвидности'!C$4:L$2204,2,FALSE),0)</f>
        <v>-1.91</v>
      </c>
      <c r="H1952">
        <f>IFERROR(VLOOKUP(D1952:D2664,'Факторы ликвидности'!C$4:L$2204,3,FALSE),0)</f>
        <v>-103.46</v>
      </c>
      <c r="I1952">
        <f>IFERROR(VLOOKUP(D1952:D2664,'Факторы ликвидности'!C$4:L$2204,4,FALSE),0)</f>
        <v>0</v>
      </c>
      <c r="J1952">
        <f>IFERROR(VLOOKUP(D1952:D2664,'Факторы ликвидности'!C$4:L$2204,5,FALSE),0)</f>
        <v>0</v>
      </c>
      <c r="K1952">
        <f>IFERROR(VLOOKUP(D1952:D2664,'Факторы ликвидности'!C$4:L$2204,6,FALSE),0)</f>
        <v>0</v>
      </c>
      <c r="L1952">
        <f>IFERROR(VLOOKUP(D1952:D2664,'Факторы ликвидности'!C$4:L$2204,7,FALSE),0)</f>
        <v>0</v>
      </c>
      <c r="M1952">
        <f>IFERROR(VLOOKUP(D1952:D2664,'Факторы ликвидности'!C$4:L$2204,8,FALSE),0)</f>
        <v>0</v>
      </c>
      <c r="N1952">
        <f>IFERROR(VLOOKUP(D1952:D2664,'Факторы ликвидности'!C$4:L$2204,10,FALSE),0)</f>
        <v>18.41</v>
      </c>
    </row>
    <row r="1953" spans="2:14" x14ac:dyDescent="0.3">
      <c r="B1953">
        <v>1949</v>
      </c>
      <c r="C1953" s="18">
        <f t="shared" si="35"/>
        <v>3</v>
      </c>
      <c r="D1953" s="19">
        <v>41843</v>
      </c>
      <c r="E1953">
        <f>IFERROR(VLOOKUP(D1952:D2665,'Остатки на корсчетах'!B$3:D$4956,2,FALSE),0)</f>
        <v>1204.4000000000001</v>
      </c>
      <c r="F1953">
        <f>IFERROR(VLOOKUP(D1953:D2665,Сальдо!C$3:D$4010,2,FALSE),0)</f>
        <v>-110</v>
      </c>
      <c r="G1953">
        <f>IFERROR(VLOOKUP(D1953:D2665,'Факторы ликвидности'!C$4:L$2204,2,FALSE),0)</f>
        <v>11.73</v>
      </c>
      <c r="H1953">
        <f>IFERROR(VLOOKUP(D1953:D2665,'Факторы ликвидности'!C$4:L$2204,3,FALSE),0)</f>
        <v>50.75</v>
      </c>
      <c r="I1953">
        <f>IFERROR(VLOOKUP(D1953:D2665,'Факторы ликвидности'!C$4:L$2204,4,FALSE),0)</f>
        <v>0</v>
      </c>
      <c r="J1953">
        <f>IFERROR(VLOOKUP(D1953:D2665,'Факторы ликвидности'!C$4:L$2204,5,FALSE),0)</f>
        <v>0</v>
      </c>
      <c r="K1953">
        <f>IFERROR(VLOOKUP(D1953:D2665,'Факторы ликвидности'!C$4:L$2204,6,FALSE),0)</f>
        <v>0</v>
      </c>
      <c r="L1953">
        <f>IFERROR(VLOOKUP(D1953:D2665,'Факторы ликвидности'!C$4:L$2204,7,FALSE),0)</f>
        <v>0</v>
      </c>
      <c r="M1953">
        <f>IFERROR(VLOOKUP(D1953:D2665,'Факторы ликвидности'!C$4:L$2204,8,FALSE),0)</f>
        <v>0</v>
      </c>
      <c r="N1953">
        <f>IFERROR(VLOOKUP(D1953:D2665,'Факторы ликвидности'!C$4:L$2204,10,FALSE),0)</f>
        <v>-107.18</v>
      </c>
    </row>
    <row r="1954" spans="2:14" x14ac:dyDescent="0.3">
      <c r="B1954">
        <v>1950</v>
      </c>
      <c r="C1954" s="16">
        <f t="shared" si="35"/>
        <v>2</v>
      </c>
      <c r="D1954" s="17">
        <v>41842</v>
      </c>
      <c r="E1954">
        <f>IFERROR(VLOOKUP(D1953:D2666,'Остатки на корсчетах'!B$3:D$4956,2,FALSE),0)</f>
        <v>1077.5999999999999</v>
      </c>
      <c r="F1954">
        <f>IFERROR(VLOOKUP(D1954:D2666,Сальдо!C$3:D$4010,2,FALSE),0)</f>
        <v>-251.6</v>
      </c>
      <c r="G1954">
        <f>IFERROR(VLOOKUP(D1954:D2666,'Факторы ликвидности'!C$4:L$2204,2,FALSE),0)</f>
        <v>29.29</v>
      </c>
      <c r="H1954">
        <f>IFERROR(VLOOKUP(D1954:D2666,'Факторы ликвидности'!C$4:L$2204,3,FALSE),0)</f>
        <v>102.01</v>
      </c>
      <c r="I1954">
        <f>IFERROR(VLOOKUP(D1954:D2666,'Факторы ликвидности'!C$4:L$2204,4,FALSE),0)</f>
        <v>0</v>
      </c>
      <c r="J1954">
        <f>IFERROR(VLOOKUP(D1954:D2666,'Факторы ликвидности'!C$4:L$2204,5,FALSE),0)</f>
        <v>0</v>
      </c>
      <c r="K1954">
        <f>IFERROR(VLOOKUP(D1954:D2666,'Факторы ликвидности'!C$4:L$2204,6,FALSE),0)</f>
        <v>0</v>
      </c>
      <c r="L1954">
        <f>IFERROR(VLOOKUP(D1954:D2666,'Факторы ликвидности'!C$4:L$2204,7,FALSE),0)</f>
        <v>0</v>
      </c>
      <c r="M1954">
        <f>IFERROR(VLOOKUP(D1954:D2666,'Факторы ликвидности'!C$4:L$2204,8,FALSE),0)</f>
        <v>0</v>
      </c>
      <c r="N1954">
        <f>IFERROR(VLOOKUP(D1954:D2666,'Факторы ликвидности'!C$4:L$2204,10,FALSE),0)</f>
        <v>-4.43</v>
      </c>
    </row>
    <row r="1955" spans="2:14" x14ac:dyDescent="0.3">
      <c r="B1955">
        <v>1951</v>
      </c>
      <c r="C1955" s="16">
        <f t="shared" si="35"/>
        <v>1</v>
      </c>
      <c r="D1955" s="17">
        <v>41841</v>
      </c>
      <c r="E1955">
        <f>IFERROR(VLOOKUP(D1954:D2667,'Остатки на корсчетах'!B$3:D$4956,2,FALSE),0)</f>
        <v>1123.0999999999999</v>
      </c>
      <c r="F1955">
        <f>IFERROR(VLOOKUP(D1955:D2667,Сальдо!C$3:D$4010,2,FALSE),0)</f>
        <v>-8</v>
      </c>
      <c r="G1955">
        <f>IFERROR(VLOOKUP(D1955:D2667,'Факторы ликвидности'!C$4:L$2204,2,FALSE),0)</f>
        <v>37.159999999999997</v>
      </c>
      <c r="H1955">
        <f>IFERROR(VLOOKUP(D1955:D2667,'Факторы ликвидности'!C$4:L$2204,3,FALSE),0)</f>
        <v>-361.76</v>
      </c>
      <c r="I1955">
        <f>IFERROR(VLOOKUP(D1955:D2667,'Факторы ликвидности'!C$4:L$2204,4,FALSE),0)</f>
        <v>0</v>
      </c>
      <c r="J1955">
        <f>IFERROR(VLOOKUP(D1955:D2667,'Факторы ликвидности'!C$4:L$2204,5,FALSE),0)</f>
        <v>0</v>
      </c>
      <c r="K1955">
        <f>IFERROR(VLOOKUP(D1955:D2667,'Факторы ликвидности'!C$4:L$2204,6,FALSE),0)</f>
        <v>0</v>
      </c>
      <c r="L1955">
        <f>IFERROR(VLOOKUP(D1955:D2667,'Факторы ликвидности'!C$4:L$2204,7,FALSE),0)</f>
        <v>0</v>
      </c>
      <c r="M1955">
        <f>IFERROR(VLOOKUP(D1955:D2667,'Факторы ликвидности'!C$4:L$2204,8,FALSE),0)</f>
        <v>0.25</v>
      </c>
      <c r="N1955">
        <f>IFERROR(VLOOKUP(D1955:D2667,'Факторы ликвидности'!C$4:L$2204,10,FALSE),0)</f>
        <v>278.85000000000002</v>
      </c>
    </row>
    <row r="1956" spans="2:14" x14ac:dyDescent="0.3">
      <c r="B1956">
        <v>1952</v>
      </c>
      <c r="C1956" s="16">
        <f t="shared" si="35"/>
        <v>7</v>
      </c>
      <c r="D1956" s="17">
        <v>41840</v>
      </c>
      <c r="E1956">
        <f>IFERROR(VLOOKUP(D1955:D2668,'Остатки на корсчетах'!B$3:D$4956,2,FALSE),0)</f>
        <v>0</v>
      </c>
      <c r="F1956">
        <f>IFERROR(VLOOKUP(D1956:D2668,Сальдо!C$3:D$4010,2,FALSE),0)</f>
        <v>0</v>
      </c>
      <c r="G1956">
        <f>IFERROR(VLOOKUP(D1956:D2668,'Факторы ликвидности'!C$4:L$2204,2,FALSE),0)</f>
        <v>0</v>
      </c>
      <c r="H1956">
        <f>IFERROR(VLOOKUP(D1956:D2668,'Факторы ликвидности'!C$4:L$2204,3,FALSE),0)</f>
        <v>0</v>
      </c>
      <c r="I1956">
        <f>IFERROR(VLOOKUP(D1956:D2668,'Факторы ликвидности'!C$4:L$2204,4,FALSE),0)</f>
        <v>0</v>
      </c>
      <c r="J1956">
        <f>IFERROR(VLOOKUP(D1956:D2668,'Факторы ликвидности'!C$4:L$2204,5,FALSE),0)</f>
        <v>0</v>
      </c>
      <c r="K1956">
        <f>IFERROR(VLOOKUP(D1956:D2668,'Факторы ликвидности'!C$4:L$2204,6,FALSE),0)</f>
        <v>0</v>
      </c>
      <c r="L1956">
        <f>IFERROR(VLOOKUP(D1956:D2668,'Факторы ликвидности'!C$4:L$2204,7,FALSE),0)</f>
        <v>0</v>
      </c>
      <c r="M1956">
        <f>IFERROR(VLOOKUP(D1956:D2668,'Факторы ликвидности'!C$4:L$2204,8,FALSE),0)</f>
        <v>0</v>
      </c>
      <c r="N1956">
        <f>IFERROR(VLOOKUP(D1956:D2668,'Факторы ликвидности'!C$4:L$2204,10,FALSE),0)</f>
        <v>0</v>
      </c>
    </row>
    <row r="1957" spans="2:14" x14ac:dyDescent="0.3">
      <c r="B1957">
        <v>1953</v>
      </c>
      <c r="C1957" s="16">
        <f t="shared" si="35"/>
        <v>6</v>
      </c>
      <c r="D1957" s="17">
        <v>41839</v>
      </c>
      <c r="E1957">
        <f>IFERROR(VLOOKUP(D1956:D2669,'Остатки на корсчетах'!B$3:D$4956,2,FALSE),0)</f>
        <v>0</v>
      </c>
      <c r="F1957">
        <f>IFERROR(VLOOKUP(D1957:D2669,Сальдо!C$3:D$4010,2,FALSE),0)</f>
        <v>0</v>
      </c>
      <c r="G1957">
        <f>IFERROR(VLOOKUP(D1957:D2669,'Факторы ликвидности'!C$4:L$2204,2,FALSE),0)</f>
        <v>0</v>
      </c>
      <c r="H1957">
        <f>IFERROR(VLOOKUP(D1957:D2669,'Факторы ликвидности'!C$4:L$2204,3,FALSE),0)</f>
        <v>0</v>
      </c>
      <c r="I1957">
        <f>IFERROR(VLOOKUP(D1957:D2669,'Факторы ликвидности'!C$4:L$2204,4,FALSE),0)</f>
        <v>0</v>
      </c>
      <c r="J1957">
        <f>IFERROR(VLOOKUP(D1957:D2669,'Факторы ликвидности'!C$4:L$2204,5,FALSE),0)</f>
        <v>0</v>
      </c>
      <c r="K1957">
        <f>IFERROR(VLOOKUP(D1957:D2669,'Факторы ликвидности'!C$4:L$2204,6,FALSE),0)</f>
        <v>0</v>
      </c>
      <c r="L1957">
        <f>IFERROR(VLOOKUP(D1957:D2669,'Факторы ликвидности'!C$4:L$2204,7,FALSE),0)</f>
        <v>0</v>
      </c>
      <c r="M1957">
        <f>IFERROR(VLOOKUP(D1957:D2669,'Факторы ликвидности'!C$4:L$2204,8,FALSE),0)</f>
        <v>0</v>
      </c>
      <c r="N1957">
        <f>IFERROR(VLOOKUP(D1957:D2669,'Факторы ликвидности'!C$4:L$2204,10,FALSE),0)</f>
        <v>0</v>
      </c>
    </row>
    <row r="1958" spans="2:14" x14ac:dyDescent="0.3">
      <c r="B1958">
        <v>1954</v>
      </c>
      <c r="C1958" s="16">
        <f t="shared" si="35"/>
        <v>5</v>
      </c>
      <c r="D1958" s="17">
        <v>41838</v>
      </c>
      <c r="E1958">
        <f>IFERROR(VLOOKUP(D1957:D2670,'Остатки на корсчетах'!B$3:D$4956,2,FALSE),0)</f>
        <v>1089.0999999999999</v>
      </c>
      <c r="F1958">
        <f>IFERROR(VLOOKUP(D1958:D2670,Сальдо!C$3:D$4010,2,FALSE),0)</f>
        <v>31.5</v>
      </c>
      <c r="G1958">
        <f>IFERROR(VLOOKUP(D1958:D2670,'Факторы ликвидности'!C$4:L$2204,2,FALSE),0)</f>
        <v>-42.74</v>
      </c>
      <c r="H1958">
        <f>IFERROR(VLOOKUP(D1958:D2670,'Факторы ликвидности'!C$4:L$2204,3,FALSE),0)</f>
        <v>37.840000000000003</v>
      </c>
      <c r="I1958">
        <f>IFERROR(VLOOKUP(D1958:D2670,'Факторы ликвидности'!C$4:L$2204,4,FALSE),0)</f>
        <v>0</v>
      </c>
      <c r="J1958">
        <f>IFERROR(VLOOKUP(D1958:D2670,'Факторы ликвидности'!C$4:L$2204,5,FALSE),0)</f>
        <v>0</v>
      </c>
      <c r="K1958">
        <f>IFERROR(VLOOKUP(D1958:D2670,'Факторы ликвидности'!C$4:L$2204,6,FALSE),0)</f>
        <v>0</v>
      </c>
      <c r="L1958">
        <f>IFERROR(VLOOKUP(D1958:D2670,'Факторы ликвидности'!C$4:L$2204,7,FALSE),0)</f>
        <v>0</v>
      </c>
      <c r="M1958">
        <f>IFERROR(VLOOKUP(D1958:D2670,'Факторы ликвидности'!C$4:L$2204,8,FALSE),0)</f>
        <v>0</v>
      </c>
      <c r="N1958">
        <f>IFERROR(VLOOKUP(D1958:D2670,'Факторы ликвидности'!C$4:L$2204,10,FALSE),0)</f>
        <v>38.869999999999997</v>
      </c>
    </row>
    <row r="1959" spans="2:14" x14ac:dyDescent="0.3">
      <c r="B1959">
        <v>1955</v>
      </c>
      <c r="C1959" s="16">
        <f t="shared" si="35"/>
        <v>4</v>
      </c>
      <c r="D1959" s="17">
        <v>41837</v>
      </c>
      <c r="E1959">
        <f>IFERROR(VLOOKUP(D1958:D2671,'Остатки на корсчетах'!B$3:D$4956,2,FALSE),0)</f>
        <v>1261.0999999999999</v>
      </c>
      <c r="F1959">
        <f>IFERROR(VLOOKUP(D1959:D2671,Сальдо!C$3:D$4010,2,FALSE),0)</f>
        <v>-0.2</v>
      </c>
      <c r="G1959">
        <f>IFERROR(VLOOKUP(D1959:D2671,'Факторы ликвидности'!C$4:L$2204,2,FALSE),0)</f>
        <v>-32.31</v>
      </c>
      <c r="H1959">
        <f>IFERROR(VLOOKUP(D1959:D2671,'Факторы ликвидности'!C$4:L$2204,3,FALSE),0)</f>
        <v>-39.35</v>
      </c>
      <c r="I1959">
        <f>IFERROR(VLOOKUP(D1959:D2671,'Факторы ликвидности'!C$4:L$2204,4,FALSE),0)</f>
        <v>0</v>
      </c>
      <c r="J1959">
        <f>IFERROR(VLOOKUP(D1959:D2671,'Факторы ликвидности'!C$4:L$2204,5,FALSE),0)</f>
        <v>0</v>
      </c>
      <c r="K1959">
        <f>IFERROR(VLOOKUP(D1959:D2671,'Факторы ликвидности'!C$4:L$2204,6,FALSE),0)</f>
        <v>0</v>
      </c>
      <c r="L1959">
        <f>IFERROR(VLOOKUP(D1959:D2671,'Факторы ликвидности'!C$4:L$2204,7,FALSE),0)</f>
        <v>0</v>
      </c>
      <c r="M1959">
        <f>IFERROR(VLOOKUP(D1959:D2671,'Факторы ликвидности'!C$4:L$2204,8,FALSE),0)</f>
        <v>0.02</v>
      </c>
      <c r="N1959">
        <f>IFERROR(VLOOKUP(D1959:D2671,'Факторы ликвидности'!C$4:L$2204,10,FALSE),0)</f>
        <v>-100.41</v>
      </c>
    </row>
    <row r="1960" spans="2:14" x14ac:dyDescent="0.3">
      <c r="B1960">
        <v>1956</v>
      </c>
      <c r="C1960" s="16">
        <f t="shared" si="35"/>
        <v>3</v>
      </c>
      <c r="D1960" s="17">
        <v>41836</v>
      </c>
      <c r="E1960">
        <f>IFERROR(VLOOKUP(D1959:D2672,'Остатки на корсчетах'!B$3:D$4956,2,FALSE),0)</f>
        <v>1113.9000000000001</v>
      </c>
      <c r="F1960">
        <f>IFERROR(VLOOKUP(D1960:D2672,Сальдо!C$3:D$4010,2,FALSE),0)</f>
        <v>14.6</v>
      </c>
      <c r="G1960">
        <f>IFERROR(VLOOKUP(D1960:D2672,'Факторы ликвидности'!C$4:L$2204,2,FALSE),0)</f>
        <v>-10.76</v>
      </c>
      <c r="H1960">
        <f>IFERROR(VLOOKUP(D1960:D2672,'Факторы ликвидности'!C$4:L$2204,3,FALSE),0)</f>
        <v>-24.49</v>
      </c>
      <c r="I1960">
        <f>IFERROR(VLOOKUP(D1960:D2672,'Факторы ликвидности'!C$4:L$2204,4,FALSE),0)</f>
        <v>0</v>
      </c>
      <c r="J1960">
        <f>IFERROR(VLOOKUP(D1960:D2672,'Факторы ликвидности'!C$4:L$2204,5,FALSE),0)</f>
        <v>0</v>
      </c>
      <c r="K1960">
        <f>IFERROR(VLOOKUP(D1960:D2672,'Факторы ликвидности'!C$4:L$2204,6,FALSE),0)</f>
        <v>0</v>
      </c>
      <c r="L1960">
        <f>IFERROR(VLOOKUP(D1960:D2672,'Факторы ликвидности'!C$4:L$2204,7,FALSE),0)</f>
        <v>0</v>
      </c>
      <c r="M1960">
        <f>IFERROR(VLOOKUP(D1960:D2672,'Факторы ликвидности'!C$4:L$2204,8,FALSE),0)</f>
        <v>-3.85</v>
      </c>
      <c r="N1960">
        <f>IFERROR(VLOOKUP(D1960:D2672,'Факторы ликвидности'!C$4:L$2204,10,FALSE),0)</f>
        <v>186.35</v>
      </c>
    </row>
    <row r="1961" spans="2:14" x14ac:dyDescent="0.3">
      <c r="B1961">
        <v>1957</v>
      </c>
      <c r="C1961" s="18">
        <f t="shared" si="35"/>
        <v>2</v>
      </c>
      <c r="D1961" s="8">
        <v>41835</v>
      </c>
      <c r="E1961">
        <f>IFERROR(VLOOKUP(D1960:D2673,'Остатки на корсчетах'!B$3:D$4956,2,FALSE),0)</f>
        <v>1013.2</v>
      </c>
      <c r="F1961">
        <f>IFERROR(VLOOKUP(D1961:D2673,Сальдо!C$3:D$4010,2,FALSE),0)</f>
        <v>-6.5</v>
      </c>
      <c r="G1961">
        <f>IFERROR(VLOOKUP(D1961:D2673,'Факторы ликвидности'!C$4:L$2204,2,FALSE),0)</f>
        <v>0.79</v>
      </c>
      <c r="H1961">
        <f>IFERROR(VLOOKUP(D1961:D2673,'Факторы ликвидности'!C$4:L$2204,3,FALSE),0)</f>
        <v>-16.87</v>
      </c>
      <c r="I1961">
        <f>IFERROR(VLOOKUP(D1961:D2673,'Факторы ликвидности'!C$4:L$2204,4,FALSE),0)</f>
        <v>0</v>
      </c>
      <c r="J1961">
        <f>IFERROR(VLOOKUP(D1961:D2673,'Факторы ликвидности'!C$4:L$2204,5,FALSE),0)</f>
        <v>0</v>
      </c>
      <c r="K1961">
        <f>IFERROR(VLOOKUP(D1961:D2673,'Факторы ликвидности'!C$4:L$2204,6,FALSE),0)</f>
        <v>0</v>
      </c>
      <c r="L1961">
        <f>IFERROR(VLOOKUP(D1961:D2673,'Факторы ликвидности'!C$4:L$2204,7,FALSE),0)</f>
        <v>0</v>
      </c>
      <c r="M1961">
        <f>IFERROR(VLOOKUP(D1961:D2673,'Факторы ликвидности'!C$4:L$2204,8,FALSE),0)</f>
        <v>3.45</v>
      </c>
      <c r="N1961">
        <f>IFERROR(VLOOKUP(D1961:D2673,'Факторы ликвидности'!C$4:L$2204,10,FALSE),0)</f>
        <v>113.34</v>
      </c>
    </row>
    <row r="1962" spans="2:14" x14ac:dyDescent="0.3">
      <c r="B1962">
        <v>1958</v>
      </c>
      <c r="C1962" s="18">
        <f t="shared" si="35"/>
        <v>1</v>
      </c>
      <c r="D1962" s="8">
        <v>41834</v>
      </c>
      <c r="E1962">
        <f>IFERROR(VLOOKUP(D1961:D2674,'Остатки на корсчетах'!B$3:D$4956,2,FALSE),0)</f>
        <v>973.9</v>
      </c>
      <c r="F1962">
        <f>IFERROR(VLOOKUP(D1962:D2674,Сальдо!C$3:D$4010,2,FALSE),0)</f>
        <v>-15.7</v>
      </c>
      <c r="G1962">
        <f>IFERROR(VLOOKUP(D1962:D2674,'Факторы ликвидности'!C$4:L$2204,2,FALSE),0)</f>
        <v>11.71</v>
      </c>
      <c r="H1962">
        <f>IFERROR(VLOOKUP(D1962:D2674,'Факторы ликвидности'!C$4:L$2204,3,FALSE),0)</f>
        <v>-33.32</v>
      </c>
      <c r="I1962">
        <f>IFERROR(VLOOKUP(D1962:D2674,'Факторы ликвидности'!C$4:L$2204,4,FALSE),0)</f>
        <v>0</v>
      </c>
      <c r="J1962">
        <f>IFERROR(VLOOKUP(D1962:D2674,'Факторы ликвидности'!C$4:L$2204,5,FALSE),0)</f>
        <v>0</v>
      </c>
      <c r="K1962">
        <f>IFERROR(VLOOKUP(D1962:D2674,'Факторы ликвидности'!C$4:L$2204,6,FALSE),0)</f>
        <v>0</v>
      </c>
      <c r="L1962">
        <f>IFERROR(VLOOKUP(D1962:D2674,'Факторы ликвидности'!C$4:L$2204,7,FALSE),0)</f>
        <v>0</v>
      </c>
      <c r="M1962">
        <f>IFERROR(VLOOKUP(D1962:D2674,'Факторы ликвидности'!C$4:L$2204,8,FALSE),0)</f>
        <v>-0.19</v>
      </c>
      <c r="N1962">
        <f>IFERROR(VLOOKUP(D1962:D2674,'Факторы ликвидности'!C$4:L$2204,10,FALSE),0)</f>
        <v>61.07</v>
      </c>
    </row>
    <row r="1963" spans="2:14" x14ac:dyDescent="0.3">
      <c r="B1963">
        <v>1959</v>
      </c>
      <c r="C1963" s="18">
        <f t="shared" si="35"/>
        <v>7</v>
      </c>
      <c r="D1963" s="19">
        <v>41833</v>
      </c>
      <c r="E1963">
        <f>IFERROR(VLOOKUP(D1962:D2675,'Остатки на корсчетах'!B$3:D$4956,2,FALSE),0)</f>
        <v>0</v>
      </c>
      <c r="F1963">
        <f>IFERROR(VLOOKUP(D1963:D2675,Сальдо!C$3:D$4010,2,FALSE),0)</f>
        <v>0</v>
      </c>
      <c r="G1963">
        <f>IFERROR(VLOOKUP(D1963:D2675,'Факторы ликвидности'!C$4:L$2204,2,FALSE),0)</f>
        <v>0</v>
      </c>
      <c r="H1963">
        <f>IFERROR(VLOOKUP(D1963:D2675,'Факторы ликвидности'!C$4:L$2204,3,FALSE),0)</f>
        <v>0</v>
      </c>
      <c r="I1963">
        <f>IFERROR(VLOOKUP(D1963:D2675,'Факторы ликвидности'!C$4:L$2204,4,FALSE),0)</f>
        <v>0</v>
      </c>
      <c r="J1963">
        <f>IFERROR(VLOOKUP(D1963:D2675,'Факторы ликвидности'!C$4:L$2204,5,FALSE),0)</f>
        <v>0</v>
      </c>
      <c r="K1963">
        <f>IFERROR(VLOOKUP(D1963:D2675,'Факторы ликвидности'!C$4:L$2204,6,FALSE),0)</f>
        <v>0</v>
      </c>
      <c r="L1963">
        <f>IFERROR(VLOOKUP(D1963:D2675,'Факторы ликвидности'!C$4:L$2204,7,FALSE),0)</f>
        <v>0</v>
      </c>
      <c r="M1963">
        <f>IFERROR(VLOOKUP(D1963:D2675,'Факторы ликвидности'!C$4:L$2204,8,FALSE),0)</f>
        <v>0</v>
      </c>
      <c r="N1963">
        <f>IFERROR(VLOOKUP(D1963:D2675,'Факторы ликвидности'!C$4:L$2204,10,FALSE),0)</f>
        <v>0</v>
      </c>
    </row>
    <row r="1964" spans="2:14" x14ac:dyDescent="0.3">
      <c r="B1964">
        <v>1960</v>
      </c>
      <c r="C1964" s="18">
        <f t="shared" si="35"/>
        <v>6</v>
      </c>
      <c r="D1964" s="19">
        <v>41832</v>
      </c>
      <c r="E1964">
        <f>IFERROR(VLOOKUP(D1963:D2676,'Остатки на корсчетах'!B$3:D$4956,2,FALSE),0)</f>
        <v>0</v>
      </c>
      <c r="F1964">
        <f>IFERROR(VLOOKUP(D1964:D2676,Сальдо!C$3:D$4010,2,FALSE),0)</f>
        <v>0</v>
      </c>
      <c r="G1964">
        <f>IFERROR(VLOOKUP(D1964:D2676,'Факторы ликвидности'!C$4:L$2204,2,FALSE),0)</f>
        <v>0</v>
      </c>
      <c r="H1964">
        <f>IFERROR(VLOOKUP(D1964:D2676,'Факторы ликвидности'!C$4:L$2204,3,FALSE),0)</f>
        <v>0</v>
      </c>
      <c r="I1964">
        <f>IFERROR(VLOOKUP(D1964:D2676,'Факторы ликвидности'!C$4:L$2204,4,FALSE),0)</f>
        <v>0</v>
      </c>
      <c r="J1964">
        <f>IFERROR(VLOOKUP(D1964:D2676,'Факторы ликвидности'!C$4:L$2204,5,FALSE),0)</f>
        <v>0</v>
      </c>
      <c r="K1964">
        <f>IFERROR(VLOOKUP(D1964:D2676,'Факторы ликвидности'!C$4:L$2204,6,FALSE),0)</f>
        <v>0</v>
      </c>
      <c r="L1964">
        <f>IFERROR(VLOOKUP(D1964:D2676,'Факторы ликвидности'!C$4:L$2204,7,FALSE),0)</f>
        <v>0</v>
      </c>
      <c r="M1964">
        <f>IFERROR(VLOOKUP(D1964:D2676,'Факторы ликвидности'!C$4:L$2204,8,FALSE),0)</f>
        <v>0</v>
      </c>
      <c r="N1964">
        <f>IFERROR(VLOOKUP(D1964:D2676,'Факторы ликвидности'!C$4:L$2204,10,FALSE),0)</f>
        <v>0</v>
      </c>
    </row>
    <row r="1965" spans="2:14" x14ac:dyDescent="0.3">
      <c r="B1965">
        <v>1961</v>
      </c>
      <c r="C1965" s="18">
        <f t="shared" si="35"/>
        <v>5</v>
      </c>
      <c r="D1965" s="19">
        <v>41831</v>
      </c>
      <c r="E1965">
        <f>IFERROR(VLOOKUP(D1964:D2677,'Остатки на корсчетах'!B$3:D$4956,2,FALSE),0)</f>
        <v>997.8</v>
      </c>
      <c r="F1965">
        <f>IFERROR(VLOOKUP(D1965:D2677,Сальдо!C$3:D$4010,2,FALSE),0)</f>
        <v>21.8</v>
      </c>
      <c r="G1965">
        <f>IFERROR(VLOOKUP(D1965:D2677,'Факторы ликвидности'!C$4:L$2204,2,FALSE),0)</f>
        <v>-50.19</v>
      </c>
      <c r="H1965">
        <f>IFERROR(VLOOKUP(D1965:D2677,'Факторы ликвидности'!C$4:L$2204,3,FALSE),0)</f>
        <v>27.23</v>
      </c>
      <c r="I1965">
        <f>IFERROR(VLOOKUP(D1965:D2677,'Факторы ликвидности'!C$4:L$2204,4,FALSE),0)</f>
        <v>0</v>
      </c>
      <c r="J1965">
        <f>IFERROR(VLOOKUP(D1965:D2677,'Факторы ликвидности'!C$4:L$2204,5,FALSE),0)</f>
        <v>0</v>
      </c>
      <c r="K1965">
        <f>IFERROR(VLOOKUP(D1965:D2677,'Факторы ликвидности'!C$4:L$2204,6,FALSE),0)</f>
        <v>0</v>
      </c>
      <c r="L1965">
        <f>IFERROR(VLOOKUP(D1965:D2677,'Факторы ликвидности'!C$4:L$2204,7,FALSE),0)</f>
        <v>0</v>
      </c>
      <c r="M1965">
        <f>IFERROR(VLOOKUP(D1965:D2677,'Факторы ликвидности'!C$4:L$2204,8,FALSE),0)</f>
        <v>0.57999999999999996</v>
      </c>
      <c r="N1965">
        <f>IFERROR(VLOOKUP(D1965:D2677,'Факторы ликвидности'!C$4:L$2204,10,FALSE),0)</f>
        <v>-1.55</v>
      </c>
    </row>
    <row r="1966" spans="2:14" x14ac:dyDescent="0.3">
      <c r="B1966">
        <v>1962</v>
      </c>
      <c r="C1966" s="18">
        <f t="shared" si="35"/>
        <v>4</v>
      </c>
      <c r="D1966" s="19">
        <v>41830</v>
      </c>
      <c r="E1966">
        <f>IFERROR(VLOOKUP(D1965:D2678,'Остатки на корсчетах'!B$3:D$4956,2,FALSE),0)</f>
        <v>800.1</v>
      </c>
      <c r="F1966">
        <f>IFERROR(VLOOKUP(D1966:D2678,Сальдо!C$3:D$4010,2,FALSE),0)</f>
        <v>247.2</v>
      </c>
      <c r="G1966">
        <f>IFERROR(VLOOKUP(D1966:D2678,'Факторы ликвидности'!C$4:L$2204,2,FALSE),0)</f>
        <v>-41.84</v>
      </c>
      <c r="H1966">
        <f>IFERROR(VLOOKUP(D1966:D2678,'Факторы ликвидности'!C$4:L$2204,3,FALSE),0)</f>
        <v>15.1</v>
      </c>
      <c r="I1966">
        <f>IFERROR(VLOOKUP(D1966:D2678,'Факторы ликвидности'!C$4:L$2204,4,FALSE),0)</f>
        <v>0</v>
      </c>
      <c r="J1966">
        <f>IFERROR(VLOOKUP(D1966:D2678,'Факторы ликвидности'!C$4:L$2204,5,FALSE),0)</f>
        <v>0</v>
      </c>
      <c r="K1966">
        <f>IFERROR(VLOOKUP(D1966:D2678,'Факторы ликвидности'!C$4:L$2204,6,FALSE),0)</f>
        <v>0</v>
      </c>
      <c r="L1966">
        <f>IFERROR(VLOOKUP(D1966:D2678,'Факторы ликвидности'!C$4:L$2204,7,FALSE),0)</f>
        <v>0</v>
      </c>
      <c r="M1966">
        <f>IFERROR(VLOOKUP(D1966:D2678,'Факторы ликвидности'!C$4:L$2204,8,FALSE),0)</f>
        <v>0</v>
      </c>
      <c r="N1966">
        <f>IFERROR(VLOOKUP(D1966:D2678,'Факторы ликвидности'!C$4:L$2204,10,FALSE),0)</f>
        <v>224.44</v>
      </c>
    </row>
    <row r="1967" spans="2:14" x14ac:dyDescent="0.3">
      <c r="B1967">
        <v>1963</v>
      </c>
      <c r="C1967" s="18">
        <f t="shared" si="35"/>
        <v>3</v>
      </c>
      <c r="D1967" s="19">
        <v>41829</v>
      </c>
      <c r="E1967">
        <f>IFERROR(VLOOKUP(D1966:D2679,'Остатки на корсчетах'!B$3:D$4956,2,FALSE),0)</f>
        <v>910.4</v>
      </c>
      <c r="F1967">
        <f>IFERROR(VLOOKUP(D1967:D2679,Сальдо!C$3:D$4010,2,FALSE),0)</f>
        <v>162.19999999999999</v>
      </c>
      <c r="G1967">
        <f>IFERROR(VLOOKUP(D1967:D2679,'Факторы ликвидности'!C$4:L$2204,2,FALSE),0)</f>
        <v>-23.03</v>
      </c>
      <c r="H1967">
        <f>IFERROR(VLOOKUP(D1967:D2679,'Факторы ликвидности'!C$4:L$2204,3,FALSE),0)</f>
        <v>-0.88</v>
      </c>
      <c r="I1967">
        <f>IFERROR(VLOOKUP(D1967:D2679,'Факторы ликвидности'!C$4:L$2204,4,FALSE),0)</f>
        <v>0</v>
      </c>
      <c r="J1967">
        <f>IFERROR(VLOOKUP(D1967:D2679,'Факторы ликвидности'!C$4:L$2204,5,FALSE),0)</f>
        <v>0</v>
      </c>
      <c r="K1967">
        <f>IFERROR(VLOOKUP(D1967:D2679,'Факторы ликвидности'!C$4:L$2204,6,FALSE),0)</f>
        <v>0</v>
      </c>
      <c r="L1967">
        <f>IFERROR(VLOOKUP(D1967:D2679,'Факторы ликвидности'!C$4:L$2204,7,FALSE),0)</f>
        <v>0</v>
      </c>
      <c r="M1967">
        <f>IFERROR(VLOOKUP(D1967:D2679,'Факторы ликвидности'!C$4:L$2204,8,FALSE),0)</f>
        <v>0</v>
      </c>
      <c r="N1967">
        <f>IFERROR(VLOOKUP(D1967:D2679,'Факторы ликвидности'!C$4:L$2204,10,FALSE),0)</f>
        <v>-86.32</v>
      </c>
    </row>
    <row r="1968" spans="2:14" x14ac:dyDescent="0.3">
      <c r="B1968">
        <v>1964</v>
      </c>
      <c r="C1968" s="16">
        <f t="shared" si="35"/>
        <v>2</v>
      </c>
      <c r="D1968" s="17">
        <v>41828</v>
      </c>
      <c r="E1968">
        <f>IFERROR(VLOOKUP(D1967:D2680,'Остатки на корсчетах'!B$3:D$4956,2,FALSE),0)</f>
        <v>910</v>
      </c>
      <c r="F1968">
        <f>IFERROR(VLOOKUP(D1968:D2680,Сальдо!C$3:D$4010,2,FALSE),0)</f>
        <v>-84.1</v>
      </c>
      <c r="G1968">
        <f>IFERROR(VLOOKUP(D1968:D2680,'Факторы ликвидности'!C$4:L$2204,2,FALSE),0)</f>
        <v>1.73</v>
      </c>
      <c r="H1968">
        <f>IFERROR(VLOOKUP(D1968:D2680,'Факторы ликвидности'!C$4:L$2204,3,FALSE),0)</f>
        <v>45.21</v>
      </c>
      <c r="I1968">
        <f>IFERROR(VLOOKUP(D1968:D2680,'Факторы ликвидности'!C$4:L$2204,4,FALSE),0)</f>
        <v>0</v>
      </c>
      <c r="J1968">
        <f>IFERROR(VLOOKUP(D1968:D2680,'Факторы ликвидности'!C$4:L$2204,5,FALSE),0)</f>
        <v>0</v>
      </c>
      <c r="K1968">
        <f>IFERROR(VLOOKUP(D1968:D2680,'Факторы ликвидности'!C$4:L$2204,6,FALSE),0)</f>
        <v>0</v>
      </c>
      <c r="L1968">
        <f>IFERROR(VLOOKUP(D1968:D2680,'Факторы ликвидности'!C$4:L$2204,7,FALSE),0)</f>
        <v>0</v>
      </c>
      <c r="M1968">
        <f>IFERROR(VLOOKUP(D1968:D2680,'Факторы ликвидности'!C$4:L$2204,8,FALSE),0)</f>
        <v>0</v>
      </c>
      <c r="N1968">
        <f>IFERROR(VLOOKUP(D1968:D2680,'Факторы ликвидности'!C$4:L$2204,10,FALSE),0)</f>
        <v>-46.61</v>
      </c>
    </row>
    <row r="1969" spans="2:14" x14ac:dyDescent="0.3">
      <c r="B1969">
        <v>1965</v>
      </c>
      <c r="C1969" s="16">
        <f t="shared" si="35"/>
        <v>1</v>
      </c>
      <c r="D1969" s="17">
        <v>41827</v>
      </c>
      <c r="E1969">
        <f>IFERROR(VLOOKUP(D1968:D2681,'Остатки на корсчетах'!B$3:D$4956,2,FALSE),0)</f>
        <v>879.7</v>
      </c>
      <c r="F1969">
        <f>IFERROR(VLOOKUP(D1969:D2681,Сальдо!C$3:D$4010,2,FALSE),0)</f>
        <v>-85.8</v>
      </c>
      <c r="G1969">
        <f>IFERROR(VLOOKUP(D1969:D2681,'Факторы ликвидности'!C$4:L$2204,2,FALSE),0)</f>
        <v>15.12</v>
      </c>
      <c r="H1969">
        <f>IFERROR(VLOOKUP(D1969:D2681,'Факторы ликвидности'!C$4:L$2204,3,FALSE),0)</f>
        <v>10.01</v>
      </c>
      <c r="I1969">
        <f>IFERROR(VLOOKUP(D1969:D2681,'Факторы ликвидности'!C$4:L$2204,4,FALSE),0)</f>
        <v>0</v>
      </c>
      <c r="J1969">
        <f>IFERROR(VLOOKUP(D1969:D2681,'Факторы ликвидности'!C$4:L$2204,5,FALSE),0)</f>
        <v>0</v>
      </c>
      <c r="K1969">
        <f>IFERROR(VLOOKUP(D1969:D2681,'Факторы ликвидности'!C$4:L$2204,6,FALSE),0)</f>
        <v>0</v>
      </c>
      <c r="L1969">
        <f>IFERROR(VLOOKUP(D1969:D2681,'Факторы ликвидности'!C$4:L$2204,7,FALSE),0)</f>
        <v>0</v>
      </c>
      <c r="M1969">
        <f>IFERROR(VLOOKUP(D1969:D2681,'Факторы ликвидности'!C$4:L$2204,8,FALSE),0)</f>
        <v>0.57999999999999996</v>
      </c>
      <c r="N1969">
        <f>IFERROR(VLOOKUP(D1969:D2681,'Факторы ликвидности'!C$4:L$2204,10,FALSE),0)</f>
        <v>4.6500000000000004</v>
      </c>
    </row>
    <row r="1970" spans="2:14" x14ac:dyDescent="0.3">
      <c r="B1970">
        <v>1966</v>
      </c>
      <c r="C1970" s="16">
        <f t="shared" si="35"/>
        <v>7</v>
      </c>
      <c r="D1970" s="17">
        <v>41826</v>
      </c>
      <c r="E1970">
        <f>IFERROR(VLOOKUP(D1969:D2682,'Остатки на корсчетах'!B$3:D$4956,2,FALSE),0)</f>
        <v>0</v>
      </c>
      <c r="F1970">
        <f>IFERROR(VLOOKUP(D1970:D2682,Сальдо!C$3:D$4010,2,FALSE),0)</f>
        <v>0</v>
      </c>
      <c r="G1970">
        <f>IFERROR(VLOOKUP(D1970:D2682,'Факторы ликвидности'!C$4:L$2204,2,FALSE),0)</f>
        <v>0</v>
      </c>
      <c r="H1970">
        <f>IFERROR(VLOOKUP(D1970:D2682,'Факторы ликвидности'!C$4:L$2204,3,FALSE),0)</f>
        <v>0</v>
      </c>
      <c r="I1970">
        <f>IFERROR(VLOOKUP(D1970:D2682,'Факторы ликвидности'!C$4:L$2204,4,FALSE),0)</f>
        <v>0</v>
      </c>
      <c r="J1970">
        <f>IFERROR(VLOOKUP(D1970:D2682,'Факторы ликвидности'!C$4:L$2204,5,FALSE),0)</f>
        <v>0</v>
      </c>
      <c r="K1970">
        <f>IFERROR(VLOOKUP(D1970:D2682,'Факторы ликвидности'!C$4:L$2204,6,FALSE),0)</f>
        <v>0</v>
      </c>
      <c r="L1970">
        <f>IFERROR(VLOOKUP(D1970:D2682,'Факторы ликвидности'!C$4:L$2204,7,FALSE),0)</f>
        <v>0</v>
      </c>
      <c r="M1970">
        <f>IFERROR(VLOOKUP(D1970:D2682,'Факторы ликвидности'!C$4:L$2204,8,FALSE),0)</f>
        <v>0</v>
      </c>
      <c r="N1970">
        <f>IFERROR(VLOOKUP(D1970:D2682,'Факторы ликвидности'!C$4:L$2204,10,FALSE),0)</f>
        <v>0</v>
      </c>
    </row>
    <row r="1971" spans="2:14" x14ac:dyDescent="0.3">
      <c r="B1971">
        <v>1967</v>
      </c>
      <c r="C1971" s="16">
        <f t="shared" si="35"/>
        <v>6</v>
      </c>
      <c r="D1971" s="17">
        <v>41825</v>
      </c>
      <c r="E1971">
        <f>IFERROR(VLOOKUP(D1970:D2683,'Остатки на корсчетах'!B$3:D$4956,2,FALSE),0)</f>
        <v>0</v>
      </c>
      <c r="F1971">
        <f>IFERROR(VLOOKUP(D1971:D2683,Сальдо!C$3:D$4010,2,FALSE),0)</f>
        <v>0</v>
      </c>
      <c r="G1971">
        <f>IFERROR(VLOOKUP(D1971:D2683,'Факторы ликвидности'!C$4:L$2204,2,FALSE),0)</f>
        <v>0</v>
      </c>
      <c r="H1971">
        <f>IFERROR(VLOOKUP(D1971:D2683,'Факторы ликвидности'!C$4:L$2204,3,FALSE),0)</f>
        <v>0</v>
      </c>
      <c r="I1971">
        <f>IFERROR(VLOOKUP(D1971:D2683,'Факторы ликвидности'!C$4:L$2204,4,FALSE),0)</f>
        <v>0</v>
      </c>
      <c r="J1971">
        <f>IFERROR(VLOOKUP(D1971:D2683,'Факторы ликвидности'!C$4:L$2204,5,FALSE),0)</f>
        <v>0</v>
      </c>
      <c r="K1971">
        <f>IFERROR(VLOOKUP(D1971:D2683,'Факторы ликвидности'!C$4:L$2204,6,FALSE),0)</f>
        <v>0</v>
      </c>
      <c r="L1971">
        <f>IFERROR(VLOOKUP(D1971:D2683,'Факторы ликвидности'!C$4:L$2204,7,FALSE),0)</f>
        <v>0</v>
      </c>
      <c r="M1971">
        <f>IFERROR(VLOOKUP(D1971:D2683,'Факторы ликвидности'!C$4:L$2204,8,FALSE),0)</f>
        <v>0</v>
      </c>
      <c r="N1971">
        <f>IFERROR(VLOOKUP(D1971:D2683,'Факторы ликвидности'!C$4:L$2204,10,FALSE),0)</f>
        <v>0</v>
      </c>
    </row>
    <row r="1972" spans="2:14" x14ac:dyDescent="0.3">
      <c r="B1972">
        <v>1968</v>
      </c>
      <c r="C1972" s="16">
        <f t="shared" si="35"/>
        <v>5</v>
      </c>
      <c r="D1972" s="17">
        <v>41824</v>
      </c>
      <c r="E1972">
        <f>IFERROR(VLOOKUP(D1971:D2684,'Остатки на корсчетах'!B$3:D$4956,2,FALSE),0)</f>
        <v>1138.5</v>
      </c>
      <c r="F1972">
        <f>IFERROR(VLOOKUP(D1972:D2684,Сальдо!C$3:D$4010,2,FALSE),0)</f>
        <v>-60.5</v>
      </c>
      <c r="G1972">
        <f>IFERROR(VLOOKUP(D1972:D2684,'Факторы ликвидности'!C$4:L$2204,2,FALSE),0)</f>
        <v>-42.7</v>
      </c>
      <c r="H1972">
        <f>IFERROR(VLOOKUP(D1972:D2684,'Факторы ликвидности'!C$4:L$2204,3,FALSE),0)</f>
        <v>-110.67</v>
      </c>
      <c r="I1972">
        <f>IFERROR(VLOOKUP(D1972:D2684,'Факторы ликвидности'!C$4:L$2204,4,FALSE),0)</f>
        <v>0</v>
      </c>
      <c r="J1972">
        <f>IFERROR(VLOOKUP(D1972:D2684,'Факторы ликвидности'!C$4:L$2204,5,FALSE),0)</f>
        <v>0</v>
      </c>
      <c r="K1972">
        <f>IFERROR(VLOOKUP(D1972:D2684,'Факторы ликвидности'!C$4:L$2204,6,FALSE),0)</f>
        <v>0</v>
      </c>
      <c r="L1972">
        <f>IFERROR(VLOOKUP(D1972:D2684,'Факторы ликвидности'!C$4:L$2204,7,FALSE),0)</f>
        <v>0</v>
      </c>
      <c r="M1972">
        <f>IFERROR(VLOOKUP(D1972:D2684,'Факторы ликвидности'!C$4:L$2204,8,FALSE),0)</f>
        <v>0</v>
      </c>
      <c r="N1972">
        <f>IFERROR(VLOOKUP(D1972:D2684,'Факторы ликвидности'!C$4:L$2204,10,FALSE),0)</f>
        <v>-105.5</v>
      </c>
    </row>
    <row r="1973" spans="2:14" x14ac:dyDescent="0.3">
      <c r="B1973">
        <v>1969</v>
      </c>
      <c r="C1973" s="16">
        <f t="shared" si="35"/>
        <v>4</v>
      </c>
      <c r="D1973" s="17">
        <v>41823</v>
      </c>
      <c r="E1973">
        <f>IFERROR(VLOOKUP(D1972:D2685,'Остатки на корсчетах'!B$3:D$4956,2,FALSE),0)</f>
        <v>1122.0999999999999</v>
      </c>
      <c r="F1973">
        <f>IFERROR(VLOOKUP(D1973:D2685,Сальдо!C$3:D$4010,2,FALSE),0)</f>
        <v>-99.7</v>
      </c>
      <c r="G1973">
        <f>IFERROR(VLOOKUP(D1973:D2685,'Факторы ликвидности'!C$4:L$2204,2,FALSE),0)</f>
        <v>-33.229999999999997</v>
      </c>
      <c r="H1973">
        <f>IFERROR(VLOOKUP(D1973:D2685,'Факторы ликвидности'!C$4:L$2204,3,FALSE),0)</f>
        <v>90.33</v>
      </c>
      <c r="I1973">
        <f>IFERROR(VLOOKUP(D1973:D2685,'Факторы ликвидности'!C$4:L$2204,4,FALSE),0)</f>
        <v>0</v>
      </c>
      <c r="J1973">
        <f>IFERROR(VLOOKUP(D1973:D2685,'Факторы ликвидности'!C$4:L$2204,5,FALSE),0)</f>
        <v>0</v>
      </c>
      <c r="K1973">
        <f>IFERROR(VLOOKUP(D1973:D2685,'Факторы ликвидности'!C$4:L$2204,6,FALSE),0)</f>
        <v>0</v>
      </c>
      <c r="L1973">
        <f>IFERROR(VLOOKUP(D1973:D2685,'Факторы ликвидности'!C$4:L$2204,7,FALSE),0)</f>
        <v>0</v>
      </c>
      <c r="M1973">
        <f>IFERROR(VLOOKUP(D1973:D2685,'Факторы ликвидности'!C$4:L$2204,8,FALSE),0)</f>
        <v>0</v>
      </c>
      <c r="N1973">
        <f>IFERROR(VLOOKUP(D1973:D2685,'Факторы ликвидности'!C$4:L$2204,10,FALSE),0)</f>
        <v>-40.67</v>
      </c>
    </row>
    <row r="1974" spans="2:14" x14ac:dyDescent="0.3">
      <c r="B1974">
        <v>1970</v>
      </c>
      <c r="C1974" s="16">
        <f t="shared" si="35"/>
        <v>3</v>
      </c>
      <c r="D1974" s="17">
        <v>41822</v>
      </c>
      <c r="E1974">
        <f>IFERROR(VLOOKUP(D1973:D2686,'Остатки на корсчетах'!B$3:D$4956,2,FALSE),0)</f>
        <v>1395</v>
      </c>
      <c r="F1974">
        <f>IFERROR(VLOOKUP(D1974:D2686,Сальдо!C$3:D$4010,2,FALSE),0)</f>
        <v>-365.4</v>
      </c>
      <c r="G1974">
        <f>IFERROR(VLOOKUP(D1974:D2686,'Факторы ликвидности'!C$4:L$2204,2,FALSE),0)</f>
        <v>0.65</v>
      </c>
      <c r="H1974">
        <f>IFERROR(VLOOKUP(D1974:D2686,'Факторы ликвидности'!C$4:L$2204,3,FALSE),0)</f>
        <v>-1.1299999999999999</v>
      </c>
      <c r="I1974">
        <f>IFERROR(VLOOKUP(D1974:D2686,'Факторы ликвидности'!C$4:L$2204,4,FALSE),0)</f>
        <v>0</v>
      </c>
      <c r="J1974">
        <f>IFERROR(VLOOKUP(D1974:D2686,'Факторы ликвидности'!C$4:L$2204,5,FALSE),0)</f>
        <v>0</v>
      </c>
      <c r="K1974">
        <f>IFERROR(VLOOKUP(D1974:D2686,'Факторы ликвидности'!C$4:L$2204,6,FALSE),0)</f>
        <v>0</v>
      </c>
      <c r="L1974">
        <f>IFERROR(VLOOKUP(D1974:D2686,'Факторы ликвидности'!C$4:L$2204,7,FALSE),0)</f>
        <v>0</v>
      </c>
      <c r="M1974">
        <f>IFERROR(VLOOKUP(D1974:D2686,'Факторы ликвидности'!C$4:L$2204,8,FALSE),0)</f>
        <v>0</v>
      </c>
      <c r="N1974">
        <f>IFERROR(VLOOKUP(D1974:D2686,'Факторы ликвидности'!C$4:L$2204,10,FALSE),0)</f>
        <v>-272.45999999999998</v>
      </c>
    </row>
    <row r="1975" spans="2:14" x14ac:dyDescent="0.3">
      <c r="B1975">
        <v>1971</v>
      </c>
      <c r="C1975" s="18">
        <f t="shared" si="35"/>
        <v>2</v>
      </c>
      <c r="D1975" s="8">
        <v>41821</v>
      </c>
      <c r="E1975">
        <f>IFERROR(VLOOKUP(D1974:D2687,'Остатки на корсчетах'!B$3:D$4956,2,FALSE),0)</f>
        <v>1371.5</v>
      </c>
      <c r="F1975">
        <f>IFERROR(VLOOKUP(D1975:D2687,Сальдо!C$3:D$4010,2,FALSE),0)</f>
        <v>-154.80000000000001</v>
      </c>
      <c r="G1975">
        <f>IFERROR(VLOOKUP(D1975:D2687,'Факторы ликвидности'!C$4:L$2204,2,FALSE),0)</f>
        <v>29.97</v>
      </c>
      <c r="H1975">
        <f>IFERROR(VLOOKUP(D1975:D2687,'Факторы ликвидности'!C$4:L$2204,3,FALSE),0)</f>
        <v>64.41</v>
      </c>
      <c r="I1975">
        <f>IFERROR(VLOOKUP(D1975:D2687,'Факторы ликвидности'!C$4:L$2204,4,FALSE),0)</f>
        <v>0</v>
      </c>
      <c r="J1975">
        <f>IFERROR(VLOOKUP(D1975:D2687,'Факторы ликвидности'!C$4:L$2204,5,FALSE),0)</f>
        <v>0</v>
      </c>
      <c r="K1975">
        <f>IFERROR(VLOOKUP(D1975:D2687,'Факторы ликвидности'!C$4:L$2204,6,FALSE),0)</f>
        <v>0</v>
      </c>
      <c r="L1975">
        <f>IFERROR(VLOOKUP(D1975:D2687,'Факторы ликвидности'!C$4:L$2204,7,FALSE),0)</f>
        <v>0</v>
      </c>
      <c r="M1975">
        <f>IFERROR(VLOOKUP(D1975:D2687,'Факторы ликвидности'!C$4:L$2204,8,FALSE),0)</f>
        <v>0</v>
      </c>
      <c r="N1975">
        <f>IFERROR(VLOOKUP(D1975:D2687,'Факторы ликвидности'!C$4:L$2204,10,FALSE),0)</f>
        <v>-70.819999999999993</v>
      </c>
    </row>
    <row r="1976" spans="2:14" x14ac:dyDescent="0.3">
      <c r="B1976">
        <v>1972</v>
      </c>
      <c r="C1976" s="18">
        <f t="shared" si="35"/>
        <v>1</v>
      </c>
      <c r="D1976" s="8">
        <v>41820</v>
      </c>
      <c r="E1976">
        <f>IFERROR(VLOOKUP(D1975:D2688,'Остатки на корсчетах'!B$3:D$4956,2,FALSE),0)</f>
        <v>1179.4000000000001</v>
      </c>
      <c r="F1976">
        <f>IFERROR(VLOOKUP(D1976:D2688,Сальдо!C$3:D$4010,2,FALSE),0)</f>
        <v>-70.599999999999994</v>
      </c>
      <c r="G1976">
        <f>IFERROR(VLOOKUP(D1976:D2688,'Факторы ликвидности'!C$4:L$2204,2,FALSE),0)</f>
        <v>46.32</v>
      </c>
      <c r="H1976">
        <f>IFERROR(VLOOKUP(D1976:D2688,'Факторы ликвидности'!C$4:L$2204,3,FALSE),0)</f>
        <v>59.06</v>
      </c>
      <c r="I1976">
        <f>IFERROR(VLOOKUP(D1976:D2688,'Факторы ликвидности'!C$4:L$2204,4,FALSE),0)</f>
        <v>0</v>
      </c>
      <c r="J1976">
        <f>IFERROR(VLOOKUP(D1976:D2688,'Факторы ликвидности'!C$4:L$2204,5,FALSE),0)</f>
        <v>0</v>
      </c>
      <c r="K1976">
        <f>IFERROR(VLOOKUP(D1976:D2688,'Факторы ликвидности'!C$4:L$2204,6,FALSE),0)</f>
        <v>0</v>
      </c>
      <c r="L1976">
        <f>IFERROR(VLOOKUP(D1976:D2688,'Факторы ликвидности'!C$4:L$2204,7,FALSE),0)</f>
        <v>0</v>
      </c>
      <c r="M1976">
        <f>IFERROR(VLOOKUP(D1976:D2688,'Факторы ликвидности'!C$4:L$2204,8,FALSE),0)</f>
        <v>0</v>
      </c>
      <c r="N1976">
        <f>IFERROR(VLOOKUP(D1976:D2688,'Факторы ликвидности'!C$4:L$2204,10,FALSE),0)</f>
        <v>86.72</v>
      </c>
    </row>
    <row r="1977" spans="2:14" x14ac:dyDescent="0.3">
      <c r="B1977">
        <v>1973</v>
      </c>
      <c r="C1977" s="18">
        <f t="shared" si="35"/>
        <v>7</v>
      </c>
      <c r="D1977" s="19">
        <v>41819</v>
      </c>
      <c r="E1977">
        <f>IFERROR(VLOOKUP(D1976:D2689,'Остатки на корсчетах'!B$3:D$4956,2,FALSE),0)</f>
        <v>0</v>
      </c>
      <c r="F1977">
        <f>IFERROR(VLOOKUP(D1977:D2689,Сальдо!C$3:D$4010,2,FALSE),0)</f>
        <v>0</v>
      </c>
      <c r="G1977">
        <f>IFERROR(VLOOKUP(D1977:D2689,'Факторы ликвидности'!C$4:L$2204,2,FALSE),0)</f>
        <v>0</v>
      </c>
      <c r="H1977">
        <f>IFERROR(VLOOKUP(D1977:D2689,'Факторы ликвидности'!C$4:L$2204,3,FALSE),0)</f>
        <v>0</v>
      </c>
      <c r="I1977">
        <f>IFERROR(VLOOKUP(D1977:D2689,'Факторы ликвидности'!C$4:L$2204,4,FALSE),0)</f>
        <v>0</v>
      </c>
      <c r="J1977">
        <f>IFERROR(VLOOKUP(D1977:D2689,'Факторы ликвидности'!C$4:L$2204,5,FALSE),0)</f>
        <v>0</v>
      </c>
      <c r="K1977">
        <f>IFERROR(VLOOKUP(D1977:D2689,'Факторы ликвидности'!C$4:L$2204,6,FALSE),0)</f>
        <v>0</v>
      </c>
      <c r="L1977">
        <f>IFERROR(VLOOKUP(D1977:D2689,'Факторы ликвидности'!C$4:L$2204,7,FALSE),0)</f>
        <v>0</v>
      </c>
      <c r="M1977">
        <f>IFERROR(VLOOKUP(D1977:D2689,'Факторы ликвидности'!C$4:L$2204,8,FALSE),0)</f>
        <v>0</v>
      </c>
      <c r="N1977">
        <f>IFERROR(VLOOKUP(D1977:D2689,'Факторы ликвидности'!C$4:L$2204,10,FALSE),0)</f>
        <v>0</v>
      </c>
    </row>
    <row r="1978" spans="2:14" x14ac:dyDescent="0.3">
      <c r="B1978">
        <v>1974</v>
      </c>
      <c r="C1978" s="18">
        <f t="shared" si="35"/>
        <v>6</v>
      </c>
      <c r="D1978" s="19">
        <v>41818</v>
      </c>
      <c r="E1978">
        <f>IFERROR(VLOOKUP(D1977:D2690,'Остатки на корсчетах'!B$3:D$4956,2,FALSE),0)</f>
        <v>0</v>
      </c>
      <c r="F1978">
        <f>IFERROR(VLOOKUP(D1978:D2690,Сальдо!C$3:D$4010,2,FALSE),0)</f>
        <v>0</v>
      </c>
      <c r="G1978">
        <f>IFERROR(VLOOKUP(D1978:D2690,'Факторы ликвидности'!C$4:L$2204,2,FALSE),0)</f>
        <v>0</v>
      </c>
      <c r="H1978">
        <f>IFERROR(VLOOKUP(D1978:D2690,'Факторы ликвидности'!C$4:L$2204,3,FALSE),0)</f>
        <v>0</v>
      </c>
      <c r="I1978">
        <f>IFERROR(VLOOKUP(D1978:D2690,'Факторы ликвидности'!C$4:L$2204,4,FALSE),0)</f>
        <v>0</v>
      </c>
      <c r="J1978">
        <f>IFERROR(VLOOKUP(D1978:D2690,'Факторы ликвидности'!C$4:L$2204,5,FALSE),0)</f>
        <v>0</v>
      </c>
      <c r="K1978">
        <f>IFERROR(VLOOKUP(D1978:D2690,'Факторы ликвидности'!C$4:L$2204,6,FALSE),0)</f>
        <v>0</v>
      </c>
      <c r="L1978">
        <f>IFERROR(VLOOKUP(D1978:D2690,'Факторы ликвидности'!C$4:L$2204,7,FALSE),0)</f>
        <v>0</v>
      </c>
      <c r="M1978">
        <f>IFERROR(VLOOKUP(D1978:D2690,'Факторы ликвидности'!C$4:L$2204,8,FALSE),0)</f>
        <v>0</v>
      </c>
      <c r="N1978">
        <f>IFERROR(VLOOKUP(D1978:D2690,'Факторы ликвидности'!C$4:L$2204,10,FALSE),0)</f>
        <v>0</v>
      </c>
    </row>
    <row r="1979" spans="2:14" x14ac:dyDescent="0.3">
      <c r="B1979">
        <v>1975</v>
      </c>
      <c r="C1979" s="18">
        <f t="shared" si="35"/>
        <v>5</v>
      </c>
      <c r="D1979" s="19">
        <v>41817</v>
      </c>
      <c r="E1979">
        <f>IFERROR(VLOOKUP(D1978:D2691,'Остатки на корсчетах'!B$3:D$4956,2,FALSE),0)</f>
        <v>1138.3</v>
      </c>
      <c r="F1979">
        <f>IFERROR(VLOOKUP(D1979:D2691,Сальдо!C$3:D$4010,2,FALSE),0)</f>
        <v>-110.8</v>
      </c>
      <c r="G1979">
        <f>IFERROR(VLOOKUP(D1979:D2691,'Факторы ликвидности'!C$4:L$2204,2,FALSE),0)</f>
        <v>-1.47</v>
      </c>
      <c r="H1979">
        <f>IFERROR(VLOOKUP(D1979:D2691,'Факторы ликвидности'!C$4:L$2204,3,FALSE),0)</f>
        <v>52</v>
      </c>
      <c r="I1979">
        <f>IFERROR(VLOOKUP(D1979:D2691,'Факторы ликвидности'!C$4:L$2204,4,FALSE),0)</f>
        <v>0</v>
      </c>
      <c r="J1979">
        <f>IFERROR(VLOOKUP(D1979:D2691,'Факторы ликвидности'!C$4:L$2204,5,FALSE),0)</f>
        <v>0</v>
      </c>
      <c r="K1979">
        <f>IFERROR(VLOOKUP(D1979:D2691,'Факторы ликвидности'!C$4:L$2204,6,FALSE),0)</f>
        <v>0</v>
      </c>
      <c r="L1979">
        <f>IFERROR(VLOOKUP(D1979:D2691,'Факторы ликвидности'!C$4:L$2204,7,FALSE),0)</f>
        <v>0</v>
      </c>
      <c r="M1979">
        <f>IFERROR(VLOOKUP(D1979:D2691,'Факторы ликвидности'!C$4:L$2204,8,FALSE),0)</f>
        <v>0</v>
      </c>
      <c r="N1979">
        <f>IFERROR(VLOOKUP(D1979:D2691,'Факторы ликвидности'!C$4:L$2204,10,FALSE),0)</f>
        <v>-9.43</v>
      </c>
    </row>
    <row r="1980" spans="2:14" x14ac:dyDescent="0.3">
      <c r="B1980">
        <v>1976</v>
      </c>
      <c r="C1980" s="18">
        <f t="shared" si="35"/>
        <v>4</v>
      </c>
      <c r="D1980" s="19">
        <v>41816</v>
      </c>
      <c r="E1980">
        <f>IFERROR(VLOOKUP(D1979:D2692,'Остатки на корсчетах'!B$3:D$4956,2,FALSE),0)</f>
        <v>1204</v>
      </c>
      <c r="F1980">
        <f>IFERROR(VLOOKUP(D1980:D2692,Сальдо!C$3:D$4010,2,FALSE),0)</f>
        <v>-134.30000000000001</v>
      </c>
      <c r="G1980">
        <f>IFERROR(VLOOKUP(D1980:D2692,'Факторы ликвидности'!C$4:L$2204,2,FALSE),0)</f>
        <v>6.7</v>
      </c>
      <c r="H1980">
        <f>IFERROR(VLOOKUP(D1980:D2692,'Факторы ликвидности'!C$4:L$2204,3,FALSE),0)</f>
        <v>-42.86</v>
      </c>
      <c r="I1980">
        <f>IFERROR(VLOOKUP(D1980:D2692,'Факторы ликвидности'!C$4:L$2204,4,FALSE),0)</f>
        <v>0</v>
      </c>
      <c r="J1980">
        <f>IFERROR(VLOOKUP(D1980:D2692,'Факторы ликвидности'!C$4:L$2204,5,FALSE),0)</f>
        <v>0</v>
      </c>
      <c r="K1980">
        <f>IFERROR(VLOOKUP(D1980:D2692,'Факторы ликвидности'!C$4:L$2204,6,FALSE),0)</f>
        <v>0</v>
      </c>
      <c r="L1980">
        <f>IFERROR(VLOOKUP(D1980:D2692,'Факторы ликвидности'!C$4:L$2204,7,FALSE),0)</f>
        <v>0</v>
      </c>
      <c r="M1980">
        <f>IFERROR(VLOOKUP(D1980:D2692,'Факторы ликвидности'!C$4:L$2204,8,FALSE),0)</f>
        <v>0.13</v>
      </c>
      <c r="N1980">
        <f>IFERROR(VLOOKUP(D1980:D2692,'Факторы ликвидности'!C$4:L$2204,10,FALSE),0)</f>
        <v>-29.66</v>
      </c>
    </row>
    <row r="1981" spans="2:14" x14ac:dyDescent="0.3">
      <c r="B1981">
        <v>1977</v>
      </c>
      <c r="C1981" s="18">
        <f t="shared" si="35"/>
        <v>3</v>
      </c>
      <c r="D1981" s="19">
        <v>41815</v>
      </c>
      <c r="E1981">
        <f>IFERROR(VLOOKUP(D1980:D2693,'Остатки на корсчетах'!B$3:D$4956,2,FALSE),0)</f>
        <v>1201.9000000000001</v>
      </c>
      <c r="F1981">
        <f>IFERROR(VLOOKUP(D1981:D2693,Сальдо!C$3:D$4010,2,FALSE),0)</f>
        <v>82.6</v>
      </c>
      <c r="G1981">
        <f>IFERROR(VLOOKUP(D1981:D2693,'Факторы ликвидности'!C$4:L$2204,2,FALSE),0)</f>
        <v>20.32</v>
      </c>
      <c r="H1981">
        <f>IFERROR(VLOOKUP(D1981:D2693,'Факторы ликвидности'!C$4:L$2204,3,FALSE),0)</f>
        <v>-243.77</v>
      </c>
      <c r="I1981">
        <f>IFERROR(VLOOKUP(D1981:D2693,'Факторы ликвидности'!C$4:L$2204,4,FALSE),0)</f>
        <v>0</v>
      </c>
      <c r="J1981">
        <f>IFERROR(VLOOKUP(D1981:D2693,'Факторы ликвидности'!C$4:L$2204,5,FALSE),0)</f>
        <v>0</v>
      </c>
      <c r="K1981">
        <f>IFERROR(VLOOKUP(D1981:D2693,'Факторы ликвидности'!C$4:L$2204,6,FALSE),0)</f>
        <v>0</v>
      </c>
      <c r="L1981">
        <f>IFERROR(VLOOKUP(D1981:D2693,'Факторы ликвидности'!C$4:L$2204,7,FALSE),0)</f>
        <v>0</v>
      </c>
      <c r="M1981">
        <f>IFERROR(VLOOKUP(D1981:D2693,'Факторы ликвидности'!C$4:L$2204,8,FALSE),0)</f>
        <v>0.02</v>
      </c>
      <c r="N1981">
        <f>IFERROR(VLOOKUP(D1981:D2693,'Факторы ликвидности'!C$4:L$2204,10,FALSE),0)</f>
        <v>225.55</v>
      </c>
    </row>
    <row r="1982" spans="2:14" x14ac:dyDescent="0.3">
      <c r="B1982">
        <v>1978</v>
      </c>
      <c r="C1982" s="16">
        <f t="shared" si="35"/>
        <v>2</v>
      </c>
      <c r="D1982" s="17">
        <v>41814</v>
      </c>
      <c r="E1982">
        <f>IFERROR(VLOOKUP(D1981:D2694,'Остатки на корсчетах'!B$3:D$4956,2,FALSE),0)</f>
        <v>1087.5</v>
      </c>
      <c r="F1982">
        <f>IFERROR(VLOOKUP(D1982:D2694,Сальдо!C$3:D$4010,2,FALSE),0)</f>
        <v>-25.7</v>
      </c>
      <c r="G1982">
        <f>IFERROR(VLOOKUP(D1982:D2694,'Факторы ликвидности'!C$4:L$2204,2,FALSE),0)</f>
        <v>37.58</v>
      </c>
      <c r="H1982">
        <f>IFERROR(VLOOKUP(D1982:D2694,'Факторы ликвидности'!C$4:L$2204,3,FALSE),0)</f>
        <v>98.01</v>
      </c>
      <c r="I1982">
        <f>IFERROR(VLOOKUP(D1982:D2694,'Факторы ликвидности'!C$4:L$2204,4,FALSE),0)</f>
        <v>0</v>
      </c>
      <c r="J1982">
        <f>IFERROR(VLOOKUP(D1982:D2694,'Факторы ликвидности'!C$4:L$2204,5,FALSE),0)</f>
        <v>0</v>
      </c>
      <c r="K1982">
        <f>IFERROR(VLOOKUP(D1982:D2694,'Факторы ликвидности'!C$4:L$2204,6,FALSE),0)</f>
        <v>0</v>
      </c>
      <c r="L1982">
        <f>IFERROR(VLOOKUP(D1982:D2694,'Факторы ликвидности'!C$4:L$2204,7,FALSE),0)</f>
        <v>0</v>
      </c>
      <c r="M1982">
        <f>IFERROR(VLOOKUP(D1982:D2694,'Факторы ликвидности'!C$4:L$2204,8,FALSE),0)</f>
        <v>0.03</v>
      </c>
      <c r="N1982">
        <f>IFERROR(VLOOKUP(D1982:D2694,'Факторы ликвидности'!C$4:L$2204,10,FALSE),0)</f>
        <v>-21.26</v>
      </c>
    </row>
    <row r="1983" spans="2:14" x14ac:dyDescent="0.3">
      <c r="B1983">
        <v>1979</v>
      </c>
      <c r="C1983" s="16">
        <f t="shared" si="35"/>
        <v>1</v>
      </c>
      <c r="D1983" s="17">
        <v>41813</v>
      </c>
      <c r="E1983">
        <f>IFERROR(VLOOKUP(D1982:D2695,'Остатки на корсчетах'!B$3:D$4956,2,FALSE),0)</f>
        <v>1028.8</v>
      </c>
      <c r="F1983">
        <f>IFERROR(VLOOKUP(D1983:D2695,Сальдо!C$3:D$4010,2,FALSE),0)</f>
        <v>41.9</v>
      </c>
      <c r="G1983">
        <f>IFERROR(VLOOKUP(D1983:D2695,'Факторы ликвидности'!C$4:L$2204,2,FALSE),0)</f>
        <v>43.92</v>
      </c>
      <c r="H1983">
        <f>IFERROR(VLOOKUP(D1983:D2695,'Факторы ликвидности'!C$4:L$2204,3,FALSE),0)</f>
        <v>-45.16</v>
      </c>
      <c r="I1983">
        <f>IFERROR(VLOOKUP(D1983:D2695,'Факторы ликвидности'!C$4:L$2204,4,FALSE),0)</f>
        <v>0</v>
      </c>
      <c r="J1983">
        <f>IFERROR(VLOOKUP(D1983:D2695,'Факторы ликвидности'!C$4:L$2204,5,FALSE),0)</f>
        <v>0</v>
      </c>
      <c r="K1983">
        <f>IFERROR(VLOOKUP(D1983:D2695,'Факторы ликвидности'!C$4:L$2204,6,FALSE),0)</f>
        <v>0</v>
      </c>
      <c r="L1983">
        <f>IFERROR(VLOOKUP(D1983:D2695,'Факторы ликвидности'!C$4:L$2204,7,FALSE),0)</f>
        <v>0</v>
      </c>
      <c r="M1983">
        <f>IFERROR(VLOOKUP(D1983:D2695,'Факторы ликвидности'!C$4:L$2204,8,FALSE),0)</f>
        <v>0</v>
      </c>
      <c r="N1983">
        <f>IFERROR(VLOOKUP(D1983:D2695,'Факторы ликвидности'!C$4:L$2204,10,FALSE),0)</f>
        <v>56.61</v>
      </c>
    </row>
    <row r="1984" spans="2:14" x14ac:dyDescent="0.3">
      <c r="B1984">
        <v>1980</v>
      </c>
      <c r="C1984" s="16">
        <f t="shared" si="35"/>
        <v>7</v>
      </c>
      <c r="D1984" s="17">
        <v>41812</v>
      </c>
      <c r="E1984">
        <f>IFERROR(VLOOKUP(D1983:D2696,'Остатки на корсчетах'!B$3:D$4956,2,FALSE),0)</f>
        <v>0</v>
      </c>
      <c r="F1984">
        <f>IFERROR(VLOOKUP(D1984:D2696,Сальдо!C$3:D$4010,2,FALSE),0)</f>
        <v>0</v>
      </c>
      <c r="G1984">
        <f>IFERROR(VLOOKUP(D1984:D2696,'Факторы ликвидности'!C$4:L$2204,2,FALSE),0)</f>
        <v>0</v>
      </c>
      <c r="H1984">
        <f>IFERROR(VLOOKUP(D1984:D2696,'Факторы ликвидности'!C$4:L$2204,3,FALSE),0)</f>
        <v>0</v>
      </c>
      <c r="I1984">
        <f>IFERROR(VLOOKUP(D1984:D2696,'Факторы ликвидности'!C$4:L$2204,4,FALSE),0)</f>
        <v>0</v>
      </c>
      <c r="J1984">
        <f>IFERROR(VLOOKUP(D1984:D2696,'Факторы ликвидности'!C$4:L$2204,5,FALSE),0)</f>
        <v>0</v>
      </c>
      <c r="K1984">
        <f>IFERROR(VLOOKUP(D1984:D2696,'Факторы ликвидности'!C$4:L$2204,6,FALSE),0)</f>
        <v>0</v>
      </c>
      <c r="L1984">
        <f>IFERROR(VLOOKUP(D1984:D2696,'Факторы ликвидности'!C$4:L$2204,7,FALSE),0)</f>
        <v>0</v>
      </c>
      <c r="M1984">
        <f>IFERROR(VLOOKUP(D1984:D2696,'Факторы ликвидности'!C$4:L$2204,8,FALSE),0)</f>
        <v>0</v>
      </c>
      <c r="N1984">
        <f>IFERROR(VLOOKUP(D1984:D2696,'Факторы ликвидности'!C$4:L$2204,10,FALSE),0)</f>
        <v>0</v>
      </c>
    </row>
    <row r="1985" spans="2:14" x14ac:dyDescent="0.3">
      <c r="B1985">
        <v>1981</v>
      </c>
      <c r="C1985" s="16">
        <f t="shared" si="35"/>
        <v>6</v>
      </c>
      <c r="D1985" s="17">
        <v>41811</v>
      </c>
      <c r="E1985">
        <f>IFERROR(VLOOKUP(D1984:D2697,'Остатки на корсчетах'!B$3:D$4956,2,FALSE),0)</f>
        <v>0</v>
      </c>
      <c r="F1985">
        <f>IFERROR(VLOOKUP(D1985:D2697,Сальдо!C$3:D$4010,2,FALSE),0)</f>
        <v>0</v>
      </c>
      <c r="G1985">
        <f>IFERROR(VLOOKUP(D1985:D2697,'Факторы ликвидности'!C$4:L$2204,2,FALSE),0)</f>
        <v>0</v>
      </c>
      <c r="H1985">
        <f>IFERROR(VLOOKUP(D1985:D2697,'Факторы ликвидности'!C$4:L$2204,3,FALSE),0)</f>
        <v>0</v>
      </c>
      <c r="I1985">
        <f>IFERROR(VLOOKUP(D1985:D2697,'Факторы ликвидности'!C$4:L$2204,4,FALSE),0)</f>
        <v>0</v>
      </c>
      <c r="J1985">
        <f>IFERROR(VLOOKUP(D1985:D2697,'Факторы ликвидности'!C$4:L$2204,5,FALSE),0)</f>
        <v>0</v>
      </c>
      <c r="K1985">
        <f>IFERROR(VLOOKUP(D1985:D2697,'Факторы ликвидности'!C$4:L$2204,6,FALSE),0)</f>
        <v>0</v>
      </c>
      <c r="L1985">
        <f>IFERROR(VLOOKUP(D1985:D2697,'Факторы ликвидности'!C$4:L$2204,7,FALSE),0)</f>
        <v>0</v>
      </c>
      <c r="M1985">
        <f>IFERROR(VLOOKUP(D1985:D2697,'Факторы ликвидности'!C$4:L$2204,8,FALSE),0)</f>
        <v>0</v>
      </c>
      <c r="N1985">
        <f>IFERROR(VLOOKUP(D1985:D2697,'Факторы ликвидности'!C$4:L$2204,10,FALSE),0)</f>
        <v>0</v>
      </c>
    </row>
    <row r="1986" spans="2:14" x14ac:dyDescent="0.3">
      <c r="B1986">
        <v>1982</v>
      </c>
      <c r="C1986" s="16">
        <f t="shared" si="35"/>
        <v>5</v>
      </c>
      <c r="D1986" s="17">
        <v>41810</v>
      </c>
      <c r="E1986">
        <f>IFERROR(VLOOKUP(D1985:D2698,'Остатки на корсчетах'!B$3:D$4956,2,FALSE),0)</f>
        <v>1015.7</v>
      </c>
      <c r="F1986">
        <f>IFERROR(VLOOKUP(D1986:D2698,Сальдо!C$3:D$4010,2,FALSE),0)</f>
        <v>6.3</v>
      </c>
      <c r="G1986">
        <f>IFERROR(VLOOKUP(D1986:D2698,'Факторы ликвидности'!C$4:L$2204,2,FALSE),0)</f>
        <v>-13.27</v>
      </c>
      <c r="H1986">
        <f>IFERROR(VLOOKUP(D1986:D2698,'Факторы ликвидности'!C$4:L$2204,3,FALSE),0)</f>
        <v>60.12</v>
      </c>
      <c r="I1986">
        <f>IFERROR(VLOOKUP(D1986:D2698,'Факторы ликвидности'!C$4:L$2204,4,FALSE),0)</f>
        <v>0</v>
      </c>
      <c r="J1986">
        <f>IFERROR(VLOOKUP(D1986:D2698,'Факторы ликвидности'!C$4:L$2204,5,FALSE),0)</f>
        <v>0</v>
      </c>
      <c r="K1986">
        <f>IFERROR(VLOOKUP(D1986:D2698,'Факторы ликвидности'!C$4:L$2204,6,FALSE),0)</f>
        <v>0</v>
      </c>
      <c r="L1986">
        <f>IFERROR(VLOOKUP(D1986:D2698,'Факторы ликвидности'!C$4:L$2204,7,FALSE),0)</f>
        <v>0</v>
      </c>
      <c r="M1986">
        <f>IFERROR(VLOOKUP(D1986:D2698,'Факторы ликвидности'!C$4:L$2204,8,FALSE),0)</f>
        <v>0.32</v>
      </c>
      <c r="N1986">
        <f>IFERROR(VLOOKUP(D1986:D2698,'Факторы ликвидности'!C$4:L$2204,10,FALSE),0)</f>
        <v>-37.47</v>
      </c>
    </row>
    <row r="1987" spans="2:14" x14ac:dyDescent="0.3">
      <c r="B1987">
        <v>1983</v>
      </c>
      <c r="C1987" s="16">
        <f t="shared" si="35"/>
        <v>4</v>
      </c>
      <c r="D1987" s="17">
        <v>41809</v>
      </c>
      <c r="E1987">
        <f>IFERROR(VLOOKUP(D1986:D2699,'Остатки на корсчетах'!B$3:D$4956,2,FALSE),0)</f>
        <v>1103</v>
      </c>
      <c r="F1987">
        <f>IFERROR(VLOOKUP(D1987:D2699,Сальдо!C$3:D$4010,2,FALSE),0)</f>
        <v>24.7</v>
      </c>
      <c r="G1987">
        <f>IFERROR(VLOOKUP(D1987:D2699,'Факторы ликвидности'!C$4:L$2204,2,FALSE),0)</f>
        <v>-12.08</v>
      </c>
      <c r="H1987">
        <f>IFERROR(VLOOKUP(D1987:D2699,'Факторы ликвидности'!C$4:L$2204,3,FALSE),0)</f>
        <v>-79.19</v>
      </c>
      <c r="I1987">
        <f>IFERROR(VLOOKUP(D1987:D2699,'Факторы ликвидности'!C$4:L$2204,4,FALSE),0)</f>
        <v>0</v>
      </c>
      <c r="J1987">
        <f>IFERROR(VLOOKUP(D1987:D2699,'Факторы ликвидности'!C$4:L$2204,5,FALSE),0)</f>
        <v>0</v>
      </c>
      <c r="K1987">
        <f>IFERROR(VLOOKUP(D1987:D2699,'Факторы ликвидности'!C$4:L$2204,6,FALSE),0)</f>
        <v>0</v>
      </c>
      <c r="L1987">
        <f>IFERROR(VLOOKUP(D1987:D2699,'Факторы ликвидности'!C$4:L$2204,7,FALSE),0)</f>
        <v>0</v>
      </c>
      <c r="M1987">
        <f>IFERROR(VLOOKUP(D1987:D2699,'Факторы ликвидности'!C$4:L$2204,8,FALSE),0)</f>
        <v>-5.53</v>
      </c>
      <c r="N1987">
        <f>IFERROR(VLOOKUP(D1987:D2699,'Факторы ликвидности'!C$4:L$2204,10,FALSE),0)</f>
        <v>5.95</v>
      </c>
    </row>
    <row r="1988" spans="2:14" x14ac:dyDescent="0.3">
      <c r="B1988">
        <v>1984</v>
      </c>
      <c r="C1988" s="16">
        <f t="shared" si="35"/>
        <v>3</v>
      </c>
      <c r="D1988" s="17">
        <v>41808</v>
      </c>
      <c r="E1988">
        <f>IFERROR(VLOOKUP(D1987:D2700,'Остатки на корсчетах'!B$3:D$4956,2,FALSE),0)</f>
        <v>1081.0999999999999</v>
      </c>
      <c r="F1988">
        <f>IFERROR(VLOOKUP(D1988:D2700,Сальдо!C$3:D$4010,2,FALSE),0)</f>
        <v>118.1</v>
      </c>
      <c r="G1988">
        <f>IFERROR(VLOOKUP(D1988:D2700,'Факторы ликвидности'!C$4:L$2204,2,FALSE),0)</f>
        <v>7.36</v>
      </c>
      <c r="H1988">
        <f>IFERROR(VLOOKUP(D1988:D2700,'Факторы ликвидности'!C$4:L$2204,3,FALSE),0)</f>
        <v>100.38</v>
      </c>
      <c r="I1988">
        <f>IFERROR(VLOOKUP(D1988:D2700,'Факторы ликвидности'!C$4:L$2204,4,FALSE),0)</f>
        <v>0</v>
      </c>
      <c r="J1988">
        <f>IFERROR(VLOOKUP(D1988:D2700,'Факторы ликвидности'!C$4:L$2204,5,FALSE),0)</f>
        <v>0</v>
      </c>
      <c r="K1988">
        <f>IFERROR(VLOOKUP(D1988:D2700,'Факторы ликвидности'!C$4:L$2204,6,FALSE),0)</f>
        <v>0</v>
      </c>
      <c r="L1988">
        <f>IFERROR(VLOOKUP(D1988:D2700,'Факторы ликвидности'!C$4:L$2204,7,FALSE),0)</f>
        <v>0</v>
      </c>
      <c r="M1988">
        <f>IFERROR(VLOOKUP(D1988:D2700,'Факторы ликвидности'!C$4:L$2204,8,FALSE),0)</f>
        <v>7.59</v>
      </c>
      <c r="N1988">
        <f>IFERROR(VLOOKUP(D1988:D2700,'Факторы ликвидности'!C$4:L$2204,10,FALSE),0)</f>
        <v>-96.97</v>
      </c>
    </row>
    <row r="1989" spans="2:14" x14ac:dyDescent="0.3">
      <c r="B1989">
        <v>1985</v>
      </c>
      <c r="C1989" s="18">
        <f t="shared" si="35"/>
        <v>2</v>
      </c>
      <c r="D1989" s="8">
        <v>41807</v>
      </c>
      <c r="E1989">
        <f>IFERROR(VLOOKUP(D1988:D2701,'Остатки на корсчетах'!B$3:D$4956,2,FALSE),0)</f>
        <v>1076.3</v>
      </c>
      <c r="F1989">
        <f>IFERROR(VLOOKUP(D1989:D2701,Сальдо!C$3:D$4010,2,FALSE),0)</f>
        <v>-183.6</v>
      </c>
      <c r="G1989">
        <f>IFERROR(VLOOKUP(D1989:D2701,'Факторы ликвидности'!C$4:L$2204,2,FALSE),0)</f>
        <v>15.65</v>
      </c>
      <c r="H1989">
        <f>IFERROR(VLOOKUP(D1989:D2701,'Факторы ликвидности'!C$4:L$2204,3,FALSE),0)</f>
        <v>-2.0699999999999998</v>
      </c>
      <c r="I1989">
        <f>IFERROR(VLOOKUP(D1989:D2701,'Факторы ликвидности'!C$4:L$2204,4,FALSE),0)</f>
        <v>0</v>
      </c>
      <c r="J1989">
        <f>IFERROR(VLOOKUP(D1989:D2701,'Факторы ликвидности'!C$4:L$2204,5,FALSE),0)</f>
        <v>0</v>
      </c>
      <c r="K1989">
        <f>IFERROR(VLOOKUP(D1989:D2701,'Факторы ликвидности'!C$4:L$2204,6,FALSE),0)</f>
        <v>0</v>
      </c>
      <c r="L1989">
        <f>IFERROR(VLOOKUP(D1989:D2701,'Факторы ликвидности'!C$4:L$2204,7,FALSE),0)</f>
        <v>0</v>
      </c>
      <c r="M1989">
        <f>IFERROR(VLOOKUP(D1989:D2701,'Факторы ликвидности'!C$4:L$2204,8,FALSE),0)</f>
        <v>0.14000000000000001</v>
      </c>
      <c r="N1989">
        <f>IFERROR(VLOOKUP(D1989:D2701,'Факторы ликвидности'!C$4:L$2204,10,FALSE),0)</f>
        <v>-12.45</v>
      </c>
    </row>
    <row r="1990" spans="2:14" x14ac:dyDescent="0.3">
      <c r="B1990">
        <v>1986</v>
      </c>
      <c r="C1990" s="18">
        <f t="shared" ref="C1990:C2053" si="36">WEEKDAY(D1990,2)</f>
        <v>1</v>
      </c>
      <c r="D1990" s="8">
        <v>41806</v>
      </c>
      <c r="E1990">
        <f>IFERROR(VLOOKUP(D1989:D2702,'Остатки на корсчетах'!B$3:D$4956,2,FALSE),0)</f>
        <v>1097</v>
      </c>
      <c r="F1990">
        <f>IFERROR(VLOOKUP(D1990:D2702,Сальдо!C$3:D$4010,2,FALSE),0)</f>
        <v>-20.3</v>
      </c>
      <c r="G1990">
        <f>IFERROR(VLOOKUP(D1990:D2702,'Факторы ликвидности'!C$4:L$2204,2,FALSE),0)</f>
        <v>39</v>
      </c>
      <c r="H1990">
        <f>IFERROR(VLOOKUP(D1990:D2702,'Факторы ликвидности'!C$4:L$2204,3,FALSE),0)</f>
        <v>-229.58</v>
      </c>
      <c r="I1990">
        <f>IFERROR(VLOOKUP(D1990:D2702,'Факторы ликвидности'!C$4:L$2204,4,FALSE),0)</f>
        <v>0</v>
      </c>
      <c r="J1990">
        <f>IFERROR(VLOOKUP(D1990:D2702,'Факторы ликвидности'!C$4:L$2204,5,FALSE),0)</f>
        <v>0</v>
      </c>
      <c r="K1990">
        <f>IFERROR(VLOOKUP(D1990:D2702,'Факторы ликвидности'!C$4:L$2204,6,FALSE),0)</f>
        <v>0</v>
      </c>
      <c r="L1990">
        <f>IFERROR(VLOOKUP(D1990:D2702,'Факторы ликвидности'!C$4:L$2204,7,FALSE),0)</f>
        <v>0</v>
      </c>
      <c r="M1990">
        <f>IFERROR(VLOOKUP(D1990:D2702,'Факторы ликвидности'!C$4:L$2204,8,FALSE),0)</f>
        <v>0</v>
      </c>
      <c r="N1990">
        <f>IFERROR(VLOOKUP(D1990:D2702,'Факторы ликвидности'!C$4:L$2204,10,FALSE),0)</f>
        <v>162.94999999999999</v>
      </c>
    </row>
    <row r="1991" spans="2:14" x14ac:dyDescent="0.3">
      <c r="B1991">
        <v>1987</v>
      </c>
      <c r="C1991" s="18">
        <f t="shared" si="36"/>
        <v>7</v>
      </c>
      <c r="D1991" s="19">
        <v>41805</v>
      </c>
      <c r="E1991">
        <f>IFERROR(VLOOKUP(D1990:D2703,'Остатки на корсчетах'!B$3:D$4956,2,FALSE),0)</f>
        <v>0</v>
      </c>
      <c r="F1991">
        <f>IFERROR(VLOOKUP(D1991:D2703,Сальдо!C$3:D$4010,2,FALSE),0)</f>
        <v>0</v>
      </c>
      <c r="G1991">
        <f>IFERROR(VLOOKUP(D1991:D2703,'Факторы ликвидности'!C$4:L$2204,2,FALSE),0)</f>
        <v>0</v>
      </c>
      <c r="H1991">
        <f>IFERROR(VLOOKUP(D1991:D2703,'Факторы ликвидности'!C$4:L$2204,3,FALSE),0)</f>
        <v>0</v>
      </c>
      <c r="I1991">
        <f>IFERROR(VLOOKUP(D1991:D2703,'Факторы ликвидности'!C$4:L$2204,4,FALSE),0)</f>
        <v>0</v>
      </c>
      <c r="J1991">
        <f>IFERROR(VLOOKUP(D1991:D2703,'Факторы ликвидности'!C$4:L$2204,5,FALSE),0)</f>
        <v>0</v>
      </c>
      <c r="K1991">
        <f>IFERROR(VLOOKUP(D1991:D2703,'Факторы ликвидности'!C$4:L$2204,6,FALSE),0)</f>
        <v>0</v>
      </c>
      <c r="L1991">
        <f>IFERROR(VLOOKUP(D1991:D2703,'Факторы ликвидности'!C$4:L$2204,7,FALSE),0)</f>
        <v>0</v>
      </c>
      <c r="M1991">
        <f>IFERROR(VLOOKUP(D1991:D2703,'Факторы ликвидности'!C$4:L$2204,8,FALSE),0)</f>
        <v>0</v>
      </c>
      <c r="N1991">
        <f>IFERROR(VLOOKUP(D1991:D2703,'Факторы ликвидности'!C$4:L$2204,10,FALSE),0)</f>
        <v>0</v>
      </c>
    </row>
    <row r="1992" spans="2:14" x14ac:dyDescent="0.3">
      <c r="B1992">
        <v>1988</v>
      </c>
      <c r="C1992" s="18">
        <f t="shared" si="36"/>
        <v>6</v>
      </c>
      <c r="D1992" s="19">
        <v>41804</v>
      </c>
      <c r="E1992">
        <f>IFERROR(VLOOKUP(D1991:D2704,'Остатки на корсчетах'!B$3:D$4956,2,FALSE),0)</f>
        <v>0</v>
      </c>
      <c r="F1992">
        <f>IFERROR(VLOOKUP(D1992:D2704,Сальдо!C$3:D$4010,2,FALSE),0)</f>
        <v>0</v>
      </c>
      <c r="G1992">
        <f>IFERROR(VLOOKUP(D1992:D2704,'Факторы ликвидности'!C$4:L$2204,2,FALSE),0)</f>
        <v>0</v>
      </c>
      <c r="H1992">
        <f>IFERROR(VLOOKUP(D1992:D2704,'Факторы ликвидности'!C$4:L$2204,3,FALSE),0)</f>
        <v>0</v>
      </c>
      <c r="I1992">
        <f>IFERROR(VLOOKUP(D1992:D2704,'Факторы ликвидности'!C$4:L$2204,4,FALSE),0)</f>
        <v>0</v>
      </c>
      <c r="J1992">
        <f>IFERROR(VLOOKUP(D1992:D2704,'Факторы ликвидности'!C$4:L$2204,5,FALSE),0)</f>
        <v>0</v>
      </c>
      <c r="K1992">
        <f>IFERROR(VLOOKUP(D1992:D2704,'Факторы ликвидности'!C$4:L$2204,6,FALSE),0)</f>
        <v>0</v>
      </c>
      <c r="L1992">
        <f>IFERROR(VLOOKUP(D1992:D2704,'Факторы ликвидности'!C$4:L$2204,7,FALSE),0)</f>
        <v>0</v>
      </c>
      <c r="M1992">
        <f>IFERROR(VLOOKUP(D1992:D2704,'Факторы ликвидности'!C$4:L$2204,8,FALSE),0)</f>
        <v>0</v>
      </c>
      <c r="N1992">
        <f>IFERROR(VLOOKUP(D1992:D2704,'Факторы ликвидности'!C$4:L$2204,10,FALSE),0)</f>
        <v>0</v>
      </c>
    </row>
    <row r="1993" spans="2:14" x14ac:dyDescent="0.3">
      <c r="B1993">
        <v>1989</v>
      </c>
      <c r="C1993" s="18">
        <f t="shared" si="36"/>
        <v>5</v>
      </c>
      <c r="D1993" s="19">
        <v>41803</v>
      </c>
      <c r="E1993">
        <f>IFERROR(VLOOKUP(D1992:D2705,'Остатки на корсчетах'!B$3:D$4956,2,FALSE),0)</f>
        <v>0</v>
      </c>
      <c r="F1993">
        <f>IFERROR(VLOOKUP(D1993:D2705,Сальдо!C$3:D$4010,2,FALSE),0)</f>
        <v>0</v>
      </c>
      <c r="G1993">
        <f>IFERROR(VLOOKUP(D1993:D2705,'Факторы ликвидности'!C$4:L$2204,2,FALSE),0)</f>
        <v>0</v>
      </c>
      <c r="H1993">
        <f>IFERROR(VLOOKUP(D1993:D2705,'Факторы ликвидности'!C$4:L$2204,3,FALSE),0)</f>
        <v>0</v>
      </c>
      <c r="I1993">
        <f>IFERROR(VLOOKUP(D1993:D2705,'Факторы ликвидности'!C$4:L$2204,4,FALSE),0)</f>
        <v>0</v>
      </c>
      <c r="J1993">
        <f>IFERROR(VLOOKUP(D1993:D2705,'Факторы ликвидности'!C$4:L$2204,5,FALSE),0)</f>
        <v>0</v>
      </c>
      <c r="K1993">
        <f>IFERROR(VLOOKUP(D1993:D2705,'Факторы ликвидности'!C$4:L$2204,6,FALSE),0)</f>
        <v>0</v>
      </c>
      <c r="L1993">
        <f>IFERROR(VLOOKUP(D1993:D2705,'Факторы ликвидности'!C$4:L$2204,7,FALSE),0)</f>
        <v>0</v>
      </c>
      <c r="M1993">
        <f>IFERROR(VLOOKUP(D1993:D2705,'Факторы ликвидности'!C$4:L$2204,8,FALSE),0)</f>
        <v>0</v>
      </c>
      <c r="N1993">
        <f>IFERROR(VLOOKUP(D1993:D2705,'Факторы ликвидности'!C$4:L$2204,10,FALSE),0)</f>
        <v>0</v>
      </c>
    </row>
    <row r="1994" spans="2:14" x14ac:dyDescent="0.3">
      <c r="B1994">
        <v>1990</v>
      </c>
      <c r="C1994" s="18">
        <f t="shared" si="36"/>
        <v>4</v>
      </c>
      <c r="D1994" s="19">
        <v>41802</v>
      </c>
      <c r="E1994">
        <f>IFERROR(VLOOKUP(D1993:D2706,'Остатки на корсчетах'!B$3:D$4956,2,FALSE),0)</f>
        <v>0</v>
      </c>
      <c r="F1994">
        <f>IFERROR(VLOOKUP(D1994:D2706,Сальдо!C$3:D$4010,2,FALSE),0)</f>
        <v>0</v>
      </c>
      <c r="G1994">
        <f>IFERROR(VLOOKUP(D1994:D2706,'Факторы ликвидности'!C$4:L$2204,2,FALSE),0)</f>
        <v>0</v>
      </c>
      <c r="H1994">
        <f>IFERROR(VLOOKUP(D1994:D2706,'Факторы ликвидности'!C$4:L$2204,3,FALSE),0)</f>
        <v>0</v>
      </c>
      <c r="I1994">
        <f>IFERROR(VLOOKUP(D1994:D2706,'Факторы ликвидности'!C$4:L$2204,4,FALSE),0)</f>
        <v>0</v>
      </c>
      <c r="J1994">
        <f>IFERROR(VLOOKUP(D1994:D2706,'Факторы ликвидности'!C$4:L$2204,5,FALSE),0)</f>
        <v>0</v>
      </c>
      <c r="K1994">
        <f>IFERROR(VLOOKUP(D1994:D2706,'Факторы ликвидности'!C$4:L$2204,6,FALSE),0)</f>
        <v>0</v>
      </c>
      <c r="L1994">
        <f>IFERROR(VLOOKUP(D1994:D2706,'Факторы ликвидности'!C$4:L$2204,7,FALSE),0)</f>
        <v>0</v>
      </c>
      <c r="M1994">
        <f>IFERROR(VLOOKUP(D1994:D2706,'Факторы ликвидности'!C$4:L$2204,8,FALSE),0)</f>
        <v>0</v>
      </c>
      <c r="N1994">
        <f>IFERROR(VLOOKUP(D1994:D2706,'Факторы ликвидности'!C$4:L$2204,10,FALSE),0)</f>
        <v>0</v>
      </c>
    </row>
    <row r="1995" spans="2:14" x14ac:dyDescent="0.3">
      <c r="B1995">
        <v>1991</v>
      </c>
      <c r="C1995" s="18">
        <f t="shared" si="36"/>
        <v>3</v>
      </c>
      <c r="D1995" s="19">
        <v>41801</v>
      </c>
      <c r="E1995">
        <f>IFERROR(VLOOKUP(D1994:D2707,'Остатки на корсчетах'!B$3:D$4956,2,FALSE),0)</f>
        <v>909.5</v>
      </c>
      <c r="F1995">
        <f>IFERROR(VLOOKUP(D1995:D2707,Сальдо!C$3:D$4010,2,FALSE),0)</f>
        <v>202.1</v>
      </c>
      <c r="G1995">
        <f>IFERROR(VLOOKUP(D1995:D2707,'Факторы ликвидности'!C$4:L$2204,2,FALSE),0)</f>
        <v>-86.42</v>
      </c>
      <c r="H1995">
        <f>IFERROR(VLOOKUP(D1995:D2707,'Факторы ликвидности'!C$4:L$2204,3,FALSE),0)</f>
        <v>38.840000000000003</v>
      </c>
      <c r="I1995">
        <f>IFERROR(VLOOKUP(D1995:D2707,'Факторы ликвидности'!C$4:L$2204,4,FALSE),0)</f>
        <v>0</v>
      </c>
      <c r="J1995">
        <f>IFERROR(VLOOKUP(D1995:D2707,'Факторы ликвидности'!C$4:L$2204,5,FALSE),0)</f>
        <v>0</v>
      </c>
      <c r="K1995">
        <f>IFERROR(VLOOKUP(D1995:D2707,'Факторы ликвидности'!C$4:L$2204,6,FALSE),0)</f>
        <v>0</v>
      </c>
      <c r="L1995">
        <f>IFERROR(VLOOKUP(D1995:D2707,'Факторы ликвидности'!C$4:L$2204,7,FALSE),0)</f>
        <v>0</v>
      </c>
      <c r="M1995">
        <f>IFERROR(VLOOKUP(D1995:D2707,'Факторы ликвидности'!C$4:L$2204,8,FALSE),0)</f>
        <v>0</v>
      </c>
      <c r="N1995">
        <f>IFERROR(VLOOKUP(D1995:D2707,'Факторы ликвидности'!C$4:L$2204,10,FALSE),0)</f>
        <v>231.57</v>
      </c>
    </row>
    <row r="1996" spans="2:14" x14ac:dyDescent="0.3">
      <c r="B1996">
        <v>1992</v>
      </c>
      <c r="C1996" s="16">
        <f t="shared" si="36"/>
        <v>2</v>
      </c>
      <c r="D1996" s="17">
        <v>41800</v>
      </c>
      <c r="E1996">
        <f>IFERROR(VLOOKUP(D1995:D2708,'Остатки на корсчетах'!B$3:D$4956,2,FALSE),0)</f>
        <v>1077.2</v>
      </c>
      <c r="F1996">
        <f>IFERROR(VLOOKUP(D1996:D2708,Сальдо!C$3:D$4010,2,FALSE),0)</f>
        <v>-266.8</v>
      </c>
      <c r="G1996">
        <f>IFERROR(VLOOKUP(D1996:D2708,'Факторы ликвидности'!C$4:L$2204,2,FALSE),0)</f>
        <v>-45.46</v>
      </c>
      <c r="H1996">
        <f>IFERROR(VLOOKUP(D1996:D2708,'Факторы ликвидности'!C$4:L$2204,3,FALSE),0)</f>
        <v>22.67</v>
      </c>
      <c r="I1996">
        <f>IFERROR(VLOOKUP(D1996:D2708,'Факторы ликвидности'!C$4:L$2204,4,FALSE),0)</f>
        <v>0</v>
      </c>
      <c r="J1996">
        <f>IFERROR(VLOOKUP(D1996:D2708,'Факторы ликвидности'!C$4:L$2204,5,FALSE),0)</f>
        <v>0</v>
      </c>
      <c r="K1996">
        <f>IFERROR(VLOOKUP(D1996:D2708,'Факторы ликвидности'!C$4:L$2204,6,FALSE),0)</f>
        <v>0</v>
      </c>
      <c r="L1996">
        <f>IFERROR(VLOOKUP(D1996:D2708,'Факторы ликвидности'!C$4:L$2204,7,FALSE),0)</f>
        <v>0</v>
      </c>
      <c r="M1996">
        <f>IFERROR(VLOOKUP(D1996:D2708,'Факторы ликвидности'!C$4:L$2204,8,FALSE),0)</f>
        <v>0.06</v>
      </c>
      <c r="N1996">
        <f>IFERROR(VLOOKUP(D1996:D2708,'Факторы ликвидности'!C$4:L$2204,10,FALSE),0)</f>
        <v>-148.47</v>
      </c>
    </row>
    <row r="1997" spans="2:14" x14ac:dyDescent="0.3">
      <c r="B1997">
        <v>1993</v>
      </c>
      <c r="C1997" s="16">
        <f t="shared" si="36"/>
        <v>1</v>
      </c>
      <c r="D1997" s="17">
        <v>41799</v>
      </c>
      <c r="E1997">
        <f>IFERROR(VLOOKUP(D1996:D2709,'Остатки на корсчетах'!B$3:D$4956,2,FALSE),0)</f>
        <v>854.8</v>
      </c>
      <c r="F1997">
        <f>IFERROR(VLOOKUP(D1997:D2709,Сальдо!C$3:D$4010,2,FALSE),0)</f>
        <v>-45.1</v>
      </c>
      <c r="G1997">
        <f>IFERROR(VLOOKUP(D1997:D2709,'Факторы ликвидности'!C$4:L$2204,2,FALSE),0)</f>
        <v>-8.27</v>
      </c>
      <c r="H1997">
        <f>IFERROR(VLOOKUP(D1997:D2709,'Факторы ликвидности'!C$4:L$2204,3,FALSE),0)</f>
        <v>6.91</v>
      </c>
      <c r="I1997">
        <f>IFERROR(VLOOKUP(D1997:D2709,'Факторы ликвидности'!C$4:L$2204,4,FALSE),0)</f>
        <v>0</v>
      </c>
      <c r="J1997">
        <f>IFERROR(VLOOKUP(D1997:D2709,'Факторы ликвидности'!C$4:L$2204,5,FALSE),0)</f>
        <v>0</v>
      </c>
      <c r="K1997">
        <f>IFERROR(VLOOKUP(D1997:D2709,'Факторы ликвидности'!C$4:L$2204,6,FALSE),0)</f>
        <v>0</v>
      </c>
      <c r="L1997">
        <f>IFERROR(VLOOKUP(D1997:D2709,'Факторы ликвидности'!C$4:L$2204,7,FALSE),0)</f>
        <v>0</v>
      </c>
      <c r="M1997">
        <f>IFERROR(VLOOKUP(D1997:D2709,'Факторы ликвидности'!C$4:L$2204,8,FALSE),0)</f>
        <v>0</v>
      </c>
      <c r="N1997">
        <f>IFERROR(VLOOKUP(D1997:D2709,'Факторы ликвидности'!C$4:L$2204,10,FALSE),0)</f>
        <v>220.28</v>
      </c>
    </row>
    <row r="1998" spans="2:14" x14ac:dyDescent="0.3">
      <c r="B1998">
        <v>1994</v>
      </c>
      <c r="C1998" s="16">
        <f t="shared" si="36"/>
        <v>7</v>
      </c>
      <c r="D1998" s="17">
        <v>41798</v>
      </c>
      <c r="E1998">
        <f>IFERROR(VLOOKUP(D1997:D2710,'Остатки на корсчетах'!B$3:D$4956,2,FALSE),0)</f>
        <v>0</v>
      </c>
      <c r="F1998">
        <f>IFERROR(VLOOKUP(D1998:D2710,Сальдо!C$3:D$4010,2,FALSE),0)</f>
        <v>0</v>
      </c>
      <c r="G1998">
        <f>IFERROR(VLOOKUP(D1998:D2710,'Факторы ликвидности'!C$4:L$2204,2,FALSE),0)</f>
        <v>0</v>
      </c>
      <c r="H1998">
        <f>IFERROR(VLOOKUP(D1998:D2710,'Факторы ликвидности'!C$4:L$2204,3,FALSE),0)</f>
        <v>0</v>
      </c>
      <c r="I1998">
        <f>IFERROR(VLOOKUP(D1998:D2710,'Факторы ликвидности'!C$4:L$2204,4,FALSE),0)</f>
        <v>0</v>
      </c>
      <c r="J1998">
        <f>IFERROR(VLOOKUP(D1998:D2710,'Факторы ликвидности'!C$4:L$2204,5,FALSE),0)</f>
        <v>0</v>
      </c>
      <c r="K1998">
        <f>IFERROR(VLOOKUP(D1998:D2710,'Факторы ликвидности'!C$4:L$2204,6,FALSE),0)</f>
        <v>0</v>
      </c>
      <c r="L1998">
        <f>IFERROR(VLOOKUP(D1998:D2710,'Факторы ликвидности'!C$4:L$2204,7,FALSE),0)</f>
        <v>0</v>
      </c>
      <c r="M1998">
        <f>IFERROR(VLOOKUP(D1998:D2710,'Факторы ликвидности'!C$4:L$2204,8,FALSE),0)</f>
        <v>0</v>
      </c>
      <c r="N1998">
        <f>IFERROR(VLOOKUP(D1998:D2710,'Факторы ликвидности'!C$4:L$2204,10,FALSE),0)</f>
        <v>0</v>
      </c>
    </row>
    <row r="1999" spans="2:14" x14ac:dyDescent="0.3">
      <c r="B1999">
        <v>1995</v>
      </c>
      <c r="C1999" s="16">
        <f t="shared" si="36"/>
        <v>6</v>
      </c>
      <c r="D1999" s="17">
        <v>41797</v>
      </c>
      <c r="E1999">
        <f>IFERROR(VLOOKUP(D1998:D2711,'Остатки на корсчетах'!B$3:D$4956,2,FALSE),0)</f>
        <v>0</v>
      </c>
      <c r="F1999">
        <f>IFERROR(VLOOKUP(D1999:D2711,Сальдо!C$3:D$4010,2,FALSE),0)</f>
        <v>0</v>
      </c>
      <c r="G1999">
        <f>IFERROR(VLOOKUP(D1999:D2711,'Факторы ликвидности'!C$4:L$2204,2,FALSE),0)</f>
        <v>0</v>
      </c>
      <c r="H1999">
        <f>IFERROR(VLOOKUP(D1999:D2711,'Факторы ликвидности'!C$4:L$2204,3,FALSE),0)</f>
        <v>0</v>
      </c>
      <c r="I1999">
        <f>IFERROR(VLOOKUP(D1999:D2711,'Факторы ликвидности'!C$4:L$2204,4,FALSE),0)</f>
        <v>0</v>
      </c>
      <c r="J1999">
        <f>IFERROR(VLOOKUP(D1999:D2711,'Факторы ликвидности'!C$4:L$2204,5,FALSE),0)</f>
        <v>0</v>
      </c>
      <c r="K1999">
        <f>IFERROR(VLOOKUP(D1999:D2711,'Факторы ликвидности'!C$4:L$2204,6,FALSE),0)</f>
        <v>0</v>
      </c>
      <c r="L1999">
        <f>IFERROR(VLOOKUP(D1999:D2711,'Факторы ликвидности'!C$4:L$2204,7,FALSE),0)</f>
        <v>0</v>
      </c>
      <c r="M1999">
        <f>IFERROR(VLOOKUP(D1999:D2711,'Факторы ликвидности'!C$4:L$2204,8,FALSE),0)</f>
        <v>0</v>
      </c>
      <c r="N1999">
        <f>IFERROR(VLOOKUP(D1999:D2711,'Факторы ликвидности'!C$4:L$2204,10,FALSE),0)</f>
        <v>0</v>
      </c>
    </row>
    <row r="2000" spans="2:14" x14ac:dyDescent="0.3">
      <c r="B2000">
        <v>1996</v>
      </c>
      <c r="C2000" s="16">
        <f t="shared" si="36"/>
        <v>5</v>
      </c>
      <c r="D2000" s="17">
        <v>41796</v>
      </c>
      <c r="E2000">
        <f>IFERROR(VLOOKUP(D1999:D2712,'Остатки на корсчетах'!B$3:D$4956,2,FALSE),0)</f>
        <v>819.6</v>
      </c>
      <c r="F2000">
        <f>IFERROR(VLOOKUP(D2000:D2712,Сальдо!C$3:D$4010,2,FALSE),0)</f>
        <v>35.5</v>
      </c>
      <c r="G2000">
        <f>IFERROR(VLOOKUP(D2000:D2712,'Факторы ликвидности'!C$4:L$2204,2,FALSE),0)</f>
        <v>-57.4</v>
      </c>
      <c r="H2000">
        <f>IFERROR(VLOOKUP(D2000:D2712,'Факторы ликвидности'!C$4:L$2204,3,FALSE),0)</f>
        <v>13.61</v>
      </c>
      <c r="I2000">
        <f>IFERROR(VLOOKUP(D2000:D2712,'Факторы ликвидности'!C$4:L$2204,4,FALSE),0)</f>
        <v>0</v>
      </c>
      <c r="J2000">
        <f>IFERROR(VLOOKUP(D2000:D2712,'Факторы ликвидности'!C$4:L$2204,5,FALSE),0)</f>
        <v>0</v>
      </c>
      <c r="K2000">
        <f>IFERROR(VLOOKUP(D2000:D2712,'Факторы ликвидности'!C$4:L$2204,6,FALSE),0)</f>
        <v>0</v>
      </c>
      <c r="L2000">
        <f>IFERROR(VLOOKUP(D2000:D2712,'Факторы ликвидности'!C$4:L$2204,7,FALSE),0)</f>
        <v>0</v>
      </c>
      <c r="M2000">
        <f>IFERROR(VLOOKUP(D2000:D2712,'Факторы ликвидности'!C$4:L$2204,8,FALSE),0)</f>
        <v>0</v>
      </c>
      <c r="N2000">
        <f>IFERROR(VLOOKUP(D2000:D2712,'Факторы ликвидности'!C$4:L$2204,10,FALSE),0)</f>
        <v>75.48</v>
      </c>
    </row>
    <row r="2001" spans="2:14" x14ac:dyDescent="0.3">
      <c r="B2001">
        <v>1997</v>
      </c>
      <c r="C2001" s="16">
        <f t="shared" si="36"/>
        <v>4</v>
      </c>
      <c r="D2001" s="17">
        <v>41795</v>
      </c>
      <c r="E2001">
        <f>IFERROR(VLOOKUP(D2000:D2713,'Остатки на корсчетах'!B$3:D$4956,2,FALSE),0)</f>
        <v>779.7</v>
      </c>
      <c r="F2001">
        <f>IFERROR(VLOOKUP(D2001:D2713,Сальдо!C$3:D$4010,2,FALSE),0)</f>
        <v>37.5</v>
      </c>
      <c r="G2001">
        <f>IFERROR(VLOOKUP(D2001:D2713,'Факторы ликвидности'!C$4:L$2204,2,FALSE),0)</f>
        <v>-35.75</v>
      </c>
      <c r="H2001">
        <f>IFERROR(VLOOKUP(D2001:D2713,'Факторы ликвидности'!C$4:L$2204,3,FALSE),0)</f>
        <v>73.099999999999994</v>
      </c>
      <c r="I2001">
        <f>IFERROR(VLOOKUP(D2001:D2713,'Факторы ликвидности'!C$4:L$2204,4,FALSE),0)</f>
        <v>0</v>
      </c>
      <c r="J2001">
        <f>IFERROR(VLOOKUP(D2001:D2713,'Факторы ликвидности'!C$4:L$2204,5,FALSE),0)</f>
        <v>0</v>
      </c>
      <c r="K2001">
        <f>IFERROR(VLOOKUP(D2001:D2713,'Факторы ликвидности'!C$4:L$2204,6,FALSE),0)</f>
        <v>0</v>
      </c>
      <c r="L2001">
        <f>IFERROR(VLOOKUP(D2001:D2713,'Факторы ликвидности'!C$4:L$2204,7,FALSE),0)</f>
        <v>0</v>
      </c>
      <c r="M2001">
        <f>IFERROR(VLOOKUP(D2001:D2713,'Факторы ликвидности'!C$4:L$2204,8,FALSE),0)</f>
        <v>0.02</v>
      </c>
      <c r="N2001">
        <f>IFERROR(VLOOKUP(D2001:D2713,'Факторы ликвидности'!C$4:L$2204,10,FALSE),0)</f>
        <v>-0.96</v>
      </c>
    </row>
    <row r="2002" spans="2:14" x14ac:dyDescent="0.3">
      <c r="B2002">
        <v>1998</v>
      </c>
      <c r="C2002" s="16">
        <f t="shared" si="36"/>
        <v>3</v>
      </c>
      <c r="D2002" s="17">
        <v>41794</v>
      </c>
      <c r="E2002">
        <f>IFERROR(VLOOKUP(D2001:D2714,'Остатки на корсчетах'!B$3:D$4956,2,FALSE),0)</f>
        <v>1206</v>
      </c>
      <c r="F2002">
        <f>IFERROR(VLOOKUP(D2002:D2714,Сальдо!C$3:D$4010,2,FALSE),0)</f>
        <v>-365.4</v>
      </c>
      <c r="G2002">
        <f>IFERROR(VLOOKUP(D2002:D2714,'Факторы ликвидности'!C$4:L$2204,2,FALSE),0)</f>
        <v>-7.88</v>
      </c>
      <c r="H2002">
        <f>IFERROR(VLOOKUP(D2002:D2714,'Факторы ликвидности'!C$4:L$2204,3,FALSE),0)</f>
        <v>-18.61</v>
      </c>
      <c r="I2002">
        <f>IFERROR(VLOOKUP(D2002:D2714,'Факторы ликвидности'!C$4:L$2204,4,FALSE),0)</f>
        <v>0</v>
      </c>
      <c r="J2002">
        <f>IFERROR(VLOOKUP(D2002:D2714,'Факторы ликвидности'!C$4:L$2204,5,FALSE),0)</f>
        <v>0</v>
      </c>
      <c r="K2002">
        <f>IFERROR(VLOOKUP(D2002:D2714,'Факторы ликвидности'!C$4:L$2204,6,FALSE),0)</f>
        <v>0</v>
      </c>
      <c r="L2002">
        <f>IFERROR(VLOOKUP(D2002:D2714,'Факторы ликвидности'!C$4:L$2204,7,FALSE),0)</f>
        <v>0</v>
      </c>
      <c r="M2002">
        <f>IFERROR(VLOOKUP(D2002:D2714,'Факторы ликвидности'!C$4:L$2204,8,FALSE),0)</f>
        <v>0</v>
      </c>
      <c r="N2002">
        <f>IFERROR(VLOOKUP(D2002:D2714,'Факторы ликвидности'!C$4:L$2204,10,FALSE),0)</f>
        <v>-403.36</v>
      </c>
    </row>
    <row r="2003" spans="2:14" x14ac:dyDescent="0.3">
      <c r="B2003">
        <v>1999</v>
      </c>
      <c r="C2003" s="18">
        <f t="shared" si="36"/>
        <v>2</v>
      </c>
      <c r="D2003" s="8">
        <v>41793</v>
      </c>
      <c r="E2003">
        <f>IFERROR(VLOOKUP(D2002:D2715,'Остатки на корсчетах'!B$3:D$4956,2,FALSE),0)</f>
        <v>1118.5</v>
      </c>
      <c r="F2003">
        <f>IFERROR(VLOOKUP(D2003:D2715,Сальдо!C$3:D$4010,2,FALSE),0)</f>
        <v>54.9</v>
      </c>
      <c r="G2003">
        <f>IFERROR(VLOOKUP(D2003:D2715,'Факторы ликвидности'!C$4:L$2204,2,FALSE),0)</f>
        <v>13.66</v>
      </c>
      <c r="H2003">
        <f>IFERROR(VLOOKUP(D2003:D2715,'Факторы ликвидности'!C$4:L$2204,3,FALSE),0)</f>
        <v>62.63</v>
      </c>
      <c r="I2003">
        <f>IFERROR(VLOOKUP(D2003:D2715,'Факторы ликвидности'!C$4:L$2204,4,FALSE),0)</f>
        <v>0</v>
      </c>
      <c r="J2003">
        <f>IFERROR(VLOOKUP(D2003:D2715,'Факторы ликвидности'!C$4:L$2204,5,FALSE),0)</f>
        <v>0</v>
      </c>
      <c r="K2003">
        <f>IFERROR(VLOOKUP(D2003:D2715,'Факторы ликвидности'!C$4:L$2204,6,FALSE),0)</f>
        <v>0</v>
      </c>
      <c r="L2003">
        <f>IFERROR(VLOOKUP(D2003:D2715,'Факторы ликвидности'!C$4:L$2204,7,FALSE),0)</f>
        <v>0</v>
      </c>
      <c r="M2003">
        <f>IFERROR(VLOOKUP(D2003:D2715,'Факторы ликвидности'!C$4:L$2204,8,FALSE),0)</f>
        <v>0</v>
      </c>
      <c r="N2003">
        <f>IFERROR(VLOOKUP(D2003:D2715,'Факторы ликвидности'!C$4:L$2204,10,FALSE),0)</f>
        <v>7.76</v>
      </c>
    </row>
    <row r="2004" spans="2:14" x14ac:dyDescent="0.3">
      <c r="B2004">
        <v>2000</v>
      </c>
      <c r="C2004" s="18">
        <f t="shared" si="36"/>
        <v>1</v>
      </c>
      <c r="D2004" s="8">
        <v>41792</v>
      </c>
      <c r="E2004">
        <f>IFERROR(VLOOKUP(D2003:D2716,'Остатки на корсчетах'!B$3:D$4956,2,FALSE),0)</f>
        <v>1050.2</v>
      </c>
      <c r="F2004">
        <f>IFERROR(VLOOKUP(D2004:D2716,Сальдо!C$3:D$4010,2,FALSE),0)</f>
        <v>52.5</v>
      </c>
      <c r="G2004">
        <f>IFERROR(VLOOKUP(D2004:D2716,'Факторы ликвидности'!C$4:L$2204,2,FALSE),0)</f>
        <v>33.53</v>
      </c>
      <c r="H2004">
        <f>IFERROR(VLOOKUP(D2004:D2716,'Факторы ликвидности'!C$4:L$2204,3,FALSE),0)</f>
        <v>32.630000000000003</v>
      </c>
      <c r="I2004">
        <f>IFERROR(VLOOKUP(D2004:D2716,'Факторы ликвидности'!C$4:L$2204,4,FALSE),0)</f>
        <v>0</v>
      </c>
      <c r="J2004">
        <f>IFERROR(VLOOKUP(D2004:D2716,'Факторы ликвидности'!C$4:L$2204,5,FALSE),0)</f>
        <v>0</v>
      </c>
      <c r="K2004">
        <f>IFERROR(VLOOKUP(D2004:D2716,'Факторы ликвидности'!C$4:L$2204,6,FALSE),0)</f>
        <v>0</v>
      </c>
      <c r="L2004">
        <f>IFERROR(VLOOKUP(D2004:D2716,'Факторы ликвидности'!C$4:L$2204,7,FALSE),0)</f>
        <v>0</v>
      </c>
      <c r="M2004">
        <f>IFERROR(VLOOKUP(D2004:D2716,'Факторы ликвидности'!C$4:L$2204,8,FALSE),0)</f>
        <v>0</v>
      </c>
      <c r="N2004">
        <f>IFERROR(VLOOKUP(D2004:D2716,'Факторы ликвидности'!C$4:L$2204,10,FALSE),0)</f>
        <v>-1.39</v>
      </c>
    </row>
    <row r="2005" spans="2:14" x14ac:dyDescent="0.3">
      <c r="B2005">
        <v>2001</v>
      </c>
      <c r="C2005" s="18">
        <f t="shared" si="36"/>
        <v>7</v>
      </c>
      <c r="D2005" s="19">
        <v>41791</v>
      </c>
      <c r="E2005">
        <f>IFERROR(VLOOKUP(D2004:D2717,'Остатки на корсчетах'!B$3:D$4956,2,FALSE),0)</f>
        <v>0</v>
      </c>
      <c r="F2005">
        <f>IFERROR(VLOOKUP(D2005:D2717,Сальдо!C$3:D$4010,2,FALSE),0)</f>
        <v>0</v>
      </c>
      <c r="G2005">
        <f>IFERROR(VLOOKUP(D2005:D2717,'Факторы ликвидности'!C$4:L$2204,2,FALSE),0)</f>
        <v>0</v>
      </c>
      <c r="H2005">
        <f>IFERROR(VLOOKUP(D2005:D2717,'Факторы ликвидности'!C$4:L$2204,3,FALSE),0)</f>
        <v>0</v>
      </c>
      <c r="I2005">
        <f>IFERROR(VLOOKUP(D2005:D2717,'Факторы ликвидности'!C$4:L$2204,4,FALSE),0)</f>
        <v>0</v>
      </c>
      <c r="J2005">
        <f>IFERROR(VLOOKUP(D2005:D2717,'Факторы ликвидности'!C$4:L$2204,5,FALSE),0)</f>
        <v>0</v>
      </c>
      <c r="K2005">
        <f>IFERROR(VLOOKUP(D2005:D2717,'Факторы ликвидности'!C$4:L$2204,6,FALSE),0)</f>
        <v>0</v>
      </c>
      <c r="L2005">
        <f>IFERROR(VLOOKUP(D2005:D2717,'Факторы ликвидности'!C$4:L$2204,7,FALSE),0)</f>
        <v>0</v>
      </c>
      <c r="M2005">
        <f>IFERROR(VLOOKUP(D2005:D2717,'Факторы ликвидности'!C$4:L$2204,8,FALSE),0)</f>
        <v>0</v>
      </c>
      <c r="N2005">
        <f>IFERROR(VLOOKUP(D2005:D2717,'Факторы ликвидности'!C$4:L$2204,10,FALSE),0)</f>
        <v>0</v>
      </c>
    </row>
    <row r="2006" spans="2:14" x14ac:dyDescent="0.3">
      <c r="B2006">
        <v>2002</v>
      </c>
      <c r="C2006" s="18">
        <f t="shared" si="36"/>
        <v>6</v>
      </c>
      <c r="D2006" s="19">
        <v>41790</v>
      </c>
      <c r="E2006">
        <f>IFERROR(VLOOKUP(D2005:D2718,'Остатки на корсчетах'!B$3:D$4956,2,FALSE),0)</f>
        <v>0</v>
      </c>
      <c r="F2006">
        <f>IFERROR(VLOOKUP(D2006:D2718,Сальдо!C$3:D$4010,2,FALSE),0)</f>
        <v>0</v>
      </c>
      <c r="G2006">
        <f>IFERROR(VLOOKUP(D2006:D2718,'Факторы ликвидности'!C$4:L$2204,2,FALSE),0)</f>
        <v>0</v>
      </c>
      <c r="H2006">
        <f>IFERROR(VLOOKUP(D2006:D2718,'Факторы ликвидности'!C$4:L$2204,3,FALSE),0)</f>
        <v>0</v>
      </c>
      <c r="I2006">
        <f>IFERROR(VLOOKUP(D2006:D2718,'Факторы ликвидности'!C$4:L$2204,4,FALSE),0)</f>
        <v>0</v>
      </c>
      <c r="J2006">
        <f>IFERROR(VLOOKUP(D2006:D2718,'Факторы ликвидности'!C$4:L$2204,5,FALSE),0)</f>
        <v>0</v>
      </c>
      <c r="K2006">
        <f>IFERROR(VLOOKUP(D2006:D2718,'Факторы ликвидности'!C$4:L$2204,6,FALSE),0)</f>
        <v>0</v>
      </c>
      <c r="L2006">
        <f>IFERROR(VLOOKUP(D2006:D2718,'Факторы ликвидности'!C$4:L$2204,7,FALSE),0)</f>
        <v>0</v>
      </c>
      <c r="M2006">
        <f>IFERROR(VLOOKUP(D2006:D2718,'Факторы ликвидности'!C$4:L$2204,8,FALSE),0)</f>
        <v>0</v>
      </c>
      <c r="N2006">
        <f>IFERROR(VLOOKUP(D2006:D2718,'Факторы ликвидности'!C$4:L$2204,10,FALSE),0)</f>
        <v>0</v>
      </c>
    </row>
    <row r="2007" spans="2:14" x14ac:dyDescent="0.3">
      <c r="B2007">
        <v>2003</v>
      </c>
      <c r="C2007" s="18">
        <f t="shared" si="36"/>
        <v>5</v>
      </c>
      <c r="D2007" s="19">
        <v>41789</v>
      </c>
      <c r="E2007">
        <f>IFERROR(VLOOKUP(D2006:D2719,'Остатки на корсчетах'!B$3:D$4956,2,FALSE),0)</f>
        <v>1020.8</v>
      </c>
      <c r="F2007">
        <f>IFERROR(VLOOKUP(D2007:D2719,Сальдо!C$3:D$4010,2,FALSE),0)</f>
        <v>-12.5</v>
      </c>
      <c r="G2007">
        <f>IFERROR(VLOOKUP(D2007:D2719,'Факторы ликвидности'!C$4:L$2204,2,FALSE),0)</f>
        <v>-9.0500000000000007</v>
      </c>
      <c r="H2007">
        <f>IFERROR(VLOOKUP(D2007:D2719,'Факторы ликвидности'!C$4:L$2204,3,FALSE),0)</f>
        <v>99.44</v>
      </c>
      <c r="I2007">
        <f>IFERROR(VLOOKUP(D2007:D2719,'Факторы ликвидности'!C$4:L$2204,4,FALSE),0)</f>
        <v>0</v>
      </c>
      <c r="J2007">
        <f>IFERROR(VLOOKUP(D2007:D2719,'Факторы ликвидности'!C$4:L$2204,5,FALSE),0)</f>
        <v>0</v>
      </c>
      <c r="K2007">
        <f>IFERROR(VLOOKUP(D2007:D2719,'Факторы ликвидности'!C$4:L$2204,6,FALSE),0)</f>
        <v>0</v>
      </c>
      <c r="L2007">
        <f>IFERROR(VLOOKUP(D2007:D2719,'Факторы ликвидности'!C$4:L$2204,7,FALSE),0)</f>
        <v>0</v>
      </c>
      <c r="M2007">
        <f>IFERROR(VLOOKUP(D2007:D2719,'Факторы ликвидности'!C$4:L$2204,8,FALSE),0)</f>
        <v>0</v>
      </c>
      <c r="N2007">
        <f>IFERROR(VLOOKUP(D2007:D2719,'Факторы ликвидности'!C$4:L$2204,10,FALSE),0)</f>
        <v>-64.5</v>
      </c>
    </row>
    <row r="2008" spans="2:14" x14ac:dyDescent="0.3">
      <c r="B2008">
        <v>2004</v>
      </c>
      <c r="C2008" s="18">
        <f t="shared" si="36"/>
        <v>4</v>
      </c>
      <c r="D2008" s="19">
        <v>41788</v>
      </c>
      <c r="E2008">
        <f>IFERROR(VLOOKUP(D2007:D2720,'Остатки на корсчетах'!B$3:D$4956,2,FALSE),0)</f>
        <v>982.8</v>
      </c>
      <c r="F2008">
        <f>IFERROR(VLOOKUP(D2008:D2720,Сальдо!C$3:D$4010,2,FALSE),0)</f>
        <v>-34.9</v>
      </c>
      <c r="G2008">
        <f>IFERROR(VLOOKUP(D2008:D2720,'Факторы ликвидности'!C$4:L$2204,2,FALSE),0)</f>
        <v>4.46</v>
      </c>
      <c r="H2008">
        <f>IFERROR(VLOOKUP(D2008:D2720,'Факторы ликвидности'!C$4:L$2204,3,FALSE),0)</f>
        <v>45.37</v>
      </c>
      <c r="I2008">
        <f>IFERROR(VLOOKUP(D2008:D2720,'Факторы ликвидности'!C$4:L$2204,4,FALSE),0)</f>
        <v>0</v>
      </c>
      <c r="J2008">
        <f>IFERROR(VLOOKUP(D2008:D2720,'Факторы ликвидности'!C$4:L$2204,5,FALSE),0)</f>
        <v>0</v>
      </c>
      <c r="K2008">
        <f>IFERROR(VLOOKUP(D2008:D2720,'Факторы ликвидности'!C$4:L$2204,6,FALSE),0)</f>
        <v>0</v>
      </c>
      <c r="L2008">
        <f>IFERROR(VLOOKUP(D2008:D2720,'Факторы ликвидности'!C$4:L$2204,7,FALSE),0)</f>
        <v>0</v>
      </c>
      <c r="M2008">
        <f>IFERROR(VLOOKUP(D2008:D2720,'Факторы ликвидности'!C$4:L$2204,8,FALSE),0)</f>
        <v>0.36</v>
      </c>
      <c r="N2008">
        <f>IFERROR(VLOOKUP(D2008:D2720,'Факторы ликвидности'!C$4:L$2204,10,FALSE),0)</f>
        <v>-15.72</v>
      </c>
    </row>
    <row r="2009" spans="2:14" x14ac:dyDescent="0.3">
      <c r="B2009">
        <v>2005</v>
      </c>
      <c r="C2009" s="18">
        <f t="shared" si="36"/>
        <v>3</v>
      </c>
      <c r="D2009" s="19">
        <v>41787</v>
      </c>
      <c r="E2009">
        <f>IFERROR(VLOOKUP(D2008:D2721,'Остатки на корсчетах'!B$3:D$4956,2,FALSE),0)</f>
        <v>1174.8</v>
      </c>
      <c r="F2009">
        <f>IFERROR(VLOOKUP(D2009:D2721,Сальдо!C$3:D$4010,2,FALSE),0)</f>
        <v>-234</v>
      </c>
      <c r="G2009">
        <f>IFERROR(VLOOKUP(D2009:D2721,'Факторы ликвидности'!C$4:L$2204,2,FALSE),0)</f>
        <v>17.41</v>
      </c>
      <c r="H2009">
        <f>IFERROR(VLOOKUP(D2009:D2721,'Факторы ликвидности'!C$4:L$2204,3,FALSE),0)</f>
        <v>-8.35</v>
      </c>
      <c r="I2009">
        <f>IFERROR(VLOOKUP(D2009:D2721,'Факторы ликвидности'!C$4:L$2204,4,FALSE),0)</f>
        <v>0</v>
      </c>
      <c r="J2009">
        <f>IFERROR(VLOOKUP(D2009:D2721,'Факторы ликвидности'!C$4:L$2204,5,FALSE),0)</f>
        <v>0</v>
      </c>
      <c r="K2009">
        <f>IFERROR(VLOOKUP(D2009:D2721,'Факторы ликвидности'!C$4:L$2204,6,FALSE),0)</f>
        <v>0</v>
      </c>
      <c r="L2009">
        <f>IFERROR(VLOOKUP(D2009:D2721,'Факторы ликвидности'!C$4:L$2204,7,FALSE),0)</f>
        <v>0</v>
      </c>
      <c r="M2009">
        <f>IFERROR(VLOOKUP(D2009:D2721,'Факторы ликвидности'!C$4:L$2204,8,FALSE),0)</f>
        <v>-0.01</v>
      </c>
      <c r="N2009">
        <f>IFERROR(VLOOKUP(D2009:D2721,'Факторы ликвидности'!C$4:L$2204,10,FALSE),0)</f>
        <v>-204.54</v>
      </c>
    </row>
    <row r="2010" spans="2:14" x14ac:dyDescent="0.3">
      <c r="B2010">
        <v>2006</v>
      </c>
      <c r="C2010" s="16">
        <f t="shared" si="36"/>
        <v>2</v>
      </c>
      <c r="D2010" s="17">
        <v>41786</v>
      </c>
      <c r="E2010">
        <f>IFERROR(VLOOKUP(D2009:D2722,'Остатки на корсчетах'!B$3:D$4956,2,FALSE),0)</f>
        <v>1078.9000000000001</v>
      </c>
      <c r="F2010">
        <f>IFERROR(VLOOKUP(D2010:D2722,Сальдо!C$3:D$4010,2,FALSE),0)</f>
        <v>37.799999999999997</v>
      </c>
      <c r="G2010">
        <f>IFERROR(VLOOKUP(D2010:D2722,'Факторы ликвидности'!C$4:L$2204,2,FALSE),0)</f>
        <v>36.83</v>
      </c>
      <c r="H2010">
        <f>IFERROR(VLOOKUP(D2010:D2722,'Факторы ликвидности'!C$4:L$2204,3,FALSE),0)</f>
        <v>68.25</v>
      </c>
      <c r="I2010">
        <f>IFERROR(VLOOKUP(D2010:D2722,'Факторы ликвидности'!C$4:L$2204,4,FALSE),0)</f>
        <v>0</v>
      </c>
      <c r="J2010">
        <f>IFERROR(VLOOKUP(D2010:D2722,'Факторы ликвидности'!C$4:L$2204,5,FALSE),0)</f>
        <v>0</v>
      </c>
      <c r="K2010">
        <f>IFERROR(VLOOKUP(D2010:D2722,'Факторы ликвидности'!C$4:L$2204,6,FALSE),0)</f>
        <v>0</v>
      </c>
      <c r="L2010">
        <f>IFERROR(VLOOKUP(D2010:D2722,'Факторы ликвидности'!C$4:L$2204,7,FALSE),0)</f>
        <v>0</v>
      </c>
      <c r="M2010">
        <f>IFERROR(VLOOKUP(D2010:D2722,'Факторы ликвидности'!C$4:L$2204,8,FALSE),0)</f>
        <v>-0.01</v>
      </c>
      <c r="N2010">
        <f>IFERROR(VLOOKUP(D2010:D2722,'Факторы ликвидности'!C$4:L$2204,10,FALSE),0)</f>
        <v>-15.85</v>
      </c>
    </row>
    <row r="2011" spans="2:14" x14ac:dyDescent="0.3">
      <c r="B2011">
        <v>2007</v>
      </c>
      <c r="C2011" s="16">
        <f t="shared" si="36"/>
        <v>1</v>
      </c>
      <c r="D2011" s="17">
        <v>41785</v>
      </c>
      <c r="E2011">
        <f>IFERROR(VLOOKUP(D2010:D2723,'Остатки на корсчетах'!B$3:D$4956,2,FALSE),0)</f>
        <v>1258.2</v>
      </c>
      <c r="F2011">
        <f>IFERROR(VLOOKUP(D2011:D2723,Сальдо!C$3:D$4010,2,FALSE),0)</f>
        <v>63.3</v>
      </c>
      <c r="G2011">
        <f>IFERROR(VLOOKUP(D2011:D2723,'Факторы ликвидности'!C$4:L$2204,2,FALSE),0)</f>
        <v>46.77</v>
      </c>
      <c r="H2011">
        <f>IFERROR(VLOOKUP(D2011:D2723,'Факторы ликвидности'!C$4:L$2204,3,FALSE),0)</f>
        <v>-258.25</v>
      </c>
      <c r="I2011">
        <f>IFERROR(VLOOKUP(D2011:D2723,'Факторы ликвидности'!C$4:L$2204,4,FALSE),0)</f>
        <v>0</v>
      </c>
      <c r="J2011">
        <f>IFERROR(VLOOKUP(D2011:D2723,'Факторы ликвидности'!C$4:L$2204,5,FALSE),0)</f>
        <v>0</v>
      </c>
      <c r="K2011">
        <f>IFERROR(VLOOKUP(D2011:D2723,'Факторы ликвидности'!C$4:L$2204,6,FALSE),0)</f>
        <v>0</v>
      </c>
      <c r="L2011">
        <f>IFERROR(VLOOKUP(D2011:D2723,'Факторы ликвидности'!C$4:L$2204,7,FALSE),0)</f>
        <v>0</v>
      </c>
      <c r="M2011">
        <f>IFERROR(VLOOKUP(D2011:D2723,'Факторы ликвидности'!C$4:L$2204,8,FALSE),0)</f>
        <v>-0.03</v>
      </c>
      <c r="N2011">
        <f>IFERROR(VLOOKUP(D2011:D2723,'Факторы ликвидности'!C$4:L$2204,10,FALSE),0)</f>
        <v>31.93</v>
      </c>
    </row>
    <row r="2012" spans="2:14" x14ac:dyDescent="0.3">
      <c r="B2012">
        <v>2008</v>
      </c>
      <c r="C2012" s="16">
        <f t="shared" si="36"/>
        <v>7</v>
      </c>
      <c r="D2012" s="17">
        <v>41784</v>
      </c>
      <c r="E2012">
        <f>IFERROR(VLOOKUP(D2011:D2724,'Остатки на корсчетах'!B$3:D$4956,2,FALSE),0)</f>
        <v>0</v>
      </c>
      <c r="F2012">
        <f>IFERROR(VLOOKUP(D2012:D2724,Сальдо!C$3:D$4010,2,FALSE),0)</f>
        <v>0</v>
      </c>
      <c r="G2012">
        <f>IFERROR(VLOOKUP(D2012:D2724,'Факторы ликвидности'!C$4:L$2204,2,FALSE),0)</f>
        <v>0</v>
      </c>
      <c r="H2012">
        <f>IFERROR(VLOOKUP(D2012:D2724,'Факторы ликвидности'!C$4:L$2204,3,FALSE),0)</f>
        <v>0</v>
      </c>
      <c r="I2012">
        <f>IFERROR(VLOOKUP(D2012:D2724,'Факторы ликвидности'!C$4:L$2204,4,FALSE),0)</f>
        <v>0</v>
      </c>
      <c r="J2012">
        <f>IFERROR(VLOOKUP(D2012:D2724,'Факторы ликвидности'!C$4:L$2204,5,FALSE),0)</f>
        <v>0</v>
      </c>
      <c r="K2012">
        <f>IFERROR(VLOOKUP(D2012:D2724,'Факторы ликвидности'!C$4:L$2204,6,FALSE),0)</f>
        <v>0</v>
      </c>
      <c r="L2012">
        <f>IFERROR(VLOOKUP(D2012:D2724,'Факторы ликвидности'!C$4:L$2204,7,FALSE),0)</f>
        <v>0</v>
      </c>
      <c r="M2012">
        <f>IFERROR(VLOOKUP(D2012:D2724,'Факторы ликвидности'!C$4:L$2204,8,FALSE),0)</f>
        <v>0</v>
      </c>
      <c r="N2012">
        <f>IFERROR(VLOOKUP(D2012:D2724,'Факторы ликвидности'!C$4:L$2204,10,FALSE),0)</f>
        <v>0</v>
      </c>
    </row>
    <row r="2013" spans="2:14" x14ac:dyDescent="0.3">
      <c r="B2013">
        <v>2009</v>
      </c>
      <c r="C2013" s="16">
        <f t="shared" si="36"/>
        <v>6</v>
      </c>
      <c r="D2013" s="17">
        <v>41783</v>
      </c>
      <c r="E2013">
        <f>IFERROR(VLOOKUP(D2012:D2725,'Остатки на корсчетах'!B$3:D$4956,2,FALSE),0)</f>
        <v>0</v>
      </c>
      <c r="F2013">
        <f>IFERROR(VLOOKUP(D2013:D2725,Сальдо!C$3:D$4010,2,FALSE),0)</f>
        <v>0</v>
      </c>
      <c r="G2013">
        <f>IFERROR(VLOOKUP(D2013:D2725,'Факторы ликвидности'!C$4:L$2204,2,FALSE),0)</f>
        <v>0</v>
      </c>
      <c r="H2013">
        <f>IFERROR(VLOOKUP(D2013:D2725,'Факторы ликвидности'!C$4:L$2204,3,FALSE),0)</f>
        <v>0</v>
      </c>
      <c r="I2013">
        <f>IFERROR(VLOOKUP(D2013:D2725,'Факторы ликвидности'!C$4:L$2204,4,FALSE),0)</f>
        <v>0</v>
      </c>
      <c r="J2013">
        <f>IFERROR(VLOOKUP(D2013:D2725,'Факторы ликвидности'!C$4:L$2204,5,FALSE),0)</f>
        <v>0</v>
      </c>
      <c r="K2013">
        <f>IFERROR(VLOOKUP(D2013:D2725,'Факторы ликвидности'!C$4:L$2204,6,FALSE),0)</f>
        <v>0</v>
      </c>
      <c r="L2013">
        <f>IFERROR(VLOOKUP(D2013:D2725,'Факторы ликвидности'!C$4:L$2204,7,FALSE),0)</f>
        <v>0</v>
      </c>
      <c r="M2013">
        <f>IFERROR(VLOOKUP(D2013:D2725,'Факторы ликвидности'!C$4:L$2204,8,FALSE),0)</f>
        <v>0</v>
      </c>
      <c r="N2013">
        <f>IFERROR(VLOOKUP(D2013:D2725,'Факторы ликвидности'!C$4:L$2204,10,FALSE),0)</f>
        <v>0</v>
      </c>
    </row>
    <row r="2014" spans="2:14" x14ac:dyDescent="0.3">
      <c r="B2014">
        <v>2010</v>
      </c>
      <c r="C2014" s="16">
        <f t="shared" si="36"/>
        <v>5</v>
      </c>
      <c r="D2014" s="17">
        <v>41782</v>
      </c>
      <c r="E2014">
        <f>IFERROR(VLOOKUP(D2013:D2726,'Остатки на корсчетах'!B$3:D$4956,2,FALSE),0)</f>
        <v>1255.0999999999999</v>
      </c>
      <c r="F2014">
        <f>IFERROR(VLOOKUP(D2014:D2726,Сальдо!C$3:D$4010,2,FALSE),0)</f>
        <v>20.100000000000001</v>
      </c>
      <c r="G2014">
        <f>IFERROR(VLOOKUP(D2014:D2726,'Факторы ликвидности'!C$4:L$2204,2,FALSE),0)</f>
        <v>-6</v>
      </c>
      <c r="H2014">
        <f>IFERROR(VLOOKUP(D2014:D2726,'Факторы ликвидности'!C$4:L$2204,3,FALSE),0)</f>
        <v>49.07</v>
      </c>
      <c r="I2014">
        <f>IFERROR(VLOOKUP(D2014:D2726,'Факторы ликвидности'!C$4:L$2204,4,FALSE),0)</f>
        <v>0</v>
      </c>
      <c r="J2014">
        <f>IFERROR(VLOOKUP(D2014:D2726,'Факторы ликвидности'!C$4:L$2204,5,FALSE),0)</f>
        <v>0</v>
      </c>
      <c r="K2014">
        <f>IFERROR(VLOOKUP(D2014:D2726,'Факторы ликвидности'!C$4:L$2204,6,FALSE),0)</f>
        <v>0</v>
      </c>
      <c r="L2014">
        <f>IFERROR(VLOOKUP(D2014:D2726,'Факторы ликвидности'!C$4:L$2204,7,FALSE),0)</f>
        <v>0</v>
      </c>
      <c r="M2014">
        <f>IFERROR(VLOOKUP(D2014:D2726,'Факторы ликвидности'!C$4:L$2204,8,FALSE),0)</f>
        <v>-0.02</v>
      </c>
      <c r="N2014">
        <f>IFERROR(VLOOKUP(D2014:D2726,'Факторы ликвидности'!C$4:L$2204,10,FALSE),0)</f>
        <v>-43.48</v>
      </c>
    </row>
    <row r="2015" spans="2:14" x14ac:dyDescent="0.3">
      <c r="B2015">
        <v>2011</v>
      </c>
      <c r="C2015" s="16">
        <f t="shared" si="36"/>
        <v>4</v>
      </c>
      <c r="D2015" s="17">
        <v>41781</v>
      </c>
      <c r="E2015">
        <f>IFERROR(VLOOKUP(D2014:D2727,'Остатки на корсчетах'!B$3:D$4956,2,FALSE),0)</f>
        <v>1215.4000000000001</v>
      </c>
      <c r="F2015">
        <f>IFERROR(VLOOKUP(D2015:D2727,Сальдо!C$3:D$4010,2,FALSE),0)</f>
        <v>-77.7</v>
      </c>
      <c r="G2015">
        <f>IFERROR(VLOOKUP(D2015:D2727,'Факторы ликвидности'!C$4:L$2204,2,FALSE),0)</f>
        <v>-3.41</v>
      </c>
      <c r="H2015">
        <f>IFERROR(VLOOKUP(D2015:D2727,'Факторы ликвидности'!C$4:L$2204,3,FALSE),0)</f>
        <v>139.26</v>
      </c>
      <c r="I2015">
        <f>IFERROR(VLOOKUP(D2015:D2727,'Факторы ликвидности'!C$4:L$2204,4,FALSE),0)</f>
        <v>0</v>
      </c>
      <c r="J2015">
        <f>IFERROR(VLOOKUP(D2015:D2727,'Факторы ликвидности'!C$4:L$2204,5,FALSE),0)</f>
        <v>0</v>
      </c>
      <c r="K2015">
        <f>IFERROR(VLOOKUP(D2015:D2727,'Факторы ликвидности'!C$4:L$2204,6,FALSE),0)</f>
        <v>0</v>
      </c>
      <c r="L2015">
        <f>IFERROR(VLOOKUP(D2015:D2727,'Факторы ликвидности'!C$4:L$2204,7,FALSE),0)</f>
        <v>0</v>
      </c>
      <c r="M2015">
        <f>IFERROR(VLOOKUP(D2015:D2727,'Факторы ликвидности'!C$4:L$2204,8,FALSE),0)</f>
        <v>0</v>
      </c>
      <c r="N2015">
        <f>IFERROR(VLOOKUP(D2015:D2727,'Факторы ликвидности'!C$4:L$2204,10,FALSE),0)</f>
        <v>-99.6</v>
      </c>
    </row>
    <row r="2016" spans="2:14" x14ac:dyDescent="0.3">
      <c r="B2016">
        <v>2012</v>
      </c>
      <c r="C2016" s="16">
        <f t="shared" si="36"/>
        <v>3</v>
      </c>
      <c r="D2016" s="17">
        <v>41780</v>
      </c>
      <c r="E2016">
        <f>IFERROR(VLOOKUP(D2015:D2728,'Остатки на корсчетах'!B$3:D$4956,2,FALSE),0)</f>
        <v>1175.3</v>
      </c>
      <c r="F2016">
        <f>IFERROR(VLOOKUP(D2016:D2728,Сальдо!C$3:D$4010,2,FALSE),0)</f>
        <v>-155.1</v>
      </c>
      <c r="G2016">
        <f>IFERROR(VLOOKUP(D2016:D2728,'Факторы ликвидности'!C$4:L$2204,2,FALSE),0)</f>
        <v>2.84</v>
      </c>
      <c r="H2016">
        <f>IFERROR(VLOOKUP(D2016:D2728,'Факторы ликвидности'!C$4:L$2204,3,FALSE),0)</f>
        <v>120.26</v>
      </c>
      <c r="I2016">
        <f>IFERROR(VLOOKUP(D2016:D2728,'Факторы ликвидности'!C$4:L$2204,4,FALSE),0)</f>
        <v>0</v>
      </c>
      <c r="J2016">
        <f>IFERROR(VLOOKUP(D2016:D2728,'Факторы ликвидности'!C$4:L$2204,5,FALSE),0)</f>
        <v>0</v>
      </c>
      <c r="K2016">
        <f>IFERROR(VLOOKUP(D2016:D2728,'Факторы ликвидности'!C$4:L$2204,6,FALSE),0)</f>
        <v>0</v>
      </c>
      <c r="L2016">
        <f>IFERROR(VLOOKUP(D2016:D2728,'Факторы ликвидности'!C$4:L$2204,7,FALSE),0)</f>
        <v>0</v>
      </c>
      <c r="M2016">
        <f>IFERROR(VLOOKUP(D2016:D2728,'Факторы ликвидности'!C$4:L$2204,8,FALSE),0)</f>
        <v>-9.4499999999999993</v>
      </c>
      <c r="N2016">
        <f>IFERROR(VLOOKUP(D2016:D2728,'Факторы ликвидности'!C$4:L$2204,10,FALSE),0)</f>
        <v>-77.069999999999993</v>
      </c>
    </row>
    <row r="2017" spans="2:14" x14ac:dyDescent="0.3">
      <c r="B2017">
        <v>2013</v>
      </c>
      <c r="C2017" s="18">
        <f t="shared" si="36"/>
        <v>2</v>
      </c>
      <c r="D2017" s="8">
        <v>41779</v>
      </c>
      <c r="E2017">
        <f>IFERROR(VLOOKUP(D2016:D2729,'Остатки на корсчетах'!B$3:D$4956,2,FALSE),0)</f>
        <v>1110.8</v>
      </c>
      <c r="F2017">
        <f>IFERROR(VLOOKUP(D2017:D2729,Сальдо!C$3:D$4010,2,FALSE),0)</f>
        <v>-180.2</v>
      </c>
      <c r="G2017">
        <f>IFERROR(VLOOKUP(D2017:D2729,'Факторы ликвидности'!C$4:L$2204,2,FALSE),0)</f>
        <v>21.07</v>
      </c>
      <c r="H2017">
        <f>IFERROR(VLOOKUP(D2017:D2729,'Факторы ликвидности'!C$4:L$2204,3,FALSE),0)</f>
        <v>-129.97999999999999</v>
      </c>
      <c r="I2017">
        <f>IFERROR(VLOOKUP(D2017:D2729,'Факторы ликвидности'!C$4:L$2204,4,FALSE),0)</f>
        <v>0</v>
      </c>
      <c r="J2017">
        <f>IFERROR(VLOOKUP(D2017:D2729,'Факторы ликвидности'!C$4:L$2204,5,FALSE),0)</f>
        <v>0</v>
      </c>
      <c r="K2017">
        <f>IFERROR(VLOOKUP(D2017:D2729,'Факторы ликвидности'!C$4:L$2204,6,FALSE),0)</f>
        <v>0</v>
      </c>
      <c r="L2017">
        <f>IFERROR(VLOOKUP(D2017:D2729,'Факторы ликвидности'!C$4:L$2204,7,FALSE),0)</f>
        <v>0</v>
      </c>
      <c r="M2017">
        <f>IFERROR(VLOOKUP(D2017:D2729,'Факторы ликвидности'!C$4:L$2204,8,FALSE),0)</f>
        <v>6.07</v>
      </c>
      <c r="N2017">
        <f>IFERROR(VLOOKUP(D2017:D2729,'Факторы ликвидности'!C$4:L$2204,10,FALSE),0)</f>
        <v>163.85</v>
      </c>
    </row>
    <row r="2018" spans="2:14" x14ac:dyDescent="0.3">
      <c r="B2018">
        <v>2014</v>
      </c>
      <c r="C2018" s="18">
        <f t="shared" si="36"/>
        <v>1</v>
      </c>
      <c r="D2018" s="8">
        <v>41778</v>
      </c>
      <c r="E2018">
        <f>IFERROR(VLOOKUP(D2017:D2730,'Остатки на корсчетах'!B$3:D$4956,2,FALSE),0)</f>
        <v>1021</v>
      </c>
      <c r="F2018">
        <f>IFERROR(VLOOKUP(D2018:D2730,Сальдо!C$3:D$4010,2,FALSE),0)</f>
        <v>-67.400000000000006</v>
      </c>
      <c r="G2018">
        <f>IFERROR(VLOOKUP(D2018:D2730,'Факторы ликвидности'!C$4:L$2204,2,FALSE),0)</f>
        <v>31.52</v>
      </c>
      <c r="H2018">
        <f>IFERROR(VLOOKUP(D2018:D2730,'Факторы ликвидности'!C$4:L$2204,3,FALSE),0)</f>
        <v>-47.57</v>
      </c>
      <c r="I2018">
        <f>IFERROR(VLOOKUP(D2018:D2730,'Факторы ликвидности'!C$4:L$2204,4,FALSE),0)</f>
        <v>0</v>
      </c>
      <c r="J2018">
        <f>IFERROR(VLOOKUP(D2018:D2730,'Факторы ликвидности'!C$4:L$2204,5,FALSE),0)</f>
        <v>0</v>
      </c>
      <c r="K2018">
        <f>IFERROR(VLOOKUP(D2018:D2730,'Факторы ликвидности'!C$4:L$2204,6,FALSE),0)</f>
        <v>0</v>
      </c>
      <c r="L2018">
        <f>IFERROR(VLOOKUP(D2018:D2730,'Факторы ликвидности'!C$4:L$2204,7,FALSE),0)</f>
        <v>0</v>
      </c>
      <c r="M2018">
        <f>IFERROR(VLOOKUP(D2018:D2730,'Факторы ликвидности'!C$4:L$2204,8,FALSE),0)</f>
        <v>0.04</v>
      </c>
      <c r="N2018">
        <f>IFERROR(VLOOKUP(D2018:D2730,'Факторы ликвидности'!C$4:L$2204,10,FALSE),0)</f>
        <v>102.29</v>
      </c>
    </row>
    <row r="2019" spans="2:14" x14ac:dyDescent="0.3">
      <c r="B2019">
        <v>2015</v>
      </c>
      <c r="C2019" s="18">
        <f t="shared" si="36"/>
        <v>7</v>
      </c>
      <c r="D2019" s="19">
        <v>41777</v>
      </c>
      <c r="E2019">
        <f>IFERROR(VLOOKUP(D2018:D2731,'Остатки на корсчетах'!B$3:D$4956,2,FALSE),0)</f>
        <v>0</v>
      </c>
      <c r="F2019">
        <f>IFERROR(VLOOKUP(D2019:D2731,Сальдо!C$3:D$4010,2,FALSE),0)</f>
        <v>0</v>
      </c>
      <c r="G2019">
        <f>IFERROR(VLOOKUP(D2019:D2731,'Факторы ликвидности'!C$4:L$2204,2,FALSE),0)</f>
        <v>0</v>
      </c>
      <c r="H2019">
        <f>IFERROR(VLOOKUP(D2019:D2731,'Факторы ликвидности'!C$4:L$2204,3,FALSE),0)</f>
        <v>0</v>
      </c>
      <c r="I2019">
        <f>IFERROR(VLOOKUP(D2019:D2731,'Факторы ликвидности'!C$4:L$2204,4,FALSE),0)</f>
        <v>0</v>
      </c>
      <c r="J2019">
        <f>IFERROR(VLOOKUP(D2019:D2731,'Факторы ликвидности'!C$4:L$2204,5,FALSE),0)</f>
        <v>0</v>
      </c>
      <c r="K2019">
        <f>IFERROR(VLOOKUP(D2019:D2731,'Факторы ликвидности'!C$4:L$2204,6,FALSE),0)</f>
        <v>0</v>
      </c>
      <c r="L2019">
        <f>IFERROR(VLOOKUP(D2019:D2731,'Факторы ликвидности'!C$4:L$2204,7,FALSE),0)</f>
        <v>0</v>
      </c>
      <c r="M2019">
        <f>IFERROR(VLOOKUP(D2019:D2731,'Факторы ликвидности'!C$4:L$2204,8,FALSE),0)</f>
        <v>0</v>
      </c>
      <c r="N2019">
        <f>IFERROR(VLOOKUP(D2019:D2731,'Факторы ликвидности'!C$4:L$2204,10,FALSE),0)</f>
        <v>0</v>
      </c>
    </row>
    <row r="2020" spans="2:14" x14ac:dyDescent="0.3">
      <c r="B2020">
        <v>2016</v>
      </c>
      <c r="C2020" s="18">
        <f t="shared" si="36"/>
        <v>6</v>
      </c>
      <c r="D2020" s="19">
        <v>41776</v>
      </c>
      <c r="E2020">
        <f>IFERROR(VLOOKUP(D2019:D2732,'Остатки на корсчетах'!B$3:D$4956,2,FALSE),0)</f>
        <v>0</v>
      </c>
      <c r="F2020">
        <f>IFERROR(VLOOKUP(D2020:D2732,Сальдо!C$3:D$4010,2,FALSE),0)</f>
        <v>0</v>
      </c>
      <c r="G2020">
        <f>IFERROR(VLOOKUP(D2020:D2732,'Факторы ликвидности'!C$4:L$2204,2,FALSE),0)</f>
        <v>0</v>
      </c>
      <c r="H2020">
        <f>IFERROR(VLOOKUP(D2020:D2732,'Факторы ликвидности'!C$4:L$2204,3,FALSE),0)</f>
        <v>0</v>
      </c>
      <c r="I2020">
        <f>IFERROR(VLOOKUP(D2020:D2732,'Факторы ликвидности'!C$4:L$2204,4,FALSE),0)</f>
        <v>0</v>
      </c>
      <c r="J2020">
        <f>IFERROR(VLOOKUP(D2020:D2732,'Факторы ликвидности'!C$4:L$2204,5,FALSE),0)</f>
        <v>0</v>
      </c>
      <c r="K2020">
        <f>IFERROR(VLOOKUP(D2020:D2732,'Факторы ликвидности'!C$4:L$2204,6,FALSE),0)</f>
        <v>0</v>
      </c>
      <c r="L2020">
        <f>IFERROR(VLOOKUP(D2020:D2732,'Факторы ликвидности'!C$4:L$2204,7,FALSE),0)</f>
        <v>0</v>
      </c>
      <c r="M2020">
        <f>IFERROR(VLOOKUP(D2020:D2732,'Факторы ликвидности'!C$4:L$2204,8,FALSE),0)</f>
        <v>0</v>
      </c>
      <c r="N2020">
        <f>IFERROR(VLOOKUP(D2020:D2732,'Факторы ликвидности'!C$4:L$2204,10,FALSE),0)</f>
        <v>0</v>
      </c>
    </row>
    <row r="2021" spans="2:14" x14ac:dyDescent="0.3">
      <c r="B2021">
        <v>2017</v>
      </c>
      <c r="C2021" s="18">
        <f t="shared" si="36"/>
        <v>5</v>
      </c>
      <c r="D2021" s="19">
        <v>41775</v>
      </c>
      <c r="E2021">
        <f>IFERROR(VLOOKUP(D2020:D2733,'Остатки на корсчетах'!B$3:D$4956,2,FALSE),0)</f>
        <v>1080.8</v>
      </c>
      <c r="F2021">
        <f>IFERROR(VLOOKUP(D2021:D2733,Сальдо!C$3:D$4010,2,FALSE),0)</f>
        <v>-106.8</v>
      </c>
      <c r="G2021">
        <f>IFERROR(VLOOKUP(D2021:D2733,'Факторы ликвидности'!C$4:L$2204,2,FALSE),0)</f>
        <v>-31.74</v>
      </c>
      <c r="H2021">
        <f>IFERROR(VLOOKUP(D2021:D2733,'Факторы ликвидности'!C$4:L$2204,3,FALSE),0)</f>
        <v>7.6</v>
      </c>
      <c r="I2021">
        <f>IFERROR(VLOOKUP(D2021:D2733,'Факторы ликвидности'!C$4:L$2204,4,FALSE),0)</f>
        <v>0</v>
      </c>
      <c r="J2021">
        <f>IFERROR(VLOOKUP(D2021:D2733,'Факторы ликвидности'!C$4:L$2204,5,FALSE),0)</f>
        <v>0</v>
      </c>
      <c r="K2021">
        <f>IFERROR(VLOOKUP(D2021:D2733,'Факторы ликвидности'!C$4:L$2204,6,FALSE),0)</f>
        <v>0</v>
      </c>
      <c r="L2021">
        <f>IFERROR(VLOOKUP(D2021:D2733,'Факторы ликвидности'!C$4:L$2204,7,FALSE),0)</f>
        <v>0</v>
      </c>
      <c r="M2021">
        <f>IFERROR(VLOOKUP(D2021:D2733,'Факторы ликвидности'!C$4:L$2204,8,FALSE),0)</f>
        <v>0</v>
      </c>
      <c r="N2021">
        <f>IFERROR(VLOOKUP(D2021:D2733,'Факторы ликвидности'!C$4:L$2204,10,FALSE),0)</f>
        <v>-39.18</v>
      </c>
    </row>
    <row r="2022" spans="2:14" x14ac:dyDescent="0.3">
      <c r="B2022">
        <v>2018</v>
      </c>
      <c r="C2022" s="18">
        <f t="shared" si="36"/>
        <v>4</v>
      </c>
      <c r="D2022" s="19">
        <v>41774</v>
      </c>
      <c r="E2022">
        <f>IFERROR(VLOOKUP(D2021:D2734,'Остатки на корсчетах'!B$3:D$4956,2,FALSE),0)</f>
        <v>1123</v>
      </c>
      <c r="F2022">
        <f>IFERROR(VLOOKUP(D2022:D2734,Сальдо!C$3:D$4010,2,FALSE),0)</f>
        <v>-55.2</v>
      </c>
      <c r="G2022">
        <f>IFERROR(VLOOKUP(D2022:D2734,'Факторы ликвидности'!C$4:L$2204,2,FALSE),0)</f>
        <v>-28.78</v>
      </c>
      <c r="H2022">
        <f>IFERROR(VLOOKUP(D2022:D2734,'Факторы ликвидности'!C$4:L$2204,3,FALSE),0)</f>
        <v>-68.75</v>
      </c>
      <c r="I2022">
        <f>IFERROR(VLOOKUP(D2022:D2734,'Факторы ликвидности'!C$4:L$2204,4,FALSE),0)</f>
        <v>0</v>
      </c>
      <c r="J2022">
        <f>IFERROR(VLOOKUP(D2022:D2734,'Факторы ликвидности'!C$4:L$2204,5,FALSE),0)</f>
        <v>0</v>
      </c>
      <c r="K2022">
        <f>IFERROR(VLOOKUP(D2022:D2734,'Факторы ликвидности'!C$4:L$2204,6,FALSE),0)</f>
        <v>0</v>
      </c>
      <c r="L2022">
        <f>IFERROR(VLOOKUP(D2022:D2734,'Факторы ликвидности'!C$4:L$2204,7,FALSE),0)</f>
        <v>0</v>
      </c>
      <c r="M2022">
        <f>IFERROR(VLOOKUP(D2022:D2734,'Факторы ликвидности'!C$4:L$2204,8,FALSE),0)</f>
        <v>0</v>
      </c>
      <c r="N2022">
        <f>IFERROR(VLOOKUP(D2022:D2734,'Факторы ликвидности'!C$4:L$2204,10,FALSE),0)</f>
        <v>51.94</v>
      </c>
    </row>
    <row r="2023" spans="2:14" x14ac:dyDescent="0.3">
      <c r="B2023">
        <v>2019</v>
      </c>
      <c r="C2023" s="18">
        <f t="shared" si="36"/>
        <v>3</v>
      </c>
      <c r="D2023" s="19">
        <v>41773</v>
      </c>
      <c r="E2023">
        <f>IFERROR(VLOOKUP(D2022:D2735,'Остатки на корсчетах'!B$3:D$4956,2,FALSE),0)</f>
        <v>1165.3</v>
      </c>
      <c r="F2023">
        <f>IFERROR(VLOOKUP(D2023:D2735,Сальдо!C$3:D$4010,2,FALSE),0)</f>
        <v>-85.8</v>
      </c>
      <c r="G2023">
        <f>IFERROR(VLOOKUP(D2023:D2735,'Факторы ликвидности'!C$4:L$2204,2,FALSE),0)</f>
        <v>-3.6</v>
      </c>
      <c r="H2023">
        <f>IFERROR(VLOOKUP(D2023:D2735,'Факторы ликвидности'!C$4:L$2204,3,FALSE),0)</f>
        <v>-19.84</v>
      </c>
      <c r="I2023">
        <f>IFERROR(VLOOKUP(D2023:D2735,'Факторы ликвидности'!C$4:L$2204,4,FALSE),0)</f>
        <v>0</v>
      </c>
      <c r="J2023">
        <f>IFERROR(VLOOKUP(D2023:D2735,'Факторы ликвидности'!C$4:L$2204,5,FALSE),0)</f>
        <v>0</v>
      </c>
      <c r="K2023">
        <f>IFERROR(VLOOKUP(D2023:D2735,'Факторы ликвидности'!C$4:L$2204,6,FALSE),0)</f>
        <v>0</v>
      </c>
      <c r="L2023">
        <f>IFERROR(VLOOKUP(D2023:D2735,'Факторы ликвидности'!C$4:L$2204,7,FALSE),0)</f>
        <v>0</v>
      </c>
      <c r="M2023">
        <f>IFERROR(VLOOKUP(D2023:D2735,'Факторы ликвидности'!C$4:L$2204,8,FALSE),0)</f>
        <v>0</v>
      </c>
      <c r="N2023">
        <f>IFERROR(VLOOKUP(D2023:D2735,'Факторы ликвидности'!C$4:L$2204,10,FALSE),0)</f>
        <v>-22.33</v>
      </c>
    </row>
    <row r="2024" spans="2:14" x14ac:dyDescent="0.3">
      <c r="B2024">
        <v>2020</v>
      </c>
      <c r="C2024" s="16">
        <f t="shared" si="36"/>
        <v>2</v>
      </c>
      <c r="D2024" s="17">
        <v>41772</v>
      </c>
      <c r="E2024">
        <f>IFERROR(VLOOKUP(D2023:D2736,'Остатки на корсчетах'!B$3:D$4956,2,FALSE),0)</f>
        <v>1145.8</v>
      </c>
      <c r="F2024">
        <f>IFERROR(VLOOKUP(D2024:D2736,Сальдо!C$3:D$4010,2,FALSE),0)</f>
        <v>-75</v>
      </c>
      <c r="G2024">
        <f>IFERROR(VLOOKUP(D2024:D2736,'Факторы ликвидности'!C$4:L$2204,2,FALSE),0)</f>
        <v>16.64</v>
      </c>
      <c r="H2024">
        <f>IFERROR(VLOOKUP(D2024:D2736,'Факторы ликвидности'!C$4:L$2204,3,FALSE),0)</f>
        <v>41.39</v>
      </c>
      <c r="I2024">
        <f>IFERROR(VLOOKUP(D2024:D2736,'Факторы ликвидности'!C$4:L$2204,4,FALSE),0)</f>
        <v>0</v>
      </c>
      <c r="J2024">
        <f>IFERROR(VLOOKUP(D2024:D2736,'Факторы ликвидности'!C$4:L$2204,5,FALSE),0)</f>
        <v>0</v>
      </c>
      <c r="K2024">
        <f>IFERROR(VLOOKUP(D2024:D2736,'Факторы ликвидности'!C$4:L$2204,6,FALSE),0)</f>
        <v>0</v>
      </c>
      <c r="L2024">
        <f>IFERROR(VLOOKUP(D2024:D2736,'Факторы ликвидности'!C$4:L$2204,7,FALSE),0)</f>
        <v>0</v>
      </c>
      <c r="M2024">
        <f>IFERROR(VLOOKUP(D2024:D2736,'Факторы ликвидности'!C$4:L$2204,8,FALSE),0)</f>
        <v>0</v>
      </c>
      <c r="N2024">
        <f>IFERROR(VLOOKUP(D2024:D2736,'Факторы ликвидности'!C$4:L$2204,10,FALSE),0)</f>
        <v>-42.05</v>
      </c>
    </row>
    <row r="2025" spans="2:14" x14ac:dyDescent="0.3">
      <c r="B2025">
        <v>2021</v>
      </c>
      <c r="C2025" s="16">
        <f t="shared" si="36"/>
        <v>1</v>
      </c>
      <c r="D2025" s="17">
        <v>41771</v>
      </c>
      <c r="E2025">
        <f>IFERROR(VLOOKUP(D2024:D2737,'Остатки на корсчетах'!B$3:D$4956,2,FALSE),0)</f>
        <v>932.6</v>
      </c>
      <c r="F2025">
        <f>IFERROR(VLOOKUP(D2025:D2737,Сальдо!C$3:D$4010,2,FALSE),0)</f>
        <v>246.3</v>
      </c>
      <c r="G2025">
        <f>IFERROR(VLOOKUP(D2025:D2737,'Факторы ликвидности'!C$4:L$2204,2,FALSE),0)</f>
        <v>41.66</v>
      </c>
      <c r="H2025">
        <f>IFERROR(VLOOKUP(D2025:D2737,'Факторы ликвидности'!C$4:L$2204,3,FALSE),0)</f>
        <v>-156.68</v>
      </c>
      <c r="I2025">
        <f>IFERROR(VLOOKUP(D2025:D2737,'Факторы ликвидности'!C$4:L$2204,4,FALSE),0)</f>
        <v>0</v>
      </c>
      <c r="J2025">
        <f>IFERROR(VLOOKUP(D2025:D2737,'Факторы ликвидности'!C$4:L$2204,5,FALSE),0)</f>
        <v>0</v>
      </c>
      <c r="K2025">
        <f>IFERROR(VLOOKUP(D2025:D2737,'Факторы ликвидности'!C$4:L$2204,6,FALSE),0)</f>
        <v>0</v>
      </c>
      <c r="L2025">
        <f>IFERROR(VLOOKUP(D2025:D2737,'Факторы ликвидности'!C$4:L$2204,7,FALSE),0)</f>
        <v>0</v>
      </c>
      <c r="M2025">
        <f>IFERROR(VLOOKUP(D2025:D2737,'Факторы ликвидности'!C$4:L$2204,8,FALSE),0)</f>
        <v>0</v>
      </c>
      <c r="N2025">
        <f>IFERROR(VLOOKUP(D2025:D2737,'Факторы ликвидности'!C$4:L$2204,10,FALSE),0)</f>
        <v>325.11</v>
      </c>
    </row>
    <row r="2026" spans="2:14" x14ac:dyDescent="0.3">
      <c r="B2026">
        <v>2022</v>
      </c>
      <c r="C2026" s="16">
        <f t="shared" si="36"/>
        <v>7</v>
      </c>
      <c r="D2026" s="17">
        <v>41770</v>
      </c>
      <c r="E2026">
        <f>IFERROR(VLOOKUP(D2025:D2738,'Остатки на корсчетах'!B$3:D$4956,2,FALSE),0)</f>
        <v>0</v>
      </c>
      <c r="F2026">
        <f>IFERROR(VLOOKUP(D2026:D2738,Сальдо!C$3:D$4010,2,FALSE),0)</f>
        <v>0</v>
      </c>
      <c r="G2026">
        <f>IFERROR(VLOOKUP(D2026:D2738,'Факторы ликвидности'!C$4:L$2204,2,FALSE),0)</f>
        <v>0</v>
      </c>
      <c r="H2026">
        <f>IFERROR(VLOOKUP(D2026:D2738,'Факторы ликвидности'!C$4:L$2204,3,FALSE),0)</f>
        <v>0</v>
      </c>
      <c r="I2026">
        <f>IFERROR(VLOOKUP(D2026:D2738,'Факторы ликвидности'!C$4:L$2204,4,FALSE),0)</f>
        <v>0</v>
      </c>
      <c r="J2026">
        <f>IFERROR(VLOOKUP(D2026:D2738,'Факторы ликвидности'!C$4:L$2204,5,FALSE),0)</f>
        <v>0</v>
      </c>
      <c r="K2026">
        <f>IFERROR(VLOOKUP(D2026:D2738,'Факторы ликвидности'!C$4:L$2204,6,FALSE),0)</f>
        <v>0</v>
      </c>
      <c r="L2026">
        <f>IFERROR(VLOOKUP(D2026:D2738,'Факторы ликвидности'!C$4:L$2204,7,FALSE),0)</f>
        <v>0</v>
      </c>
      <c r="M2026">
        <f>IFERROR(VLOOKUP(D2026:D2738,'Факторы ликвидности'!C$4:L$2204,8,FALSE),0)</f>
        <v>0</v>
      </c>
      <c r="N2026">
        <f>IFERROR(VLOOKUP(D2026:D2738,'Факторы ликвидности'!C$4:L$2204,10,FALSE),0)</f>
        <v>0</v>
      </c>
    </row>
    <row r="2027" spans="2:14" x14ac:dyDescent="0.3">
      <c r="B2027">
        <v>2023</v>
      </c>
      <c r="C2027" s="16">
        <f t="shared" si="36"/>
        <v>6</v>
      </c>
      <c r="D2027" s="17">
        <v>41769</v>
      </c>
      <c r="E2027">
        <f>IFERROR(VLOOKUP(D2026:D2739,'Остатки на корсчетах'!B$3:D$4956,2,FALSE),0)</f>
        <v>0</v>
      </c>
      <c r="F2027">
        <f>IFERROR(VLOOKUP(D2027:D2739,Сальдо!C$3:D$4010,2,FALSE),0)</f>
        <v>0</v>
      </c>
      <c r="G2027">
        <f>IFERROR(VLOOKUP(D2027:D2739,'Факторы ликвидности'!C$4:L$2204,2,FALSE),0)</f>
        <v>0</v>
      </c>
      <c r="H2027">
        <f>IFERROR(VLOOKUP(D2027:D2739,'Факторы ликвидности'!C$4:L$2204,3,FALSE),0)</f>
        <v>0</v>
      </c>
      <c r="I2027">
        <f>IFERROR(VLOOKUP(D2027:D2739,'Факторы ликвидности'!C$4:L$2204,4,FALSE),0)</f>
        <v>0</v>
      </c>
      <c r="J2027">
        <f>IFERROR(VLOOKUP(D2027:D2739,'Факторы ликвидности'!C$4:L$2204,5,FALSE),0)</f>
        <v>0</v>
      </c>
      <c r="K2027">
        <f>IFERROR(VLOOKUP(D2027:D2739,'Факторы ликвидности'!C$4:L$2204,6,FALSE),0)</f>
        <v>0</v>
      </c>
      <c r="L2027">
        <f>IFERROR(VLOOKUP(D2027:D2739,'Факторы ликвидности'!C$4:L$2204,7,FALSE),0)</f>
        <v>0</v>
      </c>
      <c r="M2027">
        <f>IFERROR(VLOOKUP(D2027:D2739,'Факторы ликвидности'!C$4:L$2204,8,FALSE),0)</f>
        <v>0</v>
      </c>
      <c r="N2027">
        <f>IFERROR(VLOOKUP(D2027:D2739,'Факторы ликвидности'!C$4:L$2204,10,FALSE),0)</f>
        <v>0</v>
      </c>
    </row>
    <row r="2028" spans="2:14" x14ac:dyDescent="0.3">
      <c r="B2028">
        <v>2024</v>
      </c>
      <c r="C2028" s="16">
        <f t="shared" si="36"/>
        <v>5</v>
      </c>
      <c r="D2028" s="17">
        <v>41768</v>
      </c>
      <c r="E2028">
        <f>IFERROR(VLOOKUP(D2027:D2740,'Остатки на корсчетах'!B$3:D$4956,2,FALSE),0)</f>
        <v>0</v>
      </c>
      <c r="F2028">
        <f>IFERROR(VLOOKUP(D2028:D2740,Сальдо!C$3:D$4010,2,FALSE),0)</f>
        <v>0</v>
      </c>
      <c r="G2028">
        <f>IFERROR(VLOOKUP(D2028:D2740,'Факторы ликвидности'!C$4:L$2204,2,FALSE),0)</f>
        <v>0</v>
      </c>
      <c r="H2028">
        <f>IFERROR(VLOOKUP(D2028:D2740,'Факторы ликвидности'!C$4:L$2204,3,FALSE),0)</f>
        <v>0</v>
      </c>
      <c r="I2028">
        <f>IFERROR(VLOOKUP(D2028:D2740,'Факторы ликвидности'!C$4:L$2204,4,FALSE),0)</f>
        <v>0</v>
      </c>
      <c r="J2028">
        <f>IFERROR(VLOOKUP(D2028:D2740,'Факторы ликвидности'!C$4:L$2204,5,FALSE),0)</f>
        <v>0</v>
      </c>
      <c r="K2028">
        <f>IFERROR(VLOOKUP(D2028:D2740,'Факторы ликвидности'!C$4:L$2204,6,FALSE),0)</f>
        <v>0</v>
      </c>
      <c r="L2028">
        <f>IFERROR(VLOOKUP(D2028:D2740,'Факторы ликвидности'!C$4:L$2204,7,FALSE),0)</f>
        <v>0</v>
      </c>
      <c r="M2028">
        <f>IFERROR(VLOOKUP(D2028:D2740,'Факторы ликвидности'!C$4:L$2204,8,FALSE),0)</f>
        <v>0</v>
      </c>
      <c r="N2028">
        <f>IFERROR(VLOOKUP(D2028:D2740,'Факторы ликвидности'!C$4:L$2204,10,FALSE),0)</f>
        <v>0</v>
      </c>
    </row>
    <row r="2029" spans="2:14" x14ac:dyDescent="0.3">
      <c r="B2029">
        <v>2025</v>
      </c>
      <c r="C2029" s="16">
        <f t="shared" si="36"/>
        <v>4</v>
      </c>
      <c r="D2029" s="17">
        <v>41767</v>
      </c>
      <c r="E2029">
        <f>IFERROR(VLOOKUP(D2028:D2741,'Остатки на корсчетах'!B$3:D$4956,2,FALSE),0)</f>
        <v>1098.5999999999999</v>
      </c>
      <c r="F2029">
        <f>IFERROR(VLOOKUP(D2029:D2741,Сальдо!C$3:D$4010,2,FALSE),0)</f>
        <v>1.5</v>
      </c>
      <c r="G2029">
        <f>IFERROR(VLOOKUP(D2029:D2741,'Факторы ликвидности'!C$4:L$2204,2,FALSE),0)</f>
        <v>-49.55</v>
      </c>
      <c r="H2029">
        <f>IFERROR(VLOOKUP(D2029:D2741,'Факторы ликвидности'!C$4:L$2204,3,FALSE),0)</f>
        <v>126.6</v>
      </c>
      <c r="I2029">
        <f>IFERROR(VLOOKUP(D2029:D2741,'Факторы ликвидности'!C$4:L$2204,4,FALSE),0)</f>
        <v>0</v>
      </c>
      <c r="J2029">
        <f>IFERROR(VLOOKUP(D2029:D2741,'Факторы ликвидности'!C$4:L$2204,5,FALSE),0)</f>
        <v>0</v>
      </c>
      <c r="K2029">
        <f>IFERROR(VLOOKUP(D2029:D2741,'Факторы ликвидности'!C$4:L$2204,6,FALSE),0)</f>
        <v>0</v>
      </c>
      <c r="L2029">
        <f>IFERROR(VLOOKUP(D2029:D2741,'Факторы ликвидности'!C$4:L$2204,7,FALSE),0)</f>
        <v>0</v>
      </c>
      <c r="M2029">
        <f>IFERROR(VLOOKUP(D2029:D2741,'Факторы ликвидности'!C$4:L$2204,8,FALSE),0)</f>
        <v>0.02</v>
      </c>
      <c r="N2029">
        <f>IFERROR(VLOOKUP(D2029:D2741,'Факторы ликвидности'!C$4:L$2204,10,FALSE),0)</f>
        <v>-239.61</v>
      </c>
    </row>
    <row r="2030" spans="2:14" x14ac:dyDescent="0.3">
      <c r="B2030">
        <v>2026</v>
      </c>
      <c r="C2030" s="16">
        <f t="shared" si="36"/>
        <v>3</v>
      </c>
      <c r="D2030" s="17">
        <v>41766</v>
      </c>
      <c r="E2030">
        <f>IFERROR(VLOOKUP(D2029:D2742,'Остатки на корсчетах'!B$3:D$4956,2,FALSE),0)</f>
        <v>1169.7</v>
      </c>
      <c r="F2030">
        <f>IFERROR(VLOOKUP(D2030:D2742,Сальдо!C$3:D$4010,2,FALSE),0)</f>
        <v>-122.4</v>
      </c>
      <c r="G2030">
        <f>IFERROR(VLOOKUP(D2030:D2742,'Факторы ликвидности'!C$4:L$2204,2,FALSE),0)</f>
        <v>-23.8</v>
      </c>
      <c r="H2030">
        <f>IFERROR(VLOOKUP(D2030:D2742,'Факторы ликвидности'!C$4:L$2204,3,FALSE),0)</f>
        <v>87.05</v>
      </c>
      <c r="I2030">
        <f>IFERROR(VLOOKUP(D2030:D2742,'Факторы ликвидности'!C$4:L$2204,4,FALSE),0)</f>
        <v>0</v>
      </c>
      <c r="J2030">
        <f>IFERROR(VLOOKUP(D2030:D2742,'Факторы ликвидности'!C$4:L$2204,5,FALSE),0)</f>
        <v>0</v>
      </c>
      <c r="K2030">
        <f>IFERROR(VLOOKUP(D2030:D2742,'Факторы ликвидности'!C$4:L$2204,6,FALSE),0)</f>
        <v>0</v>
      </c>
      <c r="L2030">
        <f>IFERROR(VLOOKUP(D2030:D2742,'Факторы ликвидности'!C$4:L$2204,7,FALSE),0)</f>
        <v>0</v>
      </c>
      <c r="M2030">
        <f>IFERROR(VLOOKUP(D2030:D2742,'Факторы ликвидности'!C$4:L$2204,8,FALSE),0)</f>
        <v>0</v>
      </c>
      <c r="N2030">
        <f>IFERROR(VLOOKUP(D2030:D2742,'Факторы ликвидности'!C$4:L$2204,10,FALSE),0)</f>
        <v>-130.78</v>
      </c>
    </row>
    <row r="2031" spans="2:14" x14ac:dyDescent="0.3">
      <c r="B2031">
        <v>2027</v>
      </c>
      <c r="C2031" s="18">
        <f t="shared" si="36"/>
        <v>2</v>
      </c>
      <c r="D2031" s="8">
        <v>41765</v>
      </c>
      <c r="E2031">
        <f>IFERROR(VLOOKUP(D2030:D2743,'Остатки на корсчетах'!B$3:D$4956,2,FALSE),0)</f>
        <v>1110.3</v>
      </c>
      <c r="F2031">
        <f>IFERROR(VLOOKUP(D2031:D2743,Сальдо!C$3:D$4010,2,FALSE),0)</f>
        <v>-257.10000000000002</v>
      </c>
      <c r="G2031">
        <f>IFERROR(VLOOKUP(D2031:D2743,'Факторы ликвидности'!C$4:L$2204,2,FALSE),0)</f>
        <v>23.1</v>
      </c>
      <c r="H2031">
        <f>IFERROR(VLOOKUP(D2031:D2743,'Факторы ликвидности'!C$4:L$2204,3,FALSE),0)</f>
        <v>41.48</v>
      </c>
      <c r="I2031">
        <f>IFERROR(VLOOKUP(D2031:D2743,'Факторы ликвидности'!C$4:L$2204,4,FALSE),0)</f>
        <v>0</v>
      </c>
      <c r="J2031">
        <f>IFERROR(VLOOKUP(D2031:D2743,'Факторы ликвидности'!C$4:L$2204,5,FALSE),0)</f>
        <v>0</v>
      </c>
      <c r="K2031">
        <f>IFERROR(VLOOKUP(D2031:D2743,'Факторы ликвидности'!C$4:L$2204,6,FALSE),0)</f>
        <v>0</v>
      </c>
      <c r="L2031">
        <f>IFERROR(VLOOKUP(D2031:D2743,'Факторы ликвидности'!C$4:L$2204,7,FALSE),0)</f>
        <v>0</v>
      </c>
      <c r="M2031">
        <f>IFERROR(VLOOKUP(D2031:D2743,'Факторы ликвидности'!C$4:L$2204,8,FALSE),0)</f>
        <v>0</v>
      </c>
      <c r="N2031">
        <f>IFERROR(VLOOKUP(D2031:D2743,'Факторы ликвидности'!C$4:L$2204,10,FALSE),0)</f>
        <v>-1.48</v>
      </c>
    </row>
    <row r="2032" spans="2:14" x14ac:dyDescent="0.3">
      <c r="B2032">
        <v>2028</v>
      </c>
      <c r="C2032" s="18">
        <f t="shared" si="36"/>
        <v>1</v>
      </c>
      <c r="D2032" s="8">
        <v>41764</v>
      </c>
      <c r="E2032">
        <f>IFERROR(VLOOKUP(D2031:D2744,'Остатки на корсчетах'!B$3:D$4956,2,FALSE),0)</f>
        <v>1016.5</v>
      </c>
      <c r="F2032">
        <f>IFERROR(VLOOKUP(D2032:D2744,Сальдо!C$3:D$4010,2,FALSE),0)</f>
        <v>-229.9</v>
      </c>
      <c r="G2032">
        <f>IFERROR(VLOOKUP(D2032:D2744,'Факторы ликвидности'!C$4:L$2204,2,FALSE),0)</f>
        <v>64.67</v>
      </c>
      <c r="H2032">
        <f>IFERROR(VLOOKUP(D2032:D2744,'Факторы ликвидности'!C$4:L$2204,3,FALSE),0)</f>
        <v>8.93</v>
      </c>
      <c r="I2032">
        <f>IFERROR(VLOOKUP(D2032:D2744,'Факторы ликвидности'!C$4:L$2204,4,FALSE),0)</f>
        <v>0</v>
      </c>
      <c r="J2032">
        <f>IFERROR(VLOOKUP(D2032:D2744,'Факторы ликвидности'!C$4:L$2204,5,FALSE),0)</f>
        <v>0</v>
      </c>
      <c r="K2032">
        <f>IFERROR(VLOOKUP(D2032:D2744,'Факторы ликвидности'!C$4:L$2204,6,FALSE),0)</f>
        <v>0</v>
      </c>
      <c r="L2032">
        <f>IFERROR(VLOOKUP(D2032:D2744,'Факторы ликвидности'!C$4:L$2204,7,FALSE),0)</f>
        <v>0</v>
      </c>
      <c r="M2032">
        <f>IFERROR(VLOOKUP(D2032:D2744,'Факторы ликвидности'!C$4:L$2204,8,FALSE),0)</f>
        <v>0.01</v>
      </c>
      <c r="N2032">
        <f>IFERROR(VLOOKUP(D2032:D2744,'Факторы ликвидности'!C$4:L$2204,10,FALSE),0)</f>
        <v>27.48</v>
      </c>
    </row>
    <row r="2033" spans="2:14" x14ac:dyDescent="0.3">
      <c r="B2033">
        <v>2029</v>
      </c>
      <c r="C2033" s="18">
        <f t="shared" si="36"/>
        <v>7</v>
      </c>
      <c r="D2033" s="19">
        <v>41763</v>
      </c>
      <c r="E2033">
        <f>IFERROR(VLOOKUP(D2032:D2745,'Остатки на корсчетах'!B$3:D$4956,2,FALSE),0)</f>
        <v>0</v>
      </c>
      <c r="F2033">
        <f>IFERROR(VLOOKUP(D2033:D2745,Сальдо!C$3:D$4010,2,FALSE),0)</f>
        <v>0</v>
      </c>
      <c r="G2033">
        <f>IFERROR(VLOOKUP(D2033:D2745,'Факторы ликвидности'!C$4:L$2204,2,FALSE),0)</f>
        <v>0</v>
      </c>
      <c r="H2033">
        <f>IFERROR(VLOOKUP(D2033:D2745,'Факторы ликвидности'!C$4:L$2204,3,FALSE),0)</f>
        <v>0</v>
      </c>
      <c r="I2033">
        <f>IFERROR(VLOOKUP(D2033:D2745,'Факторы ликвидности'!C$4:L$2204,4,FALSE),0)</f>
        <v>0</v>
      </c>
      <c r="J2033">
        <f>IFERROR(VLOOKUP(D2033:D2745,'Факторы ликвидности'!C$4:L$2204,5,FALSE),0)</f>
        <v>0</v>
      </c>
      <c r="K2033">
        <f>IFERROR(VLOOKUP(D2033:D2745,'Факторы ликвидности'!C$4:L$2204,6,FALSE),0)</f>
        <v>0</v>
      </c>
      <c r="L2033">
        <f>IFERROR(VLOOKUP(D2033:D2745,'Факторы ликвидности'!C$4:L$2204,7,FALSE),0)</f>
        <v>0</v>
      </c>
      <c r="M2033">
        <f>IFERROR(VLOOKUP(D2033:D2745,'Факторы ликвидности'!C$4:L$2204,8,FALSE),0)</f>
        <v>0</v>
      </c>
      <c r="N2033">
        <f>IFERROR(VLOOKUP(D2033:D2745,'Факторы ликвидности'!C$4:L$2204,10,FALSE),0)</f>
        <v>0</v>
      </c>
    </row>
    <row r="2034" spans="2:14" x14ac:dyDescent="0.3">
      <c r="B2034">
        <v>2030</v>
      </c>
      <c r="C2034" s="18">
        <f t="shared" si="36"/>
        <v>6</v>
      </c>
      <c r="D2034" s="19">
        <v>41762</v>
      </c>
      <c r="E2034">
        <f>IFERROR(VLOOKUP(D2033:D2746,'Остатки на корсчетах'!B$3:D$4956,2,FALSE),0)</f>
        <v>0</v>
      </c>
      <c r="F2034">
        <f>IFERROR(VLOOKUP(D2034:D2746,Сальдо!C$3:D$4010,2,FALSE),0)</f>
        <v>0</v>
      </c>
      <c r="G2034">
        <f>IFERROR(VLOOKUP(D2034:D2746,'Факторы ликвидности'!C$4:L$2204,2,FALSE),0)</f>
        <v>0</v>
      </c>
      <c r="H2034">
        <f>IFERROR(VLOOKUP(D2034:D2746,'Факторы ликвидности'!C$4:L$2204,3,FALSE),0)</f>
        <v>0</v>
      </c>
      <c r="I2034">
        <f>IFERROR(VLOOKUP(D2034:D2746,'Факторы ликвидности'!C$4:L$2204,4,FALSE),0)</f>
        <v>0</v>
      </c>
      <c r="J2034">
        <f>IFERROR(VLOOKUP(D2034:D2746,'Факторы ликвидности'!C$4:L$2204,5,FALSE),0)</f>
        <v>0</v>
      </c>
      <c r="K2034">
        <f>IFERROR(VLOOKUP(D2034:D2746,'Факторы ликвидности'!C$4:L$2204,6,FALSE),0)</f>
        <v>0</v>
      </c>
      <c r="L2034">
        <f>IFERROR(VLOOKUP(D2034:D2746,'Факторы ликвидности'!C$4:L$2204,7,FALSE),0)</f>
        <v>0</v>
      </c>
      <c r="M2034">
        <f>IFERROR(VLOOKUP(D2034:D2746,'Факторы ликвидности'!C$4:L$2204,8,FALSE),0)</f>
        <v>0</v>
      </c>
      <c r="N2034">
        <f>IFERROR(VLOOKUP(D2034:D2746,'Факторы ликвидности'!C$4:L$2204,10,FALSE),0)</f>
        <v>0</v>
      </c>
    </row>
    <row r="2035" spans="2:14" x14ac:dyDescent="0.3">
      <c r="B2035">
        <v>2031</v>
      </c>
      <c r="C2035" s="18">
        <f t="shared" si="36"/>
        <v>5</v>
      </c>
      <c r="D2035" s="19">
        <v>41761</v>
      </c>
      <c r="E2035">
        <f>IFERROR(VLOOKUP(D2034:D2747,'Остатки на корсчетах'!B$3:D$4956,2,FALSE),0)</f>
        <v>0</v>
      </c>
      <c r="F2035">
        <f>IFERROR(VLOOKUP(D2035:D2747,Сальдо!C$3:D$4010,2,FALSE),0)</f>
        <v>0</v>
      </c>
      <c r="G2035">
        <f>IFERROR(VLOOKUP(D2035:D2747,'Факторы ликвидности'!C$4:L$2204,2,FALSE),0)</f>
        <v>0</v>
      </c>
      <c r="H2035">
        <f>IFERROR(VLOOKUP(D2035:D2747,'Факторы ликвидности'!C$4:L$2204,3,FALSE),0)</f>
        <v>0</v>
      </c>
      <c r="I2035">
        <f>IFERROR(VLOOKUP(D2035:D2747,'Факторы ликвидности'!C$4:L$2204,4,FALSE),0)</f>
        <v>0</v>
      </c>
      <c r="J2035">
        <f>IFERROR(VLOOKUP(D2035:D2747,'Факторы ликвидности'!C$4:L$2204,5,FALSE),0)</f>
        <v>0</v>
      </c>
      <c r="K2035">
        <f>IFERROR(VLOOKUP(D2035:D2747,'Факторы ликвидности'!C$4:L$2204,6,FALSE),0)</f>
        <v>0</v>
      </c>
      <c r="L2035">
        <f>IFERROR(VLOOKUP(D2035:D2747,'Факторы ликвидности'!C$4:L$2204,7,FALSE),0)</f>
        <v>0</v>
      </c>
      <c r="M2035">
        <f>IFERROR(VLOOKUP(D2035:D2747,'Факторы ликвидности'!C$4:L$2204,8,FALSE),0)</f>
        <v>0</v>
      </c>
      <c r="N2035">
        <f>IFERROR(VLOOKUP(D2035:D2747,'Факторы ликвидности'!C$4:L$2204,10,FALSE),0)</f>
        <v>0</v>
      </c>
    </row>
    <row r="2036" spans="2:14" x14ac:dyDescent="0.3">
      <c r="B2036">
        <v>2032</v>
      </c>
      <c r="C2036" s="18">
        <f t="shared" si="36"/>
        <v>4</v>
      </c>
      <c r="D2036" s="19">
        <v>41760</v>
      </c>
      <c r="E2036">
        <f>IFERROR(VLOOKUP(D2035:D2748,'Остатки на корсчетах'!B$3:D$4956,2,FALSE),0)</f>
        <v>0</v>
      </c>
      <c r="F2036">
        <f>IFERROR(VLOOKUP(D2036:D2748,Сальдо!C$3:D$4010,2,FALSE),0)</f>
        <v>0</v>
      </c>
      <c r="G2036">
        <f>IFERROR(VLOOKUP(D2036:D2748,'Факторы ликвидности'!C$4:L$2204,2,FALSE),0)</f>
        <v>0</v>
      </c>
      <c r="H2036">
        <f>IFERROR(VLOOKUP(D2036:D2748,'Факторы ликвидности'!C$4:L$2204,3,FALSE),0)</f>
        <v>0</v>
      </c>
      <c r="I2036">
        <f>IFERROR(VLOOKUP(D2036:D2748,'Факторы ликвидности'!C$4:L$2204,4,FALSE),0)</f>
        <v>0</v>
      </c>
      <c r="J2036">
        <f>IFERROR(VLOOKUP(D2036:D2748,'Факторы ликвидности'!C$4:L$2204,5,FALSE),0)</f>
        <v>0</v>
      </c>
      <c r="K2036">
        <f>IFERROR(VLOOKUP(D2036:D2748,'Факторы ликвидности'!C$4:L$2204,6,FALSE),0)</f>
        <v>0</v>
      </c>
      <c r="L2036">
        <f>IFERROR(VLOOKUP(D2036:D2748,'Факторы ликвидности'!C$4:L$2204,7,FALSE),0)</f>
        <v>0</v>
      </c>
      <c r="M2036">
        <f>IFERROR(VLOOKUP(D2036:D2748,'Факторы ликвидности'!C$4:L$2204,8,FALSE),0)</f>
        <v>0</v>
      </c>
      <c r="N2036">
        <f>IFERROR(VLOOKUP(D2036:D2748,'Факторы ликвидности'!C$4:L$2204,10,FALSE),0)</f>
        <v>0</v>
      </c>
    </row>
    <row r="2037" spans="2:14" x14ac:dyDescent="0.3">
      <c r="B2037">
        <v>2033</v>
      </c>
      <c r="C2037" s="18">
        <f t="shared" si="36"/>
        <v>3</v>
      </c>
      <c r="D2037" s="19">
        <v>41759</v>
      </c>
      <c r="E2037">
        <f>IFERROR(VLOOKUP(D2036:D2749,'Остатки на корсчетах'!B$3:D$4956,2,FALSE),0)</f>
        <v>1132.0999999999999</v>
      </c>
      <c r="F2037">
        <f>IFERROR(VLOOKUP(D2037:D2749,Сальдо!C$3:D$4010,2,FALSE),0)</f>
        <v>-382.1</v>
      </c>
      <c r="G2037">
        <f>IFERROR(VLOOKUP(D2037:D2749,'Факторы ликвидности'!C$4:L$2204,2,FALSE),0)</f>
        <v>-64.8</v>
      </c>
      <c r="H2037">
        <f>IFERROR(VLOOKUP(D2037:D2749,'Факторы ликвидности'!C$4:L$2204,3,FALSE),0)</f>
        <v>101.59</v>
      </c>
      <c r="I2037">
        <f>IFERROR(VLOOKUP(D2037:D2749,'Факторы ликвидности'!C$4:L$2204,4,FALSE),0)</f>
        <v>0</v>
      </c>
      <c r="J2037">
        <f>IFERROR(VLOOKUP(D2037:D2749,'Факторы ликвидности'!C$4:L$2204,5,FALSE),0)</f>
        <v>0</v>
      </c>
      <c r="K2037">
        <f>IFERROR(VLOOKUP(D2037:D2749,'Факторы ликвидности'!C$4:L$2204,6,FALSE),0)</f>
        <v>0</v>
      </c>
      <c r="L2037">
        <f>IFERROR(VLOOKUP(D2037:D2749,'Факторы ликвидности'!C$4:L$2204,7,FALSE),0)</f>
        <v>0</v>
      </c>
      <c r="M2037">
        <f>IFERROR(VLOOKUP(D2037:D2749,'Факторы ликвидности'!C$4:L$2204,8,FALSE),0)</f>
        <v>0.35</v>
      </c>
      <c r="N2037">
        <f>IFERROR(VLOOKUP(D2037:D2749,'Факторы ликвидности'!C$4:L$2204,10,FALSE),0)</f>
        <v>-149.07</v>
      </c>
    </row>
    <row r="2038" spans="2:14" x14ac:dyDescent="0.3">
      <c r="B2038">
        <v>2034</v>
      </c>
      <c r="C2038" s="16">
        <f t="shared" si="36"/>
        <v>2</v>
      </c>
      <c r="D2038" s="17">
        <v>41758</v>
      </c>
      <c r="E2038">
        <f>IFERROR(VLOOKUP(D2037:D2750,'Остатки на корсчетах'!B$3:D$4956,2,FALSE),0)</f>
        <v>1080.8</v>
      </c>
      <c r="F2038">
        <f>IFERROR(VLOOKUP(D2038:D2750,Сальдо!C$3:D$4010,2,FALSE),0)</f>
        <v>-294.5</v>
      </c>
      <c r="G2038">
        <f>IFERROR(VLOOKUP(D2038:D2750,'Факторы ликвидности'!C$4:L$2204,2,FALSE),0)</f>
        <v>-18.61</v>
      </c>
      <c r="H2038">
        <f>IFERROR(VLOOKUP(D2038:D2750,'Факторы ликвидности'!C$4:L$2204,3,FALSE),0)</f>
        <v>117.85</v>
      </c>
      <c r="I2038">
        <f>IFERROR(VLOOKUP(D2038:D2750,'Факторы ликвидности'!C$4:L$2204,4,FALSE),0)</f>
        <v>0</v>
      </c>
      <c r="J2038">
        <f>IFERROR(VLOOKUP(D2038:D2750,'Факторы ликвидности'!C$4:L$2204,5,FALSE),0)</f>
        <v>0</v>
      </c>
      <c r="K2038">
        <f>IFERROR(VLOOKUP(D2038:D2750,'Факторы ликвидности'!C$4:L$2204,6,FALSE),0)</f>
        <v>0</v>
      </c>
      <c r="L2038">
        <f>IFERROR(VLOOKUP(D2038:D2750,'Факторы ликвидности'!C$4:L$2204,7,FALSE),0)</f>
        <v>0</v>
      </c>
      <c r="M2038">
        <f>IFERROR(VLOOKUP(D2038:D2750,'Факторы ликвидности'!C$4:L$2204,8,FALSE),0)</f>
        <v>0</v>
      </c>
      <c r="N2038">
        <f>IFERROR(VLOOKUP(D2038:D2750,'Факторы ликвидности'!C$4:L$2204,10,FALSE),0)</f>
        <v>-44.27</v>
      </c>
    </row>
    <row r="2039" spans="2:14" x14ac:dyDescent="0.3">
      <c r="B2039">
        <v>2035</v>
      </c>
      <c r="C2039" s="16">
        <f t="shared" si="36"/>
        <v>1</v>
      </c>
      <c r="D2039" s="17">
        <v>41757</v>
      </c>
      <c r="E2039">
        <f>IFERROR(VLOOKUP(D2038:D2751,'Остатки на корсчетах'!B$3:D$4956,2,FALSE),0)</f>
        <v>1159.9000000000001</v>
      </c>
      <c r="F2039">
        <f>IFERROR(VLOOKUP(D2039:D2751,Сальдо!C$3:D$4010,2,FALSE),0)</f>
        <v>-431.3</v>
      </c>
      <c r="G2039">
        <f>IFERROR(VLOOKUP(D2039:D2751,'Факторы ликвидности'!C$4:L$2204,2,FALSE),0)</f>
        <v>9.1300000000000008</v>
      </c>
      <c r="H2039">
        <f>IFERROR(VLOOKUP(D2039:D2751,'Факторы ликвидности'!C$4:L$2204,3,FALSE),0)</f>
        <v>-66.31</v>
      </c>
      <c r="I2039">
        <f>IFERROR(VLOOKUP(D2039:D2751,'Факторы ликвидности'!C$4:L$2204,4,FALSE),0)</f>
        <v>0</v>
      </c>
      <c r="J2039">
        <f>IFERROR(VLOOKUP(D2039:D2751,'Факторы ликвидности'!C$4:L$2204,5,FALSE),0)</f>
        <v>0</v>
      </c>
      <c r="K2039">
        <f>IFERROR(VLOOKUP(D2039:D2751,'Факторы ликвидности'!C$4:L$2204,6,FALSE),0)</f>
        <v>0</v>
      </c>
      <c r="L2039">
        <f>IFERROR(VLOOKUP(D2039:D2751,'Факторы ликвидности'!C$4:L$2204,7,FALSE),0)</f>
        <v>0</v>
      </c>
      <c r="M2039">
        <f>IFERROR(VLOOKUP(D2039:D2751,'Факторы ликвидности'!C$4:L$2204,8,FALSE),0)</f>
        <v>0</v>
      </c>
      <c r="N2039">
        <f>IFERROR(VLOOKUP(D2039:D2751,'Факторы ликвидности'!C$4:L$2204,10,FALSE),0)</f>
        <v>-18.23</v>
      </c>
    </row>
    <row r="2040" spans="2:14" x14ac:dyDescent="0.3">
      <c r="B2040">
        <v>2036</v>
      </c>
      <c r="C2040" s="16">
        <f t="shared" si="36"/>
        <v>7</v>
      </c>
      <c r="D2040" s="17">
        <v>41756</v>
      </c>
      <c r="E2040">
        <f>IFERROR(VLOOKUP(D2039:D2752,'Остатки на корсчетах'!B$3:D$4956,2,FALSE),0)</f>
        <v>0</v>
      </c>
      <c r="F2040">
        <f>IFERROR(VLOOKUP(D2040:D2752,Сальдо!C$3:D$4010,2,FALSE),0)</f>
        <v>0</v>
      </c>
      <c r="G2040">
        <f>IFERROR(VLOOKUP(D2040:D2752,'Факторы ликвидности'!C$4:L$2204,2,FALSE),0)</f>
        <v>0</v>
      </c>
      <c r="H2040">
        <f>IFERROR(VLOOKUP(D2040:D2752,'Факторы ликвидности'!C$4:L$2204,3,FALSE),0)</f>
        <v>0</v>
      </c>
      <c r="I2040">
        <f>IFERROR(VLOOKUP(D2040:D2752,'Факторы ликвидности'!C$4:L$2204,4,FALSE),0)</f>
        <v>0</v>
      </c>
      <c r="J2040">
        <f>IFERROR(VLOOKUP(D2040:D2752,'Факторы ликвидности'!C$4:L$2204,5,FALSE),0)</f>
        <v>0</v>
      </c>
      <c r="K2040">
        <f>IFERROR(VLOOKUP(D2040:D2752,'Факторы ликвидности'!C$4:L$2204,6,FALSE),0)</f>
        <v>0</v>
      </c>
      <c r="L2040">
        <f>IFERROR(VLOOKUP(D2040:D2752,'Факторы ликвидности'!C$4:L$2204,7,FALSE),0)</f>
        <v>0</v>
      </c>
      <c r="M2040">
        <f>IFERROR(VLOOKUP(D2040:D2752,'Факторы ликвидности'!C$4:L$2204,8,FALSE),0)</f>
        <v>0</v>
      </c>
      <c r="N2040">
        <f>IFERROR(VLOOKUP(D2040:D2752,'Факторы ликвидности'!C$4:L$2204,10,FALSE),0)</f>
        <v>0</v>
      </c>
    </row>
    <row r="2041" spans="2:14" x14ac:dyDescent="0.3">
      <c r="B2041">
        <v>2037</v>
      </c>
      <c r="C2041" s="16">
        <f t="shared" si="36"/>
        <v>6</v>
      </c>
      <c r="D2041" s="17">
        <v>41755</v>
      </c>
      <c r="E2041">
        <f>IFERROR(VLOOKUP(D2040:D2753,'Остатки на корсчетах'!B$3:D$4956,2,FALSE),0)</f>
        <v>0</v>
      </c>
      <c r="F2041">
        <f>IFERROR(VLOOKUP(D2041:D2753,Сальдо!C$3:D$4010,2,FALSE),0)</f>
        <v>0</v>
      </c>
      <c r="G2041">
        <f>IFERROR(VLOOKUP(D2041:D2753,'Факторы ликвидности'!C$4:L$2204,2,FALSE),0)</f>
        <v>0</v>
      </c>
      <c r="H2041">
        <f>IFERROR(VLOOKUP(D2041:D2753,'Факторы ликвидности'!C$4:L$2204,3,FALSE),0)</f>
        <v>0</v>
      </c>
      <c r="I2041">
        <f>IFERROR(VLOOKUP(D2041:D2753,'Факторы ликвидности'!C$4:L$2204,4,FALSE),0)</f>
        <v>0</v>
      </c>
      <c r="J2041">
        <f>IFERROR(VLOOKUP(D2041:D2753,'Факторы ликвидности'!C$4:L$2204,5,FALSE),0)</f>
        <v>0</v>
      </c>
      <c r="K2041">
        <f>IFERROR(VLOOKUP(D2041:D2753,'Факторы ликвидности'!C$4:L$2204,6,FALSE),0)</f>
        <v>0</v>
      </c>
      <c r="L2041">
        <f>IFERROR(VLOOKUP(D2041:D2753,'Факторы ликвидности'!C$4:L$2204,7,FALSE),0)</f>
        <v>0</v>
      </c>
      <c r="M2041">
        <f>IFERROR(VLOOKUP(D2041:D2753,'Факторы ликвидности'!C$4:L$2204,8,FALSE),0)</f>
        <v>0</v>
      </c>
      <c r="N2041">
        <f>IFERROR(VLOOKUP(D2041:D2753,'Факторы ликвидности'!C$4:L$2204,10,FALSE),0)</f>
        <v>0</v>
      </c>
    </row>
    <row r="2042" spans="2:14" x14ac:dyDescent="0.3">
      <c r="B2042">
        <v>2038</v>
      </c>
      <c r="C2042" s="16">
        <f t="shared" si="36"/>
        <v>5</v>
      </c>
      <c r="D2042" s="17">
        <v>41754</v>
      </c>
      <c r="E2042">
        <f>IFERROR(VLOOKUP(D2041:D2754,'Остатки на корсчетах'!B$3:D$4956,2,FALSE),0)</f>
        <v>1087.0999999999999</v>
      </c>
      <c r="F2042">
        <f>IFERROR(VLOOKUP(D2042:D2754,Сальдо!C$3:D$4010,2,FALSE),0)</f>
        <v>-116</v>
      </c>
      <c r="G2042">
        <f>IFERROR(VLOOKUP(D2042:D2754,'Факторы ликвидности'!C$4:L$2204,2,FALSE),0)</f>
        <v>-15.32</v>
      </c>
      <c r="H2042">
        <f>IFERROR(VLOOKUP(D2042:D2754,'Факторы ликвидности'!C$4:L$2204,3,FALSE),0)</f>
        <v>-224.63</v>
      </c>
      <c r="I2042">
        <f>IFERROR(VLOOKUP(D2042:D2754,'Факторы ликвидности'!C$4:L$2204,4,FALSE),0)</f>
        <v>0</v>
      </c>
      <c r="J2042">
        <f>IFERROR(VLOOKUP(D2042:D2754,'Факторы ликвидности'!C$4:L$2204,5,FALSE),0)</f>
        <v>0</v>
      </c>
      <c r="K2042">
        <f>IFERROR(VLOOKUP(D2042:D2754,'Факторы ликвидности'!C$4:L$2204,6,FALSE),0)</f>
        <v>0</v>
      </c>
      <c r="L2042">
        <f>IFERROR(VLOOKUP(D2042:D2754,'Факторы ликвидности'!C$4:L$2204,7,FALSE),0)</f>
        <v>0</v>
      </c>
      <c r="M2042">
        <f>IFERROR(VLOOKUP(D2042:D2754,'Факторы ликвидности'!C$4:L$2204,8,FALSE),0)</f>
        <v>0</v>
      </c>
      <c r="N2042">
        <f>IFERROR(VLOOKUP(D2042:D2754,'Факторы ликвидности'!C$4:L$2204,10,FALSE),0)</f>
        <v>316.37</v>
      </c>
    </row>
    <row r="2043" spans="2:14" x14ac:dyDescent="0.3">
      <c r="B2043">
        <v>2039</v>
      </c>
      <c r="C2043" s="16">
        <f t="shared" si="36"/>
        <v>4</v>
      </c>
      <c r="D2043" s="17">
        <v>41753</v>
      </c>
      <c r="E2043">
        <f>IFERROR(VLOOKUP(D2042:D2755,'Остатки на корсчетах'!B$3:D$4956,2,FALSE),0)</f>
        <v>1134.0999999999999</v>
      </c>
      <c r="F2043">
        <f>IFERROR(VLOOKUP(D2043:D2755,Сальдо!C$3:D$4010,2,FALSE),0)</f>
        <v>-34.4</v>
      </c>
      <c r="G2043">
        <f>IFERROR(VLOOKUP(D2043:D2755,'Факторы ликвидности'!C$4:L$2204,2,FALSE),0)</f>
        <v>-7.08</v>
      </c>
      <c r="H2043">
        <f>IFERROR(VLOOKUP(D2043:D2755,'Факторы ликвидности'!C$4:L$2204,3,FALSE),0)</f>
        <v>-121.42</v>
      </c>
      <c r="I2043">
        <f>IFERROR(VLOOKUP(D2043:D2755,'Факторы ликвидности'!C$4:L$2204,4,FALSE),0)</f>
        <v>0</v>
      </c>
      <c r="J2043">
        <f>IFERROR(VLOOKUP(D2043:D2755,'Факторы ликвидности'!C$4:L$2204,5,FALSE),0)</f>
        <v>0</v>
      </c>
      <c r="K2043">
        <f>IFERROR(VLOOKUP(D2043:D2755,'Факторы ликвидности'!C$4:L$2204,6,FALSE),0)</f>
        <v>0</v>
      </c>
      <c r="L2043">
        <f>IFERROR(VLOOKUP(D2043:D2755,'Факторы ликвидности'!C$4:L$2204,7,FALSE),0)</f>
        <v>0</v>
      </c>
      <c r="M2043">
        <f>IFERROR(VLOOKUP(D2043:D2755,'Факторы ликвидности'!C$4:L$2204,8,FALSE),0)</f>
        <v>0</v>
      </c>
      <c r="N2043">
        <f>IFERROR(VLOOKUP(D2043:D2755,'Факторы ликвидности'!C$4:L$2204,10,FALSE),0)</f>
        <v>85.21</v>
      </c>
    </row>
    <row r="2044" spans="2:14" x14ac:dyDescent="0.3">
      <c r="B2044">
        <v>2040</v>
      </c>
      <c r="C2044" s="16">
        <f t="shared" si="36"/>
        <v>3</v>
      </c>
      <c r="D2044" s="17">
        <v>41752</v>
      </c>
      <c r="E2044">
        <f>IFERROR(VLOOKUP(D2043:D2756,'Остатки на корсчетах'!B$3:D$4956,2,FALSE),0)</f>
        <v>1099.7</v>
      </c>
      <c r="F2044">
        <f>IFERROR(VLOOKUP(D2044:D2756,Сальдо!C$3:D$4010,2,FALSE),0)</f>
        <v>-7.1</v>
      </c>
      <c r="G2044">
        <f>IFERROR(VLOOKUP(D2044:D2756,'Факторы ликвидности'!C$4:L$2204,2,FALSE),0)</f>
        <v>9.7899999999999991</v>
      </c>
      <c r="H2044">
        <f>IFERROR(VLOOKUP(D2044:D2756,'Факторы ликвидности'!C$4:L$2204,3,FALSE),0)</f>
        <v>-6.58</v>
      </c>
      <c r="I2044">
        <f>IFERROR(VLOOKUP(D2044:D2756,'Факторы ликвидности'!C$4:L$2204,4,FALSE),0)</f>
        <v>0</v>
      </c>
      <c r="J2044">
        <f>IFERROR(VLOOKUP(D2044:D2756,'Факторы ликвидности'!C$4:L$2204,5,FALSE),0)</f>
        <v>0</v>
      </c>
      <c r="K2044">
        <f>IFERROR(VLOOKUP(D2044:D2756,'Факторы ликвидности'!C$4:L$2204,6,FALSE),0)</f>
        <v>0</v>
      </c>
      <c r="L2044">
        <f>IFERROR(VLOOKUP(D2044:D2756,'Факторы ликвидности'!C$4:L$2204,7,FALSE),0)</f>
        <v>0</v>
      </c>
      <c r="M2044">
        <f>IFERROR(VLOOKUP(D2044:D2756,'Факторы ликвидности'!C$4:L$2204,8,FALSE),0)</f>
        <v>0</v>
      </c>
      <c r="N2044">
        <f>IFERROR(VLOOKUP(D2044:D2756,'Факторы ликвидности'!C$4:L$2204,10,FALSE),0)</f>
        <v>34.81</v>
      </c>
    </row>
    <row r="2045" spans="2:14" x14ac:dyDescent="0.3">
      <c r="B2045">
        <v>2041</v>
      </c>
      <c r="C2045" s="18">
        <f t="shared" si="36"/>
        <v>2</v>
      </c>
      <c r="D2045" s="8">
        <v>41751</v>
      </c>
      <c r="E2045">
        <f>IFERROR(VLOOKUP(D2044:D2757,'Остатки на корсчетах'!B$3:D$4956,2,FALSE),0)</f>
        <v>1102.5</v>
      </c>
      <c r="F2045">
        <f>IFERROR(VLOOKUP(D2045:D2757,Сальдо!C$3:D$4010,2,FALSE),0)</f>
        <v>-126.2</v>
      </c>
      <c r="G2045">
        <f>IFERROR(VLOOKUP(D2045:D2757,'Факторы ликвидности'!C$4:L$2204,2,FALSE),0)</f>
        <v>27.97</v>
      </c>
      <c r="H2045">
        <f>IFERROR(VLOOKUP(D2045:D2757,'Факторы ликвидности'!C$4:L$2204,3,FALSE),0)</f>
        <v>19.84</v>
      </c>
      <c r="I2045">
        <f>IFERROR(VLOOKUP(D2045:D2757,'Факторы ликвидности'!C$4:L$2204,4,FALSE),0)</f>
        <v>0</v>
      </c>
      <c r="J2045">
        <f>IFERROR(VLOOKUP(D2045:D2757,'Факторы ликвидности'!C$4:L$2204,5,FALSE),0)</f>
        <v>0</v>
      </c>
      <c r="K2045">
        <f>IFERROR(VLOOKUP(D2045:D2757,'Факторы ликвидности'!C$4:L$2204,6,FALSE),0)</f>
        <v>0</v>
      </c>
      <c r="L2045">
        <f>IFERROR(VLOOKUP(D2045:D2757,'Факторы ликвидности'!C$4:L$2204,7,FALSE),0)</f>
        <v>0</v>
      </c>
      <c r="M2045">
        <f>IFERROR(VLOOKUP(D2045:D2757,'Факторы ликвидности'!C$4:L$2204,8,FALSE),0)</f>
        <v>0</v>
      </c>
      <c r="N2045">
        <f>IFERROR(VLOOKUP(D2045:D2757,'Факторы ликвидности'!C$4:L$2204,10,FALSE),0)</f>
        <v>-46.04</v>
      </c>
    </row>
    <row r="2046" spans="2:14" x14ac:dyDescent="0.3">
      <c r="B2046">
        <v>2042</v>
      </c>
      <c r="C2046" s="18">
        <f t="shared" si="36"/>
        <v>1</v>
      </c>
      <c r="D2046" s="8">
        <v>41750</v>
      </c>
      <c r="E2046">
        <f>IFERROR(VLOOKUP(D2045:D2758,'Остатки на корсчетах'!B$3:D$4956,2,FALSE),0)</f>
        <v>952</v>
      </c>
      <c r="F2046">
        <f>IFERROR(VLOOKUP(D2046:D2758,Сальдо!C$3:D$4010,2,FALSE),0)</f>
        <v>-76.8</v>
      </c>
      <c r="G2046">
        <f>IFERROR(VLOOKUP(D2046:D2758,'Факторы ликвидности'!C$4:L$2204,2,FALSE),0)</f>
        <v>36.049999999999997</v>
      </c>
      <c r="H2046">
        <f>IFERROR(VLOOKUP(D2046:D2758,'Факторы ликвидности'!C$4:L$2204,3,FALSE),0)</f>
        <v>-209.52</v>
      </c>
      <c r="I2046">
        <f>IFERROR(VLOOKUP(D2046:D2758,'Факторы ликвидности'!C$4:L$2204,4,FALSE),0)</f>
        <v>0</v>
      </c>
      <c r="J2046">
        <f>IFERROR(VLOOKUP(D2046:D2758,'Факторы ликвидности'!C$4:L$2204,5,FALSE),0)</f>
        <v>0</v>
      </c>
      <c r="K2046">
        <f>IFERROR(VLOOKUP(D2046:D2758,'Факторы ликвидности'!C$4:L$2204,6,FALSE),0)</f>
        <v>0</v>
      </c>
      <c r="L2046">
        <f>IFERROR(VLOOKUP(D2046:D2758,'Факторы ликвидности'!C$4:L$2204,7,FALSE),0)</f>
        <v>0</v>
      </c>
      <c r="M2046">
        <f>IFERROR(VLOOKUP(D2046:D2758,'Факторы ликвидности'!C$4:L$2204,8,FALSE),0)</f>
        <v>-0.01</v>
      </c>
      <c r="N2046">
        <f>IFERROR(VLOOKUP(D2046:D2758,'Факторы ликвидности'!C$4:L$2204,10,FALSE),0)</f>
        <v>327.16000000000003</v>
      </c>
    </row>
    <row r="2047" spans="2:14" x14ac:dyDescent="0.3">
      <c r="B2047">
        <v>2043</v>
      </c>
      <c r="C2047" s="18">
        <f t="shared" si="36"/>
        <v>7</v>
      </c>
      <c r="D2047" s="19">
        <v>41749</v>
      </c>
      <c r="E2047">
        <f>IFERROR(VLOOKUP(D2046:D2759,'Остатки на корсчетах'!B$3:D$4956,2,FALSE),0)</f>
        <v>0</v>
      </c>
      <c r="F2047">
        <f>IFERROR(VLOOKUP(D2047:D2759,Сальдо!C$3:D$4010,2,FALSE),0)</f>
        <v>0</v>
      </c>
      <c r="G2047">
        <f>IFERROR(VLOOKUP(D2047:D2759,'Факторы ликвидности'!C$4:L$2204,2,FALSE),0)</f>
        <v>0</v>
      </c>
      <c r="H2047">
        <f>IFERROR(VLOOKUP(D2047:D2759,'Факторы ликвидности'!C$4:L$2204,3,FALSE),0)</f>
        <v>0</v>
      </c>
      <c r="I2047">
        <f>IFERROR(VLOOKUP(D2047:D2759,'Факторы ликвидности'!C$4:L$2204,4,FALSE),0)</f>
        <v>0</v>
      </c>
      <c r="J2047">
        <f>IFERROR(VLOOKUP(D2047:D2759,'Факторы ликвидности'!C$4:L$2204,5,FALSE),0)</f>
        <v>0</v>
      </c>
      <c r="K2047">
        <f>IFERROR(VLOOKUP(D2047:D2759,'Факторы ликвидности'!C$4:L$2204,6,FALSE),0)</f>
        <v>0</v>
      </c>
      <c r="L2047">
        <f>IFERROR(VLOOKUP(D2047:D2759,'Факторы ликвидности'!C$4:L$2204,7,FALSE),0)</f>
        <v>0</v>
      </c>
      <c r="M2047">
        <f>IFERROR(VLOOKUP(D2047:D2759,'Факторы ликвидности'!C$4:L$2204,8,FALSE),0)</f>
        <v>0</v>
      </c>
      <c r="N2047">
        <f>IFERROR(VLOOKUP(D2047:D2759,'Факторы ликвидности'!C$4:L$2204,10,FALSE),0)</f>
        <v>0</v>
      </c>
    </row>
    <row r="2048" spans="2:14" x14ac:dyDescent="0.3">
      <c r="B2048">
        <v>2044</v>
      </c>
      <c r="C2048" s="18">
        <f t="shared" si="36"/>
        <v>6</v>
      </c>
      <c r="D2048" s="19">
        <v>41748</v>
      </c>
      <c r="E2048">
        <f>IFERROR(VLOOKUP(D2047:D2760,'Остатки на корсчетах'!B$3:D$4956,2,FALSE),0)</f>
        <v>0</v>
      </c>
      <c r="F2048">
        <f>IFERROR(VLOOKUP(D2048:D2760,Сальдо!C$3:D$4010,2,FALSE),0)</f>
        <v>0</v>
      </c>
      <c r="G2048">
        <f>IFERROR(VLOOKUP(D2048:D2760,'Факторы ликвидности'!C$4:L$2204,2,FALSE),0)</f>
        <v>0</v>
      </c>
      <c r="H2048">
        <f>IFERROR(VLOOKUP(D2048:D2760,'Факторы ликвидности'!C$4:L$2204,3,FALSE),0)</f>
        <v>0</v>
      </c>
      <c r="I2048">
        <f>IFERROR(VLOOKUP(D2048:D2760,'Факторы ликвидности'!C$4:L$2204,4,FALSE),0)</f>
        <v>0</v>
      </c>
      <c r="J2048">
        <f>IFERROR(VLOOKUP(D2048:D2760,'Факторы ликвидности'!C$4:L$2204,5,FALSE),0)</f>
        <v>0</v>
      </c>
      <c r="K2048">
        <f>IFERROR(VLOOKUP(D2048:D2760,'Факторы ликвидности'!C$4:L$2204,6,FALSE),0)</f>
        <v>0</v>
      </c>
      <c r="L2048">
        <f>IFERROR(VLOOKUP(D2048:D2760,'Факторы ликвидности'!C$4:L$2204,7,FALSE),0)</f>
        <v>0</v>
      </c>
      <c r="M2048">
        <f>IFERROR(VLOOKUP(D2048:D2760,'Факторы ликвидности'!C$4:L$2204,8,FALSE),0)</f>
        <v>0</v>
      </c>
      <c r="N2048">
        <f>IFERROR(VLOOKUP(D2048:D2760,'Факторы ликвидности'!C$4:L$2204,10,FALSE),0)</f>
        <v>0</v>
      </c>
    </row>
    <row r="2049" spans="2:14" x14ac:dyDescent="0.3">
      <c r="B2049">
        <v>2045</v>
      </c>
      <c r="C2049" s="18">
        <f t="shared" si="36"/>
        <v>5</v>
      </c>
      <c r="D2049" s="19">
        <v>41747</v>
      </c>
      <c r="E2049">
        <f>IFERROR(VLOOKUP(D2048:D2761,'Остатки на корсчетах'!B$3:D$4956,2,FALSE),0)</f>
        <v>1030.4000000000001</v>
      </c>
      <c r="F2049">
        <f>IFERROR(VLOOKUP(D2049:D2761,Сальдо!C$3:D$4010,2,FALSE),0)</f>
        <v>-8.1999999999999993</v>
      </c>
      <c r="G2049">
        <f>IFERROR(VLOOKUP(D2049:D2761,'Факторы ликвидности'!C$4:L$2204,2,FALSE),0)</f>
        <v>-38.979999999999997</v>
      </c>
      <c r="H2049">
        <f>IFERROR(VLOOKUP(D2049:D2761,'Факторы ликвидности'!C$4:L$2204,3,FALSE),0)</f>
        <v>-106.26</v>
      </c>
      <c r="I2049">
        <f>IFERROR(VLOOKUP(D2049:D2761,'Факторы ликвидности'!C$4:L$2204,4,FALSE),0)</f>
        <v>0</v>
      </c>
      <c r="J2049">
        <f>IFERROR(VLOOKUP(D2049:D2761,'Факторы ликвидности'!C$4:L$2204,5,FALSE),0)</f>
        <v>0</v>
      </c>
      <c r="K2049">
        <f>IFERROR(VLOOKUP(D2049:D2761,'Факторы ликвидности'!C$4:L$2204,6,FALSE),0)</f>
        <v>0</v>
      </c>
      <c r="L2049">
        <f>IFERROR(VLOOKUP(D2049:D2761,'Факторы ликвидности'!C$4:L$2204,7,FALSE),0)</f>
        <v>0</v>
      </c>
      <c r="M2049">
        <f>IFERROR(VLOOKUP(D2049:D2761,'Факторы ликвидности'!C$4:L$2204,8,FALSE),0)</f>
        <v>0</v>
      </c>
      <c r="N2049">
        <f>IFERROR(VLOOKUP(D2049:D2761,'Факторы ликвидности'!C$4:L$2204,10,FALSE),0)</f>
        <v>70.11</v>
      </c>
    </row>
    <row r="2050" spans="2:14" x14ac:dyDescent="0.3">
      <c r="B2050">
        <v>2046</v>
      </c>
      <c r="C2050" s="18">
        <f t="shared" si="36"/>
        <v>4</v>
      </c>
      <c r="D2050" s="19">
        <v>41746</v>
      </c>
      <c r="E2050">
        <f>IFERROR(VLOOKUP(D2049:D2762,'Остатки на корсчетах'!B$3:D$4956,2,FALSE),0)</f>
        <v>1109.5</v>
      </c>
      <c r="F2050">
        <f>IFERROR(VLOOKUP(D2050:D2762,Сальдо!C$3:D$4010,2,FALSE),0)</f>
        <v>-23.1</v>
      </c>
      <c r="G2050">
        <f>IFERROR(VLOOKUP(D2050:D2762,'Факторы ликвидности'!C$4:L$2204,2,FALSE),0)</f>
        <v>-37.840000000000003</v>
      </c>
      <c r="H2050">
        <f>IFERROR(VLOOKUP(D2050:D2762,'Факторы ликвидности'!C$4:L$2204,3,FALSE),0)</f>
        <v>-23.17</v>
      </c>
      <c r="I2050">
        <f>IFERROR(VLOOKUP(D2050:D2762,'Факторы ликвидности'!C$4:L$2204,4,FALSE),0)</f>
        <v>0</v>
      </c>
      <c r="J2050">
        <f>IFERROR(VLOOKUP(D2050:D2762,'Факторы ликвидности'!C$4:L$2204,5,FALSE),0)</f>
        <v>0</v>
      </c>
      <c r="K2050">
        <f>IFERROR(VLOOKUP(D2050:D2762,'Факторы ликвидности'!C$4:L$2204,6,FALSE),0)</f>
        <v>0</v>
      </c>
      <c r="L2050">
        <f>IFERROR(VLOOKUP(D2050:D2762,'Факторы ликвидности'!C$4:L$2204,7,FALSE),0)</f>
        <v>0</v>
      </c>
      <c r="M2050">
        <f>IFERROR(VLOOKUP(D2050:D2762,'Факторы ликвидности'!C$4:L$2204,8,FALSE),0)</f>
        <v>-0.13</v>
      </c>
      <c r="N2050">
        <f>IFERROR(VLOOKUP(D2050:D2762,'Факторы ликвидности'!C$4:L$2204,10,FALSE),0)</f>
        <v>-13.93</v>
      </c>
    </row>
    <row r="2051" spans="2:14" x14ac:dyDescent="0.3">
      <c r="B2051">
        <v>2047</v>
      </c>
      <c r="C2051" s="18">
        <f t="shared" si="36"/>
        <v>3</v>
      </c>
      <c r="D2051" s="19">
        <v>41745</v>
      </c>
      <c r="E2051">
        <f>IFERROR(VLOOKUP(D2050:D2763,'Остатки на корсчетах'!B$3:D$4956,2,FALSE),0)</f>
        <v>1086.0999999999999</v>
      </c>
      <c r="F2051">
        <f>IFERROR(VLOOKUP(D2051:D2763,Сальдо!C$3:D$4010,2,FALSE),0)</f>
        <v>-92.9</v>
      </c>
      <c r="G2051">
        <f>IFERROR(VLOOKUP(D2051:D2763,'Факторы ликвидности'!C$4:L$2204,2,FALSE),0)</f>
        <v>-13.78</v>
      </c>
      <c r="H2051">
        <f>IFERROR(VLOOKUP(D2051:D2763,'Факторы ликвидности'!C$4:L$2204,3,FALSE),0)</f>
        <v>113.45</v>
      </c>
      <c r="I2051">
        <f>IFERROR(VLOOKUP(D2051:D2763,'Факторы ликвидности'!C$4:L$2204,4,FALSE),0)</f>
        <v>0</v>
      </c>
      <c r="J2051">
        <f>IFERROR(VLOOKUP(D2051:D2763,'Факторы ликвидности'!C$4:L$2204,5,FALSE),0)</f>
        <v>0</v>
      </c>
      <c r="K2051">
        <f>IFERROR(VLOOKUP(D2051:D2763,'Факторы ликвидности'!C$4:L$2204,6,FALSE),0)</f>
        <v>0</v>
      </c>
      <c r="L2051">
        <f>IFERROR(VLOOKUP(D2051:D2763,'Факторы ликвидности'!C$4:L$2204,7,FALSE),0)</f>
        <v>0</v>
      </c>
      <c r="M2051">
        <f>IFERROR(VLOOKUP(D2051:D2763,'Факторы ликвидности'!C$4:L$2204,8,FALSE),0)</f>
        <v>-2.4700000000000002</v>
      </c>
      <c r="N2051">
        <f>IFERROR(VLOOKUP(D2051:D2763,'Факторы ликвидности'!C$4:L$2204,10,FALSE),0)</f>
        <v>-70.13</v>
      </c>
    </row>
    <row r="2052" spans="2:14" x14ac:dyDescent="0.3">
      <c r="B2052">
        <v>2048</v>
      </c>
      <c r="C2052" s="16">
        <f t="shared" si="36"/>
        <v>2</v>
      </c>
      <c r="D2052" s="17">
        <v>41744</v>
      </c>
      <c r="E2052">
        <f>IFERROR(VLOOKUP(D2051:D2764,'Остатки на корсчетах'!B$3:D$4956,2,FALSE),0)</f>
        <v>1033.5999999999999</v>
      </c>
      <c r="F2052">
        <f>IFERROR(VLOOKUP(D2052:D2764,Сальдо!C$3:D$4010,2,FALSE),0)</f>
        <v>-5.0999999999999996</v>
      </c>
      <c r="G2052">
        <f>IFERROR(VLOOKUP(D2052:D2764,'Факторы ликвидности'!C$4:L$2204,2,FALSE),0)</f>
        <v>-5.28</v>
      </c>
      <c r="H2052">
        <f>IFERROR(VLOOKUP(D2052:D2764,'Факторы ликвидности'!C$4:L$2204,3,FALSE),0)</f>
        <v>-49.38</v>
      </c>
      <c r="I2052">
        <f>IFERROR(VLOOKUP(D2052:D2764,'Факторы ликвидности'!C$4:L$2204,4,FALSE),0)</f>
        <v>0</v>
      </c>
      <c r="J2052">
        <f>IFERROR(VLOOKUP(D2052:D2764,'Факторы ликвидности'!C$4:L$2204,5,FALSE),0)</f>
        <v>0</v>
      </c>
      <c r="K2052">
        <f>IFERROR(VLOOKUP(D2052:D2764,'Факторы ликвидности'!C$4:L$2204,6,FALSE),0)</f>
        <v>0</v>
      </c>
      <c r="L2052">
        <f>IFERROR(VLOOKUP(D2052:D2764,'Факторы ликвидности'!C$4:L$2204,7,FALSE),0)</f>
        <v>0</v>
      </c>
      <c r="M2052">
        <f>IFERROR(VLOOKUP(D2052:D2764,'Факторы ликвидности'!C$4:L$2204,8,FALSE),0)</f>
        <v>12.87</v>
      </c>
      <c r="N2052">
        <f>IFERROR(VLOOKUP(D2052:D2764,'Факторы ликвидности'!C$4:L$2204,10,FALSE),0)</f>
        <v>97.98</v>
      </c>
    </row>
    <row r="2053" spans="2:14" x14ac:dyDescent="0.3">
      <c r="B2053">
        <v>2049</v>
      </c>
      <c r="C2053" s="16">
        <f t="shared" si="36"/>
        <v>1</v>
      </c>
      <c r="D2053" s="17">
        <v>41743</v>
      </c>
      <c r="E2053">
        <f>IFERROR(VLOOKUP(D2052:D2765,'Остатки на корсчетах'!B$3:D$4956,2,FALSE),0)</f>
        <v>1055.7</v>
      </c>
      <c r="F2053">
        <f>IFERROR(VLOOKUP(D2053:D2765,Сальдо!C$3:D$4010,2,FALSE),0)</f>
        <v>33.200000000000003</v>
      </c>
      <c r="G2053">
        <f>IFERROR(VLOOKUP(D2053:D2765,'Факторы ликвидности'!C$4:L$2204,2,FALSE),0)</f>
        <v>8.5</v>
      </c>
      <c r="H2053">
        <f>IFERROR(VLOOKUP(D2053:D2765,'Факторы ликвидности'!C$4:L$2204,3,FALSE),0)</f>
        <v>-65.819999999999993</v>
      </c>
      <c r="I2053">
        <f>IFERROR(VLOOKUP(D2053:D2765,'Факторы ликвидности'!C$4:L$2204,4,FALSE),0)</f>
        <v>0</v>
      </c>
      <c r="J2053">
        <f>IFERROR(VLOOKUP(D2053:D2765,'Факторы ликвидности'!C$4:L$2204,5,FALSE),0)</f>
        <v>0</v>
      </c>
      <c r="K2053">
        <f>IFERROR(VLOOKUP(D2053:D2765,'Факторы ликвидности'!C$4:L$2204,6,FALSE),0)</f>
        <v>0</v>
      </c>
      <c r="L2053">
        <f>IFERROR(VLOOKUP(D2053:D2765,'Факторы ликвидности'!C$4:L$2204,7,FALSE),0)</f>
        <v>0</v>
      </c>
      <c r="M2053">
        <f>IFERROR(VLOOKUP(D2053:D2765,'Факторы ликвидности'!C$4:L$2204,8,FALSE),0)</f>
        <v>-0.33</v>
      </c>
      <c r="N2053">
        <f>IFERROR(VLOOKUP(D2053:D2765,'Факторы ликвидности'!C$4:L$2204,10,FALSE),0)</f>
        <v>39.19</v>
      </c>
    </row>
    <row r="2054" spans="2:14" x14ac:dyDescent="0.3">
      <c r="B2054">
        <v>2050</v>
      </c>
      <c r="C2054" s="16">
        <f t="shared" ref="C2054:C2117" si="37">WEEKDAY(D2054,2)</f>
        <v>7</v>
      </c>
      <c r="D2054" s="17">
        <v>41742</v>
      </c>
      <c r="E2054">
        <f>IFERROR(VLOOKUP(D2053:D2766,'Остатки на корсчетах'!B$3:D$4956,2,FALSE),0)</f>
        <v>0</v>
      </c>
      <c r="F2054">
        <f>IFERROR(VLOOKUP(D2054:D2766,Сальдо!C$3:D$4010,2,FALSE),0)</f>
        <v>0</v>
      </c>
      <c r="G2054">
        <f>IFERROR(VLOOKUP(D2054:D2766,'Факторы ликвидности'!C$4:L$2204,2,FALSE),0)</f>
        <v>0</v>
      </c>
      <c r="H2054">
        <f>IFERROR(VLOOKUP(D2054:D2766,'Факторы ликвидности'!C$4:L$2204,3,FALSE),0)</f>
        <v>0</v>
      </c>
      <c r="I2054">
        <f>IFERROR(VLOOKUP(D2054:D2766,'Факторы ликвидности'!C$4:L$2204,4,FALSE),0)</f>
        <v>0</v>
      </c>
      <c r="J2054">
        <f>IFERROR(VLOOKUP(D2054:D2766,'Факторы ликвидности'!C$4:L$2204,5,FALSE),0)</f>
        <v>0</v>
      </c>
      <c r="K2054">
        <f>IFERROR(VLOOKUP(D2054:D2766,'Факторы ликвидности'!C$4:L$2204,6,FALSE),0)</f>
        <v>0</v>
      </c>
      <c r="L2054">
        <f>IFERROR(VLOOKUP(D2054:D2766,'Факторы ликвидности'!C$4:L$2204,7,FALSE),0)</f>
        <v>0</v>
      </c>
      <c r="M2054">
        <f>IFERROR(VLOOKUP(D2054:D2766,'Факторы ликвидности'!C$4:L$2204,8,FALSE),0)</f>
        <v>0</v>
      </c>
      <c r="N2054">
        <f>IFERROR(VLOOKUP(D2054:D2766,'Факторы ликвидности'!C$4:L$2204,10,FALSE),0)</f>
        <v>0</v>
      </c>
    </row>
    <row r="2055" spans="2:14" x14ac:dyDescent="0.3">
      <c r="B2055">
        <v>2051</v>
      </c>
      <c r="C2055" s="16">
        <f t="shared" si="37"/>
        <v>6</v>
      </c>
      <c r="D2055" s="17">
        <v>41741</v>
      </c>
      <c r="E2055">
        <f>IFERROR(VLOOKUP(D2054:D2767,'Остатки на корсчетах'!B$3:D$4956,2,FALSE),0)</f>
        <v>0</v>
      </c>
      <c r="F2055">
        <f>IFERROR(VLOOKUP(D2055:D2767,Сальдо!C$3:D$4010,2,FALSE),0)</f>
        <v>0</v>
      </c>
      <c r="G2055">
        <f>IFERROR(VLOOKUP(D2055:D2767,'Факторы ликвидности'!C$4:L$2204,2,FALSE),0)</f>
        <v>0</v>
      </c>
      <c r="H2055">
        <f>IFERROR(VLOOKUP(D2055:D2767,'Факторы ликвидности'!C$4:L$2204,3,FALSE),0)</f>
        <v>0</v>
      </c>
      <c r="I2055">
        <f>IFERROR(VLOOKUP(D2055:D2767,'Факторы ликвидности'!C$4:L$2204,4,FALSE),0)</f>
        <v>0</v>
      </c>
      <c r="J2055">
        <f>IFERROR(VLOOKUP(D2055:D2767,'Факторы ликвидности'!C$4:L$2204,5,FALSE),0)</f>
        <v>0</v>
      </c>
      <c r="K2055">
        <f>IFERROR(VLOOKUP(D2055:D2767,'Факторы ликвидности'!C$4:L$2204,6,FALSE),0)</f>
        <v>0</v>
      </c>
      <c r="L2055">
        <f>IFERROR(VLOOKUP(D2055:D2767,'Факторы ликвидности'!C$4:L$2204,7,FALSE),0)</f>
        <v>0</v>
      </c>
      <c r="M2055">
        <f>IFERROR(VLOOKUP(D2055:D2767,'Факторы ликвидности'!C$4:L$2204,8,FALSE),0)</f>
        <v>0</v>
      </c>
      <c r="N2055">
        <f>IFERROR(VLOOKUP(D2055:D2767,'Факторы ликвидности'!C$4:L$2204,10,FALSE),0)</f>
        <v>0</v>
      </c>
    </row>
    <row r="2056" spans="2:14" x14ac:dyDescent="0.3">
      <c r="B2056">
        <v>2052</v>
      </c>
      <c r="C2056" s="16">
        <f t="shared" si="37"/>
        <v>5</v>
      </c>
      <c r="D2056" s="17">
        <v>41740</v>
      </c>
      <c r="E2056">
        <f>IFERROR(VLOOKUP(D2055:D2768,'Остатки на корсчетах'!B$3:D$4956,2,FALSE),0)</f>
        <v>1146</v>
      </c>
      <c r="F2056">
        <f>IFERROR(VLOOKUP(D2056:D2768,Сальдо!C$3:D$4010,2,FALSE),0)</f>
        <v>24.2</v>
      </c>
      <c r="G2056">
        <f>IFERROR(VLOOKUP(D2056:D2768,'Факторы ликвидности'!C$4:L$2204,2,FALSE),0)</f>
        <v>-51.68</v>
      </c>
      <c r="H2056">
        <f>IFERROR(VLOOKUP(D2056:D2768,'Факторы ликвидности'!C$4:L$2204,3,FALSE),0)</f>
        <v>56.89</v>
      </c>
      <c r="I2056">
        <f>IFERROR(VLOOKUP(D2056:D2768,'Факторы ликвидности'!C$4:L$2204,4,FALSE),0)</f>
        <v>0</v>
      </c>
      <c r="J2056">
        <f>IFERROR(VLOOKUP(D2056:D2768,'Факторы ликвидности'!C$4:L$2204,5,FALSE),0)</f>
        <v>0</v>
      </c>
      <c r="K2056">
        <f>IFERROR(VLOOKUP(D2056:D2768,'Факторы ликвидности'!C$4:L$2204,6,FALSE),0)</f>
        <v>0</v>
      </c>
      <c r="L2056">
        <f>IFERROR(VLOOKUP(D2056:D2768,'Факторы ликвидности'!C$4:L$2204,7,FALSE),0)</f>
        <v>0</v>
      </c>
      <c r="M2056">
        <f>IFERROR(VLOOKUP(D2056:D2768,'Факторы ликвидности'!C$4:L$2204,8,FALSE),0)</f>
        <v>0</v>
      </c>
      <c r="N2056">
        <f>IFERROR(VLOOKUP(D2056:D2768,'Факторы ликвидности'!C$4:L$2204,10,FALSE),0)</f>
        <v>-88.39</v>
      </c>
    </row>
    <row r="2057" spans="2:14" x14ac:dyDescent="0.3">
      <c r="B2057">
        <v>2053</v>
      </c>
      <c r="C2057" s="16">
        <f t="shared" si="37"/>
        <v>4</v>
      </c>
      <c r="D2057" s="17">
        <v>41739</v>
      </c>
      <c r="E2057">
        <f>IFERROR(VLOOKUP(D2056:D2769,'Остатки на корсчетах'!B$3:D$4956,2,FALSE),0)</f>
        <v>824.1</v>
      </c>
      <c r="F2057">
        <f>IFERROR(VLOOKUP(D2057:D2769,Сальдо!C$3:D$4010,2,FALSE),0)</f>
        <v>366.8</v>
      </c>
      <c r="G2057">
        <f>IFERROR(VLOOKUP(D2057:D2769,'Факторы ликвидности'!C$4:L$2204,2,FALSE),0)</f>
        <v>-38.14</v>
      </c>
      <c r="H2057">
        <f>IFERROR(VLOOKUP(D2057:D2769,'Факторы ликвидности'!C$4:L$2204,3,FALSE),0)</f>
        <v>21.18</v>
      </c>
      <c r="I2057">
        <f>IFERROR(VLOOKUP(D2057:D2769,'Факторы ликвидности'!C$4:L$2204,4,FALSE),0)</f>
        <v>0</v>
      </c>
      <c r="J2057">
        <f>IFERROR(VLOOKUP(D2057:D2769,'Факторы ликвидности'!C$4:L$2204,5,FALSE),0)</f>
        <v>0</v>
      </c>
      <c r="K2057">
        <f>IFERROR(VLOOKUP(D2057:D2769,'Факторы ликвидности'!C$4:L$2204,6,FALSE),0)</f>
        <v>0</v>
      </c>
      <c r="L2057">
        <f>IFERROR(VLOOKUP(D2057:D2769,'Факторы ликвидности'!C$4:L$2204,7,FALSE),0)</f>
        <v>0</v>
      </c>
      <c r="M2057">
        <f>IFERROR(VLOOKUP(D2057:D2769,'Факторы ликвидности'!C$4:L$2204,8,FALSE),0)</f>
        <v>0</v>
      </c>
      <c r="N2057">
        <f>IFERROR(VLOOKUP(D2057:D2769,'Факторы ликвидности'!C$4:L$2204,10,FALSE),0)</f>
        <v>346.01</v>
      </c>
    </row>
    <row r="2058" spans="2:14" x14ac:dyDescent="0.3">
      <c r="B2058">
        <v>2054</v>
      </c>
      <c r="C2058" s="16">
        <f t="shared" si="37"/>
        <v>3</v>
      </c>
      <c r="D2058" s="17">
        <v>41738</v>
      </c>
      <c r="E2058">
        <f>IFERROR(VLOOKUP(D2057:D2770,'Остатки на корсчетах'!B$3:D$4956,2,FALSE),0)</f>
        <v>986.3</v>
      </c>
      <c r="F2058">
        <f>IFERROR(VLOOKUP(D2058:D2770,Сальдо!C$3:D$4010,2,FALSE),0)</f>
        <v>189.3</v>
      </c>
      <c r="G2058">
        <f>IFERROR(VLOOKUP(D2058:D2770,'Факторы ликвидности'!C$4:L$2204,2,FALSE),0)</f>
        <v>-16.41</v>
      </c>
      <c r="H2058">
        <f>IFERROR(VLOOKUP(D2058:D2770,'Факторы ликвидности'!C$4:L$2204,3,FALSE),0)</f>
        <v>38.270000000000003</v>
      </c>
      <c r="I2058">
        <f>IFERROR(VLOOKUP(D2058:D2770,'Факторы ликвидности'!C$4:L$2204,4,FALSE),0)</f>
        <v>0</v>
      </c>
      <c r="J2058">
        <f>IFERROR(VLOOKUP(D2058:D2770,'Факторы ликвидности'!C$4:L$2204,5,FALSE),0)</f>
        <v>0</v>
      </c>
      <c r="K2058">
        <f>IFERROR(VLOOKUP(D2058:D2770,'Факторы ликвидности'!C$4:L$2204,6,FALSE),0)</f>
        <v>0</v>
      </c>
      <c r="L2058">
        <f>IFERROR(VLOOKUP(D2058:D2770,'Факторы ликвидности'!C$4:L$2204,7,FALSE),0)</f>
        <v>0</v>
      </c>
      <c r="M2058">
        <f>IFERROR(VLOOKUP(D2058:D2770,'Факторы ликвидности'!C$4:L$2204,8,FALSE),0)</f>
        <v>0.48</v>
      </c>
      <c r="N2058">
        <f>IFERROR(VLOOKUP(D2058:D2770,'Факторы ликвидности'!C$4:L$2204,10,FALSE),0)</f>
        <v>-177.5</v>
      </c>
    </row>
    <row r="2059" spans="2:14" x14ac:dyDescent="0.3">
      <c r="B2059">
        <v>2055</v>
      </c>
      <c r="C2059" s="18">
        <f t="shared" si="37"/>
        <v>2</v>
      </c>
      <c r="D2059" s="8">
        <v>41737</v>
      </c>
      <c r="E2059">
        <f>IFERROR(VLOOKUP(D2058:D2771,'Остатки на корсчетах'!B$3:D$4956,2,FALSE),0)</f>
        <v>946.8</v>
      </c>
      <c r="F2059">
        <f>IFERROR(VLOOKUP(D2059:D2771,Сальдо!C$3:D$4010,2,FALSE),0)</f>
        <v>4.2</v>
      </c>
      <c r="G2059">
        <f>IFERROR(VLOOKUP(D2059:D2771,'Факторы ликвидности'!C$4:L$2204,2,FALSE),0)</f>
        <v>6.79</v>
      </c>
      <c r="H2059">
        <f>IFERROR(VLOOKUP(D2059:D2771,'Факторы ликвидности'!C$4:L$2204,3,FALSE),0)</f>
        <v>80.86</v>
      </c>
      <c r="I2059">
        <f>IFERROR(VLOOKUP(D2059:D2771,'Факторы ликвидности'!C$4:L$2204,4,FALSE),0)</f>
        <v>0</v>
      </c>
      <c r="J2059">
        <f>IFERROR(VLOOKUP(D2059:D2771,'Факторы ликвидности'!C$4:L$2204,5,FALSE),0)</f>
        <v>0</v>
      </c>
      <c r="K2059">
        <f>IFERROR(VLOOKUP(D2059:D2771,'Факторы ликвидности'!C$4:L$2204,6,FALSE),0)</f>
        <v>0</v>
      </c>
      <c r="L2059">
        <f>IFERROR(VLOOKUP(D2059:D2771,'Факторы ликвидности'!C$4:L$2204,7,FALSE),0)</f>
        <v>0</v>
      </c>
      <c r="M2059">
        <f>IFERROR(VLOOKUP(D2059:D2771,'Факторы ликвидности'!C$4:L$2204,8,FALSE),0)</f>
        <v>0</v>
      </c>
      <c r="N2059">
        <f>IFERROR(VLOOKUP(D2059:D2771,'Факторы ликвидности'!C$4:L$2204,10,FALSE),0)</f>
        <v>-41</v>
      </c>
    </row>
    <row r="2060" spans="2:14" x14ac:dyDescent="0.3">
      <c r="B2060">
        <v>2056</v>
      </c>
      <c r="C2060" s="18">
        <f t="shared" si="37"/>
        <v>1</v>
      </c>
      <c r="D2060" s="8">
        <v>41736</v>
      </c>
      <c r="E2060">
        <f>IFERROR(VLOOKUP(D2059:D2772,'Остатки на корсчетах'!B$3:D$4956,2,FALSE),0)</f>
        <v>923.8</v>
      </c>
      <c r="F2060">
        <f>IFERROR(VLOOKUP(D2060:D2772,Сальдо!C$3:D$4010,2,FALSE),0)</f>
        <v>12.2</v>
      </c>
      <c r="G2060">
        <f>IFERROR(VLOOKUP(D2060:D2772,'Факторы ликвидности'!C$4:L$2204,2,FALSE),0)</f>
        <v>15.75</v>
      </c>
      <c r="H2060">
        <f>IFERROR(VLOOKUP(D2060:D2772,'Факторы ликвидности'!C$4:L$2204,3,FALSE),0)</f>
        <v>5.18</v>
      </c>
      <c r="I2060">
        <f>IFERROR(VLOOKUP(D2060:D2772,'Факторы ликвидности'!C$4:L$2204,4,FALSE),0)</f>
        <v>0</v>
      </c>
      <c r="J2060">
        <f>IFERROR(VLOOKUP(D2060:D2772,'Факторы ликвидности'!C$4:L$2204,5,FALSE),0)</f>
        <v>0</v>
      </c>
      <c r="K2060">
        <f>IFERROR(VLOOKUP(D2060:D2772,'Факторы ликвидности'!C$4:L$2204,6,FALSE),0)</f>
        <v>0</v>
      </c>
      <c r="L2060">
        <f>IFERROR(VLOOKUP(D2060:D2772,'Факторы ликвидности'!C$4:L$2204,7,FALSE),0)</f>
        <v>0</v>
      </c>
      <c r="M2060">
        <f>IFERROR(VLOOKUP(D2060:D2772,'Факторы ликвидности'!C$4:L$2204,8,FALSE),0)</f>
        <v>0.01</v>
      </c>
      <c r="N2060">
        <f>IFERROR(VLOOKUP(D2060:D2772,'Факторы ликвидности'!C$4:L$2204,10,FALSE),0)</f>
        <v>6.9</v>
      </c>
    </row>
    <row r="2061" spans="2:14" x14ac:dyDescent="0.3">
      <c r="B2061">
        <v>2057</v>
      </c>
      <c r="C2061" s="18">
        <f t="shared" si="37"/>
        <v>7</v>
      </c>
      <c r="D2061" s="19">
        <v>41735</v>
      </c>
      <c r="E2061">
        <f>IFERROR(VLOOKUP(D2060:D2773,'Остатки на корсчетах'!B$3:D$4956,2,FALSE),0)</f>
        <v>0</v>
      </c>
      <c r="F2061">
        <f>IFERROR(VLOOKUP(D2061:D2773,Сальдо!C$3:D$4010,2,FALSE),0)</f>
        <v>0</v>
      </c>
      <c r="G2061">
        <f>IFERROR(VLOOKUP(D2061:D2773,'Факторы ликвидности'!C$4:L$2204,2,FALSE),0)</f>
        <v>0</v>
      </c>
      <c r="H2061">
        <f>IFERROR(VLOOKUP(D2061:D2773,'Факторы ликвидности'!C$4:L$2204,3,FALSE),0)</f>
        <v>0</v>
      </c>
      <c r="I2061">
        <f>IFERROR(VLOOKUP(D2061:D2773,'Факторы ликвидности'!C$4:L$2204,4,FALSE),0)</f>
        <v>0</v>
      </c>
      <c r="J2061">
        <f>IFERROR(VLOOKUP(D2061:D2773,'Факторы ликвидности'!C$4:L$2204,5,FALSE),0)</f>
        <v>0</v>
      </c>
      <c r="K2061">
        <f>IFERROR(VLOOKUP(D2061:D2773,'Факторы ликвидности'!C$4:L$2204,6,FALSE),0)</f>
        <v>0</v>
      </c>
      <c r="L2061">
        <f>IFERROR(VLOOKUP(D2061:D2773,'Факторы ликвидности'!C$4:L$2204,7,FALSE),0)</f>
        <v>0</v>
      </c>
      <c r="M2061">
        <f>IFERROR(VLOOKUP(D2061:D2773,'Факторы ликвидности'!C$4:L$2204,8,FALSE),0)</f>
        <v>0</v>
      </c>
      <c r="N2061">
        <f>IFERROR(VLOOKUP(D2061:D2773,'Факторы ликвидности'!C$4:L$2204,10,FALSE),0)</f>
        <v>0</v>
      </c>
    </row>
    <row r="2062" spans="2:14" x14ac:dyDescent="0.3">
      <c r="B2062">
        <v>2058</v>
      </c>
      <c r="C2062" s="18">
        <f t="shared" si="37"/>
        <v>6</v>
      </c>
      <c r="D2062" s="19">
        <v>41734</v>
      </c>
      <c r="E2062">
        <f>IFERROR(VLOOKUP(D2061:D2774,'Остатки на корсчетах'!B$3:D$4956,2,FALSE),0)</f>
        <v>0</v>
      </c>
      <c r="F2062">
        <f>IFERROR(VLOOKUP(D2062:D2774,Сальдо!C$3:D$4010,2,FALSE),0)</f>
        <v>0</v>
      </c>
      <c r="G2062">
        <f>IFERROR(VLOOKUP(D2062:D2774,'Факторы ликвидности'!C$4:L$2204,2,FALSE),0)</f>
        <v>0</v>
      </c>
      <c r="H2062">
        <f>IFERROR(VLOOKUP(D2062:D2774,'Факторы ликвидности'!C$4:L$2204,3,FALSE),0)</f>
        <v>0</v>
      </c>
      <c r="I2062">
        <f>IFERROR(VLOOKUP(D2062:D2774,'Факторы ликвидности'!C$4:L$2204,4,FALSE),0)</f>
        <v>0</v>
      </c>
      <c r="J2062">
        <f>IFERROR(VLOOKUP(D2062:D2774,'Факторы ликвидности'!C$4:L$2204,5,FALSE),0)</f>
        <v>0</v>
      </c>
      <c r="K2062">
        <f>IFERROR(VLOOKUP(D2062:D2774,'Факторы ликвидности'!C$4:L$2204,6,FALSE),0)</f>
        <v>0</v>
      </c>
      <c r="L2062">
        <f>IFERROR(VLOOKUP(D2062:D2774,'Факторы ликвидности'!C$4:L$2204,7,FALSE),0)</f>
        <v>0</v>
      </c>
      <c r="M2062">
        <f>IFERROR(VLOOKUP(D2062:D2774,'Факторы ликвидности'!C$4:L$2204,8,FALSE),0)</f>
        <v>0</v>
      </c>
      <c r="N2062">
        <f>IFERROR(VLOOKUP(D2062:D2774,'Факторы ликвидности'!C$4:L$2204,10,FALSE),0)</f>
        <v>0</v>
      </c>
    </row>
    <row r="2063" spans="2:14" x14ac:dyDescent="0.3">
      <c r="B2063">
        <v>2059</v>
      </c>
      <c r="C2063" s="18">
        <f t="shared" si="37"/>
        <v>5</v>
      </c>
      <c r="D2063" s="19">
        <v>41733</v>
      </c>
      <c r="E2063">
        <f>IFERROR(VLOOKUP(D2062:D2775,'Остатки на корсчетах'!B$3:D$4956,2,FALSE),0)</f>
        <v>946.5</v>
      </c>
      <c r="F2063">
        <f>IFERROR(VLOOKUP(D2063:D2775,Сальдо!C$3:D$4010,2,FALSE),0)</f>
        <v>-38.700000000000003</v>
      </c>
      <c r="G2063">
        <f>IFERROR(VLOOKUP(D2063:D2775,'Факторы ликвидности'!C$4:L$2204,2,FALSE),0)</f>
        <v>-40.92</v>
      </c>
      <c r="H2063">
        <f>IFERROR(VLOOKUP(D2063:D2775,'Факторы ликвидности'!C$4:L$2204,3,FALSE),0)</f>
        <v>72.58</v>
      </c>
      <c r="I2063">
        <f>IFERROR(VLOOKUP(D2063:D2775,'Факторы ликвидности'!C$4:L$2204,4,FALSE),0)</f>
        <v>0</v>
      </c>
      <c r="J2063">
        <f>IFERROR(VLOOKUP(D2063:D2775,'Факторы ликвидности'!C$4:L$2204,5,FALSE),0)</f>
        <v>0</v>
      </c>
      <c r="K2063">
        <f>IFERROR(VLOOKUP(D2063:D2775,'Факторы ликвидности'!C$4:L$2204,6,FALSE),0)</f>
        <v>0</v>
      </c>
      <c r="L2063">
        <f>IFERROR(VLOOKUP(D2063:D2775,'Факторы ликвидности'!C$4:L$2204,7,FALSE),0)</f>
        <v>0</v>
      </c>
      <c r="M2063">
        <f>IFERROR(VLOOKUP(D2063:D2775,'Факторы ликвидности'!C$4:L$2204,8,FALSE),0)</f>
        <v>0.1</v>
      </c>
      <c r="N2063">
        <f>IFERROR(VLOOKUP(D2063:D2775,'Факторы ликвидности'!C$4:L$2204,10,FALSE),0)</f>
        <v>-47.28</v>
      </c>
    </row>
    <row r="2064" spans="2:14" x14ac:dyDescent="0.3">
      <c r="B2064">
        <v>2060</v>
      </c>
      <c r="C2064" s="18">
        <f t="shared" si="37"/>
        <v>4</v>
      </c>
      <c r="D2064" s="19">
        <v>41732</v>
      </c>
      <c r="E2064">
        <f>IFERROR(VLOOKUP(D2063:D2776,'Остатки на корсчетах'!B$3:D$4956,2,FALSE),0)</f>
        <v>1007.3</v>
      </c>
      <c r="F2064">
        <f>IFERROR(VLOOKUP(D2064:D2776,Сальдо!C$3:D$4010,2,FALSE),0)</f>
        <v>-147.80000000000001</v>
      </c>
      <c r="G2064">
        <f>IFERROR(VLOOKUP(D2064:D2776,'Факторы ликвидности'!C$4:L$2204,2,FALSE),0)</f>
        <v>-32.57</v>
      </c>
      <c r="H2064">
        <f>IFERROR(VLOOKUP(D2064:D2776,'Факторы ликвидности'!C$4:L$2204,3,FALSE),0)</f>
        <v>88.31</v>
      </c>
      <c r="I2064">
        <f>IFERROR(VLOOKUP(D2064:D2776,'Факторы ликвидности'!C$4:L$2204,4,FALSE),0)</f>
        <v>0</v>
      </c>
      <c r="J2064">
        <f>IFERROR(VLOOKUP(D2064:D2776,'Факторы ликвидности'!C$4:L$2204,5,FALSE),0)</f>
        <v>0</v>
      </c>
      <c r="K2064">
        <f>IFERROR(VLOOKUP(D2064:D2776,'Факторы ликвидности'!C$4:L$2204,6,FALSE),0)</f>
        <v>0</v>
      </c>
      <c r="L2064">
        <f>IFERROR(VLOOKUP(D2064:D2776,'Факторы ликвидности'!C$4:L$2204,7,FALSE),0)</f>
        <v>0</v>
      </c>
      <c r="M2064">
        <f>IFERROR(VLOOKUP(D2064:D2776,'Факторы ликвидности'!C$4:L$2204,8,FALSE),0)</f>
        <v>0</v>
      </c>
      <c r="N2064">
        <f>IFERROR(VLOOKUP(D2064:D2776,'Факторы ликвидности'!C$4:L$2204,10,FALSE),0)</f>
        <v>-110.79</v>
      </c>
    </row>
    <row r="2065" spans="2:14" x14ac:dyDescent="0.3">
      <c r="B2065">
        <v>2061</v>
      </c>
      <c r="C2065" s="18">
        <f t="shared" si="37"/>
        <v>3</v>
      </c>
      <c r="D2065" s="19">
        <v>41731</v>
      </c>
      <c r="E2065">
        <f>IFERROR(VLOOKUP(D2064:D2777,'Остатки на корсчетах'!B$3:D$4956,2,FALSE),0)</f>
        <v>1091.5</v>
      </c>
      <c r="F2065">
        <f>IFERROR(VLOOKUP(D2065:D2777,Сальдо!C$3:D$4010,2,FALSE),0)</f>
        <v>-291.2</v>
      </c>
      <c r="G2065">
        <f>IFERROR(VLOOKUP(D2065:D2777,'Факторы ликвидности'!C$4:L$2204,2,FALSE),0)</f>
        <v>4.28</v>
      </c>
      <c r="H2065">
        <f>IFERROR(VLOOKUP(D2065:D2777,'Факторы ликвидности'!C$4:L$2204,3,FALSE),0)</f>
        <v>62.32</v>
      </c>
      <c r="I2065">
        <f>IFERROR(VLOOKUP(D2065:D2777,'Факторы ликвидности'!C$4:L$2204,4,FALSE),0)</f>
        <v>0</v>
      </c>
      <c r="J2065">
        <f>IFERROR(VLOOKUP(D2065:D2777,'Факторы ликвидности'!C$4:L$2204,5,FALSE),0)</f>
        <v>0</v>
      </c>
      <c r="K2065">
        <f>IFERROR(VLOOKUP(D2065:D2777,'Факторы ликвидности'!C$4:L$2204,6,FALSE),0)</f>
        <v>0</v>
      </c>
      <c r="L2065">
        <f>IFERROR(VLOOKUP(D2065:D2777,'Факторы ликвидности'!C$4:L$2204,7,FALSE),0)</f>
        <v>0</v>
      </c>
      <c r="M2065">
        <f>IFERROR(VLOOKUP(D2065:D2777,'Факторы ликвидности'!C$4:L$2204,8,FALSE),0)</f>
        <v>0</v>
      </c>
      <c r="N2065">
        <f>IFERROR(VLOOKUP(D2065:D2777,'Факторы ликвидности'!C$4:L$2204,10,FALSE),0)</f>
        <v>-150.84</v>
      </c>
    </row>
    <row r="2066" spans="2:14" x14ac:dyDescent="0.3">
      <c r="B2066">
        <v>2062</v>
      </c>
      <c r="C2066" s="16">
        <f t="shared" si="37"/>
        <v>2</v>
      </c>
      <c r="D2066" s="17">
        <v>41730</v>
      </c>
      <c r="E2066">
        <f>IFERROR(VLOOKUP(D2065:D2778,'Остатки на корсчетах'!B$3:D$4956,2,FALSE),0)</f>
        <v>1162.5999999999999</v>
      </c>
      <c r="F2066">
        <f>IFERROR(VLOOKUP(D2066:D2778,Сальдо!C$3:D$4010,2,FALSE),0)</f>
        <v>-627.70000000000005</v>
      </c>
      <c r="G2066">
        <f>IFERROR(VLOOKUP(D2066:D2778,'Факторы ликвидности'!C$4:L$2204,2,FALSE),0)</f>
        <v>34.9</v>
      </c>
      <c r="H2066">
        <f>IFERROR(VLOOKUP(D2066:D2778,'Факторы ликвидности'!C$4:L$2204,3,FALSE),0)</f>
        <v>116.67</v>
      </c>
      <c r="I2066">
        <f>IFERROR(VLOOKUP(D2066:D2778,'Факторы ликвидности'!C$4:L$2204,4,FALSE),0)</f>
        <v>0</v>
      </c>
      <c r="J2066">
        <f>IFERROR(VLOOKUP(D2066:D2778,'Факторы ликвидности'!C$4:L$2204,5,FALSE),0)</f>
        <v>0</v>
      </c>
      <c r="K2066">
        <f>IFERROR(VLOOKUP(D2066:D2778,'Факторы ликвидности'!C$4:L$2204,6,FALSE),0)</f>
        <v>0</v>
      </c>
      <c r="L2066">
        <f>IFERROR(VLOOKUP(D2066:D2778,'Факторы ликвидности'!C$4:L$2204,7,FALSE),0)</f>
        <v>0</v>
      </c>
      <c r="M2066">
        <f>IFERROR(VLOOKUP(D2066:D2778,'Факторы ликвидности'!C$4:L$2204,8,FALSE),0)</f>
        <v>0</v>
      </c>
      <c r="N2066">
        <f>IFERROR(VLOOKUP(D2066:D2778,'Факторы ликвидности'!C$4:L$2204,10,FALSE),0)</f>
        <v>-216.23</v>
      </c>
    </row>
    <row r="2067" spans="2:14" x14ac:dyDescent="0.3">
      <c r="B2067">
        <v>2063</v>
      </c>
      <c r="C2067" s="16">
        <f t="shared" si="37"/>
        <v>1</v>
      </c>
      <c r="D2067" s="17">
        <v>41729</v>
      </c>
      <c r="E2067">
        <f>IFERROR(VLOOKUP(D2066:D2779,'Остатки на корсчетах'!B$3:D$4956,2,FALSE),0)</f>
        <v>1021.5</v>
      </c>
      <c r="F2067">
        <f>IFERROR(VLOOKUP(D2067:D2779,Сальдо!C$3:D$4010,2,FALSE),0)</f>
        <v>-681.7</v>
      </c>
      <c r="G2067">
        <f>IFERROR(VLOOKUP(D2067:D2779,'Факторы ликвидности'!C$4:L$2204,2,FALSE),0)</f>
        <v>50.22</v>
      </c>
      <c r="H2067">
        <f>IFERROR(VLOOKUP(D2067:D2779,'Факторы ликвидности'!C$4:L$2204,3,FALSE),0)</f>
        <v>66.02</v>
      </c>
      <c r="I2067">
        <f>IFERROR(VLOOKUP(D2067:D2779,'Факторы ликвидности'!C$4:L$2204,4,FALSE),0)</f>
        <v>0</v>
      </c>
      <c r="J2067">
        <f>IFERROR(VLOOKUP(D2067:D2779,'Факторы ликвидности'!C$4:L$2204,5,FALSE),0)</f>
        <v>0</v>
      </c>
      <c r="K2067">
        <f>IFERROR(VLOOKUP(D2067:D2779,'Факторы ликвидности'!C$4:L$2204,6,FALSE),0)</f>
        <v>0</v>
      </c>
      <c r="L2067">
        <f>IFERROR(VLOOKUP(D2067:D2779,'Факторы ликвидности'!C$4:L$2204,7,FALSE),0)</f>
        <v>0</v>
      </c>
      <c r="M2067">
        <f>IFERROR(VLOOKUP(D2067:D2779,'Факторы ликвидности'!C$4:L$2204,8,FALSE),0)</f>
        <v>0</v>
      </c>
      <c r="N2067">
        <f>IFERROR(VLOOKUP(D2067:D2779,'Факторы ликвидности'!C$4:L$2204,10,FALSE),0)</f>
        <v>32</v>
      </c>
    </row>
    <row r="2068" spans="2:14" x14ac:dyDescent="0.3">
      <c r="B2068">
        <v>2064</v>
      </c>
      <c r="C2068" s="16">
        <f t="shared" si="37"/>
        <v>7</v>
      </c>
      <c r="D2068" s="17">
        <v>41728</v>
      </c>
      <c r="E2068">
        <f>IFERROR(VLOOKUP(D2067:D2780,'Остатки на корсчетах'!B$3:D$4956,2,FALSE),0)</f>
        <v>0</v>
      </c>
      <c r="F2068">
        <f>IFERROR(VLOOKUP(D2068:D2780,Сальдо!C$3:D$4010,2,FALSE),0)</f>
        <v>0</v>
      </c>
      <c r="G2068">
        <f>IFERROR(VLOOKUP(D2068:D2780,'Факторы ликвидности'!C$4:L$2204,2,FALSE),0)</f>
        <v>0</v>
      </c>
      <c r="H2068">
        <f>IFERROR(VLOOKUP(D2068:D2780,'Факторы ликвидности'!C$4:L$2204,3,FALSE),0)</f>
        <v>0</v>
      </c>
      <c r="I2068">
        <f>IFERROR(VLOOKUP(D2068:D2780,'Факторы ликвидности'!C$4:L$2204,4,FALSE),0)</f>
        <v>0</v>
      </c>
      <c r="J2068">
        <f>IFERROR(VLOOKUP(D2068:D2780,'Факторы ликвидности'!C$4:L$2204,5,FALSE),0)</f>
        <v>0</v>
      </c>
      <c r="K2068">
        <f>IFERROR(VLOOKUP(D2068:D2780,'Факторы ликвидности'!C$4:L$2204,6,FALSE),0)</f>
        <v>0</v>
      </c>
      <c r="L2068">
        <f>IFERROR(VLOOKUP(D2068:D2780,'Факторы ликвидности'!C$4:L$2204,7,FALSE),0)</f>
        <v>0</v>
      </c>
      <c r="M2068">
        <f>IFERROR(VLOOKUP(D2068:D2780,'Факторы ликвидности'!C$4:L$2204,8,FALSE),0)</f>
        <v>0</v>
      </c>
      <c r="N2068">
        <f>IFERROR(VLOOKUP(D2068:D2780,'Факторы ликвидности'!C$4:L$2204,10,FALSE),0)</f>
        <v>0</v>
      </c>
    </row>
    <row r="2069" spans="2:14" x14ac:dyDescent="0.3">
      <c r="B2069">
        <v>2065</v>
      </c>
      <c r="C2069" s="16">
        <f t="shared" si="37"/>
        <v>6</v>
      </c>
      <c r="D2069" s="17">
        <v>41727</v>
      </c>
      <c r="E2069">
        <f>IFERROR(VLOOKUP(D2068:D2781,'Остатки на корсчетах'!B$3:D$4956,2,FALSE),0)</f>
        <v>0</v>
      </c>
      <c r="F2069">
        <f>IFERROR(VLOOKUP(D2069:D2781,Сальдо!C$3:D$4010,2,FALSE),0)</f>
        <v>0</v>
      </c>
      <c r="G2069">
        <f>IFERROR(VLOOKUP(D2069:D2781,'Факторы ликвидности'!C$4:L$2204,2,FALSE),0)</f>
        <v>0</v>
      </c>
      <c r="H2069">
        <f>IFERROR(VLOOKUP(D2069:D2781,'Факторы ликвидности'!C$4:L$2204,3,FALSE),0)</f>
        <v>0</v>
      </c>
      <c r="I2069">
        <f>IFERROR(VLOOKUP(D2069:D2781,'Факторы ликвидности'!C$4:L$2204,4,FALSE),0)</f>
        <v>0</v>
      </c>
      <c r="J2069">
        <f>IFERROR(VLOOKUP(D2069:D2781,'Факторы ликвидности'!C$4:L$2204,5,FALSE),0)</f>
        <v>0</v>
      </c>
      <c r="K2069">
        <f>IFERROR(VLOOKUP(D2069:D2781,'Факторы ликвидности'!C$4:L$2204,6,FALSE),0)</f>
        <v>0</v>
      </c>
      <c r="L2069">
        <f>IFERROR(VLOOKUP(D2069:D2781,'Факторы ликвидности'!C$4:L$2204,7,FALSE),0)</f>
        <v>0</v>
      </c>
      <c r="M2069">
        <f>IFERROR(VLOOKUP(D2069:D2781,'Факторы ликвидности'!C$4:L$2204,8,FALSE),0)</f>
        <v>0</v>
      </c>
      <c r="N2069">
        <f>IFERROR(VLOOKUP(D2069:D2781,'Факторы ликвидности'!C$4:L$2204,10,FALSE),0)</f>
        <v>0</v>
      </c>
    </row>
    <row r="2070" spans="2:14" x14ac:dyDescent="0.3">
      <c r="B2070">
        <v>2066</v>
      </c>
      <c r="C2070" s="16">
        <f t="shared" si="37"/>
        <v>5</v>
      </c>
      <c r="D2070" s="17">
        <v>41726</v>
      </c>
      <c r="E2070">
        <f>IFERROR(VLOOKUP(D2069:D2782,'Остатки на корсчетах'!B$3:D$4956,2,FALSE),0)</f>
        <v>997.2</v>
      </c>
      <c r="F2070">
        <f>IFERROR(VLOOKUP(D2070:D2782,Сальдо!C$3:D$4010,2,FALSE),0)</f>
        <v>-578</v>
      </c>
      <c r="G2070">
        <f>IFERROR(VLOOKUP(D2070:D2782,'Факторы ликвидности'!C$4:L$2204,2,FALSE),0)</f>
        <v>-1.93</v>
      </c>
      <c r="H2070">
        <f>IFERROR(VLOOKUP(D2070:D2782,'Факторы ликвидности'!C$4:L$2204,3,FALSE),0)</f>
        <v>-75.38</v>
      </c>
      <c r="I2070">
        <f>IFERROR(VLOOKUP(D2070:D2782,'Факторы ликвидности'!C$4:L$2204,4,FALSE),0)</f>
        <v>0</v>
      </c>
      <c r="J2070">
        <f>IFERROR(VLOOKUP(D2070:D2782,'Факторы ликвидности'!C$4:L$2204,5,FALSE),0)</f>
        <v>0</v>
      </c>
      <c r="K2070">
        <f>IFERROR(VLOOKUP(D2070:D2782,'Факторы ликвидности'!C$4:L$2204,6,FALSE),0)</f>
        <v>0</v>
      </c>
      <c r="L2070">
        <f>IFERROR(VLOOKUP(D2070:D2782,'Факторы ликвидности'!C$4:L$2204,7,FALSE),0)</f>
        <v>0</v>
      </c>
      <c r="M2070">
        <f>IFERROR(VLOOKUP(D2070:D2782,'Факторы ликвидности'!C$4:L$2204,8,FALSE),0)</f>
        <v>0.01</v>
      </c>
      <c r="N2070">
        <f>IFERROR(VLOOKUP(D2070:D2782,'Факторы ликвидности'!C$4:L$2204,10,FALSE),0)</f>
        <v>108.7</v>
      </c>
    </row>
    <row r="2071" spans="2:14" x14ac:dyDescent="0.3">
      <c r="B2071">
        <v>2067</v>
      </c>
      <c r="C2071" s="16">
        <f t="shared" si="37"/>
        <v>4</v>
      </c>
      <c r="D2071" s="17">
        <v>41725</v>
      </c>
      <c r="E2071">
        <f>IFERROR(VLOOKUP(D2070:D2783,'Остатки на корсчетах'!B$3:D$4956,2,FALSE),0)</f>
        <v>1116.4000000000001</v>
      </c>
      <c r="F2071">
        <f>IFERROR(VLOOKUP(D2071:D2783,Сальдо!C$3:D$4010,2,FALSE),0)</f>
        <v>-636.79999999999995</v>
      </c>
      <c r="G2071">
        <f>IFERROR(VLOOKUP(D2071:D2783,'Факторы ликвидности'!C$4:L$2204,2,FALSE),0)</f>
        <v>0.99</v>
      </c>
      <c r="H2071">
        <f>IFERROR(VLOOKUP(D2071:D2783,'Факторы ликвидности'!C$4:L$2204,3,FALSE),0)</f>
        <v>-54.18</v>
      </c>
      <c r="I2071">
        <f>IFERROR(VLOOKUP(D2071:D2783,'Факторы ликвидности'!C$4:L$2204,4,FALSE),0)</f>
        <v>0</v>
      </c>
      <c r="J2071">
        <f>IFERROR(VLOOKUP(D2071:D2783,'Факторы ликвидности'!C$4:L$2204,5,FALSE),0)</f>
        <v>0</v>
      </c>
      <c r="K2071">
        <f>IFERROR(VLOOKUP(D2071:D2783,'Факторы ликвидности'!C$4:L$2204,6,FALSE),0)</f>
        <v>0</v>
      </c>
      <c r="L2071">
        <f>IFERROR(VLOOKUP(D2071:D2783,'Факторы ликвидности'!C$4:L$2204,7,FALSE),0)</f>
        <v>0</v>
      </c>
      <c r="M2071">
        <f>IFERROR(VLOOKUP(D2071:D2783,'Факторы ликвидности'!C$4:L$2204,8,FALSE),0)</f>
        <v>0</v>
      </c>
      <c r="N2071">
        <f>IFERROR(VLOOKUP(D2071:D2783,'Факторы ликвидности'!C$4:L$2204,10,FALSE),0)</f>
        <v>-58.9</v>
      </c>
    </row>
    <row r="2072" spans="2:14" x14ac:dyDescent="0.3">
      <c r="B2072">
        <v>2068</v>
      </c>
      <c r="C2072" s="16">
        <f t="shared" si="37"/>
        <v>3</v>
      </c>
      <c r="D2072" s="17">
        <v>41724</v>
      </c>
      <c r="E2072">
        <f>IFERROR(VLOOKUP(D2071:D2784,'Остатки на корсчетах'!B$3:D$4956,2,FALSE),0)</f>
        <v>1053.8</v>
      </c>
      <c r="F2072">
        <f>IFERROR(VLOOKUP(D2072:D2784,Сальдо!C$3:D$4010,2,FALSE),0)</f>
        <v>-473.1</v>
      </c>
      <c r="G2072">
        <f>IFERROR(VLOOKUP(D2072:D2784,'Факторы ликвидности'!C$4:L$2204,2,FALSE),0)</f>
        <v>26.1</v>
      </c>
      <c r="H2072">
        <f>IFERROR(VLOOKUP(D2072:D2784,'Факторы ликвидности'!C$4:L$2204,3,FALSE),0)</f>
        <v>-35.54</v>
      </c>
      <c r="I2072">
        <f>IFERROR(VLOOKUP(D2072:D2784,'Факторы ликвидности'!C$4:L$2204,4,FALSE),0)</f>
        <v>0</v>
      </c>
      <c r="J2072">
        <f>IFERROR(VLOOKUP(D2072:D2784,'Факторы ликвидности'!C$4:L$2204,5,FALSE),0)</f>
        <v>0</v>
      </c>
      <c r="K2072">
        <f>IFERROR(VLOOKUP(D2072:D2784,'Факторы ликвидности'!C$4:L$2204,6,FALSE),0)</f>
        <v>0</v>
      </c>
      <c r="L2072">
        <f>IFERROR(VLOOKUP(D2072:D2784,'Факторы ликвидности'!C$4:L$2204,7,FALSE),0)</f>
        <v>0</v>
      </c>
      <c r="M2072">
        <f>IFERROR(VLOOKUP(D2072:D2784,'Факторы ликвидности'!C$4:L$2204,8,FALSE),0)</f>
        <v>0</v>
      </c>
      <c r="N2072">
        <f>IFERROR(VLOOKUP(D2072:D2784,'Факторы ликвидности'!C$4:L$2204,10,FALSE),0)</f>
        <v>79.28</v>
      </c>
    </row>
    <row r="2073" spans="2:14" x14ac:dyDescent="0.3">
      <c r="B2073">
        <v>2069</v>
      </c>
      <c r="C2073" s="18">
        <f t="shared" si="37"/>
        <v>2</v>
      </c>
      <c r="D2073" s="8">
        <v>41723</v>
      </c>
      <c r="E2073">
        <f>IFERROR(VLOOKUP(D2072:D2785,'Остатки на корсчетах'!B$3:D$4956,2,FALSE),0)</f>
        <v>1104.3</v>
      </c>
      <c r="F2073">
        <f>IFERROR(VLOOKUP(D2073:D2785,Сальдо!C$3:D$4010,2,FALSE),0)</f>
        <v>-478.7</v>
      </c>
      <c r="G2073">
        <f>IFERROR(VLOOKUP(D2073:D2785,'Факторы ликвидности'!C$4:L$2204,2,FALSE),0)</f>
        <v>40.409999999999997</v>
      </c>
      <c r="H2073">
        <f>IFERROR(VLOOKUP(D2073:D2785,'Факторы ликвидности'!C$4:L$2204,3,FALSE),0)</f>
        <v>-254.28</v>
      </c>
      <c r="I2073">
        <f>IFERROR(VLOOKUP(D2073:D2785,'Факторы ликвидности'!C$4:L$2204,4,FALSE),0)</f>
        <v>0</v>
      </c>
      <c r="J2073">
        <f>IFERROR(VLOOKUP(D2073:D2785,'Факторы ликвидности'!C$4:L$2204,5,FALSE),0)</f>
        <v>0</v>
      </c>
      <c r="K2073">
        <f>IFERROR(VLOOKUP(D2073:D2785,'Факторы ликвидности'!C$4:L$2204,6,FALSE),0)</f>
        <v>0</v>
      </c>
      <c r="L2073">
        <f>IFERROR(VLOOKUP(D2073:D2785,'Факторы ликвидности'!C$4:L$2204,7,FALSE),0)</f>
        <v>0</v>
      </c>
      <c r="M2073">
        <f>IFERROR(VLOOKUP(D2073:D2785,'Факторы ликвидности'!C$4:L$2204,8,FALSE),0)</f>
        <v>0</v>
      </c>
      <c r="N2073">
        <f>IFERROR(VLOOKUP(D2073:D2785,'Факторы ликвидности'!C$4:L$2204,10,FALSE),0)</f>
        <v>175.07</v>
      </c>
    </row>
    <row r="2074" spans="2:14" x14ac:dyDescent="0.3">
      <c r="B2074">
        <v>2070</v>
      </c>
      <c r="C2074" s="18">
        <f t="shared" si="37"/>
        <v>1</v>
      </c>
      <c r="D2074" s="8">
        <v>41722</v>
      </c>
      <c r="E2074">
        <f>IFERROR(VLOOKUP(D2073:D2786,'Остатки на корсчетах'!B$3:D$4956,2,FALSE),0)</f>
        <v>1079.5999999999999</v>
      </c>
      <c r="F2074">
        <f>IFERROR(VLOOKUP(D2074:D2786,Сальдо!C$3:D$4010,2,FALSE),0)</f>
        <v>-370.5</v>
      </c>
      <c r="G2074">
        <f>IFERROR(VLOOKUP(D2074:D2786,'Факторы ликвидности'!C$4:L$2204,2,FALSE),0)</f>
        <v>37.47</v>
      </c>
      <c r="H2074">
        <f>IFERROR(VLOOKUP(D2074:D2786,'Факторы ликвидности'!C$4:L$2204,3,FALSE),0)</f>
        <v>-121.44</v>
      </c>
      <c r="I2074">
        <f>IFERROR(VLOOKUP(D2074:D2786,'Факторы ликвидности'!C$4:L$2204,4,FALSE),0)</f>
        <v>0</v>
      </c>
      <c r="J2074">
        <f>IFERROR(VLOOKUP(D2074:D2786,'Факторы ликвидности'!C$4:L$2204,5,FALSE),0)</f>
        <v>0</v>
      </c>
      <c r="K2074">
        <f>IFERROR(VLOOKUP(D2074:D2786,'Факторы ликвидности'!C$4:L$2204,6,FALSE),0)</f>
        <v>0</v>
      </c>
      <c r="L2074">
        <f>IFERROR(VLOOKUP(D2074:D2786,'Факторы ликвидности'!C$4:L$2204,7,FALSE),0)</f>
        <v>0</v>
      </c>
      <c r="M2074">
        <f>IFERROR(VLOOKUP(D2074:D2786,'Факторы ликвидности'!C$4:L$2204,8,FALSE),0)</f>
        <v>0</v>
      </c>
      <c r="N2074">
        <f>IFERROR(VLOOKUP(D2074:D2786,'Факторы ликвидности'!C$4:L$2204,10,FALSE),0)</f>
        <v>123.17</v>
      </c>
    </row>
    <row r="2075" spans="2:14" x14ac:dyDescent="0.3">
      <c r="B2075">
        <v>2071</v>
      </c>
      <c r="C2075" s="18">
        <f t="shared" si="37"/>
        <v>7</v>
      </c>
      <c r="D2075" s="19">
        <v>41721</v>
      </c>
      <c r="E2075">
        <f>IFERROR(VLOOKUP(D2074:D2787,'Остатки на корсчетах'!B$3:D$4956,2,FALSE),0)</f>
        <v>0</v>
      </c>
      <c r="F2075">
        <f>IFERROR(VLOOKUP(D2075:D2787,Сальдо!C$3:D$4010,2,FALSE),0)</f>
        <v>0</v>
      </c>
      <c r="G2075">
        <f>IFERROR(VLOOKUP(D2075:D2787,'Факторы ликвидности'!C$4:L$2204,2,FALSE),0)</f>
        <v>0</v>
      </c>
      <c r="H2075">
        <f>IFERROR(VLOOKUP(D2075:D2787,'Факторы ликвидности'!C$4:L$2204,3,FALSE),0)</f>
        <v>0</v>
      </c>
      <c r="I2075">
        <f>IFERROR(VLOOKUP(D2075:D2787,'Факторы ликвидности'!C$4:L$2204,4,FALSE),0)</f>
        <v>0</v>
      </c>
      <c r="J2075">
        <f>IFERROR(VLOOKUP(D2075:D2787,'Факторы ликвидности'!C$4:L$2204,5,FALSE),0)</f>
        <v>0</v>
      </c>
      <c r="K2075">
        <f>IFERROR(VLOOKUP(D2075:D2787,'Факторы ликвидности'!C$4:L$2204,6,FALSE),0)</f>
        <v>0</v>
      </c>
      <c r="L2075">
        <f>IFERROR(VLOOKUP(D2075:D2787,'Факторы ликвидности'!C$4:L$2204,7,FALSE),0)</f>
        <v>0</v>
      </c>
      <c r="M2075">
        <f>IFERROR(VLOOKUP(D2075:D2787,'Факторы ликвидности'!C$4:L$2204,8,FALSE),0)</f>
        <v>0</v>
      </c>
      <c r="N2075">
        <f>IFERROR(VLOOKUP(D2075:D2787,'Факторы ликвидности'!C$4:L$2204,10,FALSE),0)</f>
        <v>0</v>
      </c>
    </row>
    <row r="2076" spans="2:14" x14ac:dyDescent="0.3">
      <c r="B2076">
        <v>2072</v>
      </c>
      <c r="C2076" s="18">
        <f t="shared" si="37"/>
        <v>6</v>
      </c>
      <c r="D2076" s="19">
        <v>41720</v>
      </c>
      <c r="E2076">
        <f>IFERROR(VLOOKUP(D2075:D2788,'Остатки на корсчетах'!B$3:D$4956,2,FALSE),0)</f>
        <v>0</v>
      </c>
      <c r="F2076">
        <f>IFERROR(VLOOKUP(D2076:D2788,Сальдо!C$3:D$4010,2,FALSE),0)</f>
        <v>0</v>
      </c>
      <c r="G2076">
        <f>IFERROR(VLOOKUP(D2076:D2788,'Факторы ликвидности'!C$4:L$2204,2,FALSE),0)</f>
        <v>0</v>
      </c>
      <c r="H2076">
        <f>IFERROR(VLOOKUP(D2076:D2788,'Факторы ликвидности'!C$4:L$2204,3,FALSE),0)</f>
        <v>0</v>
      </c>
      <c r="I2076">
        <f>IFERROR(VLOOKUP(D2076:D2788,'Факторы ликвидности'!C$4:L$2204,4,FALSE),0)</f>
        <v>0</v>
      </c>
      <c r="J2076">
        <f>IFERROR(VLOOKUP(D2076:D2788,'Факторы ликвидности'!C$4:L$2204,5,FALSE),0)</f>
        <v>0</v>
      </c>
      <c r="K2076">
        <f>IFERROR(VLOOKUP(D2076:D2788,'Факторы ликвидности'!C$4:L$2204,6,FALSE),0)</f>
        <v>0</v>
      </c>
      <c r="L2076">
        <f>IFERROR(VLOOKUP(D2076:D2788,'Факторы ликвидности'!C$4:L$2204,7,FALSE),0)</f>
        <v>0</v>
      </c>
      <c r="M2076">
        <f>IFERROR(VLOOKUP(D2076:D2788,'Факторы ликвидности'!C$4:L$2204,8,FALSE),0)</f>
        <v>0</v>
      </c>
      <c r="N2076">
        <f>IFERROR(VLOOKUP(D2076:D2788,'Факторы ликвидности'!C$4:L$2204,10,FALSE),0)</f>
        <v>0</v>
      </c>
    </row>
    <row r="2077" spans="2:14" x14ac:dyDescent="0.3">
      <c r="B2077">
        <v>2073</v>
      </c>
      <c r="C2077" s="18">
        <f t="shared" si="37"/>
        <v>5</v>
      </c>
      <c r="D2077" s="19">
        <v>41719</v>
      </c>
      <c r="E2077">
        <f>IFERROR(VLOOKUP(D2076:D2789,'Остатки на корсчетах'!B$3:D$4956,2,FALSE),0)</f>
        <v>1026.2</v>
      </c>
      <c r="F2077">
        <f>IFERROR(VLOOKUP(D2077:D2789,Сальдо!C$3:D$4010,2,FALSE),0)</f>
        <v>-314.89999999999998</v>
      </c>
      <c r="G2077">
        <f>IFERROR(VLOOKUP(D2077:D2789,'Факторы ликвидности'!C$4:L$2204,2,FALSE),0)</f>
        <v>-12.64</v>
      </c>
      <c r="H2077">
        <f>IFERROR(VLOOKUP(D2077:D2789,'Факторы ликвидности'!C$4:L$2204,3,FALSE),0)</f>
        <v>40.32</v>
      </c>
      <c r="I2077">
        <f>IFERROR(VLOOKUP(D2077:D2789,'Факторы ликвидности'!C$4:L$2204,4,FALSE),0)</f>
        <v>0</v>
      </c>
      <c r="J2077">
        <f>IFERROR(VLOOKUP(D2077:D2789,'Факторы ликвидности'!C$4:L$2204,5,FALSE),0)</f>
        <v>0</v>
      </c>
      <c r="K2077">
        <f>IFERROR(VLOOKUP(D2077:D2789,'Факторы ликвидности'!C$4:L$2204,6,FALSE),0)</f>
        <v>0</v>
      </c>
      <c r="L2077">
        <f>IFERROR(VLOOKUP(D2077:D2789,'Факторы ликвидности'!C$4:L$2204,7,FALSE),0)</f>
        <v>0</v>
      </c>
      <c r="M2077">
        <f>IFERROR(VLOOKUP(D2077:D2789,'Факторы ликвидности'!C$4:L$2204,8,FALSE),0)</f>
        <v>0</v>
      </c>
      <c r="N2077">
        <f>IFERROR(VLOOKUP(D2077:D2789,'Факторы ликвидности'!C$4:L$2204,10,FALSE),0)</f>
        <v>38.65</v>
      </c>
    </row>
    <row r="2078" spans="2:14" x14ac:dyDescent="0.3">
      <c r="B2078">
        <v>2074</v>
      </c>
      <c r="C2078" s="18">
        <f t="shared" si="37"/>
        <v>4</v>
      </c>
      <c r="D2078" s="19">
        <v>41718</v>
      </c>
      <c r="E2078">
        <f>IFERROR(VLOOKUP(D2077:D2790,'Остатки на корсчетах'!B$3:D$4956,2,FALSE),0)</f>
        <v>1053.5</v>
      </c>
      <c r="F2078">
        <f>IFERROR(VLOOKUP(D2078:D2790,Сальдо!C$3:D$4010,2,FALSE),0)</f>
        <v>-291.2</v>
      </c>
      <c r="G2078">
        <f>IFERROR(VLOOKUP(D2078:D2790,'Факторы ликвидности'!C$4:L$2204,2,FALSE),0)</f>
        <v>-6.44</v>
      </c>
      <c r="H2078">
        <f>IFERROR(VLOOKUP(D2078:D2790,'Факторы ликвидности'!C$4:L$2204,3,FALSE),0)</f>
        <v>-21.88</v>
      </c>
      <c r="I2078">
        <f>IFERROR(VLOOKUP(D2078:D2790,'Факторы ликвидности'!C$4:L$2204,4,FALSE),0)</f>
        <v>0</v>
      </c>
      <c r="J2078">
        <f>IFERROR(VLOOKUP(D2078:D2790,'Факторы ликвидности'!C$4:L$2204,5,FALSE),0)</f>
        <v>0</v>
      </c>
      <c r="K2078">
        <f>IFERROR(VLOOKUP(D2078:D2790,'Факторы ликвидности'!C$4:L$2204,6,FALSE),0)</f>
        <v>0</v>
      </c>
      <c r="L2078">
        <f>IFERROR(VLOOKUP(D2078:D2790,'Факторы ликвидности'!C$4:L$2204,7,FALSE),0)</f>
        <v>0</v>
      </c>
      <c r="M2078">
        <f>IFERROR(VLOOKUP(D2078:D2790,'Факторы ликвидности'!C$4:L$2204,8,FALSE),0)</f>
        <v>0</v>
      </c>
      <c r="N2078">
        <f>IFERROR(VLOOKUP(D2078:D2790,'Факторы ликвидности'!C$4:L$2204,10,FALSE),0)</f>
        <v>15.47</v>
      </c>
    </row>
    <row r="2079" spans="2:14" x14ac:dyDescent="0.3">
      <c r="B2079">
        <v>2075</v>
      </c>
      <c r="C2079" s="18">
        <f t="shared" si="37"/>
        <v>3</v>
      </c>
      <c r="D2079" s="19">
        <v>41717</v>
      </c>
      <c r="E2079">
        <f>IFERROR(VLOOKUP(D2078:D2791,'Остатки на корсчетах'!B$3:D$4956,2,FALSE),0)</f>
        <v>1052.5999999999999</v>
      </c>
      <c r="F2079">
        <f>IFERROR(VLOOKUP(D2079:D2791,Сальдо!C$3:D$4010,2,FALSE),0)</f>
        <v>-246.7</v>
      </c>
      <c r="G2079">
        <f>IFERROR(VLOOKUP(D2079:D2791,'Факторы ликвидности'!C$4:L$2204,2,FALSE),0)</f>
        <v>8.2100000000000009</v>
      </c>
      <c r="H2079">
        <f>IFERROR(VLOOKUP(D2079:D2791,'Факторы ликвидности'!C$4:L$2204,3,FALSE),0)</f>
        <v>-13.54</v>
      </c>
      <c r="I2079">
        <f>IFERROR(VLOOKUP(D2079:D2791,'Факторы ликвидности'!C$4:L$2204,4,FALSE),0)</f>
        <v>0</v>
      </c>
      <c r="J2079">
        <f>IFERROR(VLOOKUP(D2079:D2791,'Факторы ликвидности'!C$4:L$2204,5,FALSE),0)</f>
        <v>0</v>
      </c>
      <c r="K2079">
        <f>IFERROR(VLOOKUP(D2079:D2791,'Факторы ликвидности'!C$4:L$2204,6,FALSE),0)</f>
        <v>0</v>
      </c>
      <c r="L2079">
        <f>IFERROR(VLOOKUP(D2079:D2791,'Факторы ликвидности'!C$4:L$2204,7,FALSE),0)</f>
        <v>0</v>
      </c>
      <c r="M2079">
        <f>IFERROR(VLOOKUP(D2079:D2791,'Факторы ликвидности'!C$4:L$2204,8,FALSE),0)</f>
        <v>-24.56</v>
      </c>
      <c r="N2079">
        <f>IFERROR(VLOOKUP(D2079:D2791,'Факторы ликвидности'!C$4:L$2204,10,FALSE),0)</f>
        <v>45.38</v>
      </c>
    </row>
    <row r="2080" spans="2:14" x14ac:dyDescent="0.3">
      <c r="B2080">
        <v>2076</v>
      </c>
      <c r="C2080" s="16">
        <f t="shared" si="37"/>
        <v>2</v>
      </c>
      <c r="D2080" s="17">
        <v>41716</v>
      </c>
      <c r="E2080">
        <f>IFERROR(VLOOKUP(D2079:D2792,'Остатки на корсчетах'!B$3:D$4956,2,FALSE),0)</f>
        <v>1106.5</v>
      </c>
      <c r="F2080">
        <f>IFERROR(VLOOKUP(D2080:D2792,Сальдо!C$3:D$4010,2,FALSE),0)</f>
        <v>-569.1</v>
      </c>
      <c r="G2080">
        <f>IFERROR(VLOOKUP(D2080:D2792,'Факторы ликвидности'!C$4:L$2204,2,FALSE),0)</f>
        <v>19.75</v>
      </c>
      <c r="H2080">
        <f>IFERROR(VLOOKUP(D2080:D2792,'Факторы ликвидности'!C$4:L$2204,3,FALSE),0)</f>
        <v>0.76</v>
      </c>
      <c r="I2080">
        <f>IFERROR(VLOOKUP(D2080:D2792,'Факторы ликвидности'!C$4:L$2204,4,FALSE),0)</f>
        <v>0</v>
      </c>
      <c r="J2080">
        <f>IFERROR(VLOOKUP(D2080:D2792,'Факторы ликвидности'!C$4:L$2204,5,FALSE),0)</f>
        <v>0</v>
      </c>
      <c r="K2080">
        <f>IFERROR(VLOOKUP(D2080:D2792,'Факторы ликвидности'!C$4:L$2204,6,FALSE),0)</f>
        <v>0</v>
      </c>
      <c r="L2080">
        <f>IFERROR(VLOOKUP(D2080:D2792,'Факторы ликвидности'!C$4:L$2204,7,FALSE),0)</f>
        <v>0</v>
      </c>
      <c r="M2080">
        <f>IFERROR(VLOOKUP(D2080:D2792,'Факторы ликвидности'!C$4:L$2204,8,FALSE),0)</f>
        <v>-2.65</v>
      </c>
      <c r="N2080">
        <f>IFERROR(VLOOKUP(D2080:D2792,'Факторы ликвидности'!C$4:L$2204,10,FALSE),0)</f>
        <v>-48.03</v>
      </c>
    </row>
    <row r="2081" spans="2:14" x14ac:dyDescent="0.3">
      <c r="B2081">
        <v>2077</v>
      </c>
      <c r="C2081" s="16">
        <f t="shared" si="37"/>
        <v>1</v>
      </c>
      <c r="D2081" s="17">
        <v>41715</v>
      </c>
      <c r="E2081">
        <f>IFERROR(VLOOKUP(D2080:D2793,'Остатки на корсчетах'!B$3:D$4956,2,FALSE),0)</f>
        <v>1186</v>
      </c>
      <c r="F2081">
        <f>IFERROR(VLOOKUP(D2081:D2793,Сальдо!C$3:D$4010,2,FALSE),0)</f>
        <v>-539.70000000000005</v>
      </c>
      <c r="G2081">
        <f>IFERROR(VLOOKUP(D2081:D2793,'Факторы ликвидности'!C$4:L$2204,2,FALSE),0)</f>
        <v>28.76</v>
      </c>
      <c r="H2081">
        <f>IFERROR(VLOOKUP(D2081:D2793,'Факторы ликвидности'!C$4:L$2204,3,FALSE),0)</f>
        <v>-87.6</v>
      </c>
      <c r="I2081">
        <f>IFERROR(VLOOKUP(D2081:D2793,'Факторы ликвидности'!C$4:L$2204,4,FALSE),0)</f>
        <v>0</v>
      </c>
      <c r="J2081">
        <f>IFERROR(VLOOKUP(D2081:D2793,'Факторы ликвидности'!C$4:L$2204,5,FALSE),0)</f>
        <v>0</v>
      </c>
      <c r="K2081">
        <f>IFERROR(VLOOKUP(D2081:D2793,'Факторы ликвидности'!C$4:L$2204,6,FALSE),0)</f>
        <v>0</v>
      </c>
      <c r="L2081">
        <f>IFERROR(VLOOKUP(D2081:D2793,'Факторы ликвидности'!C$4:L$2204,7,FALSE),0)</f>
        <v>0</v>
      </c>
      <c r="M2081">
        <f>IFERROR(VLOOKUP(D2081:D2793,'Факторы ликвидности'!C$4:L$2204,8,FALSE),0)</f>
        <v>-0.02</v>
      </c>
      <c r="N2081">
        <f>IFERROR(VLOOKUP(D2081:D2793,'Факторы ликвидности'!C$4:L$2204,10,FALSE),0)</f>
        <v>140.93</v>
      </c>
    </row>
    <row r="2082" spans="2:14" x14ac:dyDescent="0.3">
      <c r="B2082">
        <v>2078</v>
      </c>
      <c r="C2082" s="16">
        <f t="shared" si="37"/>
        <v>7</v>
      </c>
      <c r="D2082" s="17">
        <v>41714</v>
      </c>
      <c r="E2082">
        <f>IFERROR(VLOOKUP(D2081:D2794,'Остатки на корсчетах'!B$3:D$4956,2,FALSE),0)</f>
        <v>0</v>
      </c>
      <c r="F2082">
        <f>IFERROR(VLOOKUP(D2082:D2794,Сальдо!C$3:D$4010,2,FALSE),0)</f>
        <v>0</v>
      </c>
      <c r="G2082">
        <f>IFERROR(VLOOKUP(D2082:D2794,'Факторы ликвидности'!C$4:L$2204,2,FALSE),0)</f>
        <v>0</v>
      </c>
      <c r="H2082">
        <f>IFERROR(VLOOKUP(D2082:D2794,'Факторы ликвидности'!C$4:L$2204,3,FALSE),0)</f>
        <v>0</v>
      </c>
      <c r="I2082">
        <f>IFERROR(VLOOKUP(D2082:D2794,'Факторы ликвидности'!C$4:L$2204,4,FALSE),0)</f>
        <v>0</v>
      </c>
      <c r="J2082">
        <f>IFERROR(VLOOKUP(D2082:D2794,'Факторы ликвидности'!C$4:L$2204,5,FALSE),0)</f>
        <v>0</v>
      </c>
      <c r="K2082">
        <f>IFERROR(VLOOKUP(D2082:D2794,'Факторы ликвидности'!C$4:L$2204,6,FALSE),0)</f>
        <v>0</v>
      </c>
      <c r="L2082">
        <f>IFERROR(VLOOKUP(D2082:D2794,'Факторы ликвидности'!C$4:L$2204,7,FALSE),0)</f>
        <v>0</v>
      </c>
      <c r="M2082">
        <f>IFERROR(VLOOKUP(D2082:D2794,'Факторы ликвидности'!C$4:L$2204,8,FALSE),0)</f>
        <v>0</v>
      </c>
      <c r="N2082">
        <f>IFERROR(VLOOKUP(D2082:D2794,'Факторы ликвидности'!C$4:L$2204,10,FALSE),0)</f>
        <v>0</v>
      </c>
    </row>
    <row r="2083" spans="2:14" x14ac:dyDescent="0.3">
      <c r="B2083">
        <v>2079</v>
      </c>
      <c r="C2083" s="16">
        <f t="shared" si="37"/>
        <v>6</v>
      </c>
      <c r="D2083" s="17">
        <v>41713</v>
      </c>
      <c r="E2083">
        <f>IFERROR(VLOOKUP(D2082:D2795,'Остатки на корсчетах'!B$3:D$4956,2,FALSE),0)</f>
        <v>0</v>
      </c>
      <c r="F2083">
        <f>IFERROR(VLOOKUP(D2083:D2795,Сальдо!C$3:D$4010,2,FALSE),0)</f>
        <v>0</v>
      </c>
      <c r="G2083">
        <f>IFERROR(VLOOKUP(D2083:D2795,'Факторы ликвидности'!C$4:L$2204,2,FALSE),0)</f>
        <v>0</v>
      </c>
      <c r="H2083">
        <f>IFERROR(VLOOKUP(D2083:D2795,'Факторы ликвидности'!C$4:L$2204,3,FALSE),0)</f>
        <v>0</v>
      </c>
      <c r="I2083">
        <f>IFERROR(VLOOKUP(D2083:D2795,'Факторы ликвидности'!C$4:L$2204,4,FALSE),0)</f>
        <v>0</v>
      </c>
      <c r="J2083">
        <f>IFERROR(VLOOKUP(D2083:D2795,'Факторы ликвидности'!C$4:L$2204,5,FALSE),0)</f>
        <v>0</v>
      </c>
      <c r="K2083">
        <f>IFERROR(VLOOKUP(D2083:D2795,'Факторы ликвидности'!C$4:L$2204,6,FALSE),0)</f>
        <v>0</v>
      </c>
      <c r="L2083">
        <f>IFERROR(VLOOKUP(D2083:D2795,'Факторы ликвидности'!C$4:L$2204,7,FALSE),0)</f>
        <v>0</v>
      </c>
      <c r="M2083">
        <f>IFERROR(VLOOKUP(D2083:D2795,'Факторы ликвидности'!C$4:L$2204,8,FALSE),0)</f>
        <v>0</v>
      </c>
      <c r="N2083">
        <f>IFERROR(VLOOKUP(D2083:D2795,'Факторы ликвидности'!C$4:L$2204,10,FALSE),0)</f>
        <v>0</v>
      </c>
    </row>
    <row r="2084" spans="2:14" x14ac:dyDescent="0.3">
      <c r="B2084">
        <v>2080</v>
      </c>
      <c r="C2084" s="16">
        <f t="shared" si="37"/>
        <v>5</v>
      </c>
      <c r="D2084" s="17">
        <v>41712</v>
      </c>
      <c r="E2084">
        <f>IFERROR(VLOOKUP(D2083:D2796,'Остатки на корсчетах'!B$3:D$4956,2,FALSE),0)</f>
        <v>1112.9000000000001</v>
      </c>
      <c r="F2084">
        <f>IFERROR(VLOOKUP(D2084:D2796,Сальдо!C$3:D$4010,2,FALSE),0)</f>
        <v>-316.5</v>
      </c>
      <c r="G2084">
        <f>IFERROR(VLOOKUP(D2084:D2796,'Факторы ликвидности'!C$4:L$2204,2,FALSE),0)</f>
        <v>-27.44</v>
      </c>
      <c r="H2084">
        <f>IFERROR(VLOOKUP(D2084:D2796,'Факторы ликвидности'!C$4:L$2204,3,FALSE),0)</f>
        <v>38.65</v>
      </c>
      <c r="I2084">
        <f>IFERROR(VLOOKUP(D2084:D2796,'Факторы ликвидности'!C$4:L$2204,4,FALSE),0)</f>
        <v>0</v>
      </c>
      <c r="J2084">
        <f>IFERROR(VLOOKUP(D2084:D2796,'Факторы ликвидности'!C$4:L$2204,5,FALSE),0)</f>
        <v>0</v>
      </c>
      <c r="K2084">
        <f>IFERROR(VLOOKUP(D2084:D2796,'Факторы ликвидности'!C$4:L$2204,6,FALSE),0)</f>
        <v>0</v>
      </c>
      <c r="L2084">
        <f>IFERROR(VLOOKUP(D2084:D2796,'Факторы ликвидности'!C$4:L$2204,7,FALSE),0)</f>
        <v>0</v>
      </c>
      <c r="M2084">
        <f>IFERROR(VLOOKUP(D2084:D2796,'Факторы ликвидности'!C$4:L$2204,8,FALSE),0)</f>
        <v>0</v>
      </c>
      <c r="N2084">
        <f>IFERROR(VLOOKUP(D2084:D2796,'Факторы ликвидности'!C$4:L$2204,10,FALSE),0)</f>
        <v>123.07</v>
      </c>
    </row>
    <row r="2085" spans="2:14" x14ac:dyDescent="0.3">
      <c r="B2085">
        <v>2081</v>
      </c>
      <c r="C2085" s="16">
        <f t="shared" si="37"/>
        <v>4</v>
      </c>
      <c r="D2085" s="17">
        <v>41711</v>
      </c>
      <c r="E2085">
        <f>IFERROR(VLOOKUP(D2084:D2797,'Остатки на корсчетах'!B$3:D$4956,2,FALSE),0)</f>
        <v>1317.8</v>
      </c>
      <c r="F2085">
        <f>IFERROR(VLOOKUP(D2085:D2797,Сальдо!C$3:D$4010,2,FALSE),0)</f>
        <v>-303.8</v>
      </c>
      <c r="G2085">
        <f>IFERROR(VLOOKUP(D2085:D2797,'Факторы ликвидности'!C$4:L$2204,2,FALSE),0)</f>
        <v>-11.24</v>
      </c>
      <c r="H2085">
        <f>IFERROR(VLOOKUP(D2085:D2797,'Факторы ликвидности'!C$4:L$2204,3,FALSE),0)</f>
        <v>-136.13999999999999</v>
      </c>
      <c r="I2085">
        <f>IFERROR(VLOOKUP(D2085:D2797,'Факторы ликвидности'!C$4:L$2204,4,FALSE),0)</f>
        <v>0</v>
      </c>
      <c r="J2085">
        <f>IFERROR(VLOOKUP(D2085:D2797,'Факторы ликвидности'!C$4:L$2204,5,FALSE),0)</f>
        <v>0</v>
      </c>
      <c r="K2085">
        <f>IFERROR(VLOOKUP(D2085:D2797,'Факторы ликвидности'!C$4:L$2204,6,FALSE),0)</f>
        <v>0</v>
      </c>
      <c r="L2085">
        <f>IFERROR(VLOOKUP(D2085:D2797,'Факторы ликвидности'!C$4:L$2204,7,FALSE),0)</f>
        <v>0</v>
      </c>
      <c r="M2085">
        <f>IFERROR(VLOOKUP(D2085:D2797,'Факторы ликвидности'!C$4:L$2204,8,FALSE),0)</f>
        <v>0.38</v>
      </c>
      <c r="N2085">
        <f>IFERROR(VLOOKUP(D2085:D2797,'Факторы ликвидности'!C$4:L$2204,10,FALSE),0)</f>
        <v>39.14</v>
      </c>
    </row>
    <row r="2086" spans="2:14" x14ac:dyDescent="0.3">
      <c r="B2086">
        <v>2082</v>
      </c>
      <c r="C2086" s="16">
        <f t="shared" si="37"/>
        <v>3</v>
      </c>
      <c r="D2086" s="17">
        <v>41710</v>
      </c>
      <c r="E2086">
        <f>IFERROR(VLOOKUP(D2085:D2798,'Остатки на корсчетах'!B$3:D$4956,2,FALSE),0)</f>
        <v>1019.9</v>
      </c>
      <c r="F2086">
        <f>IFERROR(VLOOKUP(D2086:D2798,Сальдо!C$3:D$4010,2,FALSE),0)</f>
        <v>-54.1</v>
      </c>
      <c r="G2086">
        <f>IFERROR(VLOOKUP(D2086:D2798,'Факторы ликвидности'!C$4:L$2204,2,FALSE),0)</f>
        <v>21.66</v>
      </c>
      <c r="H2086">
        <f>IFERROR(VLOOKUP(D2086:D2798,'Факторы ликвидности'!C$4:L$2204,3,FALSE),0)</f>
        <v>124.3</v>
      </c>
      <c r="I2086">
        <f>IFERROR(VLOOKUP(D2086:D2798,'Факторы ликвидности'!C$4:L$2204,4,FALSE),0)</f>
        <v>0</v>
      </c>
      <c r="J2086">
        <f>IFERROR(VLOOKUP(D2086:D2798,'Факторы ликвидности'!C$4:L$2204,5,FALSE),0)</f>
        <v>0</v>
      </c>
      <c r="K2086">
        <f>IFERROR(VLOOKUP(D2086:D2798,'Факторы ликвидности'!C$4:L$2204,6,FALSE),0)</f>
        <v>0</v>
      </c>
      <c r="L2086">
        <f>IFERROR(VLOOKUP(D2086:D2798,'Факторы ликвидности'!C$4:L$2204,7,FALSE),0)</f>
        <v>0</v>
      </c>
      <c r="M2086">
        <f>IFERROR(VLOOKUP(D2086:D2798,'Факторы ликвидности'!C$4:L$2204,8,FALSE),0)</f>
        <v>0</v>
      </c>
      <c r="N2086">
        <f>IFERROR(VLOOKUP(D2086:D2798,'Факторы ликвидности'!C$4:L$2204,10,FALSE),0)</f>
        <v>166.47</v>
      </c>
    </row>
    <row r="2087" spans="2:14" x14ac:dyDescent="0.3">
      <c r="B2087">
        <v>2083</v>
      </c>
      <c r="C2087" s="18">
        <f t="shared" si="37"/>
        <v>2</v>
      </c>
      <c r="D2087" s="8">
        <v>41709</v>
      </c>
      <c r="E2087">
        <f>IFERROR(VLOOKUP(D2086:D2799,'Остатки на корсчетах'!B$3:D$4956,2,FALSE),0)</f>
        <v>936</v>
      </c>
      <c r="F2087">
        <f>IFERROR(VLOOKUP(D2087:D2799,Сальдо!C$3:D$4010,2,FALSE),0)</f>
        <v>8.8000000000000007</v>
      </c>
      <c r="G2087">
        <f>IFERROR(VLOOKUP(D2087:D2799,'Факторы ликвидности'!C$4:L$2204,2,FALSE),0)</f>
        <v>41.62</v>
      </c>
      <c r="H2087">
        <f>IFERROR(VLOOKUP(D2087:D2799,'Факторы ликвидности'!C$4:L$2204,3,FALSE),0)</f>
        <v>-48.1</v>
      </c>
      <c r="I2087">
        <f>IFERROR(VLOOKUP(D2087:D2799,'Факторы ликвидности'!C$4:L$2204,4,FALSE),0)</f>
        <v>0</v>
      </c>
      <c r="J2087">
        <f>IFERROR(VLOOKUP(D2087:D2799,'Факторы ликвидности'!C$4:L$2204,5,FALSE),0)</f>
        <v>0</v>
      </c>
      <c r="K2087">
        <f>IFERROR(VLOOKUP(D2087:D2799,'Факторы ликвидности'!C$4:L$2204,6,FALSE),0)</f>
        <v>0</v>
      </c>
      <c r="L2087">
        <f>IFERROR(VLOOKUP(D2087:D2799,'Факторы ликвидности'!C$4:L$2204,7,FALSE),0)</f>
        <v>0</v>
      </c>
      <c r="M2087">
        <f>IFERROR(VLOOKUP(D2087:D2799,'Факторы ликвидности'!C$4:L$2204,8,FALSE),0)</f>
        <v>0</v>
      </c>
      <c r="N2087">
        <f>IFERROR(VLOOKUP(D2087:D2799,'Факторы ликвидности'!C$4:L$2204,10,FALSE),0)</f>
        <v>104.85</v>
      </c>
    </row>
    <row r="2088" spans="2:14" x14ac:dyDescent="0.3">
      <c r="B2088">
        <v>2084</v>
      </c>
      <c r="C2088" s="18">
        <f t="shared" si="37"/>
        <v>1</v>
      </c>
      <c r="D2088" s="8">
        <v>41708</v>
      </c>
      <c r="E2088">
        <f>IFERROR(VLOOKUP(D2087:D2800,'Остатки на корсчетах'!B$3:D$4956,2,FALSE),0)</f>
        <v>0</v>
      </c>
      <c r="F2088">
        <f>IFERROR(VLOOKUP(D2088:D2800,Сальдо!C$3:D$4010,2,FALSE),0)</f>
        <v>0</v>
      </c>
      <c r="G2088">
        <f>IFERROR(VLOOKUP(D2088:D2800,'Факторы ликвидности'!C$4:L$2204,2,FALSE),0)</f>
        <v>0</v>
      </c>
      <c r="H2088">
        <f>IFERROR(VLOOKUP(D2088:D2800,'Факторы ликвидности'!C$4:L$2204,3,FALSE),0)</f>
        <v>0</v>
      </c>
      <c r="I2088">
        <f>IFERROR(VLOOKUP(D2088:D2800,'Факторы ликвидности'!C$4:L$2204,4,FALSE),0)</f>
        <v>0</v>
      </c>
      <c r="J2088">
        <f>IFERROR(VLOOKUP(D2088:D2800,'Факторы ликвидности'!C$4:L$2204,5,FALSE),0)</f>
        <v>0</v>
      </c>
      <c r="K2088">
        <f>IFERROR(VLOOKUP(D2088:D2800,'Факторы ликвидности'!C$4:L$2204,6,FALSE),0)</f>
        <v>0</v>
      </c>
      <c r="L2088">
        <f>IFERROR(VLOOKUP(D2088:D2800,'Факторы ликвидности'!C$4:L$2204,7,FALSE),0)</f>
        <v>0</v>
      </c>
      <c r="M2088">
        <f>IFERROR(VLOOKUP(D2088:D2800,'Факторы ликвидности'!C$4:L$2204,8,FALSE),0)</f>
        <v>0</v>
      </c>
      <c r="N2088">
        <f>IFERROR(VLOOKUP(D2088:D2800,'Факторы ликвидности'!C$4:L$2204,10,FALSE),0)</f>
        <v>0</v>
      </c>
    </row>
    <row r="2089" spans="2:14" x14ac:dyDescent="0.3">
      <c r="B2089">
        <v>2085</v>
      </c>
      <c r="C2089" s="18">
        <f t="shared" si="37"/>
        <v>7</v>
      </c>
      <c r="D2089" s="19">
        <v>41707</v>
      </c>
      <c r="E2089">
        <f>IFERROR(VLOOKUP(D2088:D2801,'Остатки на корсчетах'!B$3:D$4956,2,FALSE),0)</f>
        <v>0</v>
      </c>
      <c r="F2089">
        <f>IFERROR(VLOOKUP(D2089:D2801,Сальдо!C$3:D$4010,2,FALSE),0)</f>
        <v>0</v>
      </c>
      <c r="G2089">
        <f>IFERROR(VLOOKUP(D2089:D2801,'Факторы ликвидности'!C$4:L$2204,2,FALSE),0)</f>
        <v>0</v>
      </c>
      <c r="H2089">
        <f>IFERROR(VLOOKUP(D2089:D2801,'Факторы ликвидности'!C$4:L$2204,3,FALSE),0)</f>
        <v>0</v>
      </c>
      <c r="I2089">
        <f>IFERROR(VLOOKUP(D2089:D2801,'Факторы ликвидности'!C$4:L$2204,4,FALSE),0)</f>
        <v>0</v>
      </c>
      <c r="J2089">
        <f>IFERROR(VLOOKUP(D2089:D2801,'Факторы ликвидности'!C$4:L$2204,5,FALSE),0)</f>
        <v>0</v>
      </c>
      <c r="K2089">
        <f>IFERROR(VLOOKUP(D2089:D2801,'Факторы ликвидности'!C$4:L$2204,6,FALSE),0)</f>
        <v>0</v>
      </c>
      <c r="L2089">
        <f>IFERROR(VLOOKUP(D2089:D2801,'Факторы ликвидности'!C$4:L$2204,7,FALSE),0)</f>
        <v>0</v>
      </c>
      <c r="M2089">
        <f>IFERROR(VLOOKUP(D2089:D2801,'Факторы ликвидности'!C$4:L$2204,8,FALSE),0)</f>
        <v>0</v>
      </c>
      <c r="N2089">
        <f>IFERROR(VLOOKUP(D2089:D2801,'Факторы ликвидности'!C$4:L$2204,10,FALSE),0)</f>
        <v>0</v>
      </c>
    </row>
    <row r="2090" spans="2:14" x14ac:dyDescent="0.3">
      <c r="B2090">
        <v>2086</v>
      </c>
      <c r="C2090" s="18">
        <f t="shared" si="37"/>
        <v>6</v>
      </c>
      <c r="D2090" s="19">
        <v>41706</v>
      </c>
      <c r="E2090">
        <f>IFERROR(VLOOKUP(D2089:D2802,'Остатки на корсчетах'!B$3:D$4956,2,FALSE),0)</f>
        <v>0</v>
      </c>
      <c r="F2090">
        <f>IFERROR(VLOOKUP(D2090:D2802,Сальдо!C$3:D$4010,2,FALSE),0)</f>
        <v>0</v>
      </c>
      <c r="G2090">
        <f>IFERROR(VLOOKUP(D2090:D2802,'Факторы ликвидности'!C$4:L$2204,2,FALSE),0)</f>
        <v>0</v>
      </c>
      <c r="H2090">
        <f>IFERROR(VLOOKUP(D2090:D2802,'Факторы ликвидности'!C$4:L$2204,3,FALSE),0)</f>
        <v>0</v>
      </c>
      <c r="I2090">
        <f>IFERROR(VLOOKUP(D2090:D2802,'Факторы ликвидности'!C$4:L$2204,4,FALSE),0)</f>
        <v>0</v>
      </c>
      <c r="J2090">
        <f>IFERROR(VLOOKUP(D2090:D2802,'Факторы ликвидности'!C$4:L$2204,5,FALSE),0)</f>
        <v>0</v>
      </c>
      <c r="K2090">
        <f>IFERROR(VLOOKUP(D2090:D2802,'Факторы ликвидности'!C$4:L$2204,6,FALSE),0)</f>
        <v>0</v>
      </c>
      <c r="L2090">
        <f>IFERROR(VLOOKUP(D2090:D2802,'Факторы ликвидности'!C$4:L$2204,7,FALSE),0)</f>
        <v>0</v>
      </c>
      <c r="M2090">
        <f>IFERROR(VLOOKUP(D2090:D2802,'Факторы ликвидности'!C$4:L$2204,8,FALSE),0)</f>
        <v>0</v>
      </c>
      <c r="N2090">
        <f>IFERROR(VLOOKUP(D2090:D2802,'Факторы ликвидности'!C$4:L$2204,10,FALSE),0)</f>
        <v>0</v>
      </c>
    </row>
    <row r="2091" spans="2:14" x14ac:dyDescent="0.3">
      <c r="B2091">
        <v>2087</v>
      </c>
      <c r="C2091" s="18">
        <f t="shared" si="37"/>
        <v>5</v>
      </c>
      <c r="D2091" s="19">
        <v>41705</v>
      </c>
      <c r="E2091">
        <f>IFERROR(VLOOKUP(D2090:D2803,'Остатки на корсчетах'!B$3:D$4956,2,FALSE),0)</f>
        <v>945.2</v>
      </c>
      <c r="F2091">
        <f>IFERROR(VLOOKUP(D2091:D2803,Сальдо!C$3:D$4010,2,FALSE),0)</f>
        <v>-39</v>
      </c>
      <c r="G2091">
        <f>IFERROR(VLOOKUP(D2091:D2803,'Факторы ликвидности'!C$4:L$2204,2,FALSE),0)</f>
        <v>-69.41</v>
      </c>
      <c r="H2091">
        <f>IFERROR(VLOOKUP(D2091:D2803,'Факторы ликвидности'!C$4:L$2204,3,FALSE),0)</f>
        <v>118.75</v>
      </c>
      <c r="I2091">
        <f>IFERROR(VLOOKUP(D2091:D2803,'Факторы ликвидности'!C$4:L$2204,4,FALSE),0)</f>
        <v>0</v>
      </c>
      <c r="J2091">
        <f>IFERROR(VLOOKUP(D2091:D2803,'Факторы ликвидности'!C$4:L$2204,5,FALSE),0)</f>
        <v>0</v>
      </c>
      <c r="K2091">
        <f>IFERROR(VLOOKUP(D2091:D2803,'Факторы ликвидности'!C$4:L$2204,6,FALSE),0)</f>
        <v>0</v>
      </c>
      <c r="L2091">
        <f>IFERROR(VLOOKUP(D2091:D2803,'Факторы ликвидности'!C$4:L$2204,7,FALSE),0)</f>
        <v>0</v>
      </c>
      <c r="M2091">
        <f>IFERROR(VLOOKUP(D2091:D2803,'Факторы ликвидности'!C$4:L$2204,8,FALSE),0)</f>
        <v>0</v>
      </c>
      <c r="N2091">
        <f>IFERROR(VLOOKUP(D2091:D2803,'Факторы ликвидности'!C$4:L$2204,10,FALSE),0)</f>
        <v>-44.04</v>
      </c>
    </row>
    <row r="2092" spans="2:14" x14ac:dyDescent="0.3">
      <c r="B2092">
        <v>2088</v>
      </c>
      <c r="C2092" s="18">
        <f t="shared" si="37"/>
        <v>4</v>
      </c>
      <c r="D2092" s="19">
        <v>41704</v>
      </c>
      <c r="E2092">
        <f>IFERROR(VLOOKUP(D2091:D2804,'Остатки на корсчетах'!B$3:D$4956,2,FALSE),0)</f>
        <v>968.5</v>
      </c>
      <c r="F2092">
        <f>IFERROR(VLOOKUP(D2092:D2804,Сальдо!C$3:D$4010,2,FALSE),0)</f>
        <v>-77.8</v>
      </c>
      <c r="G2092">
        <f>IFERROR(VLOOKUP(D2092:D2804,'Факторы ликвидности'!C$4:L$2204,2,FALSE),0)</f>
        <v>-62.47</v>
      </c>
      <c r="H2092">
        <f>IFERROR(VLOOKUP(D2092:D2804,'Факторы ликвидности'!C$4:L$2204,3,FALSE),0)</f>
        <v>80.75</v>
      </c>
      <c r="I2092">
        <f>IFERROR(VLOOKUP(D2092:D2804,'Факторы ликвидности'!C$4:L$2204,4,FALSE),0)</f>
        <v>0</v>
      </c>
      <c r="J2092">
        <f>IFERROR(VLOOKUP(D2092:D2804,'Факторы ликвидности'!C$4:L$2204,5,FALSE),0)</f>
        <v>0</v>
      </c>
      <c r="K2092">
        <f>IFERROR(VLOOKUP(D2092:D2804,'Факторы ликвидности'!C$4:L$2204,6,FALSE),0)</f>
        <v>0</v>
      </c>
      <c r="L2092">
        <f>IFERROR(VLOOKUP(D2092:D2804,'Факторы ликвидности'!C$4:L$2204,7,FALSE),0)</f>
        <v>0</v>
      </c>
      <c r="M2092">
        <f>IFERROR(VLOOKUP(D2092:D2804,'Факторы ликвидности'!C$4:L$2204,8,FALSE),0)</f>
        <v>0</v>
      </c>
      <c r="N2092">
        <f>IFERROR(VLOOKUP(D2092:D2804,'Факторы ликвидности'!C$4:L$2204,10,FALSE),0)</f>
        <v>-27.13</v>
      </c>
    </row>
    <row r="2093" spans="2:14" x14ac:dyDescent="0.3">
      <c r="B2093">
        <v>2089</v>
      </c>
      <c r="C2093" s="18">
        <f t="shared" si="37"/>
        <v>3</v>
      </c>
      <c r="D2093" s="19">
        <v>41703</v>
      </c>
      <c r="E2093">
        <f>IFERROR(VLOOKUP(D2092:D2805,'Остатки на корсчетах'!B$3:D$4956,2,FALSE),0)</f>
        <v>1121</v>
      </c>
      <c r="F2093">
        <f>IFERROR(VLOOKUP(D2093:D2805,Сальдо!C$3:D$4010,2,FALSE),0)</f>
        <v>-266.39999999999998</v>
      </c>
      <c r="G2093">
        <f>IFERROR(VLOOKUP(D2093:D2805,'Факторы ликвидности'!C$4:L$2204,2,FALSE),0)</f>
        <v>-18.649999999999999</v>
      </c>
      <c r="H2093">
        <f>IFERROR(VLOOKUP(D2093:D2805,'Факторы ликвидности'!C$4:L$2204,3,FALSE),0)</f>
        <v>70.23</v>
      </c>
      <c r="I2093">
        <f>IFERROR(VLOOKUP(D2093:D2805,'Факторы ликвидности'!C$4:L$2204,4,FALSE),0)</f>
        <v>0</v>
      </c>
      <c r="J2093">
        <f>IFERROR(VLOOKUP(D2093:D2805,'Факторы ликвидности'!C$4:L$2204,5,FALSE),0)</f>
        <v>0</v>
      </c>
      <c r="K2093">
        <f>IFERROR(VLOOKUP(D2093:D2805,'Факторы ликвидности'!C$4:L$2204,6,FALSE),0)</f>
        <v>0</v>
      </c>
      <c r="L2093">
        <f>IFERROR(VLOOKUP(D2093:D2805,'Факторы ликвидности'!C$4:L$2204,7,FALSE),0)</f>
        <v>0</v>
      </c>
      <c r="M2093">
        <f>IFERROR(VLOOKUP(D2093:D2805,'Факторы ликвидности'!C$4:L$2204,8,FALSE),0)</f>
        <v>0</v>
      </c>
      <c r="N2093">
        <f>IFERROR(VLOOKUP(D2093:D2805,'Факторы ликвидности'!C$4:L$2204,10,FALSE),0)</f>
        <v>-193.06</v>
      </c>
    </row>
    <row r="2094" spans="2:14" x14ac:dyDescent="0.3">
      <c r="B2094">
        <v>2090</v>
      </c>
      <c r="C2094" s="16">
        <f t="shared" si="37"/>
        <v>2</v>
      </c>
      <c r="D2094" s="17">
        <v>41702</v>
      </c>
      <c r="E2094">
        <f>IFERROR(VLOOKUP(D2093:D2806,'Остатки на корсчетах'!B$3:D$4956,2,FALSE),0)</f>
        <v>1261.3</v>
      </c>
      <c r="F2094">
        <f>IFERROR(VLOOKUP(D2094:D2806,Сальдо!C$3:D$4010,2,FALSE),0)</f>
        <v>-668.9</v>
      </c>
      <c r="G2094">
        <f>IFERROR(VLOOKUP(D2094:D2806,'Факторы ликвидности'!C$4:L$2204,2,FALSE),0)</f>
        <v>4.03</v>
      </c>
      <c r="H2094">
        <f>IFERROR(VLOOKUP(D2094:D2806,'Факторы ликвидности'!C$4:L$2204,3,FALSE),0)</f>
        <v>105.73</v>
      </c>
      <c r="I2094">
        <f>IFERROR(VLOOKUP(D2094:D2806,'Факторы ликвидности'!C$4:L$2204,4,FALSE),0)</f>
        <v>0</v>
      </c>
      <c r="J2094">
        <f>IFERROR(VLOOKUP(D2094:D2806,'Факторы ликвидности'!C$4:L$2204,5,FALSE),0)</f>
        <v>0</v>
      </c>
      <c r="K2094">
        <f>IFERROR(VLOOKUP(D2094:D2806,'Факторы ликвидности'!C$4:L$2204,6,FALSE),0)</f>
        <v>0</v>
      </c>
      <c r="L2094">
        <f>IFERROR(VLOOKUP(D2094:D2806,'Факторы ликвидности'!C$4:L$2204,7,FALSE),0)</f>
        <v>0</v>
      </c>
      <c r="M2094">
        <f>IFERROR(VLOOKUP(D2094:D2806,'Факторы ликвидности'!C$4:L$2204,8,FALSE),0)</f>
        <v>0</v>
      </c>
      <c r="N2094">
        <f>IFERROR(VLOOKUP(D2094:D2806,'Факторы ликвидности'!C$4:L$2204,10,FALSE),0)</f>
        <v>160.6</v>
      </c>
    </row>
    <row r="2095" spans="2:14" x14ac:dyDescent="0.3">
      <c r="B2095">
        <v>2091</v>
      </c>
      <c r="C2095" s="16">
        <f t="shared" si="37"/>
        <v>1</v>
      </c>
      <c r="D2095" s="17">
        <v>41701</v>
      </c>
      <c r="E2095">
        <f>IFERROR(VLOOKUP(D2094:D2807,'Остатки на корсчетах'!B$3:D$4956,2,FALSE),0)</f>
        <v>1001.1</v>
      </c>
      <c r="F2095">
        <f>IFERROR(VLOOKUP(D2095:D2807,Сальдо!C$3:D$4010,2,FALSE),0)</f>
        <v>-111.5</v>
      </c>
      <c r="G2095">
        <f>IFERROR(VLOOKUP(D2095:D2807,'Факторы ликвидности'!C$4:L$2204,2,FALSE),0)</f>
        <v>33.979999999999997</v>
      </c>
      <c r="H2095">
        <f>IFERROR(VLOOKUP(D2095:D2807,'Факторы ликвидности'!C$4:L$2204,3,FALSE),0)</f>
        <v>79.739999999999995</v>
      </c>
      <c r="I2095">
        <f>IFERROR(VLOOKUP(D2095:D2807,'Факторы ликвидности'!C$4:L$2204,4,FALSE),0)</f>
        <v>0</v>
      </c>
      <c r="J2095">
        <f>IFERROR(VLOOKUP(D2095:D2807,'Факторы ликвидности'!C$4:L$2204,5,FALSE),0)</f>
        <v>0</v>
      </c>
      <c r="K2095">
        <f>IFERROR(VLOOKUP(D2095:D2807,'Факторы ликвидности'!C$4:L$2204,6,FALSE),0)</f>
        <v>0</v>
      </c>
      <c r="L2095">
        <f>IFERROR(VLOOKUP(D2095:D2807,'Факторы ликвидности'!C$4:L$2204,7,FALSE),0)</f>
        <v>0</v>
      </c>
      <c r="M2095">
        <f>IFERROR(VLOOKUP(D2095:D2807,'Факторы ликвидности'!C$4:L$2204,8,FALSE),0)</f>
        <v>0</v>
      </c>
      <c r="N2095">
        <f>IFERROR(VLOOKUP(D2095:D2807,'Факторы ликвидности'!C$4:L$2204,10,FALSE),0)</f>
        <v>186.34</v>
      </c>
    </row>
    <row r="2096" spans="2:14" x14ac:dyDescent="0.3">
      <c r="B2096">
        <v>2092</v>
      </c>
      <c r="C2096" s="16">
        <f t="shared" si="37"/>
        <v>7</v>
      </c>
      <c r="D2096" s="17">
        <v>41700</v>
      </c>
      <c r="E2096">
        <f>IFERROR(VLOOKUP(D2095:D2808,'Остатки на корсчетах'!B$3:D$4956,2,FALSE),0)</f>
        <v>0</v>
      </c>
      <c r="F2096">
        <f>IFERROR(VLOOKUP(D2096:D2808,Сальдо!C$3:D$4010,2,FALSE),0)</f>
        <v>0</v>
      </c>
      <c r="G2096">
        <f>IFERROR(VLOOKUP(D2096:D2808,'Факторы ликвидности'!C$4:L$2204,2,FALSE),0)</f>
        <v>0</v>
      </c>
      <c r="H2096">
        <f>IFERROR(VLOOKUP(D2096:D2808,'Факторы ликвидности'!C$4:L$2204,3,FALSE),0)</f>
        <v>0</v>
      </c>
      <c r="I2096">
        <f>IFERROR(VLOOKUP(D2096:D2808,'Факторы ликвидности'!C$4:L$2204,4,FALSE),0)</f>
        <v>0</v>
      </c>
      <c r="J2096">
        <f>IFERROR(VLOOKUP(D2096:D2808,'Факторы ликвидности'!C$4:L$2204,5,FALSE),0)</f>
        <v>0</v>
      </c>
      <c r="K2096">
        <f>IFERROR(VLOOKUP(D2096:D2808,'Факторы ликвидности'!C$4:L$2204,6,FALSE),0)</f>
        <v>0</v>
      </c>
      <c r="L2096">
        <f>IFERROR(VLOOKUP(D2096:D2808,'Факторы ликвидности'!C$4:L$2204,7,FALSE),0)</f>
        <v>0</v>
      </c>
      <c r="M2096">
        <f>IFERROR(VLOOKUP(D2096:D2808,'Факторы ликвидности'!C$4:L$2204,8,FALSE),0)</f>
        <v>0</v>
      </c>
      <c r="N2096">
        <f>IFERROR(VLOOKUP(D2096:D2808,'Факторы ликвидности'!C$4:L$2204,10,FALSE),0)</f>
        <v>0</v>
      </c>
    </row>
    <row r="2097" spans="2:14" x14ac:dyDescent="0.3">
      <c r="B2097">
        <v>2093</v>
      </c>
      <c r="C2097" s="16">
        <f t="shared" si="37"/>
        <v>6</v>
      </c>
      <c r="D2097" s="17">
        <v>41699</v>
      </c>
      <c r="E2097">
        <f>IFERROR(VLOOKUP(D2096:D2809,'Остатки на корсчетах'!B$3:D$4956,2,FALSE),0)</f>
        <v>0</v>
      </c>
      <c r="F2097">
        <f>IFERROR(VLOOKUP(D2097:D2809,Сальдо!C$3:D$4010,2,FALSE),0)</f>
        <v>0</v>
      </c>
      <c r="G2097">
        <f>IFERROR(VLOOKUP(D2097:D2809,'Факторы ликвидности'!C$4:L$2204,2,FALSE),0)</f>
        <v>0</v>
      </c>
      <c r="H2097">
        <f>IFERROR(VLOOKUP(D2097:D2809,'Факторы ликвидности'!C$4:L$2204,3,FALSE),0)</f>
        <v>0</v>
      </c>
      <c r="I2097">
        <f>IFERROR(VLOOKUP(D2097:D2809,'Факторы ликвидности'!C$4:L$2204,4,FALSE),0)</f>
        <v>0</v>
      </c>
      <c r="J2097">
        <f>IFERROR(VLOOKUP(D2097:D2809,'Факторы ликвидности'!C$4:L$2204,5,FALSE),0)</f>
        <v>0</v>
      </c>
      <c r="K2097">
        <f>IFERROR(VLOOKUP(D2097:D2809,'Факторы ликвидности'!C$4:L$2204,6,FALSE),0)</f>
        <v>0</v>
      </c>
      <c r="L2097">
        <f>IFERROR(VLOOKUP(D2097:D2809,'Факторы ликвидности'!C$4:L$2204,7,FALSE),0)</f>
        <v>0</v>
      </c>
      <c r="M2097">
        <f>IFERROR(VLOOKUP(D2097:D2809,'Факторы ликвидности'!C$4:L$2204,8,FALSE),0)</f>
        <v>0</v>
      </c>
      <c r="N2097">
        <f>IFERROR(VLOOKUP(D2097:D2809,'Факторы ликвидности'!C$4:L$2204,10,FALSE),0)</f>
        <v>0</v>
      </c>
    </row>
    <row r="2098" spans="2:14" x14ac:dyDescent="0.3">
      <c r="B2098">
        <v>2094</v>
      </c>
      <c r="C2098" s="16">
        <f t="shared" si="37"/>
        <v>5</v>
      </c>
      <c r="D2098" s="17">
        <v>41698</v>
      </c>
      <c r="E2098">
        <f>IFERROR(VLOOKUP(D2097:D2810,'Остатки на корсчетах'!B$3:D$4956,2,FALSE),0)</f>
        <v>909.4</v>
      </c>
      <c r="F2098">
        <f>IFERROR(VLOOKUP(D2098:D2810,Сальдо!C$3:D$4010,2,FALSE),0)</f>
        <v>-50.4</v>
      </c>
      <c r="G2098">
        <f>IFERROR(VLOOKUP(D2098:D2810,'Факторы ликвидности'!C$4:L$2204,2,FALSE),0)</f>
        <v>-9.39</v>
      </c>
      <c r="H2098">
        <f>IFERROR(VLOOKUP(D2098:D2810,'Факторы ликвидности'!C$4:L$2204,3,FALSE),0)</f>
        <v>80.08</v>
      </c>
      <c r="I2098">
        <f>IFERROR(VLOOKUP(D2098:D2810,'Факторы ликвидности'!C$4:L$2204,4,FALSE),0)</f>
        <v>0</v>
      </c>
      <c r="J2098">
        <f>IFERROR(VLOOKUP(D2098:D2810,'Факторы ликвидности'!C$4:L$2204,5,FALSE),0)</f>
        <v>0</v>
      </c>
      <c r="K2098">
        <f>IFERROR(VLOOKUP(D2098:D2810,'Факторы ликвидности'!C$4:L$2204,6,FALSE),0)</f>
        <v>0</v>
      </c>
      <c r="L2098">
        <f>IFERROR(VLOOKUP(D2098:D2810,'Факторы ликвидности'!C$4:L$2204,7,FALSE),0)</f>
        <v>0</v>
      </c>
      <c r="M2098">
        <f>IFERROR(VLOOKUP(D2098:D2810,'Факторы ликвидности'!C$4:L$2204,8,FALSE),0)</f>
        <v>0</v>
      </c>
      <c r="N2098">
        <f>IFERROR(VLOOKUP(D2098:D2810,'Факторы ликвидности'!C$4:L$2204,10,FALSE),0)</f>
        <v>35.22</v>
      </c>
    </row>
    <row r="2099" spans="2:14" x14ac:dyDescent="0.3">
      <c r="B2099">
        <v>2095</v>
      </c>
      <c r="C2099" s="16">
        <f t="shared" si="37"/>
        <v>4</v>
      </c>
      <c r="D2099" s="17">
        <v>41697</v>
      </c>
      <c r="E2099">
        <f>IFERROR(VLOOKUP(D2098:D2811,'Остатки на корсчетах'!B$3:D$4956,2,FALSE),0)</f>
        <v>1164.3</v>
      </c>
      <c r="F2099">
        <f>IFERROR(VLOOKUP(D2099:D2811,Сальдо!C$3:D$4010,2,FALSE),0)</f>
        <v>-316.8</v>
      </c>
      <c r="G2099">
        <f>IFERROR(VLOOKUP(D2099:D2811,'Факторы ликвидности'!C$4:L$2204,2,FALSE),0)</f>
        <v>4.0599999999999996</v>
      </c>
      <c r="H2099">
        <f>IFERROR(VLOOKUP(D2099:D2811,'Факторы ликвидности'!C$4:L$2204,3,FALSE),0)</f>
        <v>21.13</v>
      </c>
      <c r="I2099">
        <f>IFERROR(VLOOKUP(D2099:D2811,'Факторы ликвидности'!C$4:L$2204,4,FALSE),0)</f>
        <v>0</v>
      </c>
      <c r="J2099">
        <f>IFERROR(VLOOKUP(D2099:D2811,'Факторы ликвидности'!C$4:L$2204,5,FALSE),0)</f>
        <v>0</v>
      </c>
      <c r="K2099">
        <f>IFERROR(VLOOKUP(D2099:D2811,'Факторы ликвидности'!C$4:L$2204,6,FALSE),0)</f>
        <v>0</v>
      </c>
      <c r="L2099">
        <f>IFERROR(VLOOKUP(D2099:D2811,'Факторы ликвидности'!C$4:L$2204,7,FALSE),0)</f>
        <v>0</v>
      </c>
      <c r="M2099">
        <f>IFERROR(VLOOKUP(D2099:D2811,'Факторы ликвидности'!C$4:L$2204,8,FALSE),0)</f>
        <v>0</v>
      </c>
      <c r="N2099">
        <f>IFERROR(VLOOKUP(D2099:D2811,'Факторы ликвидности'!C$4:L$2204,10,FALSE),0)</f>
        <v>-269.27999999999997</v>
      </c>
    </row>
    <row r="2100" spans="2:14" x14ac:dyDescent="0.3">
      <c r="B2100">
        <v>2096</v>
      </c>
      <c r="C2100" s="16">
        <f t="shared" si="37"/>
        <v>3</v>
      </c>
      <c r="D2100" s="17">
        <v>41696</v>
      </c>
      <c r="E2100">
        <f>IFERROR(VLOOKUP(D2099:D2812,'Остатки на корсчетах'!B$3:D$4956,2,FALSE),0)</f>
        <v>914.5</v>
      </c>
      <c r="F2100">
        <f>IFERROR(VLOOKUP(D2100:D2812,Сальдо!C$3:D$4010,2,FALSE),0)</f>
        <v>-156.4</v>
      </c>
      <c r="G2100">
        <f>IFERROR(VLOOKUP(D2100:D2812,'Факторы ликвидности'!C$4:L$2204,2,FALSE),0)</f>
        <v>25.55</v>
      </c>
      <c r="H2100">
        <f>IFERROR(VLOOKUP(D2100:D2812,'Факторы ликвидности'!C$4:L$2204,3,FALSE),0)</f>
        <v>74.13</v>
      </c>
      <c r="I2100">
        <f>IFERROR(VLOOKUP(D2100:D2812,'Факторы ликвидности'!C$4:L$2204,4,FALSE),0)</f>
        <v>0</v>
      </c>
      <c r="J2100">
        <f>IFERROR(VLOOKUP(D2100:D2812,'Факторы ликвидности'!C$4:L$2204,5,FALSE),0)</f>
        <v>0</v>
      </c>
      <c r="K2100">
        <f>IFERROR(VLOOKUP(D2100:D2812,'Факторы ликвидности'!C$4:L$2204,6,FALSE),0)</f>
        <v>0</v>
      </c>
      <c r="L2100">
        <f>IFERROR(VLOOKUP(D2100:D2812,'Факторы ликвидности'!C$4:L$2204,7,FALSE),0)</f>
        <v>0</v>
      </c>
      <c r="M2100">
        <f>IFERROR(VLOOKUP(D2100:D2812,'Факторы ликвидности'!C$4:L$2204,8,FALSE),0)</f>
        <v>0.09</v>
      </c>
      <c r="N2100">
        <f>IFERROR(VLOOKUP(D2100:D2812,'Факторы ликвидности'!C$4:L$2204,10,FALSE),0)</f>
        <v>160.72</v>
      </c>
    </row>
    <row r="2101" spans="2:14" x14ac:dyDescent="0.3">
      <c r="B2101">
        <v>2097</v>
      </c>
      <c r="C2101" s="18">
        <f t="shared" si="37"/>
        <v>2</v>
      </c>
      <c r="D2101" s="8">
        <v>41695</v>
      </c>
      <c r="E2101">
        <f>IFERROR(VLOOKUP(D2100:D2813,'Остатки на корсчетах'!B$3:D$4956,2,FALSE),0)</f>
        <v>1043.0999999999999</v>
      </c>
      <c r="F2101">
        <f>IFERROR(VLOOKUP(D2101:D2813,Сальдо!C$3:D$4010,2,FALSE),0)</f>
        <v>-50.5</v>
      </c>
      <c r="G2101">
        <f>IFERROR(VLOOKUP(D2101:D2813,'Факторы ликвидности'!C$4:L$2204,2,FALSE),0)</f>
        <v>41.58</v>
      </c>
      <c r="H2101">
        <f>IFERROR(VLOOKUP(D2101:D2813,'Факторы ликвидности'!C$4:L$2204,3,FALSE),0)</f>
        <v>-223.99</v>
      </c>
      <c r="I2101">
        <f>IFERROR(VLOOKUP(D2101:D2813,'Факторы ликвидности'!C$4:L$2204,4,FALSE),0)</f>
        <v>0</v>
      </c>
      <c r="J2101">
        <f>IFERROR(VLOOKUP(D2101:D2813,'Факторы ликвидности'!C$4:L$2204,5,FALSE),0)</f>
        <v>0</v>
      </c>
      <c r="K2101">
        <f>IFERROR(VLOOKUP(D2101:D2813,'Факторы ликвидности'!C$4:L$2204,6,FALSE),0)</f>
        <v>0</v>
      </c>
      <c r="L2101">
        <f>IFERROR(VLOOKUP(D2101:D2813,'Факторы ликвидности'!C$4:L$2204,7,FALSE),0)</f>
        <v>0</v>
      </c>
      <c r="M2101">
        <f>IFERROR(VLOOKUP(D2101:D2813,'Факторы ликвидности'!C$4:L$2204,8,FALSE),0)</f>
        <v>0</v>
      </c>
      <c r="N2101">
        <f>IFERROR(VLOOKUP(D2101:D2813,'Факторы ликвидности'!C$4:L$2204,10,FALSE),0)</f>
        <v>64.55</v>
      </c>
    </row>
    <row r="2102" spans="2:14" x14ac:dyDescent="0.3">
      <c r="B2102">
        <v>2098</v>
      </c>
      <c r="C2102" s="18">
        <f t="shared" si="37"/>
        <v>1</v>
      </c>
      <c r="D2102" s="8">
        <v>41694</v>
      </c>
      <c r="E2102">
        <f>IFERROR(VLOOKUP(D2101:D2814,'Остатки на корсчетах'!B$3:D$4956,2,FALSE),0)</f>
        <v>1051.9000000000001</v>
      </c>
      <c r="F2102">
        <f>IFERROR(VLOOKUP(D2102:D2814,Сальдо!C$3:D$4010,2,FALSE),0)</f>
        <v>-1.6</v>
      </c>
      <c r="G2102">
        <f>IFERROR(VLOOKUP(D2102:D2814,'Факторы ликвидности'!C$4:L$2204,2,FALSE),0)</f>
        <v>46.88</v>
      </c>
      <c r="H2102">
        <f>IFERROR(VLOOKUP(D2102:D2814,'Факторы ликвидности'!C$4:L$2204,3,FALSE),0)</f>
        <v>-92.52</v>
      </c>
      <c r="I2102">
        <f>IFERROR(VLOOKUP(D2102:D2814,'Факторы ликвидности'!C$4:L$2204,4,FALSE),0)</f>
        <v>0</v>
      </c>
      <c r="J2102">
        <f>IFERROR(VLOOKUP(D2102:D2814,'Факторы ликвидности'!C$4:L$2204,5,FALSE),0)</f>
        <v>0</v>
      </c>
      <c r="K2102">
        <f>IFERROR(VLOOKUP(D2102:D2814,'Факторы ликвидности'!C$4:L$2204,6,FALSE),0)</f>
        <v>0</v>
      </c>
      <c r="L2102">
        <f>IFERROR(VLOOKUP(D2102:D2814,'Факторы ликвидности'!C$4:L$2204,7,FALSE),0)</f>
        <v>0</v>
      </c>
      <c r="M2102">
        <f>IFERROR(VLOOKUP(D2102:D2814,'Факторы ликвидности'!C$4:L$2204,8,FALSE),0)</f>
        <v>0</v>
      </c>
      <c r="N2102">
        <f>IFERROR(VLOOKUP(D2102:D2814,'Факторы ликвидности'!C$4:L$2204,10,FALSE),0)</f>
        <v>47.61</v>
      </c>
    </row>
    <row r="2103" spans="2:14" x14ac:dyDescent="0.3">
      <c r="B2103">
        <v>2099</v>
      </c>
      <c r="C2103" s="18">
        <f t="shared" si="37"/>
        <v>7</v>
      </c>
      <c r="D2103" s="19">
        <v>41693</v>
      </c>
      <c r="E2103">
        <f>IFERROR(VLOOKUP(D2102:D2815,'Остатки на корсчетах'!B$3:D$4956,2,FALSE),0)</f>
        <v>0</v>
      </c>
      <c r="F2103">
        <f>IFERROR(VLOOKUP(D2103:D2815,Сальдо!C$3:D$4010,2,FALSE),0)</f>
        <v>0</v>
      </c>
      <c r="G2103">
        <f>IFERROR(VLOOKUP(D2103:D2815,'Факторы ликвидности'!C$4:L$2204,2,FALSE),0)</f>
        <v>0</v>
      </c>
      <c r="H2103">
        <f>IFERROR(VLOOKUP(D2103:D2815,'Факторы ликвидности'!C$4:L$2204,3,FALSE),0)</f>
        <v>0</v>
      </c>
      <c r="I2103">
        <f>IFERROR(VLOOKUP(D2103:D2815,'Факторы ликвидности'!C$4:L$2204,4,FALSE),0)</f>
        <v>0</v>
      </c>
      <c r="J2103">
        <f>IFERROR(VLOOKUP(D2103:D2815,'Факторы ликвидности'!C$4:L$2204,5,FALSE),0)</f>
        <v>0</v>
      </c>
      <c r="K2103">
        <f>IFERROR(VLOOKUP(D2103:D2815,'Факторы ликвидности'!C$4:L$2204,6,FALSE),0)</f>
        <v>0</v>
      </c>
      <c r="L2103">
        <f>IFERROR(VLOOKUP(D2103:D2815,'Факторы ликвидности'!C$4:L$2204,7,FALSE),0)</f>
        <v>0</v>
      </c>
      <c r="M2103">
        <f>IFERROR(VLOOKUP(D2103:D2815,'Факторы ликвидности'!C$4:L$2204,8,FALSE),0)</f>
        <v>0</v>
      </c>
      <c r="N2103">
        <f>IFERROR(VLOOKUP(D2103:D2815,'Факторы ликвидности'!C$4:L$2204,10,FALSE),0)</f>
        <v>0</v>
      </c>
    </row>
    <row r="2104" spans="2:14" x14ac:dyDescent="0.3">
      <c r="B2104">
        <v>2100</v>
      </c>
      <c r="C2104" s="18">
        <f t="shared" si="37"/>
        <v>6</v>
      </c>
      <c r="D2104" s="19">
        <v>41692</v>
      </c>
      <c r="E2104">
        <f>IFERROR(VLOOKUP(D2103:D2816,'Остатки на корсчетах'!B$3:D$4956,2,FALSE),0)</f>
        <v>0</v>
      </c>
      <c r="F2104">
        <f>IFERROR(VLOOKUP(D2104:D2816,Сальдо!C$3:D$4010,2,FALSE),0)</f>
        <v>0</v>
      </c>
      <c r="G2104">
        <f>IFERROR(VLOOKUP(D2104:D2816,'Факторы ликвидности'!C$4:L$2204,2,FALSE),0)</f>
        <v>0</v>
      </c>
      <c r="H2104">
        <f>IFERROR(VLOOKUP(D2104:D2816,'Факторы ликвидности'!C$4:L$2204,3,FALSE),0)</f>
        <v>0</v>
      </c>
      <c r="I2104">
        <f>IFERROR(VLOOKUP(D2104:D2816,'Факторы ликвидности'!C$4:L$2204,4,FALSE),0)</f>
        <v>0</v>
      </c>
      <c r="J2104">
        <f>IFERROR(VLOOKUP(D2104:D2816,'Факторы ликвидности'!C$4:L$2204,5,FALSE),0)</f>
        <v>0</v>
      </c>
      <c r="K2104">
        <f>IFERROR(VLOOKUP(D2104:D2816,'Факторы ликвидности'!C$4:L$2204,6,FALSE),0)</f>
        <v>0</v>
      </c>
      <c r="L2104">
        <f>IFERROR(VLOOKUP(D2104:D2816,'Факторы ликвидности'!C$4:L$2204,7,FALSE),0)</f>
        <v>0</v>
      </c>
      <c r="M2104">
        <f>IFERROR(VLOOKUP(D2104:D2816,'Факторы ликвидности'!C$4:L$2204,8,FALSE),0)</f>
        <v>0</v>
      </c>
      <c r="N2104">
        <f>IFERROR(VLOOKUP(D2104:D2816,'Факторы ликвидности'!C$4:L$2204,10,FALSE),0)</f>
        <v>0</v>
      </c>
    </row>
    <row r="2105" spans="2:14" x14ac:dyDescent="0.3">
      <c r="B2105">
        <v>2101</v>
      </c>
      <c r="C2105" s="18">
        <f t="shared" si="37"/>
        <v>5</v>
      </c>
      <c r="D2105" s="19">
        <v>41691</v>
      </c>
      <c r="E2105">
        <f>IFERROR(VLOOKUP(D2104:D2817,'Остатки на корсчетах'!B$3:D$4956,2,FALSE),0)</f>
        <v>978.6</v>
      </c>
      <c r="F2105">
        <f>IFERROR(VLOOKUP(D2105:D2817,Сальдо!C$3:D$4010,2,FALSE),0)</f>
        <v>-33.700000000000003</v>
      </c>
      <c r="G2105">
        <f>IFERROR(VLOOKUP(D2105:D2817,'Факторы ликвидности'!C$4:L$2204,2,FALSE),0)</f>
        <v>-5.79</v>
      </c>
      <c r="H2105">
        <f>IFERROR(VLOOKUP(D2105:D2817,'Факторы ликвидности'!C$4:L$2204,3,FALSE),0)</f>
        <v>121.09</v>
      </c>
      <c r="I2105">
        <f>IFERROR(VLOOKUP(D2105:D2817,'Факторы ликвидности'!C$4:L$2204,4,FALSE),0)</f>
        <v>0</v>
      </c>
      <c r="J2105">
        <f>IFERROR(VLOOKUP(D2105:D2817,'Факторы ликвидности'!C$4:L$2204,5,FALSE),0)</f>
        <v>0</v>
      </c>
      <c r="K2105">
        <f>IFERROR(VLOOKUP(D2105:D2817,'Факторы ликвидности'!C$4:L$2204,6,FALSE),0)</f>
        <v>0</v>
      </c>
      <c r="L2105">
        <f>IFERROR(VLOOKUP(D2105:D2817,'Факторы ликвидности'!C$4:L$2204,7,FALSE),0)</f>
        <v>0</v>
      </c>
      <c r="M2105">
        <f>IFERROR(VLOOKUP(D2105:D2817,'Факторы ликвидности'!C$4:L$2204,8,FALSE),0)</f>
        <v>0.01</v>
      </c>
      <c r="N2105">
        <f>IFERROR(VLOOKUP(D2105:D2817,'Факторы ликвидности'!C$4:L$2204,10,FALSE),0)</f>
        <v>-24.75</v>
      </c>
    </row>
    <row r="2106" spans="2:14" x14ac:dyDescent="0.3">
      <c r="B2106">
        <v>2102</v>
      </c>
      <c r="C2106" s="18">
        <f t="shared" si="37"/>
        <v>4</v>
      </c>
      <c r="D2106" s="19">
        <v>41690</v>
      </c>
      <c r="E2106">
        <f>IFERROR(VLOOKUP(D2105:D2818,'Остатки на корсчетах'!B$3:D$4956,2,FALSE),0)</f>
        <v>1056.5999999999999</v>
      </c>
      <c r="F2106">
        <f>IFERROR(VLOOKUP(D2106:D2818,Сальдо!C$3:D$4010,2,FALSE),0)</f>
        <v>-12.1</v>
      </c>
      <c r="G2106">
        <f>IFERROR(VLOOKUP(D2106:D2818,'Факторы ликвидности'!C$4:L$2204,2,FALSE),0)</f>
        <v>-10.14</v>
      </c>
      <c r="H2106">
        <f>IFERROR(VLOOKUP(D2106:D2818,'Факторы ликвидности'!C$4:L$2204,3,FALSE),0)</f>
        <v>-69.75</v>
      </c>
      <c r="I2106">
        <f>IFERROR(VLOOKUP(D2106:D2818,'Факторы ликвидности'!C$4:L$2204,4,FALSE),0)</f>
        <v>0</v>
      </c>
      <c r="J2106">
        <f>IFERROR(VLOOKUP(D2106:D2818,'Факторы ликвидности'!C$4:L$2204,5,FALSE),0)</f>
        <v>0</v>
      </c>
      <c r="K2106">
        <f>IFERROR(VLOOKUP(D2106:D2818,'Факторы ликвидности'!C$4:L$2204,6,FALSE),0)</f>
        <v>0</v>
      </c>
      <c r="L2106">
        <f>IFERROR(VLOOKUP(D2106:D2818,'Факторы ликвидности'!C$4:L$2204,7,FALSE),0)</f>
        <v>0</v>
      </c>
      <c r="M2106">
        <f>IFERROR(VLOOKUP(D2106:D2818,'Факторы ликвидности'!C$4:L$2204,8,FALSE),0)</f>
        <v>0</v>
      </c>
      <c r="N2106">
        <f>IFERROR(VLOOKUP(D2106:D2818,'Факторы ликвидности'!C$4:L$2204,10,FALSE),0)</f>
        <v>12.66</v>
      </c>
    </row>
    <row r="2107" spans="2:14" x14ac:dyDescent="0.3">
      <c r="B2107">
        <v>2103</v>
      </c>
      <c r="C2107" s="18">
        <f t="shared" si="37"/>
        <v>3</v>
      </c>
      <c r="D2107" s="19">
        <v>41689</v>
      </c>
      <c r="E2107">
        <f>IFERROR(VLOOKUP(D2106:D2819,'Остатки на корсчетах'!B$3:D$4956,2,FALSE),0)</f>
        <v>990.6</v>
      </c>
      <c r="F2107">
        <f>IFERROR(VLOOKUP(D2107:D2819,Сальдо!C$3:D$4010,2,FALSE),0)</f>
        <v>96.3</v>
      </c>
      <c r="G2107">
        <f>IFERROR(VLOOKUP(D2107:D2819,'Факторы ликвидности'!C$4:L$2204,2,FALSE),0)</f>
        <v>6.63</v>
      </c>
      <c r="H2107">
        <f>IFERROR(VLOOKUP(D2107:D2819,'Факторы ликвидности'!C$4:L$2204,3,FALSE),0)</f>
        <v>-37.49</v>
      </c>
      <c r="I2107">
        <f>IFERROR(VLOOKUP(D2107:D2819,'Факторы ликвидности'!C$4:L$2204,4,FALSE),0)</f>
        <v>0</v>
      </c>
      <c r="J2107">
        <f>IFERROR(VLOOKUP(D2107:D2819,'Факторы ликвидности'!C$4:L$2204,5,FALSE),0)</f>
        <v>0</v>
      </c>
      <c r="K2107">
        <f>IFERROR(VLOOKUP(D2107:D2819,'Факторы ликвидности'!C$4:L$2204,6,FALSE),0)</f>
        <v>0</v>
      </c>
      <c r="L2107">
        <f>IFERROR(VLOOKUP(D2107:D2819,'Факторы ликвидности'!C$4:L$2204,7,FALSE),0)</f>
        <v>0</v>
      </c>
      <c r="M2107">
        <f>IFERROR(VLOOKUP(D2107:D2819,'Факторы ликвидности'!C$4:L$2204,8,FALSE),0)</f>
        <v>-0.01</v>
      </c>
      <c r="N2107">
        <f>IFERROR(VLOOKUP(D2107:D2819,'Факторы ликвидности'!C$4:L$2204,10,FALSE),0)</f>
        <v>110.93</v>
      </c>
    </row>
    <row r="2108" spans="2:14" x14ac:dyDescent="0.3">
      <c r="B2108">
        <v>2104</v>
      </c>
      <c r="C2108" s="16">
        <f t="shared" si="37"/>
        <v>2</v>
      </c>
      <c r="D2108" s="17">
        <v>41688</v>
      </c>
      <c r="E2108">
        <f>IFERROR(VLOOKUP(D2107:D2820,'Остатки на корсчетах'!B$3:D$4956,2,FALSE),0)</f>
        <v>991.5</v>
      </c>
      <c r="F2108">
        <f>IFERROR(VLOOKUP(D2108:D2820,Сальдо!C$3:D$4010,2,FALSE),0)</f>
        <v>3.2</v>
      </c>
      <c r="G2108">
        <f>IFERROR(VLOOKUP(D2108:D2820,'Факторы ликвидности'!C$4:L$2204,2,FALSE),0)</f>
        <v>6.93</v>
      </c>
      <c r="H2108">
        <f>IFERROR(VLOOKUP(D2108:D2820,'Факторы ликвидности'!C$4:L$2204,3,FALSE),0)</f>
        <v>29.36</v>
      </c>
      <c r="I2108">
        <f>IFERROR(VLOOKUP(D2108:D2820,'Факторы ликвидности'!C$4:L$2204,4,FALSE),0)</f>
        <v>0</v>
      </c>
      <c r="J2108">
        <f>IFERROR(VLOOKUP(D2108:D2820,'Факторы ликвидности'!C$4:L$2204,5,FALSE),0)</f>
        <v>0</v>
      </c>
      <c r="K2108">
        <f>IFERROR(VLOOKUP(D2108:D2820,'Факторы ликвидности'!C$4:L$2204,6,FALSE),0)</f>
        <v>0</v>
      </c>
      <c r="L2108">
        <f>IFERROR(VLOOKUP(D2108:D2820,'Факторы ликвидности'!C$4:L$2204,7,FALSE),0)</f>
        <v>0</v>
      </c>
      <c r="M2108">
        <f>IFERROR(VLOOKUP(D2108:D2820,'Факторы ликвидности'!C$4:L$2204,8,FALSE),0)</f>
        <v>-7.11</v>
      </c>
      <c r="N2108">
        <f>IFERROR(VLOOKUP(D2108:D2820,'Факторы ликвидности'!C$4:L$2204,10,FALSE),0)</f>
        <v>-4.4000000000000004</v>
      </c>
    </row>
    <row r="2109" spans="2:14" x14ac:dyDescent="0.3">
      <c r="B2109">
        <v>2105</v>
      </c>
      <c r="C2109" s="16">
        <f t="shared" si="37"/>
        <v>1</v>
      </c>
      <c r="D2109" s="17">
        <v>41687</v>
      </c>
      <c r="E2109">
        <f>IFERROR(VLOOKUP(D2108:D2821,'Остатки на корсчетах'!B$3:D$4956,2,FALSE),0)</f>
        <v>1037.5</v>
      </c>
      <c r="F2109">
        <f>IFERROR(VLOOKUP(D2109:D2821,Сальдо!C$3:D$4010,2,FALSE),0)</f>
        <v>29.1</v>
      </c>
      <c r="G2109">
        <f>IFERROR(VLOOKUP(D2109:D2821,'Факторы ликвидности'!C$4:L$2204,2,FALSE),0)</f>
        <v>13.07</v>
      </c>
      <c r="H2109">
        <f>IFERROR(VLOOKUP(D2109:D2821,'Факторы ликвидности'!C$4:L$2204,3,FALSE),0)</f>
        <v>-57.75</v>
      </c>
      <c r="I2109">
        <f>IFERROR(VLOOKUP(D2109:D2821,'Факторы ликвидности'!C$4:L$2204,4,FALSE),0)</f>
        <v>0</v>
      </c>
      <c r="J2109">
        <f>IFERROR(VLOOKUP(D2109:D2821,'Факторы ликвидности'!C$4:L$2204,5,FALSE),0)</f>
        <v>0</v>
      </c>
      <c r="K2109">
        <f>IFERROR(VLOOKUP(D2109:D2821,'Факторы ликвидности'!C$4:L$2204,6,FALSE),0)</f>
        <v>0</v>
      </c>
      <c r="L2109">
        <f>IFERROR(VLOOKUP(D2109:D2821,'Факторы ликвидности'!C$4:L$2204,7,FALSE),0)</f>
        <v>0</v>
      </c>
      <c r="M2109">
        <f>IFERROR(VLOOKUP(D2109:D2821,'Факторы ликвидности'!C$4:L$2204,8,FALSE),0)</f>
        <v>-1.18</v>
      </c>
      <c r="N2109">
        <f>IFERROR(VLOOKUP(D2109:D2821,'Факторы ликвидности'!C$4:L$2204,10,FALSE),0)</f>
        <v>2.35</v>
      </c>
    </row>
    <row r="2110" spans="2:14" x14ac:dyDescent="0.3">
      <c r="B2110">
        <v>2106</v>
      </c>
      <c r="C2110" s="16">
        <f t="shared" si="37"/>
        <v>7</v>
      </c>
      <c r="D2110" s="17">
        <v>41686</v>
      </c>
      <c r="E2110">
        <f>IFERROR(VLOOKUP(D2109:D2822,'Остатки на корсчетах'!B$3:D$4956,2,FALSE),0)</f>
        <v>0</v>
      </c>
      <c r="F2110">
        <f>IFERROR(VLOOKUP(D2110:D2822,Сальдо!C$3:D$4010,2,FALSE),0)</f>
        <v>0</v>
      </c>
      <c r="G2110">
        <f>IFERROR(VLOOKUP(D2110:D2822,'Факторы ликвидности'!C$4:L$2204,2,FALSE),0)</f>
        <v>0</v>
      </c>
      <c r="H2110">
        <f>IFERROR(VLOOKUP(D2110:D2822,'Факторы ликвидности'!C$4:L$2204,3,FALSE),0)</f>
        <v>0</v>
      </c>
      <c r="I2110">
        <f>IFERROR(VLOOKUP(D2110:D2822,'Факторы ликвидности'!C$4:L$2204,4,FALSE),0)</f>
        <v>0</v>
      </c>
      <c r="J2110">
        <f>IFERROR(VLOOKUP(D2110:D2822,'Факторы ликвидности'!C$4:L$2204,5,FALSE),0)</f>
        <v>0</v>
      </c>
      <c r="K2110">
        <f>IFERROR(VLOOKUP(D2110:D2822,'Факторы ликвидности'!C$4:L$2204,6,FALSE),0)</f>
        <v>0</v>
      </c>
      <c r="L2110">
        <f>IFERROR(VLOOKUP(D2110:D2822,'Факторы ликвидности'!C$4:L$2204,7,FALSE),0)</f>
        <v>0</v>
      </c>
      <c r="M2110">
        <f>IFERROR(VLOOKUP(D2110:D2822,'Факторы ликвидности'!C$4:L$2204,8,FALSE),0)</f>
        <v>0</v>
      </c>
      <c r="N2110">
        <f>IFERROR(VLOOKUP(D2110:D2822,'Факторы ликвидности'!C$4:L$2204,10,FALSE),0)</f>
        <v>0</v>
      </c>
    </row>
    <row r="2111" spans="2:14" x14ac:dyDescent="0.3">
      <c r="B2111">
        <v>2107</v>
      </c>
      <c r="C2111" s="16">
        <f t="shared" si="37"/>
        <v>6</v>
      </c>
      <c r="D2111" s="17">
        <v>41685</v>
      </c>
      <c r="E2111">
        <f>IFERROR(VLOOKUP(D2110:D2823,'Остатки на корсчетах'!B$3:D$4956,2,FALSE),0)</f>
        <v>0</v>
      </c>
      <c r="F2111">
        <f>IFERROR(VLOOKUP(D2111:D2823,Сальдо!C$3:D$4010,2,FALSE),0)</f>
        <v>0</v>
      </c>
      <c r="G2111">
        <f>IFERROR(VLOOKUP(D2111:D2823,'Факторы ликвидности'!C$4:L$2204,2,FALSE),0)</f>
        <v>0</v>
      </c>
      <c r="H2111">
        <f>IFERROR(VLOOKUP(D2111:D2823,'Факторы ликвидности'!C$4:L$2204,3,FALSE),0)</f>
        <v>0</v>
      </c>
      <c r="I2111">
        <f>IFERROR(VLOOKUP(D2111:D2823,'Факторы ликвидности'!C$4:L$2204,4,FALSE),0)</f>
        <v>0</v>
      </c>
      <c r="J2111">
        <f>IFERROR(VLOOKUP(D2111:D2823,'Факторы ликвидности'!C$4:L$2204,5,FALSE),0)</f>
        <v>0</v>
      </c>
      <c r="K2111">
        <f>IFERROR(VLOOKUP(D2111:D2823,'Факторы ликвидности'!C$4:L$2204,6,FALSE),0)</f>
        <v>0</v>
      </c>
      <c r="L2111">
        <f>IFERROR(VLOOKUP(D2111:D2823,'Факторы ликвидности'!C$4:L$2204,7,FALSE),0)</f>
        <v>0</v>
      </c>
      <c r="M2111">
        <f>IFERROR(VLOOKUP(D2111:D2823,'Факторы ликвидности'!C$4:L$2204,8,FALSE),0)</f>
        <v>0</v>
      </c>
      <c r="N2111">
        <f>IFERROR(VLOOKUP(D2111:D2823,'Факторы ликвидности'!C$4:L$2204,10,FALSE),0)</f>
        <v>0</v>
      </c>
    </row>
    <row r="2112" spans="2:14" x14ac:dyDescent="0.3">
      <c r="B2112">
        <v>2108</v>
      </c>
      <c r="C2112" s="16">
        <f t="shared" si="37"/>
        <v>5</v>
      </c>
      <c r="D2112" s="17">
        <v>41684</v>
      </c>
      <c r="E2112">
        <f>IFERROR(VLOOKUP(D2111:D2824,'Остатки на корсчетах'!B$3:D$4956,2,FALSE),0)</f>
        <v>1097.2</v>
      </c>
      <c r="F2112">
        <f>IFERROR(VLOOKUP(D2112:D2824,Сальдо!C$3:D$4010,2,FALSE),0)</f>
        <v>27.4</v>
      </c>
      <c r="G2112">
        <f>IFERROR(VLOOKUP(D2112:D2824,'Факторы ликвидности'!C$4:L$2204,2,FALSE),0)</f>
        <v>-43.05</v>
      </c>
      <c r="H2112">
        <f>IFERROR(VLOOKUP(D2112:D2824,'Факторы ликвидности'!C$4:L$2204,3,FALSE),0)</f>
        <v>-13.04</v>
      </c>
      <c r="I2112">
        <f>IFERROR(VLOOKUP(D2112:D2824,'Факторы ликвидности'!C$4:L$2204,4,FALSE),0)</f>
        <v>0</v>
      </c>
      <c r="J2112">
        <f>IFERROR(VLOOKUP(D2112:D2824,'Факторы ликвидности'!C$4:L$2204,5,FALSE),0)</f>
        <v>0</v>
      </c>
      <c r="K2112">
        <f>IFERROR(VLOOKUP(D2112:D2824,'Факторы ликвидности'!C$4:L$2204,6,FALSE),0)</f>
        <v>0</v>
      </c>
      <c r="L2112">
        <f>IFERROR(VLOOKUP(D2112:D2824,'Факторы ликвидности'!C$4:L$2204,7,FALSE),0)</f>
        <v>0</v>
      </c>
      <c r="M2112">
        <f>IFERROR(VLOOKUP(D2112:D2824,'Факторы ликвидности'!C$4:L$2204,8,FALSE),0)</f>
        <v>-0.24</v>
      </c>
      <c r="N2112">
        <f>IFERROR(VLOOKUP(D2112:D2824,'Факторы ликвидности'!C$4:L$2204,10,FALSE),0)</f>
        <v>8.1</v>
      </c>
    </row>
    <row r="2113" spans="2:14" x14ac:dyDescent="0.3">
      <c r="B2113">
        <v>2109</v>
      </c>
      <c r="C2113" s="16">
        <f t="shared" si="37"/>
        <v>4</v>
      </c>
      <c r="D2113" s="17">
        <v>41683</v>
      </c>
      <c r="E2113">
        <f>IFERROR(VLOOKUP(D2112:D2825,'Остатки на корсчетах'!B$3:D$4956,2,FALSE),0)</f>
        <v>1169.4000000000001</v>
      </c>
      <c r="F2113">
        <f>IFERROR(VLOOKUP(D2113:D2825,Сальдо!C$3:D$4010,2,FALSE),0)</f>
        <v>16.5</v>
      </c>
      <c r="G2113">
        <f>IFERROR(VLOOKUP(D2113:D2825,'Факторы ликвидности'!C$4:L$2204,2,FALSE),0)</f>
        <v>-40.35</v>
      </c>
      <c r="H2113">
        <f>IFERROR(VLOOKUP(D2113:D2825,'Факторы ликвидности'!C$4:L$2204,3,FALSE),0)</f>
        <v>-16.16</v>
      </c>
      <c r="I2113">
        <f>IFERROR(VLOOKUP(D2113:D2825,'Факторы ликвидности'!C$4:L$2204,4,FALSE),0)</f>
        <v>0</v>
      </c>
      <c r="J2113">
        <f>IFERROR(VLOOKUP(D2113:D2825,'Факторы ликвидности'!C$4:L$2204,5,FALSE),0)</f>
        <v>0</v>
      </c>
      <c r="K2113">
        <f>IFERROR(VLOOKUP(D2113:D2825,'Факторы ликвидности'!C$4:L$2204,6,FALSE),0)</f>
        <v>0</v>
      </c>
      <c r="L2113">
        <f>IFERROR(VLOOKUP(D2113:D2825,'Факторы ликвидности'!C$4:L$2204,7,FALSE),0)</f>
        <v>0</v>
      </c>
      <c r="M2113">
        <f>IFERROR(VLOOKUP(D2113:D2825,'Факторы ликвидности'!C$4:L$2204,8,FALSE),0)</f>
        <v>1.03</v>
      </c>
      <c r="N2113">
        <f>IFERROR(VLOOKUP(D2113:D2825,'Факторы ликвидности'!C$4:L$2204,10,FALSE),0)</f>
        <v>-9.74</v>
      </c>
    </row>
    <row r="2114" spans="2:14" x14ac:dyDescent="0.3">
      <c r="B2114">
        <v>2110</v>
      </c>
      <c r="C2114" s="16">
        <f t="shared" si="37"/>
        <v>3</v>
      </c>
      <c r="D2114" s="17">
        <v>41682</v>
      </c>
      <c r="E2114">
        <f>IFERROR(VLOOKUP(D2113:D2826,'Остатки на корсчетах'!B$3:D$4956,2,FALSE),0)</f>
        <v>1030.7</v>
      </c>
      <c r="F2114">
        <f>IFERROR(VLOOKUP(D2114:D2826,Сальдо!C$3:D$4010,2,FALSE),0)</f>
        <v>109</v>
      </c>
      <c r="G2114">
        <f>IFERROR(VLOOKUP(D2114:D2826,'Факторы ликвидности'!C$4:L$2204,2,FALSE),0)</f>
        <v>-22.35</v>
      </c>
      <c r="H2114">
        <f>IFERROR(VLOOKUP(D2114:D2826,'Факторы ликвидности'!C$4:L$2204,3,FALSE),0)</f>
        <v>74.8</v>
      </c>
      <c r="I2114">
        <f>IFERROR(VLOOKUP(D2114:D2826,'Факторы ликвидности'!C$4:L$2204,4,FALSE),0)</f>
        <v>0</v>
      </c>
      <c r="J2114">
        <f>IFERROR(VLOOKUP(D2114:D2826,'Факторы ликвидности'!C$4:L$2204,5,FALSE),0)</f>
        <v>0</v>
      </c>
      <c r="K2114">
        <f>IFERROR(VLOOKUP(D2114:D2826,'Факторы ликвидности'!C$4:L$2204,6,FALSE),0)</f>
        <v>0</v>
      </c>
      <c r="L2114">
        <f>IFERROR(VLOOKUP(D2114:D2826,'Факторы ликвидности'!C$4:L$2204,7,FALSE),0)</f>
        <v>0</v>
      </c>
      <c r="M2114">
        <f>IFERROR(VLOOKUP(D2114:D2826,'Факторы ликвидности'!C$4:L$2204,8,FALSE),0)</f>
        <v>0</v>
      </c>
      <c r="N2114">
        <f>IFERROR(VLOOKUP(D2114:D2826,'Факторы ликвидности'!C$4:L$2204,10,FALSE),0)</f>
        <v>94.53</v>
      </c>
    </row>
    <row r="2115" spans="2:14" x14ac:dyDescent="0.3">
      <c r="B2115">
        <v>2111</v>
      </c>
      <c r="C2115" s="18">
        <f t="shared" si="37"/>
        <v>2</v>
      </c>
      <c r="D2115" s="8">
        <v>41681</v>
      </c>
      <c r="E2115">
        <f>IFERROR(VLOOKUP(D2114:D2827,'Остатки на корсчетах'!B$3:D$4956,2,FALSE),0)</f>
        <v>1052.2</v>
      </c>
      <c r="F2115">
        <f>IFERROR(VLOOKUP(D2115:D2827,Сальдо!C$3:D$4010,2,FALSE),0)</f>
        <v>-43.3</v>
      </c>
      <c r="G2115">
        <f>IFERROR(VLOOKUP(D2115:D2827,'Факторы ликвидности'!C$4:L$2204,2,FALSE),0)</f>
        <v>-12.95</v>
      </c>
      <c r="H2115">
        <f>IFERROR(VLOOKUP(D2115:D2827,'Факторы ликвидности'!C$4:L$2204,3,FALSE),0)</f>
        <v>54.45</v>
      </c>
      <c r="I2115">
        <f>IFERROR(VLOOKUP(D2115:D2827,'Факторы ликвидности'!C$4:L$2204,4,FALSE),0)</f>
        <v>0</v>
      </c>
      <c r="J2115">
        <f>IFERROR(VLOOKUP(D2115:D2827,'Факторы ликвидности'!C$4:L$2204,5,FALSE),0)</f>
        <v>0</v>
      </c>
      <c r="K2115">
        <f>IFERROR(VLOOKUP(D2115:D2827,'Факторы ликвидности'!C$4:L$2204,6,FALSE),0)</f>
        <v>0</v>
      </c>
      <c r="L2115">
        <f>IFERROR(VLOOKUP(D2115:D2827,'Факторы ликвидности'!C$4:L$2204,7,FALSE),0)</f>
        <v>0</v>
      </c>
      <c r="M2115">
        <f>IFERROR(VLOOKUP(D2115:D2827,'Факторы ликвидности'!C$4:L$2204,8,FALSE),0)</f>
        <v>0.68</v>
      </c>
      <c r="N2115">
        <f>IFERROR(VLOOKUP(D2115:D2827,'Факторы ликвидности'!C$4:L$2204,10,FALSE),0)</f>
        <v>-56.7</v>
      </c>
    </row>
    <row r="2116" spans="2:14" x14ac:dyDescent="0.3">
      <c r="B2116">
        <v>2112</v>
      </c>
      <c r="C2116" s="18">
        <f t="shared" si="37"/>
        <v>1</v>
      </c>
      <c r="D2116" s="8">
        <v>41680</v>
      </c>
      <c r="E2116">
        <f>IFERROR(VLOOKUP(D2115:D2828,'Остатки на корсчетах'!B$3:D$4956,2,FALSE),0)</f>
        <v>920.7</v>
      </c>
      <c r="F2116">
        <f>IFERROR(VLOOKUP(D2116:D2828,Сальдо!C$3:D$4010,2,FALSE),0)</f>
        <v>60.1</v>
      </c>
      <c r="G2116">
        <f>IFERROR(VLOOKUP(D2116:D2828,'Факторы ликвидности'!C$4:L$2204,2,FALSE),0)</f>
        <v>8.23</v>
      </c>
      <c r="H2116">
        <f>IFERROR(VLOOKUP(D2116:D2828,'Факторы ликвидности'!C$4:L$2204,3,FALSE),0)</f>
        <v>25.95</v>
      </c>
      <c r="I2116">
        <f>IFERROR(VLOOKUP(D2116:D2828,'Факторы ликвидности'!C$4:L$2204,4,FALSE),0)</f>
        <v>0</v>
      </c>
      <c r="J2116">
        <f>IFERROR(VLOOKUP(D2116:D2828,'Факторы ликвидности'!C$4:L$2204,5,FALSE),0)</f>
        <v>0</v>
      </c>
      <c r="K2116">
        <f>IFERROR(VLOOKUP(D2116:D2828,'Факторы ликвидности'!C$4:L$2204,6,FALSE),0)</f>
        <v>0</v>
      </c>
      <c r="L2116">
        <f>IFERROR(VLOOKUP(D2116:D2828,'Факторы ликвидности'!C$4:L$2204,7,FALSE),0)</f>
        <v>0</v>
      </c>
      <c r="M2116">
        <f>IFERROR(VLOOKUP(D2116:D2828,'Факторы ликвидности'!C$4:L$2204,8,FALSE),0)</f>
        <v>0</v>
      </c>
      <c r="N2116">
        <f>IFERROR(VLOOKUP(D2116:D2828,'Факторы ликвидности'!C$4:L$2204,10,FALSE),0)</f>
        <v>104.17</v>
      </c>
    </row>
    <row r="2117" spans="2:14" x14ac:dyDescent="0.3">
      <c r="B2117">
        <v>2113</v>
      </c>
      <c r="C2117" s="18">
        <f t="shared" si="37"/>
        <v>7</v>
      </c>
      <c r="D2117" s="19">
        <v>41679</v>
      </c>
      <c r="E2117">
        <f>IFERROR(VLOOKUP(D2116:D2829,'Остатки на корсчетах'!B$3:D$4956,2,FALSE),0)</f>
        <v>0</v>
      </c>
      <c r="F2117">
        <f>IFERROR(VLOOKUP(D2117:D2829,Сальдо!C$3:D$4010,2,FALSE),0)</f>
        <v>0</v>
      </c>
      <c r="G2117">
        <f>IFERROR(VLOOKUP(D2117:D2829,'Факторы ликвидности'!C$4:L$2204,2,FALSE),0)</f>
        <v>0</v>
      </c>
      <c r="H2117">
        <f>IFERROR(VLOOKUP(D2117:D2829,'Факторы ликвидности'!C$4:L$2204,3,FALSE),0)</f>
        <v>0</v>
      </c>
      <c r="I2117">
        <f>IFERROR(VLOOKUP(D2117:D2829,'Факторы ликвидности'!C$4:L$2204,4,FALSE),0)</f>
        <v>0</v>
      </c>
      <c r="J2117">
        <f>IFERROR(VLOOKUP(D2117:D2829,'Факторы ликвидности'!C$4:L$2204,5,FALSE),0)</f>
        <v>0</v>
      </c>
      <c r="K2117">
        <f>IFERROR(VLOOKUP(D2117:D2829,'Факторы ликвидности'!C$4:L$2204,6,FALSE),0)</f>
        <v>0</v>
      </c>
      <c r="L2117">
        <f>IFERROR(VLOOKUP(D2117:D2829,'Факторы ликвидности'!C$4:L$2204,7,FALSE),0)</f>
        <v>0</v>
      </c>
      <c r="M2117">
        <f>IFERROR(VLOOKUP(D2117:D2829,'Факторы ликвидности'!C$4:L$2204,8,FALSE),0)</f>
        <v>0</v>
      </c>
      <c r="N2117">
        <f>IFERROR(VLOOKUP(D2117:D2829,'Факторы ликвидности'!C$4:L$2204,10,FALSE),0)</f>
        <v>0</v>
      </c>
    </row>
    <row r="2118" spans="2:14" x14ac:dyDescent="0.3">
      <c r="B2118">
        <v>2114</v>
      </c>
      <c r="C2118" s="18">
        <f t="shared" ref="C2118:C2181" si="38">WEEKDAY(D2118,2)</f>
        <v>6</v>
      </c>
      <c r="D2118" s="19">
        <v>41678</v>
      </c>
      <c r="E2118">
        <f>IFERROR(VLOOKUP(D2117:D2830,'Остатки на корсчетах'!B$3:D$4956,2,FALSE),0)</f>
        <v>0</v>
      </c>
      <c r="F2118">
        <f>IFERROR(VLOOKUP(D2118:D2830,Сальдо!C$3:D$4010,2,FALSE),0)</f>
        <v>0</v>
      </c>
      <c r="G2118">
        <f>IFERROR(VLOOKUP(D2118:D2830,'Факторы ликвидности'!C$4:L$2204,2,FALSE),0)</f>
        <v>0</v>
      </c>
      <c r="H2118">
        <f>IFERROR(VLOOKUP(D2118:D2830,'Факторы ликвидности'!C$4:L$2204,3,FALSE),0)</f>
        <v>0</v>
      </c>
      <c r="I2118">
        <f>IFERROR(VLOOKUP(D2118:D2830,'Факторы ликвидности'!C$4:L$2204,4,FALSE),0)</f>
        <v>0</v>
      </c>
      <c r="J2118">
        <f>IFERROR(VLOOKUP(D2118:D2830,'Факторы ликвидности'!C$4:L$2204,5,FALSE),0)</f>
        <v>0</v>
      </c>
      <c r="K2118">
        <f>IFERROR(VLOOKUP(D2118:D2830,'Факторы ликвидности'!C$4:L$2204,6,FALSE),0)</f>
        <v>0</v>
      </c>
      <c r="L2118">
        <f>IFERROR(VLOOKUP(D2118:D2830,'Факторы ликвидности'!C$4:L$2204,7,FALSE),0)</f>
        <v>0</v>
      </c>
      <c r="M2118">
        <f>IFERROR(VLOOKUP(D2118:D2830,'Факторы ликвидности'!C$4:L$2204,8,FALSE),0)</f>
        <v>0</v>
      </c>
      <c r="N2118">
        <f>IFERROR(VLOOKUP(D2118:D2830,'Факторы ликвидности'!C$4:L$2204,10,FALSE),0)</f>
        <v>0</v>
      </c>
    </row>
    <row r="2119" spans="2:14" x14ac:dyDescent="0.3">
      <c r="B2119">
        <v>2115</v>
      </c>
      <c r="C2119" s="18">
        <f t="shared" si="38"/>
        <v>5</v>
      </c>
      <c r="D2119" s="19">
        <v>41677</v>
      </c>
      <c r="E2119">
        <f>IFERROR(VLOOKUP(D2118:D2831,'Остатки на корсчетах'!B$3:D$4956,2,FALSE),0)</f>
        <v>929.2</v>
      </c>
      <c r="F2119">
        <f>IFERROR(VLOOKUP(D2119:D2831,Сальдо!C$3:D$4010,2,FALSE),0)</f>
        <v>11.1</v>
      </c>
      <c r="G2119">
        <f>IFERROR(VLOOKUP(D2119:D2831,'Факторы ликвидности'!C$4:L$2204,2,FALSE),0)</f>
        <v>-45.1</v>
      </c>
      <c r="H2119">
        <f>IFERROR(VLOOKUP(D2119:D2831,'Факторы ликвидности'!C$4:L$2204,3,FALSE),0)</f>
        <v>143.28</v>
      </c>
      <c r="I2119">
        <f>IFERROR(VLOOKUP(D2119:D2831,'Факторы ликвидности'!C$4:L$2204,4,FALSE),0)</f>
        <v>0</v>
      </c>
      <c r="J2119">
        <f>IFERROR(VLOOKUP(D2119:D2831,'Факторы ликвидности'!C$4:L$2204,5,FALSE),0)</f>
        <v>0</v>
      </c>
      <c r="K2119">
        <f>IFERROR(VLOOKUP(D2119:D2831,'Факторы ликвидности'!C$4:L$2204,6,FALSE),0)</f>
        <v>0</v>
      </c>
      <c r="L2119">
        <f>IFERROR(VLOOKUP(D2119:D2831,'Факторы ликвидности'!C$4:L$2204,7,FALSE),0)</f>
        <v>0</v>
      </c>
      <c r="M2119">
        <f>IFERROR(VLOOKUP(D2119:D2831,'Факторы ликвидности'!C$4:L$2204,8,FALSE),0)</f>
        <v>7.0000000000000007E-2</v>
      </c>
      <c r="N2119">
        <f>IFERROR(VLOOKUP(D2119:D2831,'Факторы ликвидности'!C$4:L$2204,10,FALSE),0)</f>
        <v>-99.73</v>
      </c>
    </row>
    <row r="2120" spans="2:14" x14ac:dyDescent="0.3">
      <c r="B2120">
        <v>2116</v>
      </c>
      <c r="C2120" s="18">
        <f t="shared" si="38"/>
        <v>4</v>
      </c>
      <c r="D2120" s="19">
        <v>41676</v>
      </c>
      <c r="E2120">
        <f>IFERROR(VLOOKUP(D2119:D2832,'Остатки на корсчетах'!B$3:D$4956,2,FALSE),0)</f>
        <v>893.9</v>
      </c>
      <c r="F2120">
        <f>IFERROR(VLOOKUP(D2120:D2832,Сальдо!C$3:D$4010,2,FALSE),0)</f>
        <v>1</v>
      </c>
      <c r="G2120">
        <f>IFERROR(VLOOKUP(D2120:D2832,'Факторы ликвидности'!C$4:L$2204,2,FALSE),0)</f>
        <v>-24.96</v>
      </c>
      <c r="H2120">
        <f>IFERROR(VLOOKUP(D2120:D2832,'Факторы ликвидности'!C$4:L$2204,3,FALSE),0)</f>
        <v>134.91999999999999</v>
      </c>
      <c r="I2120">
        <f>IFERROR(VLOOKUP(D2120:D2832,'Факторы ликвидности'!C$4:L$2204,4,FALSE),0)</f>
        <v>0</v>
      </c>
      <c r="J2120">
        <f>IFERROR(VLOOKUP(D2120:D2832,'Факторы ликвидности'!C$4:L$2204,5,FALSE),0)</f>
        <v>0</v>
      </c>
      <c r="K2120">
        <f>IFERROR(VLOOKUP(D2120:D2832,'Факторы ликвидности'!C$4:L$2204,6,FALSE),0)</f>
        <v>0</v>
      </c>
      <c r="L2120">
        <f>IFERROR(VLOOKUP(D2120:D2832,'Факторы ликвидности'!C$4:L$2204,7,FALSE),0)</f>
        <v>0</v>
      </c>
      <c r="M2120">
        <f>IFERROR(VLOOKUP(D2120:D2832,'Факторы ликвидности'!C$4:L$2204,8,FALSE),0)</f>
        <v>0</v>
      </c>
      <c r="N2120">
        <f>IFERROR(VLOOKUP(D2120:D2832,'Факторы ликвидности'!C$4:L$2204,10,FALSE),0)</f>
        <v>-66.53</v>
      </c>
    </row>
    <row r="2121" spans="2:14" x14ac:dyDescent="0.3">
      <c r="B2121">
        <v>2117</v>
      </c>
      <c r="C2121" s="18">
        <f t="shared" si="38"/>
        <v>3</v>
      </c>
      <c r="D2121" s="19">
        <v>41675</v>
      </c>
      <c r="E2121">
        <f>IFERROR(VLOOKUP(D2120:D2833,'Остатки на корсчетах'!B$3:D$4956,2,FALSE),0)</f>
        <v>1215.3</v>
      </c>
      <c r="F2121">
        <f>IFERROR(VLOOKUP(D2121:D2833,Сальдо!C$3:D$4010,2,FALSE),0)</f>
        <v>-401.8</v>
      </c>
      <c r="G2121">
        <f>IFERROR(VLOOKUP(D2121:D2833,'Факторы ликвидности'!C$4:L$2204,2,FALSE),0)</f>
        <v>-9.9600000000000009</v>
      </c>
      <c r="H2121">
        <f>IFERROR(VLOOKUP(D2121:D2833,'Факторы ликвидности'!C$4:L$2204,3,FALSE),0)</f>
        <v>100.96</v>
      </c>
      <c r="I2121">
        <f>IFERROR(VLOOKUP(D2121:D2833,'Факторы ликвидности'!C$4:L$2204,4,FALSE),0)</f>
        <v>0</v>
      </c>
      <c r="J2121">
        <f>IFERROR(VLOOKUP(D2121:D2833,'Факторы ликвидности'!C$4:L$2204,5,FALSE),0)</f>
        <v>0</v>
      </c>
      <c r="K2121">
        <f>IFERROR(VLOOKUP(D2121:D2833,'Факторы ликвидности'!C$4:L$2204,6,FALSE),0)</f>
        <v>0</v>
      </c>
      <c r="L2121">
        <f>IFERROR(VLOOKUP(D2121:D2833,'Факторы ликвидности'!C$4:L$2204,7,FALSE),0)</f>
        <v>0</v>
      </c>
      <c r="M2121">
        <f>IFERROR(VLOOKUP(D2121:D2833,'Факторы ликвидности'!C$4:L$2204,8,FALSE),0)</f>
        <v>0</v>
      </c>
      <c r="N2121">
        <f>IFERROR(VLOOKUP(D2121:D2833,'Факторы ликвидности'!C$4:L$2204,10,FALSE),0)</f>
        <v>-398.19</v>
      </c>
    </row>
    <row r="2122" spans="2:14" x14ac:dyDescent="0.3">
      <c r="B2122">
        <v>2118</v>
      </c>
      <c r="C2122" s="16">
        <f t="shared" si="38"/>
        <v>2</v>
      </c>
      <c r="D2122" s="17">
        <v>41674</v>
      </c>
      <c r="E2122">
        <f>IFERROR(VLOOKUP(D2121:D2834,'Остатки на корсчетах'!B$3:D$4956,2,FALSE),0)</f>
        <v>1143.8</v>
      </c>
      <c r="F2122">
        <f>IFERROR(VLOOKUP(D2122:D2834,Сальдо!C$3:D$4010,2,FALSE),0)</f>
        <v>-105.2</v>
      </c>
      <c r="G2122">
        <f>IFERROR(VLOOKUP(D2122:D2834,'Факторы ликвидности'!C$4:L$2204,2,FALSE),0)</f>
        <v>16.95</v>
      </c>
      <c r="H2122">
        <f>IFERROR(VLOOKUP(D2122:D2834,'Факторы ликвидности'!C$4:L$2204,3,FALSE),0)</f>
        <v>126.39</v>
      </c>
      <c r="I2122">
        <f>IFERROR(VLOOKUP(D2122:D2834,'Факторы ликвидности'!C$4:L$2204,4,FALSE),0)</f>
        <v>0</v>
      </c>
      <c r="J2122">
        <f>IFERROR(VLOOKUP(D2122:D2834,'Факторы ликвидности'!C$4:L$2204,5,FALSE),0)</f>
        <v>0</v>
      </c>
      <c r="K2122">
        <f>IFERROR(VLOOKUP(D2122:D2834,'Факторы ликвидности'!C$4:L$2204,6,FALSE),0)</f>
        <v>0</v>
      </c>
      <c r="L2122">
        <f>IFERROR(VLOOKUP(D2122:D2834,'Факторы ликвидности'!C$4:L$2204,7,FALSE),0)</f>
        <v>0</v>
      </c>
      <c r="M2122">
        <f>IFERROR(VLOOKUP(D2122:D2834,'Факторы ликвидности'!C$4:L$2204,8,FALSE),0)</f>
        <v>0</v>
      </c>
      <c r="N2122">
        <f>IFERROR(VLOOKUP(D2122:D2834,'Факторы ликвидности'!C$4:L$2204,10,FALSE),0)</f>
        <v>-57.77</v>
      </c>
    </row>
    <row r="2123" spans="2:14" x14ac:dyDescent="0.3">
      <c r="B2123">
        <v>2119</v>
      </c>
      <c r="C2123" s="16">
        <f t="shared" si="38"/>
        <v>1</v>
      </c>
      <c r="D2123" s="17">
        <v>41673</v>
      </c>
      <c r="E2123">
        <f>IFERROR(VLOOKUP(D2122:D2835,'Остатки на корсчетах'!B$3:D$4956,2,FALSE),0)</f>
        <v>1142.0999999999999</v>
      </c>
      <c r="F2123">
        <f>IFERROR(VLOOKUP(D2123:D2835,Сальдо!C$3:D$4010,2,FALSE),0)</f>
        <v>-197.1</v>
      </c>
      <c r="G2123">
        <f>IFERROR(VLOOKUP(D2123:D2835,'Факторы ликвидности'!C$4:L$2204,2,FALSE),0)</f>
        <v>33.71</v>
      </c>
      <c r="H2123">
        <f>IFERROR(VLOOKUP(D2123:D2835,'Факторы ликвидности'!C$4:L$2204,3,FALSE),0)</f>
        <v>72.91</v>
      </c>
      <c r="I2123">
        <f>IFERROR(VLOOKUP(D2123:D2835,'Факторы ликвидности'!C$4:L$2204,4,FALSE),0)</f>
        <v>0</v>
      </c>
      <c r="J2123">
        <f>IFERROR(VLOOKUP(D2123:D2835,'Факторы ликвидности'!C$4:L$2204,5,FALSE),0)</f>
        <v>0</v>
      </c>
      <c r="K2123">
        <f>IFERROR(VLOOKUP(D2123:D2835,'Факторы ликвидности'!C$4:L$2204,6,FALSE),0)</f>
        <v>0</v>
      </c>
      <c r="L2123">
        <f>IFERROR(VLOOKUP(D2123:D2835,'Факторы ликвидности'!C$4:L$2204,7,FALSE),0)</f>
        <v>0</v>
      </c>
      <c r="M2123">
        <f>IFERROR(VLOOKUP(D2123:D2835,'Факторы ликвидности'!C$4:L$2204,8,FALSE),0)</f>
        <v>2.09</v>
      </c>
      <c r="N2123">
        <f>IFERROR(VLOOKUP(D2123:D2835,'Факторы ликвидности'!C$4:L$2204,10,FALSE),0)</f>
        <v>-92.98</v>
      </c>
    </row>
    <row r="2124" spans="2:14" x14ac:dyDescent="0.3">
      <c r="B2124">
        <v>2120</v>
      </c>
      <c r="C2124" s="16">
        <f t="shared" si="38"/>
        <v>7</v>
      </c>
      <c r="D2124" s="17">
        <v>41672</v>
      </c>
      <c r="E2124">
        <f>IFERROR(VLOOKUP(D2123:D2836,'Остатки на корсчетах'!B$3:D$4956,2,FALSE),0)</f>
        <v>0</v>
      </c>
      <c r="F2124">
        <f>IFERROR(VLOOKUP(D2124:D2836,Сальдо!C$3:D$4010,2,FALSE),0)</f>
        <v>0</v>
      </c>
      <c r="G2124">
        <f>IFERROR(VLOOKUP(D2124:D2836,'Факторы ликвидности'!C$4:L$2204,2,FALSE),0)</f>
        <v>0</v>
      </c>
      <c r="H2124">
        <f>IFERROR(VLOOKUP(D2124:D2836,'Факторы ликвидности'!C$4:L$2204,3,FALSE),0)</f>
        <v>0</v>
      </c>
      <c r="I2124">
        <f>IFERROR(VLOOKUP(D2124:D2836,'Факторы ликвидности'!C$4:L$2204,4,FALSE),0)</f>
        <v>0</v>
      </c>
      <c r="J2124">
        <f>IFERROR(VLOOKUP(D2124:D2836,'Факторы ликвидности'!C$4:L$2204,5,FALSE),0)</f>
        <v>0</v>
      </c>
      <c r="K2124">
        <f>IFERROR(VLOOKUP(D2124:D2836,'Факторы ликвидности'!C$4:L$2204,6,FALSE),0)</f>
        <v>0</v>
      </c>
      <c r="L2124">
        <f>IFERROR(VLOOKUP(D2124:D2836,'Факторы ликвидности'!C$4:L$2204,7,FALSE),0)</f>
        <v>0</v>
      </c>
      <c r="M2124">
        <f>IFERROR(VLOOKUP(D2124:D2836,'Факторы ликвидности'!C$4:L$2204,8,FALSE),0)</f>
        <v>0</v>
      </c>
      <c r="N2124">
        <f>IFERROR(VLOOKUP(D2124:D2836,'Факторы ликвидности'!C$4:L$2204,10,FALSE),0)</f>
        <v>0</v>
      </c>
    </row>
    <row r="2125" spans="2:14" x14ac:dyDescent="0.3">
      <c r="B2125">
        <v>2121</v>
      </c>
      <c r="C2125" s="16">
        <f t="shared" si="38"/>
        <v>6</v>
      </c>
      <c r="D2125" s="17">
        <v>41671</v>
      </c>
      <c r="E2125">
        <f>IFERROR(VLOOKUP(D2124:D2837,'Остатки на корсчетах'!B$3:D$4956,2,FALSE),0)</f>
        <v>0</v>
      </c>
      <c r="F2125">
        <f>IFERROR(VLOOKUP(D2125:D2837,Сальдо!C$3:D$4010,2,FALSE),0)</f>
        <v>0</v>
      </c>
      <c r="G2125">
        <f>IFERROR(VLOOKUP(D2125:D2837,'Факторы ликвидности'!C$4:L$2204,2,FALSE),0)</f>
        <v>0</v>
      </c>
      <c r="H2125">
        <f>IFERROR(VLOOKUP(D2125:D2837,'Факторы ликвидности'!C$4:L$2204,3,FALSE),0)</f>
        <v>0</v>
      </c>
      <c r="I2125">
        <f>IFERROR(VLOOKUP(D2125:D2837,'Факторы ликвидности'!C$4:L$2204,4,FALSE),0)</f>
        <v>0</v>
      </c>
      <c r="J2125">
        <f>IFERROR(VLOOKUP(D2125:D2837,'Факторы ликвидности'!C$4:L$2204,5,FALSE),0)</f>
        <v>0</v>
      </c>
      <c r="K2125">
        <f>IFERROR(VLOOKUP(D2125:D2837,'Факторы ликвидности'!C$4:L$2204,6,FALSE),0)</f>
        <v>0</v>
      </c>
      <c r="L2125">
        <f>IFERROR(VLOOKUP(D2125:D2837,'Факторы ликвидности'!C$4:L$2204,7,FALSE),0)</f>
        <v>0</v>
      </c>
      <c r="M2125">
        <f>IFERROR(VLOOKUP(D2125:D2837,'Факторы ликвидности'!C$4:L$2204,8,FALSE),0)</f>
        <v>0</v>
      </c>
      <c r="N2125">
        <f>IFERROR(VLOOKUP(D2125:D2837,'Факторы ликвидности'!C$4:L$2204,10,FALSE),0)</f>
        <v>0</v>
      </c>
    </row>
    <row r="2126" spans="2:14" x14ac:dyDescent="0.3">
      <c r="B2126">
        <v>2122</v>
      </c>
      <c r="C2126" s="16">
        <f t="shared" si="38"/>
        <v>5</v>
      </c>
      <c r="D2126" s="17">
        <v>41670</v>
      </c>
      <c r="E2126">
        <f>IFERROR(VLOOKUP(D2125:D2838,'Остатки на корсчетах'!B$3:D$4956,2,FALSE),0)</f>
        <v>1074.9000000000001</v>
      </c>
      <c r="F2126">
        <f>IFERROR(VLOOKUP(D2126:D2838,Сальдо!C$3:D$4010,2,FALSE),0)</f>
        <v>-144.6</v>
      </c>
      <c r="G2126">
        <f>IFERROR(VLOOKUP(D2126:D2838,'Факторы ликвидности'!C$4:L$2204,2,FALSE),0)</f>
        <v>-2.9</v>
      </c>
      <c r="H2126">
        <f>IFERROR(VLOOKUP(D2126:D2838,'Факторы ликвидности'!C$4:L$2204,3,FALSE),0)</f>
        <v>28.19</v>
      </c>
      <c r="I2126">
        <f>IFERROR(VLOOKUP(D2126:D2838,'Факторы ликвидности'!C$4:L$2204,4,FALSE),0)</f>
        <v>0</v>
      </c>
      <c r="J2126">
        <f>IFERROR(VLOOKUP(D2126:D2838,'Факторы ликвидности'!C$4:L$2204,5,FALSE),0)</f>
        <v>0</v>
      </c>
      <c r="K2126">
        <f>IFERROR(VLOOKUP(D2126:D2838,'Факторы ликвидности'!C$4:L$2204,6,FALSE),0)</f>
        <v>0</v>
      </c>
      <c r="L2126">
        <f>IFERROR(VLOOKUP(D2126:D2838,'Факторы ликвидности'!C$4:L$2204,7,FALSE),0)</f>
        <v>0</v>
      </c>
      <c r="M2126">
        <f>IFERROR(VLOOKUP(D2126:D2838,'Факторы ликвидности'!C$4:L$2204,8,FALSE),0)</f>
        <v>0</v>
      </c>
      <c r="N2126">
        <f>IFERROR(VLOOKUP(D2126:D2838,'Факторы ликвидности'!C$4:L$2204,10,FALSE),0)</f>
        <v>106.24</v>
      </c>
    </row>
    <row r="2127" spans="2:14" x14ac:dyDescent="0.3">
      <c r="B2127">
        <v>2123</v>
      </c>
      <c r="C2127" s="16">
        <f t="shared" si="38"/>
        <v>4</v>
      </c>
      <c r="D2127" s="17">
        <v>41669</v>
      </c>
      <c r="E2127">
        <f>IFERROR(VLOOKUP(D2126:D2839,'Остатки на корсчетах'!B$3:D$4956,2,FALSE),0)</f>
        <v>1096.5</v>
      </c>
      <c r="F2127">
        <f>IFERROR(VLOOKUP(D2127:D2839,Сальдо!C$3:D$4010,2,FALSE),0)</f>
        <v>-79.900000000000006</v>
      </c>
      <c r="G2127">
        <f>IFERROR(VLOOKUP(D2127:D2839,'Факторы ликвидности'!C$4:L$2204,2,FALSE),0)</f>
        <v>9.4</v>
      </c>
      <c r="H2127">
        <f>IFERROR(VLOOKUP(D2127:D2839,'Факторы ликвидности'!C$4:L$2204,3,FALSE),0)</f>
        <v>31.77</v>
      </c>
      <c r="I2127">
        <f>IFERROR(VLOOKUP(D2127:D2839,'Факторы ликвидности'!C$4:L$2204,4,FALSE),0)</f>
        <v>0</v>
      </c>
      <c r="J2127">
        <f>IFERROR(VLOOKUP(D2127:D2839,'Факторы ликвидности'!C$4:L$2204,5,FALSE),0)</f>
        <v>0</v>
      </c>
      <c r="K2127">
        <f>IFERROR(VLOOKUP(D2127:D2839,'Факторы ликвидности'!C$4:L$2204,6,FALSE),0)</f>
        <v>0</v>
      </c>
      <c r="L2127">
        <f>IFERROR(VLOOKUP(D2127:D2839,'Факторы ликвидности'!C$4:L$2204,7,FALSE),0)</f>
        <v>0</v>
      </c>
      <c r="M2127">
        <f>IFERROR(VLOOKUP(D2127:D2839,'Факторы ликвидности'!C$4:L$2204,8,FALSE),0)</f>
        <v>0.26</v>
      </c>
      <c r="N2127">
        <f>IFERROR(VLOOKUP(D2127:D2839,'Факторы ликвидности'!C$4:L$2204,10,FALSE),0)</f>
        <v>-4.97</v>
      </c>
    </row>
    <row r="2128" spans="2:14" x14ac:dyDescent="0.3">
      <c r="B2128">
        <v>2124</v>
      </c>
      <c r="C2128" s="16">
        <f t="shared" si="38"/>
        <v>3</v>
      </c>
      <c r="D2128" s="17">
        <v>41668</v>
      </c>
      <c r="E2128">
        <f>IFERROR(VLOOKUP(D2127:D2840,'Остатки на корсчетах'!B$3:D$4956,2,FALSE),0)</f>
        <v>1149.8</v>
      </c>
      <c r="F2128">
        <f>IFERROR(VLOOKUP(D2128:D2840,Сальдо!C$3:D$4010,2,FALSE),0)</f>
        <v>-198.3</v>
      </c>
      <c r="G2128">
        <f>IFERROR(VLOOKUP(D2128:D2840,'Факторы ликвидности'!C$4:L$2204,2,FALSE),0)</f>
        <v>30.06</v>
      </c>
      <c r="H2128">
        <f>IFERROR(VLOOKUP(D2128:D2840,'Факторы ликвидности'!C$4:L$2204,3,FALSE),0)</f>
        <v>31.74</v>
      </c>
      <c r="I2128">
        <f>IFERROR(VLOOKUP(D2128:D2840,'Факторы ликвидности'!C$4:L$2204,4,FALSE),0)</f>
        <v>0</v>
      </c>
      <c r="J2128">
        <f>IFERROR(VLOOKUP(D2128:D2840,'Факторы ликвидности'!C$4:L$2204,5,FALSE),0)</f>
        <v>0</v>
      </c>
      <c r="K2128">
        <f>IFERROR(VLOOKUP(D2128:D2840,'Факторы ликвидности'!C$4:L$2204,6,FALSE),0)</f>
        <v>0</v>
      </c>
      <c r="L2128">
        <f>IFERROR(VLOOKUP(D2128:D2840,'Факторы ликвидности'!C$4:L$2204,7,FALSE),0)</f>
        <v>0</v>
      </c>
      <c r="M2128">
        <f>IFERROR(VLOOKUP(D2128:D2840,'Факторы ликвидности'!C$4:L$2204,8,FALSE),0)</f>
        <v>0</v>
      </c>
      <c r="N2128">
        <f>IFERROR(VLOOKUP(D2128:D2840,'Факторы ликвидности'!C$4:L$2204,10,FALSE),0)</f>
        <v>-101.23</v>
      </c>
    </row>
    <row r="2129" spans="2:14" x14ac:dyDescent="0.3">
      <c r="B2129">
        <v>2125</v>
      </c>
      <c r="C2129" s="18">
        <f t="shared" si="38"/>
        <v>2</v>
      </c>
      <c r="D2129" s="8">
        <v>41667</v>
      </c>
      <c r="E2129">
        <f>IFERROR(VLOOKUP(D2128:D2841,'Остатки на корсчетах'!B$3:D$4956,2,FALSE),0)</f>
        <v>1100.5999999999999</v>
      </c>
      <c r="F2129">
        <f>IFERROR(VLOOKUP(D2129:D2841,Сальдо!C$3:D$4010,2,FALSE),0)</f>
        <v>-287.60000000000002</v>
      </c>
      <c r="G2129">
        <f>IFERROR(VLOOKUP(D2129:D2841,'Факторы ликвидности'!C$4:L$2204,2,FALSE),0)</f>
        <v>46.19</v>
      </c>
      <c r="H2129">
        <f>IFERROR(VLOOKUP(D2129:D2841,'Факторы ликвидности'!C$4:L$2204,3,FALSE),0)</f>
        <v>15.97</v>
      </c>
      <c r="I2129">
        <f>IFERROR(VLOOKUP(D2129:D2841,'Факторы ликвидности'!C$4:L$2204,4,FALSE),0)</f>
        <v>0</v>
      </c>
      <c r="J2129">
        <f>IFERROR(VLOOKUP(D2129:D2841,'Факторы ликвидности'!C$4:L$2204,5,FALSE),0)</f>
        <v>0</v>
      </c>
      <c r="K2129">
        <f>IFERROR(VLOOKUP(D2129:D2841,'Факторы ликвидности'!C$4:L$2204,6,FALSE),0)</f>
        <v>0</v>
      </c>
      <c r="L2129">
        <f>IFERROR(VLOOKUP(D2129:D2841,'Факторы ликвидности'!C$4:L$2204,7,FALSE),0)</f>
        <v>0</v>
      </c>
      <c r="M2129">
        <f>IFERROR(VLOOKUP(D2129:D2841,'Факторы ликвидности'!C$4:L$2204,8,FALSE),0)</f>
        <v>0</v>
      </c>
      <c r="N2129">
        <f>IFERROR(VLOOKUP(D2129:D2841,'Факторы ликвидности'!C$4:L$2204,10,FALSE),0)</f>
        <v>26.56</v>
      </c>
    </row>
    <row r="2130" spans="2:14" x14ac:dyDescent="0.3">
      <c r="B2130">
        <v>2126</v>
      </c>
      <c r="C2130" s="18">
        <f t="shared" si="38"/>
        <v>1</v>
      </c>
      <c r="D2130" s="8">
        <v>41666</v>
      </c>
      <c r="E2130">
        <f>IFERROR(VLOOKUP(D2129:D2842,'Остатки на корсчетах'!B$3:D$4956,2,FALSE),0)</f>
        <v>1149.2</v>
      </c>
      <c r="F2130">
        <f>IFERROR(VLOOKUP(D2130:D2842,Сальдо!C$3:D$4010,2,FALSE),0)</f>
        <v>0.5</v>
      </c>
      <c r="G2130">
        <f>IFERROR(VLOOKUP(D2130:D2842,'Факторы ликвидности'!C$4:L$2204,2,FALSE),0)</f>
        <v>53.88</v>
      </c>
      <c r="H2130">
        <f>IFERROR(VLOOKUP(D2130:D2842,'Факторы ликвидности'!C$4:L$2204,3,FALSE),0)</f>
        <v>-352.03</v>
      </c>
      <c r="I2130">
        <f>IFERROR(VLOOKUP(D2130:D2842,'Факторы ликвидности'!C$4:L$2204,4,FALSE),0)</f>
        <v>0</v>
      </c>
      <c r="J2130">
        <f>IFERROR(VLOOKUP(D2130:D2842,'Факторы ликвидности'!C$4:L$2204,5,FALSE),0)</f>
        <v>0</v>
      </c>
      <c r="K2130">
        <f>IFERROR(VLOOKUP(D2130:D2842,'Факторы ликвидности'!C$4:L$2204,6,FALSE),0)</f>
        <v>0</v>
      </c>
      <c r="L2130">
        <f>IFERROR(VLOOKUP(D2130:D2842,'Факторы ликвидности'!C$4:L$2204,7,FALSE),0)</f>
        <v>0</v>
      </c>
      <c r="M2130">
        <f>IFERROR(VLOOKUP(D2130:D2842,'Факторы ликвидности'!C$4:L$2204,8,FALSE),0)</f>
        <v>-0.01</v>
      </c>
      <c r="N2130">
        <f>IFERROR(VLOOKUP(D2130:D2842,'Факторы ликвидности'!C$4:L$2204,10,FALSE),0)</f>
        <v>263.32</v>
      </c>
    </row>
    <row r="2131" spans="2:14" x14ac:dyDescent="0.3">
      <c r="B2131">
        <v>2127</v>
      </c>
      <c r="C2131" s="18">
        <f t="shared" si="38"/>
        <v>7</v>
      </c>
      <c r="D2131" s="19">
        <v>41665</v>
      </c>
      <c r="E2131">
        <f>IFERROR(VLOOKUP(D2130:D2843,'Остатки на корсчетах'!B$3:D$4956,2,FALSE),0)</f>
        <v>0</v>
      </c>
      <c r="F2131">
        <f>IFERROR(VLOOKUP(D2131:D2843,Сальдо!C$3:D$4010,2,FALSE),0)</f>
        <v>0</v>
      </c>
      <c r="G2131">
        <f>IFERROR(VLOOKUP(D2131:D2843,'Факторы ликвидности'!C$4:L$2204,2,FALSE),0)</f>
        <v>0</v>
      </c>
      <c r="H2131">
        <f>IFERROR(VLOOKUP(D2131:D2843,'Факторы ликвидности'!C$4:L$2204,3,FALSE),0)</f>
        <v>0</v>
      </c>
      <c r="I2131">
        <f>IFERROR(VLOOKUP(D2131:D2843,'Факторы ликвидности'!C$4:L$2204,4,FALSE),0)</f>
        <v>0</v>
      </c>
      <c r="J2131">
        <f>IFERROR(VLOOKUP(D2131:D2843,'Факторы ликвидности'!C$4:L$2204,5,FALSE),0)</f>
        <v>0</v>
      </c>
      <c r="K2131">
        <f>IFERROR(VLOOKUP(D2131:D2843,'Факторы ликвидности'!C$4:L$2204,6,FALSE),0)</f>
        <v>0</v>
      </c>
      <c r="L2131">
        <f>IFERROR(VLOOKUP(D2131:D2843,'Факторы ликвидности'!C$4:L$2204,7,FALSE),0)</f>
        <v>0</v>
      </c>
      <c r="M2131">
        <f>IFERROR(VLOOKUP(D2131:D2843,'Факторы ликвидности'!C$4:L$2204,8,FALSE),0)</f>
        <v>0</v>
      </c>
      <c r="N2131">
        <f>IFERROR(VLOOKUP(D2131:D2843,'Факторы ликвидности'!C$4:L$2204,10,FALSE),0)</f>
        <v>0</v>
      </c>
    </row>
    <row r="2132" spans="2:14" x14ac:dyDescent="0.3">
      <c r="B2132">
        <v>2128</v>
      </c>
      <c r="C2132" s="18">
        <f t="shared" si="38"/>
        <v>6</v>
      </c>
      <c r="D2132" s="19">
        <v>41664</v>
      </c>
      <c r="E2132">
        <f>IFERROR(VLOOKUP(D2131:D2844,'Остатки на корсчетах'!B$3:D$4956,2,FALSE),0)</f>
        <v>0</v>
      </c>
      <c r="F2132">
        <f>IFERROR(VLOOKUP(D2132:D2844,Сальдо!C$3:D$4010,2,FALSE),0)</f>
        <v>0</v>
      </c>
      <c r="G2132">
        <f>IFERROR(VLOOKUP(D2132:D2844,'Факторы ликвидности'!C$4:L$2204,2,FALSE),0)</f>
        <v>0</v>
      </c>
      <c r="H2132">
        <f>IFERROR(VLOOKUP(D2132:D2844,'Факторы ликвидности'!C$4:L$2204,3,FALSE),0)</f>
        <v>0</v>
      </c>
      <c r="I2132">
        <f>IFERROR(VLOOKUP(D2132:D2844,'Факторы ликвидности'!C$4:L$2204,4,FALSE),0)</f>
        <v>0</v>
      </c>
      <c r="J2132">
        <f>IFERROR(VLOOKUP(D2132:D2844,'Факторы ликвидности'!C$4:L$2204,5,FALSE),0)</f>
        <v>0</v>
      </c>
      <c r="K2132">
        <f>IFERROR(VLOOKUP(D2132:D2844,'Факторы ликвидности'!C$4:L$2204,6,FALSE),0)</f>
        <v>0</v>
      </c>
      <c r="L2132">
        <f>IFERROR(VLOOKUP(D2132:D2844,'Факторы ликвидности'!C$4:L$2204,7,FALSE),0)</f>
        <v>0</v>
      </c>
      <c r="M2132">
        <f>IFERROR(VLOOKUP(D2132:D2844,'Факторы ликвидности'!C$4:L$2204,8,FALSE),0)</f>
        <v>0</v>
      </c>
      <c r="N2132">
        <f>IFERROR(VLOOKUP(D2132:D2844,'Факторы ликвидности'!C$4:L$2204,10,FALSE),0)</f>
        <v>0</v>
      </c>
    </row>
    <row r="2133" spans="2:14" x14ac:dyDescent="0.3">
      <c r="B2133">
        <v>2129</v>
      </c>
      <c r="C2133" s="18">
        <f t="shared" si="38"/>
        <v>5</v>
      </c>
      <c r="D2133" s="19">
        <v>41663</v>
      </c>
      <c r="E2133">
        <f>IFERROR(VLOOKUP(D2132:D2845,'Остатки на корсчетах'!B$3:D$4956,2,FALSE),0)</f>
        <v>1146.7</v>
      </c>
      <c r="F2133">
        <f>IFERROR(VLOOKUP(D2133:D2845,Сальдо!C$3:D$4010,2,FALSE),0)</f>
        <v>-19</v>
      </c>
      <c r="G2133">
        <f>IFERROR(VLOOKUP(D2133:D2845,'Факторы ликвидности'!C$4:L$2204,2,FALSE),0)</f>
        <v>7.76</v>
      </c>
      <c r="H2133">
        <f>IFERROR(VLOOKUP(D2133:D2845,'Факторы ликвидности'!C$4:L$2204,3,FALSE),0)</f>
        <v>36.99</v>
      </c>
      <c r="I2133">
        <f>IFERROR(VLOOKUP(D2133:D2845,'Факторы ликвидности'!C$4:L$2204,4,FALSE),0)</f>
        <v>0</v>
      </c>
      <c r="J2133">
        <f>IFERROR(VLOOKUP(D2133:D2845,'Факторы ликвидности'!C$4:L$2204,5,FALSE),0)</f>
        <v>0</v>
      </c>
      <c r="K2133">
        <f>IFERROR(VLOOKUP(D2133:D2845,'Факторы ликвидности'!C$4:L$2204,6,FALSE),0)</f>
        <v>0</v>
      </c>
      <c r="L2133">
        <f>IFERROR(VLOOKUP(D2133:D2845,'Факторы ликвидности'!C$4:L$2204,7,FALSE),0)</f>
        <v>0</v>
      </c>
      <c r="M2133">
        <f>IFERROR(VLOOKUP(D2133:D2845,'Факторы ликвидности'!C$4:L$2204,8,FALSE),0)</f>
        <v>-8.34</v>
      </c>
      <c r="N2133">
        <f>IFERROR(VLOOKUP(D2133:D2845,'Факторы ликвидности'!C$4:L$2204,10,FALSE),0)</f>
        <v>-20.350000000000001</v>
      </c>
    </row>
    <row r="2134" spans="2:14" x14ac:dyDescent="0.3">
      <c r="B2134">
        <v>2130</v>
      </c>
      <c r="C2134" s="18">
        <f t="shared" si="38"/>
        <v>4</v>
      </c>
      <c r="D2134" s="19">
        <v>41662</v>
      </c>
      <c r="E2134">
        <f>IFERROR(VLOOKUP(D2133:D2846,'Остатки на корсчетах'!B$3:D$4956,2,FALSE),0)</f>
        <v>1174</v>
      </c>
      <c r="F2134">
        <f>IFERROR(VLOOKUP(D2134:D2846,Сальдо!C$3:D$4010,2,FALSE),0)</f>
        <v>-38.799999999999997</v>
      </c>
      <c r="G2134">
        <f>IFERROR(VLOOKUP(D2134:D2846,'Факторы ликвидности'!C$4:L$2204,2,FALSE),0)</f>
        <v>9.68</v>
      </c>
      <c r="H2134">
        <f>IFERROR(VLOOKUP(D2134:D2846,'Факторы ликвидности'!C$4:L$2204,3,FALSE),0)</f>
        <v>-10.51</v>
      </c>
      <c r="I2134">
        <f>IFERROR(VLOOKUP(D2134:D2846,'Факторы ликвидности'!C$4:L$2204,4,FALSE),0)</f>
        <v>0</v>
      </c>
      <c r="J2134">
        <f>IFERROR(VLOOKUP(D2134:D2846,'Факторы ликвидности'!C$4:L$2204,5,FALSE),0)</f>
        <v>0</v>
      </c>
      <c r="K2134">
        <f>IFERROR(VLOOKUP(D2134:D2846,'Факторы ликвидности'!C$4:L$2204,6,FALSE),0)</f>
        <v>0</v>
      </c>
      <c r="L2134">
        <f>IFERROR(VLOOKUP(D2134:D2846,'Факторы ликвидности'!C$4:L$2204,7,FALSE),0)</f>
        <v>0</v>
      </c>
      <c r="M2134">
        <f>IFERROR(VLOOKUP(D2134:D2846,'Факторы ликвидности'!C$4:L$2204,8,FALSE),0)</f>
        <v>4.7699999999999996</v>
      </c>
      <c r="N2134">
        <f>IFERROR(VLOOKUP(D2134:D2846,'Факторы ликвидности'!C$4:L$2204,10,FALSE),0)</f>
        <v>-24.53</v>
      </c>
    </row>
    <row r="2135" spans="2:14" x14ac:dyDescent="0.3">
      <c r="B2135">
        <v>2131</v>
      </c>
      <c r="C2135" s="18">
        <f t="shared" si="38"/>
        <v>3</v>
      </c>
      <c r="D2135" s="19">
        <v>41661</v>
      </c>
      <c r="E2135">
        <f>IFERROR(VLOOKUP(D2134:D2847,'Остатки на корсчетах'!B$3:D$4956,2,FALSE),0)</f>
        <v>1041.3</v>
      </c>
      <c r="F2135">
        <f>IFERROR(VLOOKUP(D2135:D2847,Сальдо!C$3:D$4010,2,FALSE),0)</f>
        <v>30.1</v>
      </c>
      <c r="G2135">
        <f>IFERROR(VLOOKUP(D2135:D2847,'Факторы ликвидности'!C$4:L$2204,2,FALSE),0)</f>
        <v>24.56</v>
      </c>
      <c r="H2135">
        <f>IFERROR(VLOOKUP(D2135:D2847,'Факторы ликвидности'!C$4:L$2204,3,FALSE),0)</f>
        <v>38.68</v>
      </c>
      <c r="I2135">
        <f>IFERROR(VLOOKUP(D2135:D2847,'Факторы ликвидности'!C$4:L$2204,4,FALSE),0)</f>
        <v>0</v>
      </c>
      <c r="J2135">
        <f>IFERROR(VLOOKUP(D2135:D2847,'Факторы ликвидности'!C$4:L$2204,5,FALSE),0)</f>
        <v>0</v>
      </c>
      <c r="K2135">
        <f>IFERROR(VLOOKUP(D2135:D2847,'Факторы ликвидности'!C$4:L$2204,6,FALSE),0)</f>
        <v>0</v>
      </c>
      <c r="L2135">
        <f>IFERROR(VLOOKUP(D2135:D2847,'Факторы ликвидности'!C$4:L$2204,7,FALSE),0)</f>
        <v>0</v>
      </c>
      <c r="M2135">
        <f>IFERROR(VLOOKUP(D2135:D2847,'Факторы ликвидности'!C$4:L$2204,8,FALSE),0)</f>
        <v>0.89</v>
      </c>
      <c r="N2135">
        <f>IFERROR(VLOOKUP(D2135:D2847,'Факторы ликвидности'!C$4:L$2204,10,FALSE),0)</f>
        <v>75.39</v>
      </c>
    </row>
    <row r="2136" spans="2:14" x14ac:dyDescent="0.3">
      <c r="B2136">
        <v>2132</v>
      </c>
      <c r="C2136" s="16">
        <f t="shared" si="38"/>
        <v>2</v>
      </c>
      <c r="D2136" s="17">
        <v>41660</v>
      </c>
      <c r="E2136">
        <f>IFERROR(VLOOKUP(D2135:D2848,'Остатки на корсчетах'!B$3:D$4956,2,FALSE),0)</f>
        <v>908</v>
      </c>
      <c r="F2136">
        <f>IFERROR(VLOOKUP(D2136:D2848,Сальдо!C$3:D$4010,2,FALSE),0)</f>
        <v>-206.1</v>
      </c>
      <c r="G2136">
        <f>IFERROR(VLOOKUP(D2136:D2848,'Факторы ликвидности'!C$4:L$2204,2,FALSE),0)</f>
        <v>37.97</v>
      </c>
      <c r="H2136">
        <f>IFERROR(VLOOKUP(D2136:D2848,'Факторы ликвидности'!C$4:L$2204,3,FALSE),0)</f>
        <v>9.7100000000000009</v>
      </c>
      <c r="I2136">
        <f>IFERROR(VLOOKUP(D2136:D2848,'Факторы ликвидности'!C$4:L$2204,4,FALSE),0)</f>
        <v>0</v>
      </c>
      <c r="J2136">
        <f>IFERROR(VLOOKUP(D2136:D2848,'Факторы ликвидности'!C$4:L$2204,5,FALSE),0)</f>
        <v>0</v>
      </c>
      <c r="K2136">
        <f>IFERROR(VLOOKUP(D2136:D2848,'Факторы ликвидности'!C$4:L$2204,6,FALSE),0)</f>
        <v>0</v>
      </c>
      <c r="L2136">
        <f>IFERROR(VLOOKUP(D2136:D2848,'Факторы ликвидности'!C$4:L$2204,7,FALSE),0)</f>
        <v>0</v>
      </c>
      <c r="M2136">
        <f>IFERROR(VLOOKUP(D2136:D2848,'Факторы ликвидности'!C$4:L$2204,8,FALSE),0)</f>
        <v>0.01</v>
      </c>
      <c r="N2136">
        <f>IFERROR(VLOOKUP(D2136:D2848,'Факторы ликвидности'!C$4:L$2204,10,FALSE),0)</f>
        <v>98.31</v>
      </c>
    </row>
    <row r="2137" spans="2:14" x14ac:dyDescent="0.3">
      <c r="B2137">
        <v>2133</v>
      </c>
      <c r="C2137" s="16">
        <f t="shared" si="38"/>
        <v>1</v>
      </c>
      <c r="D2137" s="17">
        <v>41659</v>
      </c>
      <c r="E2137">
        <f>IFERROR(VLOOKUP(D2136:D2849,'Остатки на корсчетах'!B$3:D$4956,2,FALSE),0)</f>
        <v>972.5</v>
      </c>
      <c r="F2137">
        <f>IFERROR(VLOOKUP(D2137:D2849,Сальдо!C$3:D$4010,2,FALSE),0)</f>
        <v>-33.9</v>
      </c>
      <c r="G2137">
        <f>IFERROR(VLOOKUP(D2137:D2849,'Факторы ликвидности'!C$4:L$2204,2,FALSE),0)</f>
        <v>35.270000000000003</v>
      </c>
      <c r="H2137">
        <f>IFERROR(VLOOKUP(D2137:D2849,'Факторы ликвидности'!C$4:L$2204,3,FALSE),0)</f>
        <v>-237.69</v>
      </c>
      <c r="I2137">
        <f>IFERROR(VLOOKUP(D2137:D2849,'Факторы ликвидности'!C$4:L$2204,4,FALSE),0)</f>
        <v>0</v>
      </c>
      <c r="J2137">
        <f>IFERROR(VLOOKUP(D2137:D2849,'Факторы ликвидности'!C$4:L$2204,5,FALSE),0)</f>
        <v>0</v>
      </c>
      <c r="K2137">
        <f>IFERROR(VLOOKUP(D2137:D2849,'Факторы ликвидности'!C$4:L$2204,6,FALSE),0)</f>
        <v>0</v>
      </c>
      <c r="L2137">
        <f>IFERROR(VLOOKUP(D2137:D2849,'Факторы ликвидности'!C$4:L$2204,7,FALSE),0)</f>
        <v>0</v>
      </c>
      <c r="M2137">
        <f>IFERROR(VLOOKUP(D2137:D2849,'Факторы ликвидности'!C$4:L$2204,8,FALSE),0)</f>
        <v>-0.21</v>
      </c>
      <c r="N2137">
        <f>IFERROR(VLOOKUP(D2137:D2849,'Факторы ликвидности'!C$4:L$2204,10,FALSE),0)</f>
        <v>138.93</v>
      </c>
    </row>
    <row r="2138" spans="2:14" x14ac:dyDescent="0.3">
      <c r="B2138">
        <v>2134</v>
      </c>
      <c r="C2138" s="16">
        <f t="shared" si="38"/>
        <v>7</v>
      </c>
      <c r="D2138" s="17">
        <v>41658</v>
      </c>
      <c r="E2138">
        <f>IFERROR(VLOOKUP(D2137:D2850,'Остатки на корсчетах'!B$3:D$4956,2,FALSE),0)</f>
        <v>0</v>
      </c>
      <c r="F2138">
        <f>IFERROR(VLOOKUP(D2138:D2850,Сальдо!C$3:D$4010,2,FALSE),0)</f>
        <v>0</v>
      </c>
      <c r="G2138">
        <f>IFERROR(VLOOKUP(D2138:D2850,'Факторы ликвидности'!C$4:L$2204,2,FALSE),0)</f>
        <v>0</v>
      </c>
      <c r="H2138">
        <f>IFERROR(VLOOKUP(D2138:D2850,'Факторы ликвидности'!C$4:L$2204,3,FALSE),0)</f>
        <v>0</v>
      </c>
      <c r="I2138">
        <f>IFERROR(VLOOKUP(D2138:D2850,'Факторы ликвидности'!C$4:L$2204,4,FALSE),0)</f>
        <v>0</v>
      </c>
      <c r="J2138">
        <f>IFERROR(VLOOKUP(D2138:D2850,'Факторы ликвидности'!C$4:L$2204,5,FALSE),0)</f>
        <v>0</v>
      </c>
      <c r="K2138">
        <f>IFERROR(VLOOKUP(D2138:D2850,'Факторы ликвидности'!C$4:L$2204,6,FALSE),0)</f>
        <v>0</v>
      </c>
      <c r="L2138">
        <f>IFERROR(VLOOKUP(D2138:D2850,'Факторы ликвидности'!C$4:L$2204,7,FALSE),0)</f>
        <v>0</v>
      </c>
      <c r="M2138">
        <f>IFERROR(VLOOKUP(D2138:D2850,'Факторы ликвидности'!C$4:L$2204,8,FALSE),0)</f>
        <v>0</v>
      </c>
      <c r="N2138">
        <f>IFERROR(VLOOKUP(D2138:D2850,'Факторы ликвидности'!C$4:L$2204,10,FALSE),0)</f>
        <v>0</v>
      </c>
    </row>
    <row r="2139" spans="2:14" x14ac:dyDescent="0.3">
      <c r="B2139">
        <v>2135</v>
      </c>
      <c r="C2139" s="16">
        <f t="shared" si="38"/>
        <v>6</v>
      </c>
      <c r="D2139" s="17">
        <v>41657</v>
      </c>
      <c r="E2139">
        <f>IFERROR(VLOOKUP(D2138:D2851,'Остатки на корсчетах'!B$3:D$4956,2,FALSE),0)</f>
        <v>0</v>
      </c>
      <c r="F2139">
        <f>IFERROR(VLOOKUP(D2139:D2851,Сальдо!C$3:D$4010,2,FALSE),0)</f>
        <v>0</v>
      </c>
      <c r="G2139">
        <f>IFERROR(VLOOKUP(D2139:D2851,'Факторы ликвидности'!C$4:L$2204,2,FALSE),0)</f>
        <v>0</v>
      </c>
      <c r="H2139">
        <f>IFERROR(VLOOKUP(D2139:D2851,'Факторы ликвидности'!C$4:L$2204,3,FALSE),0)</f>
        <v>0</v>
      </c>
      <c r="I2139">
        <f>IFERROR(VLOOKUP(D2139:D2851,'Факторы ликвидности'!C$4:L$2204,4,FALSE),0)</f>
        <v>0</v>
      </c>
      <c r="J2139">
        <f>IFERROR(VLOOKUP(D2139:D2851,'Факторы ликвидности'!C$4:L$2204,5,FALSE),0)</f>
        <v>0</v>
      </c>
      <c r="K2139">
        <f>IFERROR(VLOOKUP(D2139:D2851,'Факторы ликвидности'!C$4:L$2204,6,FALSE),0)</f>
        <v>0</v>
      </c>
      <c r="L2139">
        <f>IFERROR(VLOOKUP(D2139:D2851,'Факторы ликвидности'!C$4:L$2204,7,FALSE),0)</f>
        <v>0</v>
      </c>
      <c r="M2139">
        <f>IFERROR(VLOOKUP(D2139:D2851,'Факторы ликвидности'!C$4:L$2204,8,FALSE),0)</f>
        <v>0</v>
      </c>
      <c r="N2139">
        <f>IFERROR(VLOOKUP(D2139:D2851,'Факторы ликвидности'!C$4:L$2204,10,FALSE),0)</f>
        <v>0</v>
      </c>
    </row>
    <row r="2140" spans="2:14" x14ac:dyDescent="0.3">
      <c r="B2140">
        <v>2136</v>
      </c>
      <c r="C2140" s="16">
        <f t="shared" si="38"/>
        <v>5</v>
      </c>
      <c r="D2140" s="17">
        <v>41656</v>
      </c>
      <c r="E2140">
        <f>IFERROR(VLOOKUP(D2139:D2852,'Остатки на корсчетах'!B$3:D$4956,2,FALSE),0)</f>
        <v>979.7</v>
      </c>
      <c r="F2140">
        <f>IFERROR(VLOOKUP(D2140:D2852,Сальдо!C$3:D$4010,2,FALSE),0)</f>
        <v>-43</v>
      </c>
      <c r="G2140">
        <f>IFERROR(VLOOKUP(D2140:D2852,'Факторы ликвидности'!C$4:L$2204,2,FALSE),0)</f>
        <v>-21.63</v>
      </c>
      <c r="H2140">
        <f>IFERROR(VLOOKUP(D2140:D2852,'Факторы ликвидности'!C$4:L$2204,3,FALSE),0)</f>
        <v>27.89</v>
      </c>
      <c r="I2140">
        <f>IFERROR(VLOOKUP(D2140:D2852,'Факторы ликвидности'!C$4:L$2204,4,FALSE),0)</f>
        <v>0</v>
      </c>
      <c r="J2140">
        <f>IFERROR(VLOOKUP(D2140:D2852,'Факторы ликвидности'!C$4:L$2204,5,FALSE),0)</f>
        <v>0</v>
      </c>
      <c r="K2140">
        <f>IFERROR(VLOOKUP(D2140:D2852,'Факторы ликвидности'!C$4:L$2204,6,FALSE),0)</f>
        <v>0</v>
      </c>
      <c r="L2140">
        <f>IFERROR(VLOOKUP(D2140:D2852,'Факторы ликвидности'!C$4:L$2204,7,FALSE),0)</f>
        <v>0</v>
      </c>
      <c r="M2140">
        <f>IFERROR(VLOOKUP(D2140:D2852,'Факторы ликвидности'!C$4:L$2204,8,FALSE),0)</f>
        <v>0.17</v>
      </c>
      <c r="N2140">
        <f>IFERROR(VLOOKUP(D2140:D2852,'Факторы ликвидности'!C$4:L$2204,10,FALSE),0)</f>
        <v>-6.96</v>
      </c>
    </row>
    <row r="2141" spans="2:14" x14ac:dyDescent="0.3">
      <c r="B2141">
        <v>2137</v>
      </c>
      <c r="C2141" s="16">
        <f t="shared" si="38"/>
        <v>4</v>
      </c>
      <c r="D2141" s="17">
        <v>41655</v>
      </c>
      <c r="E2141">
        <f>IFERROR(VLOOKUP(D2140:D2853,'Остатки на корсчетах'!B$3:D$4956,2,FALSE),0)</f>
        <v>1130.7</v>
      </c>
      <c r="F2141">
        <f>IFERROR(VLOOKUP(D2141:D2853,Сальдо!C$3:D$4010,2,FALSE),0)</f>
        <v>-132.19999999999999</v>
      </c>
      <c r="G2141">
        <f>IFERROR(VLOOKUP(D2141:D2853,'Факторы ликвидности'!C$4:L$2204,2,FALSE),0)</f>
        <v>3.36</v>
      </c>
      <c r="H2141">
        <f>IFERROR(VLOOKUP(D2141:D2853,'Факторы ликвидности'!C$4:L$2204,3,FALSE),0)</f>
        <v>-54.46</v>
      </c>
      <c r="I2141">
        <f>IFERROR(VLOOKUP(D2141:D2853,'Факторы ликвидности'!C$4:L$2204,4,FALSE),0)</f>
        <v>0</v>
      </c>
      <c r="J2141">
        <f>IFERROR(VLOOKUP(D2141:D2853,'Факторы ликвидности'!C$4:L$2204,5,FALSE),0)</f>
        <v>0</v>
      </c>
      <c r="K2141">
        <f>IFERROR(VLOOKUP(D2141:D2853,'Факторы ликвидности'!C$4:L$2204,6,FALSE),0)</f>
        <v>0</v>
      </c>
      <c r="L2141">
        <f>IFERROR(VLOOKUP(D2141:D2853,'Факторы ликвидности'!C$4:L$2204,7,FALSE),0)</f>
        <v>0</v>
      </c>
      <c r="M2141">
        <f>IFERROR(VLOOKUP(D2141:D2853,'Факторы ликвидности'!C$4:L$2204,8,FALSE),0)</f>
        <v>0</v>
      </c>
      <c r="N2141">
        <f>IFERROR(VLOOKUP(D2141:D2853,'Факторы ликвидности'!C$4:L$2204,10,FALSE),0)</f>
        <v>-93.27</v>
      </c>
    </row>
    <row r="2142" spans="2:14" x14ac:dyDescent="0.3">
      <c r="B2142">
        <v>2138</v>
      </c>
      <c r="C2142" s="16">
        <f t="shared" si="38"/>
        <v>3</v>
      </c>
      <c r="D2142" s="17">
        <v>41654</v>
      </c>
      <c r="E2142">
        <f>IFERROR(VLOOKUP(D2141:D2854,'Остатки на корсчетах'!B$3:D$4956,2,FALSE),0)</f>
        <v>1190.2</v>
      </c>
      <c r="F2142">
        <f>IFERROR(VLOOKUP(D2142:D2854,Сальдо!C$3:D$4010,2,FALSE),0)</f>
        <v>-89.1</v>
      </c>
      <c r="G2142">
        <f>IFERROR(VLOOKUP(D2142:D2854,'Факторы ликвидности'!C$4:L$2204,2,FALSE),0)</f>
        <v>25.28</v>
      </c>
      <c r="H2142">
        <f>IFERROR(VLOOKUP(D2142:D2854,'Факторы ликвидности'!C$4:L$2204,3,FALSE),0)</f>
        <v>-121.39</v>
      </c>
      <c r="I2142">
        <f>IFERROR(VLOOKUP(D2142:D2854,'Факторы ликвидности'!C$4:L$2204,4,FALSE),0)</f>
        <v>0</v>
      </c>
      <c r="J2142">
        <f>IFERROR(VLOOKUP(D2142:D2854,'Факторы ликвидности'!C$4:L$2204,5,FALSE),0)</f>
        <v>0</v>
      </c>
      <c r="K2142">
        <f>IFERROR(VLOOKUP(D2142:D2854,'Факторы ликвидности'!C$4:L$2204,6,FALSE),0)</f>
        <v>0</v>
      </c>
      <c r="L2142">
        <f>IFERROR(VLOOKUP(D2142:D2854,'Факторы ликвидности'!C$4:L$2204,7,FALSE),0)</f>
        <v>0</v>
      </c>
      <c r="M2142">
        <f>IFERROR(VLOOKUP(D2142:D2854,'Факторы ликвидности'!C$4:L$2204,8,FALSE),0)</f>
        <v>0</v>
      </c>
      <c r="N2142">
        <f>IFERROR(VLOOKUP(D2142:D2854,'Факторы ликвидности'!C$4:L$2204,10,FALSE),0)</f>
        <v>43.33</v>
      </c>
    </row>
    <row r="2143" spans="2:14" x14ac:dyDescent="0.3">
      <c r="B2143">
        <v>2139</v>
      </c>
      <c r="C2143" s="18">
        <f t="shared" si="38"/>
        <v>2</v>
      </c>
      <c r="D2143" s="8">
        <v>41653</v>
      </c>
      <c r="E2143">
        <f>IFERROR(VLOOKUP(D2142:D2855,'Остатки на корсчетах'!B$3:D$4956,2,FALSE),0)</f>
        <v>965.1</v>
      </c>
      <c r="F2143">
        <f>IFERROR(VLOOKUP(D2143:D2855,Сальдо!C$3:D$4010,2,FALSE),0)</f>
        <v>-554</v>
      </c>
      <c r="G2143">
        <f>IFERROR(VLOOKUP(D2143:D2855,'Факторы ликвидности'!C$4:L$2204,2,FALSE),0)</f>
        <v>46</v>
      </c>
      <c r="H2143">
        <f>IFERROR(VLOOKUP(D2143:D2855,'Факторы ликвидности'!C$4:L$2204,3,FALSE),0)</f>
        <v>-49.72</v>
      </c>
      <c r="I2143">
        <f>IFERROR(VLOOKUP(D2143:D2855,'Факторы ликвидности'!C$4:L$2204,4,FALSE),0)</f>
        <v>0</v>
      </c>
      <c r="J2143">
        <f>IFERROR(VLOOKUP(D2143:D2855,'Факторы ликвидности'!C$4:L$2204,5,FALSE),0)</f>
        <v>0</v>
      </c>
      <c r="K2143">
        <f>IFERROR(VLOOKUP(D2143:D2855,'Факторы ликвидности'!C$4:L$2204,6,FALSE),0)</f>
        <v>0</v>
      </c>
      <c r="L2143">
        <f>IFERROR(VLOOKUP(D2143:D2855,'Факторы ликвидности'!C$4:L$2204,7,FALSE),0)</f>
        <v>0</v>
      </c>
      <c r="M2143">
        <f>IFERROR(VLOOKUP(D2143:D2855,'Факторы ликвидности'!C$4:L$2204,8,FALSE),0)</f>
        <v>0</v>
      </c>
      <c r="N2143">
        <f>IFERROR(VLOOKUP(D2143:D2855,'Факторы ликвидности'!C$4:L$2204,10,FALSE),0)</f>
        <v>235.46</v>
      </c>
    </row>
    <row r="2144" spans="2:14" x14ac:dyDescent="0.3">
      <c r="B2144">
        <v>2140</v>
      </c>
      <c r="C2144" s="18">
        <f t="shared" si="38"/>
        <v>1</v>
      </c>
      <c r="D2144" s="8">
        <v>41652</v>
      </c>
      <c r="E2144">
        <f>IFERROR(VLOOKUP(D2143:D2856,'Остатки на корсчетах'!B$3:D$4956,2,FALSE),0)</f>
        <v>1094.5999999999999</v>
      </c>
      <c r="F2144">
        <f>IFERROR(VLOOKUP(D2144:D2856,Сальдо!C$3:D$4010,2,FALSE),0)</f>
        <v>-859.1</v>
      </c>
      <c r="G2144">
        <f>IFERROR(VLOOKUP(D2144:D2856,'Факторы ликвидности'!C$4:L$2204,2,FALSE),0)</f>
        <v>67.069999999999993</v>
      </c>
      <c r="H2144">
        <f>IFERROR(VLOOKUP(D2144:D2856,'Факторы ликвидности'!C$4:L$2204,3,FALSE),0)</f>
        <v>-86.23</v>
      </c>
      <c r="I2144">
        <f>IFERROR(VLOOKUP(D2144:D2856,'Факторы ликвидности'!C$4:L$2204,4,FALSE),0)</f>
        <v>0</v>
      </c>
      <c r="J2144">
        <f>IFERROR(VLOOKUP(D2144:D2856,'Факторы ликвидности'!C$4:L$2204,5,FALSE),0)</f>
        <v>0</v>
      </c>
      <c r="K2144">
        <f>IFERROR(VLOOKUP(D2144:D2856,'Факторы ликвидности'!C$4:L$2204,6,FALSE),0)</f>
        <v>0</v>
      </c>
      <c r="L2144">
        <f>IFERROR(VLOOKUP(D2144:D2856,'Факторы ликвидности'!C$4:L$2204,7,FALSE),0)</f>
        <v>0</v>
      </c>
      <c r="M2144">
        <f>IFERROR(VLOOKUP(D2144:D2856,'Факторы ликвидности'!C$4:L$2204,8,FALSE),0)</f>
        <v>0</v>
      </c>
      <c r="N2144">
        <f>IFERROR(VLOOKUP(D2144:D2856,'Факторы ликвидности'!C$4:L$2204,10,FALSE),0)</f>
        <v>-103.78</v>
      </c>
    </row>
    <row r="2145" spans="2:14" x14ac:dyDescent="0.3">
      <c r="B2145">
        <v>2141</v>
      </c>
      <c r="C2145" s="18">
        <f t="shared" si="38"/>
        <v>7</v>
      </c>
      <c r="D2145" s="19">
        <v>41651</v>
      </c>
      <c r="E2145">
        <f>IFERROR(VLOOKUP(D2144:D2857,'Остатки на корсчетах'!B$3:D$4956,2,FALSE),0)</f>
        <v>0</v>
      </c>
      <c r="F2145">
        <f>IFERROR(VLOOKUP(D2145:D2857,Сальдо!C$3:D$4010,2,FALSE),0)</f>
        <v>0</v>
      </c>
      <c r="G2145">
        <f>IFERROR(VLOOKUP(D2145:D2857,'Факторы ликвидности'!C$4:L$2204,2,FALSE),0)</f>
        <v>0</v>
      </c>
      <c r="H2145">
        <f>IFERROR(VLOOKUP(D2145:D2857,'Факторы ликвидности'!C$4:L$2204,3,FALSE),0)</f>
        <v>0</v>
      </c>
      <c r="I2145">
        <f>IFERROR(VLOOKUP(D2145:D2857,'Факторы ликвидности'!C$4:L$2204,4,FALSE),0)</f>
        <v>0</v>
      </c>
      <c r="J2145">
        <f>IFERROR(VLOOKUP(D2145:D2857,'Факторы ликвидности'!C$4:L$2204,5,FALSE),0)</f>
        <v>0</v>
      </c>
      <c r="K2145">
        <f>IFERROR(VLOOKUP(D2145:D2857,'Факторы ликвидности'!C$4:L$2204,6,FALSE),0)</f>
        <v>0</v>
      </c>
      <c r="L2145">
        <f>IFERROR(VLOOKUP(D2145:D2857,'Факторы ликвидности'!C$4:L$2204,7,FALSE),0)</f>
        <v>0</v>
      </c>
      <c r="M2145">
        <f>IFERROR(VLOOKUP(D2145:D2857,'Факторы ликвидности'!C$4:L$2204,8,FALSE),0)</f>
        <v>0</v>
      </c>
      <c r="N2145">
        <f>IFERROR(VLOOKUP(D2145:D2857,'Факторы ликвидности'!C$4:L$2204,10,FALSE),0)</f>
        <v>0</v>
      </c>
    </row>
    <row r="2146" spans="2:14" x14ac:dyDescent="0.3">
      <c r="B2146">
        <v>2142</v>
      </c>
      <c r="C2146" s="18">
        <f t="shared" si="38"/>
        <v>6</v>
      </c>
      <c r="D2146" s="19">
        <v>41650</v>
      </c>
      <c r="E2146">
        <f>IFERROR(VLOOKUP(D2145:D2858,'Остатки на корсчетах'!B$3:D$4956,2,FALSE),0)</f>
        <v>0</v>
      </c>
      <c r="F2146">
        <f>IFERROR(VLOOKUP(D2146:D2858,Сальдо!C$3:D$4010,2,FALSE),0)</f>
        <v>0</v>
      </c>
      <c r="G2146">
        <f>IFERROR(VLOOKUP(D2146:D2858,'Факторы ликвидности'!C$4:L$2204,2,FALSE),0)</f>
        <v>0</v>
      </c>
      <c r="H2146">
        <f>IFERROR(VLOOKUP(D2146:D2858,'Факторы ликвидности'!C$4:L$2204,3,FALSE),0)</f>
        <v>0</v>
      </c>
      <c r="I2146">
        <f>IFERROR(VLOOKUP(D2146:D2858,'Факторы ликвидности'!C$4:L$2204,4,FALSE),0)</f>
        <v>0</v>
      </c>
      <c r="J2146">
        <f>IFERROR(VLOOKUP(D2146:D2858,'Факторы ликвидности'!C$4:L$2204,5,FALSE),0)</f>
        <v>0</v>
      </c>
      <c r="K2146">
        <f>IFERROR(VLOOKUP(D2146:D2858,'Факторы ликвидности'!C$4:L$2204,6,FALSE),0)</f>
        <v>0</v>
      </c>
      <c r="L2146">
        <f>IFERROR(VLOOKUP(D2146:D2858,'Факторы ликвидности'!C$4:L$2204,7,FALSE),0)</f>
        <v>0</v>
      </c>
      <c r="M2146">
        <f>IFERROR(VLOOKUP(D2146:D2858,'Факторы ликвидности'!C$4:L$2204,8,FALSE),0)</f>
        <v>0</v>
      </c>
      <c r="N2146">
        <f>IFERROR(VLOOKUP(D2146:D2858,'Факторы ликвидности'!C$4:L$2204,10,FALSE),0)</f>
        <v>0</v>
      </c>
    </row>
    <row r="2147" spans="2:14" x14ac:dyDescent="0.3">
      <c r="B2147">
        <v>2143</v>
      </c>
      <c r="C2147" s="18">
        <f t="shared" si="38"/>
        <v>5</v>
      </c>
      <c r="D2147" s="19">
        <v>41649</v>
      </c>
      <c r="E2147">
        <f>IFERROR(VLOOKUP(D2146:D2859,'Остатки на корсчетах'!B$3:D$4956,2,FALSE),0)</f>
        <v>1125.5</v>
      </c>
      <c r="F2147">
        <f>IFERROR(VLOOKUP(D2147:D2859,Сальдо!C$3:D$4010,2,FALSE),0)</f>
        <v>-793</v>
      </c>
      <c r="G2147">
        <f>IFERROR(VLOOKUP(D2147:D2859,'Факторы ликвидности'!C$4:L$2204,2,FALSE),0)</f>
        <v>60.05</v>
      </c>
      <c r="H2147">
        <f>IFERROR(VLOOKUP(D2147:D2859,'Факторы ликвидности'!C$4:L$2204,3,FALSE),0)</f>
        <v>-61.31</v>
      </c>
      <c r="I2147">
        <f>IFERROR(VLOOKUP(D2147:D2859,'Факторы ликвидности'!C$4:L$2204,4,FALSE),0)</f>
        <v>0</v>
      </c>
      <c r="J2147">
        <f>IFERROR(VLOOKUP(D2147:D2859,'Факторы ликвидности'!C$4:L$2204,5,FALSE),0)</f>
        <v>0</v>
      </c>
      <c r="K2147">
        <f>IFERROR(VLOOKUP(D2147:D2859,'Факторы ликвидности'!C$4:L$2204,6,FALSE),0)</f>
        <v>0</v>
      </c>
      <c r="L2147">
        <f>IFERROR(VLOOKUP(D2147:D2859,'Факторы ликвидности'!C$4:L$2204,7,FALSE),0)</f>
        <v>0</v>
      </c>
      <c r="M2147">
        <f>IFERROR(VLOOKUP(D2147:D2859,'Факторы ликвидности'!C$4:L$2204,8,FALSE),0)</f>
        <v>0</v>
      </c>
      <c r="N2147">
        <f>IFERROR(VLOOKUP(D2147:D2859,'Факторы ликвидности'!C$4:L$2204,10,FALSE),0)</f>
        <v>-22.93</v>
      </c>
    </row>
    <row r="2148" spans="2:14" x14ac:dyDescent="0.3">
      <c r="B2148">
        <v>2144</v>
      </c>
      <c r="C2148" s="18">
        <f t="shared" si="38"/>
        <v>4</v>
      </c>
      <c r="D2148" s="19">
        <v>41648</v>
      </c>
      <c r="E2148">
        <f>IFERROR(VLOOKUP(D2147:D2860,'Остатки на корсчетах'!B$3:D$4956,2,FALSE),0)</f>
        <v>1329.4</v>
      </c>
      <c r="F2148">
        <f>IFERROR(VLOOKUP(D2148:D2860,Сальдо!C$3:D$4010,2,FALSE),0)</f>
        <v>-1158.7</v>
      </c>
      <c r="G2148">
        <f>IFERROR(VLOOKUP(D2148:D2860,'Факторы ликвидности'!C$4:L$2204,2,FALSE),0)</f>
        <v>190.33</v>
      </c>
      <c r="H2148">
        <f>IFERROR(VLOOKUP(D2148:D2860,'Факторы ликвидности'!C$4:L$2204,3,FALSE),0)</f>
        <v>-11.54</v>
      </c>
      <c r="I2148">
        <f>IFERROR(VLOOKUP(D2148:D2860,'Факторы ликвидности'!C$4:L$2204,4,FALSE),0)</f>
        <v>0</v>
      </c>
      <c r="J2148">
        <f>IFERROR(VLOOKUP(D2148:D2860,'Факторы ликвидности'!C$4:L$2204,5,FALSE),0)</f>
        <v>0</v>
      </c>
      <c r="K2148">
        <f>IFERROR(VLOOKUP(D2148:D2860,'Факторы ликвидности'!C$4:L$2204,6,FALSE),0)</f>
        <v>0</v>
      </c>
      <c r="L2148">
        <f>IFERROR(VLOOKUP(D2148:D2860,'Факторы ликвидности'!C$4:L$2204,7,FALSE),0)</f>
        <v>0</v>
      </c>
      <c r="M2148">
        <f>IFERROR(VLOOKUP(D2148:D2860,'Факторы ликвидности'!C$4:L$2204,8,FALSE),0)</f>
        <v>0.01</v>
      </c>
      <c r="N2148">
        <f>IFERROR(VLOOKUP(D2148:D2860,'Факторы ликвидности'!C$4:L$2204,10,FALSE),0)</f>
        <v>-362.95</v>
      </c>
    </row>
    <row r="2149" spans="2:14" x14ac:dyDescent="0.3">
      <c r="B2149">
        <v>2145</v>
      </c>
      <c r="C2149" s="18">
        <f t="shared" si="38"/>
        <v>3</v>
      </c>
      <c r="D2149" s="19">
        <v>41647</v>
      </c>
      <c r="E2149">
        <f>IFERROR(VLOOKUP(D2148:D2861,'Остатки на корсчетах'!B$3:D$4956,2,FALSE),0)</f>
        <v>0</v>
      </c>
      <c r="F2149">
        <f>IFERROR(VLOOKUP(D2149:D2861,Сальдо!C$3:D$4010,2,FALSE),0)</f>
        <v>0</v>
      </c>
      <c r="G2149">
        <f>IFERROR(VLOOKUP(D2149:D2861,'Факторы ликвидности'!C$4:L$2204,2,FALSE),0)</f>
        <v>0</v>
      </c>
      <c r="H2149">
        <f>IFERROR(VLOOKUP(D2149:D2861,'Факторы ликвидности'!C$4:L$2204,3,FALSE),0)</f>
        <v>0</v>
      </c>
      <c r="I2149">
        <f>IFERROR(VLOOKUP(D2149:D2861,'Факторы ликвидности'!C$4:L$2204,4,FALSE),0)</f>
        <v>0</v>
      </c>
      <c r="J2149">
        <f>IFERROR(VLOOKUP(D2149:D2861,'Факторы ликвидности'!C$4:L$2204,5,FALSE),0)</f>
        <v>0</v>
      </c>
      <c r="K2149">
        <f>IFERROR(VLOOKUP(D2149:D2861,'Факторы ликвидности'!C$4:L$2204,6,FALSE),0)</f>
        <v>0</v>
      </c>
      <c r="L2149">
        <f>IFERROR(VLOOKUP(D2149:D2861,'Факторы ликвидности'!C$4:L$2204,7,FALSE),0)</f>
        <v>0</v>
      </c>
      <c r="M2149">
        <f>IFERROR(VLOOKUP(D2149:D2861,'Факторы ликвидности'!C$4:L$2204,8,FALSE),0)</f>
        <v>0</v>
      </c>
      <c r="N2149">
        <f>IFERROR(VLOOKUP(D2149:D2861,'Факторы ликвидности'!C$4:L$2204,10,FALSE),0)</f>
        <v>0</v>
      </c>
    </row>
    <row r="2150" spans="2:14" x14ac:dyDescent="0.3">
      <c r="B2150">
        <v>2146</v>
      </c>
      <c r="C2150" s="16">
        <f t="shared" si="38"/>
        <v>2</v>
      </c>
      <c r="D2150" s="17">
        <v>41646</v>
      </c>
      <c r="E2150">
        <f>IFERROR(VLOOKUP(D2149:D2862,'Остатки на корсчетах'!B$3:D$4956,2,FALSE),0)</f>
        <v>0</v>
      </c>
      <c r="F2150">
        <f>IFERROR(VLOOKUP(D2150:D2862,Сальдо!C$3:D$4010,2,FALSE),0)</f>
        <v>0</v>
      </c>
      <c r="G2150">
        <f>IFERROR(VLOOKUP(D2150:D2862,'Факторы ликвидности'!C$4:L$2204,2,FALSE),0)</f>
        <v>0</v>
      </c>
      <c r="H2150">
        <f>IFERROR(VLOOKUP(D2150:D2862,'Факторы ликвидности'!C$4:L$2204,3,FALSE),0)</f>
        <v>0</v>
      </c>
      <c r="I2150">
        <f>IFERROR(VLOOKUP(D2150:D2862,'Факторы ликвидности'!C$4:L$2204,4,FALSE),0)</f>
        <v>0</v>
      </c>
      <c r="J2150">
        <f>IFERROR(VLOOKUP(D2150:D2862,'Факторы ликвидности'!C$4:L$2204,5,FALSE),0)</f>
        <v>0</v>
      </c>
      <c r="K2150">
        <f>IFERROR(VLOOKUP(D2150:D2862,'Факторы ликвидности'!C$4:L$2204,6,FALSE),0)</f>
        <v>0</v>
      </c>
      <c r="L2150">
        <f>IFERROR(VLOOKUP(D2150:D2862,'Факторы ликвидности'!C$4:L$2204,7,FALSE),0)</f>
        <v>0</v>
      </c>
      <c r="M2150">
        <f>IFERROR(VLOOKUP(D2150:D2862,'Факторы ликвидности'!C$4:L$2204,8,FALSE),0)</f>
        <v>0</v>
      </c>
      <c r="N2150">
        <f>IFERROR(VLOOKUP(D2150:D2862,'Факторы ликвидности'!C$4:L$2204,10,FALSE),0)</f>
        <v>0</v>
      </c>
    </row>
    <row r="2151" spans="2:14" x14ac:dyDescent="0.3">
      <c r="B2151">
        <v>2147</v>
      </c>
      <c r="C2151" s="16">
        <f t="shared" si="38"/>
        <v>1</v>
      </c>
      <c r="D2151" s="17">
        <v>41645</v>
      </c>
      <c r="E2151">
        <f>IFERROR(VLOOKUP(D2150:D2863,'Остатки на корсчетах'!B$3:D$4956,2,FALSE),0)</f>
        <v>0</v>
      </c>
      <c r="F2151">
        <f>IFERROR(VLOOKUP(D2151:D2863,Сальдо!C$3:D$4010,2,FALSE),0)</f>
        <v>0</v>
      </c>
      <c r="G2151">
        <f>IFERROR(VLOOKUP(D2151:D2863,'Факторы ликвидности'!C$4:L$2204,2,FALSE),0)</f>
        <v>0</v>
      </c>
      <c r="H2151">
        <f>IFERROR(VLOOKUP(D2151:D2863,'Факторы ликвидности'!C$4:L$2204,3,FALSE),0)</f>
        <v>0</v>
      </c>
      <c r="I2151">
        <f>IFERROR(VLOOKUP(D2151:D2863,'Факторы ликвидности'!C$4:L$2204,4,FALSE),0)</f>
        <v>0</v>
      </c>
      <c r="J2151">
        <f>IFERROR(VLOOKUP(D2151:D2863,'Факторы ликвидности'!C$4:L$2204,5,FALSE),0)</f>
        <v>0</v>
      </c>
      <c r="K2151">
        <f>IFERROR(VLOOKUP(D2151:D2863,'Факторы ликвидности'!C$4:L$2204,6,FALSE),0)</f>
        <v>0</v>
      </c>
      <c r="L2151">
        <f>IFERROR(VLOOKUP(D2151:D2863,'Факторы ликвидности'!C$4:L$2204,7,FALSE),0)</f>
        <v>0</v>
      </c>
      <c r="M2151">
        <f>IFERROR(VLOOKUP(D2151:D2863,'Факторы ликвидности'!C$4:L$2204,8,FALSE),0)</f>
        <v>0</v>
      </c>
      <c r="N2151">
        <f>IFERROR(VLOOKUP(D2151:D2863,'Факторы ликвидности'!C$4:L$2204,10,FALSE),0)</f>
        <v>0</v>
      </c>
    </row>
    <row r="2152" spans="2:14" x14ac:dyDescent="0.3">
      <c r="B2152">
        <v>2148</v>
      </c>
      <c r="C2152" s="16">
        <f t="shared" si="38"/>
        <v>7</v>
      </c>
      <c r="D2152" s="17">
        <v>41644</v>
      </c>
      <c r="E2152">
        <f>IFERROR(VLOOKUP(D2151:D2864,'Остатки на корсчетах'!B$3:D$4956,2,FALSE),0)</f>
        <v>0</v>
      </c>
      <c r="F2152">
        <f>IFERROR(VLOOKUP(D2152:D2864,Сальдо!C$3:D$4010,2,FALSE),0)</f>
        <v>0</v>
      </c>
      <c r="G2152">
        <f>IFERROR(VLOOKUP(D2152:D2864,'Факторы ликвидности'!C$4:L$2204,2,FALSE),0)</f>
        <v>0</v>
      </c>
      <c r="H2152">
        <f>IFERROR(VLOOKUP(D2152:D2864,'Факторы ликвидности'!C$4:L$2204,3,FALSE),0)</f>
        <v>0</v>
      </c>
      <c r="I2152">
        <f>IFERROR(VLOOKUP(D2152:D2864,'Факторы ликвидности'!C$4:L$2204,4,FALSE),0)</f>
        <v>0</v>
      </c>
      <c r="J2152">
        <f>IFERROR(VLOOKUP(D2152:D2864,'Факторы ликвидности'!C$4:L$2204,5,FALSE),0)</f>
        <v>0</v>
      </c>
      <c r="K2152">
        <f>IFERROR(VLOOKUP(D2152:D2864,'Факторы ликвидности'!C$4:L$2204,6,FALSE),0)</f>
        <v>0</v>
      </c>
      <c r="L2152">
        <f>IFERROR(VLOOKUP(D2152:D2864,'Факторы ликвидности'!C$4:L$2204,7,FALSE),0)</f>
        <v>0</v>
      </c>
      <c r="M2152">
        <f>IFERROR(VLOOKUP(D2152:D2864,'Факторы ликвидности'!C$4:L$2204,8,FALSE),0)</f>
        <v>0</v>
      </c>
      <c r="N2152">
        <f>IFERROR(VLOOKUP(D2152:D2864,'Факторы ликвидности'!C$4:L$2204,10,FALSE),0)</f>
        <v>0</v>
      </c>
    </row>
    <row r="2153" spans="2:14" x14ac:dyDescent="0.3">
      <c r="B2153">
        <v>2149</v>
      </c>
      <c r="C2153" s="16">
        <f t="shared" si="38"/>
        <v>6</v>
      </c>
      <c r="D2153" s="17">
        <v>41643</v>
      </c>
      <c r="E2153">
        <f>IFERROR(VLOOKUP(D2152:D2865,'Остатки на корсчетах'!B$3:D$4956,2,FALSE),0)</f>
        <v>0</v>
      </c>
      <c r="F2153">
        <f>IFERROR(VLOOKUP(D2153:D2865,Сальдо!C$3:D$4010,2,FALSE),0)</f>
        <v>0</v>
      </c>
      <c r="G2153">
        <f>IFERROR(VLOOKUP(D2153:D2865,'Факторы ликвидности'!C$4:L$2204,2,FALSE),0)</f>
        <v>0</v>
      </c>
      <c r="H2153">
        <f>IFERROR(VLOOKUP(D2153:D2865,'Факторы ликвидности'!C$4:L$2204,3,FALSE),0)</f>
        <v>0</v>
      </c>
      <c r="I2153">
        <f>IFERROR(VLOOKUP(D2153:D2865,'Факторы ликвидности'!C$4:L$2204,4,FALSE),0)</f>
        <v>0</v>
      </c>
      <c r="J2153">
        <f>IFERROR(VLOOKUP(D2153:D2865,'Факторы ликвидности'!C$4:L$2204,5,FALSE),0)</f>
        <v>0</v>
      </c>
      <c r="K2153">
        <f>IFERROR(VLOOKUP(D2153:D2865,'Факторы ликвидности'!C$4:L$2204,6,FALSE),0)</f>
        <v>0</v>
      </c>
      <c r="L2153">
        <f>IFERROR(VLOOKUP(D2153:D2865,'Факторы ликвидности'!C$4:L$2204,7,FALSE),0)</f>
        <v>0</v>
      </c>
      <c r="M2153">
        <f>IFERROR(VLOOKUP(D2153:D2865,'Факторы ликвидности'!C$4:L$2204,8,FALSE),0)</f>
        <v>0</v>
      </c>
      <c r="N2153">
        <f>IFERROR(VLOOKUP(D2153:D2865,'Факторы ликвидности'!C$4:L$2204,10,FALSE),0)</f>
        <v>0</v>
      </c>
    </row>
    <row r="2154" spans="2:14" x14ac:dyDescent="0.3">
      <c r="B2154">
        <v>2150</v>
      </c>
      <c r="C2154" s="16">
        <f t="shared" si="38"/>
        <v>5</v>
      </c>
      <c r="D2154" s="17">
        <v>41642</v>
      </c>
      <c r="E2154">
        <f>IFERROR(VLOOKUP(D2153:D2866,'Остатки на корсчетах'!B$3:D$4956,2,FALSE),0)</f>
        <v>0</v>
      </c>
      <c r="F2154">
        <f>IFERROR(VLOOKUP(D2154:D2866,Сальдо!C$3:D$4010,2,FALSE),0)</f>
        <v>0</v>
      </c>
      <c r="G2154">
        <f>IFERROR(VLOOKUP(D2154:D2866,'Факторы ликвидности'!C$4:L$2204,2,FALSE),0)</f>
        <v>0</v>
      </c>
      <c r="H2154">
        <f>IFERROR(VLOOKUP(D2154:D2866,'Факторы ликвидности'!C$4:L$2204,3,FALSE),0)</f>
        <v>0</v>
      </c>
      <c r="I2154">
        <f>IFERROR(VLOOKUP(D2154:D2866,'Факторы ликвидности'!C$4:L$2204,4,FALSE),0)</f>
        <v>0</v>
      </c>
      <c r="J2154">
        <f>IFERROR(VLOOKUP(D2154:D2866,'Факторы ликвидности'!C$4:L$2204,5,FALSE),0)</f>
        <v>0</v>
      </c>
      <c r="K2154">
        <f>IFERROR(VLOOKUP(D2154:D2866,'Факторы ликвидности'!C$4:L$2204,6,FALSE),0)</f>
        <v>0</v>
      </c>
      <c r="L2154">
        <f>IFERROR(VLOOKUP(D2154:D2866,'Факторы ликвидности'!C$4:L$2204,7,FALSE),0)</f>
        <v>0</v>
      </c>
      <c r="M2154">
        <f>IFERROR(VLOOKUP(D2154:D2866,'Факторы ликвидности'!C$4:L$2204,8,FALSE),0)</f>
        <v>0</v>
      </c>
      <c r="N2154">
        <f>IFERROR(VLOOKUP(D2154:D2866,'Факторы ликвидности'!C$4:L$2204,10,FALSE),0)</f>
        <v>0</v>
      </c>
    </row>
    <row r="2155" spans="2:14" x14ac:dyDescent="0.3">
      <c r="B2155">
        <v>2151</v>
      </c>
      <c r="C2155" s="16">
        <f t="shared" si="38"/>
        <v>4</v>
      </c>
      <c r="D2155" s="17">
        <v>41641</v>
      </c>
      <c r="E2155">
        <f>IFERROR(VLOOKUP(D2154:D2867,'Остатки на корсчетах'!B$3:D$4956,2,FALSE),0)</f>
        <v>0</v>
      </c>
      <c r="F2155">
        <f>IFERROR(VLOOKUP(D2155:D2867,Сальдо!C$3:D$4010,2,FALSE),0)</f>
        <v>0</v>
      </c>
      <c r="G2155">
        <f>IFERROR(VLOOKUP(D2155:D2867,'Факторы ликвидности'!C$4:L$2204,2,FALSE),0)</f>
        <v>0</v>
      </c>
      <c r="H2155">
        <f>IFERROR(VLOOKUP(D2155:D2867,'Факторы ликвидности'!C$4:L$2204,3,FALSE),0)</f>
        <v>0</v>
      </c>
      <c r="I2155">
        <f>IFERROR(VLOOKUP(D2155:D2867,'Факторы ликвидности'!C$4:L$2204,4,FALSE),0)</f>
        <v>0</v>
      </c>
      <c r="J2155">
        <f>IFERROR(VLOOKUP(D2155:D2867,'Факторы ликвидности'!C$4:L$2204,5,FALSE),0)</f>
        <v>0</v>
      </c>
      <c r="K2155">
        <f>IFERROR(VLOOKUP(D2155:D2867,'Факторы ликвидности'!C$4:L$2204,6,FALSE),0)</f>
        <v>0</v>
      </c>
      <c r="L2155">
        <f>IFERROR(VLOOKUP(D2155:D2867,'Факторы ликвидности'!C$4:L$2204,7,FALSE),0)</f>
        <v>0</v>
      </c>
      <c r="M2155">
        <f>IFERROR(VLOOKUP(D2155:D2867,'Факторы ликвидности'!C$4:L$2204,8,FALSE),0)</f>
        <v>0</v>
      </c>
      <c r="N2155">
        <f>IFERROR(VLOOKUP(D2155:D2867,'Факторы ликвидности'!C$4:L$2204,10,FALSE),0)</f>
        <v>0</v>
      </c>
    </row>
    <row r="2156" spans="2:14" x14ac:dyDescent="0.3">
      <c r="B2156">
        <v>2152</v>
      </c>
      <c r="C2156" s="16">
        <f t="shared" si="38"/>
        <v>3</v>
      </c>
      <c r="D2156" s="17">
        <v>41640</v>
      </c>
      <c r="E2156">
        <f>IFERROR(VLOOKUP(D2155:D2868,'Остатки на корсчетах'!B$3:D$4956,2,FALSE),0)</f>
        <v>1270</v>
      </c>
      <c r="F2156">
        <f>IFERROR(VLOOKUP(D2156:D2868,Сальдо!C$3:D$4010,2,FALSE),0)</f>
        <v>0</v>
      </c>
      <c r="G2156">
        <f>IFERROR(VLOOKUP(D2156:D2868,'Факторы ликвидности'!C$4:L$2204,2,FALSE),0)</f>
        <v>0</v>
      </c>
      <c r="H2156">
        <f>IFERROR(VLOOKUP(D2156:D2868,'Факторы ликвидности'!C$4:L$2204,3,FALSE),0)</f>
        <v>0</v>
      </c>
      <c r="I2156">
        <f>IFERROR(VLOOKUP(D2156:D2868,'Факторы ликвидности'!C$4:L$2204,4,FALSE),0)</f>
        <v>0</v>
      </c>
      <c r="J2156">
        <f>IFERROR(VLOOKUP(D2156:D2868,'Факторы ликвидности'!C$4:L$2204,5,FALSE),0)</f>
        <v>0</v>
      </c>
      <c r="K2156">
        <f>IFERROR(VLOOKUP(D2156:D2868,'Факторы ликвидности'!C$4:L$2204,6,FALSE),0)</f>
        <v>0</v>
      </c>
      <c r="L2156">
        <f>IFERROR(VLOOKUP(D2156:D2868,'Факторы ликвидности'!C$4:L$2204,7,FALSE),0)</f>
        <v>0</v>
      </c>
      <c r="M2156">
        <f>IFERROR(VLOOKUP(D2156:D2868,'Факторы ликвидности'!C$4:L$2204,8,FALSE),0)</f>
        <v>0</v>
      </c>
      <c r="N2156">
        <f>IFERROR(VLOOKUP(D2156:D2868,'Факторы ликвидности'!C$4:L$2204,10,FALSE),0)</f>
        <v>0</v>
      </c>
    </row>
    <row r="2157" spans="2:14" x14ac:dyDescent="0.3">
      <c r="B2157">
        <v>2153</v>
      </c>
      <c r="C2157" s="18">
        <f t="shared" si="38"/>
        <v>2</v>
      </c>
      <c r="D2157" s="8">
        <v>41639</v>
      </c>
      <c r="E2157">
        <f>IFERROR(VLOOKUP(D2156:D2869,'Остатки на корсчетах'!B$3:D$4956,2,FALSE),0)</f>
        <v>1464</v>
      </c>
      <c r="F2157">
        <f>IFERROR(VLOOKUP(D2157:D2869,Сальдо!C$3:D$4010,2,FALSE),0)</f>
        <v>76</v>
      </c>
      <c r="G2157">
        <f>IFERROR(VLOOKUP(D2157:D2869,'Факторы ликвидности'!C$4:L$2204,2,FALSE),0)</f>
        <v>2</v>
      </c>
      <c r="H2157">
        <f>IFERROR(VLOOKUP(D2157:D2869,'Факторы ликвидности'!C$4:L$2204,3,FALSE),0)</f>
        <v>194.22</v>
      </c>
      <c r="I2157">
        <f>IFERROR(VLOOKUP(D2157:D2869,'Факторы ликвидности'!C$4:L$2204,4,FALSE),0)</f>
        <v>0</v>
      </c>
      <c r="J2157">
        <f>IFERROR(VLOOKUP(D2157:D2869,'Факторы ликвидности'!C$4:L$2204,5,FALSE),0)</f>
        <v>0</v>
      </c>
      <c r="K2157">
        <f>IFERROR(VLOOKUP(D2157:D2869,'Факторы ликвидности'!C$4:L$2204,6,FALSE),0)</f>
        <v>0</v>
      </c>
      <c r="L2157">
        <f>IFERROR(VLOOKUP(D2157:D2869,'Факторы ликвидности'!C$4:L$2204,7,FALSE),0)</f>
        <v>0</v>
      </c>
      <c r="M2157">
        <f>IFERROR(VLOOKUP(D2157:D2869,'Факторы ликвидности'!C$4:L$2204,8,FALSE),0)</f>
        <v>0</v>
      </c>
      <c r="N2157">
        <f>IFERROR(VLOOKUP(D2157:D2869,'Факторы ликвидности'!C$4:L$2204,10,FALSE),0)</f>
        <v>-330.81</v>
      </c>
    </row>
    <row r="2158" spans="2:14" x14ac:dyDescent="0.3">
      <c r="B2158">
        <v>2154</v>
      </c>
      <c r="C2158" s="18">
        <f t="shared" si="38"/>
        <v>1</v>
      </c>
      <c r="D2158" s="8">
        <v>41638</v>
      </c>
      <c r="E2158">
        <f>IFERROR(VLOOKUP(D2157:D2870,'Остатки на корсчетах'!B$3:D$4956,2,FALSE),0)</f>
        <v>1568.3</v>
      </c>
      <c r="F2158">
        <f>IFERROR(VLOOKUP(D2158:D2870,Сальдо!C$3:D$4010,2,FALSE),0)</f>
        <v>-1871.3</v>
      </c>
      <c r="G2158">
        <f>IFERROR(VLOOKUP(D2158:D2870,'Факторы ликвидности'!C$4:L$2204,2,FALSE),0)</f>
        <v>-69.290000000000006</v>
      </c>
      <c r="H2158">
        <f>IFERROR(VLOOKUP(D2158:D2870,'Факторы ликвидности'!C$4:L$2204,3,FALSE),0)</f>
        <v>376.23</v>
      </c>
      <c r="I2158">
        <f>IFERROR(VLOOKUP(D2158:D2870,'Факторы ликвидности'!C$4:L$2204,4,FALSE),0)</f>
        <v>0</v>
      </c>
      <c r="J2158">
        <f>IFERROR(VLOOKUP(D2158:D2870,'Факторы ликвидности'!C$4:L$2204,5,FALSE),0)</f>
        <v>0</v>
      </c>
      <c r="K2158">
        <f>IFERROR(VLOOKUP(D2158:D2870,'Факторы ликвидности'!C$4:L$2204,6,FALSE),0)</f>
        <v>0</v>
      </c>
      <c r="L2158">
        <f>IFERROR(VLOOKUP(D2158:D2870,'Факторы ликвидности'!C$4:L$2204,7,FALSE),0)</f>
        <v>0</v>
      </c>
      <c r="M2158">
        <f>IFERROR(VLOOKUP(D2158:D2870,'Факторы ликвидности'!C$4:L$2204,8,FALSE),0)</f>
        <v>0</v>
      </c>
      <c r="N2158">
        <f>IFERROR(VLOOKUP(D2158:D2870,'Факторы ликвидности'!C$4:L$2204,10,FALSE),0)</f>
        <v>-404.74</v>
      </c>
    </row>
    <row r="2159" spans="2:14" x14ac:dyDescent="0.3">
      <c r="B2159">
        <v>2155</v>
      </c>
      <c r="C2159" s="18">
        <f t="shared" si="38"/>
        <v>7</v>
      </c>
      <c r="D2159" s="19">
        <v>41637</v>
      </c>
      <c r="E2159">
        <f>IFERROR(VLOOKUP(D2158:D2871,'Остатки на корсчетах'!B$3:D$4956,2,FALSE),0)</f>
        <v>0</v>
      </c>
      <c r="F2159">
        <f>IFERROR(VLOOKUP(D2159:D2871,Сальдо!C$3:D$4010,2,FALSE),0)</f>
        <v>0</v>
      </c>
      <c r="G2159">
        <f>IFERROR(VLOOKUP(D2159:D2871,'Факторы ликвидности'!C$4:L$2204,2,FALSE),0)</f>
        <v>0</v>
      </c>
      <c r="H2159">
        <f>IFERROR(VLOOKUP(D2159:D2871,'Факторы ликвидности'!C$4:L$2204,3,FALSE),0)</f>
        <v>0</v>
      </c>
      <c r="I2159">
        <f>IFERROR(VLOOKUP(D2159:D2871,'Факторы ликвидности'!C$4:L$2204,4,FALSE),0)</f>
        <v>0</v>
      </c>
      <c r="J2159">
        <f>IFERROR(VLOOKUP(D2159:D2871,'Факторы ликвидности'!C$4:L$2204,5,FALSE),0)</f>
        <v>0</v>
      </c>
      <c r="K2159">
        <f>IFERROR(VLOOKUP(D2159:D2871,'Факторы ликвидности'!C$4:L$2204,6,FALSE),0)</f>
        <v>0</v>
      </c>
      <c r="L2159">
        <f>IFERROR(VLOOKUP(D2159:D2871,'Факторы ликвидности'!C$4:L$2204,7,FALSE),0)</f>
        <v>0</v>
      </c>
      <c r="M2159">
        <f>IFERROR(VLOOKUP(D2159:D2871,'Факторы ликвидности'!C$4:L$2204,8,FALSE),0)</f>
        <v>0</v>
      </c>
      <c r="N2159">
        <f>IFERROR(VLOOKUP(D2159:D2871,'Факторы ликвидности'!C$4:L$2204,10,FALSE),0)</f>
        <v>0</v>
      </c>
    </row>
    <row r="2160" spans="2:14" x14ac:dyDescent="0.3">
      <c r="B2160">
        <v>2156</v>
      </c>
      <c r="C2160" s="18">
        <f t="shared" si="38"/>
        <v>6</v>
      </c>
      <c r="D2160" s="19">
        <v>41636</v>
      </c>
      <c r="E2160">
        <f>IFERROR(VLOOKUP(D2159:D2872,'Остатки на корсчетах'!B$3:D$4956,2,FALSE),0)</f>
        <v>0</v>
      </c>
      <c r="F2160">
        <f>IFERROR(VLOOKUP(D2160:D2872,Сальдо!C$3:D$4010,2,FALSE),0)</f>
        <v>0</v>
      </c>
      <c r="G2160">
        <f>IFERROR(VLOOKUP(D2160:D2872,'Факторы ликвидности'!C$4:L$2204,2,FALSE),0)</f>
        <v>0</v>
      </c>
      <c r="H2160">
        <f>IFERROR(VLOOKUP(D2160:D2872,'Факторы ликвидности'!C$4:L$2204,3,FALSE),0)</f>
        <v>0</v>
      </c>
      <c r="I2160">
        <f>IFERROR(VLOOKUP(D2160:D2872,'Факторы ликвидности'!C$4:L$2204,4,FALSE),0)</f>
        <v>0</v>
      </c>
      <c r="J2160">
        <f>IFERROR(VLOOKUP(D2160:D2872,'Факторы ликвидности'!C$4:L$2204,5,FALSE),0)</f>
        <v>0</v>
      </c>
      <c r="K2160">
        <f>IFERROR(VLOOKUP(D2160:D2872,'Факторы ликвидности'!C$4:L$2204,6,FALSE),0)</f>
        <v>0</v>
      </c>
      <c r="L2160">
        <f>IFERROR(VLOOKUP(D2160:D2872,'Факторы ликвидности'!C$4:L$2204,7,FALSE),0)</f>
        <v>0</v>
      </c>
      <c r="M2160">
        <f>IFERROR(VLOOKUP(D2160:D2872,'Факторы ликвидности'!C$4:L$2204,8,FALSE),0)</f>
        <v>0</v>
      </c>
      <c r="N2160">
        <f>IFERROR(VLOOKUP(D2160:D2872,'Факторы ликвидности'!C$4:L$2204,10,FALSE),0)</f>
        <v>0</v>
      </c>
    </row>
    <row r="2161" spans="2:14" x14ac:dyDescent="0.3">
      <c r="B2161">
        <v>2157</v>
      </c>
      <c r="C2161" s="18">
        <f t="shared" si="38"/>
        <v>5</v>
      </c>
      <c r="D2161" s="19">
        <v>41635</v>
      </c>
      <c r="E2161">
        <f>IFERROR(VLOOKUP(D2160:D2873,'Остатки на корсчетах'!B$3:D$4956,2,FALSE),0)</f>
        <v>1342.6</v>
      </c>
      <c r="F2161">
        <f>IFERROR(VLOOKUP(D2161:D2873,Сальдо!C$3:D$4010,2,FALSE),0)</f>
        <v>-1941</v>
      </c>
      <c r="G2161">
        <f>IFERROR(VLOOKUP(D2161:D2873,'Факторы ликвидности'!C$4:L$2204,2,FALSE),0)</f>
        <v>-133.91</v>
      </c>
      <c r="H2161">
        <f>IFERROR(VLOOKUP(D2161:D2873,'Факторы ликвидности'!C$4:L$2204,3,FALSE),0)</f>
        <v>347.88</v>
      </c>
      <c r="I2161">
        <f>IFERROR(VLOOKUP(D2161:D2873,'Факторы ликвидности'!C$4:L$2204,4,FALSE),0)</f>
        <v>0</v>
      </c>
      <c r="J2161">
        <f>IFERROR(VLOOKUP(D2161:D2873,'Факторы ликвидности'!C$4:L$2204,5,FALSE),0)</f>
        <v>0</v>
      </c>
      <c r="K2161">
        <f>IFERROR(VLOOKUP(D2161:D2873,'Факторы ликвидности'!C$4:L$2204,6,FALSE),0)</f>
        <v>0</v>
      </c>
      <c r="L2161">
        <f>IFERROR(VLOOKUP(D2161:D2873,'Факторы ликвидности'!C$4:L$2204,7,FALSE),0)</f>
        <v>0</v>
      </c>
      <c r="M2161">
        <f>IFERROR(VLOOKUP(D2161:D2873,'Факторы ликвидности'!C$4:L$2204,8,FALSE),0)</f>
        <v>0</v>
      </c>
      <c r="N2161">
        <f>IFERROR(VLOOKUP(D2161:D2873,'Факторы ликвидности'!C$4:L$2204,10,FALSE),0)</f>
        <v>17.59</v>
      </c>
    </row>
    <row r="2162" spans="2:14" x14ac:dyDescent="0.3">
      <c r="B2162">
        <v>2158</v>
      </c>
      <c r="C2162" s="18">
        <f t="shared" si="38"/>
        <v>4</v>
      </c>
      <c r="D2162" s="19">
        <v>41634</v>
      </c>
      <c r="E2162">
        <f>IFERROR(VLOOKUP(D2161:D2874,'Остатки на корсчетах'!B$3:D$4956,2,FALSE),0)</f>
        <v>1191.2</v>
      </c>
      <c r="F2162">
        <f>IFERROR(VLOOKUP(D2162:D2874,Сальдо!C$3:D$4010,2,FALSE),0)</f>
        <v>-1803.2</v>
      </c>
      <c r="G2162">
        <f>IFERROR(VLOOKUP(D2162:D2874,'Факторы ликвидности'!C$4:L$2204,2,FALSE),0)</f>
        <v>-93.03</v>
      </c>
      <c r="H2162">
        <f>IFERROR(VLOOKUP(D2162:D2874,'Факторы ликвидности'!C$4:L$2204,3,FALSE),0)</f>
        <v>141.71</v>
      </c>
      <c r="I2162">
        <f>IFERROR(VLOOKUP(D2162:D2874,'Факторы ликвидности'!C$4:L$2204,4,FALSE),0)</f>
        <v>0</v>
      </c>
      <c r="J2162">
        <f>IFERROR(VLOOKUP(D2162:D2874,'Факторы ликвидности'!C$4:L$2204,5,FALSE),0)</f>
        <v>0</v>
      </c>
      <c r="K2162">
        <f>IFERROR(VLOOKUP(D2162:D2874,'Факторы ликвидности'!C$4:L$2204,6,FALSE),0)</f>
        <v>0</v>
      </c>
      <c r="L2162">
        <f>IFERROR(VLOOKUP(D2162:D2874,'Факторы ликвидности'!C$4:L$2204,7,FALSE),0)</f>
        <v>0</v>
      </c>
      <c r="M2162">
        <f>IFERROR(VLOOKUP(D2162:D2874,'Факторы ликвидности'!C$4:L$2204,8,FALSE),0)</f>
        <v>-0.13</v>
      </c>
      <c r="N2162">
        <f>IFERROR(VLOOKUP(D2162:D2874,'Факторы ликвидности'!C$4:L$2204,10,FALSE),0)</f>
        <v>110.59</v>
      </c>
    </row>
    <row r="2163" spans="2:14" x14ac:dyDescent="0.3">
      <c r="B2163">
        <v>2159</v>
      </c>
      <c r="C2163" s="18">
        <f t="shared" si="38"/>
        <v>3</v>
      </c>
      <c r="D2163" s="19">
        <v>41633</v>
      </c>
      <c r="E2163">
        <f>IFERROR(VLOOKUP(D2162:D2875,'Остатки на корсчетах'!B$3:D$4956,2,FALSE),0)</f>
        <v>1373.4</v>
      </c>
      <c r="F2163">
        <f>IFERROR(VLOOKUP(D2163:D2875,Сальдо!C$3:D$4010,2,FALSE),0)</f>
        <v>-1416.8</v>
      </c>
      <c r="G2163">
        <f>IFERROR(VLOOKUP(D2163:D2875,'Факторы ликвидности'!C$4:L$2204,2,FALSE),0)</f>
        <v>-40.61</v>
      </c>
      <c r="H2163">
        <f>IFERROR(VLOOKUP(D2163:D2875,'Факторы ликвидности'!C$4:L$2204,3,FALSE),0)</f>
        <v>-132.38</v>
      </c>
      <c r="I2163">
        <f>IFERROR(VLOOKUP(D2163:D2875,'Факторы ликвидности'!C$4:L$2204,4,FALSE),0)</f>
        <v>0</v>
      </c>
      <c r="J2163">
        <f>IFERROR(VLOOKUP(D2163:D2875,'Факторы ликвидности'!C$4:L$2204,5,FALSE),0)</f>
        <v>0</v>
      </c>
      <c r="K2163">
        <f>IFERROR(VLOOKUP(D2163:D2875,'Факторы ликвидности'!C$4:L$2204,6,FALSE),0)</f>
        <v>0</v>
      </c>
      <c r="L2163">
        <f>IFERROR(VLOOKUP(D2163:D2875,'Факторы ликвидности'!C$4:L$2204,7,FALSE),0)</f>
        <v>0</v>
      </c>
      <c r="M2163">
        <f>IFERROR(VLOOKUP(D2163:D2875,'Факторы ликвидности'!C$4:L$2204,8,FALSE),0)</f>
        <v>0</v>
      </c>
      <c r="N2163">
        <f>IFERROR(VLOOKUP(D2163:D2875,'Факторы ликвидности'!C$4:L$2204,10,FALSE),0)</f>
        <v>-9.23</v>
      </c>
    </row>
    <row r="2164" spans="2:14" x14ac:dyDescent="0.3">
      <c r="B2164">
        <v>2160</v>
      </c>
      <c r="C2164" s="16">
        <f t="shared" si="38"/>
        <v>2</v>
      </c>
      <c r="D2164" s="17">
        <v>41632</v>
      </c>
      <c r="E2164">
        <f>IFERROR(VLOOKUP(D2163:D2876,'Остатки на корсчетах'!B$3:D$4956,2,FALSE),0)</f>
        <v>1131.0999999999999</v>
      </c>
      <c r="F2164">
        <f>IFERROR(VLOOKUP(D2164:D2876,Сальдо!C$3:D$4010,2,FALSE),0)</f>
        <v>-712.8</v>
      </c>
      <c r="G2164">
        <f>IFERROR(VLOOKUP(D2164:D2876,'Факторы ликвидности'!C$4:L$2204,2,FALSE),0)</f>
        <v>-7.15</v>
      </c>
      <c r="H2164">
        <f>IFERROR(VLOOKUP(D2164:D2876,'Факторы ликвидности'!C$4:L$2204,3,FALSE),0)</f>
        <v>15.94</v>
      </c>
      <c r="I2164">
        <f>IFERROR(VLOOKUP(D2164:D2876,'Факторы ликвидности'!C$4:L$2204,4,FALSE),0)</f>
        <v>0</v>
      </c>
      <c r="J2164">
        <f>IFERROR(VLOOKUP(D2164:D2876,'Факторы ликвидности'!C$4:L$2204,5,FALSE),0)</f>
        <v>0</v>
      </c>
      <c r="K2164">
        <f>IFERROR(VLOOKUP(D2164:D2876,'Факторы ликвидности'!C$4:L$2204,6,FALSE),0)</f>
        <v>0</v>
      </c>
      <c r="L2164">
        <f>IFERROR(VLOOKUP(D2164:D2876,'Факторы ликвидности'!C$4:L$2204,7,FALSE),0)</f>
        <v>0</v>
      </c>
      <c r="M2164">
        <f>IFERROR(VLOOKUP(D2164:D2876,'Факторы ликвидности'!C$4:L$2204,8,FALSE),0)</f>
        <v>0</v>
      </c>
      <c r="N2164">
        <f>IFERROR(VLOOKUP(D2164:D2876,'Факторы ликвидности'!C$4:L$2204,10,FALSE),0)</f>
        <v>240.06</v>
      </c>
    </row>
    <row r="2165" spans="2:14" x14ac:dyDescent="0.3">
      <c r="B2165">
        <v>2161</v>
      </c>
      <c r="C2165" s="16">
        <f t="shared" si="38"/>
        <v>1</v>
      </c>
      <c r="D2165" s="17">
        <v>41631</v>
      </c>
      <c r="E2165">
        <f>IFERROR(VLOOKUP(D2164:D2877,'Остатки на корсчетах'!B$3:D$4956,2,FALSE),0)</f>
        <v>1005.3</v>
      </c>
      <c r="F2165">
        <f>IFERROR(VLOOKUP(D2165:D2877,Сальдо!C$3:D$4010,2,FALSE),0)</f>
        <v>-623.5</v>
      </c>
      <c r="G2165">
        <f>IFERROR(VLOOKUP(D2165:D2877,'Факторы ликвидности'!C$4:L$2204,2,FALSE),0)</f>
        <v>7.63</v>
      </c>
      <c r="H2165">
        <f>IFERROR(VLOOKUP(D2165:D2877,'Факторы ликвидности'!C$4:L$2204,3,FALSE),0)</f>
        <v>19.170000000000002</v>
      </c>
      <c r="I2165">
        <f>IFERROR(VLOOKUP(D2165:D2877,'Факторы ликвидности'!C$4:L$2204,4,FALSE),0)</f>
        <v>0</v>
      </c>
      <c r="J2165">
        <f>IFERROR(VLOOKUP(D2165:D2877,'Факторы ликвидности'!C$4:L$2204,5,FALSE),0)</f>
        <v>0</v>
      </c>
      <c r="K2165">
        <f>IFERROR(VLOOKUP(D2165:D2877,'Факторы ликвидности'!C$4:L$2204,6,FALSE),0)</f>
        <v>0</v>
      </c>
      <c r="L2165">
        <f>IFERROR(VLOOKUP(D2165:D2877,'Факторы ликвидности'!C$4:L$2204,7,FALSE),0)</f>
        <v>0</v>
      </c>
      <c r="M2165">
        <f>IFERROR(VLOOKUP(D2165:D2877,'Факторы ликвидности'!C$4:L$2204,8,FALSE),0)</f>
        <v>0</v>
      </c>
      <c r="N2165">
        <f>IFERROR(VLOOKUP(D2165:D2877,'Факторы ликвидности'!C$4:L$2204,10,FALSE),0)</f>
        <v>105.66</v>
      </c>
    </row>
    <row r="2166" spans="2:14" x14ac:dyDescent="0.3">
      <c r="B2166">
        <v>2162</v>
      </c>
      <c r="C2166" s="16">
        <f t="shared" si="38"/>
        <v>7</v>
      </c>
      <c r="D2166" s="17">
        <v>41630</v>
      </c>
      <c r="E2166">
        <f>IFERROR(VLOOKUP(D2165:D2878,'Остатки на корсчетах'!B$3:D$4956,2,FALSE),0)</f>
        <v>0</v>
      </c>
      <c r="F2166">
        <f>IFERROR(VLOOKUP(D2166:D2878,Сальдо!C$3:D$4010,2,FALSE),0)</f>
        <v>0</v>
      </c>
      <c r="G2166">
        <f>IFERROR(VLOOKUP(D2166:D2878,'Факторы ликвидности'!C$4:L$2204,2,FALSE),0)</f>
        <v>0</v>
      </c>
      <c r="H2166">
        <f>IFERROR(VLOOKUP(D2166:D2878,'Факторы ликвидности'!C$4:L$2204,3,FALSE),0)</f>
        <v>0</v>
      </c>
      <c r="I2166">
        <f>IFERROR(VLOOKUP(D2166:D2878,'Факторы ликвидности'!C$4:L$2204,4,FALSE),0)</f>
        <v>0</v>
      </c>
      <c r="J2166">
        <f>IFERROR(VLOOKUP(D2166:D2878,'Факторы ликвидности'!C$4:L$2204,5,FALSE),0)</f>
        <v>0</v>
      </c>
      <c r="K2166">
        <f>IFERROR(VLOOKUP(D2166:D2878,'Факторы ликвидности'!C$4:L$2204,6,FALSE),0)</f>
        <v>0</v>
      </c>
      <c r="L2166">
        <f>IFERROR(VLOOKUP(D2166:D2878,'Факторы ликвидности'!C$4:L$2204,7,FALSE),0)</f>
        <v>0</v>
      </c>
      <c r="M2166">
        <f>IFERROR(VLOOKUP(D2166:D2878,'Факторы ликвидности'!C$4:L$2204,8,FALSE),0)</f>
        <v>0</v>
      </c>
      <c r="N2166">
        <f>IFERROR(VLOOKUP(D2166:D2878,'Факторы ликвидности'!C$4:L$2204,10,FALSE),0)</f>
        <v>0</v>
      </c>
    </row>
    <row r="2167" spans="2:14" x14ac:dyDescent="0.3">
      <c r="B2167">
        <v>2163</v>
      </c>
      <c r="C2167" s="16">
        <f t="shared" si="38"/>
        <v>6</v>
      </c>
      <c r="D2167" s="17">
        <v>41629</v>
      </c>
      <c r="E2167">
        <f>IFERROR(VLOOKUP(D2166:D2879,'Остатки на корсчетах'!B$3:D$4956,2,FALSE),0)</f>
        <v>0</v>
      </c>
      <c r="F2167">
        <f>IFERROR(VLOOKUP(D2167:D2879,Сальдо!C$3:D$4010,2,FALSE),0)</f>
        <v>0</v>
      </c>
      <c r="G2167">
        <f>IFERROR(VLOOKUP(D2167:D2879,'Факторы ликвидности'!C$4:L$2204,2,FALSE),0)</f>
        <v>0</v>
      </c>
      <c r="H2167">
        <f>IFERROR(VLOOKUP(D2167:D2879,'Факторы ликвидности'!C$4:L$2204,3,FALSE),0)</f>
        <v>0</v>
      </c>
      <c r="I2167">
        <f>IFERROR(VLOOKUP(D2167:D2879,'Факторы ликвидности'!C$4:L$2204,4,FALSE),0)</f>
        <v>0</v>
      </c>
      <c r="J2167">
        <f>IFERROR(VLOOKUP(D2167:D2879,'Факторы ликвидности'!C$4:L$2204,5,FALSE),0)</f>
        <v>0</v>
      </c>
      <c r="K2167">
        <f>IFERROR(VLOOKUP(D2167:D2879,'Факторы ликвидности'!C$4:L$2204,6,FALSE),0)</f>
        <v>0</v>
      </c>
      <c r="L2167">
        <f>IFERROR(VLOOKUP(D2167:D2879,'Факторы ликвидности'!C$4:L$2204,7,FALSE),0)</f>
        <v>0</v>
      </c>
      <c r="M2167">
        <f>IFERROR(VLOOKUP(D2167:D2879,'Факторы ликвидности'!C$4:L$2204,8,FALSE),0)</f>
        <v>0</v>
      </c>
      <c r="N2167">
        <f>IFERROR(VLOOKUP(D2167:D2879,'Факторы ликвидности'!C$4:L$2204,10,FALSE),0)</f>
        <v>0</v>
      </c>
    </row>
    <row r="2168" spans="2:14" x14ac:dyDescent="0.3">
      <c r="B2168">
        <v>2164</v>
      </c>
      <c r="C2168" s="16">
        <f t="shared" si="38"/>
        <v>5</v>
      </c>
      <c r="D2168" s="17">
        <v>41628</v>
      </c>
      <c r="E2168">
        <f>IFERROR(VLOOKUP(D2167:D2880,'Остатки на корсчетах'!B$3:D$4956,2,FALSE),0)</f>
        <v>1130.4000000000001</v>
      </c>
      <c r="F2168">
        <f>IFERROR(VLOOKUP(D2168:D2880,Сальдо!C$3:D$4010,2,FALSE),0)</f>
        <v>-581.79999999999995</v>
      </c>
      <c r="G2168">
        <f>IFERROR(VLOOKUP(D2168:D2880,'Факторы ликвидности'!C$4:L$2204,2,FALSE),0)</f>
        <v>-57.78</v>
      </c>
      <c r="H2168">
        <f>IFERROR(VLOOKUP(D2168:D2880,'Факторы ликвидности'!C$4:L$2204,3,FALSE),0)</f>
        <v>-96.31</v>
      </c>
      <c r="I2168">
        <f>IFERROR(VLOOKUP(D2168:D2880,'Факторы ликвидности'!C$4:L$2204,4,FALSE),0)</f>
        <v>0</v>
      </c>
      <c r="J2168">
        <f>IFERROR(VLOOKUP(D2168:D2880,'Факторы ликвидности'!C$4:L$2204,5,FALSE),0)</f>
        <v>0</v>
      </c>
      <c r="K2168">
        <f>IFERROR(VLOOKUP(D2168:D2880,'Факторы ликвидности'!C$4:L$2204,6,FALSE),0)</f>
        <v>0</v>
      </c>
      <c r="L2168">
        <f>IFERROR(VLOOKUP(D2168:D2880,'Факторы ликвидности'!C$4:L$2204,7,FALSE),0)</f>
        <v>0</v>
      </c>
      <c r="M2168">
        <f>IFERROR(VLOOKUP(D2168:D2880,'Факторы ликвидности'!C$4:L$2204,8,FALSE),0)</f>
        <v>0</v>
      </c>
      <c r="N2168">
        <f>IFERROR(VLOOKUP(D2168:D2880,'Факторы ликвидности'!C$4:L$2204,10,FALSE),0)</f>
        <v>35.51</v>
      </c>
    </row>
    <row r="2169" spans="2:14" x14ac:dyDescent="0.3">
      <c r="B2169">
        <v>2165</v>
      </c>
      <c r="C2169" s="16">
        <f t="shared" si="38"/>
        <v>4</v>
      </c>
      <c r="D2169" s="17">
        <v>41627</v>
      </c>
      <c r="E2169">
        <f>IFERROR(VLOOKUP(D2168:D2881,'Остатки на корсчетах'!B$3:D$4956,2,FALSE),0)</f>
        <v>1122.5</v>
      </c>
      <c r="F2169">
        <f>IFERROR(VLOOKUP(D2169:D2881,Сальдо!C$3:D$4010,2,FALSE),0)</f>
        <v>-496.6</v>
      </c>
      <c r="G2169">
        <f>IFERROR(VLOOKUP(D2169:D2881,'Факторы ликвидности'!C$4:L$2204,2,FALSE),0)</f>
        <v>-38.78</v>
      </c>
      <c r="H2169">
        <f>IFERROR(VLOOKUP(D2169:D2881,'Факторы ликвидности'!C$4:L$2204,3,FALSE),0)</f>
        <v>-17.5</v>
      </c>
      <c r="I2169">
        <f>IFERROR(VLOOKUP(D2169:D2881,'Факторы ликвидности'!C$4:L$2204,4,FALSE),0)</f>
        <v>0</v>
      </c>
      <c r="J2169">
        <f>IFERROR(VLOOKUP(D2169:D2881,'Факторы ликвидности'!C$4:L$2204,5,FALSE),0)</f>
        <v>0</v>
      </c>
      <c r="K2169">
        <f>IFERROR(VLOOKUP(D2169:D2881,'Факторы ликвидности'!C$4:L$2204,6,FALSE),0)</f>
        <v>0</v>
      </c>
      <c r="L2169">
        <f>IFERROR(VLOOKUP(D2169:D2881,'Факторы ликвидности'!C$4:L$2204,7,FALSE),0)</f>
        <v>0</v>
      </c>
      <c r="M2169">
        <f>IFERROR(VLOOKUP(D2169:D2881,'Факторы ликвидности'!C$4:L$2204,8,FALSE),0)</f>
        <v>0</v>
      </c>
      <c r="N2169">
        <f>IFERROR(VLOOKUP(D2169:D2881,'Факторы ликвидности'!C$4:L$2204,10,FALSE),0)</f>
        <v>70.84</v>
      </c>
    </row>
    <row r="2170" spans="2:14" x14ac:dyDescent="0.3">
      <c r="B2170">
        <v>2166</v>
      </c>
      <c r="C2170" s="16">
        <f t="shared" si="38"/>
        <v>3</v>
      </c>
      <c r="D2170" s="17">
        <v>41626</v>
      </c>
      <c r="E2170">
        <f>IFERROR(VLOOKUP(D2169:D2882,'Остатки на корсчетах'!B$3:D$4956,2,FALSE),0)</f>
        <v>1305.4000000000001</v>
      </c>
      <c r="F2170">
        <f>IFERROR(VLOOKUP(D2170:D2882,Сальдо!C$3:D$4010,2,FALSE),0)</f>
        <v>-528.29999999999995</v>
      </c>
      <c r="G2170">
        <f>IFERROR(VLOOKUP(D2170:D2882,'Факторы ликвидности'!C$4:L$2204,2,FALSE),0)</f>
        <v>-26.05</v>
      </c>
      <c r="H2170">
        <f>IFERROR(VLOOKUP(D2170:D2882,'Факторы ликвидности'!C$4:L$2204,3,FALSE),0)</f>
        <v>-119.4</v>
      </c>
      <c r="I2170">
        <f>IFERROR(VLOOKUP(D2170:D2882,'Факторы ликвидности'!C$4:L$2204,4,FALSE),0)</f>
        <v>0</v>
      </c>
      <c r="J2170">
        <f>IFERROR(VLOOKUP(D2170:D2882,'Факторы ликвидности'!C$4:L$2204,5,FALSE),0)</f>
        <v>0</v>
      </c>
      <c r="K2170">
        <f>IFERROR(VLOOKUP(D2170:D2882,'Факторы ликвидности'!C$4:L$2204,6,FALSE),0)</f>
        <v>0</v>
      </c>
      <c r="L2170">
        <f>IFERROR(VLOOKUP(D2170:D2882,'Факторы ликвидности'!C$4:L$2204,7,FALSE),0)</f>
        <v>0</v>
      </c>
      <c r="M2170">
        <f>IFERROR(VLOOKUP(D2170:D2882,'Факторы ликвидности'!C$4:L$2204,8,FALSE),0)</f>
        <v>0.09</v>
      </c>
      <c r="N2170">
        <f>IFERROR(VLOOKUP(D2170:D2882,'Факторы ликвидности'!C$4:L$2204,10,FALSE),0)</f>
        <v>-30.96</v>
      </c>
    </row>
    <row r="2171" spans="2:14" x14ac:dyDescent="0.3">
      <c r="B2171">
        <v>2167</v>
      </c>
      <c r="C2171" s="18">
        <f t="shared" si="38"/>
        <v>2</v>
      </c>
      <c r="D2171" s="8">
        <v>41625</v>
      </c>
      <c r="E2171">
        <f>IFERROR(VLOOKUP(D2170:D2883,'Остатки на корсчетах'!B$3:D$4956,2,FALSE),0)</f>
        <v>1222.8</v>
      </c>
      <c r="F2171">
        <f>IFERROR(VLOOKUP(D2171:D2883,Сальдо!C$3:D$4010,2,FALSE),0)</f>
        <v>-429.3</v>
      </c>
      <c r="G2171">
        <f>IFERROR(VLOOKUP(D2171:D2883,'Факторы ликвидности'!C$4:L$2204,2,FALSE),0)</f>
        <v>-20.07</v>
      </c>
      <c r="H2171">
        <f>IFERROR(VLOOKUP(D2171:D2883,'Факторы ликвидности'!C$4:L$2204,3,FALSE),0)</f>
        <v>111.38</v>
      </c>
      <c r="I2171">
        <f>IFERROR(VLOOKUP(D2171:D2883,'Факторы ликвидности'!C$4:L$2204,4,FALSE),0)</f>
        <v>0</v>
      </c>
      <c r="J2171">
        <f>IFERROR(VLOOKUP(D2171:D2883,'Факторы ликвидности'!C$4:L$2204,5,FALSE),0)</f>
        <v>0</v>
      </c>
      <c r="K2171">
        <f>IFERROR(VLOOKUP(D2171:D2883,'Факторы ликвидности'!C$4:L$2204,6,FALSE),0)</f>
        <v>0</v>
      </c>
      <c r="L2171">
        <f>IFERROR(VLOOKUP(D2171:D2883,'Факторы ликвидности'!C$4:L$2204,7,FALSE),0)</f>
        <v>0</v>
      </c>
      <c r="M2171">
        <f>IFERROR(VLOOKUP(D2171:D2883,'Факторы ликвидности'!C$4:L$2204,8,FALSE),0)</f>
        <v>3.31</v>
      </c>
      <c r="N2171">
        <f>IFERROR(VLOOKUP(D2171:D2883,'Факторы ликвидности'!C$4:L$2204,10,FALSE),0)</f>
        <v>-5.39</v>
      </c>
    </row>
    <row r="2172" spans="2:14" x14ac:dyDescent="0.3">
      <c r="B2172">
        <v>2168</v>
      </c>
      <c r="C2172" s="18">
        <f t="shared" si="38"/>
        <v>1</v>
      </c>
      <c r="D2172" s="8">
        <v>41624</v>
      </c>
      <c r="E2172">
        <f>IFERROR(VLOOKUP(D2171:D2884,'Остатки на корсчетах'!B$3:D$4956,2,FALSE),0)</f>
        <v>1132.0999999999999</v>
      </c>
      <c r="F2172">
        <f>IFERROR(VLOOKUP(D2172:D2884,Сальдо!C$3:D$4010,2,FALSE),0)</f>
        <v>-443.7</v>
      </c>
      <c r="G2172">
        <f>IFERROR(VLOOKUP(D2172:D2884,'Факторы ликвидности'!C$4:L$2204,2,FALSE),0)</f>
        <v>-13.88</v>
      </c>
      <c r="H2172">
        <f>IFERROR(VLOOKUP(D2172:D2884,'Факторы ликвидности'!C$4:L$2204,3,FALSE),0)</f>
        <v>-25.15</v>
      </c>
      <c r="I2172">
        <f>IFERROR(VLOOKUP(D2172:D2884,'Факторы ликвидности'!C$4:L$2204,4,FALSE),0)</f>
        <v>0</v>
      </c>
      <c r="J2172">
        <f>IFERROR(VLOOKUP(D2172:D2884,'Факторы ликвидности'!C$4:L$2204,5,FALSE),0)</f>
        <v>0</v>
      </c>
      <c r="K2172">
        <f>IFERROR(VLOOKUP(D2172:D2884,'Факторы ликвидности'!C$4:L$2204,6,FALSE),0)</f>
        <v>0</v>
      </c>
      <c r="L2172">
        <f>IFERROR(VLOOKUP(D2172:D2884,'Факторы ликвидности'!C$4:L$2204,7,FALSE),0)</f>
        <v>0</v>
      </c>
      <c r="M2172">
        <f>IFERROR(VLOOKUP(D2172:D2884,'Факторы ликвидности'!C$4:L$2204,8,FALSE),0)</f>
        <v>94.91</v>
      </c>
      <c r="N2172">
        <f>IFERROR(VLOOKUP(D2172:D2884,'Факторы ликвидности'!C$4:L$2204,10,FALSE),0)</f>
        <v>41.35</v>
      </c>
    </row>
    <row r="2173" spans="2:14" x14ac:dyDescent="0.3">
      <c r="B2173">
        <v>2169</v>
      </c>
      <c r="C2173" s="18">
        <f t="shared" si="38"/>
        <v>7</v>
      </c>
      <c r="D2173" s="19">
        <v>41623</v>
      </c>
      <c r="E2173">
        <f>IFERROR(VLOOKUP(D2172:D2885,'Остатки на корсчетах'!B$3:D$4956,2,FALSE),0)</f>
        <v>0</v>
      </c>
      <c r="F2173">
        <f>IFERROR(VLOOKUP(D2173:D2885,Сальдо!C$3:D$4010,2,FALSE),0)</f>
        <v>0</v>
      </c>
      <c r="G2173">
        <f>IFERROR(VLOOKUP(D2173:D2885,'Факторы ликвидности'!C$4:L$2204,2,FALSE),0)</f>
        <v>0</v>
      </c>
      <c r="H2173">
        <f>IFERROR(VLOOKUP(D2173:D2885,'Факторы ликвидности'!C$4:L$2204,3,FALSE),0)</f>
        <v>0</v>
      </c>
      <c r="I2173">
        <f>IFERROR(VLOOKUP(D2173:D2885,'Факторы ликвидности'!C$4:L$2204,4,FALSE),0)</f>
        <v>0</v>
      </c>
      <c r="J2173">
        <f>IFERROR(VLOOKUP(D2173:D2885,'Факторы ликвидности'!C$4:L$2204,5,FALSE),0)</f>
        <v>0</v>
      </c>
      <c r="K2173">
        <f>IFERROR(VLOOKUP(D2173:D2885,'Факторы ликвидности'!C$4:L$2204,6,FALSE),0)</f>
        <v>0</v>
      </c>
      <c r="L2173">
        <f>IFERROR(VLOOKUP(D2173:D2885,'Факторы ликвидности'!C$4:L$2204,7,FALSE),0)</f>
        <v>0</v>
      </c>
      <c r="M2173">
        <f>IFERROR(VLOOKUP(D2173:D2885,'Факторы ликвидности'!C$4:L$2204,8,FALSE),0)</f>
        <v>0</v>
      </c>
      <c r="N2173">
        <f>IFERROR(VLOOKUP(D2173:D2885,'Факторы ликвидности'!C$4:L$2204,10,FALSE),0)</f>
        <v>0</v>
      </c>
    </row>
    <row r="2174" spans="2:14" x14ac:dyDescent="0.3">
      <c r="B2174">
        <v>2170</v>
      </c>
      <c r="C2174" s="18">
        <f t="shared" si="38"/>
        <v>6</v>
      </c>
      <c r="D2174" s="19">
        <v>41622</v>
      </c>
      <c r="E2174">
        <f>IFERROR(VLOOKUP(D2173:D2886,'Остатки на корсчетах'!B$3:D$4956,2,FALSE),0)</f>
        <v>0</v>
      </c>
      <c r="F2174">
        <f>IFERROR(VLOOKUP(D2174:D2886,Сальдо!C$3:D$4010,2,FALSE),0)</f>
        <v>0</v>
      </c>
      <c r="G2174">
        <f>IFERROR(VLOOKUP(D2174:D2886,'Факторы ликвидности'!C$4:L$2204,2,FALSE),0)</f>
        <v>0</v>
      </c>
      <c r="H2174">
        <f>IFERROR(VLOOKUP(D2174:D2886,'Факторы ликвидности'!C$4:L$2204,3,FALSE),0)</f>
        <v>0</v>
      </c>
      <c r="I2174">
        <f>IFERROR(VLOOKUP(D2174:D2886,'Факторы ликвидности'!C$4:L$2204,4,FALSE),0)</f>
        <v>0</v>
      </c>
      <c r="J2174">
        <f>IFERROR(VLOOKUP(D2174:D2886,'Факторы ликвидности'!C$4:L$2204,5,FALSE),0)</f>
        <v>0</v>
      </c>
      <c r="K2174">
        <f>IFERROR(VLOOKUP(D2174:D2886,'Факторы ликвидности'!C$4:L$2204,6,FALSE),0)</f>
        <v>0</v>
      </c>
      <c r="L2174">
        <f>IFERROR(VLOOKUP(D2174:D2886,'Факторы ликвидности'!C$4:L$2204,7,FALSE),0)</f>
        <v>0</v>
      </c>
      <c r="M2174">
        <f>IFERROR(VLOOKUP(D2174:D2886,'Факторы ликвидности'!C$4:L$2204,8,FALSE),0)</f>
        <v>0</v>
      </c>
      <c r="N2174">
        <f>IFERROR(VLOOKUP(D2174:D2886,'Факторы ликвидности'!C$4:L$2204,10,FALSE),0)</f>
        <v>0</v>
      </c>
    </row>
    <row r="2175" spans="2:14" x14ac:dyDescent="0.3">
      <c r="B2175">
        <v>2171</v>
      </c>
      <c r="C2175" s="18">
        <f t="shared" si="38"/>
        <v>5</v>
      </c>
      <c r="D2175" s="19">
        <v>41621</v>
      </c>
      <c r="E2175">
        <f>IFERROR(VLOOKUP(D2174:D2887,'Остатки на корсчетах'!B$3:D$4956,2,FALSE),0)</f>
        <v>1142.2</v>
      </c>
      <c r="F2175">
        <f>IFERROR(VLOOKUP(D2175:D2887,Сальдо!C$3:D$4010,2,FALSE),0)</f>
        <v>-284.10000000000002</v>
      </c>
      <c r="G2175">
        <f>IFERROR(VLOOKUP(D2175:D2887,'Факторы ликвидности'!C$4:L$2204,2,FALSE),0)</f>
        <v>-68.260000000000005</v>
      </c>
      <c r="H2175">
        <f>IFERROR(VLOOKUP(D2175:D2887,'Факторы ликвидности'!C$4:L$2204,3,FALSE),0)</f>
        <v>-95.83</v>
      </c>
      <c r="I2175">
        <f>IFERROR(VLOOKUP(D2175:D2887,'Факторы ликвидности'!C$4:L$2204,4,FALSE),0)</f>
        <v>0</v>
      </c>
      <c r="J2175">
        <f>IFERROR(VLOOKUP(D2175:D2887,'Факторы ликвидности'!C$4:L$2204,5,FALSE),0)</f>
        <v>0</v>
      </c>
      <c r="K2175">
        <f>IFERROR(VLOOKUP(D2175:D2887,'Факторы ликвидности'!C$4:L$2204,6,FALSE),0)</f>
        <v>0</v>
      </c>
      <c r="L2175">
        <f>IFERROR(VLOOKUP(D2175:D2887,'Факторы ликвидности'!C$4:L$2204,7,FALSE),0)</f>
        <v>0</v>
      </c>
      <c r="M2175">
        <f>IFERROR(VLOOKUP(D2175:D2887,'Факторы ликвидности'!C$4:L$2204,8,FALSE),0)</f>
        <v>2.27</v>
      </c>
      <c r="N2175">
        <f>IFERROR(VLOOKUP(D2175:D2887,'Факторы ликвидности'!C$4:L$2204,10,FALSE),0)</f>
        <v>158.27000000000001</v>
      </c>
    </row>
    <row r="2176" spans="2:14" x14ac:dyDescent="0.3">
      <c r="B2176">
        <v>2172</v>
      </c>
      <c r="C2176" s="18">
        <f t="shared" si="38"/>
        <v>4</v>
      </c>
      <c r="D2176" s="19">
        <v>41620</v>
      </c>
      <c r="E2176">
        <f>IFERROR(VLOOKUP(D2175:D2888,'Остатки на корсчетах'!B$3:D$4956,2,FALSE),0)</f>
        <v>1068</v>
      </c>
      <c r="F2176">
        <f>IFERROR(VLOOKUP(D2176:D2888,Сальдо!C$3:D$4010,2,FALSE),0)</f>
        <v>-427.2</v>
      </c>
      <c r="G2176">
        <f>IFERROR(VLOOKUP(D2176:D2888,'Факторы ликвидности'!C$4:L$2204,2,FALSE),0)</f>
        <v>-50.19</v>
      </c>
      <c r="H2176">
        <f>IFERROR(VLOOKUP(D2176:D2888,'Факторы ликвидности'!C$4:L$2204,3,FALSE),0)</f>
        <v>210.5</v>
      </c>
      <c r="I2176">
        <f>IFERROR(VLOOKUP(D2176:D2888,'Факторы ликвидности'!C$4:L$2204,4,FALSE),0)</f>
        <v>0</v>
      </c>
      <c r="J2176">
        <f>IFERROR(VLOOKUP(D2176:D2888,'Факторы ликвидности'!C$4:L$2204,5,FALSE),0)</f>
        <v>0</v>
      </c>
      <c r="K2176">
        <f>IFERROR(VLOOKUP(D2176:D2888,'Факторы ликвидности'!C$4:L$2204,6,FALSE),0)</f>
        <v>0</v>
      </c>
      <c r="L2176">
        <f>IFERROR(VLOOKUP(D2176:D2888,'Факторы ликвидности'!C$4:L$2204,7,FALSE),0)</f>
        <v>0</v>
      </c>
      <c r="M2176">
        <f>IFERROR(VLOOKUP(D2176:D2888,'Факторы ликвидности'!C$4:L$2204,8,FALSE),0)</f>
        <v>0</v>
      </c>
      <c r="N2176">
        <f>IFERROR(VLOOKUP(D2176:D2888,'Факторы ликвидности'!C$4:L$2204,10,FALSE),0)</f>
        <v>-79.59</v>
      </c>
    </row>
    <row r="2177" spans="2:14" x14ac:dyDescent="0.3">
      <c r="B2177">
        <v>2173</v>
      </c>
      <c r="C2177" s="18">
        <f t="shared" si="38"/>
        <v>3</v>
      </c>
      <c r="D2177" s="19">
        <v>41619</v>
      </c>
      <c r="E2177">
        <f>IFERROR(VLOOKUP(D2176:D2889,'Остатки на корсчетах'!B$3:D$4956,2,FALSE),0)</f>
        <v>1043.8</v>
      </c>
      <c r="F2177">
        <f>IFERROR(VLOOKUP(D2177:D2889,Сальдо!C$3:D$4010,2,FALSE),0)</f>
        <v>-298.60000000000002</v>
      </c>
      <c r="G2177">
        <f>IFERROR(VLOOKUP(D2177:D2889,'Факторы ликвидности'!C$4:L$2204,2,FALSE),0)</f>
        <v>-19.600000000000001</v>
      </c>
      <c r="H2177">
        <f>IFERROR(VLOOKUP(D2177:D2889,'Факторы ликвидности'!C$4:L$2204,3,FALSE),0)</f>
        <v>-134.05000000000001</v>
      </c>
      <c r="I2177">
        <f>IFERROR(VLOOKUP(D2177:D2889,'Факторы ликвидности'!C$4:L$2204,4,FALSE),0)</f>
        <v>0</v>
      </c>
      <c r="J2177">
        <f>IFERROR(VLOOKUP(D2177:D2889,'Факторы ликвидности'!C$4:L$2204,5,FALSE),0)</f>
        <v>0</v>
      </c>
      <c r="K2177">
        <f>IFERROR(VLOOKUP(D2177:D2889,'Факторы ликвидности'!C$4:L$2204,6,FALSE),0)</f>
        <v>0</v>
      </c>
      <c r="L2177">
        <f>IFERROR(VLOOKUP(D2177:D2889,'Факторы ликвидности'!C$4:L$2204,7,FALSE),0)</f>
        <v>0</v>
      </c>
      <c r="M2177">
        <f>IFERROR(VLOOKUP(D2177:D2889,'Факторы ликвидности'!C$4:L$2204,8,FALSE),0)</f>
        <v>0</v>
      </c>
      <c r="N2177">
        <f>IFERROR(VLOOKUP(D2177:D2889,'Факторы ликвидности'!C$4:L$2204,10,FALSE),0)</f>
        <v>184.39</v>
      </c>
    </row>
    <row r="2178" spans="2:14" x14ac:dyDescent="0.3">
      <c r="B2178">
        <v>2174</v>
      </c>
      <c r="C2178" s="16">
        <f t="shared" si="38"/>
        <v>2</v>
      </c>
      <c r="D2178" s="17">
        <v>41618</v>
      </c>
      <c r="E2178">
        <f>IFERROR(VLOOKUP(D2177:D2890,'Остатки на корсчетах'!B$3:D$4956,2,FALSE),0)</f>
        <v>762.8</v>
      </c>
      <c r="F2178">
        <f>IFERROR(VLOOKUP(D2178:D2890,Сальдо!C$3:D$4010,2,FALSE),0)</f>
        <v>-606.5</v>
      </c>
      <c r="G2178">
        <f>IFERROR(VLOOKUP(D2178:D2890,'Факторы ликвидности'!C$4:L$2204,2,FALSE),0)</f>
        <v>-6.59</v>
      </c>
      <c r="H2178">
        <f>IFERROR(VLOOKUP(D2178:D2890,'Факторы ликвидности'!C$4:L$2204,3,FALSE),0)</f>
        <v>41.13</v>
      </c>
      <c r="I2178">
        <f>IFERROR(VLOOKUP(D2178:D2890,'Факторы ликвидности'!C$4:L$2204,4,FALSE),0)</f>
        <v>0</v>
      </c>
      <c r="J2178">
        <f>IFERROR(VLOOKUP(D2178:D2890,'Факторы ликвидности'!C$4:L$2204,5,FALSE),0)</f>
        <v>0</v>
      </c>
      <c r="K2178">
        <f>IFERROR(VLOOKUP(D2178:D2890,'Факторы ликвидности'!C$4:L$2204,6,FALSE),0)</f>
        <v>0</v>
      </c>
      <c r="L2178">
        <f>IFERROR(VLOOKUP(D2178:D2890,'Факторы ликвидности'!C$4:L$2204,7,FALSE),0)</f>
        <v>0</v>
      </c>
      <c r="M2178">
        <f>IFERROR(VLOOKUP(D2178:D2890,'Факторы ликвидности'!C$4:L$2204,8,FALSE),0)</f>
        <v>0.83</v>
      </c>
      <c r="N2178">
        <f>IFERROR(VLOOKUP(D2178:D2890,'Факторы ликвидности'!C$4:L$2204,10,FALSE),0)</f>
        <v>252.22</v>
      </c>
    </row>
    <row r="2179" spans="2:14" x14ac:dyDescent="0.3">
      <c r="B2179">
        <v>2175</v>
      </c>
      <c r="C2179" s="16">
        <f t="shared" si="38"/>
        <v>1</v>
      </c>
      <c r="D2179" s="17">
        <v>41617</v>
      </c>
      <c r="E2179">
        <f>IFERROR(VLOOKUP(D2178:D2891,'Остатки на корсчетах'!B$3:D$4956,2,FALSE),0)</f>
        <v>655.4</v>
      </c>
      <c r="F2179">
        <f>IFERROR(VLOOKUP(D2179:D2891,Сальдо!C$3:D$4010,2,FALSE),0)</f>
        <v>-516.20000000000005</v>
      </c>
      <c r="G2179">
        <f>IFERROR(VLOOKUP(D2179:D2891,'Факторы ликвидности'!C$4:L$2204,2,FALSE),0)</f>
        <v>0.9</v>
      </c>
      <c r="H2179">
        <f>IFERROR(VLOOKUP(D2179:D2891,'Факторы ликвидности'!C$4:L$2204,3,FALSE),0)</f>
        <v>12.75</v>
      </c>
      <c r="I2179">
        <f>IFERROR(VLOOKUP(D2179:D2891,'Факторы ликвидности'!C$4:L$2204,4,FALSE),0)</f>
        <v>0</v>
      </c>
      <c r="J2179">
        <f>IFERROR(VLOOKUP(D2179:D2891,'Факторы ликвидности'!C$4:L$2204,5,FALSE),0)</f>
        <v>0</v>
      </c>
      <c r="K2179">
        <f>IFERROR(VLOOKUP(D2179:D2891,'Факторы ликвидности'!C$4:L$2204,6,FALSE),0)</f>
        <v>0</v>
      </c>
      <c r="L2179">
        <f>IFERROR(VLOOKUP(D2179:D2891,'Факторы ликвидности'!C$4:L$2204,7,FALSE),0)</f>
        <v>0</v>
      </c>
      <c r="M2179">
        <f>IFERROR(VLOOKUP(D2179:D2891,'Факторы ликвидности'!C$4:L$2204,8,FALSE),0)</f>
        <v>0</v>
      </c>
      <c r="N2179">
        <f>IFERROR(VLOOKUP(D2179:D2891,'Факторы ликвидности'!C$4:L$2204,10,FALSE),0)</f>
        <v>100.36</v>
      </c>
    </row>
    <row r="2180" spans="2:14" x14ac:dyDescent="0.3">
      <c r="B2180">
        <v>2176</v>
      </c>
      <c r="C2180" s="16">
        <f t="shared" si="38"/>
        <v>7</v>
      </c>
      <c r="D2180" s="17">
        <v>41616</v>
      </c>
      <c r="E2180">
        <f>IFERROR(VLOOKUP(D2179:D2892,'Остатки на корсчетах'!B$3:D$4956,2,FALSE),0)</f>
        <v>0</v>
      </c>
      <c r="F2180">
        <f>IFERROR(VLOOKUP(D2180:D2892,Сальдо!C$3:D$4010,2,FALSE),0)</f>
        <v>0</v>
      </c>
      <c r="G2180">
        <f>IFERROR(VLOOKUP(D2180:D2892,'Факторы ликвидности'!C$4:L$2204,2,FALSE),0)</f>
        <v>0</v>
      </c>
      <c r="H2180">
        <f>IFERROR(VLOOKUP(D2180:D2892,'Факторы ликвидности'!C$4:L$2204,3,FALSE),0)</f>
        <v>0</v>
      </c>
      <c r="I2180">
        <f>IFERROR(VLOOKUP(D2180:D2892,'Факторы ликвидности'!C$4:L$2204,4,FALSE),0)</f>
        <v>0</v>
      </c>
      <c r="J2180">
        <f>IFERROR(VLOOKUP(D2180:D2892,'Факторы ликвидности'!C$4:L$2204,5,FALSE),0)</f>
        <v>0</v>
      </c>
      <c r="K2180">
        <f>IFERROR(VLOOKUP(D2180:D2892,'Факторы ликвидности'!C$4:L$2204,6,FALSE),0)</f>
        <v>0</v>
      </c>
      <c r="L2180">
        <f>IFERROR(VLOOKUP(D2180:D2892,'Факторы ликвидности'!C$4:L$2204,7,FALSE),0)</f>
        <v>0</v>
      </c>
      <c r="M2180">
        <f>IFERROR(VLOOKUP(D2180:D2892,'Факторы ликвидности'!C$4:L$2204,8,FALSE),0)</f>
        <v>0</v>
      </c>
      <c r="N2180">
        <f>IFERROR(VLOOKUP(D2180:D2892,'Факторы ликвидности'!C$4:L$2204,10,FALSE),0)</f>
        <v>0</v>
      </c>
    </row>
    <row r="2181" spans="2:14" x14ac:dyDescent="0.3">
      <c r="B2181">
        <v>2177</v>
      </c>
      <c r="C2181" s="16">
        <f t="shared" si="38"/>
        <v>6</v>
      </c>
      <c r="D2181" s="17">
        <v>41615</v>
      </c>
      <c r="E2181">
        <f>IFERROR(VLOOKUP(D2180:D2893,'Остатки на корсчетах'!B$3:D$4956,2,FALSE),0)</f>
        <v>0</v>
      </c>
      <c r="F2181">
        <f>IFERROR(VLOOKUP(D2181:D2893,Сальдо!C$3:D$4010,2,FALSE),0)</f>
        <v>0</v>
      </c>
      <c r="G2181">
        <f>IFERROR(VLOOKUP(D2181:D2893,'Факторы ликвидности'!C$4:L$2204,2,FALSE),0)</f>
        <v>0</v>
      </c>
      <c r="H2181">
        <f>IFERROR(VLOOKUP(D2181:D2893,'Факторы ликвидности'!C$4:L$2204,3,FALSE),0)</f>
        <v>0</v>
      </c>
      <c r="I2181">
        <f>IFERROR(VLOOKUP(D2181:D2893,'Факторы ликвидности'!C$4:L$2204,4,FALSE),0)</f>
        <v>0</v>
      </c>
      <c r="J2181">
        <f>IFERROR(VLOOKUP(D2181:D2893,'Факторы ликвидности'!C$4:L$2204,5,FALSE),0)</f>
        <v>0</v>
      </c>
      <c r="K2181">
        <f>IFERROR(VLOOKUP(D2181:D2893,'Факторы ликвидности'!C$4:L$2204,6,FALSE),0)</f>
        <v>0</v>
      </c>
      <c r="L2181">
        <f>IFERROR(VLOOKUP(D2181:D2893,'Факторы ликвидности'!C$4:L$2204,7,FALSE),0)</f>
        <v>0</v>
      </c>
      <c r="M2181">
        <f>IFERROR(VLOOKUP(D2181:D2893,'Факторы ликвидности'!C$4:L$2204,8,FALSE),0)</f>
        <v>0</v>
      </c>
      <c r="N2181">
        <f>IFERROR(VLOOKUP(D2181:D2893,'Факторы ликвидности'!C$4:L$2204,10,FALSE),0)</f>
        <v>0</v>
      </c>
    </row>
    <row r="2182" spans="2:14" x14ac:dyDescent="0.3">
      <c r="B2182">
        <v>2178</v>
      </c>
      <c r="C2182" s="16">
        <f t="shared" ref="C2182:C2245" si="39">WEEKDAY(D2182,2)</f>
        <v>5</v>
      </c>
      <c r="D2182" s="17">
        <v>41614</v>
      </c>
      <c r="E2182">
        <f>IFERROR(VLOOKUP(D2181:D2894,'Остатки на корсчетах'!B$3:D$4956,2,FALSE),0)</f>
        <v>649.70000000000005</v>
      </c>
      <c r="F2182">
        <f>IFERROR(VLOOKUP(D2182:D2894,Сальдо!C$3:D$4010,2,FALSE),0)</f>
        <v>-473.3</v>
      </c>
      <c r="G2182">
        <f>IFERROR(VLOOKUP(D2182:D2894,'Факторы ликвидности'!C$4:L$2204,2,FALSE),0)</f>
        <v>-64.66</v>
      </c>
      <c r="H2182">
        <f>IFERROR(VLOOKUP(D2182:D2894,'Факторы ликвидности'!C$4:L$2204,3,FALSE),0)</f>
        <v>35.340000000000003</v>
      </c>
      <c r="I2182">
        <f>IFERROR(VLOOKUP(D2182:D2894,'Факторы ликвидности'!C$4:L$2204,4,FALSE),0)</f>
        <v>0</v>
      </c>
      <c r="J2182">
        <f>IFERROR(VLOOKUP(D2182:D2894,'Факторы ликвидности'!C$4:L$2204,5,FALSE),0)</f>
        <v>0</v>
      </c>
      <c r="K2182">
        <f>IFERROR(VLOOKUP(D2182:D2894,'Факторы ликвидности'!C$4:L$2204,6,FALSE),0)</f>
        <v>0</v>
      </c>
      <c r="L2182">
        <f>IFERROR(VLOOKUP(D2182:D2894,'Факторы ликвидности'!C$4:L$2204,7,FALSE),0)</f>
        <v>0</v>
      </c>
      <c r="M2182">
        <f>IFERROR(VLOOKUP(D2182:D2894,'Факторы ликвидности'!C$4:L$2204,8,FALSE),0)</f>
        <v>0</v>
      </c>
      <c r="N2182">
        <f>IFERROR(VLOOKUP(D2182:D2894,'Факторы ликвидности'!C$4:L$2204,10,FALSE),0)</f>
        <v>41.63</v>
      </c>
    </row>
    <row r="2183" spans="2:14" x14ac:dyDescent="0.3">
      <c r="B2183">
        <v>2179</v>
      </c>
      <c r="C2183" s="16">
        <f t="shared" si="39"/>
        <v>4</v>
      </c>
      <c r="D2183" s="17">
        <v>41613</v>
      </c>
      <c r="E2183">
        <f>IFERROR(VLOOKUP(D2182:D2895,'Остатки на корсчетах'!B$3:D$4956,2,FALSE),0)</f>
        <v>781.8</v>
      </c>
      <c r="F2183">
        <f>IFERROR(VLOOKUP(D2183:D2895,Сальдо!C$3:D$4010,2,FALSE),0)</f>
        <v>-428.8</v>
      </c>
      <c r="G2183">
        <f>IFERROR(VLOOKUP(D2183:D2895,'Факторы ликвидности'!C$4:L$2204,2,FALSE),0)</f>
        <v>-42.45</v>
      </c>
      <c r="H2183">
        <f>IFERROR(VLOOKUP(D2183:D2895,'Факторы ликвидности'!C$4:L$2204,3,FALSE),0)</f>
        <v>-122.99</v>
      </c>
      <c r="I2183">
        <f>IFERROR(VLOOKUP(D2183:D2895,'Факторы ликвидности'!C$4:L$2204,4,FALSE),0)</f>
        <v>0</v>
      </c>
      <c r="J2183">
        <f>IFERROR(VLOOKUP(D2183:D2895,'Факторы ликвидности'!C$4:L$2204,5,FALSE),0)</f>
        <v>0</v>
      </c>
      <c r="K2183">
        <f>IFERROR(VLOOKUP(D2183:D2895,'Факторы ликвидности'!C$4:L$2204,6,FALSE),0)</f>
        <v>0</v>
      </c>
      <c r="L2183">
        <f>IFERROR(VLOOKUP(D2183:D2895,'Факторы ликвидности'!C$4:L$2204,7,FALSE),0)</f>
        <v>0</v>
      </c>
      <c r="M2183">
        <f>IFERROR(VLOOKUP(D2183:D2895,'Факторы ликвидности'!C$4:L$2204,8,FALSE),0)</f>
        <v>0</v>
      </c>
      <c r="N2183">
        <f>IFERROR(VLOOKUP(D2183:D2895,'Факторы ликвидности'!C$4:L$2204,10,FALSE),0)</f>
        <v>39.99</v>
      </c>
    </row>
    <row r="2184" spans="2:14" x14ac:dyDescent="0.3">
      <c r="B2184">
        <v>2180</v>
      </c>
      <c r="C2184" s="16">
        <f t="shared" si="39"/>
        <v>3</v>
      </c>
      <c r="D2184" s="17">
        <v>41612</v>
      </c>
      <c r="E2184">
        <f>IFERROR(VLOOKUP(D2183:D2896,'Остатки на корсчетах'!B$3:D$4956,2,FALSE),0)</f>
        <v>929.3</v>
      </c>
      <c r="F2184">
        <f>IFERROR(VLOOKUP(D2184:D2896,Сальдо!C$3:D$4010,2,FALSE),0)</f>
        <v>-576.1</v>
      </c>
      <c r="G2184">
        <f>IFERROR(VLOOKUP(D2184:D2896,'Факторы ликвидности'!C$4:L$2204,2,FALSE),0)</f>
        <v>-13.08</v>
      </c>
      <c r="H2184">
        <f>IFERROR(VLOOKUP(D2184:D2896,'Факторы ликвидности'!C$4:L$2204,3,FALSE),0)</f>
        <v>16.07</v>
      </c>
      <c r="I2184">
        <f>IFERROR(VLOOKUP(D2184:D2896,'Факторы ликвидности'!C$4:L$2204,4,FALSE),0)</f>
        <v>0</v>
      </c>
      <c r="J2184">
        <f>IFERROR(VLOOKUP(D2184:D2896,'Факторы ликвидности'!C$4:L$2204,5,FALSE),0)</f>
        <v>0</v>
      </c>
      <c r="K2184">
        <f>IFERROR(VLOOKUP(D2184:D2896,'Факторы ликвидности'!C$4:L$2204,6,FALSE),0)</f>
        <v>0</v>
      </c>
      <c r="L2184">
        <f>IFERROR(VLOOKUP(D2184:D2896,'Факторы ликвидности'!C$4:L$2204,7,FALSE),0)</f>
        <v>0</v>
      </c>
      <c r="M2184">
        <f>IFERROR(VLOOKUP(D2184:D2896,'Факторы ликвидности'!C$4:L$2204,8,FALSE),0)</f>
        <v>0</v>
      </c>
      <c r="N2184">
        <f>IFERROR(VLOOKUP(D2184:D2896,'Факторы ликвидности'!C$4:L$2204,10,FALSE),0)</f>
        <v>-143.83000000000001</v>
      </c>
    </row>
    <row r="2185" spans="2:14" x14ac:dyDescent="0.3">
      <c r="B2185">
        <v>2181</v>
      </c>
      <c r="C2185" s="18">
        <f t="shared" si="39"/>
        <v>2</v>
      </c>
      <c r="D2185" s="8">
        <v>41611</v>
      </c>
      <c r="E2185">
        <f>IFERROR(VLOOKUP(D2184:D2897,'Остатки на корсчетах'!B$3:D$4956,2,FALSE),0)</f>
        <v>1005.3</v>
      </c>
      <c r="F2185">
        <f>IFERROR(VLOOKUP(D2185:D2897,Сальдо!C$3:D$4010,2,FALSE),0)</f>
        <v>-447.9</v>
      </c>
      <c r="G2185">
        <f>IFERROR(VLOOKUP(D2185:D2897,'Факторы ликвидности'!C$4:L$2204,2,FALSE),0)</f>
        <v>-1.92</v>
      </c>
      <c r="H2185">
        <f>IFERROR(VLOOKUP(D2185:D2897,'Факторы ликвидности'!C$4:L$2204,3,FALSE),0)</f>
        <v>44.69</v>
      </c>
      <c r="I2185">
        <f>IFERROR(VLOOKUP(D2185:D2897,'Факторы ликвидности'!C$4:L$2204,4,FALSE),0)</f>
        <v>0</v>
      </c>
      <c r="J2185">
        <f>IFERROR(VLOOKUP(D2185:D2897,'Факторы ликвидности'!C$4:L$2204,5,FALSE),0)</f>
        <v>0</v>
      </c>
      <c r="K2185">
        <f>IFERROR(VLOOKUP(D2185:D2897,'Факторы ликвидности'!C$4:L$2204,6,FALSE),0)</f>
        <v>0</v>
      </c>
      <c r="L2185">
        <f>IFERROR(VLOOKUP(D2185:D2897,'Факторы ликвидности'!C$4:L$2204,7,FALSE),0)</f>
        <v>0</v>
      </c>
      <c r="M2185">
        <f>IFERROR(VLOOKUP(D2185:D2897,'Факторы ликвидности'!C$4:L$2204,8,FALSE),0)</f>
        <v>0</v>
      </c>
      <c r="N2185">
        <f>IFERROR(VLOOKUP(D2185:D2897,'Факторы ликвидности'!C$4:L$2204,10,FALSE),0)</f>
        <v>-112.16</v>
      </c>
    </row>
    <row r="2186" spans="2:14" x14ac:dyDescent="0.3">
      <c r="B2186">
        <v>2182</v>
      </c>
      <c r="C2186" s="18">
        <f t="shared" si="39"/>
        <v>1</v>
      </c>
      <c r="D2186" s="8">
        <v>41610</v>
      </c>
      <c r="E2186">
        <f>IFERROR(VLOOKUP(D2185:D2898,'Остатки на корсчетах'!B$3:D$4956,2,FALSE),0)</f>
        <v>1004.7</v>
      </c>
      <c r="F2186">
        <f>IFERROR(VLOOKUP(D2186:D2898,Сальдо!C$3:D$4010,2,FALSE),0)</f>
        <v>-529.1</v>
      </c>
      <c r="G2186">
        <f>IFERROR(VLOOKUP(D2186:D2898,'Факторы ликвидности'!C$4:L$2204,2,FALSE),0)</f>
        <v>7.4</v>
      </c>
      <c r="H2186">
        <f>IFERROR(VLOOKUP(D2186:D2898,'Факторы ликвидности'!C$4:L$2204,3,FALSE),0)</f>
        <v>75.37</v>
      </c>
      <c r="I2186">
        <f>IFERROR(VLOOKUP(D2186:D2898,'Факторы ликвидности'!C$4:L$2204,4,FALSE),0)</f>
        <v>0</v>
      </c>
      <c r="J2186">
        <f>IFERROR(VLOOKUP(D2186:D2898,'Факторы ликвидности'!C$4:L$2204,5,FALSE),0)</f>
        <v>0</v>
      </c>
      <c r="K2186">
        <f>IFERROR(VLOOKUP(D2186:D2898,'Факторы ликвидности'!C$4:L$2204,6,FALSE),0)</f>
        <v>0</v>
      </c>
      <c r="L2186">
        <f>IFERROR(VLOOKUP(D2186:D2898,'Факторы ликвидности'!C$4:L$2204,7,FALSE),0)</f>
        <v>0</v>
      </c>
      <c r="M2186">
        <f>IFERROR(VLOOKUP(D2186:D2898,'Факторы ликвидности'!C$4:L$2204,8,FALSE),0)</f>
        <v>0</v>
      </c>
      <c r="N2186">
        <f>IFERROR(VLOOKUP(D2186:D2898,'Факторы ликвидности'!C$4:L$2204,10,FALSE),0)</f>
        <v>-75.540000000000006</v>
      </c>
    </row>
    <row r="2187" spans="2:14" x14ac:dyDescent="0.3">
      <c r="B2187">
        <v>2183</v>
      </c>
      <c r="C2187" s="18">
        <f t="shared" si="39"/>
        <v>7</v>
      </c>
      <c r="D2187" s="19">
        <v>41609</v>
      </c>
      <c r="E2187">
        <f>IFERROR(VLOOKUP(D2186:D2899,'Остатки на корсчетах'!B$3:D$4956,2,FALSE),0)</f>
        <v>0</v>
      </c>
      <c r="F2187">
        <f>IFERROR(VLOOKUP(D2187:D2899,Сальдо!C$3:D$4010,2,FALSE),0)</f>
        <v>0</v>
      </c>
      <c r="G2187">
        <f>IFERROR(VLOOKUP(D2187:D2899,'Факторы ликвидности'!C$4:L$2204,2,FALSE),0)</f>
        <v>0</v>
      </c>
      <c r="H2187">
        <f>IFERROR(VLOOKUP(D2187:D2899,'Факторы ликвидности'!C$4:L$2204,3,FALSE),0)</f>
        <v>0</v>
      </c>
      <c r="I2187">
        <f>IFERROR(VLOOKUP(D2187:D2899,'Факторы ликвидности'!C$4:L$2204,4,FALSE),0)</f>
        <v>0</v>
      </c>
      <c r="J2187">
        <f>IFERROR(VLOOKUP(D2187:D2899,'Факторы ликвидности'!C$4:L$2204,5,FALSE),0)</f>
        <v>0</v>
      </c>
      <c r="K2187">
        <f>IFERROR(VLOOKUP(D2187:D2899,'Факторы ликвидности'!C$4:L$2204,6,FALSE),0)</f>
        <v>0</v>
      </c>
      <c r="L2187">
        <f>IFERROR(VLOOKUP(D2187:D2899,'Факторы ликвидности'!C$4:L$2204,7,FALSE),0)</f>
        <v>0</v>
      </c>
      <c r="M2187">
        <f>IFERROR(VLOOKUP(D2187:D2899,'Факторы ликвидности'!C$4:L$2204,8,FALSE),0)</f>
        <v>0</v>
      </c>
      <c r="N2187">
        <f>IFERROR(VLOOKUP(D2187:D2899,'Факторы ликвидности'!C$4:L$2204,10,FALSE),0)</f>
        <v>0</v>
      </c>
    </row>
    <row r="2188" spans="2:14" x14ac:dyDescent="0.3">
      <c r="B2188">
        <v>2184</v>
      </c>
      <c r="C2188" s="18">
        <f t="shared" si="39"/>
        <v>6</v>
      </c>
      <c r="D2188" s="19">
        <v>41608</v>
      </c>
      <c r="E2188">
        <f>IFERROR(VLOOKUP(D2187:D2900,'Остатки на корсчетах'!B$3:D$4956,2,FALSE),0)</f>
        <v>0</v>
      </c>
      <c r="F2188">
        <f>IFERROR(VLOOKUP(D2188:D2900,Сальдо!C$3:D$4010,2,FALSE),0)</f>
        <v>0</v>
      </c>
      <c r="G2188">
        <f>IFERROR(VLOOKUP(D2188:D2900,'Факторы ликвидности'!C$4:L$2204,2,FALSE),0)</f>
        <v>0</v>
      </c>
      <c r="H2188">
        <f>IFERROR(VLOOKUP(D2188:D2900,'Факторы ликвидности'!C$4:L$2204,3,FALSE),0)</f>
        <v>0</v>
      </c>
      <c r="I2188">
        <f>IFERROR(VLOOKUP(D2188:D2900,'Факторы ликвидности'!C$4:L$2204,4,FALSE),0)</f>
        <v>0</v>
      </c>
      <c r="J2188">
        <f>IFERROR(VLOOKUP(D2188:D2900,'Факторы ликвидности'!C$4:L$2204,5,FALSE),0)</f>
        <v>0</v>
      </c>
      <c r="K2188">
        <f>IFERROR(VLOOKUP(D2188:D2900,'Факторы ликвидности'!C$4:L$2204,6,FALSE),0)</f>
        <v>0</v>
      </c>
      <c r="L2188">
        <f>IFERROR(VLOOKUP(D2188:D2900,'Факторы ликвидности'!C$4:L$2204,7,FALSE),0)</f>
        <v>0</v>
      </c>
      <c r="M2188">
        <f>IFERROR(VLOOKUP(D2188:D2900,'Факторы ликвидности'!C$4:L$2204,8,FALSE),0)</f>
        <v>0</v>
      </c>
      <c r="N2188">
        <f>IFERROR(VLOOKUP(D2188:D2900,'Факторы ликвидности'!C$4:L$2204,10,FALSE),0)</f>
        <v>0</v>
      </c>
    </row>
    <row r="2189" spans="2:14" x14ac:dyDescent="0.3">
      <c r="B2189">
        <v>2185</v>
      </c>
      <c r="C2189" s="18">
        <f t="shared" si="39"/>
        <v>5</v>
      </c>
      <c r="D2189" s="19">
        <v>41607</v>
      </c>
      <c r="E2189">
        <f>IFERROR(VLOOKUP(D2188:D2901,'Остатки на корсчетах'!B$3:D$4956,2,FALSE),0)</f>
        <v>919.7</v>
      </c>
      <c r="F2189">
        <f>IFERROR(VLOOKUP(D2189:D2901,Сальдо!C$3:D$4010,2,FALSE),0)</f>
        <v>-397.4</v>
      </c>
      <c r="G2189">
        <f>IFERROR(VLOOKUP(D2189:D2901,'Факторы ликвидности'!C$4:L$2204,2,FALSE),0)</f>
        <v>-21.14</v>
      </c>
      <c r="H2189">
        <f>IFERROR(VLOOKUP(D2189:D2901,'Факторы ликвидности'!C$4:L$2204,3,FALSE),0)</f>
        <v>-15.01</v>
      </c>
      <c r="I2189">
        <f>IFERROR(VLOOKUP(D2189:D2901,'Факторы ликвидности'!C$4:L$2204,4,FALSE),0)</f>
        <v>0</v>
      </c>
      <c r="J2189">
        <f>IFERROR(VLOOKUP(D2189:D2901,'Факторы ликвидности'!C$4:L$2204,5,FALSE),0)</f>
        <v>0</v>
      </c>
      <c r="K2189">
        <f>IFERROR(VLOOKUP(D2189:D2901,'Факторы ликвидности'!C$4:L$2204,6,FALSE),0)</f>
        <v>0</v>
      </c>
      <c r="L2189">
        <f>IFERROR(VLOOKUP(D2189:D2901,'Факторы ликвидности'!C$4:L$2204,7,FALSE),0)</f>
        <v>0</v>
      </c>
      <c r="M2189">
        <f>IFERROR(VLOOKUP(D2189:D2901,'Факторы ликвидности'!C$4:L$2204,8,FALSE),0)</f>
        <v>0.04</v>
      </c>
      <c r="N2189">
        <f>IFERROR(VLOOKUP(D2189:D2901,'Факторы ликвидности'!C$4:L$2204,10,FALSE),0)</f>
        <v>133.69</v>
      </c>
    </row>
    <row r="2190" spans="2:14" x14ac:dyDescent="0.3">
      <c r="B2190">
        <v>2186</v>
      </c>
      <c r="C2190" s="18">
        <f t="shared" si="39"/>
        <v>4</v>
      </c>
      <c r="D2190" s="19">
        <v>41606</v>
      </c>
      <c r="E2190">
        <f>IFERROR(VLOOKUP(D2189:D2902,'Остатки на корсчетах'!B$3:D$4956,2,FALSE),0)</f>
        <v>913</v>
      </c>
      <c r="F2190">
        <f>IFERROR(VLOOKUP(D2190:D2902,Сальдо!C$3:D$4010,2,FALSE),0)</f>
        <v>-230.9</v>
      </c>
      <c r="G2190">
        <f>IFERROR(VLOOKUP(D2190:D2902,'Факторы ликвидности'!C$4:L$2204,2,FALSE),0)</f>
        <v>-11.62</v>
      </c>
      <c r="H2190">
        <f>IFERROR(VLOOKUP(D2190:D2902,'Факторы ликвидности'!C$4:L$2204,3,FALSE),0)</f>
        <v>-32.979999999999997</v>
      </c>
      <c r="I2190">
        <f>IFERROR(VLOOKUP(D2190:D2902,'Факторы ликвидности'!C$4:L$2204,4,FALSE),0)</f>
        <v>0</v>
      </c>
      <c r="J2190">
        <f>IFERROR(VLOOKUP(D2190:D2902,'Факторы ликвидности'!C$4:L$2204,5,FALSE),0)</f>
        <v>0</v>
      </c>
      <c r="K2190">
        <f>IFERROR(VLOOKUP(D2190:D2902,'Факторы ликвидности'!C$4:L$2204,6,FALSE),0)</f>
        <v>0</v>
      </c>
      <c r="L2190">
        <f>IFERROR(VLOOKUP(D2190:D2902,'Факторы ликвидности'!C$4:L$2204,7,FALSE),0)</f>
        <v>0</v>
      </c>
      <c r="M2190">
        <f>IFERROR(VLOOKUP(D2190:D2902,'Факторы ликвидности'!C$4:L$2204,8,FALSE),0)</f>
        <v>0</v>
      </c>
      <c r="N2190">
        <f>IFERROR(VLOOKUP(D2190:D2902,'Факторы ликвидности'!C$4:L$2204,10,FALSE),0)</f>
        <v>52</v>
      </c>
    </row>
    <row r="2191" spans="2:14" x14ac:dyDescent="0.3">
      <c r="B2191">
        <v>2187</v>
      </c>
      <c r="C2191" s="18">
        <f t="shared" si="39"/>
        <v>3</v>
      </c>
      <c r="D2191" s="19">
        <v>41605</v>
      </c>
      <c r="E2191">
        <f>IFERROR(VLOOKUP(D2190:D2903,'Остатки на корсчетах'!B$3:D$4956,2,FALSE),0)</f>
        <v>894.1</v>
      </c>
      <c r="F2191">
        <f>IFERROR(VLOOKUP(D2191:D2903,Сальдо!C$3:D$4010,2,FALSE),0)</f>
        <v>-286.7</v>
      </c>
      <c r="G2191">
        <f>IFERROR(VLOOKUP(D2191:D2903,'Факторы ликвидности'!C$4:L$2204,2,FALSE),0)</f>
        <v>8.77</v>
      </c>
      <c r="H2191">
        <f>IFERROR(VLOOKUP(D2191:D2903,'Факторы ликвидности'!C$4:L$2204,3,FALSE),0)</f>
        <v>-35.369999999999997</v>
      </c>
      <c r="I2191">
        <f>IFERROR(VLOOKUP(D2191:D2903,'Факторы ликвидности'!C$4:L$2204,4,FALSE),0)</f>
        <v>0</v>
      </c>
      <c r="J2191">
        <f>IFERROR(VLOOKUP(D2191:D2903,'Факторы ликвидности'!C$4:L$2204,5,FALSE),0)</f>
        <v>0</v>
      </c>
      <c r="K2191">
        <f>IFERROR(VLOOKUP(D2191:D2903,'Факторы ликвидности'!C$4:L$2204,6,FALSE),0)</f>
        <v>0</v>
      </c>
      <c r="L2191">
        <f>IFERROR(VLOOKUP(D2191:D2903,'Факторы ликвидности'!C$4:L$2204,7,FALSE),0)</f>
        <v>0</v>
      </c>
      <c r="M2191">
        <f>IFERROR(VLOOKUP(D2191:D2903,'Факторы ликвидности'!C$4:L$2204,8,FALSE),0)</f>
        <v>0</v>
      </c>
      <c r="N2191">
        <f>IFERROR(VLOOKUP(D2191:D2903,'Факторы ликвидности'!C$4:L$2204,10,FALSE),0)</f>
        <v>52.05</v>
      </c>
    </row>
    <row r="2192" spans="2:14" x14ac:dyDescent="0.3">
      <c r="B2192">
        <v>2188</v>
      </c>
      <c r="C2192" s="16">
        <f t="shared" si="39"/>
        <v>2</v>
      </c>
      <c r="D2192" s="17">
        <v>41604</v>
      </c>
      <c r="E2192">
        <f>IFERROR(VLOOKUP(D2191:D2904,'Остатки на корсчетах'!B$3:D$4956,2,FALSE),0)</f>
        <v>897.8</v>
      </c>
      <c r="F2192">
        <f>IFERROR(VLOOKUP(D2192:D2904,Сальдо!C$3:D$4010,2,FALSE),0)</f>
        <v>-404.7</v>
      </c>
      <c r="G2192">
        <f>IFERROR(VLOOKUP(D2192:D2904,'Факторы ликвидности'!C$4:L$2204,2,FALSE),0)</f>
        <v>24.15</v>
      </c>
      <c r="H2192">
        <f>IFERROR(VLOOKUP(D2192:D2904,'Факторы ликвидности'!C$4:L$2204,3,FALSE),0)</f>
        <v>44.08</v>
      </c>
      <c r="I2192">
        <f>IFERROR(VLOOKUP(D2192:D2904,'Факторы ликвидности'!C$4:L$2204,4,FALSE),0)</f>
        <v>0</v>
      </c>
      <c r="J2192">
        <f>IFERROR(VLOOKUP(D2192:D2904,'Факторы ликвидности'!C$4:L$2204,5,FALSE),0)</f>
        <v>0</v>
      </c>
      <c r="K2192">
        <f>IFERROR(VLOOKUP(D2192:D2904,'Факторы ликвидности'!C$4:L$2204,6,FALSE),0)</f>
        <v>0</v>
      </c>
      <c r="L2192">
        <f>IFERROR(VLOOKUP(D2192:D2904,'Факторы ликвидности'!C$4:L$2204,7,FALSE),0)</f>
        <v>0</v>
      </c>
      <c r="M2192">
        <f>IFERROR(VLOOKUP(D2192:D2904,'Факторы ликвидности'!C$4:L$2204,8,FALSE),0)</f>
        <v>0</v>
      </c>
      <c r="N2192">
        <f>IFERROR(VLOOKUP(D2192:D2904,'Факторы ликвидности'!C$4:L$2204,10,FALSE),0)</f>
        <v>-65.349999999999994</v>
      </c>
    </row>
    <row r="2193" spans="2:14" x14ac:dyDescent="0.3">
      <c r="B2193">
        <v>2189</v>
      </c>
      <c r="C2193" s="16">
        <f t="shared" si="39"/>
        <v>1</v>
      </c>
      <c r="D2193" s="17">
        <v>41603</v>
      </c>
      <c r="E2193">
        <f>IFERROR(VLOOKUP(D2192:D2905,'Остатки на корсчетах'!B$3:D$4956,2,FALSE),0)</f>
        <v>911.4</v>
      </c>
      <c r="F2193">
        <f>IFERROR(VLOOKUP(D2193:D2905,Сальдо!C$3:D$4010,2,FALSE),0)</f>
        <v>-191.9</v>
      </c>
      <c r="G2193">
        <f>IFERROR(VLOOKUP(D2193:D2905,'Факторы ликвидности'!C$4:L$2204,2,FALSE),0)</f>
        <v>31.91</v>
      </c>
      <c r="H2193">
        <f>IFERROR(VLOOKUP(D2193:D2905,'Факторы ликвидности'!C$4:L$2204,3,FALSE),0)</f>
        <v>-253.55</v>
      </c>
      <c r="I2193">
        <f>IFERROR(VLOOKUP(D2193:D2905,'Факторы ликвидности'!C$4:L$2204,4,FALSE),0)</f>
        <v>0</v>
      </c>
      <c r="J2193">
        <f>IFERROR(VLOOKUP(D2193:D2905,'Факторы ликвидности'!C$4:L$2204,5,FALSE),0)</f>
        <v>0</v>
      </c>
      <c r="K2193">
        <f>IFERROR(VLOOKUP(D2193:D2905,'Факторы ликвидности'!C$4:L$2204,6,FALSE),0)</f>
        <v>0</v>
      </c>
      <c r="L2193">
        <f>IFERROR(VLOOKUP(D2193:D2905,'Факторы ликвидности'!C$4:L$2204,7,FALSE),0)</f>
        <v>0</v>
      </c>
      <c r="M2193">
        <f>IFERROR(VLOOKUP(D2193:D2905,'Факторы ликвидности'!C$4:L$2204,8,FALSE),0)</f>
        <v>0</v>
      </c>
      <c r="N2193">
        <f>IFERROR(VLOOKUP(D2193:D2905,'Факторы ликвидности'!C$4:L$2204,10,FALSE),0)</f>
        <v>214.55</v>
      </c>
    </row>
    <row r="2194" spans="2:14" x14ac:dyDescent="0.3">
      <c r="B2194">
        <v>2190</v>
      </c>
      <c r="C2194" s="16">
        <f t="shared" si="39"/>
        <v>7</v>
      </c>
      <c r="D2194" s="17">
        <v>41602</v>
      </c>
      <c r="E2194">
        <f>IFERROR(VLOOKUP(D2193:D2906,'Остатки на корсчетах'!B$3:D$4956,2,FALSE),0)</f>
        <v>0</v>
      </c>
      <c r="F2194">
        <f>IFERROR(VLOOKUP(D2194:D2906,Сальдо!C$3:D$4010,2,FALSE),0)</f>
        <v>0</v>
      </c>
      <c r="G2194">
        <f>IFERROR(VLOOKUP(D2194:D2906,'Факторы ликвидности'!C$4:L$2204,2,FALSE),0)</f>
        <v>0</v>
      </c>
      <c r="H2194">
        <f>IFERROR(VLOOKUP(D2194:D2906,'Факторы ликвидности'!C$4:L$2204,3,FALSE),0)</f>
        <v>0</v>
      </c>
      <c r="I2194">
        <f>IFERROR(VLOOKUP(D2194:D2906,'Факторы ликвидности'!C$4:L$2204,4,FALSE),0)</f>
        <v>0</v>
      </c>
      <c r="J2194">
        <f>IFERROR(VLOOKUP(D2194:D2906,'Факторы ликвидности'!C$4:L$2204,5,FALSE),0)</f>
        <v>0</v>
      </c>
      <c r="K2194">
        <f>IFERROR(VLOOKUP(D2194:D2906,'Факторы ликвидности'!C$4:L$2204,6,FALSE),0)</f>
        <v>0</v>
      </c>
      <c r="L2194">
        <f>IFERROR(VLOOKUP(D2194:D2906,'Факторы ликвидности'!C$4:L$2204,7,FALSE),0)</f>
        <v>0</v>
      </c>
      <c r="M2194">
        <f>IFERROR(VLOOKUP(D2194:D2906,'Факторы ликвидности'!C$4:L$2204,8,FALSE),0)</f>
        <v>0</v>
      </c>
      <c r="N2194">
        <f>IFERROR(VLOOKUP(D2194:D2906,'Факторы ликвидности'!C$4:L$2204,10,FALSE),0)</f>
        <v>0</v>
      </c>
    </row>
    <row r="2195" spans="2:14" x14ac:dyDescent="0.3">
      <c r="B2195">
        <v>2191</v>
      </c>
      <c r="C2195" s="16">
        <f t="shared" si="39"/>
        <v>6</v>
      </c>
      <c r="D2195" s="17">
        <v>41601</v>
      </c>
      <c r="E2195">
        <f>IFERROR(VLOOKUP(D2194:D2907,'Остатки на корсчетах'!B$3:D$4956,2,FALSE),0)</f>
        <v>0</v>
      </c>
      <c r="F2195">
        <f>IFERROR(VLOOKUP(D2195:D2907,Сальдо!C$3:D$4010,2,FALSE),0)</f>
        <v>0</v>
      </c>
      <c r="G2195">
        <f>IFERROR(VLOOKUP(D2195:D2907,'Факторы ликвидности'!C$4:L$2204,2,FALSE),0)</f>
        <v>0</v>
      </c>
      <c r="H2195">
        <f>IFERROR(VLOOKUP(D2195:D2907,'Факторы ликвидности'!C$4:L$2204,3,FALSE),0)</f>
        <v>0</v>
      </c>
      <c r="I2195">
        <f>IFERROR(VLOOKUP(D2195:D2907,'Факторы ликвидности'!C$4:L$2204,4,FALSE),0)</f>
        <v>0</v>
      </c>
      <c r="J2195">
        <f>IFERROR(VLOOKUP(D2195:D2907,'Факторы ликвидности'!C$4:L$2204,5,FALSE),0)</f>
        <v>0</v>
      </c>
      <c r="K2195">
        <f>IFERROR(VLOOKUP(D2195:D2907,'Факторы ликвидности'!C$4:L$2204,6,FALSE),0)</f>
        <v>0</v>
      </c>
      <c r="L2195">
        <f>IFERROR(VLOOKUP(D2195:D2907,'Факторы ликвидности'!C$4:L$2204,7,FALSE),0)</f>
        <v>0</v>
      </c>
      <c r="M2195">
        <f>IFERROR(VLOOKUP(D2195:D2907,'Факторы ликвидности'!C$4:L$2204,8,FALSE),0)</f>
        <v>0</v>
      </c>
      <c r="N2195">
        <f>IFERROR(VLOOKUP(D2195:D2907,'Факторы ликвидности'!C$4:L$2204,10,FALSE),0)</f>
        <v>0</v>
      </c>
    </row>
    <row r="2196" spans="2:14" x14ac:dyDescent="0.3">
      <c r="B2196">
        <v>2192</v>
      </c>
      <c r="C2196" s="16">
        <f t="shared" si="39"/>
        <v>5</v>
      </c>
      <c r="D2196" s="17">
        <v>41600</v>
      </c>
      <c r="E2196">
        <f>IFERROR(VLOOKUP(D2195:D2908,'Остатки на корсчетах'!B$3:D$4956,2,FALSE),0)</f>
        <v>948.5</v>
      </c>
      <c r="F2196">
        <f>IFERROR(VLOOKUP(D2196:D2908,Сальдо!C$3:D$4010,2,FALSE),0)</f>
        <v>-183.4</v>
      </c>
      <c r="G2196">
        <f>IFERROR(VLOOKUP(D2196:D2908,'Факторы ликвидности'!C$4:L$2204,2,FALSE),0)</f>
        <v>-23.05</v>
      </c>
      <c r="H2196">
        <f>IFERROR(VLOOKUP(D2196:D2908,'Факторы ликвидности'!C$4:L$2204,3,FALSE),0)</f>
        <v>-16.010000000000002</v>
      </c>
      <c r="I2196">
        <f>IFERROR(VLOOKUP(D2196:D2908,'Факторы ликвидности'!C$4:L$2204,4,FALSE),0)</f>
        <v>0</v>
      </c>
      <c r="J2196">
        <f>IFERROR(VLOOKUP(D2196:D2908,'Факторы ликвидности'!C$4:L$2204,5,FALSE),0)</f>
        <v>0</v>
      </c>
      <c r="K2196">
        <f>IFERROR(VLOOKUP(D2196:D2908,'Факторы ликвидности'!C$4:L$2204,6,FALSE),0)</f>
        <v>0</v>
      </c>
      <c r="L2196">
        <f>IFERROR(VLOOKUP(D2196:D2908,'Факторы ликвидности'!C$4:L$2204,7,FALSE),0)</f>
        <v>0</v>
      </c>
      <c r="M2196">
        <f>IFERROR(VLOOKUP(D2196:D2908,'Факторы ликвидности'!C$4:L$2204,8,FALSE),0)</f>
        <v>0.09</v>
      </c>
      <c r="N2196">
        <f>IFERROR(VLOOKUP(D2196:D2908,'Факторы ликвидности'!C$4:L$2204,10,FALSE),0)</f>
        <v>8.5399999999999991</v>
      </c>
    </row>
    <row r="2197" spans="2:14" x14ac:dyDescent="0.3">
      <c r="B2197">
        <v>2193</v>
      </c>
      <c r="C2197" s="16">
        <f t="shared" si="39"/>
        <v>4</v>
      </c>
      <c r="D2197" s="17">
        <v>41599</v>
      </c>
      <c r="E2197">
        <f>IFERROR(VLOOKUP(D2196:D2909,'Остатки на корсчетах'!B$3:D$4956,2,FALSE),0)</f>
        <v>881.1</v>
      </c>
      <c r="F2197">
        <f>IFERROR(VLOOKUP(D2197:D2909,Сальдо!C$3:D$4010,2,FALSE),0)</f>
        <v>-137.30000000000001</v>
      </c>
      <c r="G2197">
        <f>IFERROR(VLOOKUP(D2197:D2909,'Факторы ликвидности'!C$4:L$2204,2,FALSE),0)</f>
        <v>-8.93</v>
      </c>
      <c r="H2197">
        <f>IFERROR(VLOOKUP(D2197:D2909,'Факторы ликвидности'!C$4:L$2204,3,FALSE),0)</f>
        <v>36.81</v>
      </c>
      <c r="I2197">
        <f>IFERROR(VLOOKUP(D2197:D2909,'Факторы ликвидности'!C$4:L$2204,4,FALSE),0)</f>
        <v>0</v>
      </c>
      <c r="J2197">
        <f>IFERROR(VLOOKUP(D2197:D2909,'Факторы ликвидности'!C$4:L$2204,5,FALSE),0)</f>
        <v>0</v>
      </c>
      <c r="K2197">
        <f>IFERROR(VLOOKUP(D2197:D2909,'Факторы ликвидности'!C$4:L$2204,6,FALSE),0)</f>
        <v>0</v>
      </c>
      <c r="L2197">
        <f>IFERROR(VLOOKUP(D2197:D2909,'Факторы ликвидности'!C$4:L$2204,7,FALSE),0)</f>
        <v>0</v>
      </c>
      <c r="M2197">
        <f>IFERROR(VLOOKUP(D2197:D2909,'Факторы ликвидности'!C$4:L$2204,8,FALSE),0)</f>
        <v>-0.01</v>
      </c>
      <c r="N2197">
        <f>IFERROR(VLOOKUP(D2197:D2909,'Факторы ликвидности'!C$4:L$2204,10,FALSE),0)</f>
        <v>46.08</v>
      </c>
    </row>
    <row r="2198" spans="2:14" x14ac:dyDescent="0.3">
      <c r="B2198">
        <v>2194</v>
      </c>
      <c r="C2198" s="16">
        <f t="shared" si="39"/>
        <v>3</v>
      </c>
      <c r="D2198" s="17">
        <v>41598</v>
      </c>
      <c r="E2198">
        <f>IFERROR(VLOOKUP(D2197:D2910,'Остатки на корсчетах'!B$3:D$4956,2,FALSE),0)</f>
        <v>950.7</v>
      </c>
      <c r="F2198">
        <f>IFERROR(VLOOKUP(D2198:D2910,Сальдо!C$3:D$4010,2,FALSE),0)</f>
        <v>-37.700000000000003</v>
      </c>
      <c r="G2198">
        <f>IFERROR(VLOOKUP(D2198:D2910,'Факторы ликвидности'!C$4:L$2204,2,FALSE),0)</f>
        <v>0.2</v>
      </c>
      <c r="H2198">
        <f>IFERROR(VLOOKUP(D2198:D2910,'Факторы ликвидности'!C$4:L$2204,3,FALSE),0)</f>
        <v>-159.61000000000001</v>
      </c>
      <c r="I2198">
        <f>IFERROR(VLOOKUP(D2198:D2910,'Факторы ликвидности'!C$4:L$2204,4,FALSE),0)</f>
        <v>0</v>
      </c>
      <c r="J2198">
        <f>IFERROR(VLOOKUP(D2198:D2910,'Факторы ликвидности'!C$4:L$2204,5,FALSE),0)</f>
        <v>0</v>
      </c>
      <c r="K2198">
        <f>IFERROR(VLOOKUP(D2198:D2910,'Факторы ликвидности'!C$4:L$2204,6,FALSE),0)</f>
        <v>0</v>
      </c>
      <c r="L2198">
        <f>IFERROR(VLOOKUP(D2198:D2910,'Факторы ликвидности'!C$4:L$2204,7,FALSE),0)</f>
        <v>0</v>
      </c>
      <c r="M2198">
        <f>IFERROR(VLOOKUP(D2198:D2910,'Факторы ликвидности'!C$4:L$2204,8,FALSE),0)</f>
        <v>-0.02</v>
      </c>
      <c r="N2198">
        <f>IFERROR(VLOOKUP(D2198:D2910,'Факторы ликвидности'!C$4:L$2204,10,FALSE),0)</f>
        <v>96.29</v>
      </c>
    </row>
    <row r="2199" spans="2:14" x14ac:dyDescent="0.3">
      <c r="B2199">
        <v>2195</v>
      </c>
      <c r="C2199" s="18">
        <f t="shared" si="39"/>
        <v>2</v>
      </c>
      <c r="D2199" s="8">
        <v>41597</v>
      </c>
      <c r="E2199">
        <f>IFERROR(VLOOKUP(D2198:D2911,'Остатки на корсчетах'!B$3:D$4956,2,FALSE),0)</f>
        <v>973</v>
      </c>
      <c r="F2199">
        <f>IFERROR(VLOOKUP(D2199:D2911,Сальдо!C$3:D$4010,2,FALSE),0)</f>
        <v>-159.1</v>
      </c>
      <c r="G2199">
        <f>IFERROR(VLOOKUP(D2199:D2911,'Факторы ликвидности'!C$4:L$2204,2,FALSE),0)</f>
        <v>9.68</v>
      </c>
      <c r="H2199">
        <f>IFERROR(VLOOKUP(D2199:D2911,'Факторы ликвидности'!C$4:L$2204,3,FALSE),0)</f>
        <v>31.06</v>
      </c>
      <c r="I2199">
        <f>IFERROR(VLOOKUP(D2199:D2911,'Факторы ликвидности'!C$4:L$2204,4,FALSE),0)</f>
        <v>0</v>
      </c>
      <c r="J2199">
        <f>IFERROR(VLOOKUP(D2199:D2911,'Факторы ликвидности'!C$4:L$2204,5,FALSE),0)</f>
        <v>0</v>
      </c>
      <c r="K2199">
        <f>IFERROR(VLOOKUP(D2199:D2911,'Факторы ликвидности'!C$4:L$2204,6,FALSE),0)</f>
        <v>0</v>
      </c>
      <c r="L2199">
        <f>IFERROR(VLOOKUP(D2199:D2911,'Факторы ликвидности'!C$4:L$2204,7,FALSE),0)</f>
        <v>0</v>
      </c>
      <c r="M2199">
        <f>IFERROR(VLOOKUP(D2199:D2911,'Факторы ликвидности'!C$4:L$2204,8,FALSE),0)</f>
        <v>-7.35</v>
      </c>
      <c r="N2199">
        <f>IFERROR(VLOOKUP(D2199:D2911,'Факторы ликвидности'!C$4:L$2204,10,FALSE),0)</f>
        <v>-49.12</v>
      </c>
    </row>
    <row r="2200" spans="2:14" x14ac:dyDescent="0.3">
      <c r="B2200">
        <v>2196</v>
      </c>
      <c r="C2200" s="18">
        <f t="shared" si="39"/>
        <v>1</v>
      </c>
      <c r="D2200" s="8">
        <v>41596</v>
      </c>
      <c r="E2200">
        <f>IFERROR(VLOOKUP(D2199:D2912,'Остатки на корсчетах'!B$3:D$4956,2,FALSE),0)</f>
        <v>974.9</v>
      </c>
      <c r="F2200">
        <f>IFERROR(VLOOKUP(D2200:D2912,Сальдо!C$3:D$4010,2,FALSE),0)</f>
        <v>-160.4</v>
      </c>
      <c r="G2200">
        <f>IFERROR(VLOOKUP(D2200:D2912,'Факторы ликвидности'!C$4:L$2204,2,FALSE),0)</f>
        <v>19.920000000000002</v>
      </c>
      <c r="H2200">
        <f>IFERROR(VLOOKUP(D2200:D2912,'Факторы ликвидности'!C$4:L$2204,3,FALSE),0)</f>
        <v>-18.64</v>
      </c>
      <c r="I2200">
        <f>IFERROR(VLOOKUP(D2200:D2912,'Факторы ликвидности'!C$4:L$2204,4,FALSE),0)</f>
        <v>0</v>
      </c>
      <c r="J2200">
        <f>IFERROR(VLOOKUP(D2200:D2912,'Факторы ликвидности'!C$4:L$2204,5,FALSE),0)</f>
        <v>0</v>
      </c>
      <c r="K2200">
        <f>IFERROR(VLOOKUP(D2200:D2912,'Факторы ликвидности'!C$4:L$2204,6,FALSE),0)</f>
        <v>0</v>
      </c>
      <c r="L2200">
        <f>IFERROR(VLOOKUP(D2200:D2912,'Факторы ликвидности'!C$4:L$2204,7,FALSE),0)</f>
        <v>0</v>
      </c>
      <c r="M2200">
        <f>IFERROR(VLOOKUP(D2200:D2912,'Факторы ликвидности'!C$4:L$2204,8,FALSE),0)</f>
        <v>6.24</v>
      </c>
      <c r="N2200">
        <f>IFERROR(VLOOKUP(D2200:D2912,'Факторы ликвидности'!C$4:L$2204,10,FALSE),0)</f>
        <v>-2.86</v>
      </c>
    </row>
    <row r="2201" spans="2:14" x14ac:dyDescent="0.3">
      <c r="B2201">
        <v>2197</v>
      </c>
      <c r="C2201" s="18">
        <f t="shared" si="39"/>
        <v>7</v>
      </c>
      <c r="D2201" s="19">
        <v>41595</v>
      </c>
      <c r="E2201">
        <f>IFERROR(VLOOKUP(D2200:D2913,'Остатки на корсчетах'!B$3:D$4956,2,FALSE),0)</f>
        <v>0</v>
      </c>
      <c r="F2201">
        <f>IFERROR(VLOOKUP(D2201:D2913,Сальдо!C$3:D$4010,2,FALSE),0)</f>
        <v>0</v>
      </c>
      <c r="G2201">
        <f>IFERROR(VLOOKUP(D2201:D2913,'Факторы ликвидности'!C$4:L$2204,2,FALSE),0)</f>
        <v>0</v>
      </c>
      <c r="H2201">
        <f>IFERROR(VLOOKUP(D2201:D2913,'Факторы ликвидности'!C$4:L$2204,3,FALSE),0)</f>
        <v>0</v>
      </c>
      <c r="I2201">
        <f>IFERROR(VLOOKUP(D2201:D2913,'Факторы ликвидности'!C$4:L$2204,4,FALSE),0)</f>
        <v>0</v>
      </c>
      <c r="J2201">
        <f>IFERROR(VLOOKUP(D2201:D2913,'Факторы ликвидности'!C$4:L$2204,5,FALSE),0)</f>
        <v>0</v>
      </c>
      <c r="K2201">
        <f>IFERROR(VLOOKUP(D2201:D2913,'Факторы ликвидности'!C$4:L$2204,6,FALSE),0)</f>
        <v>0</v>
      </c>
      <c r="L2201">
        <f>IFERROR(VLOOKUP(D2201:D2913,'Факторы ликвидности'!C$4:L$2204,7,FALSE),0)</f>
        <v>0</v>
      </c>
      <c r="M2201">
        <f>IFERROR(VLOOKUP(D2201:D2913,'Факторы ликвидности'!C$4:L$2204,8,FALSE),0)</f>
        <v>0</v>
      </c>
      <c r="N2201">
        <f>IFERROR(VLOOKUP(D2201:D2913,'Факторы ликвидности'!C$4:L$2204,10,FALSE),0)</f>
        <v>0</v>
      </c>
    </row>
    <row r="2202" spans="2:14" x14ac:dyDescent="0.3">
      <c r="B2202">
        <v>2198</v>
      </c>
      <c r="C2202" s="18">
        <f t="shared" si="39"/>
        <v>6</v>
      </c>
      <c r="D2202" s="19">
        <v>41594</v>
      </c>
      <c r="E2202">
        <f>IFERROR(VLOOKUP(D2201:D2914,'Остатки на корсчетах'!B$3:D$4956,2,FALSE),0)</f>
        <v>0</v>
      </c>
      <c r="F2202">
        <f>IFERROR(VLOOKUP(D2202:D2914,Сальдо!C$3:D$4010,2,FALSE),0)</f>
        <v>0</v>
      </c>
      <c r="G2202">
        <f>IFERROR(VLOOKUP(D2202:D2914,'Факторы ликвидности'!C$4:L$2204,2,FALSE),0)</f>
        <v>0</v>
      </c>
      <c r="H2202">
        <f>IFERROR(VLOOKUP(D2202:D2914,'Факторы ликвидности'!C$4:L$2204,3,FALSE),0)</f>
        <v>0</v>
      </c>
      <c r="I2202">
        <f>IFERROR(VLOOKUP(D2202:D2914,'Факторы ликвидности'!C$4:L$2204,4,FALSE),0)</f>
        <v>0</v>
      </c>
      <c r="J2202">
        <f>IFERROR(VLOOKUP(D2202:D2914,'Факторы ликвидности'!C$4:L$2204,5,FALSE),0)</f>
        <v>0</v>
      </c>
      <c r="K2202">
        <f>IFERROR(VLOOKUP(D2202:D2914,'Факторы ликвидности'!C$4:L$2204,6,FALSE),0)</f>
        <v>0</v>
      </c>
      <c r="L2202">
        <f>IFERROR(VLOOKUP(D2202:D2914,'Факторы ликвидности'!C$4:L$2204,7,FALSE),0)</f>
        <v>0</v>
      </c>
      <c r="M2202">
        <f>IFERROR(VLOOKUP(D2202:D2914,'Факторы ликвидности'!C$4:L$2204,8,FALSE),0)</f>
        <v>0</v>
      </c>
      <c r="N2202">
        <f>IFERROR(VLOOKUP(D2202:D2914,'Факторы ликвидности'!C$4:L$2204,10,FALSE),0)</f>
        <v>0</v>
      </c>
    </row>
    <row r="2203" spans="2:14" x14ac:dyDescent="0.3">
      <c r="B2203">
        <v>2199</v>
      </c>
      <c r="C2203" s="18">
        <f t="shared" si="39"/>
        <v>5</v>
      </c>
      <c r="D2203" s="19">
        <v>41593</v>
      </c>
      <c r="E2203">
        <f>IFERROR(VLOOKUP(D2202:D2915,'Остатки на корсчетах'!B$3:D$4956,2,FALSE),0)</f>
        <v>991.9</v>
      </c>
      <c r="F2203">
        <f>IFERROR(VLOOKUP(D2203:D2915,Сальдо!C$3:D$4010,2,FALSE),0)</f>
        <v>-118.8</v>
      </c>
      <c r="G2203">
        <f>IFERROR(VLOOKUP(D2203:D2915,'Факторы ликвидности'!C$4:L$2204,2,FALSE),0)</f>
        <v>-45.77</v>
      </c>
      <c r="H2203">
        <f>IFERROR(VLOOKUP(D2203:D2915,'Факторы ликвидности'!C$4:L$2204,3,FALSE),0)</f>
        <v>-8.74</v>
      </c>
      <c r="I2203">
        <f>IFERROR(VLOOKUP(D2203:D2915,'Факторы ликвидности'!C$4:L$2204,4,FALSE),0)</f>
        <v>0</v>
      </c>
      <c r="J2203">
        <f>IFERROR(VLOOKUP(D2203:D2915,'Факторы ликвидности'!C$4:L$2204,5,FALSE),0)</f>
        <v>0</v>
      </c>
      <c r="K2203">
        <f>IFERROR(VLOOKUP(D2203:D2915,'Факторы ликвидности'!C$4:L$2204,6,FALSE),0)</f>
        <v>0</v>
      </c>
      <c r="L2203">
        <f>IFERROR(VLOOKUP(D2203:D2915,'Факторы ликвидности'!C$4:L$2204,7,FALSE),0)</f>
        <v>0</v>
      </c>
      <c r="M2203">
        <f>IFERROR(VLOOKUP(D2203:D2915,'Факторы ликвидности'!C$4:L$2204,8,FALSE),0)</f>
        <v>-0.18</v>
      </c>
      <c r="N2203">
        <f>IFERROR(VLOOKUP(D2203:D2915,'Факторы ликвидности'!C$4:L$2204,10,FALSE),0)</f>
        <v>44.19</v>
      </c>
    </row>
    <row r="2204" spans="2:14" x14ac:dyDescent="0.3">
      <c r="B2204">
        <v>2200</v>
      </c>
      <c r="C2204" s="18">
        <f t="shared" si="39"/>
        <v>4</v>
      </c>
      <c r="D2204" s="19">
        <v>41592</v>
      </c>
      <c r="E2204">
        <f>IFERROR(VLOOKUP(D2203:D2916,'Остатки на корсчетах'!B$3:D$4956,2,FALSE),0)</f>
        <v>999.5</v>
      </c>
      <c r="F2204">
        <f>IFERROR(VLOOKUP(D2204:D2916,Сальдо!C$3:D$4010,2,FALSE),0)</f>
        <v>-43</v>
      </c>
      <c r="G2204">
        <f>IFERROR(VLOOKUP(D2204:D2916,'Факторы ликвидности'!C$4:L$2204,2,FALSE),0)</f>
        <v>-38.46</v>
      </c>
      <c r="H2204">
        <f>IFERROR(VLOOKUP(D2204:D2916,'Факторы ликвидности'!C$4:L$2204,3,FALSE),0)</f>
        <v>-35.31</v>
      </c>
      <c r="I2204">
        <f>IFERROR(VLOOKUP(D2204:D2916,'Факторы ликвидности'!C$4:L$2204,4,FALSE),0)</f>
        <v>0</v>
      </c>
      <c r="J2204">
        <f>IFERROR(VLOOKUP(D2204:D2916,'Факторы ликвидности'!C$4:L$2204,5,FALSE),0)</f>
        <v>0</v>
      </c>
      <c r="K2204">
        <f>IFERROR(VLOOKUP(D2204:D2916,'Факторы ликвидности'!C$4:L$2204,6,FALSE),0)</f>
        <v>0</v>
      </c>
      <c r="L2204">
        <f>IFERROR(VLOOKUP(D2204:D2916,'Факторы ликвидности'!C$4:L$2204,7,FALSE),0)</f>
        <v>0</v>
      </c>
      <c r="M2204">
        <f>IFERROR(VLOOKUP(D2204:D2916,'Факторы ликвидности'!C$4:L$2204,8,FALSE),0)</f>
        <v>0</v>
      </c>
      <c r="N2204">
        <f>IFERROR(VLOOKUP(D2204:D2916,'Факторы ликвидности'!C$4:L$2204,10,FALSE),0)</f>
        <v>72.790000000000006</v>
      </c>
    </row>
    <row r="2205" spans="2:14" x14ac:dyDescent="0.3">
      <c r="B2205">
        <v>2201</v>
      </c>
      <c r="C2205" s="18">
        <f t="shared" si="39"/>
        <v>3</v>
      </c>
      <c r="D2205" s="19">
        <v>41591</v>
      </c>
      <c r="E2205">
        <f>IFERROR(VLOOKUP(D2204:D2917,'Остатки на корсчетах'!B$3:D$4956,2,FALSE),0)</f>
        <v>1000</v>
      </c>
      <c r="F2205">
        <f>IFERROR(VLOOKUP(D2205:D2917,Сальдо!C$3:D$4010,2,FALSE),0)</f>
        <v>114.8</v>
      </c>
      <c r="G2205">
        <f>IFERROR(VLOOKUP(D2205:D2917,'Факторы ликвидности'!C$4:L$2204,2,FALSE),0)</f>
        <v>-14.27</v>
      </c>
      <c r="H2205">
        <f>IFERROR(VLOOKUP(D2205:D2917,'Факторы ликвидности'!C$4:L$2204,3,FALSE),0)</f>
        <v>-142.38999999999999</v>
      </c>
      <c r="I2205">
        <f>IFERROR(VLOOKUP(D2205:D2917,'Факторы ликвидности'!C$4:L$2204,4,FALSE),0)</f>
        <v>0</v>
      </c>
      <c r="J2205">
        <f>IFERROR(VLOOKUP(D2205:D2917,'Факторы ликвидности'!C$4:L$2204,5,FALSE),0)</f>
        <v>0</v>
      </c>
      <c r="K2205">
        <f>IFERROR(VLOOKUP(D2205:D2917,'Факторы ликвидности'!C$4:L$2204,6,FALSE),0)</f>
        <v>0</v>
      </c>
      <c r="L2205">
        <f>IFERROR(VLOOKUP(D2205:D2917,'Факторы ликвидности'!C$4:L$2204,7,FALSE),0)</f>
        <v>0</v>
      </c>
      <c r="M2205">
        <f>IFERROR(VLOOKUP(D2205:D2917,'Факторы ликвидности'!C$4:L$2204,8,FALSE),0)</f>
        <v>0</v>
      </c>
      <c r="N2205">
        <f>IFERROR(VLOOKUP(D2205:D2917,'Факторы ликвидности'!C$4:L$2204,10,FALSE),0)</f>
        <v>162.63999999999999</v>
      </c>
    </row>
    <row r="2206" spans="2:14" x14ac:dyDescent="0.3">
      <c r="C2206" s="16">
        <f t="shared" si="39"/>
        <v>2</v>
      </c>
      <c r="D2206" s="17">
        <v>41590</v>
      </c>
      <c r="E2206">
        <f>IFERROR(VLOOKUP(D2205:D2918,'Остатки на корсчетах'!B$3:D$4956,2,FALSE),0)</f>
        <v>922.7</v>
      </c>
      <c r="F2206">
        <f>IFERROR(VLOOKUP(D2206:D2918,Сальдо!C$3:D$4010,2,FALSE),0)</f>
        <v>-101.2</v>
      </c>
      <c r="G2206">
        <f>IFERROR(VLOOKUP(D2206:D2918,'Факторы ликвидности'!C$4:L$2204,2,FALSE),0)</f>
        <v>-8.16</v>
      </c>
      <c r="H2206">
        <f>IFERROR(VLOOKUP(D2206:D2918,'Факторы ликвидности'!C$4:L$2204,3,FALSE),0)</f>
        <v>83.53</v>
      </c>
      <c r="I2206">
        <f>IFERROR(VLOOKUP(D2206:D2918,'Факторы ликвидности'!C$4:L$2204,4,FALSE),0)</f>
        <v>0</v>
      </c>
      <c r="J2206">
        <f>IFERROR(VLOOKUP(D2206:D2918,'Факторы ликвидности'!C$4:L$2204,5,FALSE),0)</f>
        <v>0</v>
      </c>
      <c r="K2206">
        <f>IFERROR(VLOOKUP(D2206:D2918,'Факторы ликвидности'!C$4:L$2204,6,FALSE),0)</f>
        <v>0</v>
      </c>
      <c r="L2206">
        <f>IFERROR(VLOOKUP(D2206:D2918,'Факторы ликвидности'!C$4:L$2204,7,FALSE),0)</f>
        <v>0</v>
      </c>
      <c r="M2206">
        <f>IFERROR(VLOOKUP(D2206:D2918,'Факторы ликвидности'!C$4:L$2204,8,FALSE),0)</f>
        <v>0</v>
      </c>
      <c r="N2206">
        <f>IFERROR(VLOOKUP(D2206:D2918,'Факторы ликвидности'!C$4:L$2204,10,FALSE),0)</f>
        <v>13.74</v>
      </c>
    </row>
    <row r="2207" spans="2:14" x14ac:dyDescent="0.3">
      <c r="C2207" s="16">
        <f t="shared" si="39"/>
        <v>1</v>
      </c>
      <c r="D2207" s="17">
        <v>41589</v>
      </c>
      <c r="E2207">
        <f>IFERROR(VLOOKUP(D2206:D2919,'Остатки на корсчетах'!B$3:D$4956,2,FALSE),0)</f>
        <v>643.20000000000005</v>
      </c>
      <c r="F2207">
        <f>IFERROR(VLOOKUP(D2207:D2919,Сальдо!C$3:D$4010,2,FALSE),0)</f>
        <v>176.9</v>
      </c>
      <c r="G2207">
        <f>IFERROR(VLOOKUP(D2207:D2919,'Факторы ликвидности'!C$4:L$2204,2,FALSE),0)</f>
        <v>12.72</v>
      </c>
      <c r="H2207">
        <f>IFERROR(VLOOKUP(D2207:D2919,'Факторы ликвидности'!C$4:L$2204,3,FALSE),0)</f>
        <v>0.97</v>
      </c>
      <c r="I2207">
        <f>IFERROR(VLOOKUP(D2207:D2919,'Факторы ликвидности'!C$4:L$2204,4,FALSE),0)</f>
        <v>0</v>
      </c>
      <c r="J2207">
        <f>IFERROR(VLOOKUP(D2207:D2919,'Факторы ликвидности'!C$4:L$2204,5,FALSE),0)</f>
        <v>0</v>
      </c>
      <c r="K2207">
        <f>IFERROR(VLOOKUP(D2207:D2919,'Факторы ликвидности'!C$4:L$2204,6,FALSE),0)</f>
        <v>0</v>
      </c>
      <c r="L2207">
        <f>IFERROR(VLOOKUP(D2207:D2919,'Факторы ликвидности'!C$4:L$2204,7,FALSE),0)</f>
        <v>0</v>
      </c>
      <c r="M2207">
        <f>IFERROR(VLOOKUP(D2207:D2919,'Факторы ликвидности'!C$4:L$2204,8,FALSE),0)</f>
        <v>0</v>
      </c>
      <c r="N2207">
        <f>IFERROR(VLOOKUP(D2207:D2919,'Факторы ликвидности'!C$4:L$2204,10,FALSE),0)</f>
        <v>266.58999999999997</v>
      </c>
    </row>
    <row r="2208" spans="2:14" x14ac:dyDescent="0.3">
      <c r="C2208" s="16">
        <f t="shared" si="39"/>
        <v>7</v>
      </c>
      <c r="D2208" s="17">
        <v>41588</v>
      </c>
      <c r="E2208">
        <f>IFERROR(VLOOKUP(D2207:D2920,'Остатки на корсчетах'!B$3:D$4956,2,FALSE),0)</f>
        <v>0</v>
      </c>
      <c r="F2208">
        <f>IFERROR(VLOOKUP(D2208:D2920,Сальдо!C$3:D$4010,2,FALSE),0)</f>
        <v>0</v>
      </c>
      <c r="G2208">
        <f>IFERROR(VLOOKUP(D2208:D2920,'Факторы ликвидности'!C$4:L$2204,2,FALSE),0)</f>
        <v>0</v>
      </c>
      <c r="H2208">
        <f>IFERROR(VLOOKUP(D2208:D2920,'Факторы ликвидности'!C$4:L$2204,3,FALSE),0)</f>
        <v>0</v>
      </c>
      <c r="I2208">
        <f>IFERROR(VLOOKUP(D2208:D2920,'Факторы ликвидности'!C$4:L$2204,4,FALSE),0)</f>
        <v>0</v>
      </c>
      <c r="J2208">
        <f>IFERROR(VLOOKUP(D2208:D2920,'Факторы ликвидности'!C$4:L$2204,5,FALSE),0)</f>
        <v>0</v>
      </c>
      <c r="K2208">
        <f>IFERROR(VLOOKUP(D2208:D2920,'Факторы ликвидности'!C$4:L$2204,6,FALSE),0)</f>
        <v>0</v>
      </c>
      <c r="L2208">
        <f>IFERROR(VLOOKUP(D2208:D2920,'Факторы ликвидности'!C$4:L$2204,7,FALSE),0)</f>
        <v>0</v>
      </c>
      <c r="M2208">
        <f>IFERROR(VLOOKUP(D2208:D2920,'Факторы ликвидности'!C$4:L$2204,8,FALSE),0)</f>
        <v>0</v>
      </c>
      <c r="N2208">
        <f>IFERROR(VLOOKUP(D2208:D2920,'Факторы ликвидности'!C$4:L$2204,10,FALSE),0)</f>
        <v>0</v>
      </c>
    </row>
    <row r="2209" spans="3:14" x14ac:dyDescent="0.3">
      <c r="C2209" s="16">
        <f t="shared" si="39"/>
        <v>6</v>
      </c>
      <c r="D2209" s="17">
        <v>41587</v>
      </c>
      <c r="E2209">
        <f>IFERROR(VLOOKUP(D2208:D2921,'Остатки на корсчетах'!B$3:D$4956,2,FALSE),0)</f>
        <v>0</v>
      </c>
      <c r="F2209">
        <f>IFERROR(VLOOKUP(D2209:D2921,Сальдо!C$3:D$4010,2,FALSE),0)</f>
        <v>0</v>
      </c>
      <c r="G2209">
        <f>IFERROR(VLOOKUP(D2209:D2921,'Факторы ликвидности'!C$4:L$2204,2,FALSE),0)</f>
        <v>0</v>
      </c>
      <c r="H2209">
        <f>IFERROR(VLOOKUP(D2209:D2921,'Факторы ликвидности'!C$4:L$2204,3,FALSE),0)</f>
        <v>0</v>
      </c>
      <c r="I2209">
        <f>IFERROR(VLOOKUP(D2209:D2921,'Факторы ликвидности'!C$4:L$2204,4,FALSE),0)</f>
        <v>0</v>
      </c>
      <c r="J2209">
        <f>IFERROR(VLOOKUP(D2209:D2921,'Факторы ликвидности'!C$4:L$2204,5,FALSE),0)</f>
        <v>0</v>
      </c>
      <c r="K2209">
        <f>IFERROR(VLOOKUP(D2209:D2921,'Факторы ликвидности'!C$4:L$2204,6,FALSE),0)</f>
        <v>0</v>
      </c>
      <c r="L2209">
        <f>IFERROR(VLOOKUP(D2209:D2921,'Факторы ликвидности'!C$4:L$2204,7,FALSE),0)</f>
        <v>0</v>
      </c>
      <c r="M2209">
        <f>IFERROR(VLOOKUP(D2209:D2921,'Факторы ликвидности'!C$4:L$2204,8,FALSE),0)</f>
        <v>0</v>
      </c>
      <c r="N2209">
        <f>IFERROR(VLOOKUP(D2209:D2921,'Факторы ликвидности'!C$4:L$2204,10,FALSE),0)</f>
        <v>0</v>
      </c>
    </row>
    <row r="2210" spans="3:14" x14ac:dyDescent="0.3">
      <c r="C2210" s="16">
        <f t="shared" si="39"/>
        <v>5</v>
      </c>
      <c r="D2210" s="17">
        <v>41586</v>
      </c>
      <c r="E2210">
        <f>IFERROR(VLOOKUP(D2209:D2922,'Остатки на корсчетах'!B$3:D$4956,2,FALSE),0)</f>
        <v>878.3</v>
      </c>
      <c r="F2210">
        <f>IFERROR(VLOOKUP(D2210:D2922,Сальдо!C$3:D$4010,2,FALSE),0)</f>
        <v>-107.8</v>
      </c>
      <c r="G2210">
        <f>IFERROR(VLOOKUP(D2210:D2922,'Факторы ликвидности'!C$4:L$2204,2,FALSE),0)</f>
        <v>-36.229999999999997</v>
      </c>
      <c r="H2210">
        <f>IFERROR(VLOOKUP(D2210:D2922,'Факторы ликвидности'!C$4:L$2204,3,FALSE),0)</f>
        <v>86.16</v>
      </c>
      <c r="I2210">
        <f>IFERROR(VLOOKUP(D2210:D2922,'Факторы ликвидности'!C$4:L$2204,4,FALSE),0)</f>
        <v>0</v>
      </c>
      <c r="J2210">
        <f>IFERROR(VLOOKUP(D2210:D2922,'Факторы ликвидности'!C$4:L$2204,5,FALSE),0)</f>
        <v>0</v>
      </c>
      <c r="K2210">
        <f>IFERROR(VLOOKUP(D2210:D2922,'Факторы ликвидности'!C$4:L$2204,6,FALSE),0)</f>
        <v>0</v>
      </c>
      <c r="L2210">
        <f>IFERROR(VLOOKUP(D2210:D2922,'Факторы ликвидности'!C$4:L$2204,7,FALSE),0)</f>
        <v>0</v>
      </c>
      <c r="M2210">
        <f>IFERROR(VLOOKUP(D2210:D2922,'Факторы ликвидности'!C$4:L$2204,8,FALSE),0)</f>
        <v>0</v>
      </c>
      <c r="N2210">
        <f>IFERROR(VLOOKUP(D2210:D2922,'Факторы ликвидности'!C$4:L$2204,10,FALSE),0)</f>
        <v>-280.97000000000003</v>
      </c>
    </row>
    <row r="2211" spans="3:14" x14ac:dyDescent="0.3">
      <c r="C2211" s="16">
        <f t="shared" si="39"/>
        <v>4</v>
      </c>
      <c r="D2211" s="17">
        <v>41585</v>
      </c>
      <c r="E2211">
        <f>IFERROR(VLOOKUP(D2210:D2923,'Остатки на корсчетах'!B$3:D$4956,2,FALSE),0)</f>
        <v>784.1</v>
      </c>
      <c r="F2211">
        <f>IFERROR(VLOOKUP(D2211:D2923,Сальдо!C$3:D$4010,2,FALSE),0)</f>
        <v>-155.9</v>
      </c>
      <c r="G2211">
        <f>IFERROR(VLOOKUP(D2211:D2923,'Факторы ликвидности'!C$4:L$2204,2,FALSE),0)</f>
        <v>-12.92</v>
      </c>
      <c r="H2211">
        <f>IFERROR(VLOOKUP(D2211:D2923,'Факторы ликвидности'!C$4:L$2204,3,FALSE),0)</f>
        <v>70.38</v>
      </c>
      <c r="I2211">
        <f>IFERROR(VLOOKUP(D2211:D2923,'Факторы ликвидности'!C$4:L$2204,4,FALSE),0)</f>
        <v>0</v>
      </c>
      <c r="J2211">
        <f>IFERROR(VLOOKUP(D2211:D2923,'Факторы ликвидности'!C$4:L$2204,5,FALSE),0)</f>
        <v>0</v>
      </c>
      <c r="K2211">
        <f>IFERROR(VLOOKUP(D2211:D2923,'Факторы ликвидности'!C$4:L$2204,6,FALSE),0)</f>
        <v>0</v>
      </c>
      <c r="L2211">
        <f>IFERROR(VLOOKUP(D2211:D2923,'Факторы ликвидности'!C$4:L$2204,7,FALSE),0)</f>
        <v>0</v>
      </c>
      <c r="M2211">
        <f>IFERROR(VLOOKUP(D2211:D2923,'Факторы ликвидности'!C$4:L$2204,8,FALSE),0)</f>
        <v>0</v>
      </c>
      <c r="N2211">
        <f>IFERROR(VLOOKUP(D2211:D2923,'Факторы ликвидности'!C$4:L$2204,10,FALSE),0)</f>
        <v>43.18</v>
      </c>
    </row>
    <row r="2212" spans="3:14" x14ac:dyDescent="0.3">
      <c r="C2212" s="16">
        <f t="shared" si="39"/>
        <v>3</v>
      </c>
      <c r="D2212" s="17">
        <v>41584</v>
      </c>
      <c r="E2212">
        <f>IFERROR(VLOOKUP(D2211:D2924,'Остатки на корсчетах'!B$3:D$4956,2,FALSE),0)</f>
        <v>923.4</v>
      </c>
      <c r="F2212">
        <f>IFERROR(VLOOKUP(D2212:D2924,Сальдо!C$3:D$4010,2,FALSE),0)</f>
        <v>-299.2</v>
      </c>
      <c r="G2212">
        <f>IFERROR(VLOOKUP(D2212:D2924,'Факторы ликвидности'!C$4:L$2204,2,FALSE),0)</f>
        <v>22.61</v>
      </c>
      <c r="H2212">
        <f>IFERROR(VLOOKUP(D2212:D2924,'Факторы ликвидности'!C$4:L$2204,3,FALSE),0)</f>
        <v>-12.65</v>
      </c>
      <c r="I2212">
        <f>IFERROR(VLOOKUP(D2212:D2924,'Факторы ликвидности'!C$4:L$2204,4,FALSE),0)</f>
        <v>0</v>
      </c>
      <c r="J2212">
        <f>IFERROR(VLOOKUP(D2212:D2924,'Факторы ликвидности'!C$4:L$2204,5,FALSE),0)</f>
        <v>0</v>
      </c>
      <c r="K2212">
        <f>IFERROR(VLOOKUP(D2212:D2924,'Факторы ликвидности'!C$4:L$2204,6,FALSE),0)</f>
        <v>0</v>
      </c>
      <c r="L2212">
        <f>IFERROR(VLOOKUP(D2212:D2924,'Факторы ликвидности'!C$4:L$2204,7,FALSE),0)</f>
        <v>0</v>
      </c>
      <c r="M2212">
        <f>IFERROR(VLOOKUP(D2212:D2924,'Факторы ликвидности'!C$4:L$2204,8,FALSE),0)</f>
        <v>0</v>
      </c>
      <c r="N2212">
        <f>IFERROR(VLOOKUP(D2212:D2924,'Факторы ликвидности'!C$4:L$2204,10,FALSE),0)</f>
        <v>-142.72</v>
      </c>
    </row>
    <row r="2213" spans="3:14" x14ac:dyDescent="0.3">
      <c r="C2213" s="18">
        <f t="shared" si="39"/>
        <v>2</v>
      </c>
      <c r="D2213" s="8">
        <v>41583</v>
      </c>
      <c r="E2213">
        <f>IFERROR(VLOOKUP(D2212:D2925,'Остатки на корсчетах'!B$3:D$4956,2,FALSE),0)</f>
        <v>873.4</v>
      </c>
      <c r="F2213">
        <f>IFERROR(VLOOKUP(D2213:D2925,Сальдо!C$3:D$4010,2,FALSE),0)</f>
        <v>-195.5</v>
      </c>
      <c r="G2213">
        <f>IFERROR(VLOOKUP(D2213:D2925,'Факторы ликвидности'!C$4:L$2204,2,FALSE),0)</f>
        <v>32.130000000000003</v>
      </c>
      <c r="H2213">
        <f>IFERROR(VLOOKUP(D2213:D2925,'Факторы ликвидности'!C$4:L$2204,3,FALSE),0)</f>
        <v>20.82</v>
      </c>
      <c r="I2213">
        <f>IFERROR(VLOOKUP(D2213:D2925,'Факторы ликвидности'!C$4:L$2204,4,FALSE),0)</f>
        <v>0</v>
      </c>
      <c r="J2213">
        <f>IFERROR(VLOOKUP(D2213:D2925,'Факторы ликвидности'!C$4:L$2204,5,FALSE),0)</f>
        <v>0</v>
      </c>
      <c r="K2213">
        <f>IFERROR(VLOOKUP(D2213:D2925,'Факторы ликвидности'!C$4:L$2204,6,FALSE),0)</f>
        <v>0</v>
      </c>
      <c r="L2213">
        <f>IFERROR(VLOOKUP(D2213:D2925,'Факторы ликвидности'!C$4:L$2204,7,FALSE),0)</f>
        <v>0</v>
      </c>
      <c r="M2213">
        <f>IFERROR(VLOOKUP(D2213:D2925,'Факторы ликвидности'!C$4:L$2204,8,FALSE),0)</f>
        <v>0</v>
      </c>
      <c r="N2213">
        <f>IFERROR(VLOOKUP(D2213:D2925,'Факторы ликвидности'!C$4:L$2204,10,FALSE),0)</f>
        <v>-2.93</v>
      </c>
    </row>
    <row r="2214" spans="3:14" x14ac:dyDescent="0.3">
      <c r="C2214" s="18">
        <f t="shared" si="39"/>
        <v>1</v>
      </c>
      <c r="D2214" s="8">
        <v>41582</v>
      </c>
      <c r="E2214">
        <f>IFERROR(VLOOKUP(D2213:D2926,'Остатки на корсчетах'!B$3:D$4956,2,FALSE),0)</f>
        <v>0</v>
      </c>
      <c r="F2214">
        <f>IFERROR(VLOOKUP(D2214:D2926,Сальдо!C$3:D$4010,2,FALSE),0)</f>
        <v>0</v>
      </c>
      <c r="G2214">
        <f>IFERROR(VLOOKUP(D2214:D2926,'Факторы ликвидности'!C$4:L$2204,2,FALSE),0)</f>
        <v>0</v>
      </c>
      <c r="H2214">
        <f>IFERROR(VLOOKUP(D2214:D2926,'Факторы ликвидности'!C$4:L$2204,3,FALSE),0)</f>
        <v>0</v>
      </c>
      <c r="I2214">
        <f>IFERROR(VLOOKUP(D2214:D2926,'Факторы ликвидности'!C$4:L$2204,4,FALSE),0)</f>
        <v>0</v>
      </c>
      <c r="J2214">
        <f>IFERROR(VLOOKUP(D2214:D2926,'Факторы ликвидности'!C$4:L$2204,5,FALSE),0)</f>
        <v>0</v>
      </c>
      <c r="K2214">
        <f>IFERROR(VLOOKUP(D2214:D2926,'Факторы ликвидности'!C$4:L$2204,6,FALSE),0)</f>
        <v>0</v>
      </c>
      <c r="L2214">
        <f>IFERROR(VLOOKUP(D2214:D2926,'Факторы ликвидности'!C$4:L$2204,7,FALSE),0)</f>
        <v>0</v>
      </c>
      <c r="M2214">
        <f>IFERROR(VLOOKUP(D2214:D2926,'Факторы ликвидности'!C$4:L$2204,8,FALSE),0)</f>
        <v>0</v>
      </c>
      <c r="N2214">
        <f>IFERROR(VLOOKUP(D2214:D2926,'Факторы ликвидности'!C$4:L$2204,10,FALSE),0)</f>
        <v>0</v>
      </c>
    </row>
    <row r="2215" spans="3:14" x14ac:dyDescent="0.3">
      <c r="C2215" s="18">
        <f t="shared" si="39"/>
        <v>7</v>
      </c>
      <c r="D2215" s="19">
        <v>41581</v>
      </c>
      <c r="E2215">
        <f>IFERROR(VLOOKUP(D2214:D2927,'Остатки на корсчетах'!B$3:D$4956,2,FALSE),0)</f>
        <v>0</v>
      </c>
      <c r="F2215">
        <f>IFERROR(VLOOKUP(D2215:D2927,Сальдо!C$3:D$4010,2,FALSE),0)</f>
        <v>0</v>
      </c>
      <c r="G2215">
        <f>IFERROR(VLOOKUP(D2215:D2927,'Факторы ликвидности'!C$4:L$2204,2,FALSE),0)</f>
        <v>0</v>
      </c>
      <c r="H2215">
        <f>IFERROR(VLOOKUP(D2215:D2927,'Факторы ликвидности'!C$4:L$2204,3,FALSE),0)</f>
        <v>0</v>
      </c>
      <c r="I2215">
        <f>IFERROR(VLOOKUP(D2215:D2927,'Факторы ликвидности'!C$4:L$2204,4,FALSE),0)</f>
        <v>0</v>
      </c>
      <c r="J2215">
        <f>IFERROR(VLOOKUP(D2215:D2927,'Факторы ликвидности'!C$4:L$2204,5,FALSE),0)</f>
        <v>0</v>
      </c>
      <c r="K2215">
        <f>IFERROR(VLOOKUP(D2215:D2927,'Факторы ликвидности'!C$4:L$2204,6,FALSE),0)</f>
        <v>0</v>
      </c>
      <c r="L2215">
        <f>IFERROR(VLOOKUP(D2215:D2927,'Факторы ликвидности'!C$4:L$2204,7,FALSE),0)</f>
        <v>0</v>
      </c>
      <c r="M2215">
        <f>IFERROR(VLOOKUP(D2215:D2927,'Факторы ликвидности'!C$4:L$2204,8,FALSE),0)</f>
        <v>0</v>
      </c>
      <c r="N2215">
        <f>IFERROR(VLOOKUP(D2215:D2927,'Факторы ликвидности'!C$4:L$2204,10,FALSE),0)</f>
        <v>0</v>
      </c>
    </row>
    <row r="2216" spans="3:14" x14ac:dyDescent="0.3">
      <c r="C2216" s="18">
        <f t="shared" si="39"/>
        <v>6</v>
      </c>
      <c r="D2216" s="19">
        <v>41580</v>
      </c>
      <c r="E2216">
        <f>IFERROR(VLOOKUP(D2215:D2928,'Остатки на корсчетах'!B$3:D$4956,2,FALSE),0)</f>
        <v>0</v>
      </c>
      <c r="F2216">
        <f>IFERROR(VLOOKUP(D2216:D2928,Сальдо!C$3:D$4010,2,FALSE),0)</f>
        <v>0</v>
      </c>
      <c r="G2216">
        <f>IFERROR(VLOOKUP(D2216:D2928,'Факторы ликвидности'!C$4:L$2204,2,FALSE),0)</f>
        <v>0</v>
      </c>
      <c r="H2216">
        <f>IFERROR(VLOOKUP(D2216:D2928,'Факторы ликвидности'!C$4:L$2204,3,FALSE),0)</f>
        <v>0</v>
      </c>
      <c r="I2216">
        <f>IFERROR(VLOOKUP(D2216:D2928,'Факторы ликвидности'!C$4:L$2204,4,FALSE),0)</f>
        <v>0</v>
      </c>
      <c r="J2216">
        <f>IFERROR(VLOOKUP(D2216:D2928,'Факторы ликвидности'!C$4:L$2204,5,FALSE),0)</f>
        <v>0</v>
      </c>
      <c r="K2216">
        <f>IFERROR(VLOOKUP(D2216:D2928,'Факторы ликвидности'!C$4:L$2204,6,FALSE),0)</f>
        <v>0</v>
      </c>
      <c r="L2216">
        <f>IFERROR(VLOOKUP(D2216:D2928,'Факторы ликвидности'!C$4:L$2204,7,FALSE),0)</f>
        <v>0</v>
      </c>
      <c r="M2216">
        <f>IFERROR(VLOOKUP(D2216:D2928,'Факторы ликвидности'!C$4:L$2204,8,FALSE),0)</f>
        <v>0</v>
      </c>
      <c r="N2216">
        <f>IFERROR(VLOOKUP(D2216:D2928,'Факторы ликвидности'!C$4:L$2204,10,FALSE),0)</f>
        <v>0</v>
      </c>
    </row>
    <row r="2217" spans="3:14" x14ac:dyDescent="0.3">
      <c r="C2217" s="18">
        <f t="shared" si="39"/>
        <v>5</v>
      </c>
      <c r="D2217" s="19">
        <v>41579</v>
      </c>
      <c r="E2217">
        <f>IFERROR(VLOOKUP(D2216:D2929,'Остатки на корсчетах'!B$3:D$4956,2,FALSE),0)</f>
        <v>960.1</v>
      </c>
      <c r="F2217">
        <f>IFERROR(VLOOKUP(D2217:D2929,Сальдо!C$3:D$4010,2,FALSE),0)</f>
        <v>-388.3</v>
      </c>
      <c r="G2217">
        <f>IFERROR(VLOOKUP(D2217:D2929,'Факторы ликвидности'!C$4:L$2204,2,FALSE),0)</f>
        <v>-50.65</v>
      </c>
      <c r="H2217">
        <f>IFERROR(VLOOKUP(D2217:D2929,'Факторы ликвидности'!C$4:L$2204,3,FALSE),0)</f>
        <v>156.22</v>
      </c>
      <c r="I2217">
        <f>IFERROR(VLOOKUP(D2217:D2929,'Факторы ликвидности'!C$4:L$2204,4,FALSE),0)</f>
        <v>0</v>
      </c>
      <c r="J2217">
        <f>IFERROR(VLOOKUP(D2217:D2929,'Факторы ликвидности'!C$4:L$2204,5,FALSE),0)</f>
        <v>0</v>
      </c>
      <c r="K2217">
        <f>IFERROR(VLOOKUP(D2217:D2929,'Факторы ликвидности'!C$4:L$2204,6,FALSE),0)</f>
        <v>0</v>
      </c>
      <c r="L2217">
        <f>IFERROR(VLOOKUP(D2217:D2929,'Факторы ликвидности'!C$4:L$2204,7,FALSE),0)</f>
        <v>0</v>
      </c>
      <c r="M2217">
        <f>IFERROR(VLOOKUP(D2217:D2929,'Факторы ликвидности'!C$4:L$2204,8,FALSE),0)</f>
        <v>0</v>
      </c>
      <c r="N2217">
        <f>IFERROR(VLOOKUP(D2217:D2929,'Факторы ликвидности'!C$4:L$2204,10,FALSE),0)</f>
        <v>-190.94</v>
      </c>
    </row>
    <row r="2218" spans="3:14" x14ac:dyDescent="0.3">
      <c r="C2218" s="18">
        <f t="shared" si="39"/>
        <v>4</v>
      </c>
      <c r="D2218" s="19">
        <v>41578</v>
      </c>
      <c r="E2218">
        <f>IFERROR(VLOOKUP(D2217:D2930,'Остатки на корсчетах'!B$3:D$4956,2,FALSE),0)</f>
        <v>805.9</v>
      </c>
      <c r="F2218">
        <f>IFERROR(VLOOKUP(D2218:D2930,Сальдо!C$3:D$4010,2,FALSE),0)</f>
        <v>-259.10000000000002</v>
      </c>
      <c r="G2218">
        <f>IFERROR(VLOOKUP(D2218:D2930,'Факторы ликвидности'!C$4:L$2204,2,FALSE),0)</f>
        <v>-21.25</v>
      </c>
      <c r="H2218">
        <f>IFERROR(VLOOKUP(D2218:D2930,'Факторы ликвидности'!C$4:L$2204,3,FALSE),0)</f>
        <v>49.02</v>
      </c>
      <c r="I2218">
        <f>IFERROR(VLOOKUP(D2218:D2930,'Факторы ликвидности'!C$4:L$2204,4,FALSE),0)</f>
        <v>0</v>
      </c>
      <c r="J2218">
        <f>IFERROR(VLOOKUP(D2218:D2930,'Факторы ликвидности'!C$4:L$2204,5,FALSE),0)</f>
        <v>0</v>
      </c>
      <c r="K2218">
        <f>IFERROR(VLOOKUP(D2218:D2930,'Факторы ликвидности'!C$4:L$2204,6,FALSE),0)</f>
        <v>0</v>
      </c>
      <c r="L2218">
        <f>IFERROR(VLOOKUP(D2218:D2930,'Факторы ликвидности'!C$4:L$2204,7,FALSE),0)</f>
        <v>0</v>
      </c>
      <c r="M2218">
        <f>IFERROR(VLOOKUP(D2218:D2930,'Факторы ликвидности'!C$4:L$2204,8,FALSE),0)</f>
        <v>0</v>
      </c>
      <c r="N2218">
        <f>IFERROR(VLOOKUP(D2218:D2930,'Факторы ликвидности'!C$4:L$2204,10,FALSE),0)</f>
        <v>130.57</v>
      </c>
    </row>
    <row r="2219" spans="3:14" x14ac:dyDescent="0.3">
      <c r="C2219" s="18">
        <f t="shared" si="39"/>
        <v>3</v>
      </c>
      <c r="D2219" s="19">
        <v>41577</v>
      </c>
      <c r="E2219">
        <f>IFERROR(VLOOKUP(D2218:D2931,'Остатки на корсчетах'!B$3:D$4956,2,FALSE),0)</f>
        <v>977.3</v>
      </c>
      <c r="F2219">
        <f>IFERROR(VLOOKUP(D2219:D2931,Сальдо!C$3:D$4010,2,FALSE),0)</f>
        <v>-340.3</v>
      </c>
      <c r="G2219">
        <f>IFERROR(VLOOKUP(D2219:D2931,'Факторы ликвидности'!C$4:L$2204,2,FALSE),0)</f>
        <v>19.14</v>
      </c>
      <c r="H2219">
        <f>IFERROR(VLOOKUP(D2219:D2931,'Факторы ликвидности'!C$4:L$2204,3,FALSE),0)</f>
        <v>-102.2</v>
      </c>
      <c r="I2219">
        <f>IFERROR(VLOOKUP(D2219:D2931,'Факторы ликвидности'!C$4:L$2204,4,FALSE),0)</f>
        <v>0</v>
      </c>
      <c r="J2219">
        <f>IFERROR(VLOOKUP(D2219:D2931,'Факторы ликвидности'!C$4:L$2204,5,FALSE),0)</f>
        <v>0</v>
      </c>
      <c r="K2219">
        <f>IFERROR(VLOOKUP(D2219:D2931,'Факторы ликвидности'!C$4:L$2204,6,FALSE),0)</f>
        <v>0</v>
      </c>
      <c r="L2219">
        <f>IFERROR(VLOOKUP(D2219:D2931,'Факторы ликвидности'!C$4:L$2204,7,FALSE),0)</f>
        <v>0</v>
      </c>
      <c r="M2219">
        <f>IFERROR(VLOOKUP(D2219:D2931,'Факторы ликвидности'!C$4:L$2204,8,FALSE),0)</f>
        <v>0</v>
      </c>
      <c r="N2219">
        <f>IFERROR(VLOOKUP(D2219:D2931,'Факторы ликвидности'!C$4:L$2204,10,FALSE),0)</f>
        <v>-84.15</v>
      </c>
    </row>
    <row r="2220" spans="3:14" x14ac:dyDescent="0.3">
      <c r="C2220" s="16">
        <f t="shared" si="39"/>
        <v>2</v>
      </c>
      <c r="D2220" s="17">
        <v>41576</v>
      </c>
      <c r="E2220">
        <f>IFERROR(VLOOKUP(D2219:D2932,'Остатки на корсчетах'!B$3:D$4956,2,FALSE),0)</f>
        <v>850.4</v>
      </c>
      <c r="F2220">
        <f>IFERROR(VLOOKUP(D2220:D2932,Сальдо!C$3:D$4010,2,FALSE),0)</f>
        <v>-353.7</v>
      </c>
      <c r="G2220">
        <f>IFERROR(VLOOKUP(D2220:D2932,'Факторы ликвидности'!C$4:L$2204,2,FALSE),0)</f>
        <v>35.299999999999997</v>
      </c>
      <c r="H2220">
        <f>IFERROR(VLOOKUP(D2220:D2932,'Факторы ликвидности'!C$4:L$2204,3,FALSE),0)</f>
        <v>125.9</v>
      </c>
      <c r="I2220">
        <f>IFERROR(VLOOKUP(D2220:D2932,'Факторы ликвидности'!C$4:L$2204,4,FALSE),0)</f>
        <v>0</v>
      </c>
      <c r="J2220">
        <f>IFERROR(VLOOKUP(D2220:D2932,'Факторы ликвидности'!C$4:L$2204,5,FALSE),0)</f>
        <v>0</v>
      </c>
      <c r="K2220">
        <f>IFERROR(VLOOKUP(D2220:D2932,'Факторы ликвидности'!C$4:L$2204,6,FALSE),0)</f>
        <v>0</v>
      </c>
      <c r="L2220">
        <f>IFERROR(VLOOKUP(D2220:D2932,'Факторы ликвидности'!C$4:L$2204,7,FALSE),0)</f>
        <v>0</v>
      </c>
      <c r="M2220">
        <f>IFERROR(VLOOKUP(D2220:D2932,'Факторы ликвидности'!C$4:L$2204,8,FALSE),0)</f>
        <v>0</v>
      </c>
      <c r="N2220">
        <f>IFERROR(VLOOKUP(D2220:D2932,'Факторы ликвидности'!C$4:L$2204,10,FALSE),0)</f>
        <v>-36.31</v>
      </c>
    </row>
    <row r="2221" spans="3:14" x14ac:dyDescent="0.3">
      <c r="C2221" s="16">
        <f t="shared" si="39"/>
        <v>1</v>
      </c>
      <c r="D2221" s="17">
        <v>41575</v>
      </c>
      <c r="E2221">
        <f>IFERROR(VLOOKUP(D2220:D2933,'Остатки на корсчетах'!B$3:D$4956,2,FALSE),0)</f>
        <v>878.6</v>
      </c>
      <c r="F2221">
        <f>IFERROR(VLOOKUP(D2221:D2933,Сальдо!C$3:D$4010,2,FALSE),0)</f>
        <v>-254.3</v>
      </c>
      <c r="G2221">
        <f>IFERROR(VLOOKUP(D2221:D2933,'Факторы ликвидности'!C$4:L$2204,2,FALSE),0)</f>
        <v>43.99</v>
      </c>
      <c r="H2221">
        <f>IFERROR(VLOOKUP(D2221:D2933,'Факторы ликвидности'!C$4:L$2204,3,FALSE),0)</f>
        <v>-165.94</v>
      </c>
      <c r="I2221">
        <f>IFERROR(VLOOKUP(D2221:D2933,'Факторы ликвидности'!C$4:L$2204,4,FALSE),0)</f>
        <v>0</v>
      </c>
      <c r="J2221">
        <f>IFERROR(VLOOKUP(D2221:D2933,'Факторы ликвидности'!C$4:L$2204,5,FALSE),0)</f>
        <v>0</v>
      </c>
      <c r="K2221">
        <f>IFERROR(VLOOKUP(D2221:D2933,'Факторы ликвидности'!C$4:L$2204,6,FALSE),0)</f>
        <v>0</v>
      </c>
      <c r="L2221">
        <f>IFERROR(VLOOKUP(D2221:D2933,'Факторы ликвидности'!C$4:L$2204,7,FALSE),0)</f>
        <v>0</v>
      </c>
      <c r="M2221">
        <f>IFERROR(VLOOKUP(D2221:D2933,'Факторы ликвидности'!C$4:L$2204,8,FALSE),0)</f>
        <v>0.03</v>
      </c>
      <c r="N2221">
        <f>IFERROR(VLOOKUP(D2221:D2933,'Факторы ликвидности'!C$4:L$2204,10,FALSE),0)</f>
        <v>91.69</v>
      </c>
    </row>
    <row r="2222" spans="3:14" x14ac:dyDescent="0.3">
      <c r="C2222" s="16">
        <f t="shared" si="39"/>
        <v>7</v>
      </c>
      <c r="D2222" s="17">
        <v>41574</v>
      </c>
      <c r="E2222">
        <f>IFERROR(VLOOKUP(D2221:D2934,'Остатки на корсчетах'!B$3:D$4956,2,FALSE),0)</f>
        <v>0</v>
      </c>
      <c r="F2222">
        <f>IFERROR(VLOOKUP(D2222:D2934,Сальдо!C$3:D$4010,2,FALSE),0)</f>
        <v>0</v>
      </c>
      <c r="G2222">
        <f>IFERROR(VLOOKUP(D2222:D2934,'Факторы ликвидности'!C$4:L$2204,2,FALSE),0)</f>
        <v>0</v>
      </c>
      <c r="H2222">
        <f>IFERROR(VLOOKUP(D2222:D2934,'Факторы ликвидности'!C$4:L$2204,3,FALSE),0)</f>
        <v>0</v>
      </c>
      <c r="I2222">
        <f>IFERROR(VLOOKUP(D2222:D2934,'Факторы ликвидности'!C$4:L$2204,4,FALSE),0)</f>
        <v>0</v>
      </c>
      <c r="J2222">
        <f>IFERROR(VLOOKUP(D2222:D2934,'Факторы ликвидности'!C$4:L$2204,5,FALSE),0)</f>
        <v>0</v>
      </c>
      <c r="K2222">
        <f>IFERROR(VLOOKUP(D2222:D2934,'Факторы ликвидности'!C$4:L$2204,6,FALSE),0)</f>
        <v>0</v>
      </c>
      <c r="L2222">
        <f>IFERROR(VLOOKUP(D2222:D2934,'Факторы ликвидности'!C$4:L$2204,7,FALSE),0)</f>
        <v>0</v>
      </c>
      <c r="M2222">
        <f>IFERROR(VLOOKUP(D2222:D2934,'Факторы ликвидности'!C$4:L$2204,8,FALSE),0)</f>
        <v>0</v>
      </c>
      <c r="N2222">
        <f>IFERROR(VLOOKUP(D2222:D2934,'Факторы ликвидности'!C$4:L$2204,10,FALSE),0)</f>
        <v>0</v>
      </c>
    </row>
    <row r="2223" spans="3:14" x14ac:dyDescent="0.3">
      <c r="C2223" s="16">
        <f t="shared" si="39"/>
        <v>6</v>
      </c>
      <c r="D2223" s="17">
        <v>41573</v>
      </c>
      <c r="E2223">
        <f>IFERROR(VLOOKUP(D2222:D2935,'Остатки на корсчетах'!B$3:D$4956,2,FALSE),0)</f>
        <v>0</v>
      </c>
      <c r="F2223">
        <f>IFERROR(VLOOKUP(D2223:D2935,Сальдо!C$3:D$4010,2,FALSE),0)</f>
        <v>0</v>
      </c>
      <c r="G2223">
        <f>IFERROR(VLOOKUP(D2223:D2935,'Факторы ликвидности'!C$4:L$2204,2,FALSE),0)</f>
        <v>0</v>
      </c>
      <c r="H2223">
        <f>IFERROR(VLOOKUP(D2223:D2935,'Факторы ликвидности'!C$4:L$2204,3,FALSE),0)</f>
        <v>0</v>
      </c>
      <c r="I2223">
        <f>IFERROR(VLOOKUP(D2223:D2935,'Факторы ликвидности'!C$4:L$2204,4,FALSE),0)</f>
        <v>0</v>
      </c>
      <c r="J2223">
        <f>IFERROR(VLOOKUP(D2223:D2935,'Факторы ликвидности'!C$4:L$2204,5,FALSE),0)</f>
        <v>0</v>
      </c>
      <c r="K2223">
        <f>IFERROR(VLOOKUP(D2223:D2935,'Факторы ликвидности'!C$4:L$2204,6,FALSE),0)</f>
        <v>0</v>
      </c>
      <c r="L2223">
        <f>IFERROR(VLOOKUP(D2223:D2935,'Факторы ликвидности'!C$4:L$2204,7,FALSE),0)</f>
        <v>0</v>
      </c>
      <c r="M2223">
        <f>IFERROR(VLOOKUP(D2223:D2935,'Факторы ликвидности'!C$4:L$2204,8,FALSE),0)</f>
        <v>0</v>
      </c>
      <c r="N2223">
        <f>IFERROR(VLOOKUP(D2223:D2935,'Факторы ликвидности'!C$4:L$2204,10,FALSE),0)</f>
        <v>0</v>
      </c>
    </row>
    <row r="2224" spans="3:14" x14ac:dyDescent="0.3">
      <c r="C2224" s="16">
        <f t="shared" si="39"/>
        <v>5</v>
      </c>
      <c r="D2224" s="17">
        <v>41572</v>
      </c>
      <c r="E2224">
        <f>IFERROR(VLOOKUP(D2223:D2936,'Остатки на корсчетах'!B$3:D$4956,2,FALSE),0)</f>
        <v>935.7</v>
      </c>
      <c r="F2224">
        <f>IFERROR(VLOOKUP(D2224:D2936,Сальдо!C$3:D$4010,2,FALSE),0)</f>
        <v>-44.1</v>
      </c>
      <c r="G2224">
        <f>IFERROR(VLOOKUP(D2224:D2936,'Факторы ликвидности'!C$4:L$2204,2,FALSE),0)</f>
        <v>-3.71</v>
      </c>
      <c r="H2224">
        <f>IFERROR(VLOOKUP(D2224:D2936,'Факторы ликвидности'!C$4:L$2204,3,FALSE),0)</f>
        <v>-265.91000000000003</v>
      </c>
      <c r="I2224">
        <f>IFERROR(VLOOKUP(D2224:D2936,'Факторы ликвидности'!C$4:L$2204,4,FALSE),0)</f>
        <v>0</v>
      </c>
      <c r="J2224">
        <f>IFERROR(VLOOKUP(D2224:D2936,'Факторы ликвидности'!C$4:L$2204,5,FALSE),0)</f>
        <v>0</v>
      </c>
      <c r="K2224">
        <f>IFERROR(VLOOKUP(D2224:D2936,'Факторы ликвидности'!C$4:L$2204,6,FALSE),0)</f>
        <v>0</v>
      </c>
      <c r="L2224">
        <f>IFERROR(VLOOKUP(D2224:D2936,'Факторы ликвидности'!C$4:L$2204,7,FALSE),0)</f>
        <v>0</v>
      </c>
      <c r="M2224">
        <f>IFERROR(VLOOKUP(D2224:D2936,'Факторы ликвидности'!C$4:L$2204,8,FALSE),0)</f>
        <v>0</v>
      </c>
      <c r="N2224">
        <f>IFERROR(VLOOKUP(D2224:D2936,'Факторы ликвидности'!C$4:L$2204,10,FALSE),0)</f>
        <v>210.56</v>
      </c>
    </row>
    <row r="2225" spans="3:14" x14ac:dyDescent="0.3">
      <c r="C2225" s="16">
        <f t="shared" si="39"/>
        <v>4</v>
      </c>
      <c r="D2225" s="17">
        <v>41571</v>
      </c>
      <c r="E2225">
        <f>IFERROR(VLOOKUP(D2224:D2937,'Остатки на корсчетах'!B$3:D$4956,2,FALSE),0)</f>
        <v>921.4</v>
      </c>
      <c r="F2225">
        <f>IFERROR(VLOOKUP(D2225:D2937,Сальдо!C$3:D$4010,2,FALSE),0)</f>
        <v>36.1</v>
      </c>
      <c r="G2225">
        <f>IFERROR(VLOOKUP(D2225:D2937,'Факторы ликвидности'!C$4:L$2204,2,FALSE),0)</f>
        <v>9.83</v>
      </c>
      <c r="H2225">
        <f>IFERROR(VLOOKUP(D2225:D2937,'Факторы ликвидности'!C$4:L$2204,3,FALSE),0)</f>
        <v>-67.430000000000007</v>
      </c>
      <c r="I2225">
        <f>IFERROR(VLOOKUP(D2225:D2937,'Факторы ликвидности'!C$4:L$2204,4,FALSE),0)</f>
        <v>0</v>
      </c>
      <c r="J2225">
        <f>IFERROR(VLOOKUP(D2225:D2937,'Факторы ликвидности'!C$4:L$2204,5,FALSE),0)</f>
        <v>0</v>
      </c>
      <c r="K2225">
        <f>IFERROR(VLOOKUP(D2225:D2937,'Факторы ликвидности'!C$4:L$2204,6,FALSE),0)</f>
        <v>0</v>
      </c>
      <c r="L2225">
        <f>IFERROR(VLOOKUP(D2225:D2937,'Факторы ликвидности'!C$4:L$2204,7,FALSE),0)</f>
        <v>0</v>
      </c>
      <c r="M2225">
        <f>IFERROR(VLOOKUP(D2225:D2937,'Факторы ликвидности'!C$4:L$2204,8,FALSE),0)</f>
        <v>0</v>
      </c>
      <c r="N2225">
        <f>IFERROR(VLOOKUP(D2225:D2937,'Факторы ликвидности'!C$4:L$2204,10,FALSE),0)</f>
        <v>69.930000000000007</v>
      </c>
    </row>
    <row r="2226" spans="3:14" x14ac:dyDescent="0.3">
      <c r="C2226" s="16">
        <f t="shared" si="39"/>
        <v>3</v>
      </c>
      <c r="D2226" s="17">
        <v>41570</v>
      </c>
      <c r="E2226">
        <f>IFERROR(VLOOKUP(D2225:D2938,'Остатки на корсчетах'!B$3:D$4956,2,FALSE),0)</f>
        <v>900.9</v>
      </c>
      <c r="F2226">
        <f>IFERROR(VLOOKUP(D2226:D2938,Сальдо!C$3:D$4010,2,FALSE),0)</f>
        <v>155.30000000000001</v>
      </c>
      <c r="G2226">
        <f>IFERROR(VLOOKUP(D2226:D2938,'Факторы ликвидности'!C$4:L$2204,2,FALSE),0)</f>
        <v>23.41</v>
      </c>
      <c r="H2226">
        <f>IFERROR(VLOOKUP(D2226:D2938,'Факторы ликвидности'!C$4:L$2204,3,FALSE),0)</f>
        <v>-132.02000000000001</v>
      </c>
      <c r="I2226">
        <f>IFERROR(VLOOKUP(D2226:D2938,'Факторы ликвидности'!C$4:L$2204,4,FALSE),0)</f>
        <v>0</v>
      </c>
      <c r="J2226">
        <f>IFERROR(VLOOKUP(D2226:D2938,'Факторы ликвидности'!C$4:L$2204,5,FALSE),0)</f>
        <v>0</v>
      </c>
      <c r="K2226">
        <f>IFERROR(VLOOKUP(D2226:D2938,'Факторы ликвидности'!C$4:L$2204,6,FALSE),0)</f>
        <v>0</v>
      </c>
      <c r="L2226">
        <f>IFERROR(VLOOKUP(D2226:D2938,'Факторы ликвидности'!C$4:L$2204,7,FALSE),0)</f>
        <v>0</v>
      </c>
      <c r="M2226">
        <f>IFERROR(VLOOKUP(D2226:D2938,'Факторы ликвидности'!C$4:L$2204,8,FALSE),0)</f>
        <v>0</v>
      </c>
      <c r="N2226">
        <f>IFERROR(VLOOKUP(D2226:D2938,'Факторы ликвидности'!C$4:L$2204,10,FALSE),0)</f>
        <v>127.25</v>
      </c>
    </row>
    <row r="2227" spans="3:14" x14ac:dyDescent="0.3">
      <c r="C2227" s="18">
        <f t="shared" si="39"/>
        <v>2</v>
      </c>
      <c r="D2227" s="8">
        <v>41569</v>
      </c>
      <c r="E2227">
        <f>IFERROR(VLOOKUP(D2226:D2939,'Остатки на корсчетах'!B$3:D$4956,2,FALSE),0)</f>
        <v>827.6</v>
      </c>
      <c r="F2227">
        <f>IFERROR(VLOOKUP(D2227:D2939,Сальдо!C$3:D$4010,2,FALSE),0)</f>
        <v>-239</v>
      </c>
      <c r="G2227">
        <f>IFERROR(VLOOKUP(D2227:D2939,'Факторы ликвидности'!C$4:L$2204,2,FALSE),0)</f>
        <v>34.08</v>
      </c>
      <c r="H2227">
        <f>IFERROR(VLOOKUP(D2227:D2939,'Факторы ликвидности'!C$4:L$2204,3,FALSE),0)</f>
        <v>103.37</v>
      </c>
      <c r="I2227">
        <f>IFERROR(VLOOKUP(D2227:D2939,'Факторы ликвидности'!C$4:L$2204,4,FALSE),0)</f>
        <v>0</v>
      </c>
      <c r="J2227">
        <f>IFERROR(VLOOKUP(D2227:D2939,'Факторы ликвидности'!C$4:L$2204,5,FALSE),0)</f>
        <v>0</v>
      </c>
      <c r="K2227">
        <f>IFERROR(VLOOKUP(D2227:D2939,'Факторы ликвидности'!C$4:L$2204,6,FALSE),0)</f>
        <v>0</v>
      </c>
      <c r="L2227">
        <f>IFERROR(VLOOKUP(D2227:D2939,'Факторы ликвидности'!C$4:L$2204,7,FALSE),0)</f>
        <v>0</v>
      </c>
      <c r="M2227">
        <f>IFERROR(VLOOKUP(D2227:D2939,'Факторы ликвидности'!C$4:L$2204,8,FALSE),0)</f>
        <v>0</v>
      </c>
      <c r="N2227">
        <f>IFERROR(VLOOKUP(D2227:D2939,'Факторы ликвидности'!C$4:L$2204,10,FALSE),0)</f>
        <v>-64.16</v>
      </c>
    </row>
    <row r="2228" spans="3:14" x14ac:dyDescent="0.3">
      <c r="C2228" s="18">
        <f t="shared" si="39"/>
        <v>1</v>
      </c>
      <c r="D2228" s="8">
        <v>41568</v>
      </c>
      <c r="E2228">
        <f>IFERROR(VLOOKUP(D2227:D2940,'Остатки на корсчетах'!B$3:D$4956,2,FALSE),0)</f>
        <v>885.6</v>
      </c>
      <c r="F2228">
        <f>IFERROR(VLOOKUP(D2228:D2940,Сальдо!C$3:D$4010,2,FALSE),0)</f>
        <v>-145.5</v>
      </c>
      <c r="G2228">
        <f>IFERROR(VLOOKUP(D2228:D2940,'Факторы ликвидности'!C$4:L$2204,2,FALSE),0)</f>
        <v>38.700000000000003</v>
      </c>
      <c r="H2228">
        <f>IFERROR(VLOOKUP(D2228:D2940,'Факторы ликвидности'!C$4:L$2204,3,FALSE),0)</f>
        <v>-190.06</v>
      </c>
      <c r="I2228">
        <f>IFERROR(VLOOKUP(D2228:D2940,'Факторы ликвидности'!C$4:L$2204,4,FALSE),0)</f>
        <v>0</v>
      </c>
      <c r="J2228">
        <f>IFERROR(VLOOKUP(D2228:D2940,'Факторы ликвидности'!C$4:L$2204,5,FALSE),0)</f>
        <v>0</v>
      </c>
      <c r="K2228">
        <f>IFERROR(VLOOKUP(D2228:D2940,'Факторы ликвидности'!C$4:L$2204,6,FALSE),0)</f>
        <v>0</v>
      </c>
      <c r="L2228">
        <f>IFERROR(VLOOKUP(D2228:D2940,'Факторы ликвидности'!C$4:L$2204,7,FALSE),0)</f>
        <v>0</v>
      </c>
      <c r="M2228">
        <f>IFERROR(VLOOKUP(D2228:D2940,'Факторы ликвидности'!C$4:L$2204,8,FALSE),0)</f>
        <v>0</v>
      </c>
      <c r="N2228">
        <f>IFERROR(VLOOKUP(D2228:D2940,'Факторы ликвидности'!C$4:L$2204,10,FALSE),0)</f>
        <v>93.37</v>
      </c>
    </row>
    <row r="2229" spans="3:14" x14ac:dyDescent="0.3">
      <c r="C2229" s="18">
        <f t="shared" si="39"/>
        <v>7</v>
      </c>
      <c r="D2229" s="19">
        <v>41567</v>
      </c>
      <c r="E2229">
        <f>IFERROR(VLOOKUP(D2228:D2941,'Остатки на корсчетах'!B$3:D$4956,2,FALSE),0)</f>
        <v>0</v>
      </c>
      <c r="F2229">
        <f>IFERROR(VLOOKUP(D2229:D2941,Сальдо!C$3:D$4010,2,FALSE),0)</f>
        <v>0</v>
      </c>
      <c r="G2229">
        <f>IFERROR(VLOOKUP(D2229:D2941,'Факторы ликвидности'!C$4:L$2204,2,FALSE),0)</f>
        <v>0</v>
      </c>
      <c r="H2229">
        <f>IFERROR(VLOOKUP(D2229:D2941,'Факторы ликвидности'!C$4:L$2204,3,FALSE),0)</f>
        <v>0</v>
      </c>
      <c r="I2229">
        <f>IFERROR(VLOOKUP(D2229:D2941,'Факторы ликвидности'!C$4:L$2204,4,FALSE),0)</f>
        <v>0</v>
      </c>
      <c r="J2229">
        <f>IFERROR(VLOOKUP(D2229:D2941,'Факторы ликвидности'!C$4:L$2204,5,FALSE),0)</f>
        <v>0</v>
      </c>
      <c r="K2229">
        <f>IFERROR(VLOOKUP(D2229:D2941,'Факторы ликвидности'!C$4:L$2204,6,FALSE),0)</f>
        <v>0</v>
      </c>
      <c r="L2229">
        <f>IFERROR(VLOOKUP(D2229:D2941,'Факторы ликвидности'!C$4:L$2204,7,FALSE),0)</f>
        <v>0</v>
      </c>
      <c r="M2229">
        <f>IFERROR(VLOOKUP(D2229:D2941,'Факторы ликвидности'!C$4:L$2204,8,FALSE),0)</f>
        <v>0</v>
      </c>
      <c r="N2229">
        <f>IFERROR(VLOOKUP(D2229:D2941,'Факторы ликвидности'!C$4:L$2204,10,FALSE),0)</f>
        <v>0</v>
      </c>
    </row>
    <row r="2230" spans="3:14" x14ac:dyDescent="0.3">
      <c r="C2230" s="18">
        <f t="shared" si="39"/>
        <v>6</v>
      </c>
      <c r="D2230" s="19">
        <v>41566</v>
      </c>
      <c r="E2230">
        <f>IFERROR(VLOOKUP(D2229:D2942,'Остатки на корсчетах'!B$3:D$4956,2,FALSE),0)</f>
        <v>0</v>
      </c>
      <c r="F2230">
        <f>IFERROR(VLOOKUP(D2230:D2942,Сальдо!C$3:D$4010,2,FALSE),0)</f>
        <v>0</v>
      </c>
      <c r="G2230">
        <f>IFERROR(VLOOKUP(D2230:D2942,'Факторы ликвидности'!C$4:L$2204,2,FALSE),0)</f>
        <v>0</v>
      </c>
      <c r="H2230">
        <f>IFERROR(VLOOKUP(D2230:D2942,'Факторы ликвидности'!C$4:L$2204,3,FALSE),0)</f>
        <v>0</v>
      </c>
      <c r="I2230">
        <f>IFERROR(VLOOKUP(D2230:D2942,'Факторы ликвидности'!C$4:L$2204,4,FALSE),0)</f>
        <v>0</v>
      </c>
      <c r="J2230">
        <f>IFERROR(VLOOKUP(D2230:D2942,'Факторы ликвидности'!C$4:L$2204,5,FALSE),0)</f>
        <v>0</v>
      </c>
      <c r="K2230">
        <f>IFERROR(VLOOKUP(D2230:D2942,'Факторы ликвидности'!C$4:L$2204,6,FALSE),0)</f>
        <v>0</v>
      </c>
      <c r="L2230">
        <f>IFERROR(VLOOKUP(D2230:D2942,'Факторы ликвидности'!C$4:L$2204,7,FALSE),0)</f>
        <v>0</v>
      </c>
      <c r="M2230">
        <f>IFERROR(VLOOKUP(D2230:D2942,'Факторы ликвидности'!C$4:L$2204,8,FALSE),0)</f>
        <v>0</v>
      </c>
      <c r="N2230">
        <f>IFERROR(VLOOKUP(D2230:D2942,'Факторы ликвидности'!C$4:L$2204,10,FALSE),0)</f>
        <v>0</v>
      </c>
    </row>
    <row r="2231" spans="3:14" x14ac:dyDescent="0.3">
      <c r="C2231" s="18">
        <f t="shared" si="39"/>
        <v>5</v>
      </c>
      <c r="D2231" s="19">
        <v>41565</v>
      </c>
      <c r="E2231">
        <f>IFERROR(VLOOKUP(D2230:D2943,'Остатки на корсчетах'!B$3:D$4956,2,FALSE),0)</f>
        <v>866.9</v>
      </c>
      <c r="F2231">
        <f>IFERROR(VLOOKUP(D2231:D2943,Сальдо!C$3:D$4010,2,FALSE),0)</f>
        <v>-98</v>
      </c>
      <c r="G2231">
        <f>IFERROR(VLOOKUP(D2231:D2943,'Факторы ликвидности'!C$4:L$2204,2,FALSE),0)</f>
        <v>-30.9</v>
      </c>
      <c r="H2231">
        <f>IFERROR(VLOOKUP(D2231:D2943,'Факторы ликвидности'!C$4:L$2204,3,FALSE),0)</f>
        <v>4.8499999999999996</v>
      </c>
      <c r="I2231">
        <f>IFERROR(VLOOKUP(D2231:D2943,'Факторы ликвидности'!C$4:L$2204,4,FALSE),0)</f>
        <v>0</v>
      </c>
      <c r="J2231">
        <f>IFERROR(VLOOKUP(D2231:D2943,'Факторы ликвидности'!C$4:L$2204,5,FALSE),0)</f>
        <v>0</v>
      </c>
      <c r="K2231">
        <f>IFERROR(VLOOKUP(D2231:D2943,'Факторы ликвидности'!C$4:L$2204,6,FALSE),0)</f>
        <v>0</v>
      </c>
      <c r="L2231">
        <f>IFERROR(VLOOKUP(D2231:D2943,'Факторы ликвидности'!C$4:L$2204,7,FALSE),0)</f>
        <v>0</v>
      </c>
      <c r="M2231">
        <f>IFERROR(VLOOKUP(D2231:D2943,'Факторы ликвидности'!C$4:L$2204,8,FALSE),0)</f>
        <v>0</v>
      </c>
      <c r="N2231">
        <f>IFERROR(VLOOKUP(D2231:D2943,'Факторы ликвидности'!C$4:L$2204,10,FALSE),0)</f>
        <v>44.71</v>
      </c>
    </row>
    <row r="2232" spans="3:14" x14ac:dyDescent="0.3">
      <c r="C2232" s="18">
        <f t="shared" si="39"/>
        <v>4</v>
      </c>
      <c r="D2232" s="19">
        <v>41564</v>
      </c>
      <c r="E2232">
        <f>IFERROR(VLOOKUP(D2231:D2944,'Остатки на корсчетах'!B$3:D$4956,2,FALSE),0)</f>
        <v>921.1</v>
      </c>
      <c r="F2232">
        <f>IFERROR(VLOOKUP(D2232:D2944,Сальдо!C$3:D$4010,2,FALSE),0)</f>
        <v>-117</v>
      </c>
      <c r="G2232">
        <f>IFERROR(VLOOKUP(D2232:D2944,'Факторы ликвидности'!C$4:L$2204,2,FALSE),0)</f>
        <v>-27.93</v>
      </c>
      <c r="H2232">
        <f>IFERROR(VLOOKUP(D2232:D2944,'Факторы ликвидности'!C$4:L$2204,3,FALSE),0)</f>
        <v>-10.83</v>
      </c>
      <c r="I2232">
        <f>IFERROR(VLOOKUP(D2232:D2944,'Факторы ликвидности'!C$4:L$2204,4,FALSE),0)</f>
        <v>0</v>
      </c>
      <c r="J2232">
        <f>IFERROR(VLOOKUP(D2232:D2944,'Факторы ликвидности'!C$4:L$2204,5,FALSE),0)</f>
        <v>0</v>
      </c>
      <c r="K2232">
        <f>IFERROR(VLOOKUP(D2232:D2944,'Факторы ликвидности'!C$4:L$2204,6,FALSE),0)</f>
        <v>0</v>
      </c>
      <c r="L2232">
        <f>IFERROR(VLOOKUP(D2232:D2944,'Факторы ликвидности'!C$4:L$2204,7,FALSE),0)</f>
        <v>0</v>
      </c>
      <c r="M2232">
        <f>IFERROR(VLOOKUP(D2232:D2944,'Факторы ликвидности'!C$4:L$2204,8,FALSE),0)</f>
        <v>0</v>
      </c>
      <c r="N2232">
        <f>IFERROR(VLOOKUP(D2232:D2944,'Факторы ликвидности'!C$4:L$2204,10,FALSE),0)</f>
        <v>-14.99</v>
      </c>
    </row>
    <row r="2233" spans="3:14" x14ac:dyDescent="0.3">
      <c r="C2233" s="18">
        <f t="shared" si="39"/>
        <v>3</v>
      </c>
      <c r="D2233" s="19">
        <v>41563</v>
      </c>
      <c r="E2233">
        <f>IFERROR(VLOOKUP(D2232:D2945,'Остатки на корсчетах'!B$3:D$4956,2,FALSE),0)</f>
        <v>977.2</v>
      </c>
      <c r="F2233">
        <f>IFERROR(VLOOKUP(D2233:D2945,Сальдо!C$3:D$4010,2,FALSE),0)</f>
        <v>-249.9</v>
      </c>
      <c r="G2233">
        <f>IFERROR(VLOOKUP(D2233:D2945,'Факторы ликвидности'!C$4:L$2204,2,FALSE),0)</f>
        <v>-11.82</v>
      </c>
      <c r="H2233">
        <f>IFERROR(VLOOKUP(D2233:D2945,'Факторы ликвидности'!C$4:L$2204,3,FALSE),0)</f>
        <v>97.77</v>
      </c>
      <c r="I2233">
        <f>IFERROR(VLOOKUP(D2233:D2945,'Факторы ликвидности'!C$4:L$2204,4,FALSE),0)</f>
        <v>0</v>
      </c>
      <c r="J2233">
        <f>IFERROR(VLOOKUP(D2233:D2945,'Факторы ликвидности'!C$4:L$2204,5,FALSE),0)</f>
        <v>0</v>
      </c>
      <c r="K2233">
        <f>IFERROR(VLOOKUP(D2233:D2945,'Факторы ликвидности'!C$4:L$2204,6,FALSE),0)</f>
        <v>0</v>
      </c>
      <c r="L2233">
        <f>IFERROR(VLOOKUP(D2233:D2945,'Факторы ликвидности'!C$4:L$2204,7,FALSE),0)</f>
        <v>0</v>
      </c>
      <c r="M2233">
        <f>IFERROR(VLOOKUP(D2233:D2945,'Факторы ликвидности'!C$4:L$2204,8,FALSE),0)</f>
        <v>-4.93</v>
      </c>
      <c r="N2233">
        <f>IFERROR(VLOOKUP(D2233:D2945,'Факторы ликвидности'!C$4:L$2204,10,FALSE),0)</f>
        <v>-134.69999999999999</v>
      </c>
    </row>
    <row r="2234" spans="3:14" x14ac:dyDescent="0.3">
      <c r="C2234" s="16">
        <f t="shared" si="39"/>
        <v>2</v>
      </c>
      <c r="D2234" s="17">
        <v>41562</v>
      </c>
      <c r="E2234">
        <f>IFERROR(VLOOKUP(D2233:D2946,'Остатки на корсчетах'!B$3:D$4956,2,FALSE),0)</f>
        <v>807.2</v>
      </c>
      <c r="F2234">
        <f>IFERROR(VLOOKUP(D2234:D2946,Сальдо!C$3:D$4010,2,FALSE),0)</f>
        <v>3.3</v>
      </c>
      <c r="G2234">
        <f>IFERROR(VLOOKUP(D2234:D2946,'Факторы ликвидности'!C$4:L$2204,2,FALSE),0)</f>
        <v>-1.66</v>
      </c>
      <c r="H2234">
        <f>IFERROR(VLOOKUP(D2234:D2946,'Факторы ликвидности'!C$4:L$2204,3,FALSE),0)</f>
        <v>56.23</v>
      </c>
      <c r="I2234">
        <f>IFERROR(VLOOKUP(D2234:D2946,'Факторы ликвидности'!C$4:L$2204,4,FALSE),0)</f>
        <v>0</v>
      </c>
      <c r="J2234">
        <f>IFERROR(VLOOKUP(D2234:D2946,'Факторы ликвидности'!C$4:L$2204,5,FALSE),0)</f>
        <v>0</v>
      </c>
      <c r="K2234">
        <f>IFERROR(VLOOKUP(D2234:D2946,'Факторы ликвидности'!C$4:L$2204,6,FALSE),0)</f>
        <v>0</v>
      </c>
      <c r="L2234">
        <f>IFERROR(VLOOKUP(D2234:D2946,'Факторы ликвидности'!C$4:L$2204,7,FALSE),0)</f>
        <v>0</v>
      </c>
      <c r="M2234">
        <f>IFERROR(VLOOKUP(D2234:D2946,'Факторы ликвидности'!C$4:L$2204,8,FALSE),0)</f>
        <v>2.2400000000000002</v>
      </c>
      <c r="N2234">
        <f>IFERROR(VLOOKUP(D2234:D2946,'Факторы ликвидности'!C$4:L$2204,10,FALSE),0)</f>
        <v>123.23</v>
      </c>
    </row>
    <row r="2235" spans="3:14" x14ac:dyDescent="0.3">
      <c r="C2235" s="16">
        <f t="shared" si="39"/>
        <v>1</v>
      </c>
      <c r="D2235" s="17">
        <v>41561</v>
      </c>
      <c r="E2235">
        <f>IFERROR(VLOOKUP(D2234:D2947,'Остатки на корсчетах'!B$3:D$4956,2,FALSE),0)</f>
        <v>818.1</v>
      </c>
      <c r="F2235">
        <f>IFERROR(VLOOKUP(D2235:D2947,Сальдо!C$3:D$4010,2,FALSE),0)</f>
        <v>-436.9</v>
      </c>
      <c r="G2235">
        <f>IFERROR(VLOOKUP(D2235:D2947,'Факторы ликвидности'!C$4:L$2204,2,FALSE),0)</f>
        <v>9.31</v>
      </c>
      <c r="H2235">
        <f>IFERROR(VLOOKUP(D2235:D2947,'Факторы ликвидности'!C$4:L$2204,3,FALSE),0)</f>
        <v>-61.5</v>
      </c>
      <c r="I2235">
        <f>IFERROR(VLOOKUP(D2235:D2947,'Факторы ликвидности'!C$4:L$2204,4,FALSE),0)</f>
        <v>0</v>
      </c>
      <c r="J2235">
        <f>IFERROR(VLOOKUP(D2235:D2947,'Факторы ликвидности'!C$4:L$2204,5,FALSE),0)</f>
        <v>0</v>
      </c>
      <c r="K2235">
        <f>IFERROR(VLOOKUP(D2235:D2947,'Факторы ликвидности'!C$4:L$2204,6,FALSE),0)</f>
        <v>0</v>
      </c>
      <c r="L2235">
        <f>IFERROR(VLOOKUP(D2235:D2947,'Факторы ликвидности'!C$4:L$2204,7,FALSE),0)</f>
        <v>0</v>
      </c>
      <c r="M2235">
        <f>IFERROR(VLOOKUP(D2235:D2947,'Факторы ликвидности'!C$4:L$2204,8,FALSE),0)</f>
        <v>-0.17</v>
      </c>
      <c r="N2235">
        <f>IFERROR(VLOOKUP(D2235:D2947,'Факторы ликвидности'!C$4:L$2204,10,FALSE),0)</f>
        <v>41.93</v>
      </c>
    </row>
    <row r="2236" spans="3:14" x14ac:dyDescent="0.3">
      <c r="C2236" s="16">
        <f t="shared" si="39"/>
        <v>7</v>
      </c>
      <c r="D2236" s="17">
        <v>41560</v>
      </c>
      <c r="E2236">
        <f>IFERROR(VLOOKUP(D2235:D2948,'Остатки на корсчетах'!B$3:D$4956,2,FALSE),0)</f>
        <v>0</v>
      </c>
      <c r="F2236">
        <f>IFERROR(VLOOKUP(D2236:D2948,Сальдо!C$3:D$4010,2,FALSE),0)</f>
        <v>0</v>
      </c>
      <c r="G2236">
        <f>IFERROR(VLOOKUP(D2236:D2948,'Факторы ликвидности'!C$4:L$2204,2,FALSE),0)</f>
        <v>0</v>
      </c>
      <c r="H2236">
        <f>IFERROR(VLOOKUP(D2236:D2948,'Факторы ликвидности'!C$4:L$2204,3,FALSE),0)</f>
        <v>0</v>
      </c>
      <c r="I2236">
        <f>IFERROR(VLOOKUP(D2236:D2948,'Факторы ликвидности'!C$4:L$2204,4,FALSE),0)</f>
        <v>0</v>
      </c>
      <c r="J2236">
        <f>IFERROR(VLOOKUP(D2236:D2948,'Факторы ликвидности'!C$4:L$2204,5,FALSE),0)</f>
        <v>0</v>
      </c>
      <c r="K2236">
        <f>IFERROR(VLOOKUP(D2236:D2948,'Факторы ликвидности'!C$4:L$2204,6,FALSE),0)</f>
        <v>0</v>
      </c>
      <c r="L2236">
        <f>IFERROR(VLOOKUP(D2236:D2948,'Факторы ликвидности'!C$4:L$2204,7,FALSE),0)</f>
        <v>0</v>
      </c>
      <c r="M2236">
        <f>IFERROR(VLOOKUP(D2236:D2948,'Факторы ликвидности'!C$4:L$2204,8,FALSE),0)</f>
        <v>0</v>
      </c>
      <c r="N2236">
        <f>IFERROR(VLOOKUP(D2236:D2948,'Факторы ликвидности'!C$4:L$2204,10,FALSE),0)</f>
        <v>0</v>
      </c>
    </row>
    <row r="2237" spans="3:14" x14ac:dyDescent="0.3">
      <c r="C2237" s="16">
        <f t="shared" si="39"/>
        <v>6</v>
      </c>
      <c r="D2237" s="17">
        <v>41559</v>
      </c>
      <c r="E2237">
        <f>IFERROR(VLOOKUP(D2236:D2949,'Остатки на корсчетах'!B$3:D$4956,2,FALSE),0)</f>
        <v>0</v>
      </c>
      <c r="F2237">
        <f>IFERROR(VLOOKUP(D2237:D2949,Сальдо!C$3:D$4010,2,FALSE),0)</f>
        <v>0</v>
      </c>
      <c r="G2237">
        <f>IFERROR(VLOOKUP(D2237:D2949,'Факторы ликвидности'!C$4:L$2204,2,FALSE),0)</f>
        <v>0</v>
      </c>
      <c r="H2237">
        <f>IFERROR(VLOOKUP(D2237:D2949,'Факторы ликвидности'!C$4:L$2204,3,FALSE),0)</f>
        <v>0</v>
      </c>
      <c r="I2237">
        <f>IFERROR(VLOOKUP(D2237:D2949,'Факторы ликвидности'!C$4:L$2204,4,FALSE),0)</f>
        <v>0</v>
      </c>
      <c r="J2237">
        <f>IFERROR(VLOOKUP(D2237:D2949,'Факторы ликвидности'!C$4:L$2204,5,FALSE),0)</f>
        <v>0</v>
      </c>
      <c r="K2237">
        <f>IFERROR(VLOOKUP(D2237:D2949,'Факторы ликвидности'!C$4:L$2204,6,FALSE),0)</f>
        <v>0</v>
      </c>
      <c r="L2237">
        <f>IFERROR(VLOOKUP(D2237:D2949,'Факторы ликвидности'!C$4:L$2204,7,FALSE),0)</f>
        <v>0</v>
      </c>
      <c r="M2237">
        <f>IFERROR(VLOOKUP(D2237:D2949,'Факторы ликвидности'!C$4:L$2204,8,FALSE),0)</f>
        <v>0</v>
      </c>
      <c r="N2237">
        <f>IFERROR(VLOOKUP(D2237:D2949,'Факторы ликвидности'!C$4:L$2204,10,FALSE),0)</f>
        <v>0</v>
      </c>
    </row>
    <row r="2238" spans="3:14" x14ac:dyDescent="0.3">
      <c r="C2238" s="16">
        <f t="shared" si="39"/>
        <v>5</v>
      </c>
      <c r="D2238" s="17">
        <v>41558</v>
      </c>
      <c r="E2238">
        <f>IFERROR(VLOOKUP(D2237:D2950,'Остатки на корсчетах'!B$3:D$4956,2,FALSE),0)</f>
        <v>857.9</v>
      </c>
      <c r="F2238">
        <f>IFERROR(VLOOKUP(D2238:D2950,Сальдо!C$3:D$4010,2,FALSE),0)</f>
        <v>-461.5</v>
      </c>
      <c r="G2238">
        <f>IFERROR(VLOOKUP(D2238:D2950,'Факторы ликвидности'!C$4:L$2204,2,FALSE),0)</f>
        <v>-47.02</v>
      </c>
      <c r="H2238">
        <f>IFERROR(VLOOKUP(D2238:D2950,'Факторы ликвидности'!C$4:L$2204,3,FALSE),0)</f>
        <v>25.02</v>
      </c>
      <c r="I2238">
        <f>IFERROR(VLOOKUP(D2238:D2950,'Факторы ликвидности'!C$4:L$2204,4,FALSE),0)</f>
        <v>0</v>
      </c>
      <c r="J2238">
        <f>IFERROR(VLOOKUP(D2238:D2950,'Факторы ликвидности'!C$4:L$2204,5,FALSE),0)</f>
        <v>0</v>
      </c>
      <c r="K2238">
        <f>IFERROR(VLOOKUP(D2238:D2950,'Факторы ликвидности'!C$4:L$2204,6,FALSE),0)</f>
        <v>0</v>
      </c>
      <c r="L2238">
        <f>IFERROR(VLOOKUP(D2238:D2950,'Факторы ликвидности'!C$4:L$2204,7,FALSE),0)</f>
        <v>0</v>
      </c>
      <c r="M2238">
        <f>IFERROR(VLOOKUP(D2238:D2950,'Факторы ликвидности'!C$4:L$2204,8,FALSE),0)</f>
        <v>0</v>
      </c>
      <c r="N2238">
        <f>IFERROR(VLOOKUP(D2238:D2950,'Факторы ликвидности'!C$4:L$2204,10,FALSE),0)</f>
        <v>-12.79</v>
      </c>
    </row>
    <row r="2239" spans="3:14" x14ac:dyDescent="0.3">
      <c r="C2239" s="16">
        <f t="shared" si="39"/>
        <v>4</v>
      </c>
      <c r="D2239" s="17">
        <v>41557</v>
      </c>
      <c r="E2239">
        <f>IFERROR(VLOOKUP(D2238:D2951,'Остатки на корсчетах'!B$3:D$4956,2,FALSE),0)</f>
        <v>656</v>
      </c>
      <c r="F2239">
        <f>IFERROR(VLOOKUP(D2239:D2951,Сальдо!C$3:D$4010,2,FALSE),0)</f>
        <v>-219.3</v>
      </c>
      <c r="G2239">
        <f>IFERROR(VLOOKUP(D2239:D2951,'Факторы ликвидности'!C$4:L$2204,2,FALSE),0)</f>
        <v>-37.57</v>
      </c>
      <c r="H2239">
        <f>IFERROR(VLOOKUP(D2239:D2951,'Факторы ликвидности'!C$4:L$2204,3,FALSE),0)</f>
        <v>9.33</v>
      </c>
      <c r="I2239">
        <f>IFERROR(VLOOKUP(D2239:D2951,'Факторы ликвидности'!C$4:L$2204,4,FALSE),0)</f>
        <v>0</v>
      </c>
      <c r="J2239">
        <f>IFERROR(VLOOKUP(D2239:D2951,'Факторы ликвидности'!C$4:L$2204,5,FALSE),0)</f>
        <v>0</v>
      </c>
      <c r="K2239">
        <f>IFERROR(VLOOKUP(D2239:D2951,'Факторы ликвидности'!C$4:L$2204,6,FALSE),0)</f>
        <v>0</v>
      </c>
      <c r="L2239">
        <f>IFERROR(VLOOKUP(D2239:D2951,'Факторы ликвидности'!C$4:L$2204,7,FALSE),0)</f>
        <v>0</v>
      </c>
      <c r="M2239">
        <f>IFERROR(VLOOKUP(D2239:D2951,'Факторы ликвидности'!C$4:L$2204,8,FALSE),0)</f>
        <v>0</v>
      </c>
      <c r="N2239">
        <f>IFERROR(VLOOKUP(D2239:D2951,'Факторы ликвидности'!C$4:L$2204,10,FALSE),0)</f>
        <v>236.54</v>
      </c>
    </row>
    <row r="2240" spans="3:14" x14ac:dyDescent="0.3">
      <c r="C2240" s="16">
        <f t="shared" si="39"/>
        <v>3</v>
      </c>
      <c r="D2240" s="17">
        <v>41556</v>
      </c>
      <c r="E2240">
        <f>IFERROR(VLOOKUP(D2239:D2952,'Остатки на корсчетах'!B$3:D$4956,2,FALSE),0)</f>
        <v>721.3</v>
      </c>
      <c r="F2240">
        <f>IFERROR(VLOOKUP(D2240:D2952,Сальдо!C$3:D$4010,2,FALSE),0)</f>
        <v>-233.4</v>
      </c>
      <c r="G2240">
        <f>IFERROR(VLOOKUP(D2240:D2952,'Факторы ликвидности'!C$4:L$2204,2,FALSE),0)</f>
        <v>-12.27</v>
      </c>
      <c r="H2240">
        <f>IFERROR(VLOOKUP(D2240:D2952,'Факторы ликвидности'!C$4:L$2204,3,FALSE),0)</f>
        <v>-9.82</v>
      </c>
      <c r="I2240">
        <f>IFERROR(VLOOKUP(D2240:D2952,'Факторы ликвидности'!C$4:L$2204,4,FALSE),0)</f>
        <v>0</v>
      </c>
      <c r="J2240">
        <f>IFERROR(VLOOKUP(D2240:D2952,'Факторы ликвидности'!C$4:L$2204,5,FALSE),0)</f>
        <v>0</v>
      </c>
      <c r="K2240">
        <f>IFERROR(VLOOKUP(D2240:D2952,'Факторы ликвидности'!C$4:L$2204,6,FALSE),0)</f>
        <v>0</v>
      </c>
      <c r="L2240">
        <f>IFERROR(VLOOKUP(D2240:D2952,'Факторы ликвидности'!C$4:L$2204,7,FALSE),0)</f>
        <v>0</v>
      </c>
      <c r="M2240">
        <f>IFERROR(VLOOKUP(D2240:D2952,'Факторы ликвидности'!C$4:L$2204,8,FALSE),0)</f>
        <v>0</v>
      </c>
      <c r="N2240">
        <f>IFERROR(VLOOKUP(D2240:D2952,'Факторы ликвидности'!C$4:L$2204,10,FALSE),0)</f>
        <v>-36.770000000000003</v>
      </c>
    </row>
    <row r="2241" spans="3:14" x14ac:dyDescent="0.3">
      <c r="C2241" s="18">
        <f t="shared" si="39"/>
        <v>2</v>
      </c>
      <c r="D2241" s="8">
        <v>41555</v>
      </c>
      <c r="E2241">
        <f>IFERROR(VLOOKUP(D2240:D2953,'Остатки на корсчетах'!B$3:D$4956,2,FALSE),0)</f>
        <v>736.2</v>
      </c>
      <c r="F2241">
        <f>IFERROR(VLOOKUP(D2241:D2953,Сальдо!C$3:D$4010,2,FALSE),0)</f>
        <v>167.3</v>
      </c>
      <c r="G2241">
        <f>IFERROR(VLOOKUP(D2241:D2953,'Факторы ликвидности'!C$4:L$2204,2,FALSE),0)</f>
        <v>3.11</v>
      </c>
      <c r="H2241">
        <f>IFERROR(VLOOKUP(D2241:D2953,'Факторы ликвидности'!C$4:L$2204,3,FALSE),0)</f>
        <v>31.19</v>
      </c>
      <c r="I2241">
        <f>IFERROR(VLOOKUP(D2241:D2953,'Факторы ликвидности'!C$4:L$2204,4,FALSE),0)</f>
        <v>0</v>
      </c>
      <c r="J2241">
        <f>IFERROR(VLOOKUP(D2241:D2953,'Факторы ликвидности'!C$4:L$2204,5,FALSE),0)</f>
        <v>0</v>
      </c>
      <c r="K2241">
        <f>IFERROR(VLOOKUP(D2241:D2953,'Факторы ликвидности'!C$4:L$2204,6,FALSE),0)</f>
        <v>0</v>
      </c>
      <c r="L2241">
        <f>IFERROR(VLOOKUP(D2241:D2953,'Факторы ликвидности'!C$4:L$2204,7,FALSE),0)</f>
        <v>0</v>
      </c>
      <c r="M2241">
        <f>IFERROR(VLOOKUP(D2241:D2953,'Факторы ликвидности'!C$4:L$2204,8,FALSE),0)</f>
        <v>0</v>
      </c>
      <c r="N2241">
        <f>IFERROR(VLOOKUP(D2241:D2953,'Факторы ликвидности'!C$4:L$2204,10,FALSE),0)</f>
        <v>-42.68</v>
      </c>
    </row>
    <row r="2242" spans="3:14" x14ac:dyDescent="0.3">
      <c r="C2242" s="18">
        <f t="shared" si="39"/>
        <v>1</v>
      </c>
      <c r="D2242" s="8">
        <v>41554</v>
      </c>
      <c r="E2242">
        <f>IFERROR(VLOOKUP(D2241:D2954,'Остатки на корсчетах'!B$3:D$4956,2,FALSE),0)</f>
        <v>857.1</v>
      </c>
      <c r="F2242">
        <f>IFERROR(VLOOKUP(D2242:D2954,Сальдо!C$3:D$4010,2,FALSE),0)</f>
        <v>8.1</v>
      </c>
      <c r="G2242">
        <f>IFERROR(VLOOKUP(D2242:D2954,'Факторы ликвидности'!C$4:L$2204,2,FALSE),0)</f>
        <v>3.8</v>
      </c>
      <c r="H2242">
        <f>IFERROR(VLOOKUP(D2242:D2954,'Факторы ликвидности'!C$4:L$2204,3,FALSE),0)</f>
        <v>43.8</v>
      </c>
      <c r="I2242">
        <f>IFERROR(VLOOKUP(D2242:D2954,'Факторы ликвидности'!C$4:L$2204,4,FALSE),0)</f>
        <v>0</v>
      </c>
      <c r="J2242">
        <f>IFERROR(VLOOKUP(D2242:D2954,'Факторы ликвидности'!C$4:L$2204,5,FALSE),0)</f>
        <v>0</v>
      </c>
      <c r="K2242">
        <f>IFERROR(VLOOKUP(D2242:D2954,'Факторы ликвидности'!C$4:L$2204,6,FALSE),0)</f>
        <v>0</v>
      </c>
      <c r="L2242">
        <f>IFERROR(VLOOKUP(D2242:D2954,'Факторы ликвидности'!C$4:L$2204,7,FALSE),0)</f>
        <v>0</v>
      </c>
      <c r="M2242">
        <f>IFERROR(VLOOKUP(D2242:D2954,'Факторы ликвидности'!C$4:L$2204,8,FALSE),0)</f>
        <v>0</v>
      </c>
      <c r="N2242">
        <f>IFERROR(VLOOKUP(D2242:D2954,'Факторы ликвидности'!C$4:L$2204,10,FALSE),0)</f>
        <v>-162.88999999999999</v>
      </c>
    </row>
    <row r="2243" spans="3:14" x14ac:dyDescent="0.3">
      <c r="C2243" s="18">
        <f t="shared" si="39"/>
        <v>7</v>
      </c>
      <c r="D2243" s="19">
        <v>41553</v>
      </c>
      <c r="E2243">
        <f>IFERROR(VLOOKUP(D2242:D2955,'Остатки на корсчетах'!B$3:D$4956,2,FALSE),0)</f>
        <v>0</v>
      </c>
      <c r="F2243">
        <f>IFERROR(VLOOKUP(D2243:D2955,Сальдо!C$3:D$4010,2,FALSE),0)</f>
        <v>0</v>
      </c>
      <c r="G2243">
        <f>IFERROR(VLOOKUP(D2243:D2955,'Факторы ликвидности'!C$4:L$2204,2,FALSE),0)</f>
        <v>0</v>
      </c>
      <c r="H2243">
        <f>IFERROR(VLOOKUP(D2243:D2955,'Факторы ликвидности'!C$4:L$2204,3,FALSE),0)</f>
        <v>0</v>
      </c>
      <c r="I2243">
        <f>IFERROR(VLOOKUP(D2243:D2955,'Факторы ликвидности'!C$4:L$2204,4,FALSE),0)</f>
        <v>0</v>
      </c>
      <c r="J2243">
        <f>IFERROR(VLOOKUP(D2243:D2955,'Факторы ликвидности'!C$4:L$2204,5,FALSE),0)</f>
        <v>0</v>
      </c>
      <c r="K2243">
        <f>IFERROR(VLOOKUP(D2243:D2955,'Факторы ликвидности'!C$4:L$2204,6,FALSE),0)</f>
        <v>0</v>
      </c>
      <c r="L2243">
        <f>IFERROR(VLOOKUP(D2243:D2955,'Факторы ликвидности'!C$4:L$2204,7,FALSE),0)</f>
        <v>0</v>
      </c>
      <c r="M2243">
        <f>IFERROR(VLOOKUP(D2243:D2955,'Факторы ликвидности'!C$4:L$2204,8,FALSE),0)</f>
        <v>0</v>
      </c>
      <c r="N2243">
        <f>IFERROR(VLOOKUP(D2243:D2955,'Факторы ликвидности'!C$4:L$2204,10,FALSE),0)</f>
        <v>0</v>
      </c>
    </row>
    <row r="2244" spans="3:14" x14ac:dyDescent="0.3">
      <c r="C2244" s="18">
        <f t="shared" si="39"/>
        <v>6</v>
      </c>
      <c r="D2244" s="19">
        <v>41552</v>
      </c>
      <c r="E2244">
        <f>IFERROR(VLOOKUP(D2243:D2956,'Остатки на корсчетах'!B$3:D$4956,2,FALSE),0)</f>
        <v>0</v>
      </c>
      <c r="F2244">
        <f>IFERROR(VLOOKUP(D2244:D2956,Сальдо!C$3:D$4010,2,FALSE),0)</f>
        <v>0</v>
      </c>
      <c r="G2244">
        <f>IFERROR(VLOOKUP(D2244:D2956,'Факторы ликвидности'!C$4:L$2204,2,FALSE),0)</f>
        <v>0</v>
      </c>
      <c r="H2244">
        <f>IFERROR(VLOOKUP(D2244:D2956,'Факторы ликвидности'!C$4:L$2204,3,FALSE),0)</f>
        <v>0</v>
      </c>
      <c r="I2244">
        <f>IFERROR(VLOOKUP(D2244:D2956,'Факторы ликвидности'!C$4:L$2204,4,FALSE),0)</f>
        <v>0</v>
      </c>
      <c r="J2244">
        <f>IFERROR(VLOOKUP(D2244:D2956,'Факторы ликвидности'!C$4:L$2204,5,FALSE),0)</f>
        <v>0</v>
      </c>
      <c r="K2244">
        <f>IFERROR(VLOOKUP(D2244:D2956,'Факторы ликвидности'!C$4:L$2204,6,FALSE),0)</f>
        <v>0</v>
      </c>
      <c r="L2244">
        <f>IFERROR(VLOOKUP(D2244:D2956,'Факторы ликвидности'!C$4:L$2204,7,FALSE),0)</f>
        <v>0</v>
      </c>
      <c r="M2244">
        <f>IFERROR(VLOOKUP(D2244:D2956,'Факторы ликвидности'!C$4:L$2204,8,FALSE),0)</f>
        <v>0</v>
      </c>
      <c r="N2244">
        <f>IFERROR(VLOOKUP(D2244:D2956,'Факторы ликвидности'!C$4:L$2204,10,FALSE),0)</f>
        <v>0</v>
      </c>
    </row>
    <row r="2245" spans="3:14" x14ac:dyDescent="0.3">
      <c r="C2245" s="18">
        <f t="shared" si="39"/>
        <v>5</v>
      </c>
      <c r="D2245" s="19">
        <v>41551</v>
      </c>
      <c r="E2245">
        <f>IFERROR(VLOOKUP(D2244:D2957,'Остатки на корсчетах'!B$3:D$4956,2,FALSE),0)</f>
        <v>886.9</v>
      </c>
      <c r="F2245">
        <f>IFERROR(VLOOKUP(D2245:D2957,Сальдо!C$3:D$4010,2,FALSE),0)</f>
        <v>-14.9</v>
      </c>
      <c r="G2245">
        <f>IFERROR(VLOOKUP(D2245:D2957,'Факторы ликвидности'!C$4:L$2204,2,FALSE),0)</f>
        <v>-41.29</v>
      </c>
      <c r="H2245">
        <f>IFERROR(VLOOKUP(D2245:D2957,'Факторы ликвидности'!C$4:L$2204,3,FALSE),0)</f>
        <v>65.52</v>
      </c>
      <c r="I2245">
        <f>IFERROR(VLOOKUP(D2245:D2957,'Факторы ликвидности'!C$4:L$2204,4,FALSE),0)</f>
        <v>0</v>
      </c>
      <c r="J2245">
        <f>IFERROR(VLOOKUP(D2245:D2957,'Факторы ликвидности'!C$4:L$2204,5,FALSE),0)</f>
        <v>0</v>
      </c>
      <c r="K2245">
        <f>IFERROR(VLOOKUP(D2245:D2957,'Факторы ликвидности'!C$4:L$2204,6,FALSE),0)</f>
        <v>0</v>
      </c>
      <c r="L2245">
        <f>IFERROR(VLOOKUP(D2245:D2957,'Факторы ликвидности'!C$4:L$2204,7,FALSE),0)</f>
        <v>0</v>
      </c>
      <c r="M2245">
        <f>IFERROR(VLOOKUP(D2245:D2957,'Факторы ликвидности'!C$4:L$2204,8,FALSE),0)</f>
        <v>0</v>
      </c>
      <c r="N2245">
        <f>IFERROR(VLOOKUP(D2245:D2957,'Факторы ликвидности'!C$4:L$2204,10,FALSE),0)</f>
        <v>-50.78</v>
      </c>
    </row>
    <row r="2246" spans="3:14" x14ac:dyDescent="0.3">
      <c r="C2246" s="18">
        <f t="shared" ref="C2246:C2309" si="40">WEEKDAY(D2246,2)</f>
        <v>4</v>
      </c>
      <c r="D2246" s="19">
        <v>41550</v>
      </c>
      <c r="E2246">
        <f>IFERROR(VLOOKUP(D2245:D2958,'Остатки на корсчетах'!B$3:D$4956,2,FALSE),0)</f>
        <v>910.6</v>
      </c>
      <c r="F2246">
        <f>IFERROR(VLOOKUP(D2246:D2958,Сальдо!C$3:D$4010,2,FALSE),0)</f>
        <v>-79.3</v>
      </c>
      <c r="G2246">
        <f>IFERROR(VLOOKUP(D2246:D2958,'Факторы ликвидности'!C$4:L$2204,2,FALSE),0)</f>
        <v>-27.74</v>
      </c>
      <c r="H2246">
        <f>IFERROR(VLOOKUP(D2246:D2958,'Факторы ликвидности'!C$4:L$2204,3,FALSE),0)</f>
        <v>93.49</v>
      </c>
      <c r="I2246">
        <f>IFERROR(VLOOKUP(D2246:D2958,'Факторы ликвидности'!C$4:L$2204,4,FALSE),0)</f>
        <v>0</v>
      </c>
      <c r="J2246">
        <f>IFERROR(VLOOKUP(D2246:D2958,'Факторы ликвидности'!C$4:L$2204,5,FALSE),0)</f>
        <v>0</v>
      </c>
      <c r="K2246">
        <f>IFERROR(VLOOKUP(D2246:D2958,'Факторы ликвидности'!C$4:L$2204,6,FALSE),0)</f>
        <v>0</v>
      </c>
      <c r="L2246">
        <f>IFERROR(VLOOKUP(D2246:D2958,'Факторы ликвидности'!C$4:L$2204,7,FALSE),0)</f>
        <v>0</v>
      </c>
      <c r="M2246">
        <f>IFERROR(VLOOKUP(D2246:D2958,'Факторы ликвидности'!C$4:L$2204,8,FALSE),0)</f>
        <v>0</v>
      </c>
      <c r="N2246">
        <f>IFERROR(VLOOKUP(D2246:D2958,'Факторы ликвидности'!C$4:L$2204,10,FALSE),0)</f>
        <v>-82.96</v>
      </c>
    </row>
    <row r="2247" spans="3:14" x14ac:dyDescent="0.3">
      <c r="C2247" s="18">
        <f t="shared" si="40"/>
        <v>3</v>
      </c>
      <c r="D2247" s="19">
        <v>41549</v>
      </c>
      <c r="E2247">
        <f>IFERROR(VLOOKUP(D2246:D2959,'Остатки на корсчетах'!B$3:D$4956,2,FALSE),0)</f>
        <v>1014.2</v>
      </c>
      <c r="F2247">
        <f>IFERROR(VLOOKUP(D2247:D2959,Сальдо!C$3:D$4010,2,FALSE),0)</f>
        <v>-161.6</v>
      </c>
      <c r="G2247">
        <f>IFERROR(VLOOKUP(D2247:D2959,'Факторы ликвидности'!C$4:L$2204,2,FALSE),0)</f>
        <v>1.69</v>
      </c>
      <c r="H2247">
        <f>IFERROR(VLOOKUP(D2247:D2959,'Факторы ликвидности'!C$4:L$2204,3,FALSE),0)</f>
        <v>-12.45</v>
      </c>
      <c r="I2247">
        <f>IFERROR(VLOOKUP(D2247:D2959,'Факторы ликвидности'!C$4:L$2204,4,FALSE),0)</f>
        <v>0</v>
      </c>
      <c r="J2247">
        <f>IFERROR(VLOOKUP(D2247:D2959,'Факторы ликвидности'!C$4:L$2204,5,FALSE),0)</f>
        <v>0</v>
      </c>
      <c r="K2247">
        <f>IFERROR(VLOOKUP(D2247:D2959,'Факторы ликвидности'!C$4:L$2204,6,FALSE),0)</f>
        <v>0</v>
      </c>
      <c r="L2247">
        <f>IFERROR(VLOOKUP(D2247:D2959,'Факторы ликвидности'!C$4:L$2204,7,FALSE),0)</f>
        <v>0</v>
      </c>
      <c r="M2247">
        <f>IFERROR(VLOOKUP(D2247:D2959,'Факторы ликвидности'!C$4:L$2204,8,FALSE),0)</f>
        <v>0</v>
      </c>
      <c r="N2247">
        <f>IFERROR(VLOOKUP(D2247:D2959,'Факторы ликвидности'!C$4:L$2204,10,FALSE),0)</f>
        <v>-86.5</v>
      </c>
    </row>
    <row r="2248" spans="3:14" x14ac:dyDescent="0.3">
      <c r="C2248" s="16">
        <f t="shared" si="40"/>
        <v>2</v>
      </c>
      <c r="D2248" s="17">
        <v>41548</v>
      </c>
      <c r="E2248">
        <f>IFERROR(VLOOKUP(D2247:D2960,'Остатки на корсчетах'!B$3:D$4956,2,FALSE),0)</f>
        <v>1097.8</v>
      </c>
      <c r="F2248">
        <f>IFERROR(VLOOKUP(D2248:D2960,Сальдо!C$3:D$4010,2,FALSE),0)</f>
        <v>-466.7</v>
      </c>
      <c r="G2248">
        <f>IFERROR(VLOOKUP(D2248:D2960,'Факторы ликвидности'!C$4:L$2204,2,FALSE),0)</f>
        <v>29.06</v>
      </c>
      <c r="H2248">
        <f>IFERROR(VLOOKUP(D2248:D2960,'Факторы ликвидности'!C$4:L$2204,3,FALSE),0)</f>
        <v>50.96</v>
      </c>
      <c r="I2248">
        <f>IFERROR(VLOOKUP(D2248:D2960,'Факторы ликвидности'!C$4:L$2204,4,FALSE),0)</f>
        <v>0</v>
      </c>
      <c r="J2248">
        <f>IFERROR(VLOOKUP(D2248:D2960,'Факторы ликвидности'!C$4:L$2204,5,FALSE),0)</f>
        <v>0</v>
      </c>
      <c r="K2248">
        <f>IFERROR(VLOOKUP(D2248:D2960,'Факторы ликвидности'!C$4:L$2204,6,FALSE),0)</f>
        <v>0</v>
      </c>
      <c r="L2248">
        <f>IFERROR(VLOOKUP(D2248:D2960,'Факторы ликвидности'!C$4:L$2204,7,FALSE),0)</f>
        <v>0</v>
      </c>
      <c r="M2248">
        <f>IFERROR(VLOOKUP(D2248:D2960,'Факторы ликвидности'!C$4:L$2204,8,FALSE),0)</f>
        <v>0</v>
      </c>
      <c r="N2248">
        <f>IFERROR(VLOOKUP(D2248:D2960,'Факторы ликвидности'!C$4:L$2204,10,FALSE),0)</f>
        <v>-157.1</v>
      </c>
    </row>
    <row r="2249" spans="3:14" x14ac:dyDescent="0.3">
      <c r="C2249" s="16">
        <f t="shared" si="40"/>
        <v>1</v>
      </c>
      <c r="D2249" s="17">
        <v>41547</v>
      </c>
      <c r="E2249">
        <f>IFERROR(VLOOKUP(D2248:D2961,'Остатки на корсчетах'!B$3:D$4956,2,FALSE),0)</f>
        <v>918</v>
      </c>
      <c r="F2249">
        <f>IFERROR(VLOOKUP(D2249:D2961,Сальдо!C$3:D$4010,2,FALSE),0)</f>
        <v>-420.6</v>
      </c>
      <c r="G2249">
        <f>IFERROR(VLOOKUP(D2249:D2961,'Факторы ликвидности'!C$4:L$2204,2,FALSE),0)</f>
        <v>41.73</v>
      </c>
      <c r="H2249">
        <f>IFERROR(VLOOKUP(D2249:D2961,'Факторы ликвидности'!C$4:L$2204,3,FALSE),0)</f>
        <v>45.9</v>
      </c>
      <c r="I2249">
        <f>IFERROR(VLOOKUP(D2249:D2961,'Факторы ликвидности'!C$4:L$2204,4,FALSE),0)</f>
        <v>0</v>
      </c>
      <c r="J2249">
        <f>IFERROR(VLOOKUP(D2249:D2961,'Факторы ликвидности'!C$4:L$2204,5,FALSE),0)</f>
        <v>0</v>
      </c>
      <c r="K2249">
        <f>IFERROR(VLOOKUP(D2249:D2961,'Факторы ликвидности'!C$4:L$2204,6,FALSE),0)</f>
        <v>0</v>
      </c>
      <c r="L2249">
        <f>IFERROR(VLOOKUP(D2249:D2961,'Факторы ликвидности'!C$4:L$2204,7,FALSE),0)</f>
        <v>0</v>
      </c>
      <c r="M2249">
        <f>IFERROR(VLOOKUP(D2249:D2961,'Факторы ликвидности'!C$4:L$2204,8,FALSE),0)</f>
        <v>0</v>
      </c>
      <c r="N2249">
        <f>IFERROR(VLOOKUP(D2249:D2961,'Факторы ликвидности'!C$4:L$2204,10,FALSE),0)</f>
        <v>98.65</v>
      </c>
    </row>
    <row r="2250" spans="3:14" x14ac:dyDescent="0.3">
      <c r="C2250" s="16">
        <f t="shared" si="40"/>
        <v>7</v>
      </c>
      <c r="D2250" s="17">
        <v>41546</v>
      </c>
      <c r="E2250">
        <f>IFERROR(VLOOKUP(D2249:D2962,'Остатки на корсчетах'!B$3:D$4956,2,FALSE),0)</f>
        <v>0</v>
      </c>
      <c r="F2250">
        <f>IFERROR(VLOOKUP(D2250:D2962,Сальдо!C$3:D$4010,2,FALSE),0)</f>
        <v>0</v>
      </c>
      <c r="G2250">
        <f>IFERROR(VLOOKUP(D2250:D2962,'Факторы ликвидности'!C$4:L$2204,2,FALSE),0)</f>
        <v>0</v>
      </c>
      <c r="H2250">
        <f>IFERROR(VLOOKUP(D2250:D2962,'Факторы ликвидности'!C$4:L$2204,3,FALSE),0)</f>
        <v>0</v>
      </c>
      <c r="I2250">
        <f>IFERROR(VLOOKUP(D2250:D2962,'Факторы ликвидности'!C$4:L$2204,4,FALSE),0)</f>
        <v>0</v>
      </c>
      <c r="J2250">
        <f>IFERROR(VLOOKUP(D2250:D2962,'Факторы ликвидности'!C$4:L$2204,5,FALSE),0)</f>
        <v>0</v>
      </c>
      <c r="K2250">
        <f>IFERROR(VLOOKUP(D2250:D2962,'Факторы ликвидности'!C$4:L$2204,6,FALSE),0)</f>
        <v>0</v>
      </c>
      <c r="L2250">
        <f>IFERROR(VLOOKUP(D2250:D2962,'Факторы ликвидности'!C$4:L$2204,7,FALSE),0)</f>
        <v>0</v>
      </c>
      <c r="M2250">
        <f>IFERROR(VLOOKUP(D2250:D2962,'Факторы ликвидности'!C$4:L$2204,8,FALSE),0)</f>
        <v>0</v>
      </c>
      <c r="N2250">
        <f>IFERROR(VLOOKUP(D2250:D2962,'Факторы ликвидности'!C$4:L$2204,10,FALSE),0)</f>
        <v>0</v>
      </c>
    </row>
    <row r="2251" spans="3:14" x14ac:dyDescent="0.3">
      <c r="C2251" s="16">
        <f t="shared" si="40"/>
        <v>6</v>
      </c>
      <c r="D2251" s="17">
        <v>41545</v>
      </c>
      <c r="E2251">
        <f>IFERROR(VLOOKUP(D2250:D2963,'Остатки на корсчетах'!B$3:D$4956,2,FALSE),0)</f>
        <v>0</v>
      </c>
      <c r="F2251">
        <f>IFERROR(VLOOKUP(D2251:D2963,Сальдо!C$3:D$4010,2,FALSE),0)</f>
        <v>0</v>
      </c>
      <c r="G2251">
        <f>IFERROR(VLOOKUP(D2251:D2963,'Факторы ликвидности'!C$4:L$2204,2,FALSE),0)</f>
        <v>0</v>
      </c>
      <c r="H2251">
        <f>IFERROR(VLOOKUP(D2251:D2963,'Факторы ликвидности'!C$4:L$2204,3,FALSE),0)</f>
        <v>0</v>
      </c>
      <c r="I2251">
        <f>IFERROR(VLOOKUP(D2251:D2963,'Факторы ликвидности'!C$4:L$2204,4,FALSE),0)</f>
        <v>0</v>
      </c>
      <c r="J2251">
        <f>IFERROR(VLOOKUP(D2251:D2963,'Факторы ликвидности'!C$4:L$2204,5,FALSE),0)</f>
        <v>0</v>
      </c>
      <c r="K2251">
        <f>IFERROR(VLOOKUP(D2251:D2963,'Факторы ликвидности'!C$4:L$2204,6,FALSE),0)</f>
        <v>0</v>
      </c>
      <c r="L2251">
        <f>IFERROR(VLOOKUP(D2251:D2963,'Факторы ликвидности'!C$4:L$2204,7,FALSE),0)</f>
        <v>0</v>
      </c>
      <c r="M2251">
        <f>IFERROR(VLOOKUP(D2251:D2963,'Факторы ликвидности'!C$4:L$2204,8,FALSE),0)</f>
        <v>0</v>
      </c>
      <c r="N2251">
        <f>IFERROR(VLOOKUP(D2251:D2963,'Факторы ликвидности'!C$4:L$2204,10,FALSE),0)</f>
        <v>0</v>
      </c>
    </row>
    <row r="2252" spans="3:14" x14ac:dyDescent="0.3">
      <c r="C2252" s="16">
        <f t="shared" si="40"/>
        <v>5</v>
      </c>
      <c r="D2252" s="17">
        <v>41544</v>
      </c>
      <c r="E2252">
        <f>IFERROR(VLOOKUP(D2251:D2964,'Остатки на корсчетах'!B$3:D$4956,2,FALSE),0)</f>
        <v>990.4</v>
      </c>
      <c r="F2252">
        <f>IFERROR(VLOOKUP(D2252:D2964,Сальдо!C$3:D$4010,2,FALSE),0)</f>
        <v>-589.29999999999995</v>
      </c>
      <c r="G2252">
        <f>IFERROR(VLOOKUP(D2252:D2964,'Факторы ликвидности'!C$4:L$2204,2,FALSE),0)</f>
        <v>3.97</v>
      </c>
      <c r="H2252">
        <f>IFERROR(VLOOKUP(D2252:D2964,'Факторы ликвидности'!C$4:L$2204,3,FALSE),0)</f>
        <v>17.3</v>
      </c>
      <c r="I2252">
        <f>IFERROR(VLOOKUP(D2252:D2964,'Факторы ликвидности'!C$4:L$2204,4,FALSE),0)</f>
        <v>0</v>
      </c>
      <c r="J2252">
        <f>IFERROR(VLOOKUP(D2252:D2964,'Факторы ликвидности'!C$4:L$2204,5,FALSE),0)</f>
        <v>0</v>
      </c>
      <c r="K2252">
        <f>IFERROR(VLOOKUP(D2252:D2964,'Факторы ликвидности'!C$4:L$2204,6,FALSE),0)</f>
        <v>0</v>
      </c>
      <c r="L2252">
        <f>IFERROR(VLOOKUP(D2252:D2964,'Факторы ликвидности'!C$4:L$2204,7,FALSE),0)</f>
        <v>0</v>
      </c>
      <c r="M2252">
        <f>IFERROR(VLOOKUP(D2252:D2964,'Факторы ликвидности'!C$4:L$2204,8,FALSE),0)</f>
        <v>0</v>
      </c>
      <c r="N2252">
        <f>IFERROR(VLOOKUP(D2252:D2964,'Факторы ликвидности'!C$4:L$2204,10,FALSE),0)</f>
        <v>-89.32</v>
      </c>
    </row>
    <row r="2253" spans="3:14" x14ac:dyDescent="0.3">
      <c r="C2253" s="16">
        <f t="shared" si="40"/>
        <v>4</v>
      </c>
      <c r="D2253" s="17">
        <v>41543</v>
      </c>
      <c r="E2253">
        <f>IFERROR(VLOOKUP(D2252:D2965,'Остатки на корсчетах'!B$3:D$4956,2,FALSE),0)</f>
        <v>937.1</v>
      </c>
      <c r="F2253">
        <f>IFERROR(VLOOKUP(D2253:D2965,Сальдо!C$3:D$4010,2,FALSE),0)</f>
        <v>-537.70000000000005</v>
      </c>
      <c r="G2253">
        <f>IFERROR(VLOOKUP(D2253:D2965,'Факторы ликвидности'!C$4:L$2204,2,FALSE),0)</f>
        <v>8.98</v>
      </c>
      <c r="H2253">
        <f>IFERROR(VLOOKUP(D2253:D2965,'Факторы ликвидности'!C$4:L$2204,3,FALSE),0)</f>
        <v>-1.18</v>
      </c>
      <c r="I2253">
        <f>IFERROR(VLOOKUP(D2253:D2965,'Факторы ликвидности'!C$4:L$2204,4,FALSE),0)</f>
        <v>0</v>
      </c>
      <c r="J2253">
        <f>IFERROR(VLOOKUP(D2253:D2965,'Факторы ликвидности'!C$4:L$2204,5,FALSE),0)</f>
        <v>0</v>
      </c>
      <c r="K2253">
        <f>IFERROR(VLOOKUP(D2253:D2965,'Факторы ликвидности'!C$4:L$2204,6,FALSE),0)</f>
        <v>0</v>
      </c>
      <c r="L2253">
        <f>IFERROR(VLOOKUP(D2253:D2965,'Факторы ликвидности'!C$4:L$2204,7,FALSE),0)</f>
        <v>0</v>
      </c>
      <c r="M2253">
        <f>IFERROR(VLOOKUP(D2253:D2965,'Факторы ликвидности'!C$4:L$2204,8,FALSE),0)</f>
        <v>0</v>
      </c>
      <c r="N2253">
        <f>IFERROR(VLOOKUP(D2253:D2965,'Факторы ликвидности'!C$4:L$2204,10,FALSE),0)</f>
        <v>47.72</v>
      </c>
    </row>
    <row r="2254" spans="3:14" x14ac:dyDescent="0.3">
      <c r="C2254" s="16">
        <f t="shared" si="40"/>
        <v>3</v>
      </c>
      <c r="D2254" s="17">
        <v>41542</v>
      </c>
      <c r="E2254">
        <f>IFERROR(VLOOKUP(D2253:D2966,'Остатки на корсчетах'!B$3:D$4956,2,FALSE),0)</f>
        <v>859.7</v>
      </c>
      <c r="F2254">
        <f>IFERROR(VLOOKUP(D2254:D2966,Сальдо!C$3:D$4010,2,FALSE),0)</f>
        <v>-371.9</v>
      </c>
      <c r="G2254">
        <f>IFERROR(VLOOKUP(D2254:D2966,'Факторы ликвидности'!C$4:L$2204,2,FALSE),0)</f>
        <v>22.59</v>
      </c>
      <c r="H2254">
        <f>IFERROR(VLOOKUP(D2254:D2966,'Факторы ликвидности'!C$4:L$2204,3,FALSE),0)</f>
        <v>-112.81</v>
      </c>
      <c r="I2254">
        <f>IFERROR(VLOOKUP(D2254:D2966,'Факторы ликвидности'!C$4:L$2204,4,FALSE),0)</f>
        <v>0</v>
      </c>
      <c r="J2254">
        <f>IFERROR(VLOOKUP(D2254:D2966,'Факторы ликвидности'!C$4:L$2204,5,FALSE),0)</f>
        <v>0</v>
      </c>
      <c r="K2254">
        <f>IFERROR(VLOOKUP(D2254:D2966,'Факторы ликвидности'!C$4:L$2204,6,FALSE),0)</f>
        <v>0</v>
      </c>
      <c r="L2254">
        <f>IFERROR(VLOOKUP(D2254:D2966,'Факторы ликвидности'!C$4:L$2204,7,FALSE),0)</f>
        <v>0</v>
      </c>
      <c r="M2254">
        <f>IFERROR(VLOOKUP(D2254:D2966,'Факторы ликвидности'!C$4:L$2204,8,FALSE),0)</f>
        <v>0</v>
      </c>
      <c r="N2254">
        <f>IFERROR(VLOOKUP(D2254:D2966,'Факторы ликвидности'!C$4:L$2204,10,FALSE),0)</f>
        <v>169.9</v>
      </c>
    </row>
    <row r="2255" spans="3:14" x14ac:dyDescent="0.3">
      <c r="C2255" s="18">
        <f t="shared" si="40"/>
        <v>2</v>
      </c>
      <c r="D2255" s="8">
        <v>41541</v>
      </c>
      <c r="E2255">
        <f>IFERROR(VLOOKUP(D2254:D2967,'Остатки на корсчетах'!B$3:D$4956,2,FALSE),0)</f>
        <v>927.6</v>
      </c>
      <c r="F2255">
        <f>IFERROR(VLOOKUP(D2255:D2967,Сальдо!C$3:D$4010,2,FALSE),0)</f>
        <v>-301.5</v>
      </c>
      <c r="G2255">
        <f>IFERROR(VLOOKUP(D2255:D2967,'Факторы ликвидности'!C$4:L$2204,2,FALSE),0)</f>
        <v>41.13</v>
      </c>
      <c r="H2255">
        <f>IFERROR(VLOOKUP(D2255:D2967,'Факторы ликвидности'!C$4:L$2204,3,FALSE),0)</f>
        <v>-131.5</v>
      </c>
      <c r="I2255">
        <f>IFERROR(VLOOKUP(D2255:D2967,'Факторы ликвидности'!C$4:L$2204,4,FALSE),0)</f>
        <v>0</v>
      </c>
      <c r="J2255">
        <f>IFERROR(VLOOKUP(D2255:D2967,'Факторы ликвидности'!C$4:L$2204,5,FALSE),0)</f>
        <v>0</v>
      </c>
      <c r="K2255">
        <f>IFERROR(VLOOKUP(D2255:D2967,'Факторы ликвидности'!C$4:L$2204,6,FALSE),0)</f>
        <v>0</v>
      </c>
      <c r="L2255">
        <f>IFERROR(VLOOKUP(D2255:D2967,'Факторы ликвидности'!C$4:L$2204,7,FALSE),0)</f>
        <v>0</v>
      </c>
      <c r="M2255">
        <f>IFERROR(VLOOKUP(D2255:D2967,'Факторы ликвидности'!C$4:L$2204,8,FALSE),0)</f>
        <v>0</v>
      </c>
      <c r="N2255">
        <f>IFERROR(VLOOKUP(D2255:D2967,'Факторы ликвидности'!C$4:L$2204,10,FALSE),0)</f>
        <v>24.66</v>
      </c>
    </row>
    <row r="2256" spans="3:14" x14ac:dyDescent="0.3">
      <c r="C2256" s="18">
        <f t="shared" si="40"/>
        <v>1</v>
      </c>
      <c r="D2256" s="8">
        <v>41540</v>
      </c>
      <c r="E2256">
        <f>IFERROR(VLOOKUP(D2255:D2968,'Остатки на корсчетах'!B$3:D$4956,2,FALSE),0)</f>
        <v>855.4</v>
      </c>
      <c r="F2256">
        <f>IFERROR(VLOOKUP(D2256:D2968,Сальдо!C$3:D$4010,2,FALSE),0)</f>
        <v>-235.5</v>
      </c>
      <c r="G2256">
        <f>IFERROR(VLOOKUP(D2256:D2968,'Факторы ликвидности'!C$4:L$2204,2,FALSE),0)</f>
        <v>43.46</v>
      </c>
      <c r="H2256">
        <f>IFERROR(VLOOKUP(D2256:D2968,'Факторы ликвидности'!C$4:L$2204,3,FALSE),0)</f>
        <v>-35.36</v>
      </c>
      <c r="I2256">
        <f>IFERROR(VLOOKUP(D2256:D2968,'Факторы ликвидности'!C$4:L$2204,4,FALSE),0)</f>
        <v>0</v>
      </c>
      <c r="J2256">
        <f>IFERROR(VLOOKUP(D2256:D2968,'Факторы ликвидности'!C$4:L$2204,5,FALSE),0)</f>
        <v>0</v>
      </c>
      <c r="K2256">
        <f>IFERROR(VLOOKUP(D2256:D2968,'Факторы ликвидности'!C$4:L$2204,6,FALSE),0)</f>
        <v>0</v>
      </c>
      <c r="L2256">
        <f>IFERROR(VLOOKUP(D2256:D2968,'Факторы ликвидности'!C$4:L$2204,7,FALSE),0)</f>
        <v>0</v>
      </c>
      <c r="M2256">
        <f>IFERROR(VLOOKUP(D2256:D2968,'Факторы ликвидности'!C$4:L$2204,8,FALSE),0)</f>
        <v>0</v>
      </c>
      <c r="N2256">
        <f>IFERROR(VLOOKUP(D2256:D2968,'Факторы ликвидности'!C$4:L$2204,10,FALSE),0)</f>
        <v>66.3</v>
      </c>
    </row>
    <row r="2257" spans="3:14" x14ac:dyDescent="0.3">
      <c r="C2257" s="18">
        <f t="shared" si="40"/>
        <v>7</v>
      </c>
      <c r="D2257" s="19">
        <v>41539</v>
      </c>
      <c r="E2257">
        <f>IFERROR(VLOOKUP(D2256:D2969,'Остатки на корсчетах'!B$3:D$4956,2,FALSE),0)</f>
        <v>0</v>
      </c>
      <c r="F2257">
        <f>IFERROR(VLOOKUP(D2257:D2969,Сальдо!C$3:D$4010,2,FALSE),0)</f>
        <v>0</v>
      </c>
      <c r="G2257">
        <f>IFERROR(VLOOKUP(D2257:D2969,'Факторы ликвидности'!C$4:L$2204,2,FALSE),0)</f>
        <v>0</v>
      </c>
      <c r="H2257">
        <f>IFERROR(VLOOKUP(D2257:D2969,'Факторы ликвидности'!C$4:L$2204,3,FALSE),0)</f>
        <v>0</v>
      </c>
      <c r="I2257">
        <f>IFERROR(VLOOKUP(D2257:D2969,'Факторы ликвидности'!C$4:L$2204,4,FALSE),0)</f>
        <v>0</v>
      </c>
      <c r="J2257">
        <f>IFERROR(VLOOKUP(D2257:D2969,'Факторы ликвидности'!C$4:L$2204,5,FALSE),0)</f>
        <v>0</v>
      </c>
      <c r="K2257">
        <f>IFERROR(VLOOKUP(D2257:D2969,'Факторы ликвидности'!C$4:L$2204,6,FALSE),0)</f>
        <v>0</v>
      </c>
      <c r="L2257">
        <f>IFERROR(VLOOKUP(D2257:D2969,'Факторы ликвидности'!C$4:L$2204,7,FALSE),0)</f>
        <v>0</v>
      </c>
      <c r="M2257">
        <f>IFERROR(VLOOKUP(D2257:D2969,'Факторы ликвидности'!C$4:L$2204,8,FALSE),0)</f>
        <v>0</v>
      </c>
      <c r="N2257">
        <f>IFERROR(VLOOKUP(D2257:D2969,'Факторы ликвидности'!C$4:L$2204,10,FALSE),0)</f>
        <v>0</v>
      </c>
    </row>
    <row r="2258" spans="3:14" x14ac:dyDescent="0.3">
      <c r="C2258" s="18">
        <f t="shared" si="40"/>
        <v>6</v>
      </c>
      <c r="D2258" s="19">
        <v>41538</v>
      </c>
      <c r="E2258">
        <f>IFERROR(VLOOKUP(D2257:D2970,'Остатки на корсчетах'!B$3:D$4956,2,FALSE),0)</f>
        <v>0</v>
      </c>
      <c r="F2258">
        <f>IFERROR(VLOOKUP(D2258:D2970,Сальдо!C$3:D$4010,2,FALSE),0)</f>
        <v>0</v>
      </c>
      <c r="G2258">
        <f>IFERROR(VLOOKUP(D2258:D2970,'Факторы ликвидности'!C$4:L$2204,2,FALSE),0)</f>
        <v>0</v>
      </c>
      <c r="H2258">
        <f>IFERROR(VLOOKUP(D2258:D2970,'Факторы ликвидности'!C$4:L$2204,3,FALSE),0)</f>
        <v>0</v>
      </c>
      <c r="I2258">
        <f>IFERROR(VLOOKUP(D2258:D2970,'Факторы ликвидности'!C$4:L$2204,4,FALSE),0)</f>
        <v>0</v>
      </c>
      <c r="J2258">
        <f>IFERROR(VLOOKUP(D2258:D2970,'Факторы ликвидности'!C$4:L$2204,5,FALSE),0)</f>
        <v>0</v>
      </c>
      <c r="K2258">
        <f>IFERROR(VLOOKUP(D2258:D2970,'Факторы ликвидности'!C$4:L$2204,6,FALSE),0)</f>
        <v>0</v>
      </c>
      <c r="L2258">
        <f>IFERROR(VLOOKUP(D2258:D2970,'Факторы ликвидности'!C$4:L$2204,7,FALSE),0)</f>
        <v>0</v>
      </c>
      <c r="M2258">
        <f>IFERROR(VLOOKUP(D2258:D2970,'Факторы ликвидности'!C$4:L$2204,8,FALSE),0)</f>
        <v>0</v>
      </c>
      <c r="N2258">
        <f>IFERROR(VLOOKUP(D2258:D2970,'Факторы ликвидности'!C$4:L$2204,10,FALSE),0)</f>
        <v>0</v>
      </c>
    </row>
    <row r="2259" spans="3:14" x14ac:dyDescent="0.3">
      <c r="C2259" s="18">
        <f t="shared" si="40"/>
        <v>5</v>
      </c>
      <c r="D2259" s="19">
        <v>41537</v>
      </c>
      <c r="E2259">
        <f>IFERROR(VLOOKUP(D2258:D2971,'Остатки на корсчетах'!B$3:D$4956,2,FALSE),0)</f>
        <v>858</v>
      </c>
      <c r="F2259">
        <f>IFERROR(VLOOKUP(D2259:D2971,Сальдо!C$3:D$4010,2,FALSE),0)</f>
        <v>-167.2</v>
      </c>
      <c r="G2259">
        <f>IFERROR(VLOOKUP(D2259:D2971,'Факторы ликвидности'!C$4:L$2204,2,FALSE),0)</f>
        <v>-15.35</v>
      </c>
      <c r="H2259">
        <f>IFERROR(VLOOKUP(D2259:D2971,'Факторы ликвидности'!C$4:L$2204,3,FALSE),0)</f>
        <v>-53.65</v>
      </c>
      <c r="I2259">
        <f>IFERROR(VLOOKUP(D2259:D2971,'Факторы ликвидности'!C$4:L$2204,4,FALSE),0)</f>
        <v>0</v>
      </c>
      <c r="J2259">
        <f>IFERROR(VLOOKUP(D2259:D2971,'Факторы ликвидности'!C$4:L$2204,5,FALSE),0)</f>
        <v>0</v>
      </c>
      <c r="K2259">
        <f>IFERROR(VLOOKUP(D2259:D2971,'Факторы ликвидности'!C$4:L$2204,6,FALSE),0)</f>
        <v>0</v>
      </c>
      <c r="L2259">
        <f>IFERROR(VLOOKUP(D2259:D2971,'Факторы ликвидности'!C$4:L$2204,7,FALSE),0)</f>
        <v>0</v>
      </c>
      <c r="M2259">
        <f>IFERROR(VLOOKUP(D2259:D2971,'Факторы ликвидности'!C$4:L$2204,8,FALSE),0)</f>
        <v>0.03</v>
      </c>
      <c r="N2259">
        <f>IFERROR(VLOOKUP(D2259:D2971,'Факторы ликвидности'!C$4:L$2204,10,FALSE),0)</f>
        <v>68.59</v>
      </c>
    </row>
    <row r="2260" spans="3:14" x14ac:dyDescent="0.3">
      <c r="C2260" s="18">
        <f t="shared" si="40"/>
        <v>4</v>
      </c>
      <c r="D2260" s="19">
        <v>41536</v>
      </c>
      <c r="E2260">
        <f>IFERROR(VLOOKUP(D2259:D2972,'Остатки на корсчетах'!B$3:D$4956,2,FALSE),0)</f>
        <v>875.7</v>
      </c>
      <c r="F2260">
        <f>IFERROR(VLOOKUP(D2260:D2972,Сальдо!C$3:D$4010,2,FALSE),0)</f>
        <v>-187.7</v>
      </c>
      <c r="G2260">
        <f>IFERROR(VLOOKUP(D2260:D2972,'Факторы ликвидности'!C$4:L$2204,2,FALSE),0)</f>
        <v>-10.59</v>
      </c>
      <c r="H2260">
        <f>IFERROR(VLOOKUP(D2260:D2972,'Факторы ликвидности'!C$4:L$2204,3,FALSE),0)</f>
        <v>14.54</v>
      </c>
      <c r="I2260">
        <f>IFERROR(VLOOKUP(D2260:D2972,'Факторы ликвидности'!C$4:L$2204,4,FALSE),0)</f>
        <v>0</v>
      </c>
      <c r="J2260">
        <f>IFERROR(VLOOKUP(D2260:D2972,'Факторы ликвидности'!C$4:L$2204,5,FALSE),0)</f>
        <v>0</v>
      </c>
      <c r="K2260">
        <f>IFERROR(VLOOKUP(D2260:D2972,'Факторы ликвидности'!C$4:L$2204,6,FALSE),0)</f>
        <v>0</v>
      </c>
      <c r="L2260">
        <f>IFERROR(VLOOKUP(D2260:D2972,'Факторы ликвидности'!C$4:L$2204,7,FALSE),0)</f>
        <v>0</v>
      </c>
      <c r="M2260">
        <f>IFERROR(VLOOKUP(D2260:D2972,'Факторы ликвидности'!C$4:L$2204,8,FALSE),0)</f>
        <v>0</v>
      </c>
      <c r="N2260">
        <f>IFERROR(VLOOKUP(D2260:D2972,'Факторы ликвидности'!C$4:L$2204,10,FALSE),0)</f>
        <v>-19.37</v>
      </c>
    </row>
    <row r="2261" spans="3:14" x14ac:dyDescent="0.3">
      <c r="C2261" s="18">
        <f t="shared" si="40"/>
        <v>3</v>
      </c>
      <c r="D2261" s="19">
        <v>41535</v>
      </c>
      <c r="E2261">
        <f>IFERROR(VLOOKUP(D2260:D2973,'Остатки на корсчетах'!B$3:D$4956,2,FALSE),0)</f>
        <v>941.9</v>
      </c>
      <c r="F2261">
        <f>IFERROR(VLOOKUP(D2261:D2973,Сальдо!C$3:D$4010,2,FALSE),0)</f>
        <v>-196.8</v>
      </c>
      <c r="G2261">
        <f>IFERROR(VLOOKUP(D2261:D2973,'Факторы ликвидности'!C$4:L$2204,2,FALSE),0)</f>
        <v>5.98</v>
      </c>
      <c r="H2261">
        <f>IFERROR(VLOOKUP(D2261:D2973,'Факторы ликвидности'!C$4:L$2204,3,FALSE),0)</f>
        <v>-58.96</v>
      </c>
      <c r="I2261">
        <f>IFERROR(VLOOKUP(D2261:D2973,'Факторы ликвидности'!C$4:L$2204,4,FALSE),0)</f>
        <v>0</v>
      </c>
      <c r="J2261">
        <f>IFERROR(VLOOKUP(D2261:D2973,'Факторы ликвидности'!C$4:L$2204,5,FALSE),0)</f>
        <v>0</v>
      </c>
      <c r="K2261">
        <f>IFERROR(VLOOKUP(D2261:D2973,'Факторы ликвидности'!C$4:L$2204,6,FALSE),0)</f>
        <v>0</v>
      </c>
      <c r="L2261">
        <f>IFERROR(VLOOKUP(D2261:D2973,'Факторы ликвидности'!C$4:L$2204,7,FALSE),0)</f>
        <v>0</v>
      </c>
      <c r="M2261">
        <f>IFERROR(VLOOKUP(D2261:D2973,'Факторы ликвидности'!C$4:L$2204,8,FALSE),0)</f>
        <v>0</v>
      </c>
      <c r="N2261">
        <f>IFERROR(VLOOKUP(D2261:D2973,'Факторы ликвидности'!C$4:L$2204,10,FALSE),0)</f>
        <v>-10.98</v>
      </c>
    </row>
    <row r="2262" spans="3:14" x14ac:dyDescent="0.3">
      <c r="C2262" s="16">
        <f t="shared" si="40"/>
        <v>2</v>
      </c>
      <c r="D2262" s="17">
        <v>41534</v>
      </c>
      <c r="E2262">
        <f>IFERROR(VLOOKUP(D2261:D2974,'Остатки на корсчетах'!B$3:D$4956,2,FALSE),0)</f>
        <v>803</v>
      </c>
      <c r="F2262">
        <f>IFERROR(VLOOKUP(D2262:D2974,Сальдо!C$3:D$4010,2,FALSE),0)</f>
        <v>-300.5</v>
      </c>
      <c r="G2262">
        <f>IFERROR(VLOOKUP(D2262:D2974,'Факторы ликвидности'!C$4:L$2204,2,FALSE),0)</f>
        <v>10.78</v>
      </c>
      <c r="H2262">
        <f>IFERROR(VLOOKUP(D2262:D2974,'Факторы ликвидности'!C$4:L$2204,3,FALSE),0)</f>
        <v>97.5</v>
      </c>
      <c r="I2262">
        <f>IFERROR(VLOOKUP(D2262:D2974,'Факторы ликвидности'!C$4:L$2204,4,FALSE),0)</f>
        <v>0</v>
      </c>
      <c r="J2262">
        <f>IFERROR(VLOOKUP(D2262:D2974,'Факторы ликвидности'!C$4:L$2204,5,FALSE),0)</f>
        <v>0</v>
      </c>
      <c r="K2262">
        <f>IFERROR(VLOOKUP(D2262:D2974,'Факторы ликвидности'!C$4:L$2204,6,FALSE),0)</f>
        <v>0</v>
      </c>
      <c r="L2262">
        <f>IFERROR(VLOOKUP(D2262:D2974,'Факторы ликвидности'!C$4:L$2204,7,FALSE),0)</f>
        <v>0</v>
      </c>
      <c r="M2262">
        <f>IFERROR(VLOOKUP(D2262:D2974,'Факторы ликвидности'!C$4:L$2204,8,FALSE),0)</f>
        <v>-4.79</v>
      </c>
      <c r="N2262">
        <f>IFERROR(VLOOKUP(D2262:D2974,'Факторы ликвидности'!C$4:L$2204,10,FALSE),0)</f>
        <v>37.67</v>
      </c>
    </row>
    <row r="2263" spans="3:14" x14ac:dyDescent="0.3">
      <c r="C2263" s="16">
        <f t="shared" si="40"/>
        <v>1</v>
      </c>
      <c r="D2263" s="17">
        <v>41533</v>
      </c>
      <c r="E2263">
        <f>IFERROR(VLOOKUP(D2262:D2975,'Остатки на корсчетах'!B$3:D$4956,2,FALSE),0)</f>
        <v>785.7</v>
      </c>
      <c r="F2263">
        <f>IFERROR(VLOOKUP(D2263:D2975,Сальдо!C$3:D$4010,2,FALSE),0)</f>
        <v>-215.2</v>
      </c>
      <c r="G2263">
        <f>IFERROR(VLOOKUP(D2263:D2975,'Факторы ликвидности'!C$4:L$2204,2,FALSE),0)</f>
        <v>16.91</v>
      </c>
      <c r="H2263">
        <f>IFERROR(VLOOKUP(D2263:D2975,'Факторы ликвидности'!C$4:L$2204,3,FALSE),0)</f>
        <v>-84.29</v>
      </c>
      <c r="I2263">
        <f>IFERROR(VLOOKUP(D2263:D2975,'Факторы ликвидности'!C$4:L$2204,4,FALSE),0)</f>
        <v>0</v>
      </c>
      <c r="J2263">
        <f>IFERROR(VLOOKUP(D2263:D2975,'Факторы ликвидности'!C$4:L$2204,5,FALSE),0)</f>
        <v>0</v>
      </c>
      <c r="K2263">
        <f>IFERROR(VLOOKUP(D2263:D2975,'Факторы ликвидности'!C$4:L$2204,6,FALSE),0)</f>
        <v>0</v>
      </c>
      <c r="L2263">
        <f>IFERROR(VLOOKUP(D2263:D2975,'Факторы ликвидности'!C$4:L$2204,7,FALSE),0)</f>
        <v>0</v>
      </c>
      <c r="M2263">
        <f>IFERROR(VLOOKUP(D2263:D2975,'Факторы ликвидности'!C$4:L$2204,8,FALSE),0)</f>
        <v>0.9</v>
      </c>
      <c r="N2263">
        <f>IFERROR(VLOOKUP(D2263:D2975,'Факторы ликвидности'!C$4:L$2204,10,FALSE),0)</f>
        <v>90.4</v>
      </c>
    </row>
    <row r="2264" spans="3:14" x14ac:dyDescent="0.3">
      <c r="C2264" s="16">
        <f t="shared" si="40"/>
        <v>7</v>
      </c>
      <c r="D2264" s="17">
        <v>41532</v>
      </c>
      <c r="E2264">
        <f>IFERROR(VLOOKUP(D2263:D2976,'Остатки на корсчетах'!B$3:D$4956,2,FALSE),0)</f>
        <v>0</v>
      </c>
      <c r="F2264">
        <f>IFERROR(VLOOKUP(D2264:D2976,Сальдо!C$3:D$4010,2,FALSE),0)</f>
        <v>0</v>
      </c>
      <c r="G2264">
        <f>IFERROR(VLOOKUP(D2264:D2976,'Факторы ликвидности'!C$4:L$2204,2,FALSE),0)</f>
        <v>0</v>
      </c>
      <c r="H2264">
        <f>IFERROR(VLOOKUP(D2264:D2976,'Факторы ликвидности'!C$4:L$2204,3,FALSE),0)</f>
        <v>0</v>
      </c>
      <c r="I2264">
        <f>IFERROR(VLOOKUP(D2264:D2976,'Факторы ликвидности'!C$4:L$2204,4,FALSE),0)</f>
        <v>0</v>
      </c>
      <c r="J2264">
        <f>IFERROR(VLOOKUP(D2264:D2976,'Факторы ликвидности'!C$4:L$2204,5,FALSE),0)</f>
        <v>0</v>
      </c>
      <c r="K2264">
        <f>IFERROR(VLOOKUP(D2264:D2976,'Факторы ликвидности'!C$4:L$2204,6,FALSE),0)</f>
        <v>0</v>
      </c>
      <c r="L2264">
        <f>IFERROR(VLOOKUP(D2264:D2976,'Факторы ликвидности'!C$4:L$2204,7,FALSE),0)</f>
        <v>0</v>
      </c>
      <c r="M2264">
        <f>IFERROR(VLOOKUP(D2264:D2976,'Факторы ликвидности'!C$4:L$2204,8,FALSE),0)</f>
        <v>0</v>
      </c>
      <c r="N2264">
        <f>IFERROR(VLOOKUP(D2264:D2976,'Факторы ликвидности'!C$4:L$2204,10,FALSE),0)</f>
        <v>0</v>
      </c>
    </row>
    <row r="2265" spans="3:14" x14ac:dyDescent="0.3">
      <c r="C2265" s="16">
        <f t="shared" si="40"/>
        <v>6</v>
      </c>
      <c r="D2265" s="17">
        <v>41531</v>
      </c>
      <c r="E2265">
        <f>IFERROR(VLOOKUP(D2264:D2977,'Остатки на корсчетах'!B$3:D$4956,2,FALSE),0)</f>
        <v>0</v>
      </c>
      <c r="F2265">
        <f>IFERROR(VLOOKUP(D2265:D2977,Сальдо!C$3:D$4010,2,FALSE),0)</f>
        <v>0</v>
      </c>
      <c r="G2265">
        <f>IFERROR(VLOOKUP(D2265:D2977,'Факторы ликвидности'!C$4:L$2204,2,FALSE),0)</f>
        <v>0</v>
      </c>
      <c r="H2265">
        <f>IFERROR(VLOOKUP(D2265:D2977,'Факторы ликвидности'!C$4:L$2204,3,FALSE),0)</f>
        <v>0</v>
      </c>
      <c r="I2265">
        <f>IFERROR(VLOOKUP(D2265:D2977,'Факторы ликвидности'!C$4:L$2204,4,FALSE),0)</f>
        <v>0</v>
      </c>
      <c r="J2265">
        <f>IFERROR(VLOOKUP(D2265:D2977,'Факторы ликвидности'!C$4:L$2204,5,FALSE),0)</f>
        <v>0</v>
      </c>
      <c r="K2265">
        <f>IFERROR(VLOOKUP(D2265:D2977,'Факторы ликвидности'!C$4:L$2204,6,FALSE),0)</f>
        <v>0</v>
      </c>
      <c r="L2265">
        <f>IFERROR(VLOOKUP(D2265:D2977,'Факторы ликвидности'!C$4:L$2204,7,FALSE),0)</f>
        <v>0</v>
      </c>
      <c r="M2265">
        <f>IFERROR(VLOOKUP(D2265:D2977,'Факторы ликвидности'!C$4:L$2204,8,FALSE),0)</f>
        <v>0</v>
      </c>
      <c r="N2265">
        <f>IFERROR(VLOOKUP(D2265:D2977,'Факторы ликвидности'!C$4:L$2204,10,FALSE),0)</f>
        <v>0</v>
      </c>
    </row>
    <row r="2266" spans="3:14" x14ac:dyDescent="0.3">
      <c r="C2266" s="16">
        <f t="shared" si="40"/>
        <v>5</v>
      </c>
      <c r="D2266" s="17">
        <v>41530</v>
      </c>
      <c r="E2266">
        <f>IFERROR(VLOOKUP(D2265:D2978,'Остатки на корсчетах'!B$3:D$4956,2,FALSE),0)</f>
        <v>829.8</v>
      </c>
      <c r="F2266">
        <f>IFERROR(VLOOKUP(D2266:D2978,Сальдо!C$3:D$4010,2,FALSE),0)</f>
        <v>-177.5</v>
      </c>
      <c r="G2266">
        <f>IFERROR(VLOOKUP(D2266:D2978,'Факторы ликвидности'!C$4:L$2204,2,FALSE),0)</f>
        <v>-42.88</v>
      </c>
      <c r="H2266">
        <f>IFERROR(VLOOKUP(D2266:D2978,'Факторы ликвидности'!C$4:L$2204,3,FALSE),0)</f>
        <v>-32.380000000000003</v>
      </c>
      <c r="I2266">
        <f>IFERROR(VLOOKUP(D2266:D2978,'Факторы ликвидности'!C$4:L$2204,4,FALSE),0)</f>
        <v>0</v>
      </c>
      <c r="J2266">
        <f>IFERROR(VLOOKUP(D2266:D2978,'Факторы ликвидности'!C$4:L$2204,5,FALSE),0)</f>
        <v>0</v>
      </c>
      <c r="K2266">
        <f>IFERROR(VLOOKUP(D2266:D2978,'Факторы ликвидности'!C$4:L$2204,6,FALSE),0)</f>
        <v>0</v>
      </c>
      <c r="L2266">
        <f>IFERROR(VLOOKUP(D2266:D2978,'Факторы ликвидности'!C$4:L$2204,7,FALSE),0)</f>
        <v>0</v>
      </c>
      <c r="M2266">
        <f>IFERROR(VLOOKUP(D2266:D2978,'Факторы ликвидности'!C$4:L$2204,8,FALSE),0)</f>
        <v>-0.63</v>
      </c>
      <c r="N2266">
        <f>IFERROR(VLOOKUP(D2266:D2978,'Факторы ликвидности'!C$4:L$2204,10,FALSE),0)</f>
        <v>38.28</v>
      </c>
    </row>
    <row r="2267" spans="3:14" x14ac:dyDescent="0.3">
      <c r="C2267" s="16">
        <f t="shared" si="40"/>
        <v>4</v>
      </c>
      <c r="D2267" s="17">
        <v>41529</v>
      </c>
      <c r="E2267">
        <f>IFERROR(VLOOKUP(D2266:D2979,'Остатки на корсчетах'!B$3:D$4956,2,FALSE),0)</f>
        <v>819.6</v>
      </c>
      <c r="F2267">
        <f>IFERROR(VLOOKUP(D2267:D2979,Сальдо!C$3:D$4010,2,FALSE),0)</f>
        <v>-238.6</v>
      </c>
      <c r="G2267">
        <f>IFERROR(VLOOKUP(D2267:D2979,'Факторы ликвидности'!C$4:L$2204,2,FALSE),0)</f>
        <v>-32.19</v>
      </c>
      <c r="H2267">
        <f>IFERROR(VLOOKUP(D2267:D2979,'Факторы ликвидности'!C$4:L$2204,3,FALSE),0)</f>
        <v>110.47</v>
      </c>
      <c r="I2267">
        <f>IFERROR(VLOOKUP(D2267:D2979,'Факторы ликвидности'!C$4:L$2204,4,FALSE),0)</f>
        <v>0</v>
      </c>
      <c r="J2267">
        <f>IFERROR(VLOOKUP(D2267:D2979,'Факторы ликвидности'!C$4:L$2204,5,FALSE),0)</f>
        <v>0</v>
      </c>
      <c r="K2267">
        <f>IFERROR(VLOOKUP(D2267:D2979,'Факторы ликвидности'!C$4:L$2204,6,FALSE),0)</f>
        <v>0</v>
      </c>
      <c r="L2267">
        <f>IFERROR(VLOOKUP(D2267:D2979,'Факторы ликвидности'!C$4:L$2204,7,FALSE),0)</f>
        <v>0</v>
      </c>
      <c r="M2267">
        <f>IFERROR(VLOOKUP(D2267:D2979,'Факторы ликвидности'!C$4:L$2204,8,FALSE),0)</f>
        <v>0</v>
      </c>
      <c r="N2267">
        <f>IFERROR(VLOOKUP(D2267:D2979,'Факторы ликвидности'!C$4:L$2204,10,FALSE),0)</f>
        <v>-61.48</v>
      </c>
    </row>
    <row r="2268" spans="3:14" x14ac:dyDescent="0.3">
      <c r="C2268" s="16">
        <f t="shared" si="40"/>
        <v>3</v>
      </c>
      <c r="D2268" s="17">
        <v>41528</v>
      </c>
      <c r="E2268">
        <f>IFERROR(VLOOKUP(D2267:D2980,'Остатки на корсчетах'!B$3:D$4956,2,FALSE),0)</f>
        <v>810.7</v>
      </c>
      <c r="F2268">
        <f>IFERROR(VLOOKUP(D2268:D2980,Сальдо!C$3:D$4010,2,FALSE),0)</f>
        <v>-179.1</v>
      </c>
      <c r="G2268">
        <f>IFERROR(VLOOKUP(D2268:D2980,'Факторы ликвидности'!C$4:L$2204,2,FALSE),0)</f>
        <v>-12.03</v>
      </c>
      <c r="H2268">
        <f>IFERROR(VLOOKUP(D2268:D2980,'Факторы ликвидности'!C$4:L$2204,3,FALSE),0)</f>
        <v>-30.91</v>
      </c>
      <c r="I2268">
        <f>IFERROR(VLOOKUP(D2268:D2980,'Факторы ликвидности'!C$4:L$2204,4,FALSE),0)</f>
        <v>0</v>
      </c>
      <c r="J2268">
        <f>IFERROR(VLOOKUP(D2268:D2980,'Факторы ликвидности'!C$4:L$2204,5,FALSE),0)</f>
        <v>0</v>
      </c>
      <c r="K2268">
        <f>IFERROR(VLOOKUP(D2268:D2980,'Факторы ликвидности'!C$4:L$2204,6,FALSE),0)</f>
        <v>0</v>
      </c>
      <c r="L2268">
        <f>IFERROR(VLOOKUP(D2268:D2980,'Факторы ликвидности'!C$4:L$2204,7,FALSE),0)</f>
        <v>0</v>
      </c>
      <c r="M2268">
        <f>IFERROR(VLOOKUP(D2268:D2980,'Факторы ликвидности'!C$4:L$2204,8,FALSE),0)</f>
        <v>0</v>
      </c>
      <c r="N2268">
        <f>IFERROR(VLOOKUP(D2268:D2980,'Факторы ликвидности'!C$4:L$2204,10,FALSE),0)</f>
        <v>58.42</v>
      </c>
    </row>
    <row r="2269" spans="3:14" x14ac:dyDescent="0.3">
      <c r="C2269" s="18">
        <f t="shared" si="40"/>
        <v>2</v>
      </c>
      <c r="D2269" s="8">
        <v>41527</v>
      </c>
      <c r="E2269">
        <f>IFERROR(VLOOKUP(D2268:D2981,'Остатки на корсчетах'!B$3:D$4956,2,FALSE),0)</f>
        <v>748.1</v>
      </c>
      <c r="F2269">
        <f>IFERROR(VLOOKUP(D2269:D2981,Сальдо!C$3:D$4010,2,FALSE),0)</f>
        <v>-509.6</v>
      </c>
      <c r="G2269">
        <f>IFERROR(VLOOKUP(D2269:D2981,'Факторы ликвидности'!C$4:L$2204,2,FALSE),0)</f>
        <v>5.67</v>
      </c>
      <c r="H2269">
        <f>IFERROR(VLOOKUP(D2269:D2981,'Факторы ликвидности'!C$4:L$2204,3,FALSE),0)</f>
        <v>31.59</v>
      </c>
      <c r="I2269">
        <f>IFERROR(VLOOKUP(D2269:D2981,'Факторы ликвидности'!C$4:L$2204,4,FALSE),0)</f>
        <v>0</v>
      </c>
      <c r="J2269">
        <f>IFERROR(VLOOKUP(D2269:D2981,'Факторы ликвидности'!C$4:L$2204,5,FALSE),0)</f>
        <v>0</v>
      </c>
      <c r="K2269">
        <f>IFERROR(VLOOKUP(D2269:D2981,'Факторы ликвидности'!C$4:L$2204,6,FALSE),0)</f>
        <v>0</v>
      </c>
      <c r="L2269">
        <f>IFERROR(VLOOKUP(D2269:D2981,'Факторы ликвидности'!C$4:L$2204,7,FALSE),0)</f>
        <v>0</v>
      </c>
      <c r="M2269">
        <f>IFERROR(VLOOKUP(D2269:D2981,'Факторы ликвидности'!C$4:L$2204,8,FALSE),0)</f>
        <v>0</v>
      </c>
      <c r="N2269">
        <f>IFERROR(VLOOKUP(D2269:D2981,'Факторы ликвидности'!C$4:L$2204,10,FALSE),0)</f>
        <v>31.59</v>
      </c>
    </row>
    <row r="2270" spans="3:14" x14ac:dyDescent="0.3">
      <c r="C2270" s="18">
        <f t="shared" si="40"/>
        <v>1</v>
      </c>
      <c r="D2270" s="8">
        <v>41526</v>
      </c>
      <c r="E2270">
        <f>IFERROR(VLOOKUP(D2269:D2982,'Остатки на корсчетах'!B$3:D$4956,2,FALSE),0)</f>
        <v>681</v>
      </c>
      <c r="F2270">
        <f>IFERROR(VLOOKUP(D2270:D2982,Сальдо!C$3:D$4010,2,FALSE),0)</f>
        <v>-444.6</v>
      </c>
      <c r="G2270">
        <f>IFERROR(VLOOKUP(D2270:D2982,'Факторы ликвидности'!C$4:L$2204,2,FALSE),0)</f>
        <v>14.32</v>
      </c>
      <c r="H2270">
        <f>IFERROR(VLOOKUP(D2270:D2982,'Факторы ликвидности'!C$4:L$2204,3,FALSE),0)</f>
        <v>-3.96</v>
      </c>
      <c r="I2270">
        <f>IFERROR(VLOOKUP(D2270:D2982,'Факторы ликвидности'!C$4:L$2204,4,FALSE),0)</f>
        <v>0</v>
      </c>
      <c r="J2270">
        <f>IFERROR(VLOOKUP(D2270:D2982,'Факторы ликвидности'!C$4:L$2204,5,FALSE),0)</f>
        <v>0</v>
      </c>
      <c r="K2270">
        <f>IFERROR(VLOOKUP(D2270:D2982,'Факторы ликвидности'!C$4:L$2204,6,FALSE),0)</f>
        <v>0</v>
      </c>
      <c r="L2270">
        <f>IFERROR(VLOOKUP(D2270:D2982,'Факторы ликвидности'!C$4:L$2204,7,FALSE),0)</f>
        <v>0</v>
      </c>
      <c r="M2270">
        <f>IFERROR(VLOOKUP(D2270:D2982,'Факторы ликвидности'!C$4:L$2204,8,FALSE),0)</f>
        <v>0</v>
      </c>
      <c r="N2270">
        <f>IFERROR(VLOOKUP(D2270:D2982,'Факторы ликвидности'!C$4:L$2204,10,FALSE),0)</f>
        <v>63.44</v>
      </c>
    </row>
    <row r="2271" spans="3:14" x14ac:dyDescent="0.3">
      <c r="C2271" s="18">
        <f t="shared" si="40"/>
        <v>7</v>
      </c>
      <c r="D2271" s="19">
        <v>41525</v>
      </c>
      <c r="E2271">
        <f>IFERROR(VLOOKUP(D2270:D2983,'Остатки на корсчетах'!B$3:D$4956,2,FALSE),0)</f>
        <v>0</v>
      </c>
      <c r="F2271">
        <f>IFERROR(VLOOKUP(D2271:D2983,Сальдо!C$3:D$4010,2,FALSE),0)</f>
        <v>0</v>
      </c>
      <c r="G2271">
        <f>IFERROR(VLOOKUP(D2271:D2983,'Факторы ликвидности'!C$4:L$2204,2,FALSE),0)</f>
        <v>0</v>
      </c>
      <c r="H2271">
        <f>IFERROR(VLOOKUP(D2271:D2983,'Факторы ликвидности'!C$4:L$2204,3,FALSE),0)</f>
        <v>0</v>
      </c>
      <c r="I2271">
        <f>IFERROR(VLOOKUP(D2271:D2983,'Факторы ликвидности'!C$4:L$2204,4,FALSE),0)</f>
        <v>0</v>
      </c>
      <c r="J2271">
        <f>IFERROR(VLOOKUP(D2271:D2983,'Факторы ликвидности'!C$4:L$2204,5,FALSE),0)</f>
        <v>0</v>
      </c>
      <c r="K2271">
        <f>IFERROR(VLOOKUP(D2271:D2983,'Факторы ликвидности'!C$4:L$2204,6,FALSE),0)</f>
        <v>0</v>
      </c>
      <c r="L2271">
        <f>IFERROR(VLOOKUP(D2271:D2983,'Факторы ликвидности'!C$4:L$2204,7,FALSE),0)</f>
        <v>0</v>
      </c>
      <c r="M2271">
        <f>IFERROR(VLOOKUP(D2271:D2983,'Факторы ликвидности'!C$4:L$2204,8,FALSE),0)</f>
        <v>0</v>
      </c>
      <c r="N2271">
        <f>IFERROR(VLOOKUP(D2271:D2983,'Факторы ликвидности'!C$4:L$2204,10,FALSE),0)</f>
        <v>0</v>
      </c>
    </row>
    <row r="2272" spans="3:14" x14ac:dyDescent="0.3">
      <c r="C2272" s="18">
        <f t="shared" si="40"/>
        <v>6</v>
      </c>
      <c r="D2272" s="19">
        <v>41524</v>
      </c>
      <c r="E2272">
        <f>IFERROR(VLOOKUP(D2271:D2984,'Остатки на корсчетах'!B$3:D$4956,2,FALSE),0)</f>
        <v>0</v>
      </c>
      <c r="F2272">
        <f>IFERROR(VLOOKUP(D2272:D2984,Сальдо!C$3:D$4010,2,FALSE),0)</f>
        <v>0</v>
      </c>
      <c r="G2272">
        <f>IFERROR(VLOOKUP(D2272:D2984,'Факторы ликвидности'!C$4:L$2204,2,FALSE),0)</f>
        <v>0</v>
      </c>
      <c r="H2272">
        <f>IFERROR(VLOOKUP(D2272:D2984,'Факторы ликвидности'!C$4:L$2204,3,FALSE),0)</f>
        <v>0</v>
      </c>
      <c r="I2272">
        <f>IFERROR(VLOOKUP(D2272:D2984,'Факторы ликвидности'!C$4:L$2204,4,FALSE),0)</f>
        <v>0</v>
      </c>
      <c r="J2272">
        <f>IFERROR(VLOOKUP(D2272:D2984,'Факторы ликвидности'!C$4:L$2204,5,FALSE),0)</f>
        <v>0</v>
      </c>
      <c r="K2272">
        <f>IFERROR(VLOOKUP(D2272:D2984,'Факторы ликвидности'!C$4:L$2204,6,FALSE),0)</f>
        <v>0</v>
      </c>
      <c r="L2272">
        <f>IFERROR(VLOOKUP(D2272:D2984,'Факторы ликвидности'!C$4:L$2204,7,FALSE),0)</f>
        <v>0</v>
      </c>
      <c r="M2272">
        <f>IFERROR(VLOOKUP(D2272:D2984,'Факторы ликвидности'!C$4:L$2204,8,FALSE),0)</f>
        <v>0</v>
      </c>
      <c r="N2272">
        <f>IFERROR(VLOOKUP(D2272:D2984,'Факторы ликвидности'!C$4:L$2204,10,FALSE),0)</f>
        <v>0</v>
      </c>
    </row>
    <row r="2273" spans="3:14" x14ac:dyDescent="0.3">
      <c r="C2273" s="18">
        <f t="shared" si="40"/>
        <v>5</v>
      </c>
      <c r="D2273" s="19">
        <v>41523</v>
      </c>
      <c r="E2273">
        <f>IFERROR(VLOOKUP(D2272:D2985,'Остатки на корсчетах'!B$3:D$4956,2,FALSE),0)</f>
        <v>596.70000000000005</v>
      </c>
      <c r="F2273">
        <f>IFERROR(VLOOKUP(D2273:D2985,Сальдо!C$3:D$4010,2,FALSE),0)</f>
        <v>-362.6</v>
      </c>
      <c r="G2273">
        <f>IFERROR(VLOOKUP(D2273:D2985,'Факторы ликвидности'!C$4:L$2204,2,FALSE),0)</f>
        <v>-39.4</v>
      </c>
      <c r="H2273">
        <f>IFERROR(VLOOKUP(D2273:D2985,'Факторы ликвидности'!C$4:L$2204,3,FALSE),0)</f>
        <v>44.91</v>
      </c>
      <c r="I2273">
        <f>IFERROR(VLOOKUP(D2273:D2985,'Факторы ликвидности'!C$4:L$2204,4,FALSE),0)</f>
        <v>0</v>
      </c>
      <c r="J2273">
        <f>IFERROR(VLOOKUP(D2273:D2985,'Факторы ликвидности'!C$4:L$2204,5,FALSE),0)</f>
        <v>0</v>
      </c>
      <c r="K2273">
        <f>IFERROR(VLOOKUP(D2273:D2985,'Факторы ликвидности'!C$4:L$2204,6,FALSE),0)</f>
        <v>0</v>
      </c>
      <c r="L2273">
        <f>IFERROR(VLOOKUP(D2273:D2985,'Факторы ликвидности'!C$4:L$2204,7,FALSE),0)</f>
        <v>0</v>
      </c>
      <c r="M2273">
        <f>IFERROR(VLOOKUP(D2273:D2985,'Факторы ликвидности'!C$4:L$2204,8,FALSE),0)</f>
        <v>0</v>
      </c>
      <c r="N2273">
        <f>IFERROR(VLOOKUP(D2273:D2985,'Факторы ликвидности'!C$4:L$2204,10,FALSE),0)</f>
        <v>88.14</v>
      </c>
    </row>
    <row r="2274" spans="3:14" x14ac:dyDescent="0.3">
      <c r="C2274" s="18">
        <f t="shared" si="40"/>
        <v>4</v>
      </c>
      <c r="D2274" s="19">
        <v>41522</v>
      </c>
      <c r="E2274">
        <f>IFERROR(VLOOKUP(D2273:D2986,'Остатки на корсчетах'!B$3:D$4956,2,FALSE),0)</f>
        <v>596.70000000000005</v>
      </c>
      <c r="F2274">
        <f>IFERROR(VLOOKUP(D2274:D2986,Сальдо!C$3:D$4010,2,FALSE),0)</f>
        <v>-268.60000000000002</v>
      </c>
      <c r="G2274">
        <f>IFERROR(VLOOKUP(D2274:D2986,'Факторы ликвидности'!C$4:L$2204,2,FALSE),0)</f>
        <v>-28.82</v>
      </c>
      <c r="H2274">
        <f>IFERROR(VLOOKUP(D2274:D2986,'Факторы ликвидности'!C$4:L$2204,3,FALSE),0)</f>
        <v>-49.35</v>
      </c>
      <c r="I2274">
        <f>IFERROR(VLOOKUP(D2274:D2986,'Факторы ликвидности'!C$4:L$2204,4,FALSE),0)</f>
        <v>0</v>
      </c>
      <c r="J2274">
        <f>IFERROR(VLOOKUP(D2274:D2986,'Факторы ликвидности'!C$4:L$2204,5,FALSE),0)</f>
        <v>0</v>
      </c>
      <c r="K2274">
        <f>IFERROR(VLOOKUP(D2274:D2986,'Факторы ликвидности'!C$4:L$2204,6,FALSE),0)</f>
        <v>0</v>
      </c>
      <c r="L2274">
        <f>IFERROR(VLOOKUP(D2274:D2986,'Факторы ликвидности'!C$4:L$2204,7,FALSE),0)</f>
        <v>0</v>
      </c>
      <c r="M2274">
        <f>IFERROR(VLOOKUP(D2274:D2986,'Факторы ликвидности'!C$4:L$2204,8,FALSE),0)</f>
        <v>0</v>
      </c>
      <c r="N2274">
        <f>IFERROR(VLOOKUP(D2274:D2986,'Факторы ликвидности'!C$4:L$2204,10,FALSE),0)</f>
        <v>89.99</v>
      </c>
    </row>
    <row r="2275" spans="3:14" x14ac:dyDescent="0.3">
      <c r="C2275" s="18">
        <f t="shared" si="40"/>
        <v>3</v>
      </c>
      <c r="D2275" s="19">
        <v>41521</v>
      </c>
      <c r="E2275">
        <f>IFERROR(VLOOKUP(D2274:D2987,'Остатки на корсчетах'!B$3:D$4956,2,FALSE),0)</f>
        <v>844.3</v>
      </c>
      <c r="F2275">
        <f>IFERROR(VLOOKUP(D2275:D2987,Сальдо!C$3:D$4010,2,FALSE),0)</f>
        <v>-499.3</v>
      </c>
      <c r="G2275">
        <f>IFERROR(VLOOKUP(D2275:D2987,'Факторы ликвидности'!C$4:L$2204,2,FALSE),0)</f>
        <v>-3.4</v>
      </c>
      <c r="H2275">
        <f>IFERROR(VLOOKUP(D2275:D2987,'Факторы ликвидности'!C$4:L$2204,3,FALSE),0)</f>
        <v>-3.2</v>
      </c>
      <c r="I2275">
        <f>IFERROR(VLOOKUP(D2275:D2987,'Факторы ликвидности'!C$4:L$2204,4,FALSE),0)</f>
        <v>0</v>
      </c>
      <c r="J2275">
        <f>IFERROR(VLOOKUP(D2275:D2987,'Факторы ликвидности'!C$4:L$2204,5,FALSE),0)</f>
        <v>0</v>
      </c>
      <c r="K2275">
        <f>IFERROR(VLOOKUP(D2275:D2987,'Факторы ликвидности'!C$4:L$2204,6,FALSE),0)</f>
        <v>0</v>
      </c>
      <c r="L2275">
        <f>IFERROR(VLOOKUP(D2275:D2987,'Факторы ликвидности'!C$4:L$2204,7,FALSE),0)</f>
        <v>0</v>
      </c>
      <c r="M2275">
        <f>IFERROR(VLOOKUP(D2275:D2987,'Факторы ликвидности'!C$4:L$2204,8,FALSE),0)</f>
        <v>0</v>
      </c>
      <c r="N2275">
        <f>IFERROR(VLOOKUP(D2275:D2987,'Факторы ликвидности'!C$4:L$2204,10,FALSE),0)</f>
        <v>-229.73</v>
      </c>
    </row>
    <row r="2276" spans="3:14" x14ac:dyDescent="0.3">
      <c r="C2276" s="16">
        <f t="shared" si="40"/>
        <v>2</v>
      </c>
      <c r="D2276" s="17">
        <v>41520</v>
      </c>
      <c r="E2276">
        <f>IFERROR(VLOOKUP(D2275:D2988,'Остатки на корсчетах'!B$3:D$4956,2,FALSE),0)</f>
        <v>813.1</v>
      </c>
      <c r="F2276">
        <f>IFERROR(VLOOKUP(D2276:D2988,Сальдо!C$3:D$4010,2,FALSE),0)</f>
        <v>-178.2</v>
      </c>
      <c r="G2276">
        <f>IFERROR(VLOOKUP(D2276:D2988,'Факторы ликвидности'!C$4:L$2204,2,FALSE),0)</f>
        <v>16.13</v>
      </c>
      <c r="H2276">
        <f>IFERROR(VLOOKUP(D2276:D2988,'Факторы ликвидности'!C$4:L$2204,3,FALSE),0)</f>
        <v>45.36</v>
      </c>
      <c r="I2276">
        <f>IFERROR(VLOOKUP(D2276:D2988,'Факторы ликвидности'!C$4:L$2204,4,FALSE),0)</f>
        <v>0</v>
      </c>
      <c r="J2276">
        <f>IFERROR(VLOOKUP(D2276:D2988,'Факторы ликвидности'!C$4:L$2204,5,FALSE),0)</f>
        <v>0</v>
      </c>
      <c r="K2276">
        <f>IFERROR(VLOOKUP(D2276:D2988,'Факторы ликвидности'!C$4:L$2204,6,FALSE),0)</f>
        <v>0</v>
      </c>
      <c r="L2276">
        <f>IFERROR(VLOOKUP(D2276:D2988,'Факторы ликвидности'!C$4:L$2204,7,FALSE),0)</f>
        <v>0</v>
      </c>
      <c r="M2276">
        <f>IFERROR(VLOOKUP(D2276:D2988,'Факторы ликвидности'!C$4:L$2204,8,FALSE),0)</f>
        <v>0</v>
      </c>
      <c r="N2276">
        <f>IFERROR(VLOOKUP(D2276:D2988,'Факторы ликвидности'!C$4:L$2204,10,FALSE),0)</f>
        <v>-17.55</v>
      </c>
    </row>
    <row r="2277" spans="3:14" x14ac:dyDescent="0.3">
      <c r="C2277" s="16">
        <f t="shared" si="40"/>
        <v>1</v>
      </c>
      <c r="D2277" s="17">
        <v>41519</v>
      </c>
      <c r="E2277">
        <f>IFERROR(VLOOKUP(D2276:D2989,'Остатки на корсчетах'!B$3:D$4956,2,FALSE),0)</f>
        <v>820.1</v>
      </c>
      <c r="F2277">
        <f>IFERROR(VLOOKUP(D2277:D2989,Сальдо!C$3:D$4010,2,FALSE),0)</f>
        <v>-169.4</v>
      </c>
      <c r="G2277">
        <f>IFERROR(VLOOKUP(D2277:D2989,'Факторы ликвидности'!C$4:L$2204,2,FALSE),0)</f>
        <v>35.090000000000003</v>
      </c>
      <c r="H2277">
        <f>IFERROR(VLOOKUP(D2277:D2989,'Факторы ликвидности'!C$4:L$2204,3,FALSE),0)</f>
        <v>-4.46</v>
      </c>
      <c r="I2277">
        <f>IFERROR(VLOOKUP(D2277:D2989,'Факторы ликвидности'!C$4:L$2204,4,FALSE),0)</f>
        <v>0</v>
      </c>
      <c r="J2277">
        <f>IFERROR(VLOOKUP(D2277:D2989,'Факторы ликвидности'!C$4:L$2204,5,FALSE),0)</f>
        <v>0</v>
      </c>
      <c r="K2277">
        <f>IFERROR(VLOOKUP(D2277:D2989,'Факторы ликвидности'!C$4:L$2204,6,FALSE),0)</f>
        <v>0</v>
      </c>
      <c r="L2277">
        <f>IFERROR(VLOOKUP(D2277:D2989,'Факторы ликвидности'!C$4:L$2204,7,FALSE),0)</f>
        <v>0</v>
      </c>
      <c r="M2277">
        <f>IFERROR(VLOOKUP(D2277:D2989,'Факторы ликвидности'!C$4:L$2204,8,FALSE),0)</f>
        <v>0</v>
      </c>
      <c r="N2277">
        <f>IFERROR(VLOOKUP(D2277:D2989,'Факторы ликвидности'!C$4:L$2204,10,FALSE),0)</f>
        <v>-37.06</v>
      </c>
    </row>
    <row r="2278" spans="3:14" x14ac:dyDescent="0.3">
      <c r="C2278" s="16">
        <f t="shared" si="40"/>
        <v>7</v>
      </c>
      <c r="D2278" s="17">
        <v>41518</v>
      </c>
      <c r="E2278">
        <f>IFERROR(VLOOKUP(D2277:D2990,'Остатки на корсчетах'!B$3:D$4956,2,FALSE),0)</f>
        <v>0</v>
      </c>
      <c r="F2278">
        <f>IFERROR(VLOOKUP(D2278:D2990,Сальдо!C$3:D$4010,2,FALSE),0)</f>
        <v>0</v>
      </c>
      <c r="G2278">
        <f>IFERROR(VLOOKUP(D2278:D2990,'Факторы ликвидности'!C$4:L$2204,2,FALSE),0)</f>
        <v>0</v>
      </c>
      <c r="H2278">
        <f>IFERROR(VLOOKUP(D2278:D2990,'Факторы ликвидности'!C$4:L$2204,3,FALSE),0)</f>
        <v>0</v>
      </c>
      <c r="I2278">
        <f>IFERROR(VLOOKUP(D2278:D2990,'Факторы ликвидности'!C$4:L$2204,4,FALSE),0)</f>
        <v>0</v>
      </c>
      <c r="J2278">
        <f>IFERROR(VLOOKUP(D2278:D2990,'Факторы ликвидности'!C$4:L$2204,5,FALSE),0)</f>
        <v>0</v>
      </c>
      <c r="K2278">
        <f>IFERROR(VLOOKUP(D2278:D2990,'Факторы ликвидности'!C$4:L$2204,6,FALSE),0)</f>
        <v>0</v>
      </c>
      <c r="L2278">
        <f>IFERROR(VLOOKUP(D2278:D2990,'Факторы ликвидности'!C$4:L$2204,7,FALSE),0)</f>
        <v>0</v>
      </c>
      <c r="M2278">
        <f>IFERROR(VLOOKUP(D2278:D2990,'Факторы ликвидности'!C$4:L$2204,8,FALSE),0)</f>
        <v>0</v>
      </c>
      <c r="N2278">
        <f>IFERROR(VLOOKUP(D2278:D2990,'Факторы ликвидности'!C$4:L$2204,10,FALSE),0)</f>
        <v>0</v>
      </c>
    </row>
    <row r="2279" spans="3:14" x14ac:dyDescent="0.3">
      <c r="C2279" s="16">
        <f t="shared" si="40"/>
        <v>6</v>
      </c>
      <c r="D2279" s="17">
        <v>41517</v>
      </c>
      <c r="E2279">
        <f>IFERROR(VLOOKUP(D2278:D2991,'Остатки на корсчетах'!B$3:D$4956,2,FALSE),0)</f>
        <v>0</v>
      </c>
      <c r="F2279">
        <f>IFERROR(VLOOKUP(D2279:D2991,Сальдо!C$3:D$4010,2,FALSE),0)</f>
        <v>0</v>
      </c>
      <c r="G2279">
        <f>IFERROR(VLOOKUP(D2279:D2991,'Факторы ликвидности'!C$4:L$2204,2,FALSE),0)</f>
        <v>0</v>
      </c>
      <c r="H2279">
        <f>IFERROR(VLOOKUP(D2279:D2991,'Факторы ликвидности'!C$4:L$2204,3,FALSE),0)</f>
        <v>0</v>
      </c>
      <c r="I2279">
        <f>IFERROR(VLOOKUP(D2279:D2991,'Факторы ликвидности'!C$4:L$2204,4,FALSE),0)</f>
        <v>0</v>
      </c>
      <c r="J2279">
        <f>IFERROR(VLOOKUP(D2279:D2991,'Факторы ликвидности'!C$4:L$2204,5,FALSE),0)</f>
        <v>0</v>
      </c>
      <c r="K2279">
        <f>IFERROR(VLOOKUP(D2279:D2991,'Факторы ликвидности'!C$4:L$2204,6,FALSE),0)</f>
        <v>0</v>
      </c>
      <c r="L2279">
        <f>IFERROR(VLOOKUP(D2279:D2991,'Факторы ликвидности'!C$4:L$2204,7,FALSE),0)</f>
        <v>0</v>
      </c>
      <c r="M2279">
        <f>IFERROR(VLOOKUP(D2279:D2991,'Факторы ликвидности'!C$4:L$2204,8,FALSE),0)</f>
        <v>0</v>
      </c>
      <c r="N2279">
        <f>IFERROR(VLOOKUP(D2279:D2991,'Факторы ликвидности'!C$4:L$2204,10,FALSE),0)</f>
        <v>0</v>
      </c>
    </row>
    <row r="2280" spans="3:14" x14ac:dyDescent="0.3">
      <c r="C2280" s="16">
        <f t="shared" si="40"/>
        <v>5</v>
      </c>
      <c r="D2280" s="17">
        <v>41516</v>
      </c>
      <c r="E2280">
        <f>IFERROR(VLOOKUP(D2279:D2992,'Остатки на корсчетах'!B$3:D$4956,2,FALSE),0)</f>
        <v>821.9</v>
      </c>
      <c r="F2280">
        <f>IFERROR(VLOOKUP(D2280:D2992,Сальдо!C$3:D$4010,2,FALSE),0)</f>
        <v>-297</v>
      </c>
      <c r="G2280">
        <f>IFERROR(VLOOKUP(D2280:D2992,'Факторы ликвидности'!C$4:L$2204,2,FALSE),0)</f>
        <v>-7.04</v>
      </c>
      <c r="H2280">
        <f>IFERROR(VLOOKUP(D2280:D2992,'Факторы ликвидности'!C$4:L$2204,3,FALSE),0)</f>
        <v>102.28</v>
      </c>
      <c r="I2280">
        <f>IFERROR(VLOOKUP(D2280:D2992,'Факторы ликвидности'!C$4:L$2204,4,FALSE),0)</f>
        <v>0</v>
      </c>
      <c r="J2280">
        <f>IFERROR(VLOOKUP(D2280:D2992,'Факторы ликвидности'!C$4:L$2204,5,FALSE),0)</f>
        <v>0</v>
      </c>
      <c r="K2280">
        <f>IFERROR(VLOOKUP(D2280:D2992,'Факторы ликвидности'!C$4:L$2204,6,FALSE),0)</f>
        <v>0</v>
      </c>
      <c r="L2280">
        <f>IFERROR(VLOOKUP(D2280:D2992,'Факторы ликвидности'!C$4:L$2204,7,FALSE),0)</f>
        <v>0</v>
      </c>
      <c r="M2280">
        <f>IFERROR(VLOOKUP(D2280:D2992,'Факторы ликвидности'!C$4:L$2204,8,FALSE),0)</f>
        <v>0</v>
      </c>
      <c r="N2280">
        <f>IFERROR(VLOOKUP(D2280:D2992,'Факторы ликвидности'!C$4:L$2204,10,FALSE),0)</f>
        <v>-90.39</v>
      </c>
    </row>
    <row r="2281" spans="3:14" x14ac:dyDescent="0.3">
      <c r="C2281" s="16">
        <f t="shared" si="40"/>
        <v>4</v>
      </c>
      <c r="D2281" s="17">
        <v>41515</v>
      </c>
      <c r="E2281">
        <f>IFERROR(VLOOKUP(D2280:D2993,'Остатки на корсчетах'!B$3:D$4956,2,FALSE),0)</f>
        <v>687.7</v>
      </c>
      <c r="F2281">
        <f>IFERROR(VLOOKUP(D2281:D2993,Сальдо!C$3:D$4010,2,FALSE),0)</f>
        <v>-279.5</v>
      </c>
      <c r="G2281">
        <f>IFERROR(VLOOKUP(D2281:D2993,'Факторы ликвидности'!C$4:L$2204,2,FALSE),0)</f>
        <v>4.67</v>
      </c>
      <c r="H2281">
        <f>IFERROR(VLOOKUP(D2281:D2993,'Факторы ликвидности'!C$4:L$2204,3,FALSE),0)</f>
        <v>121.77</v>
      </c>
      <c r="I2281">
        <f>IFERROR(VLOOKUP(D2281:D2993,'Факторы ликвидности'!C$4:L$2204,4,FALSE),0)</f>
        <v>0</v>
      </c>
      <c r="J2281">
        <f>IFERROR(VLOOKUP(D2281:D2993,'Факторы ликвидности'!C$4:L$2204,5,FALSE),0)</f>
        <v>0</v>
      </c>
      <c r="K2281">
        <f>IFERROR(VLOOKUP(D2281:D2993,'Факторы ликвидности'!C$4:L$2204,6,FALSE),0)</f>
        <v>0</v>
      </c>
      <c r="L2281">
        <f>IFERROR(VLOOKUP(D2281:D2993,'Факторы ликвидности'!C$4:L$2204,7,FALSE),0)</f>
        <v>0</v>
      </c>
      <c r="M2281">
        <f>IFERROR(VLOOKUP(D2281:D2993,'Факторы ликвидности'!C$4:L$2204,8,FALSE),0)</f>
        <v>0</v>
      </c>
      <c r="N2281">
        <f>IFERROR(VLOOKUP(D2281:D2993,'Факторы ликвидности'!C$4:L$2204,10,FALSE),0)</f>
        <v>21.01</v>
      </c>
    </row>
    <row r="2282" spans="3:14" x14ac:dyDescent="0.3">
      <c r="C2282" s="16">
        <f t="shared" si="40"/>
        <v>3</v>
      </c>
      <c r="D2282" s="17">
        <v>41514</v>
      </c>
      <c r="E2282">
        <f>IFERROR(VLOOKUP(D2281:D2994,'Остатки на корсчетах'!B$3:D$4956,2,FALSE),0)</f>
        <v>768.7</v>
      </c>
      <c r="F2282">
        <f>IFERROR(VLOOKUP(D2282:D2994,Сальдо!C$3:D$4010,2,FALSE),0)</f>
        <v>-338</v>
      </c>
      <c r="G2282">
        <f>IFERROR(VLOOKUP(D2282:D2994,'Факторы ликвидности'!C$4:L$2204,2,FALSE),0)</f>
        <v>18.38</v>
      </c>
      <c r="H2282">
        <f>IFERROR(VLOOKUP(D2282:D2994,'Факторы ликвидности'!C$4:L$2204,3,FALSE),0)</f>
        <v>-27.34</v>
      </c>
      <c r="I2282">
        <f>IFERROR(VLOOKUP(D2282:D2994,'Факторы ликвидности'!C$4:L$2204,4,FALSE),0)</f>
        <v>0</v>
      </c>
      <c r="J2282">
        <f>IFERROR(VLOOKUP(D2282:D2994,'Факторы ликвидности'!C$4:L$2204,5,FALSE),0)</f>
        <v>0</v>
      </c>
      <c r="K2282">
        <f>IFERROR(VLOOKUP(D2282:D2994,'Факторы ликвидности'!C$4:L$2204,6,FALSE),0)</f>
        <v>0</v>
      </c>
      <c r="L2282">
        <f>IFERROR(VLOOKUP(D2282:D2994,'Факторы ликвидности'!C$4:L$2204,7,FALSE),0)</f>
        <v>0</v>
      </c>
      <c r="M2282">
        <f>IFERROR(VLOOKUP(D2282:D2994,'Факторы ликвидности'!C$4:L$2204,8,FALSE),0)</f>
        <v>0</v>
      </c>
      <c r="N2282">
        <f>IFERROR(VLOOKUP(D2282:D2994,'Факторы ликвидности'!C$4:L$2204,10,FALSE),0)</f>
        <v>-58.8</v>
      </c>
    </row>
    <row r="2283" spans="3:14" x14ac:dyDescent="0.3">
      <c r="C2283" s="18">
        <f t="shared" si="40"/>
        <v>2</v>
      </c>
      <c r="D2283" s="8">
        <v>41513</v>
      </c>
      <c r="E2283">
        <f>IFERROR(VLOOKUP(D2282:D2995,'Остатки на корсчетах'!B$3:D$4956,2,FALSE),0)</f>
        <v>740.1</v>
      </c>
      <c r="F2283">
        <f>IFERROR(VLOOKUP(D2283:D2995,Сальдо!C$3:D$4010,2,FALSE),0)</f>
        <v>-247.5</v>
      </c>
      <c r="G2283">
        <f>IFERROR(VLOOKUP(D2283:D2995,'Факторы ликвидности'!C$4:L$2204,2,FALSE),0)</f>
        <v>38.19</v>
      </c>
      <c r="H2283">
        <f>IFERROR(VLOOKUP(D2283:D2995,'Факторы ликвидности'!C$4:L$2204,3,FALSE),0)</f>
        <v>-62.4</v>
      </c>
      <c r="I2283">
        <f>IFERROR(VLOOKUP(D2283:D2995,'Факторы ликвидности'!C$4:L$2204,4,FALSE),0)</f>
        <v>0</v>
      </c>
      <c r="J2283">
        <f>IFERROR(VLOOKUP(D2283:D2995,'Факторы ликвидности'!C$4:L$2204,5,FALSE),0)</f>
        <v>0</v>
      </c>
      <c r="K2283">
        <f>IFERROR(VLOOKUP(D2283:D2995,'Факторы ликвидности'!C$4:L$2204,6,FALSE),0)</f>
        <v>0</v>
      </c>
      <c r="L2283">
        <f>IFERROR(VLOOKUP(D2283:D2995,'Факторы ликвидности'!C$4:L$2204,7,FALSE),0)</f>
        <v>0</v>
      </c>
      <c r="M2283">
        <f>IFERROR(VLOOKUP(D2283:D2995,'Факторы ликвидности'!C$4:L$2204,8,FALSE),0)</f>
        <v>0</v>
      </c>
      <c r="N2283">
        <f>IFERROR(VLOOKUP(D2283:D2995,'Факторы ликвидности'!C$4:L$2204,10,FALSE),0)</f>
        <v>59.45</v>
      </c>
    </row>
    <row r="2284" spans="3:14" x14ac:dyDescent="0.3">
      <c r="C2284" s="18">
        <f t="shared" si="40"/>
        <v>1</v>
      </c>
      <c r="D2284" s="8">
        <v>41512</v>
      </c>
      <c r="E2284">
        <f>IFERROR(VLOOKUP(D2283:D2996,'Остатки на корсчетах'!B$3:D$4956,2,FALSE),0)</f>
        <v>945.9</v>
      </c>
      <c r="F2284">
        <f>IFERROR(VLOOKUP(D2284:D2996,Сальдо!C$3:D$4010,2,FALSE),0)</f>
        <v>-121.9</v>
      </c>
      <c r="G2284">
        <f>IFERROR(VLOOKUP(D2284:D2996,'Факторы ликвидности'!C$4:L$2204,2,FALSE),0)</f>
        <v>43.9</v>
      </c>
      <c r="H2284">
        <f>IFERROR(VLOOKUP(D2284:D2996,'Факторы ликвидности'!C$4:L$2204,3,FALSE),0)</f>
        <v>-368.78</v>
      </c>
      <c r="I2284">
        <f>IFERROR(VLOOKUP(D2284:D2996,'Факторы ликвидности'!C$4:L$2204,4,FALSE),0)</f>
        <v>0</v>
      </c>
      <c r="J2284">
        <f>IFERROR(VLOOKUP(D2284:D2996,'Факторы ликвидности'!C$4:L$2204,5,FALSE),0)</f>
        <v>0</v>
      </c>
      <c r="K2284">
        <f>IFERROR(VLOOKUP(D2284:D2996,'Факторы ликвидности'!C$4:L$2204,6,FALSE),0)</f>
        <v>0</v>
      </c>
      <c r="L2284">
        <f>IFERROR(VLOOKUP(D2284:D2996,'Факторы ликвидности'!C$4:L$2204,7,FALSE),0)</f>
        <v>0</v>
      </c>
      <c r="M2284">
        <f>IFERROR(VLOOKUP(D2284:D2996,'Факторы ликвидности'!C$4:L$2204,8,FALSE),0)</f>
        <v>0</v>
      </c>
      <c r="N2284">
        <f>IFERROR(VLOOKUP(D2284:D2996,'Факторы ликвидности'!C$4:L$2204,10,FALSE),0)</f>
        <v>125.66</v>
      </c>
    </row>
    <row r="2285" spans="3:14" x14ac:dyDescent="0.3">
      <c r="C2285" s="18">
        <f t="shared" si="40"/>
        <v>7</v>
      </c>
      <c r="D2285" s="19">
        <v>41511</v>
      </c>
      <c r="E2285">
        <f>IFERROR(VLOOKUP(D2284:D2997,'Остатки на корсчетах'!B$3:D$4956,2,FALSE),0)</f>
        <v>0</v>
      </c>
      <c r="F2285">
        <f>IFERROR(VLOOKUP(D2285:D2997,Сальдо!C$3:D$4010,2,FALSE),0)</f>
        <v>0</v>
      </c>
      <c r="G2285">
        <f>IFERROR(VLOOKUP(D2285:D2997,'Факторы ликвидности'!C$4:L$2204,2,FALSE),0)</f>
        <v>0</v>
      </c>
      <c r="H2285">
        <f>IFERROR(VLOOKUP(D2285:D2997,'Факторы ликвидности'!C$4:L$2204,3,FALSE),0)</f>
        <v>0</v>
      </c>
      <c r="I2285">
        <f>IFERROR(VLOOKUP(D2285:D2997,'Факторы ликвидности'!C$4:L$2204,4,FALSE),0)</f>
        <v>0</v>
      </c>
      <c r="J2285">
        <f>IFERROR(VLOOKUP(D2285:D2997,'Факторы ликвидности'!C$4:L$2204,5,FALSE),0)</f>
        <v>0</v>
      </c>
      <c r="K2285">
        <f>IFERROR(VLOOKUP(D2285:D2997,'Факторы ликвидности'!C$4:L$2204,6,FALSE),0)</f>
        <v>0</v>
      </c>
      <c r="L2285">
        <f>IFERROR(VLOOKUP(D2285:D2997,'Факторы ликвидности'!C$4:L$2204,7,FALSE),0)</f>
        <v>0</v>
      </c>
      <c r="M2285">
        <f>IFERROR(VLOOKUP(D2285:D2997,'Факторы ликвидности'!C$4:L$2204,8,FALSE),0)</f>
        <v>0</v>
      </c>
      <c r="N2285">
        <f>IFERROR(VLOOKUP(D2285:D2997,'Факторы ликвидности'!C$4:L$2204,10,FALSE),0)</f>
        <v>0</v>
      </c>
    </row>
    <row r="2286" spans="3:14" x14ac:dyDescent="0.3">
      <c r="C2286" s="18">
        <f t="shared" si="40"/>
        <v>6</v>
      </c>
      <c r="D2286" s="19">
        <v>41510</v>
      </c>
      <c r="E2286">
        <f>IFERROR(VLOOKUP(D2285:D2998,'Остатки на корсчетах'!B$3:D$4956,2,FALSE),0)</f>
        <v>0</v>
      </c>
      <c r="F2286">
        <f>IFERROR(VLOOKUP(D2286:D2998,Сальдо!C$3:D$4010,2,FALSE),0)</f>
        <v>0</v>
      </c>
      <c r="G2286">
        <f>IFERROR(VLOOKUP(D2286:D2998,'Факторы ликвидности'!C$4:L$2204,2,FALSE),0)</f>
        <v>0</v>
      </c>
      <c r="H2286">
        <f>IFERROR(VLOOKUP(D2286:D2998,'Факторы ликвидности'!C$4:L$2204,3,FALSE),0)</f>
        <v>0</v>
      </c>
      <c r="I2286">
        <f>IFERROR(VLOOKUP(D2286:D2998,'Факторы ликвидности'!C$4:L$2204,4,FALSE),0)</f>
        <v>0</v>
      </c>
      <c r="J2286">
        <f>IFERROR(VLOOKUP(D2286:D2998,'Факторы ликвидности'!C$4:L$2204,5,FALSE),0)</f>
        <v>0</v>
      </c>
      <c r="K2286">
        <f>IFERROR(VLOOKUP(D2286:D2998,'Факторы ликвидности'!C$4:L$2204,6,FALSE),0)</f>
        <v>0</v>
      </c>
      <c r="L2286">
        <f>IFERROR(VLOOKUP(D2286:D2998,'Факторы ликвидности'!C$4:L$2204,7,FALSE),0)</f>
        <v>0</v>
      </c>
      <c r="M2286">
        <f>IFERROR(VLOOKUP(D2286:D2998,'Факторы ликвидности'!C$4:L$2204,8,FALSE),0)</f>
        <v>0</v>
      </c>
      <c r="N2286">
        <f>IFERROR(VLOOKUP(D2286:D2998,'Факторы ликвидности'!C$4:L$2204,10,FALSE),0)</f>
        <v>0</v>
      </c>
    </row>
    <row r="2287" spans="3:14" x14ac:dyDescent="0.3">
      <c r="C2287" s="18">
        <f t="shared" si="40"/>
        <v>5</v>
      </c>
      <c r="D2287" s="19">
        <v>41509</v>
      </c>
      <c r="E2287">
        <f>IFERROR(VLOOKUP(D2286:D2999,'Остатки на корсчетах'!B$3:D$4956,2,FALSE),0)</f>
        <v>1048.0999999999999</v>
      </c>
      <c r="F2287">
        <f>IFERROR(VLOOKUP(D2287:D2999,Сальдо!C$3:D$4010,2,FALSE),0)</f>
        <v>-160</v>
      </c>
      <c r="G2287">
        <f>IFERROR(VLOOKUP(D2287:D2999,'Факторы ликвидности'!C$4:L$2204,2,FALSE),0)</f>
        <v>-4.47</v>
      </c>
      <c r="H2287">
        <f>IFERROR(VLOOKUP(D2287:D2999,'Факторы ликвидности'!C$4:L$2204,3,FALSE),0)</f>
        <v>-50.93</v>
      </c>
      <c r="I2287">
        <f>IFERROR(VLOOKUP(D2287:D2999,'Факторы ликвидности'!C$4:L$2204,4,FALSE),0)</f>
        <v>0</v>
      </c>
      <c r="J2287">
        <f>IFERROR(VLOOKUP(D2287:D2999,'Факторы ликвидности'!C$4:L$2204,5,FALSE),0)</f>
        <v>0</v>
      </c>
      <c r="K2287">
        <f>IFERROR(VLOOKUP(D2287:D2999,'Факторы ликвидности'!C$4:L$2204,6,FALSE),0)</f>
        <v>0</v>
      </c>
      <c r="L2287">
        <f>IFERROR(VLOOKUP(D2287:D2999,'Факторы ликвидности'!C$4:L$2204,7,FALSE),0)</f>
        <v>0</v>
      </c>
      <c r="M2287">
        <f>IFERROR(VLOOKUP(D2287:D2999,'Факторы ликвидности'!C$4:L$2204,8,FALSE),0)</f>
        <v>0</v>
      </c>
      <c r="N2287">
        <f>IFERROR(VLOOKUP(D2287:D2999,'Факторы ликвидности'!C$4:L$2204,10,FALSE),0)</f>
        <v>-33.5</v>
      </c>
    </row>
    <row r="2288" spans="3:14" x14ac:dyDescent="0.3">
      <c r="C2288" s="18">
        <f t="shared" si="40"/>
        <v>4</v>
      </c>
      <c r="D2288" s="19">
        <v>41508</v>
      </c>
      <c r="E2288">
        <f>IFERROR(VLOOKUP(D2287:D3000,'Остатки на корсчетах'!B$3:D$4956,2,FALSE),0)</f>
        <v>1021.3</v>
      </c>
      <c r="F2288">
        <f>IFERROR(VLOOKUP(D2288:D3000,Сальдо!C$3:D$4010,2,FALSE),0)</f>
        <v>-139</v>
      </c>
      <c r="G2288">
        <f>IFERROR(VLOOKUP(D2288:D3000,'Факторы ликвидности'!C$4:L$2204,2,FALSE),0)</f>
        <v>-4.05</v>
      </c>
      <c r="H2288">
        <f>IFERROR(VLOOKUP(D2288:D3000,'Факторы ликвидности'!C$4:L$2204,3,FALSE),0)</f>
        <v>22.69</v>
      </c>
      <c r="I2288">
        <f>IFERROR(VLOOKUP(D2288:D3000,'Факторы ликвидности'!C$4:L$2204,4,FALSE),0)</f>
        <v>0</v>
      </c>
      <c r="J2288">
        <f>IFERROR(VLOOKUP(D2288:D3000,'Факторы ликвидности'!C$4:L$2204,5,FALSE),0)</f>
        <v>0</v>
      </c>
      <c r="K2288">
        <f>IFERROR(VLOOKUP(D2288:D3000,'Факторы ликвидности'!C$4:L$2204,6,FALSE),0)</f>
        <v>0</v>
      </c>
      <c r="L2288">
        <f>IFERROR(VLOOKUP(D2288:D3000,'Факторы ликвидности'!C$4:L$2204,7,FALSE),0)</f>
        <v>0</v>
      </c>
      <c r="M2288">
        <f>IFERROR(VLOOKUP(D2288:D3000,'Факторы ликвидности'!C$4:L$2204,8,FALSE),0)</f>
        <v>0</v>
      </c>
      <c r="N2288">
        <f>IFERROR(VLOOKUP(D2288:D3000,'Факторы ликвидности'!C$4:L$2204,10,FALSE),0)</f>
        <v>21.36</v>
      </c>
    </row>
    <row r="2289" spans="3:14" x14ac:dyDescent="0.3">
      <c r="C2289" s="18">
        <f t="shared" si="40"/>
        <v>3</v>
      </c>
      <c r="D2289" s="19">
        <v>41507</v>
      </c>
      <c r="E2289">
        <f>IFERROR(VLOOKUP(D2288:D3001,'Остатки на корсчетах'!B$3:D$4956,2,FALSE),0)</f>
        <v>915.3</v>
      </c>
      <c r="F2289">
        <f>IFERROR(VLOOKUP(D2289:D3001,Сальдо!C$3:D$4010,2,FALSE),0)</f>
        <v>-19.8</v>
      </c>
      <c r="G2289">
        <f>IFERROR(VLOOKUP(D2289:D3001,'Факторы ликвидности'!C$4:L$2204,2,FALSE),0)</f>
        <v>10.49</v>
      </c>
      <c r="H2289">
        <f>IFERROR(VLOOKUP(D2289:D3001,'Факторы ликвидности'!C$4:L$2204,3,FALSE),0)</f>
        <v>-10.78</v>
      </c>
      <c r="I2289">
        <f>IFERROR(VLOOKUP(D2289:D3001,'Факторы ликвидности'!C$4:L$2204,4,FALSE),0)</f>
        <v>0</v>
      </c>
      <c r="J2289">
        <f>IFERROR(VLOOKUP(D2289:D3001,'Факторы ликвидности'!C$4:L$2204,5,FALSE),0)</f>
        <v>0</v>
      </c>
      <c r="K2289">
        <f>IFERROR(VLOOKUP(D2289:D3001,'Факторы ликвидности'!C$4:L$2204,6,FALSE),0)</f>
        <v>0</v>
      </c>
      <c r="L2289">
        <f>IFERROR(VLOOKUP(D2289:D3001,'Факторы ликвидности'!C$4:L$2204,7,FALSE),0)</f>
        <v>0</v>
      </c>
      <c r="M2289">
        <f>IFERROR(VLOOKUP(D2289:D3001,'Факторы ликвидности'!C$4:L$2204,8,FALSE),0)</f>
        <v>0</v>
      </c>
      <c r="N2289">
        <f>IFERROR(VLOOKUP(D2289:D3001,'Факторы ликвидности'!C$4:L$2204,10,FALSE),0)</f>
        <v>116.31</v>
      </c>
    </row>
    <row r="2290" spans="3:14" x14ac:dyDescent="0.3">
      <c r="C2290" s="16">
        <f t="shared" si="40"/>
        <v>2</v>
      </c>
      <c r="D2290" s="17">
        <v>41506</v>
      </c>
      <c r="E2290">
        <f>IFERROR(VLOOKUP(D2289:D3002,'Остатки на корсчетах'!B$3:D$4956,2,FALSE),0)</f>
        <v>942</v>
      </c>
      <c r="F2290">
        <f>IFERROR(VLOOKUP(D2290:D3002,Сальдо!C$3:D$4010,2,FALSE),0)</f>
        <v>-132.9</v>
      </c>
      <c r="G2290">
        <f>IFERROR(VLOOKUP(D2290:D3002,'Факторы ликвидности'!C$4:L$2204,2,FALSE),0)</f>
        <v>20.100000000000001</v>
      </c>
      <c r="H2290">
        <f>IFERROR(VLOOKUP(D2290:D3002,'Факторы ликвидности'!C$4:L$2204,3,FALSE),0)</f>
        <v>-108.28</v>
      </c>
      <c r="I2290">
        <f>IFERROR(VLOOKUP(D2290:D3002,'Факторы ликвидности'!C$4:L$2204,4,FALSE),0)</f>
        <v>0</v>
      </c>
      <c r="J2290">
        <f>IFERROR(VLOOKUP(D2290:D3002,'Факторы ликвидности'!C$4:L$2204,5,FALSE),0)</f>
        <v>0</v>
      </c>
      <c r="K2290">
        <f>IFERROR(VLOOKUP(D2290:D3002,'Факторы ликвидности'!C$4:L$2204,6,FALSE),0)</f>
        <v>0</v>
      </c>
      <c r="L2290">
        <f>IFERROR(VLOOKUP(D2290:D3002,'Факторы ликвидности'!C$4:L$2204,7,FALSE),0)</f>
        <v>0</v>
      </c>
      <c r="M2290">
        <f>IFERROR(VLOOKUP(D2290:D3002,'Факторы ликвидности'!C$4:L$2204,8,FALSE),0)</f>
        <v>0</v>
      </c>
      <c r="N2290">
        <f>IFERROR(VLOOKUP(D2290:D3002,'Факторы ликвидности'!C$4:L$2204,10,FALSE),0)</f>
        <v>68.099999999999994</v>
      </c>
    </row>
    <row r="2291" spans="3:14" x14ac:dyDescent="0.3">
      <c r="C2291" s="16">
        <f t="shared" si="40"/>
        <v>1</v>
      </c>
      <c r="D2291" s="17">
        <v>41505</v>
      </c>
      <c r="E2291">
        <f>IFERROR(VLOOKUP(D2290:D3003,'Остатки на корсчетах'!B$3:D$4956,2,FALSE),0)</f>
        <v>930.9</v>
      </c>
      <c r="F2291">
        <f>IFERROR(VLOOKUP(D2291:D3003,Сальдо!C$3:D$4010,2,FALSE),0)</f>
        <v>-125.1</v>
      </c>
      <c r="G2291">
        <f>IFERROR(VLOOKUP(D2291:D3003,'Факторы ликвидности'!C$4:L$2204,2,FALSE),0)</f>
        <v>21.18</v>
      </c>
      <c r="H2291">
        <f>IFERROR(VLOOKUP(D2291:D3003,'Факторы ликвидности'!C$4:L$2204,3,FALSE),0)</f>
        <v>-12.35</v>
      </c>
      <c r="I2291">
        <f>IFERROR(VLOOKUP(D2291:D3003,'Факторы ликвидности'!C$4:L$2204,4,FALSE),0)</f>
        <v>0</v>
      </c>
      <c r="J2291">
        <f>IFERROR(VLOOKUP(D2291:D3003,'Факторы ликвидности'!C$4:L$2204,5,FALSE),0)</f>
        <v>0</v>
      </c>
      <c r="K2291">
        <f>IFERROR(VLOOKUP(D2291:D3003,'Факторы ликвидности'!C$4:L$2204,6,FALSE),0)</f>
        <v>0</v>
      </c>
      <c r="L2291">
        <f>IFERROR(VLOOKUP(D2291:D3003,'Факторы ликвидности'!C$4:L$2204,7,FALSE),0)</f>
        <v>0</v>
      </c>
      <c r="M2291">
        <f>IFERROR(VLOOKUP(D2291:D3003,'Факторы ликвидности'!C$4:L$2204,8,FALSE),0)</f>
        <v>0</v>
      </c>
      <c r="N2291">
        <f>IFERROR(VLOOKUP(D2291:D3003,'Факторы ликвидности'!C$4:L$2204,10,FALSE),0)</f>
        <v>8.82</v>
      </c>
    </row>
    <row r="2292" spans="3:14" x14ac:dyDescent="0.3">
      <c r="C2292" s="16">
        <f t="shared" si="40"/>
        <v>7</v>
      </c>
      <c r="D2292" s="17">
        <v>41504</v>
      </c>
      <c r="E2292">
        <f>IFERROR(VLOOKUP(D2291:D3004,'Остатки на корсчетах'!B$3:D$4956,2,FALSE),0)</f>
        <v>0</v>
      </c>
      <c r="F2292">
        <f>IFERROR(VLOOKUP(D2292:D3004,Сальдо!C$3:D$4010,2,FALSE),0)</f>
        <v>0</v>
      </c>
      <c r="G2292">
        <f>IFERROR(VLOOKUP(D2292:D3004,'Факторы ликвидности'!C$4:L$2204,2,FALSE),0)</f>
        <v>0</v>
      </c>
      <c r="H2292">
        <f>IFERROR(VLOOKUP(D2292:D3004,'Факторы ликвидности'!C$4:L$2204,3,FALSE),0)</f>
        <v>0</v>
      </c>
      <c r="I2292">
        <f>IFERROR(VLOOKUP(D2292:D3004,'Факторы ликвидности'!C$4:L$2204,4,FALSE),0)</f>
        <v>0</v>
      </c>
      <c r="J2292">
        <f>IFERROR(VLOOKUP(D2292:D3004,'Факторы ликвидности'!C$4:L$2204,5,FALSE),0)</f>
        <v>0</v>
      </c>
      <c r="K2292">
        <f>IFERROR(VLOOKUP(D2292:D3004,'Факторы ликвидности'!C$4:L$2204,6,FALSE),0)</f>
        <v>0</v>
      </c>
      <c r="L2292">
        <f>IFERROR(VLOOKUP(D2292:D3004,'Факторы ликвидности'!C$4:L$2204,7,FALSE),0)</f>
        <v>0</v>
      </c>
      <c r="M2292">
        <f>IFERROR(VLOOKUP(D2292:D3004,'Факторы ликвидности'!C$4:L$2204,8,FALSE),0)</f>
        <v>0</v>
      </c>
      <c r="N2292">
        <f>IFERROR(VLOOKUP(D2292:D3004,'Факторы ликвидности'!C$4:L$2204,10,FALSE),0)</f>
        <v>0</v>
      </c>
    </row>
    <row r="2293" spans="3:14" x14ac:dyDescent="0.3">
      <c r="C2293" s="16">
        <f t="shared" si="40"/>
        <v>6</v>
      </c>
      <c r="D2293" s="17">
        <v>41503</v>
      </c>
      <c r="E2293">
        <f>IFERROR(VLOOKUP(D2292:D3005,'Остатки на корсчетах'!B$3:D$4956,2,FALSE),0)</f>
        <v>0</v>
      </c>
      <c r="F2293">
        <f>IFERROR(VLOOKUP(D2293:D3005,Сальдо!C$3:D$4010,2,FALSE),0)</f>
        <v>0</v>
      </c>
      <c r="G2293">
        <f>IFERROR(VLOOKUP(D2293:D3005,'Факторы ликвидности'!C$4:L$2204,2,FALSE),0)</f>
        <v>0</v>
      </c>
      <c r="H2293">
        <f>IFERROR(VLOOKUP(D2293:D3005,'Факторы ликвидности'!C$4:L$2204,3,FALSE),0)</f>
        <v>0</v>
      </c>
      <c r="I2293">
        <f>IFERROR(VLOOKUP(D2293:D3005,'Факторы ликвидности'!C$4:L$2204,4,FALSE),0)</f>
        <v>0</v>
      </c>
      <c r="J2293">
        <f>IFERROR(VLOOKUP(D2293:D3005,'Факторы ликвидности'!C$4:L$2204,5,FALSE),0)</f>
        <v>0</v>
      </c>
      <c r="K2293">
        <f>IFERROR(VLOOKUP(D2293:D3005,'Факторы ликвидности'!C$4:L$2204,6,FALSE),0)</f>
        <v>0</v>
      </c>
      <c r="L2293">
        <f>IFERROR(VLOOKUP(D2293:D3005,'Факторы ликвидности'!C$4:L$2204,7,FALSE),0)</f>
        <v>0</v>
      </c>
      <c r="M2293">
        <f>IFERROR(VLOOKUP(D2293:D3005,'Факторы ликвидности'!C$4:L$2204,8,FALSE),0)</f>
        <v>0</v>
      </c>
      <c r="N2293">
        <f>IFERROR(VLOOKUP(D2293:D3005,'Факторы ликвидности'!C$4:L$2204,10,FALSE),0)</f>
        <v>0</v>
      </c>
    </row>
    <row r="2294" spans="3:14" x14ac:dyDescent="0.3">
      <c r="C2294" s="16">
        <f t="shared" si="40"/>
        <v>5</v>
      </c>
      <c r="D2294" s="17">
        <v>41502</v>
      </c>
      <c r="E2294">
        <f>IFERROR(VLOOKUP(D2293:D3006,'Остатки на корсчетах'!B$3:D$4956,2,FALSE),0)</f>
        <v>889</v>
      </c>
      <c r="F2294">
        <f>IFERROR(VLOOKUP(D2294:D3006,Сальдо!C$3:D$4010,2,FALSE),0)</f>
        <v>-51.5</v>
      </c>
      <c r="G2294">
        <f>IFERROR(VLOOKUP(D2294:D3006,'Факторы ликвидности'!C$4:L$2204,2,FALSE),0)</f>
        <v>-34.43</v>
      </c>
      <c r="H2294">
        <f>IFERROR(VLOOKUP(D2294:D3006,'Факторы ликвидности'!C$4:L$2204,3,FALSE),0)</f>
        <v>19.309999999999999</v>
      </c>
      <c r="I2294">
        <f>IFERROR(VLOOKUP(D2294:D3006,'Факторы ликвидности'!C$4:L$2204,4,FALSE),0)</f>
        <v>0</v>
      </c>
      <c r="J2294">
        <f>IFERROR(VLOOKUP(D2294:D3006,'Факторы ликвидности'!C$4:L$2204,5,FALSE),0)</f>
        <v>0</v>
      </c>
      <c r="K2294">
        <f>IFERROR(VLOOKUP(D2294:D3006,'Факторы ликвидности'!C$4:L$2204,6,FALSE),0)</f>
        <v>0</v>
      </c>
      <c r="L2294">
        <f>IFERROR(VLOOKUP(D2294:D3006,'Факторы ликвидности'!C$4:L$2204,7,FALSE),0)</f>
        <v>0</v>
      </c>
      <c r="M2294">
        <f>IFERROR(VLOOKUP(D2294:D3006,'Факторы ликвидности'!C$4:L$2204,8,FALSE),0)</f>
        <v>-6.66</v>
      </c>
      <c r="N2294">
        <f>IFERROR(VLOOKUP(D2294:D3006,'Факторы ликвидности'!C$4:L$2204,10,FALSE),0)</f>
        <v>70.28</v>
      </c>
    </row>
    <row r="2295" spans="3:14" x14ac:dyDescent="0.3">
      <c r="C2295" s="16">
        <f t="shared" si="40"/>
        <v>4</v>
      </c>
      <c r="D2295" s="17">
        <v>41501</v>
      </c>
      <c r="E2295">
        <f>IFERROR(VLOOKUP(D2294:D3007,'Остатки на корсчетах'!B$3:D$4956,2,FALSE),0)</f>
        <v>902.2</v>
      </c>
      <c r="F2295">
        <f>IFERROR(VLOOKUP(D2295:D3007,Сальдо!C$3:D$4010,2,FALSE),0)</f>
        <v>12.8</v>
      </c>
      <c r="G2295">
        <f>IFERROR(VLOOKUP(D2295:D3007,'Факторы ликвидности'!C$4:L$2204,2,FALSE),0)</f>
        <v>-27.88</v>
      </c>
      <c r="H2295">
        <f>IFERROR(VLOOKUP(D2295:D3007,'Факторы ликвидности'!C$4:L$2204,3,FALSE),0)</f>
        <v>-55.22</v>
      </c>
      <c r="I2295">
        <f>IFERROR(VLOOKUP(D2295:D3007,'Факторы ликвидности'!C$4:L$2204,4,FALSE),0)</f>
        <v>0</v>
      </c>
      <c r="J2295">
        <f>IFERROR(VLOOKUP(D2295:D3007,'Факторы ликвидности'!C$4:L$2204,5,FALSE),0)</f>
        <v>0</v>
      </c>
      <c r="K2295">
        <f>IFERROR(VLOOKUP(D2295:D3007,'Факторы ликвидности'!C$4:L$2204,6,FALSE),0)</f>
        <v>0</v>
      </c>
      <c r="L2295">
        <f>IFERROR(VLOOKUP(D2295:D3007,'Факторы ликвидности'!C$4:L$2204,7,FALSE),0)</f>
        <v>0</v>
      </c>
      <c r="M2295">
        <f>IFERROR(VLOOKUP(D2295:D3007,'Факторы ликвидности'!C$4:L$2204,8,FALSE),0)</f>
        <v>13.62</v>
      </c>
      <c r="N2295">
        <f>IFERROR(VLOOKUP(D2295:D3007,'Факторы ликвидности'!C$4:L$2204,10,FALSE),0)</f>
        <v>69.599999999999994</v>
      </c>
    </row>
    <row r="2296" spans="3:14" x14ac:dyDescent="0.3">
      <c r="C2296" s="16">
        <f t="shared" si="40"/>
        <v>3</v>
      </c>
      <c r="D2296" s="17">
        <v>41500</v>
      </c>
      <c r="E2296">
        <f>IFERROR(VLOOKUP(D2295:D3008,'Остатки на корсчетах'!B$3:D$4956,2,FALSE),0)</f>
        <v>924</v>
      </c>
      <c r="F2296">
        <f>IFERROR(VLOOKUP(D2296:D3008,Сальдо!C$3:D$4010,2,FALSE),0)</f>
        <v>49.4</v>
      </c>
      <c r="G2296">
        <f>IFERROR(VLOOKUP(D2296:D3008,'Факторы ликвидности'!C$4:L$2204,2,FALSE),0)</f>
        <v>-11.07</v>
      </c>
      <c r="H2296">
        <f>IFERROR(VLOOKUP(D2296:D3008,'Факторы ликвидности'!C$4:L$2204,3,FALSE),0)</f>
        <v>-32.26</v>
      </c>
      <c r="I2296">
        <f>IFERROR(VLOOKUP(D2296:D3008,'Факторы ликвидности'!C$4:L$2204,4,FALSE),0)</f>
        <v>0</v>
      </c>
      <c r="J2296">
        <f>IFERROR(VLOOKUP(D2296:D3008,'Факторы ликвидности'!C$4:L$2204,5,FALSE),0)</f>
        <v>0</v>
      </c>
      <c r="K2296">
        <f>IFERROR(VLOOKUP(D2296:D3008,'Факторы ликвидности'!C$4:L$2204,6,FALSE),0)</f>
        <v>0</v>
      </c>
      <c r="L2296">
        <f>IFERROR(VLOOKUP(D2296:D3008,'Факторы ликвидности'!C$4:L$2204,7,FALSE),0)</f>
        <v>0</v>
      </c>
      <c r="M2296">
        <f>IFERROR(VLOOKUP(D2296:D3008,'Факторы ликвидности'!C$4:L$2204,8,FALSE),0)</f>
        <v>-1.1000000000000001</v>
      </c>
      <c r="N2296">
        <f>IFERROR(VLOOKUP(D2296:D3008,'Факторы ликвидности'!C$4:L$2204,10,FALSE),0)</f>
        <v>33.409999999999997</v>
      </c>
    </row>
    <row r="2297" spans="3:14" x14ac:dyDescent="0.3">
      <c r="C2297" s="18">
        <f t="shared" si="40"/>
        <v>2</v>
      </c>
      <c r="D2297" s="8">
        <v>41499</v>
      </c>
      <c r="E2297">
        <f>IFERROR(VLOOKUP(D2296:D3009,'Остатки на корсчетах'!B$3:D$4956,2,FALSE),0)</f>
        <v>916.7</v>
      </c>
      <c r="F2297">
        <f>IFERROR(VLOOKUP(D2297:D3009,Сальдо!C$3:D$4010,2,FALSE),0)</f>
        <v>-87.2</v>
      </c>
      <c r="G2297">
        <f>IFERROR(VLOOKUP(D2297:D3009,'Факторы ликвидности'!C$4:L$2204,2,FALSE),0)</f>
        <v>4.5599999999999996</v>
      </c>
      <c r="H2297">
        <f>IFERROR(VLOOKUP(D2297:D3009,'Факторы ликвидности'!C$4:L$2204,3,FALSE),0)</f>
        <v>16.16</v>
      </c>
      <c r="I2297">
        <f>IFERROR(VLOOKUP(D2297:D3009,'Факторы ликвидности'!C$4:L$2204,4,FALSE),0)</f>
        <v>0</v>
      </c>
      <c r="J2297">
        <f>IFERROR(VLOOKUP(D2297:D3009,'Факторы ликвидности'!C$4:L$2204,5,FALSE),0)</f>
        <v>0</v>
      </c>
      <c r="K2297">
        <f>IFERROR(VLOOKUP(D2297:D3009,'Факторы ликвидности'!C$4:L$2204,6,FALSE),0)</f>
        <v>0</v>
      </c>
      <c r="L2297">
        <f>IFERROR(VLOOKUP(D2297:D3009,'Факторы ликвидности'!C$4:L$2204,7,FALSE),0)</f>
        <v>0</v>
      </c>
      <c r="M2297">
        <f>IFERROR(VLOOKUP(D2297:D3009,'Факторы ликвидности'!C$4:L$2204,8,FALSE),0)</f>
        <v>0</v>
      </c>
      <c r="N2297">
        <f>IFERROR(VLOOKUP(D2297:D3009,'Факторы ликвидности'!C$4:L$2204,10,FALSE),0)</f>
        <v>-6.85</v>
      </c>
    </row>
    <row r="2298" spans="3:14" x14ac:dyDescent="0.3">
      <c r="C2298" s="18">
        <f t="shared" si="40"/>
        <v>1</v>
      </c>
      <c r="D2298" s="8">
        <v>41498</v>
      </c>
      <c r="E2298">
        <f>IFERROR(VLOOKUP(D2297:D3010,'Остатки на корсчетах'!B$3:D$4956,2,FALSE),0)</f>
        <v>848.6</v>
      </c>
      <c r="F2298">
        <f>IFERROR(VLOOKUP(D2298:D3010,Сальдо!C$3:D$4010,2,FALSE),0)</f>
        <v>-15.2</v>
      </c>
      <c r="G2298">
        <f>IFERROR(VLOOKUP(D2298:D3010,'Факторы ликвидности'!C$4:L$2204,2,FALSE),0)</f>
        <v>16.16</v>
      </c>
      <c r="H2298">
        <f>IFERROR(VLOOKUP(D2298:D3010,'Факторы ликвидности'!C$4:L$2204,3,FALSE),0)</f>
        <v>-15.07</v>
      </c>
      <c r="I2298">
        <f>IFERROR(VLOOKUP(D2298:D3010,'Факторы ликвидности'!C$4:L$2204,4,FALSE),0)</f>
        <v>0</v>
      </c>
      <c r="J2298">
        <f>IFERROR(VLOOKUP(D2298:D3010,'Факторы ликвидности'!C$4:L$2204,5,FALSE),0)</f>
        <v>0</v>
      </c>
      <c r="K2298">
        <f>IFERROR(VLOOKUP(D2298:D3010,'Факторы ликвидности'!C$4:L$2204,6,FALSE),0)</f>
        <v>0</v>
      </c>
      <c r="L2298">
        <f>IFERROR(VLOOKUP(D2298:D3010,'Факторы ликвидности'!C$4:L$2204,7,FALSE),0)</f>
        <v>0</v>
      </c>
      <c r="M2298">
        <f>IFERROR(VLOOKUP(D2298:D3010,'Факторы ликвидности'!C$4:L$2204,8,FALSE),0)</f>
        <v>0</v>
      </c>
      <c r="N2298">
        <f>IFERROR(VLOOKUP(D2298:D3010,'Факторы ликвидности'!C$4:L$2204,10,FALSE),0)</f>
        <v>73.540000000000006</v>
      </c>
    </row>
    <row r="2299" spans="3:14" x14ac:dyDescent="0.3">
      <c r="C2299" s="18">
        <f t="shared" si="40"/>
        <v>7</v>
      </c>
      <c r="D2299" s="19">
        <v>41497</v>
      </c>
      <c r="E2299">
        <f>IFERROR(VLOOKUP(D2298:D3011,'Остатки на корсчетах'!B$3:D$4956,2,FALSE),0)</f>
        <v>0</v>
      </c>
      <c r="F2299">
        <f>IFERROR(VLOOKUP(D2299:D3011,Сальдо!C$3:D$4010,2,FALSE),0)</f>
        <v>0</v>
      </c>
      <c r="G2299">
        <f>IFERROR(VLOOKUP(D2299:D3011,'Факторы ликвидности'!C$4:L$2204,2,FALSE),0)</f>
        <v>0</v>
      </c>
      <c r="H2299">
        <f>IFERROR(VLOOKUP(D2299:D3011,'Факторы ликвидности'!C$4:L$2204,3,FALSE),0)</f>
        <v>0</v>
      </c>
      <c r="I2299">
        <f>IFERROR(VLOOKUP(D2299:D3011,'Факторы ликвидности'!C$4:L$2204,4,FALSE),0)</f>
        <v>0</v>
      </c>
      <c r="J2299">
        <f>IFERROR(VLOOKUP(D2299:D3011,'Факторы ликвидности'!C$4:L$2204,5,FALSE),0)</f>
        <v>0</v>
      </c>
      <c r="K2299">
        <f>IFERROR(VLOOKUP(D2299:D3011,'Факторы ликвидности'!C$4:L$2204,6,FALSE),0)</f>
        <v>0</v>
      </c>
      <c r="L2299">
        <f>IFERROR(VLOOKUP(D2299:D3011,'Факторы ликвидности'!C$4:L$2204,7,FALSE),0)</f>
        <v>0</v>
      </c>
      <c r="M2299">
        <f>IFERROR(VLOOKUP(D2299:D3011,'Факторы ликвидности'!C$4:L$2204,8,FALSE),0)</f>
        <v>0</v>
      </c>
      <c r="N2299">
        <f>IFERROR(VLOOKUP(D2299:D3011,'Факторы ликвидности'!C$4:L$2204,10,FALSE),0)</f>
        <v>0</v>
      </c>
    </row>
    <row r="2300" spans="3:14" x14ac:dyDescent="0.3">
      <c r="C2300" s="18">
        <f t="shared" si="40"/>
        <v>6</v>
      </c>
      <c r="D2300" s="19">
        <v>41496</v>
      </c>
      <c r="E2300">
        <f>IFERROR(VLOOKUP(D2299:D3012,'Остатки на корсчетах'!B$3:D$4956,2,FALSE),0)</f>
        <v>0</v>
      </c>
      <c r="F2300">
        <f>IFERROR(VLOOKUP(D2300:D3012,Сальдо!C$3:D$4010,2,FALSE),0)</f>
        <v>0</v>
      </c>
      <c r="G2300">
        <f>IFERROR(VLOOKUP(D2300:D3012,'Факторы ликвидности'!C$4:L$2204,2,FALSE),0)</f>
        <v>0</v>
      </c>
      <c r="H2300">
        <f>IFERROR(VLOOKUP(D2300:D3012,'Факторы ликвидности'!C$4:L$2204,3,FALSE),0)</f>
        <v>0</v>
      </c>
      <c r="I2300">
        <f>IFERROR(VLOOKUP(D2300:D3012,'Факторы ликвидности'!C$4:L$2204,4,FALSE),0)</f>
        <v>0</v>
      </c>
      <c r="J2300">
        <f>IFERROR(VLOOKUP(D2300:D3012,'Факторы ликвидности'!C$4:L$2204,5,FALSE),0)</f>
        <v>0</v>
      </c>
      <c r="K2300">
        <f>IFERROR(VLOOKUP(D2300:D3012,'Факторы ликвидности'!C$4:L$2204,6,FALSE),0)</f>
        <v>0</v>
      </c>
      <c r="L2300">
        <f>IFERROR(VLOOKUP(D2300:D3012,'Факторы ликвидности'!C$4:L$2204,7,FALSE),0)</f>
        <v>0</v>
      </c>
      <c r="M2300">
        <f>IFERROR(VLOOKUP(D2300:D3012,'Факторы ликвидности'!C$4:L$2204,8,FALSE),0)</f>
        <v>0</v>
      </c>
      <c r="N2300">
        <f>IFERROR(VLOOKUP(D2300:D3012,'Факторы ликвидности'!C$4:L$2204,10,FALSE),0)</f>
        <v>0</v>
      </c>
    </row>
    <row r="2301" spans="3:14" x14ac:dyDescent="0.3">
      <c r="C2301" s="18">
        <f t="shared" si="40"/>
        <v>5</v>
      </c>
      <c r="D2301" s="19">
        <v>41495</v>
      </c>
      <c r="E2301">
        <f>IFERROR(VLOOKUP(D2300:D3013,'Остатки на корсчетах'!B$3:D$4956,2,FALSE),0)</f>
        <v>871.8</v>
      </c>
      <c r="F2301">
        <f>IFERROR(VLOOKUP(D2301:D3013,Сальдо!C$3:D$4010,2,FALSE),0)</f>
        <v>-63.1</v>
      </c>
      <c r="G2301">
        <f>IFERROR(VLOOKUP(D2301:D3013,'Факторы ликвидности'!C$4:L$2204,2,FALSE),0)</f>
        <v>-44.31</v>
      </c>
      <c r="H2301">
        <f>IFERROR(VLOOKUP(D2301:D3013,'Факторы ликвидности'!C$4:L$2204,3,FALSE),0)</f>
        <v>72.08</v>
      </c>
      <c r="I2301">
        <f>IFERROR(VLOOKUP(D2301:D3013,'Факторы ликвидности'!C$4:L$2204,4,FALSE),0)</f>
        <v>0</v>
      </c>
      <c r="J2301">
        <f>IFERROR(VLOOKUP(D2301:D3013,'Факторы ликвидности'!C$4:L$2204,5,FALSE),0)</f>
        <v>0</v>
      </c>
      <c r="K2301">
        <f>IFERROR(VLOOKUP(D2301:D3013,'Факторы ликвидности'!C$4:L$2204,6,FALSE),0)</f>
        <v>0</v>
      </c>
      <c r="L2301">
        <f>IFERROR(VLOOKUP(D2301:D3013,'Факторы ликвидности'!C$4:L$2204,7,FALSE),0)</f>
        <v>0</v>
      </c>
      <c r="M2301">
        <f>IFERROR(VLOOKUP(D2301:D3013,'Факторы ликвидности'!C$4:L$2204,8,FALSE),0)</f>
        <v>0</v>
      </c>
      <c r="N2301">
        <f>IFERROR(VLOOKUP(D2301:D3013,'Факторы ликвидности'!C$4:L$2204,10,FALSE),0)</f>
        <v>-39.950000000000003</v>
      </c>
    </row>
    <row r="2302" spans="3:14" x14ac:dyDescent="0.3">
      <c r="C2302" s="18">
        <f t="shared" si="40"/>
        <v>4</v>
      </c>
      <c r="D2302" s="19">
        <v>41494</v>
      </c>
      <c r="E2302">
        <f>IFERROR(VLOOKUP(D2301:D3014,'Остатки на корсчетах'!B$3:D$4956,2,FALSE),0)</f>
        <v>961</v>
      </c>
      <c r="F2302">
        <f>IFERROR(VLOOKUP(D2302:D3014,Сальдо!C$3:D$4010,2,FALSE),0)</f>
        <v>-129.1</v>
      </c>
      <c r="G2302">
        <f>IFERROR(VLOOKUP(D2302:D3014,'Факторы ликвидности'!C$4:L$2204,2,FALSE),0)</f>
        <v>-23.47</v>
      </c>
      <c r="H2302">
        <f>IFERROR(VLOOKUP(D2302:D3014,'Факторы ликвидности'!C$4:L$2204,3,FALSE),0)</f>
        <v>11.6</v>
      </c>
      <c r="I2302">
        <f>IFERROR(VLOOKUP(D2302:D3014,'Факторы ликвидности'!C$4:L$2204,4,FALSE),0)</f>
        <v>0</v>
      </c>
      <c r="J2302">
        <f>IFERROR(VLOOKUP(D2302:D3014,'Факторы ликвидности'!C$4:L$2204,5,FALSE),0)</f>
        <v>0</v>
      </c>
      <c r="K2302">
        <f>IFERROR(VLOOKUP(D2302:D3014,'Факторы ликвидности'!C$4:L$2204,6,FALSE),0)</f>
        <v>0</v>
      </c>
      <c r="L2302">
        <f>IFERROR(VLOOKUP(D2302:D3014,'Факторы ликвидности'!C$4:L$2204,7,FALSE),0)</f>
        <v>0</v>
      </c>
      <c r="M2302">
        <f>IFERROR(VLOOKUP(D2302:D3014,'Факторы ликвидности'!C$4:L$2204,8,FALSE),0)</f>
        <v>0</v>
      </c>
      <c r="N2302">
        <f>IFERROR(VLOOKUP(D2302:D3014,'Факторы ликвидности'!C$4:L$2204,10,FALSE),0)</f>
        <v>-64.09</v>
      </c>
    </row>
    <row r="2303" spans="3:14" x14ac:dyDescent="0.3">
      <c r="C2303" s="18">
        <f t="shared" si="40"/>
        <v>3</v>
      </c>
      <c r="D2303" s="19">
        <v>41493</v>
      </c>
      <c r="E2303">
        <f>IFERROR(VLOOKUP(D2302:D3015,'Остатки на корсчетах'!B$3:D$4956,2,FALSE),0)</f>
        <v>934.9</v>
      </c>
      <c r="F2303">
        <f>IFERROR(VLOOKUP(D2303:D3015,Сальдо!C$3:D$4010,2,FALSE),0)</f>
        <v>-78.7</v>
      </c>
      <c r="G2303">
        <f>IFERROR(VLOOKUP(D2303:D3015,'Факторы ликвидности'!C$4:L$2204,2,FALSE),0)</f>
        <v>-11.19</v>
      </c>
      <c r="H2303">
        <f>IFERROR(VLOOKUP(D2303:D3015,'Факторы ликвидности'!C$4:L$2204,3,FALSE),0)</f>
        <v>-3.27</v>
      </c>
      <c r="I2303">
        <f>IFERROR(VLOOKUP(D2303:D3015,'Факторы ликвидности'!C$4:L$2204,4,FALSE),0)</f>
        <v>0</v>
      </c>
      <c r="J2303">
        <f>IFERROR(VLOOKUP(D2303:D3015,'Факторы ликвидности'!C$4:L$2204,5,FALSE),0)</f>
        <v>0</v>
      </c>
      <c r="K2303">
        <f>IFERROR(VLOOKUP(D2303:D3015,'Факторы ликвидности'!C$4:L$2204,6,FALSE),0)</f>
        <v>0</v>
      </c>
      <c r="L2303">
        <f>IFERROR(VLOOKUP(D2303:D3015,'Факторы ликвидности'!C$4:L$2204,7,FALSE),0)</f>
        <v>0</v>
      </c>
      <c r="M2303">
        <f>IFERROR(VLOOKUP(D2303:D3015,'Факторы ликвидности'!C$4:L$2204,8,FALSE),0)</f>
        <v>0</v>
      </c>
      <c r="N2303">
        <f>IFERROR(VLOOKUP(D2303:D3015,'Факторы ликвидности'!C$4:L$2204,10,FALSE),0)</f>
        <v>47.14</v>
      </c>
    </row>
    <row r="2304" spans="3:14" x14ac:dyDescent="0.3">
      <c r="C2304" s="16">
        <f t="shared" si="40"/>
        <v>2</v>
      </c>
      <c r="D2304" s="17">
        <v>41492</v>
      </c>
      <c r="E2304">
        <f>IFERROR(VLOOKUP(D2303:D3016,'Остатки на корсчетах'!B$3:D$4956,2,FALSE),0)</f>
        <v>934.5</v>
      </c>
      <c r="F2304">
        <f>IFERROR(VLOOKUP(D2304:D3016,Сальдо!C$3:D$4010,2,FALSE),0)</f>
        <v>-80.5</v>
      </c>
      <c r="G2304">
        <f>IFERROR(VLOOKUP(D2304:D3016,'Факторы ликвидности'!C$4:L$2204,2,FALSE),0)</f>
        <v>2.65</v>
      </c>
      <c r="H2304">
        <f>IFERROR(VLOOKUP(D2304:D3016,'Факторы ликвидности'!C$4:L$2204,3,FALSE),0)</f>
        <v>59.13</v>
      </c>
      <c r="I2304">
        <f>IFERROR(VLOOKUP(D2304:D3016,'Факторы ликвидности'!C$4:L$2204,4,FALSE),0)</f>
        <v>0</v>
      </c>
      <c r="J2304">
        <f>IFERROR(VLOOKUP(D2304:D3016,'Факторы ликвидности'!C$4:L$2204,5,FALSE),0)</f>
        <v>0</v>
      </c>
      <c r="K2304">
        <f>IFERROR(VLOOKUP(D2304:D3016,'Факторы ликвидности'!C$4:L$2204,6,FALSE),0)</f>
        <v>0</v>
      </c>
      <c r="L2304">
        <f>IFERROR(VLOOKUP(D2304:D3016,'Факторы ликвидности'!C$4:L$2204,7,FALSE),0)</f>
        <v>0</v>
      </c>
      <c r="M2304">
        <f>IFERROR(VLOOKUP(D2304:D3016,'Факторы ликвидности'!C$4:L$2204,8,FALSE),0)</f>
        <v>0</v>
      </c>
      <c r="N2304">
        <f>IFERROR(VLOOKUP(D2304:D3016,'Факторы ликвидности'!C$4:L$2204,10,FALSE),0)</f>
        <v>-54.81</v>
      </c>
    </row>
    <row r="2305" spans="3:14" x14ac:dyDescent="0.3">
      <c r="C2305" s="16">
        <f t="shared" si="40"/>
        <v>1</v>
      </c>
      <c r="D2305" s="17">
        <v>41491</v>
      </c>
      <c r="E2305">
        <f>IFERROR(VLOOKUP(D2304:D3017,'Остатки на корсчетах'!B$3:D$4956,2,FALSE),0)</f>
        <v>949</v>
      </c>
      <c r="F2305">
        <f>IFERROR(VLOOKUP(D2305:D3017,Сальдо!C$3:D$4010,2,FALSE),0)</f>
        <v>-155.4</v>
      </c>
      <c r="G2305">
        <f>IFERROR(VLOOKUP(D2305:D3017,'Факторы ликвидности'!C$4:L$2204,2,FALSE),0)</f>
        <v>11.82</v>
      </c>
      <c r="H2305">
        <f>IFERROR(VLOOKUP(D2305:D3017,'Факторы ликвидности'!C$4:L$2204,3,FALSE),0)</f>
        <v>58.27</v>
      </c>
      <c r="I2305">
        <f>IFERROR(VLOOKUP(D2305:D3017,'Факторы ликвидности'!C$4:L$2204,4,FALSE),0)</f>
        <v>0</v>
      </c>
      <c r="J2305">
        <f>IFERROR(VLOOKUP(D2305:D3017,'Факторы ликвидности'!C$4:L$2204,5,FALSE),0)</f>
        <v>0</v>
      </c>
      <c r="K2305">
        <f>IFERROR(VLOOKUP(D2305:D3017,'Факторы ликвидности'!C$4:L$2204,6,FALSE),0)</f>
        <v>0</v>
      </c>
      <c r="L2305">
        <f>IFERROR(VLOOKUP(D2305:D3017,'Факторы ликвидности'!C$4:L$2204,7,FALSE),0)</f>
        <v>0</v>
      </c>
      <c r="M2305">
        <f>IFERROR(VLOOKUP(D2305:D3017,'Факторы ликвидности'!C$4:L$2204,8,FALSE),0)</f>
        <v>0</v>
      </c>
      <c r="N2305">
        <f>IFERROR(VLOOKUP(D2305:D3017,'Факторы ликвидности'!C$4:L$2204,10,FALSE),0)</f>
        <v>-73.89</v>
      </c>
    </row>
    <row r="2306" spans="3:14" x14ac:dyDescent="0.3">
      <c r="C2306" s="16">
        <f t="shared" si="40"/>
        <v>7</v>
      </c>
      <c r="D2306" s="17">
        <v>41490</v>
      </c>
      <c r="E2306">
        <f>IFERROR(VLOOKUP(D2305:D3018,'Остатки на корсчетах'!B$3:D$4956,2,FALSE),0)</f>
        <v>0</v>
      </c>
      <c r="F2306">
        <f>IFERROR(VLOOKUP(D2306:D3018,Сальдо!C$3:D$4010,2,FALSE),0)</f>
        <v>0</v>
      </c>
      <c r="G2306">
        <f>IFERROR(VLOOKUP(D2306:D3018,'Факторы ликвидности'!C$4:L$2204,2,FALSE),0)</f>
        <v>0</v>
      </c>
      <c r="H2306">
        <f>IFERROR(VLOOKUP(D2306:D3018,'Факторы ликвидности'!C$4:L$2204,3,FALSE),0)</f>
        <v>0</v>
      </c>
      <c r="I2306">
        <f>IFERROR(VLOOKUP(D2306:D3018,'Факторы ликвидности'!C$4:L$2204,4,FALSE),0)</f>
        <v>0</v>
      </c>
      <c r="J2306">
        <f>IFERROR(VLOOKUP(D2306:D3018,'Факторы ликвидности'!C$4:L$2204,5,FALSE),0)</f>
        <v>0</v>
      </c>
      <c r="K2306">
        <f>IFERROR(VLOOKUP(D2306:D3018,'Факторы ликвидности'!C$4:L$2204,6,FALSE),0)</f>
        <v>0</v>
      </c>
      <c r="L2306">
        <f>IFERROR(VLOOKUP(D2306:D3018,'Факторы ликвидности'!C$4:L$2204,7,FALSE),0)</f>
        <v>0</v>
      </c>
      <c r="M2306">
        <f>IFERROR(VLOOKUP(D2306:D3018,'Факторы ликвидности'!C$4:L$2204,8,FALSE),0)</f>
        <v>0</v>
      </c>
      <c r="N2306">
        <f>IFERROR(VLOOKUP(D2306:D3018,'Факторы ликвидности'!C$4:L$2204,10,FALSE),0)</f>
        <v>0</v>
      </c>
    </row>
    <row r="2307" spans="3:14" x14ac:dyDescent="0.3">
      <c r="C2307" s="16">
        <f t="shared" si="40"/>
        <v>6</v>
      </c>
      <c r="D2307" s="17">
        <v>41489</v>
      </c>
      <c r="E2307">
        <f>IFERROR(VLOOKUP(D2306:D3019,'Остатки на корсчетах'!B$3:D$4956,2,FALSE),0)</f>
        <v>0</v>
      </c>
      <c r="F2307">
        <f>IFERROR(VLOOKUP(D2307:D3019,Сальдо!C$3:D$4010,2,FALSE),0)</f>
        <v>0</v>
      </c>
      <c r="G2307">
        <f>IFERROR(VLOOKUP(D2307:D3019,'Факторы ликвидности'!C$4:L$2204,2,FALSE),0)</f>
        <v>0</v>
      </c>
      <c r="H2307">
        <f>IFERROR(VLOOKUP(D2307:D3019,'Факторы ликвидности'!C$4:L$2204,3,FALSE),0)</f>
        <v>0</v>
      </c>
      <c r="I2307">
        <f>IFERROR(VLOOKUP(D2307:D3019,'Факторы ликвидности'!C$4:L$2204,4,FALSE),0)</f>
        <v>0</v>
      </c>
      <c r="J2307">
        <f>IFERROR(VLOOKUP(D2307:D3019,'Факторы ликвидности'!C$4:L$2204,5,FALSE),0)</f>
        <v>0</v>
      </c>
      <c r="K2307">
        <f>IFERROR(VLOOKUP(D2307:D3019,'Факторы ликвидности'!C$4:L$2204,6,FALSE),0)</f>
        <v>0</v>
      </c>
      <c r="L2307">
        <f>IFERROR(VLOOKUP(D2307:D3019,'Факторы ликвидности'!C$4:L$2204,7,FALSE),0)</f>
        <v>0</v>
      </c>
      <c r="M2307">
        <f>IFERROR(VLOOKUP(D2307:D3019,'Факторы ликвидности'!C$4:L$2204,8,FALSE),0)</f>
        <v>0</v>
      </c>
      <c r="N2307">
        <f>IFERROR(VLOOKUP(D2307:D3019,'Факторы ликвидности'!C$4:L$2204,10,FALSE),0)</f>
        <v>0</v>
      </c>
    </row>
    <row r="2308" spans="3:14" x14ac:dyDescent="0.3">
      <c r="C2308" s="16">
        <f t="shared" si="40"/>
        <v>5</v>
      </c>
      <c r="D2308" s="17">
        <v>41488</v>
      </c>
      <c r="E2308">
        <f>IFERROR(VLOOKUP(D2307:D3020,'Остатки на корсчетах'!B$3:D$4956,2,FALSE),0)</f>
        <v>910.8</v>
      </c>
      <c r="F2308">
        <f>IFERROR(VLOOKUP(D2308:D3020,Сальдо!C$3:D$4010,2,FALSE),0)</f>
        <v>-180.4</v>
      </c>
      <c r="G2308">
        <f>IFERROR(VLOOKUP(D2308:D3020,'Факторы ликвидности'!C$4:L$2204,2,FALSE),0)</f>
        <v>-32.72</v>
      </c>
      <c r="H2308">
        <f>IFERROR(VLOOKUP(D2308:D3020,'Факторы ликвидности'!C$4:L$2204,3,FALSE),0)</f>
        <v>106.68</v>
      </c>
      <c r="I2308">
        <f>IFERROR(VLOOKUP(D2308:D3020,'Факторы ликвидности'!C$4:L$2204,4,FALSE),0)</f>
        <v>0</v>
      </c>
      <c r="J2308">
        <f>IFERROR(VLOOKUP(D2308:D3020,'Факторы ликвидности'!C$4:L$2204,5,FALSE),0)</f>
        <v>0</v>
      </c>
      <c r="K2308">
        <f>IFERROR(VLOOKUP(D2308:D3020,'Факторы ликвидности'!C$4:L$2204,6,FALSE),0)</f>
        <v>0</v>
      </c>
      <c r="L2308">
        <f>IFERROR(VLOOKUP(D2308:D3020,'Факторы ликвидности'!C$4:L$2204,7,FALSE),0)</f>
        <v>0</v>
      </c>
      <c r="M2308">
        <f>IFERROR(VLOOKUP(D2308:D3020,'Факторы ликвидности'!C$4:L$2204,8,FALSE),0)</f>
        <v>0</v>
      </c>
      <c r="N2308">
        <f>IFERROR(VLOOKUP(D2308:D3020,'Факторы ликвидности'!C$4:L$2204,10,FALSE),0)</f>
        <v>-29.16</v>
      </c>
    </row>
    <row r="2309" spans="3:14" x14ac:dyDescent="0.3">
      <c r="C2309" s="16">
        <f t="shared" si="40"/>
        <v>4</v>
      </c>
      <c r="D2309" s="17">
        <v>41487</v>
      </c>
      <c r="E2309">
        <f>IFERROR(VLOOKUP(D2308:D3021,'Остатки на корсчетах'!B$3:D$4956,2,FALSE),0)</f>
        <v>817.4</v>
      </c>
      <c r="F2309">
        <f>IFERROR(VLOOKUP(D2309:D3021,Сальдо!C$3:D$4010,2,FALSE),0)</f>
        <v>-207.4</v>
      </c>
      <c r="G2309">
        <f>IFERROR(VLOOKUP(D2309:D3021,'Факторы ликвидности'!C$4:L$2204,2,FALSE),0)</f>
        <v>-5.27</v>
      </c>
      <c r="H2309">
        <f>IFERROR(VLOOKUP(D2309:D3021,'Факторы ликвидности'!C$4:L$2204,3,FALSE),0)</f>
        <v>128.75</v>
      </c>
      <c r="I2309">
        <f>IFERROR(VLOOKUP(D2309:D3021,'Факторы ликвидности'!C$4:L$2204,4,FALSE),0)</f>
        <v>0</v>
      </c>
      <c r="J2309">
        <f>IFERROR(VLOOKUP(D2309:D3021,'Факторы ликвидности'!C$4:L$2204,5,FALSE),0)</f>
        <v>0</v>
      </c>
      <c r="K2309">
        <f>IFERROR(VLOOKUP(D2309:D3021,'Факторы ликвидности'!C$4:L$2204,6,FALSE),0)</f>
        <v>0</v>
      </c>
      <c r="L2309">
        <f>IFERROR(VLOOKUP(D2309:D3021,'Факторы ликвидности'!C$4:L$2204,7,FALSE),0)</f>
        <v>0</v>
      </c>
      <c r="M2309">
        <f>IFERROR(VLOOKUP(D2309:D3021,'Факторы ликвидности'!C$4:L$2204,8,FALSE),0)</f>
        <v>0</v>
      </c>
      <c r="N2309">
        <f>IFERROR(VLOOKUP(D2309:D3021,'Факторы ликвидности'!C$4:L$2204,10,FALSE),0)</f>
        <v>-22</v>
      </c>
    </row>
    <row r="2310" spans="3:14" x14ac:dyDescent="0.3">
      <c r="C2310" s="16">
        <f t="shared" ref="C2310:C2373" si="41">WEEKDAY(D2310,2)</f>
        <v>3</v>
      </c>
      <c r="D2310" s="17">
        <v>41486</v>
      </c>
      <c r="E2310">
        <f>IFERROR(VLOOKUP(D2309:D3022,'Остатки на корсчетах'!B$3:D$4956,2,FALSE),0)</f>
        <v>1035</v>
      </c>
      <c r="F2310">
        <f>IFERROR(VLOOKUP(D2310:D3022,Сальдо!C$3:D$4010,2,FALSE),0)</f>
        <v>-529</v>
      </c>
      <c r="G2310">
        <f>IFERROR(VLOOKUP(D2310:D3022,'Факторы ликвидности'!C$4:L$2204,2,FALSE),0)</f>
        <v>17.88</v>
      </c>
      <c r="H2310">
        <f>IFERROR(VLOOKUP(D2310:D3022,'Факторы ликвидности'!C$4:L$2204,3,FALSE),0)</f>
        <v>96.16</v>
      </c>
      <c r="I2310">
        <f>IFERROR(VLOOKUP(D2310:D3022,'Факторы ликвидности'!C$4:L$2204,4,FALSE),0)</f>
        <v>0</v>
      </c>
      <c r="J2310">
        <f>IFERROR(VLOOKUP(D2310:D3022,'Факторы ликвидности'!C$4:L$2204,5,FALSE),0)</f>
        <v>0</v>
      </c>
      <c r="K2310">
        <f>IFERROR(VLOOKUP(D2310:D3022,'Факторы ликвидности'!C$4:L$2204,6,FALSE),0)</f>
        <v>0</v>
      </c>
      <c r="L2310">
        <f>IFERROR(VLOOKUP(D2310:D3022,'Факторы ликвидности'!C$4:L$2204,7,FALSE),0)</f>
        <v>0</v>
      </c>
      <c r="M2310">
        <f>IFERROR(VLOOKUP(D2310:D3022,'Факторы ликвидности'!C$4:L$2204,8,FALSE),0)</f>
        <v>0</v>
      </c>
      <c r="N2310">
        <f>IFERROR(VLOOKUP(D2310:D3022,'Факторы ликвидности'!C$4:L$2204,10,FALSE),0)</f>
        <v>-323.98</v>
      </c>
    </row>
    <row r="2311" spans="3:14" x14ac:dyDescent="0.3">
      <c r="C2311" s="18">
        <f t="shared" si="41"/>
        <v>2</v>
      </c>
      <c r="D2311" s="8">
        <v>41485</v>
      </c>
      <c r="E2311">
        <f>IFERROR(VLOOKUP(D2310:D3023,'Остатки на корсчетах'!B$3:D$4956,2,FALSE),0)</f>
        <v>823.8</v>
      </c>
      <c r="F2311">
        <f>IFERROR(VLOOKUP(D2311:D3023,Сальдо!C$3:D$4010,2,FALSE),0)</f>
        <v>-87.4</v>
      </c>
      <c r="G2311">
        <f>IFERROR(VLOOKUP(D2311:D3023,'Факторы ликвидности'!C$4:L$2204,2,FALSE),0)</f>
        <v>35.78</v>
      </c>
      <c r="H2311">
        <f>IFERROR(VLOOKUP(D2311:D3023,'Факторы ликвидности'!C$4:L$2204,3,FALSE),0)</f>
        <v>30.24</v>
      </c>
      <c r="I2311">
        <f>IFERROR(VLOOKUP(D2311:D3023,'Факторы ликвидности'!C$4:L$2204,4,FALSE),0)</f>
        <v>0</v>
      </c>
      <c r="J2311">
        <f>IFERROR(VLOOKUP(D2311:D3023,'Факторы ликвидности'!C$4:L$2204,5,FALSE),0)</f>
        <v>0</v>
      </c>
      <c r="K2311">
        <f>IFERROR(VLOOKUP(D2311:D3023,'Факторы ликвидности'!C$4:L$2204,6,FALSE),0)</f>
        <v>0</v>
      </c>
      <c r="L2311">
        <f>IFERROR(VLOOKUP(D2311:D3023,'Факторы ликвидности'!C$4:L$2204,7,FALSE),0)</f>
        <v>0</v>
      </c>
      <c r="M2311">
        <f>IFERROR(VLOOKUP(D2311:D3023,'Факторы ликвидности'!C$4:L$2204,8,FALSE),0)</f>
        <v>0</v>
      </c>
      <c r="N2311">
        <f>IFERROR(VLOOKUP(D2311:D3023,'Факторы ликвидности'!C$4:L$2204,10,FALSE),0)</f>
        <v>151.71</v>
      </c>
    </row>
    <row r="2312" spans="3:14" x14ac:dyDescent="0.3">
      <c r="C2312" s="18">
        <f t="shared" si="41"/>
        <v>1</v>
      </c>
      <c r="D2312" s="8">
        <v>41484</v>
      </c>
      <c r="E2312">
        <f>IFERROR(VLOOKUP(D2311:D3024,'Остатки на корсчетах'!B$3:D$4956,2,FALSE),0)</f>
        <v>787.7</v>
      </c>
      <c r="F2312">
        <f>IFERROR(VLOOKUP(D2312:D3024,Сальдо!C$3:D$4010,2,FALSE),0)</f>
        <v>-317.60000000000002</v>
      </c>
      <c r="G2312">
        <f>IFERROR(VLOOKUP(D2312:D3024,'Факторы ликвидности'!C$4:L$2204,2,FALSE),0)</f>
        <v>41.22</v>
      </c>
      <c r="H2312">
        <f>IFERROR(VLOOKUP(D2312:D3024,'Факторы ликвидности'!C$4:L$2204,3,FALSE),0)</f>
        <v>-76.39</v>
      </c>
      <c r="I2312">
        <f>IFERROR(VLOOKUP(D2312:D3024,'Факторы ликвидности'!C$4:L$2204,4,FALSE),0)</f>
        <v>0</v>
      </c>
      <c r="J2312">
        <f>IFERROR(VLOOKUP(D2312:D3024,'Факторы ликвидности'!C$4:L$2204,5,FALSE),0)</f>
        <v>0</v>
      </c>
      <c r="K2312">
        <f>IFERROR(VLOOKUP(D2312:D3024,'Факторы ликвидности'!C$4:L$2204,6,FALSE),0)</f>
        <v>0</v>
      </c>
      <c r="L2312">
        <f>IFERROR(VLOOKUP(D2312:D3024,'Факторы ликвидности'!C$4:L$2204,7,FALSE),0)</f>
        <v>0</v>
      </c>
      <c r="M2312">
        <f>IFERROR(VLOOKUP(D2312:D3024,'Факторы ликвидности'!C$4:L$2204,8,FALSE),0)</f>
        <v>0</v>
      </c>
      <c r="N2312">
        <f>IFERROR(VLOOKUP(D2312:D3024,'Факторы ликвидности'!C$4:L$2204,10,FALSE),0)</f>
        <v>77.77</v>
      </c>
    </row>
    <row r="2313" spans="3:14" x14ac:dyDescent="0.3">
      <c r="C2313" s="18">
        <f t="shared" si="41"/>
        <v>7</v>
      </c>
      <c r="D2313" s="19">
        <v>41483</v>
      </c>
      <c r="E2313">
        <f>IFERROR(VLOOKUP(D2312:D3025,'Остатки на корсчетах'!B$3:D$4956,2,FALSE),0)</f>
        <v>0</v>
      </c>
      <c r="F2313">
        <f>IFERROR(VLOOKUP(D2313:D3025,Сальдо!C$3:D$4010,2,FALSE),0)</f>
        <v>0</v>
      </c>
      <c r="G2313">
        <f>IFERROR(VLOOKUP(D2313:D3025,'Факторы ликвидности'!C$4:L$2204,2,FALSE),0)</f>
        <v>0</v>
      </c>
      <c r="H2313">
        <f>IFERROR(VLOOKUP(D2313:D3025,'Факторы ликвидности'!C$4:L$2204,3,FALSE),0)</f>
        <v>0</v>
      </c>
      <c r="I2313">
        <f>IFERROR(VLOOKUP(D2313:D3025,'Факторы ликвидности'!C$4:L$2204,4,FALSE),0)</f>
        <v>0</v>
      </c>
      <c r="J2313">
        <f>IFERROR(VLOOKUP(D2313:D3025,'Факторы ликвидности'!C$4:L$2204,5,FALSE),0)</f>
        <v>0</v>
      </c>
      <c r="K2313">
        <f>IFERROR(VLOOKUP(D2313:D3025,'Факторы ликвидности'!C$4:L$2204,6,FALSE),0)</f>
        <v>0</v>
      </c>
      <c r="L2313">
        <f>IFERROR(VLOOKUP(D2313:D3025,'Факторы ликвидности'!C$4:L$2204,7,FALSE),0)</f>
        <v>0</v>
      </c>
      <c r="M2313">
        <f>IFERROR(VLOOKUP(D2313:D3025,'Факторы ликвидности'!C$4:L$2204,8,FALSE),0)</f>
        <v>0</v>
      </c>
      <c r="N2313">
        <f>IFERROR(VLOOKUP(D2313:D3025,'Факторы ликвидности'!C$4:L$2204,10,FALSE),0)</f>
        <v>0</v>
      </c>
    </row>
    <row r="2314" spans="3:14" x14ac:dyDescent="0.3">
      <c r="C2314" s="18">
        <f t="shared" si="41"/>
        <v>6</v>
      </c>
      <c r="D2314" s="19">
        <v>41482</v>
      </c>
      <c r="E2314">
        <f>IFERROR(VLOOKUP(D2313:D3026,'Остатки на корсчетах'!B$3:D$4956,2,FALSE),0)</f>
        <v>0</v>
      </c>
      <c r="F2314">
        <f>IFERROR(VLOOKUP(D2314:D3026,Сальдо!C$3:D$4010,2,FALSE),0)</f>
        <v>0</v>
      </c>
      <c r="G2314">
        <f>IFERROR(VLOOKUP(D2314:D3026,'Факторы ликвидности'!C$4:L$2204,2,FALSE),0)</f>
        <v>0</v>
      </c>
      <c r="H2314">
        <f>IFERROR(VLOOKUP(D2314:D3026,'Факторы ликвидности'!C$4:L$2204,3,FALSE),0)</f>
        <v>0</v>
      </c>
      <c r="I2314">
        <f>IFERROR(VLOOKUP(D2314:D3026,'Факторы ликвидности'!C$4:L$2204,4,FALSE),0)</f>
        <v>0</v>
      </c>
      <c r="J2314">
        <f>IFERROR(VLOOKUP(D2314:D3026,'Факторы ликвидности'!C$4:L$2204,5,FALSE),0)</f>
        <v>0</v>
      </c>
      <c r="K2314">
        <f>IFERROR(VLOOKUP(D2314:D3026,'Факторы ликвидности'!C$4:L$2204,6,FALSE),0)</f>
        <v>0</v>
      </c>
      <c r="L2314">
        <f>IFERROR(VLOOKUP(D2314:D3026,'Факторы ликвидности'!C$4:L$2204,7,FALSE),0)</f>
        <v>0</v>
      </c>
      <c r="M2314">
        <f>IFERROR(VLOOKUP(D2314:D3026,'Факторы ликвидности'!C$4:L$2204,8,FALSE),0)</f>
        <v>0</v>
      </c>
      <c r="N2314">
        <f>IFERROR(VLOOKUP(D2314:D3026,'Факторы ликвидности'!C$4:L$2204,10,FALSE),0)</f>
        <v>0</v>
      </c>
    </row>
    <row r="2315" spans="3:14" x14ac:dyDescent="0.3">
      <c r="C2315" s="18">
        <f t="shared" si="41"/>
        <v>5</v>
      </c>
      <c r="D2315" s="19">
        <v>41481</v>
      </c>
      <c r="E2315">
        <f>IFERROR(VLOOKUP(D2314:D3027,'Остатки на корсчетах'!B$3:D$4956,2,FALSE),0)</f>
        <v>775.3</v>
      </c>
      <c r="F2315">
        <f>IFERROR(VLOOKUP(D2315:D3027,Сальдо!C$3:D$4010,2,FALSE),0)</f>
        <v>-331.9</v>
      </c>
      <c r="G2315">
        <f>IFERROR(VLOOKUP(D2315:D3027,'Факторы ликвидности'!C$4:L$2204,2,FALSE),0)</f>
        <v>-2.71</v>
      </c>
      <c r="H2315">
        <f>IFERROR(VLOOKUP(D2315:D3027,'Факторы ликвидности'!C$4:L$2204,3,FALSE),0)</f>
        <v>38.43</v>
      </c>
      <c r="I2315">
        <f>IFERROR(VLOOKUP(D2315:D3027,'Факторы ликвидности'!C$4:L$2204,4,FALSE),0)</f>
        <v>0</v>
      </c>
      <c r="J2315">
        <f>IFERROR(VLOOKUP(D2315:D3027,'Факторы ликвидности'!C$4:L$2204,5,FALSE),0)</f>
        <v>0</v>
      </c>
      <c r="K2315">
        <f>IFERROR(VLOOKUP(D2315:D3027,'Факторы ликвидности'!C$4:L$2204,6,FALSE),0)</f>
        <v>0</v>
      </c>
      <c r="L2315">
        <f>IFERROR(VLOOKUP(D2315:D3027,'Факторы ликвидности'!C$4:L$2204,7,FALSE),0)</f>
        <v>0</v>
      </c>
      <c r="M2315">
        <f>IFERROR(VLOOKUP(D2315:D3027,'Факторы ликвидности'!C$4:L$2204,8,FALSE),0)</f>
        <v>0</v>
      </c>
      <c r="N2315">
        <f>IFERROR(VLOOKUP(D2315:D3027,'Факторы ликвидности'!C$4:L$2204,10,FALSE),0)</f>
        <v>-16.760000000000002</v>
      </c>
    </row>
    <row r="2316" spans="3:14" x14ac:dyDescent="0.3">
      <c r="C2316" s="18">
        <f t="shared" si="41"/>
        <v>4</v>
      </c>
      <c r="D2316" s="19">
        <v>41480</v>
      </c>
      <c r="E2316">
        <f>IFERROR(VLOOKUP(D2315:D3028,'Остатки на корсчетах'!B$3:D$4956,2,FALSE),0)</f>
        <v>850.2</v>
      </c>
      <c r="F2316">
        <f>IFERROR(VLOOKUP(D2316:D3028,Сальдо!C$3:D$4010,2,FALSE),0)</f>
        <v>-175.7</v>
      </c>
      <c r="G2316">
        <f>IFERROR(VLOOKUP(D2316:D3028,'Факторы ликвидности'!C$4:L$2204,2,FALSE),0)</f>
        <v>5.6</v>
      </c>
      <c r="H2316">
        <f>IFERROR(VLOOKUP(D2316:D3028,'Факторы ликвидности'!C$4:L$2204,3,FALSE),0)</f>
        <v>-225.41</v>
      </c>
      <c r="I2316">
        <f>IFERROR(VLOOKUP(D2316:D3028,'Факторы ликвидности'!C$4:L$2204,4,FALSE),0)</f>
        <v>0</v>
      </c>
      <c r="J2316">
        <f>IFERROR(VLOOKUP(D2316:D3028,'Факторы ликвидности'!C$4:L$2204,5,FALSE),0)</f>
        <v>0</v>
      </c>
      <c r="K2316">
        <f>IFERROR(VLOOKUP(D2316:D3028,'Факторы ликвидности'!C$4:L$2204,6,FALSE),0)</f>
        <v>0</v>
      </c>
      <c r="L2316">
        <f>IFERROR(VLOOKUP(D2316:D3028,'Факторы ликвидности'!C$4:L$2204,7,FALSE),0)</f>
        <v>0</v>
      </c>
      <c r="M2316">
        <f>IFERROR(VLOOKUP(D2316:D3028,'Факторы ликвидности'!C$4:L$2204,8,FALSE),0)</f>
        <v>0</v>
      </c>
      <c r="N2316">
        <f>IFERROR(VLOOKUP(D2316:D3028,'Факторы ликвидности'!C$4:L$2204,10,FALSE),0)</f>
        <v>151.33000000000001</v>
      </c>
    </row>
    <row r="2317" spans="3:14" x14ac:dyDescent="0.3">
      <c r="C2317" s="18">
        <f t="shared" si="41"/>
        <v>3</v>
      </c>
      <c r="D2317" s="19">
        <v>41479</v>
      </c>
      <c r="E2317">
        <f>IFERROR(VLOOKUP(D2316:D3029,'Остатки на корсчетах'!B$3:D$4956,2,FALSE),0)</f>
        <v>906.3</v>
      </c>
      <c r="F2317">
        <f>IFERROR(VLOOKUP(D2317:D3029,Сальдо!C$3:D$4010,2,FALSE),0)</f>
        <v>-142.80000000000001</v>
      </c>
      <c r="G2317">
        <f>IFERROR(VLOOKUP(D2317:D3029,'Факторы ликвидности'!C$4:L$2204,2,FALSE),0)</f>
        <v>19.43</v>
      </c>
      <c r="H2317">
        <f>IFERROR(VLOOKUP(D2317:D3029,'Факторы ликвидности'!C$4:L$2204,3,FALSE),0)</f>
        <v>-103.91</v>
      </c>
      <c r="I2317">
        <f>IFERROR(VLOOKUP(D2317:D3029,'Факторы ликвидности'!C$4:L$2204,4,FALSE),0)</f>
        <v>0</v>
      </c>
      <c r="J2317">
        <f>IFERROR(VLOOKUP(D2317:D3029,'Факторы ликвидности'!C$4:L$2204,5,FALSE),0)</f>
        <v>0</v>
      </c>
      <c r="K2317">
        <f>IFERROR(VLOOKUP(D2317:D3029,'Факторы ликвидности'!C$4:L$2204,6,FALSE),0)</f>
        <v>0</v>
      </c>
      <c r="L2317">
        <f>IFERROR(VLOOKUP(D2317:D3029,'Факторы ликвидности'!C$4:L$2204,7,FALSE),0)</f>
        <v>0</v>
      </c>
      <c r="M2317">
        <f>IFERROR(VLOOKUP(D2317:D3029,'Факторы ликвидности'!C$4:L$2204,8,FALSE),0)</f>
        <v>0</v>
      </c>
      <c r="N2317">
        <f>IFERROR(VLOOKUP(D2317:D3029,'Факторы ликвидности'!C$4:L$2204,10,FALSE),0)</f>
        <v>34.880000000000003</v>
      </c>
    </row>
    <row r="2318" spans="3:14" x14ac:dyDescent="0.3">
      <c r="C2318" s="16">
        <f t="shared" si="41"/>
        <v>2</v>
      </c>
      <c r="D2318" s="17">
        <v>41478</v>
      </c>
      <c r="E2318">
        <f>IFERROR(VLOOKUP(D2317:D3030,'Остатки на корсчетах'!B$3:D$4956,2,FALSE),0)</f>
        <v>855.4</v>
      </c>
      <c r="F2318">
        <f>IFERROR(VLOOKUP(D2318:D3030,Сальдо!C$3:D$4010,2,FALSE),0)</f>
        <v>-269.10000000000002</v>
      </c>
      <c r="G2318">
        <f>IFERROR(VLOOKUP(D2318:D3030,'Факторы ликвидности'!C$4:L$2204,2,FALSE),0)</f>
        <v>35.409999999999997</v>
      </c>
      <c r="H2318">
        <f>IFERROR(VLOOKUP(D2318:D3030,'Факторы ликвидности'!C$4:L$2204,3,FALSE),0)</f>
        <v>13.58</v>
      </c>
      <c r="I2318">
        <f>IFERROR(VLOOKUP(D2318:D3030,'Факторы ликвидности'!C$4:L$2204,4,FALSE),0)</f>
        <v>0</v>
      </c>
      <c r="J2318">
        <f>IFERROR(VLOOKUP(D2318:D3030,'Факторы ликвидности'!C$4:L$2204,5,FALSE),0)</f>
        <v>0</v>
      </c>
      <c r="K2318">
        <f>IFERROR(VLOOKUP(D2318:D3030,'Факторы ликвидности'!C$4:L$2204,6,FALSE),0)</f>
        <v>0</v>
      </c>
      <c r="L2318">
        <f>IFERROR(VLOOKUP(D2318:D3030,'Факторы ликвидности'!C$4:L$2204,7,FALSE),0)</f>
        <v>0</v>
      </c>
      <c r="M2318">
        <f>IFERROR(VLOOKUP(D2318:D3030,'Факторы ликвидности'!C$4:L$2204,8,FALSE),0)</f>
        <v>0</v>
      </c>
      <c r="N2318">
        <f>IFERROR(VLOOKUP(D2318:D3030,'Факторы ликвидности'!C$4:L$2204,10,FALSE),0)</f>
        <v>8.3800000000000008</v>
      </c>
    </row>
    <row r="2319" spans="3:14" x14ac:dyDescent="0.3">
      <c r="C2319" s="16">
        <f t="shared" si="41"/>
        <v>1</v>
      </c>
      <c r="D2319" s="17">
        <v>41477</v>
      </c>
      <c r="E2319">
        <f>IFERROR(VLOOKUP(D2318:D3031,'Остатки на корсчетах'!B$3:D$4956,2,FALSE),0)</f>
        <v>844.1</v>
      </c>
      <c r="F2319">
        <f>IFERROR(VLOOKUP(D2319:D3031,Сальдо!C$3:D$4010,2,FALSE),0)</f>
        <v>-144.69999999999999</v>
      </c>
      <c r="G2319">
        <f>IFERROR(VLOOKUP(D2319:D3031,'Факторы ликвидности'!C$4:L$2204,2,FALSE),0)</f>
        <v>37.869999999999997</v>
      </c>
      <c r="H2319">
        <f>IFERROR(VLOOKUP(D2319:D3031,'Факторы ликвидности'!C$4:L$2204,3,FALSE),0)</f>
        <v>-144.18</v>
      </c>
      <c r="I2319">
        <f>IFERROR(VLOOKUP(D2319:D3031,'Факторы ликвидности'!C$4:L$2204,4,FALSE),0)</f>
        <v>0</v>
      </c>
      <c r="J2319">
        <f>IFERROR(VLOOKUP(D2319:D3031,'Факторы ликвидности'!C$4:L$2204,5,FALSE),0)</f>
        <v>0</v>
      </c>
      <c r="K2319">
        <f>IFERROR(VLOOKUP(D2319:D3031,'Факторы ликвидности'!C$4:L$2204,6,FALSE),0)</f>
        <v>0</v>
      </c>
      <c r="L2319">
        <f>IFERROR(VLOOKUP(D2319:D3031,'Факторы ликвидности'!C$4:L$2204,7,FALSE),0)</f>
        <v>0</v>
      </c>
      <c r="M2319">
        <f>IFERROR(VLOOKUP(D2319:D3031,'Факторы ликвидности'!C$4:L$2204,8,FALSE),0)</f>
        <v>0</v>
      </c>
      <c r="N2319">
        <f>IFERROR(VLOOKUP(D2319:D3031,'Факторы ликвидности'!C$4:L$2204,10,FALSE),0)</f>
        <v>124.07</v>
      </c>
    </row>
    <row r="2320" spans="3:14" x14ac:dyDescent="0.3">
      <c r="C2320" s="16">
        <f t="shared" si="41"/>
        <v>7</v>
      </c>
      <c r="D2320" s="17">
        <v>41476</v>
      </c>
      <c r="E2320">
        <f>IFERROR(VLOOKUP(D2319:D3032,'Остатки на корсчетах'!B$3:D$4956,2,FALSE),0)</f>
        <v>0</v>
      </c>
      <c r="F2320">
        <f>IFERROR(VLOOKUP(D2320:D3032,Сальдо!C$3:D$4010,2,FALSE),0)</f>
        <v>0</v>
      </c>
      <c r="G2320">
        <f>IFERROR(VLOOKUP(D2320:D3032,'Факторы ликвидности'!C$4:L$2204,2,FALSE),0)</f>
        <v>0</v>
      </c>
      <c r="H2320">
        <f>IFERROR(VLOOKUP(D2320:D3032,'Факторы ликвидности'!C$4:L$2204,3,FALSE),0)</f>
        <v>0</v>
      </c>
      <c r="I2320">
        <f>IFERROR(VLOOKUP(D2320:D3032,'Факторы ликвидности'!C$4:L$2204,4,FALSE),0)</f>
        <v>0</v>
      </c>
      <c r="J2320">
        <f>IFERROR(VLOOKUP(D2320:D3032,'Факторы ликвидности'!C$4:L$2204,5,FALSE),0)</f>
        <v>0</v>
      </c>
      <c r="K2320">
        <f>IFERROR(VLOOKUP(D2320:D3032,'Факторы ликвидности'!C$4:L$2204,6,FALSE),0)</f>
        <v>0</v>
      </c>
      <c r="L2320">
        <f>IFERROR(VLOOKUP(D2320:D3032,'Факторы ликвидности'!C$4:L$2204,7,FALSE),0)</f>
        <v>0</v>
      </c>
      <c r="M2320">
        <f>IFERROR(VLOOKUP(D2320:D3032,'Факторы ликвидности'!C$4:L$2204,8,FALSE),0)</f>
        <v>0</v>
      </c>
      <c r="N2320">
        <f>IFERROR(VLOOKUP(D2320:D3032,'Факторы ликвидности'!C$4:L$2204,10,FALSE),0)</f>
        <v>0</v>
      </c>
    </row>
    <row r="2321" spans="3:14" x14ac:dyDescent="0.3">
      <c r="C2321" s="16">
        <f t="shared" si="41"/>
        <v>6</v>
      </c>
      <c r="D2321" s="17">
        <v>41475</v>
      </c>
      <c r="E2321">
        <f>IFERROR(VLOOKUP(D2320:D3033,'Остатки на корсчетах'!B$3:D$4956,2,FALSE),0)</f>
        <v>0</v>
      </c>
      <c r="F2321">
        <f>IFERROR(VLOOKUP(D2321:D3033,Сальдо!C$3:D$4010,2,FALSE),0)</f>
        <v>0</v>
      </c>
      <c r="G2321">
        <f>IFERROR(VLOOKUP(D2321:D3033,'Факторы ликвидности'!C$4:L$2204,2,FALSE),0)</f>
        <v>0</v>
      </c>
      <c r="H2321">
        <f>IFERROR(VLOOKUP(D2321:D3033,'Факторы ликвидности'!C$4:L$2204,3,FALSE),0)</f>
        <v>0</v>
      </c>
      <c r="I2321">
        <f>IFERROR(VLOOKUP(D2321:D3033,'Факторы ликвидности'!C$4:L$2204,4,FALSE),0)</f>
        <v>0</v>
      </c>
      <c r="J2321">
        <f>IFERROR(VLOOKUP(D2321:D3033,'Факторы ликвидности'!C$4:L$2204,5,FALSE),0)</f>
        <v>0</v>
      </c>
      <c r="K2321">
        <f>IFERROR(VLOOKUP(D2321:D3033,'Факторы ликвидности'!C$4:L$2204,6,FALSE),0)</f>
        <v>0</v>
      </c>
      <c r="L2321">
        <f>IFERROR(VLOOKUP(D2321:D3033,'Факторы ликвидности'!C$4:L$2204,7,FALSE),0)</f>
        <v>0</v>
      </c>
      <c r="M2321">
        <f>IFERROR(VLOOKUP(D2321:D3033,'Факторы ликвидности'!C$4:L$2204,8,FALSE),0)</f>
        <v>0</v>
      </c>
      <c r="N2321">
        <f>IFERROR(VLOOKUP(D2321:D3033,'Факторы ликвидности'!C$4:L$2204,10,FALSE),0)</f>
        <v>0</v>
      </c>
    </row>
    <row r="2322" spans="3:14" x14ac:dyDescent="0.3">
      <c r="C2322" s="16">
        <f t="shared" si="41"/>
        <v>5</v>
      </c>
      <c r="D2322" s="17">
        <v>41474</v>
      </c>
      <c r="E2322">
        <f>IFERROR(VLOOKUP(D2321:D3034,'Остатки на корсчетах'!B$3:D$4956,2,FALSE),0)</f>
        <v>913.3</v>
      </c>
      <c r="F2322">
        <f>IFERROR(VLOOKUP(D2322:D3034,Сальдо!C$3:D$4010,2,FALSE),0)</f>
        <v>-161.5</v>
      </c>
      <c r="G2322">
        <f>IFERROR(VLOOKUP(D2322:D3034,'Факторы ликвидности'!C$4:L$2204,2,FALSE),0)</f>
        <v>-19.09</v>
      </c>
      <c r="H2322">
        <f>IFERROR(VLOOKUP(D2322:D3034,'Факторы ликвидности'!C$4:L$2204,3,FALSE),0)</f>
        <v>-28.78</v>
      </c>
      <c r="I2322">
        <f>IFERROR(VLOOKUP(D2322:D3034,'Факторы ликвидности'!C$4:L$2204,4,FALSE),0)</f>
        <v>0</v>
      </c>
      <c r="J2322">
        <f>IFERROR(VLOOKUP(D2322:D3034,'Факторы ликвидности'!C$4:L$2204,5,FALSE),0)</f>
        <v>0</v>
      </c>
      <c r="K2322">
        <f>IFERROR(VLOOKUP(D2322:D3034,'Факторы ликвидности'!C$4:L$2204,6,FALSE),0)</f>
        <v>0</v>
      </c>
      <c r="L2322">
        <f>IFERROR(VLOOKUP(D2322:D3034,'Факторы ликвидности'!C$4:L$2204,7,FALSE),0)</f>
        <v>0</v>
      </c>
      <c r="M2322">
        <f>IFERROR(VLOOKUP(D2322:D3034,'Факторы ликвидности'!C$4:L$2204,8,FALSE),0)</f>
        <v>0</v>
      </c>
      <c r="N2322">
        <f>IFERROR(VLOOKUP(D2322:D3034,'Факторы ликвидности'!C$4:L$2204,10,FALSE),0)</f>
        <v>-14.95</v>
      </c>
    </row>
    <row r="2323" spans="3:14" x14ac:dyDescent="0.3">
      <c r="C2323" s="16">
        <f t="shared" si="41"/>
        <v>4</v>
      </c>
      <c r="D2323" s="17">
        <v>41473</v>
      </c>
      <c r="E2323">
        <f>IFERROR(VLOOKUP(D2322:D3035,'Остатки на корсчетах'!B$3:D$4956,2,FALSE),0)</f>
        <v>874.6</v>
      </c>
      <c r="F2323">
        <f>IFERROR(VLOOKUP(D2323:D3035,Сальдо!C$3:D$4010,2,FALSE),0)</f>
        <v>-142</v>
      </c>
      <c r="G2323">
        <f>IFERROR(VLOOKUP(D2323:D3035,'Факторы ликвидности'!C$4:L$2204,2,FALSE),0)</f>
        <v>-20.98</v>
      </c>
      <c r="H2323">
        <f>IFERROR(VLOOKUP(D2323:D3035,'Факторы ликвидности'!C$4:L$2204,3,FALSE),0)</f>
        <v>50.22</v>
      </c>
      <c r="I2323">
        <f>IFERROR(VLOOKUP(D2323:D3035,'Факторы ликвидности'!C$4:L$2204,4,FALSE),0)</f>
        <v>0</v>
      </c>
      <c r="J2323">
        <f>IFERROR(VLOOKUP(D2323:D3035,'Факторы ликвидности'!C$4:L$2204,5,FALSE),0)</f>
        <v>0</v>
      </c>
      <c r="K2323">
        <f>IFERROR(VLOOKUP(D2323:D3035,'Факторы ликвидности'!C$4:L$2204,6,FALSE),0)</f>
        <v>0</v>
      </c>
      <c r="L2323">
        <f>IFERROR(VLOOKUP(D2323:D3035,'Факторы ликвидности'!C$4:L$2204,7,FALSE),0)</f>
        <v>0</v>
      </c>
      <c r="M2323">
        <f>IFERROR(VLOOKUP(D2323:D3035,'Факторы ликвидности'!C$4:L$2204,8,FALSE),0)</f>
        <v>0</v>
      </c>
      <c r="N2323">
        <f>IFERROR(VLOOKUP(D2323:D3035,'Факторы ликвидности'!C$4:L$2204,10,FALSE),0)</f>
        <v>15.98</v>
      </c>
    </row>
    <row r="2324" spans="3:14" x14ac:dyDescent="0.3">
      <c r="C2324" s="16">
        <f t="shared" si="41"/>
        <v>3</v>
      </c>
      <c r="D2324" s="17">
        <v>41472</v>
      </c>
      <c r="E2324">
        <f>IFERROR(VLOOKUP(D2323:D3036,'Остатки на корсчетах'!B$3:D$4956,2,FALSE),0)</f>
        <v>931.9</v>
      </c>
      <c r="F2324">
        <f>IFERROR(VLOOKUP(D2324:D3036,Сальдо!C$3:D$4010,2,FALSE),0)</f>
        <v>-182</v>
      </c>
      <c r="G2324">
        <f>IFERROR(VLOOKUP(D2324:D3036,'Факторы ликвидности'!C$4:L$2204,2,FALSE),0)</f>
        <v>-8.2100000000000009</v>
      </c>
      <c r="H2324">
        <f>IFERROR(VLOOKUP(D2324:D3036,'Факторы ликвидности'!C$4:L$2204,3,FALSE),0)</f>
        <v>-6.48</v>
      </c>
      <c r="I2324">
        <f>IFERROR(VLOOKUP(D2324:D3036,'Факторы ликвидности'!C$4:L$2204,4,FALSE),0)</f>
        <v>0</v>
      </c>
      <c r="J2324">
        <f>IFERROR(VLOOKUP(D2324:D3036,'Факторы ликвидности'!C$4:L$2204,5,FALSE),0)</f>
        <v>0</v>
      </c>
      <c r="K2324">
        <f>IFERROR(VLOOKUP(D2324:D3036,'Факторы ликвидности'!C$4:L$2204,6,FALSE),0)</f>
        <v>0</v>
      </c>
      <c r="L2324">
        <f>IFERROR(VLOOKUP(D2324:D3036,'Факторы ликвидности'!C$4:L$2204,7,FALSE),0)</f>
        <v>0</v>
      </c>
      <c r="M2324">
        <f>IFERROR(VLOOKUP(D2324:D3036,'Факторы ликвидности'!C$4:L$2204,8,FALSE),0)</f>
        <v>0</v>
      </c>
      <c r="N2324">
        <f>IFERROR(VLOOKUP(D2324:D3036,'Факторы ликвидности'!C$4:L$2204,10,FALSE),0)</f>
        <v>-36.19</v>
      </c>
    </row>
    <row r="2325" spans="3:14" x14ac:dyDescent="0.3">
      <c r="C2325" s="18">
        <f t="shared" si="41"/>
        <v>2</v>
      </c>
      <c r="D2325" s="8">
        <v>41471</v>
      </c>
      <c r="E2325">
        <f>IFERROR(VLOOKUP(D2324:D3037,'Остатки на корсчетах'!B$3:D$4956,2,FALSE),0)</f>
        <v>899.1</v>
      </c>
      <c r="F2325">
        <f>IFERROR(VLOOKUP(D2325:D3037,Сальдо!C$3:D$4010,2,FALSE),0)</f>
        <v>-383.3</v>
      </c>
      <c r="G2325">
        <f>IFERROR(VLOOKUP(D2325:D3037,'Факторы ликвидности'!C$4:L$2204,2,FALSE),0)</f>
        <v>3.77</v>
      </c>
      <c r="H2325">
        <f>IFERROR(VLOOKUP(D2325:D3037,'Факторы ликвидности'!C$4:L$2204,3,FALSE),0)</f>
        <v>80.45</v>
      </c>
      <c r="I2325">
        <f>IFERROR(VLOOKUP(D2325:D3037,'Факторы ликвидности'!C$4:L$2204,4,FALSE),0)</f>
        <v>0</v>
      </c>
      <c r="J2325">
        <f>IFERROR(VLOOKUP(D2325:D3037,'Факторы ликвидности'!C$4:L$2204,5,FALSE),0)</f>
        <v>0</v>
      </c>
      <c r="K2325">
        <f>IFERROR(VLOOKUP(D2325:D3037,'Факторы ликвидности'!C$4:L$2204,6,FALSE),0)</f>
        <v>0</v>
      </c>
      <c r="L2325">
        <f>IFERROR(VLOOKUP(D2325:D3037,'Факторы ликвидности'!C$4:L$2204,7,FALSE),0)</f>
        <v>0</v>
      </c>
      <c r="M2325">
        <f>IFERROR(VLOOKUP(D2325:D3037,'Факторы ликвидности'!C$4:L$2204,8,FALSE),0)</f>
        <v>-10.28</v>
      </c>
      <c r="N2325">
        <f>IFERROR(VLOOKUP(D2325:D3037,'Факторы ликвидности'!C$4:L$2204,10,FALSE),0)</f>
        <v>-34.58</v>
      </c>
    </row>
    <row r="2326" spans="3:14" x14ac:dyDescent="0.3">
      <c r="C2326" s="18">
        <f t="shared" si="41"/>
        <v>1</v>
      </c>
      <c r="D2326" s="8">
        <v>41470</v>
      </c>
      <c r="E2326">
        <f>IFERROR(VLOOKUP(D2325:D3038,'Остатки на корсчетах'!B$3:D$4956,2,FALSE),0)</f>
        <v>869.1</v>
      </c>
      <c r="F2326">
        <f>IFERROR(VLOOKUP(D2326:D3038,Сальдо!C$3:D$4010,2,FALSE),0)</f>
        <v>-282.8</v>
      </c>
      <c r="G2326">
        <f>IFERROR(VLOOKUP(D2326:D3038,'Факторы ликвидности'!C$4:L$2204,2,FALSE),0)</f>
        <v>8.57</v>
      </c>
      <c r="H2326">
        <f>IFERROR(VLOOKUP(D2326:D3038,'Факторы ликвидности'!C$4:L$2204,3,FALSE),0)</f>
        <v>-74.66</v>
      </c>
      <c r="I2326">
        <f>IFERROR(VLOOKUP(D2326:D3038,'Факторы ликвидности'!C$4:L$2204,4,FALSE),0)</f>
        <v>0</v>
      </c>
      <c r="J2326">
        <f>IFERROR(VLOOKUP(D2326:D3038,'Факторы ликвидности'!C$4:L$2204,5,FALSE),0)</f>
        <v>0</v>
      </c>
      <c r="K2326">
        <f>IFERROR(VLOOKUP(D2326:D3038,'Факторы ликвидности'!C$4:L$2204,6,FALSE),0)</f>
        <v>0</v>
      </c>
      <c r="L2326">
        <f>IFERROR(VLOOKUP(D2326:D3038,'Факторы ликвидности'!C$4:L$2204,7,FALSE),0)</f>
        <v>0</v>
      </c>
      <c r="M2326">
        <f>IFERROR(VLOOKUP(D2326:D3038,'Факторы ликвидности'!C$4:L$2204,8,FALSE),0)</f>
        <v>0.72</v>
      </c>
      <c r="N2326">
        <f>IFERROR(VLOOKUP(D2326:D3038,'Факторы ликвидности'!C$4:L$2204,10,FALSE),0)</f>
        <v>101.9</v>
      </c>
    </row>
    <row r="2327" spans="3:14" x14ac:dyDescent="0.3">
      <c r="C2327" s="18">
        <f t="shared" si="41"/>
        <v>7</v>
      </c>
      <c r="D2327" s="19">
        <v>41469</v>
      </c>
      <c r="E2327">
        <f>IFERROR(VLOOKUP(D2326:D3039,'Остатки на корсчетах'!B$3:D$4956,2,FALSE),0)</f>
        <v>0</v>
      </c>
      <c r="F2327">
        <f>IFERROR(VLOOKUP(D2327:D3039,Сальдо!C$3:D$4010,2,FALSE),0)</f>
        <v>0</v>
      </c>
      <c r="G2327">
        <f>IFERROR(VLOOKUP(D2327:D3039,'Факторы ликвидности'!C$4:L$2204,2,FALSE),0)</f>
        <v>0</v>
      </c>
      <c r="H2327">
        <f>IFERROR(VLOOKUP(D2327:D3039,'Факторы ликвидности'!C$4:L$2204,3,FALSE),0)</f>
        <v>0</v>
      </c>
      <c r="I2327">
        <f>IFERROR(VLOOKUP(D2327:D3039,'Факторы ликвидности'!C$4:L$2204,4,FALSE),0)</f>
        <v>0</v>
      </c>
      <c r="J2327">
        <f>IFERROR(VLOOKUP(D2327:D3039,'Факторы ликвидности'!C$4:L$2204,5,FALSE),0)</f>
        <v>0</v>
      </c>
      <c r="K2327">
        <f>IFERROR(VLOOKUP(D2327:D3039,'Факторы ликвидности'!C$4:L$2204,6,FALSE),0)</f>
        <v>0</v>
      </c>
      <c r="L2327">
        <f>IFERROR(VLOOKUP(D2327:D3039,'Факторы ликвидности'!C$4:L$2204,7,FALSE),0)</f>
        <v>0</v>
      </c>
      <c r="M2327">
        <f>IFERROR(VLOOKUP(D2327:D3039,'Факторы ликвидности'!C$4:L$2204,8,FALSE),0)</f>
        <v>0</v>
      </c>
      <c r="N2327">
        <f>IFERROR(VLOOKUP(D2327:D3039,'Факторы ликвидности'!C$4:L$2204,10,FALSE),0)</f>
        <v>0</v>
      </c>
    </row>
    <row r="2328" spans="3:14" x14ac:dyDescent="0.3">
      <c r="C2328" s="18">
        <f t="shared" si="41"/>
        <v>6</v>
      </c>
      <c r="D2328" s="19">
        <v>41468</v>
      </c>
      <c r="E2328">
        <f>IFERROR(VLOOKUP(D2327:D3040,'Остатки на корсчетах'!B$3:D$4956,2,FALSE),0)</f>
        <v>0</v>
      </c>
      <c r="F2328">
        <f>IFERROR(VLOOKUP(D2328:D3040,Сальдо!C$3:D$4010,2,FALSE),0)</f>
        <v>0</v>
      </c>
      <c r="G2328">
        <f>IFERROR(VLOOKUP(D2328:D3040,'Факторы ликвидности'!C$4:L$2204,2,FALSE),0)</f>
        <v>0</v>
      </c>
      <c r="H2328">
        <f>IFERROR(VLOOKUP(D2328:D3040,'Факторы ликвидности'!C$4:L$2204,3,FALSE),0)</f>
        <v>0</v>
      </c>
      <c r="I2328">
        <f>IFERROR(VLOOKUP(D2328:D3040,'Факторы ликвидности'!C$4:L$2204,4,FALSE),0)</f>
        <v>0</v>
      </c>
      <c r="J2328">
        <f>IFERROR(VLOOKUP(D2328:D3040,'Факторы ликвидности'!C$4:L$2204,5,FALSE),0)</f>
        <v>0</v>
      </c>
      <c r="K2328">
        <f>IFERROR(VLOOKUP(D2328:D3040,'Факторы ликвидности'!C$4:L$2204,6,FALSE),0)</f>
        <v>0</v>
      </c>
      <c r="L2328">
        <f>IFERROR(VLOOKUP(D2328:D3040,'Факторы ликвидности'!C$4:L$2204,7,FALSE),0)</f>
        <v>0</v>
      </c>
      <c r="M2328">
        <f>IFERROR(VLOOKUP(D2328:D3040,'Факторы ликвидности'!C$4:L$2204,8,FALSE),0)</f>
        <v>0</v>
      </c>
      <c r="N2328">
        <f>IFERROR(VLOOKUP(D2328:D3040,'Факторы ликвидности'!C$4:L$2204,10,FALSE),0)</f>
        <v>0</v>
      </c>
    </row>
    <row r="2329" spans="3:14" x14ac:dyDescent="0.3">
      <c r="C2329" s="18">
        <f t="shared" si="41"/>
        <v>5</v>
      </c>
      <c r="D2329" s="19">
        <v>41467</v>
      </c>
      <c r="E2329">
        <f>IFERROR(VLOOKUP(D2328:D3041,'Остатки на корсчетах'!B$3:D$4956,2,FALSE),0)</f>
        <v>807.8</v>
      </c>
      <c r="F2329">
        <f>IFERROR(VLOOKUP(D2329:D3041,Сальдо!C$3:D$4010,2,FALSE),0)</f>
        <v>-180.4</v>
      </c>
      <c r="G2329">
        <f>IFERROR(VLOOKUP(D2329:D3041,'Факторы ликвидности'!C$4:L$2204,2,FALSE),0)</f>
        <v>-50.93</v>
      </c>
      <c r="H2329">
        <f>IFERROR(VLOOKUP(D2329:D3041,'Факторы ликвидности'!C$4:L$2204,3,FALSE),0)</f>
        <v>14.08</v>
      </c>
      <c r="I2329">
        <f>IFERROR(VLOOKUP(D2329:D3041,'Факторы ликвидности'!C$4:L$2204,4,FALSE),0)</f>
        <v>0</v>
      </c>
      <c r="J2329">
        <f>IFERROR(VLOOKUP(D2329:D3041,'Факторы ликвидности'!C$4:L$2204,5,FALSE),0)</f>
        <v>0</v>
      </c>
      <c r="K2329">
        <f>IFERROR(VLOOKUP(D2329:D3041,'Факторы ликвидности'!C$4:L$2204,6,FALSE),0)</f>
        <v>0</v>
      </c>
      <c r="L2329">
        <f>IFERROR(VLOOKUP(D2329:D3041,'Факторы ликвидности'!C$4:L$2204,7,FALSE),0)</f>
        <v>0</v>
      </c>
      <c r="M2329">
        <f>IFERROR(VLOOKUP(D2329:D3041,'Факторы ликвидности'!C$4:L$2204,8,FALSE),0)</f>
        <v>-0.25</v>
      </c>
      <c r="N2329">
        <f>IFERROR(VLOOKUP(D2329:D3041,'Факторы ликвидности'!C$4:L$2204,10,FALSE),0)</f>
        <v>104.98</v>
      </c>
    </row>
    <row r="2330" spans="3:14" x14ac:dyDescent="0.3">
      <c r="C2330" s="18">
        <f t="shared" si="41"/>
        <v>4</v>
      </c>
      <c r="D2330" s="19">
        <v>41466</v>
      </c>
      <c r="E2330">
        <f>IFERROR(VLOOKUP(D2329:D3042,'Остатки на корсчетах'!B$3:D$4956,2,FALSE),0)</f>
        <v>763.3</v>
      </c>
      <c r="F2330">
        <f>IFERROR(VLOOKUP(D2330:D3042,Сальдо!C$3:D$4010,2,FALSE),0)</f>
        <v>-94.4</v>
      </c>
      <c r="G2330">
        <f>IFERROR(VLOOKUP(D2330:D3042,'Факторы ликвидности'!C$4:L$2204,2,FALSE),0)</f>
        <v>-34.56</v>
      </c>
      <c r="H2330">
        <f>IFERROR(VLOOKUP(D2330:D3042,'Факторы ликвидности'!C$4:L$2204,3,FALSE),0)</f>
        <v>1.23</v>
      </c>
      <c r="I2330">
        <f>IFERROR(VLOOKUP(D2330:D3042,'Факторы ликвидности'!C$4:L$2204,4,FALSE),0)</f>
        <v>0</v>
      </c>
      <c r="J2330">
        <f>IFERROR(VLOOKUP(D2330:D3042,'Факторы ликвидности'!C$4:L$2204,5,FALSE),0)</f>
        <v>0</v>
      </c>
      <c r="K2330">
        <f>IFERROR(VLOOKUP(D2330:D3042,'Факторы ликвидности'!C$4:L$2204,6,FALSE),0)</f>
        <v>0</v>
      </c>
      <c r="L2330">
        <f>IFERROR(VLOOKUP(D2330:D3042,'Факторы ликвидности'!C$4:L$2204,7,FALSE),0)</f>
        <v>0</v>
      </c>
      <c r="M2330">
        <f>IFERROR(VLOOKUP(D2330:D3042,'Факторы ликвидности'!C$4:L$2204,8,FALSE),0)</f>
        <v>0</v>
      </c>
      <c r="N2330">
        <f>IFERROR(VLOOKUP(D2330:D3042,'Факторы ликвидности'!C$4:L$2204,10,FALSE),0)</f>
        <v>84.39</v>
      </c>
    </row>
    <row r="2331" spans="3:14" x14ac:dyDescent="0.3">
      <c r="C2331" s="18">
        <f t="shared" si="41"/>
        <v>3</v>
      </c>
      <c r="D2331" s="19">
        <v>41465</v>
      </c>
      <c r="E2331">
        <f>IFERROR(VLOOKUP(D2330:D3043,'Остатки на корсчетах'!B$3:D$4956,2,FALSE),0)</f>
        <v>747.7</v>
      </c>
      <c r="F2331">
        <f>IFERROR(VLOOKUP(D2331:D3043,Сальдо!C$3:D$4010,2,FALSE),0)</f>
        <v>-0.9</v>
      </c>
      <c r="G2331">
        <f>IFERROR(VLOOKUP(D2331:D3043,'Факторы ликвидности'!C$4:L$2204,2,FALSE),0)</f>
        <v>-15.83</v>
      </c>
      <c r="H2331">
        <f>IFERROR(VLOOKUP(D2331:D3043,'Факторы ликвидности'!C$4:L$2204,3,FALSE),0)</f>
        <v>-56.62</v>
      </c>
      <c r="I2331">
        <f>IFERROR(VLOOKUP(D2331:D3043,'Факторы ликвидности'!C$4:L$2204,4,FALSE),0)</f>
        <v>0</v>
      </c>
      <c r="J2331">
        <f>IFERROR(VLOOKUP(D2331:D3043,'Факторы ликвидности'!C$4:L$2204,5,FALSE),0)</f>
        <v>0</v>
      </c>
      <c r="K2331">
        <f>IFERROR(VLOOKUP(D2331:D3043,'Факторы ликвидности'!C$4:L$2204,6,FALSE),0)</f>
        <v>0</v>
      </c>
      <c r="L2331">
        <f>IFERROR(VLOOKUP(D2331:D3043,'Факторы ликвидности'!C$4:L$2204,7,FALSE),0)</f>
        <v>0</v>
      </c>
      <c r="M2331">
        <f>IFERROR(VLOOKUP(D2331:D3043,'Факторы ликвидности'!C$4:L$2204,8,FALSE),0)</f>
        <v>0</v>
      </c>
      <c r="N2331">
        <f>IFERROR(VLOOKUP(D2331:D3043,'Факторы ликвидности'!C$4:L$2204,10,FALSE),0)</f>
        <v>94.6</v>
      </c>
    </row>
    <row r="2332" spans="3:14" x14ac:dyDescent="0.3">
      <c r="C2332" s="16">
        <f t="shared" si="41"/>
        <v>2</v>
      </c>
      <c r="D2332" s="17">
        <v>41464</v>
      </c>
      <c r="E2332">
        <f>IFERROR(VLOOKUP(D2331:D3044,'Остатки на корсчетах'!B$3:D$4956,2,FALSE),0)</f>
        <v>759.5</v>
      </c>
      <c r="F2332">
        <f>IFERROR(VLOOKUP(D2332:D3044,Сальдо!C$3:D$4010,2,FALSE),0)</f>
        <v>-60.4</v>
      </c>
      <c r="G2332">
        <f>IFERROR(VLOOKUP(D2332:D3044,'Факторы ликвидности'!C$4:L$2204,2,FALSE),0)</f>
        <v>0.99</v>
      </c>
      <c r="H2332">
        <f>IFERROR(VLOOKUP(D2332:D3044,'Факторы ликвидности'!C$4:L$2204,3,FALSE),0)</f>
        <v>24.03</v>
      </c>
      <c r="I2332">
        <f>IFERROR(VLOOKUP(D2332:D3044,'Факторы ликвидности'!C$4:L$2204,4,FALSE),0)</f>
        <v>0</v>
      </c>
      <c r="J2332">
        <f>IFERROR(VLOOKUP(D2332:D3044,'Факторы ликвидности'!C$4:L$2204,5,FALSE),0)</f>
        <v>0</v>
      </c>
      <c r="K2332">
        <f>IFERROR(VLOOKUP(D2332:D3044,'Факторы ликвидности'!C$4:L$2204,6,FALSE),0)</f>
        <v>0</v>
      </c>
      <c r="L2332">
        <f>IFERROR(VLOOKUP(D2332:D3044,'Факторы ликвидности'!C$4:L$2204,7,FALSE),0)</f>
        <v>0</v>
      </c>
      <c r="M2332">
        <f>IFERROR(VLOOKUP(D2332:D3044,'Факторы ликвидности'!C$4:L$2204,8,FALSE),0)</f>
        <v>0</v>
      </c>
      <c r="N2332">
        <f>IFERROR(VLOOKUP(D2332:D3044,'Факторы ликвидности'!C$4:L$2204,10,FALSE),0)</f>
        <v>-30.12</v>
      </c>
    </row>
    <row r="2333" spans="3:14" x14ac:dyDescent="0.3">
      <c r="C2333" s="16">
        <f t="shared" si="41"/>
        <v>1</v>
      </c>
      <c r="D2333" s="17">
        <v>41463</v>
      </c>
      <c r="E2333">
        <f>IFERROR(VLOOKUP(D2332:D3045,'Остатки на корсчетах'!B$3:D$4956,2,FALSE),0)</f>
        <v>760.7</v>
      </c>
      <c r="F2333">
        <f>IFERROR(VLOOKUP(D2333:D3045,Сальдо!C$3:D$4010,2,FALSE),0)</f>
        <v>-92.1</v>
      </c>
      <c r="G2333">
        <f>IFERROR(VLOOKUP(D2333:D3045,'Факторы ликвидности'!C$4:L$2204,2,FALSE),0)</f>
        <v>8.52</v>
      </c>
      <c r="H2333">
        <f>IFERROR(VLOOKUP(D2333:D3045,'Факторы ликвидности'!C$4:L$2204,3,FALSE),0)</f>
        <v>28.95</v>
      </c>
      <c r="I2333">
        <f>IFERROR(VLOOKUP(D2333:D3045,'Факторы ликвидности'!C$4:L$2204,4,FALSE),0)</f>
        <v>0</v>
      </c>
      <c r="J2333">
        <f>IFERROR(VLOOKUP(D2333:D3045,'Факторы ликвидности'!C$4:L$2204,5,FALSE),0)</f>
        <v>0</v>
      </c>
      <c r="K2333">
        <f>IFERROR(VLOOKUP(D2333:D3045,'Факторы ликвидности'!C$4:L$2204,6,FALSE),0)</f>
        <v>0</v>
      </c>
      <c r="L2333">
        <f>IFERROR(VLOOKUP(D2333:D3045,'Факторы ликвидности'!C$4:L$2204,7,FALSE),0)</f>
        <v>0</v>
      </c>
      <c r="M2333">
        <f>IFERROR(VLOOKUP(D2333:D3045,'Факторы ликвидности'!C$4:L$2204,8,FALSE),0)</f>
        <v>0</v>
      </c>
      <c r="N2333">
        <f>IFERROR(VLOOKUP(D2333:D3045,'Факторы ликвидности'!C$4:L$2204,10,FALSE),0)</f>
        <v>-31.98</v>
      </c>
    </row>
    <row r="2334" spans="3:14" x14ac:dyDescent="0.3">
      <c r="C2334" s="16">
        <f t="shared" si="41"/>
        <v>7</v>
      </c>
      <c r="D2334" s="17">
        <v>41462</v>
      </c>
      <c r="E2334">
        <f>IFERROR(VLOOKUP(D2333:D3046,'Остатки на корсчетах'!B$3:D$4956,2,FALSE),0)</f>
        <v>0</v>
      </c>
      <c r="F2334">
        <f>IFERROR(VLOOKUP(D2334:D3046,Сальдо!C$3:D$4010,2,FALSE),0)</f>
        <v>0</v>
      </c>
      <c r="G2334">
        <f>IFERROR(VLOOKUP(D2334:D3046,'Факторы ликвидности'!C$4:L$2204,2,FALSE),0)</f>
        <v>0</v>
      </c>
      <c r="H2334">
        <f>IFERROR(VLOOKUP(D2334:D3046,'Факторы ликвидности'!C$4:L$2204,3,FALSE),0)</f>
        <v>0</v>
      </c>
      <c r="I2334">
        <f>IFERROR(VLOOKUP(D2334:D3046,'Факторы ликвидности'!C$4:L$2204,4,FALSE),0)</f>
        <v>0</v>
      </c>
      <c r="J2334">
        <f>IFERROR(VLOOKUP(D2334:D3046,'Факторы ликвидности'!C$4:L$2204,5,FALSE),0)</f>
        <v>0</v>
      </c>
      <c r="K2334">
        <f>IFERROR(VLOOKUP(D2334:D3046,'Факторы ликвидности'!C$4:L$2204,6,FALSE),0)</f>
        <v>0</v>
      </c>
      <c r="L2334">
        <f>IFERROR(VLOOKUP(D2334:D3046,'Факторы ликвидности'!C$4:L$2204,7,FALSE),0)</f>
        <v>0</v>
      </c>
      <c r="M2334">
        <f>IFERROR(VLOOKUP(D2334:D3046,'Факторы ликвидности'!C$4:L$2204,8,FALSE),0)</f>
        <v>0</v>
      </c>
      <c r="N2334">
        <f>IFERROR(VLOOKUP(D2334:D3046,'Факторы ликвидности'!C$4:L$2204,10,FALSE),0)</f>
        <v>0</v>
      </c>
    </row>
    <row r="2335" spans="3:14" x14ac:dyDescent="0.3">
      <c r="C2335" s="16">
        <f t="shared" si="41"/>
        <v>6</v>
      </c>
      <c r="D2335" s="17">
        <v>41461</v>
      </c>
      <c r="E2335">
        <f>IFERROR(VLOOKUP(D2334:D3047,'Остатки на корсчетах'!B$3:D$4956,2,FALSE),0)</f>
        <v>0</v>
      </c>
      <c r="F2335">
        <f>IFERROR(VLOOKUP(D2335:D3047,Сальдо!C$3:D$4010,2,FALSE),0)</f>
        <v>0</v>
      </c>
      <c r="G2335">
        <f>IFERROR(VLOOKUP(D2335:D3047,'Факторы ликвидности'!C$4:L$2204,2,FALSE),0)</f>
        <v>0</v>
      </c>
      <c r="H2335">
        <f>IFERROR(VLOOKUP(D2335:D3047,'Факторы ликвидности'!C$4:L$2204,3,FALSE),0)</f>
        <v>0</v>
      </c>
      <c r="I2335">
        <f>IFERROR(VLOOKUP(D2335:D3047,'Факторы ликвидности'!C$4:L$2204,4,FALSE),0)</f>
        <v>0</v>
      </c>
      <c r="J2335">
        <f>IFERROR(VLOOKUP(D2335:D3047,'Факторы ликвидности'!C$4:L$2204,5,FALSE),0)</f>
        <v>0</v>
      </c>
      <c r="K2335">
        <f>IFERROR(VLOOKUP(D2335:D3047,'Факторы ликвидности'!C$4:L$2204,6,FALSE),0)</f>
        <v>0</v>
      </c>
      <c r="L2335">
        <f>IFERROR(VLOOKUP(D2335:D3047,'Факторы ликвидности'!C$4:L$2204,7,FALSE),0)</f>
        <v>0</v>
      </c>
      <c r="M2335">
        <f>IFERROR(VLOOKUP(D2335:D3047,'Факторы ликвидности'!C$4:L$2204,8,FALSE),0)</f>
        <v>0</v>
      </c>
      <c r="N2335">
        <f>IFERROR(VLOOKUP(D2335:D3047,'Факторы ликвидности'!C$4:L$2204,10,FALSE),0)</f>
        <v>0</v>
      </c>
    </row>
    <row r="2336" spans="3:14" x14ac:dyDescent="0.3">
      <c r="C2336" s="16">
        <f t="shared" si="41"/>
        <v>5</v>
      </c>
      <c r="D2336" s="17">
        <v>41460</v>
      </c>
      <c r="E2336">
        <f>IFERROR(VLOOKUP(D2335:D3048,'Остатки на корсчетах'!B$3:D$4956,2,FALSE),0)</f>
        <v>800.7</v>
      </c>
      <c r="F2336">
        <f>IFERROR(VLOOKUP(D2336:D3048,Сальдо!C$3:D$4010,2,FALSE),0)</f>
        <v>-138.6</v>
      </c>
      <c r="G2336">
        <f>IFERROR(VLOOKUP(D2336:D3048,'Факторы ликвидности'!C$4:L$2204,2,FALSE),0)</f>
        <v>-46.17</v>
      </c>
      <c r="H2336">
        <f>IFERROR(VLOOKUP(D2336:D3048,'Факторы ликвидности'!C$4:L$2204,3,FALSE),0)</f>
        <v>58.63</v>
      </c>
      <c r="I2336">
        <f>IFERROR(VLOOKUP(D2336:D3048,'Факторы ликвидности'!C$4:L$2204,4,FALSE),0)</f>
        <v>0</v>
      </c>
      <c r="J2336">
        <f>IFERROR(VLOOKUP(D2336:D3048,'Факторы ликвидности'!C$4:L$2204,5,FALSE),0)</f>
        <v>0</v>
      </c>
      <c r="K2336">
        <f>IFERROR(VLOOKUP(D2336:D3048,'Факторы ликвидности'!C$4:L$2204,6,FALSE),0)</f>
        <v>0</v>
      </c>
      <c r="L2336">
        <f>IFERROR(VLOOKUP(D2336:D3048,'Факторы ликвидности'!C$4:L$2204,7,FALSE),0)</f>
        <v>0</v>
      </c>
      <c r="M2336">
        <f>IFERROR(VLOOKUP(D2336:D3048,'Факторы ликвидности'!C$4:L$2204,8,FALSE),0)</f>
        <v>0</v>
      </c>
      <c r="N2336">
        <f>IFERROR(VLOOKUP(D2336:D3048,'Факторы ликвидности'!C$4:L$2204,10,FALSE),0)</f>
        <v>-40.03</v>
      </c>
    </row>
    <row r="2337" spans="3:14" x14ac:dyDescent="0.3">
      <c r="C2337" s="16">
        <f t="shared" si="41"/>
        <v>4</v>
      </c>
      <c r="D2337" s="17">
        <v>41459</v>
      </c>
      <c r="E2337">
        <f>IFERROR(VLOOKUP(D2336:D3049,'Остатки на корсчетах'!B$3:D$4956,2,FALSE),0)</f>
        <v>788.6</v>
      </c>
      <c r="F2337">
        <f>IFERROR(VLOOKUP(D2337:D3049,Сальдо!C$3:D$4010,2,FALSE),0)</f>
        <v>-164.8</v>
      </c>
      <c r="G2337">
        <f>IFERROR(VLOOKUP(D2337:D3049,'Факторы ликвидности'!C$4:L$2204,2,FALSE),0)</f>
        <v>-30.21</v>
      </c>
      <c r="H2337">
        <f>IFERROR(VLOOKUP(D2337:D3049,'Факторы ликвидности'!C$4:L$2204,3,FALSE),0)</f>
        <v>81.83</v>
      </c>
      <c r="I2337">
        <f>IFERROR(VLOOKUP(D2337:D3049,'Факторы ликвидности'!C$4:L$2204,4,FALSE),0)</f>
        <v>0</v>
      </c>
      <c r="J2337">
        <f>IFERROR(VLOOKUP(D2337:D3049,'Факторы ликвидности'!C$4:L$2204,5,FALSE),0)</f>
        <v>0</v>
      </c>
      <c r="K2337">
        <f>IFERROR(VLOOKUP(D2337:D3049,'Факторы ликвидности'!C$4:L$2204,6,FALSE),0)</f>
        <v>0</v>
      </c>
      <c r="L2337">
        <f>IFERROR(VLOOKUP(D2337:D3049,'Факторы ликвидности'!C$4:L$2204,7,FALSE),0)</f>
        <v>0</v>
      </c>
      <c r="M2337">
        <f>IFERROR(VLOOKUP(D2337:D3049,'Факторы ликвидности'!C$4:L$2204,8,FALSE),0)</f>
        <v>0</v>
      </c>
      <c r="N2337">
        <f>IFERROR(VLOOKUP(D2337:D3049,'Факторы ликвидности'!C$4:L$2204,10,FALSE),0)</f>
        <v>-38.65</v>
      </c>
    </row>
    <row r="2338" spans="3:14" x14ac:dyDescent="0.3">
      <c r="C2338" s="16">
        <f t="shared" si="41"/>
        <v>3</v>
      </c>
      <c r="D2338" s="17">
        <v>41458</v>
      </c>
      <c r="E2338">
        <f>IFERROR(VLOOKUP(D2337:D3050,'Остатки на корсчетах'!B$3:D$4956,2,FALSE),0)</f>
        <v>874.1</v>
      </c>
      <c r="F2338">
        <f>IFERROR(VLOOKUP(D2338:D3050,Сальдо!C$3:D$4010,2,FALSE),0)</f>
        <v>-207.2</v>
      </c>
      <c r="G2338">
        <f>IFERROR(VLOOKUP(D2338:D3050,'Факторы ликвидности'!C$4:L$2204,2,FALSE),0)</f>
        <v>-9.0399999999999991</v>
      </c>
      <c r="H2338">
        <f>IFERROR(VLOOKUP(D2338:D3050,'Факторы ликвидности'!C$4:L$2204,3,FALSE),0)</f>
        <v>-34.53</v>
      </c>
      <c r="I2338">
        <f>IFERROR(VLOOKUP(D2338:D3050,'Факторы ликвидности'!C$4:L$2204,4,FALSE),0)</f>
        <v>0</v>
      </c>
      <c r="J2338">
        <f>IFERROR(VLOOKUP(D2338:D3050,'Факторы ликвидности'!C$4:L$2204,5,FALSE),0)</f>
        <v>0</v>
      </c>
      <c r="K2338">
        <f>IFERROR(VLOOKUP(D2338:D3050,'Факторы ликвидности'!C$4:L$2204,6,FALSE),0)</f>
        <v>0</v>
      </c>
      <c r="L2338">
        <f>IFERROR(VLOOKUP(D2338:D3050,'Факторы ликвидности'!C$4:L$2204,7,FALSE),0)</f>
        <v>0</v>
      </c>
      <c r="M2338">
        <f>IFERROR(VLOOKUP(D2338:D3050,'Факторы ликвидности'!C$4:L$2204,8,FALSE),0)</f>
        <v>0</v>
      </c>
      <c r="N2338">
        <f>IFERROR(VLOOKUP(D2338:D3050,'Факторы ликвидности'!C$4:L$2204,10,FALSE),0)</f>
        <v>-35.33</v>
      </c>
    </row>
    <row r="2339" spans="3:14" x14ac:dyDescent="0.3">
      <c r="C2339" s="18">
        <f t="shared" si="41"/>
        <v>2</v>
      </c>
      <c r="D2339" s="8">
        <v>41457</v>
      </c>
      <c r="E2339">
        <f>IFERROR(VLOOKUP(D2338:D3051,'Остатки на корсчетах'!B$3:D$4956,2,FALSE),0)</f>
        <v>882.8</v>
      </c>
      <c r="F2339">
        <f>IFERROR(VLOOKUP(D2339:D3051,Сальдо!C$3:D$4010,2,FALSE),0)</f>
        <v>-397.8</v>
      </c>
      <c r="G2339">
        <f>IFERROR(VLOOKUP(D2339:D3051,'Факторы ликвидности'!C$4:L$2204,2,FALSE),0)</f>
        <v>11.07</v>
      </c>
      <c r="H2339">
        <f>IFERROR(VLOOKUP(D2339:D3051,'Факторы ликвидности'!C$4:L$2204,3,FALSE),0)</f>
        <v>56.1</v>
      </c>
      <c r="I2339">
        <f>IFERROR(VLOOKUP(D2339:D3051,'Факторы ликвидности'!C$4:L$2204,4,FALSE),0)</f>
        <v>0</v>
      </c>
      <c r="J2339">
        <f>IFERROR(VLOOKUP(D2339:D3051,'Факторы ликвидности'!C$4:L$2204,5,FALSE),0)</f>
        <v>0</v>
      </c>
      <c r="K2339">
        <f>IFERROR(VLOOKUP(D2339:D3051,'Факторы ликвидности'!C$4:L$2204,6,FALSE),0)</f>
        <v>0</v>
      </c>
      <c r="L2339">
        <f>IFERROR(VLOOKUP(D2339:D3051,'Факторы ликвидности'!C$4:L$2204,7,FALSE),0)</f>
        <v>0</v>
      </c>
      <c r="M2339">
        <f>IFERROR(VLOOKUP(D2339:D3051,'Факторы ликвидности'!C$4:L$2204,8,FALSE),0)</f>
        <v>0</v>
      </c>
      <c r="N2339">
        <f>IFERROR(VLOOKUP(D2339:D3051,'Факторы ликвидности'!C$4:L$2204,10,FALSE),0)</f>
        <v>-69.290000000000006</v>
      </c>
    </row>
    <row r="2340" spans="3:14" x14ac:dyDescent="0.3">
      <c r="C2340" s="18">
        <f t="shared" si="41"/>
        <v>1</v>
      </c>
      <c r="D2340" s="8">
        <v>41456</v>
      </c>
      <c r="E2340">
        <f>IFERROR(VLOOKUP(D2339:D3052,'Остатки на корсчетах'!B$3:D$4956,2,FALSE),0)</f>
        <v>1002.4</v>
      </c>
      <c r="F2340">
        <f>IFERROR(VLOOKUP(D2340:D3052,Сальдо!C$3:D$4010,2,FALSE),0)</f>
        <v>-528.79999999999995</v>
      </c>
      <c r="G2340">
        <f>IFERROR(VLOOKUP(D2340:D3052,'Факторы ликвидности'!C$4:L$2204,2,FALSE),0)</f>
        <v>32.78</v>
      </c>
      <c r="H2340">
        <f>IFERROR(VLOOKUP(D2340:D3052,'Факторы ликвидности'!C$4:L$2204,3,FALSE),0)</f>
        <v>-10.91</v>
      </c>
      <c r="I2340">
        <f>IFERROR(VLOOKUP(D2340:D3052,'Факторы ликвидности'!C$4:L$2204,4,FALSE),0)</f>
        <v>0</v>
      </c>
      <c r="J2340">
        <f>IFERROR(VLOOKUP(D2340:D3052,'Факторы ликвидности'!C$4:L$2204,5,FALSE),0)</f>
        <v>0</v>
      </c>
      <c r="K2340">
        <f>IFERROR(VLOOKUP(D2340:D3052,'Факторы ликвидности'!C$4:L$2204,6,FALSE),0)</f>
        <v>0</v>
      </c>
      <c r="L2340">
        <f>IFERROR(VLOOKUP(D2340:D3052,'Факторы ликвидности'!C$4:L$2204,7,FALSE),0)</f>
        <v>0</v>
      </c>
      <c r="M2340">
        <f>IFERROR(VLOOKUP(D2340:D3052,'Факторы ликвидности'!C$4:L$2204,8,FALSE),0)</f>
        <v>0</v>
      </c>
      <c r="N2340">
        <f>IFERROR(VLOOKUP(D2340:D3052,'Факторы ликвидности'!C$4:L$2204,10,FALSE),0)</f>
        <v>-135.02000000000001</v>
      </c>
    </row>
    <row r="2341" spans="3:14" x14ac:dyDescent="0.3">
      <c r="C2341" s="18">
        <f t="shared" si="41"/>
        <v>7</v>
      </c>
      <c r="D2341" s="19">
        <v>41455</v>
      </c>
      <c r="E2341">
        <f>IFERROR(VLOOKUP(D2340:D3053,'Остатки на корсчетах'!B$3:D$4956,2,FALSE),0)</f>
        <v>0</v>
      </c>
      <c r="F2341">
        <f>IFERROR(VLOOKUP(D2341:D3053,Сальдо!C$3:D$4010,2,FALSE),0)</f>
        <v>0</v>
      </c>
      <c r="G2341">
        <f>IFERROR(VLOOKUP(D2341:D3053,'Факторы ликвидности'!C$4:L$2204,2,FALSE),0)</f>
        <v>0</v>
      </c>
      <c r="H2341">
        <f>IFERROR(VLOOKUP(D2341:D3053,'Факторы ликвидности'!C$4:L$2204,3,FALSE),0)</f>
        <v>0</v>
      </c>
      <c r="I2341">
        <f>IFERROR(VLOOKUP(D2341:D3053,'Факторы ликвидности'!C$4:L$2204,4,FALSE),0)</f>
        <v>0</v>
      </c>
      <c r="J2341">
        <f>IFERROR(VLOOKUP(D2341:D3053,'Факторы ликвидности'!C$4:L$2204,5,FALSE),0)</f>
        <v>0</v>
      </c>
      <c r="K2341">
        <f>IFERROR(VLOOKUP(D2341:D3053,'Факторы ликвидности'!C$4:L$2204,6,FALSE),0)</f>
        <v>0</v>
      </c>
      <c r="L2341">
        <f>IFERROR(VLOOKUP(D2341:D3053,'Факторы ликвидности'!C$4:L$2204,7,FALSE),0)</f>
        <v>0</v>
      </c>
      <c r="M2341">
        <f>IFERROR(VLOOKUP(D2341:D3053,'Факторы ликвидности'!C$4:L$2204,8,FALSE),0)</f>
        <v>0</v>
      </c>
      <c r="N2341">
        <f>IFERROR(VLOOKUP(D2341:D3053,'Факторы ликвидности'!C$4:L$2204,10,FALSE),0)</f>
        <v>0</v>
      </c>
    </row>
    <row r="2342" spans="3:14" x14ac:dyDescent="0.3">
      <c r="C2342" s="18">
        <f t="shared" si="41"/>
        <v>6</v>
      </c>
      <c r="D2342" s="19">
        <v>41454</v>
      </c>
      <c r="E2342">
        <f>IFERROR(VLOOKUP(D2341:D3054,'Остатки на корсчетах'!B$3:D$4956,2,FALSE),0)</f>
        <v>0</v>
      </c>
      <c r="F2342">
        <f>IFERROR(VLOOKUP(D2342:D3054,Сальдо!C$3:D$4010,2,FALSE),0)</f>
        <v>0</v>
      </c>
      <c r="G2342">
        <f>IFERROR(VLOOKUP(D2342:D3054,'Факторы ликвидности'!C$4:L$2204,2,FALSE),0)</f>
        <v>0</v>
      </c>
      <c r="H2342">
        <f>IFERROR(VLOOKUP(D2342:D3054,'Факторы ликвидности'!C$4:L$2204,3,FALSE),0)</f>
        <v>0</v>
      </c>
      <c r="I2342">
        <f>IFERROR(VLOOKUP(D2342:D3054,'Факторы ликвидности'!C$4:L$2204,4,FALSE),0)</f>
        <v>0</v>
      </c>
      <c r="J2342">
        <f>IFERROR(VLOOKUP(D2342:D3054,'Факторы ликвидности'!C$4:L$2204,5,FALSE),0)</f>
        <v>0</v>
      </c>
      <c r="K2342">
        <f>IFERROR(VLOOKUP(D2342:D3054,'Факторы ликвидности'!C$4:L$2204,6,FALSE),0)</f>
        <v>0</v>
      </c>
      <c r="L2342">
        <f>IFERROR(VLOOKUP(D2342:D3054,'Факторы ликвидности'!C$4:L$2204,7,FALSE),0)</f>
        <v>0</v>
      </c>
      <c r="M2342">
        <f>IFERROR(VLOOKUP(D2342:D3054,'Факторы ликвидности'!C$4:L$2204,8,FALSE),0)</f>
        <v>0</v>
      </c>
      <c r="N2342">
        <f>IFERROR(VLOOKUP(D2342:D3054,'Факторы ликвидности'!C$4:L$2204,10,FALSE),0)</f>
        <v>0</v>
      </c>
    </row>
    <row r="2343" spans="3:14" x14ac:dyDescent="0.3">
      <c r="C2343" s="18">
        <f t="shared" si="41"/>
        <v>5</v>
      </c>
      <c r="D2343" s="19">
        <v>41453</v>
      </c>
      <c r="E2343">
        <f>IFERROR(VLOOKUP(D2342:D3055,'Остатки на корсчетах'!B$3:D$4956,2,FALSE),0)</f>
        <v>1021.5</v>
      </c>
      <c r="F2343">
        <f>IFERROR(VLOOKUP(D2343:D3055,Сальдо!C$3:D$4010,2,FALSE),0)</f>
        <v>-663.8</v>
      </c>
      <c r="G2343">
        <f>IFERROR(VLOOKUP(D2343:D3055,'Факторы ликвидности'!C$4:L$2204,2,FALSE),0)</f>
        <v>-7.22</v>
      </c>
      <c r="H2343">
        <f>IFERROR(VLOOKUP(D2343:D3055,'Факторы ликвидности'!C$4:L$2204,3,FALSE),0)</f>
        <v>118.49</v>
      </c>
      <c r="I2343">
        <f>IFERROR(VLOOKUP(D2343:D3055,'Факторы ликвидности'!C$4:L$2204,4,FALSE),0)</f>
        <v>0</v>
      </c>
      <c r="J2343">
        <f>IFERROR(VLOOKUP(D2343:D3055,'Факторы ликвидности'!C$4:L$2204,5,FALSE),0)</f>
        <v>0</v>
      </c>
      <c r="K2343">
        <f>IFERROR(VLOOKUP(D2343:D3055,'Факторы ликвидности'!C$4:L$2204,6,FALSE),0)</f>
        <v>0</v>
      </c>
      <c r="L2343">
        <f>IFERROR(VLOOKUP(D2343:D3055,'Факторы ликвидности'!C$4:L$2204,7,FALSE),0)</f>
        <v>0</v>
      </c>
      <c r="M2343">
        <f>IFERROR(VLOOKUP(D2343:D3055,'Факторы ликвидности'!C$4:L$2204,8,FALSE),0)</f>
        <v>0</v>
      </c>
      <c r="N2343">
        <f>IFERROR(VLOOKUP(D2343:D3055,'Факторы ликвидности'!C$4:L$2204,10,FALSE),0)</f>
        <v>-123.68</v>
      </c>
    </row>
    <row r="2344" spans="3:14" x14ac:dyDescent="0.3">
      <c r="C2344" s="18">
        <f t="shared" si="41"/>
        <v>4</v>
      </c>
      <c r="D2344" s="19">
        <v>41452</v>
      </c>
      <c r="E2344">
        <f>IFERROR(VLOOKUP(D2343:D3056,'Остатки на корсчетах'!B$3:D$4956,2,FALSE),0)</f>
        <v>971.6</v>
      </c>
      <c r="F2344">
        <f>IFERROR(VLOOKUP(D2344:D3056,Сальдо!C$3:D$4010,2,FALSE),0)</f>
        <v>-634</v>
      </c>
      <c r="G2344">
        <f>IFERROR(VLOOKUP(D2344:D3056,'Факторы ликвидности'!C$4:L$2204,2,FALSE),0)</f>
        <v>1.73</v>
      </c>
      <c r="H2344">
        <f>IFERROR(VLOOKUP(D2344:D3056,'Факторы ликвидности'!C$4:L$2204,3,FALSE),0)</f>
        <v>39.119999999999997</v>
      </c>
      <c r="I2344">
        <f>IFERROR(VLOOKUP(D2344:D3056,'Факторы ликвидности'!C$4:L$2204,4,FALSE),0)</f>
        <v>0</v>
      </c>
      <c r="J2344">
        <f>IFERROR(VLOOKUP(D2344:D3056,'Факторы ликвидности'!C$4:L$2204,5,FALSE),0)</f>
        <v>0</v>
      </c>
      <c r="K2344">
        <f>IFERROR(VLOOKUP(D2344:D3056,'Факторы ликвидности'!C$4:L$2204,6,FALSE),0)</f>
        <v>0</v>
      </c>
      <c r="L2344">
        <f>IFERROR(VLOOKUP(D2344:D3056,'Факторы ликвидности'!C$4:L$2204,7,FALSE),0)</f>
        <v>0</v>
      </c>
      <c r="M2344">
        <f>IFERROR(VLOOKUP(D2344:D3056,'Факторы ликвидности'!C$4:L$2204,8,FALSE),0)</f>
        <v>0</v>
      </c>
      <c r="N2344">
        <f>IFERROR(VLOOKUP(D2344:D3056,'Факторы ликвидности'!C$4:L$2204,10,FALSE),0)</f>
        <v>15.53</v>
      </c>
    </row>
    <row r="2345" spans="3:14" x14ac:dyDescent="0.3">
      <c r="C2345" s="18">
        <f t="shared" si="41"/>
        <v>3</v>
      </c>
      <c r="D2345" s="19">
        <v>41451</v>
      </c>
      <c r="E2345">
        <f>IFERROR(VLOOKUP(D2344:D3057,'Остатки на корсчетах'!B$3:D$4956,2,FALSE),0)</f>
        <v>987.8</v>
      </c>
      <c r="F2345">
        <f>IFERROR(VLOOKUP(D2345:D3057,Сальдо!C$3:D$4010,2,FALSE),0)</f>
        <v>-661.7</v>
      </c>
      <c r="G2345">
        <f>IFERROR(VLOOKUP(D2345:D3057,'Факторы ликвидности'!C$4:L$2204,2,FALSE),0)</f>
        <v>13.73</v>
      </c>
      <c r="H2345">
        <f>IFERROR(VLOOKUP(D2345:D3057,'Факторы ликвидности'!C$4:L$2204,3,FALSE),0)</f>
        <v>8.84</v>
      </c>
      <c r="I2345">
        <f>IFERROR(VLOOKUP(D2345:D3057,'Факторы ликвидности'!C$4:L$2204,4,FALSE),0)</f>
        <v>0</v>
      </c>
      <c r="J2345">
        <f>IFERROR(VLOOKUP(D2345:D3057,'Факторы ликвидности'!C$4:L$2204,5,FALSE),0)</f>
        <v>0</v>
      </c>
      <c r="K2345">
        <f>IFERROR(VLOOKUP(D2345:D3057,'Факторы ликвидности'!C$4:L$2204,6,FALSE),0)</f>
        <v>0</v>
      </c>
      <c r="L2345">
        <f>IFERROR(VLOOKUP(D2345:D3057,'Факторы ликвидности'!C$4:L$2204,7,FALSE),0)</f>
        <v>0</v>
      </c>
      <c r="M2345">
        <f>IFERROR(VLOOKUP(D2345:D3057,'Факторы ликвидности'!C$4:L$2204,8,FALSE),0)</f>
        <v>0</v>
      </c>
      <c r="N2345">
        <f>IFERROR(VLOOKUP(D2345:D3057,'Факторы ликвидности'!C$4:L$2204,10,FALSE),0)</f>
        <v>-32.130000000000003</v>
      </c>
    </row>
    <row r="2346" spans="3:14" x14ac:dyDescent="0.3">
      <c r="C2346" s="16">
        <f t="shared" si="41"/>
        <v>2</v>
      </c>
      <c r="D2346" s="17">
        <v>41450</v>
      </c>
      <c r="E2346">
        <f>IFERROR(VLOOKUP(D2345:D3058,'Остатки на корсчетах'!B$3:D$4956,2,FALSE),0)</f>
        <v>953.7</v>
      </c>
      <c r="F2346">
        <f>IFERROR(VLOOKUP(D2346:D3058,Сальдо!C$3:D$4010,2,FALSE),0)</f>
        <v>-292.60000000000002</v>
      </c>
      <c r="G2346">
        <f>IFERROR(VLOOKUP(D2346:D3058,'Факторы ликвидности'!C$4:L$2204,2,FALSE),0)</f>
        <v>26.55</v>
      </c>
      <c r="H2346">
        <f>IFERROR(VLOOKUP(D2346:D3058,'Факторы ликвидности'!C$4:L$2204,3,FALSE),0)</f>
        <v>-224.33</v>
      </c>
      <c r="I2346">
        <f>IFERROR(VLOOKUP(D2346:D3058,'Факторы ликвидности'!C$4:L$2204,4,FALSE),0)</f>
        <v>0</v>
      </c>
      <c r="J2346">
        <f>IFERROR(VLOOKUP(D2346:D3058,'Факторы ликвидности'!C$4:L$2204,5,FALSE),0)</f>
        <v>0</v>
      </c>
      <c r="K2346">
        <f>IFERROR(VLOOKUP(D2346:D3058,'Факторы ликвидности'!C$4:L$2204,6,FALSE),0)</f>
        <v>0</v>
      </c>
      <c r="L2346">
        <f>IFERROR(VLOOKUP(D2346:D3058,'Факторы ликвидности'!C$4:L$2204,7,FALSE),0)</f>
        <v>0</v>
      </c>
      <c r="M2346">
        <f>IFERROR(VLOOKUP(D2346:D3058,'Факторы ликвидности'!C$4:L$2204,8,FALSE),0)</f>
        <v>-0.02</v>
      </c>
      <c r="N2346">
        <f>IFERROR(VLOOKUP(D2346:D3058,'Факторы ликвидности'!C$4:L$2204,10,FALSE),0)</f>
        <v>238.39</v>
      </c>
    </row>
    <row r="2347" spans="3:14" x14ac:dyDescent="0.3">
      <c r="C2347" s="16">
        <f t="shared" si="41"/>
        <v>1</v>
      </c>
      <c r="D2347" s="17">
        <v>41449</v>
      </c>
      <c r="E2347">
        <f>IFERROR(VLOOKUP(D2346:D3059,'Остатки на корсчетах'!B$3:D$4956,2,FALSE),0)</f>
        <v>964.2</v>
      </c>
      <c r="F2347">
        <f>IFERROR(VLOOKUP(D2347:D3059,Сальдо!C$3:D$4010,2,FALSE),0)</f>
        <v>-273.39999999999998</v>
      </c>
      <c r="G2347">
        <f>IFERROR(VLOOKUP(D2347:D3059,'Факторы ликвидности'!C$4:L$2204,2,FALSE),0)</f>
        <v>39.57</v>
      </c>
      <c r="H2347">
        <f>IFERROR(VLOOKUP(D2347:D3059,'Факторы ликвидности'!C$4:L$2204,3,FALSE),0)</f>
        <v>-56.06</v>
      </c>
      <c r="I2347">
        <f>IFERROR(VLOOKUP(D2347:D3059,'Факторы ликвидности'!C$4:L$2204,4,FALSE),0)</f>
        <v>0</v>
      </c>
      <c r="J2347">
        <f>IFERROR(VLOOKUP(D2347:D3059,'Факторы ликвидности'!C$4:L$2204,5,FALSE),0)</f>
        <v>0</v>
      </c>
      <c r="K2347">
        <f>IFERROR(VLOOKUP(D2347:D3059,'Факторы ликвидности'!C$4:L$2204,6,FALSE),0)</f>
        <v>0</v>
      </c>
      <c r="L2347">
        <f>IFERROR(VLOOKUP(D2347:D3059,'Факторы ликвидности'!C$4:L$2204,7,FALSE),0)</f>
        <v>0</v>
      </c>
      <c r="M2347">
        <f>IFERROR(VLOOKUP(D2347:D3059,'Факторы ликвидности'!C$4:L$2204,8,FALSE),0)</f>
        <v>0</v>
      </c>
      <c r="N2347">
        <f>IFERROR(VLOOKUP(D2347:D3059,'Факторы ликвидности'!C$4:L$2204,10,FALSE),0)</f>
        <v>12.6</v>
      </c>
    </row>
    <row r="2348" spans="3:14" x14ac:dyDescent="0.3">
      <c r="C2348" s="16">
        <f t="shared" si="41"/>
        <v>7</v>
      </c>
      <c r="D2348" s="17">
        <v>41448</v>
      </c>
      <c r="E2348">
        <f>IFERROR(VLOOKUP(D2347:D3060,'Остатки на корсчетах'!B$3:D$4956,2,FALSE),0)</f>
        <v>0</v>
      </c>
      <c r="F2348">
        <f>IFERROR(VLOOKUP(D2348:D3060,Сальдо!C$3:D$4010,2,FALSE),0)</f>
        <v>0</v>
      </c>
      <c r="G2348">
        <f>IFERROR(VLOOKUP(D2348:D3060,'Факторы ликвидности'!C$4:L$2204,2,FALSE),0)</f>
        <v>0</v>
      </c>
      <c r="H2348">
        <f>IFERROR(VLOOKUP(D2348:D3060,'Факторы ликвидности'!C$4:L$2204,3,FALSE),0)</f>
        <v>0</v>
      </c>
      <c r="I2348">
        <f>IFERROR(VLOOKUP(D2348:D3060,'Факторы ликвидности'!C$4:L$2204,4,FALSE),0)</f>
        <v>0</v>
      </c>
      <c r="J2348">
        <f>IFERROR(VLOOKUP(D2348:D3060,'Факторы ликвидности'!C$4:L$2204,5,FALSE),0)</f>
        <v>0</v>
      </c>
      <c r="K2348">
        <f>IFERROR(VLOOKUP(D2348:D3060,'Факторы ликвидности'!C$4:L$2204,6,FALSE),0)</f>
        <v>0</v>
      </c>
      <c r="L2348">
        <f>IFERROR(VLOOKUP(D2348:D3060,'Факторы ликвидности'!C$4:L$2204,7,FALSE),0)</f>
        <v>0</v>
      </c>
      <c r="M2348">
        <f>IFERROR(VLOOKUP(D2348:D3060,'Факторы ликвидности'!C$4:L$2204,8,FALSE),0)</f>
        <v>0</v>
      </c>
      <c r="N2348">
        <f>IFERROR(VLOOKUP(D2348:D3060,'Факторы ликвидности'!C$4:L$2204,10,FALSE),0)</f>
        <v>0</v>
      </c>
    </row>
    <row r="2349" spans="3:14" x14ac:dyDescent="0.3">
      <c r="C2349" s="16">
        <f t="shared" si="41"/>
        <v>6</v>
      </c>
      <c r="D2349" s="17">
        <v>41447</v>
      </c>
      <c r="E2349">
        <f>IFERROR(VLOOKUP(D2348:D3061,'Остатки на корсчетах'!B$3:D$4956,2,FALSE),0)</f>
        <v>0</v>
      </c>
      <c r="F2349">
        <f>IFERROR(VLOOKUP(D2349:D3061,Сальдо!C$3:D$4010,2,FALSE),0)</f>
        <v>0</v>
      </c>
      <c r="G2349">
        <f>IFERROR(VLOOKUP(D2349:D3061,'Факторы ликвидности'!C$4:L$2204,2,FALSE),0)</f>
        <v>0</v>
      </c>
      <c r="H2349">
        <f>IFERROR(VLOOKUP(D2349:D3061,'Факторы ликвидности'!C$4:L$2204,3,FALSE),0)</f>
        <v>0</v>
      </c>
      <c r="I2349">
        <f>IFERROR(VLOOKUP(D2349:D3061,'Факторы ликвидности'!C$4:L$2204,4,FALSE),0)</f>
        <v>0</v>
      </c>
      <c r="J2349">
        <f>IFERROR(VLOOKUP(D2349:D3061,'Факторы ликвидности'!C$4:L$2204,5,FALSE),0)</f>
        <v>0</v>
      </c>
      <c r="K2349">
        <f>IFERROR(VLOOKUP(D2349:D3061,'Факторы ликвидности'!C$4:L$2204,6,FALSE),0)</f>
        <v>0</v>
      </c>
      <c r="L2349">
        <f>IFERROR(VLOOKUP(D2349:D3061,'Факторы ликвидности'!C$4:L$2204,7,FALSE),0)</f>
        <v>0</v>
      </c>
      <c r="M2349">
        <f>IFERROR(VLOOKUP(D2349:D3061,'Факторы ликвидности'!C$4:L$2204,8,FALSE),0)</f>
        <v>0</v>
      </c>
      <c r="N2349">
        <f>IFERROR(VLOOKUP(D2349:D3061,'Факторы ликвидности'!C$4:L$2204,10,FALSE),0)</f>
        <v>0</v>
      </c>
    </row>
    <row r="2350" spans="3:14" x14ac:dyDescent="0.3">
      <c r="C2350" s="16">
        <f t="shared" si="41"/>
        <v>5</v>
      </c>
      <c r="D2350" s="17">
        <v>41446</v>
      </c>
      <c r="E2350">
        <f>IFERROR(VLOOKUP(D2349:D3062,'Остатки на корсчетах'!B$3:D$4956,2,FALSE),0)</f>
        <v>999.5</v>
      </c>
      <c r="F2350">
        <f>IFERROR(VLOOKUP(D2350:D3062,Сальдо!C$3:D$4010,2,FALSE),0)</f>
        <v>-331</v>
      </c>
      <c r="G2350">
        <f>IFERROR(VLOOKUP(D2350:D3062,'Факторы ликвидности'!C$4:L$2204,2,FALSE),0)</f>
        <v>-14.24</v>
      </c>
      <c r="H2350">
        <f>IFERROR(VLOOKUP(D2350:D3062,'Факторы ликвидности'!C$4:L$2204,3,FALSE),0)</f>
        <v>38.32</v>
      </c>
      <c r="I2350">
        <f>IFERROR(VLOOKUP(D2350:D3062,'Факторы ликвидности'!C$4:L$2204,4,FALSE),0)</f>
        <v>0</v>
      </c>
      <c r="J2350">
        <f>IFERROR(VLOOKUP(D2350:D3062,'Факторы ликвидности'!C$4:L$2204,5,FALSE),0)</f>
        <v>0</v>
      </c>
      <c r="K2350">
        <f>IFERROR(VLOOKUP(D2350:D3062,'Факторы ликвидности'!C$4:L$2204,6,FALSE),0)</f>
        <v>0</v>
      </c>
      <c r="L2350">
        <f>IFERROR(VLOOKUP(D2350:D3062,'Факторы ликвидности'!C$4:L$2204,7,FALSE),0)</f>
        <v>0</v>
      </c>
      <c r="M2350">
        <f>IFERROR(VLOOKUP(D2350:D3062,'Факторы ликвидности'!C$4:L$2204,8,FALSE),0)</f>
        <v>0</v>
      </c>
      <c r="N2350">
        <f>IFERROR(VLOOKUP(D2350:D3062,'Факторы ликвидности'!C$4:L$2204,10,FALSE),0)</f>
        <v>-52.8</v>
      </c>
    </row>
    <row r="2351" spans="3:14" x14ac:dyDescent="0.3">
      <c r="C2351" s="16">
        <f t="shared" si="41"/>
        <v>4</v>
      </c>
      <c r="D2351" s="17">
        <v>41445</v>
      </c>
      <c r="E2351">
        <f>IFERROR(VLOOKUP(D2350:D3063,'Остатки на корсчетах'!B$3:D$4956,2,FALSE),0)</f>
        <v>891.6</v>
      </c>
      <c r="F2351">
        <f>IFERROR(VLOOKUP(D2351:D3063,Сальдо!C$3:D$4010,2,FALSE),0)</f>
        <v>-145.69999999999999</v>
      </c>
      <c r="G2351">
        <f>IFERROR(VLOOKUP(D2351:D3063,'Факторы ликвидности'!C$4:L$2204,2,FALSE),0)</f>
        <v>-12.79</v>
      </c>
      <c r="H2351">
        <f>IFERROR(VLOOKUP(D2351:D3063,'Факторы ликвидности'!C$4:L$2204,3,FALSE),0)</f>
        <v>-53.48</v>
      </c>
      <c r="I2351">
        <f>IFERROR(VLOOKUP(D2351:D3063,'Факторы ликвидности'!C$4:L$2204,4,FALSE),0)</f>
        <v>0</v>
      </c>
      <c r="J2351">
        <f>IFERROR(VLOOKUP(D2351:D3063,'Факторы ликвидности'!C$4:L$2204,5,FALSE),0)</f>
        <v>0</v>
      </c>
      <c r="K2351">
        <f>IFERROR(VLOOKUP(D2351:D3063,'Факторы ликвидности'!C$4:L$2204,6,FALSE),0)</f>
        <v>0</v>
      </c>
      <c r="L2351">
        <f>IFERROR(VLOOKUP(D2351:D3063,'Факторы ликвидности'!C$4:L$2204,7,FALSE),0)</f>
        <v>0</v>
      </c>
      <c r="M2351">
        <f>IFERROR(VLOOKUP(D2351:D3063,'Факторы ликвидности'!C$4:L$2204,8,FALSE),0)</f>
        <v>0</v>
      </c>
      <c r="N2351">
        <f>IFERROR(VLOOKUP(D2351:D3063,'Факторы ликвидности'!C$4:L$2204,10,FALSE),0)</f>
        <v>180.56</v>
      </c>
    </row>
    <row r="2352" spans="3:14" x14ac:dyDescent="0.3">
      <c r="C2352" s="16">
        <f t="shared" si="41"/>
        <v>3</v>
      </c>
      <c r="D2352" s="17">
        <v>41444</v>
      </c>
      <c r="E2352">
        <f>IFERROR(VLOOKUP(D2351:D3064,'Остатки на корсчетах'!B$3:D$4956,2,FALSE),0)</f>
        <v>920.7</v>
      </c>
      <c r="F2352">
        <f>IFERROR(VLOOKUP(D2352:D3064,Сальдо!C$3:D$4010,2,FALSE),0)</f>
        <v>-173.6</v>
      </c>
      <c r="G2352">
        <f>IFERROR(VLOOKUP(D2352:D3064,'Факторы ликвидности'!C$4:L$2204,2,FALSE),0)</f>
        <v>1.17</v>
      </c>
      <c r="H2352">
        <f>IFERROR(VLOOKUP(D2352:D3064,'Факторы ликвидности'!C$4:L$2204,3,FALSE),0)</f>
        <v>6.37</v>
      </c>
      <c r="I2352">
        <f>IFERROR(VLOOKUP(D2352:D3064,'Факторы ликвидности'!C$4:L$2204,4,FALSE),0)</f>
        <v>0</v>
      </c>
      <c r="J2352">
        <f>IFERROR(VLOOKUP(D2352:D3064,'Факторы ликвидности'!C$4:L$2204,5,FALSE),0)</f>
        <v>0</v>
      </c>
      <c r="K2352">
        <f>IFERROR(VLOOKUP(D2352:D3064,'Факторы ликвидности'!C$4:L$2204,6,FALSE),0)</f>
        <v>0</v>
      </c>
      <c r="L2352">
        <f>IFERROR(VLOOKUP(D2352:D3064,'Факторы ликвидности'!C$4:L$2204,7,FALSE),0)</f>
        <v>0</v>
      </c>
      <c r="M2352">
        <f>IFERROR(VLOOKUP(D2352:D3064,'Факторы ликвидности'!C$4:L$2204,8,FALSE),0)</f>
        <v>-6.91</v>
      </c>
      <c r="N2352">
        <f>IFERROR(VLOOKUP(D2352:D3064,'Факторы ликвидности'!C$4:L$2204,10,FALSE),0)</f>
        <v>-23.6</v>
      </c>
    </row>
    <row r="2353" spans="3:14" x14ac:dyDescent="0.3">
      <c r="C2353" s="18">
        <f t="shared" si="41"/>
        <v>2</v>
      </c>
      <c r="D2353" s="8">
        <v>41443</v>
      </c>
      <c r="E2353">
        <f>IFERROR(VLOOKUP(D2352:D3065,'Остатки на корсчетах'!B$3:D$4956,2,FALSE),0)</f>
        <v>886.9</v>
      </c>
      <c r="F2353">
        <f>IFERROR(VLOOKUP(D2353:D3065,Сальдо!C$3:D$4010,2,FALSE),0)</f>
        <v>-284.7</v>
      </c>
      <c r="G2353">
        <f>IFERROR(VLOOKUP(D2353:D3065,'Факторы ликвидности'!C$4:L$2204,2,FALSE),0)</f>
        <v>6.55</v>
      </c>
      <c r="H2353">
        <f>IFERROR(VLOOKUP(D2353:D3065,'Факторы ликвидности'!C$4:L$2204,3,FALSE),0)</f>
        <v>12.86</v>
      </c>
      <c r="I2353">
        <f>IFERROR(VLOOKUP(D2353:D3065,'Факторы ликвидности'!C$4:L$2204,4,FALSE),0)</f>
        <v>0</v>
      </c>
      <c r="J2353">
        <f>IFERROR(VLOOKUP(D2353:D3065,'Факторы ликвидности'!C$4:L$2204,5,FALSE),0)</f>
        <v>0</v>
      </c>
      <c r="K2353">
        <f>IFERROR(VLOOKUP(D2353:D3065,'Факторы ликвидности'!C$4:L$2204,6,FALSE),0)</f>
        <v>0</v>
      </c>
      <c r="L2353">
        <f>IFERROR(VLOOKUP(D2353:D3065,'Факторы ликвидности'!C$4:L$2204,7,FALSE),0)</f>
        <v>0</v>
      </c>
      <c r="M2353">
        <f>IFERROR(VLOOKUP(D2353:D3065,'Факторы ликвидности'!C$4:L$2204,8,FALSE),0)</f>
        <v>-3.92</v>
      </c>
      <c r="N2353">
        <f>IFERROR(VLOOKUP(D2353:D3065,'Факторы ликвидности'!C$4:L$2204,10,FALSE),0)</f>
        <v>20.53</v>
      </c>
    </row>
    <row r="2354" spans="3:14" x14ac:dyDescent="0.3">
      <c r="C2354" s="18">
        <f t="shared" si="41"/>
        <v>1</v>
      </c>
      <c r="D2354" s="8">
        <v>41442</v>
      </c>
      <c r="E2354">
        <f>IFERROR(VLOOKUP(D2353:D3066,'Остатки на корсчетах'!B$3:D$4956,2,FALSE),0)</f>
        <v>846.6</v>
      </c>
      <c r="F2354">
        <f>IFERROR(VLOOKUP(D2354:D3066,Сальдо!C$3:D$4010,2,FALSE),0)</f>
        <v>-214</v>
      </c>
      <c r="G2354">
        <f>IFERROR(VLOOKUP(D2354:D3066,'Факторы ликвидности'!C$4:L$2204,2,FALSE),0)</f>
        <v>17.32</v>
      </c>
      <c r="H2354">
        <f>IFERROR(VLOOKUP(D2354:D3066,'Факторы ликвидности'!C$4:L$2204,3,FALSE),0)</f>
        <v>-46.35</v>
      </c>
      <c r="I2354">
        <f>IFERROR(VLOOKUP(D2354:D3066,'Факторы ликвидности'!C$4:L$2204,4,FALSE),0)</f>
        <v>0</v>
      </c>
      <c r="J2354">
        <f>IFERROR(VLOOKUP(D2354:D3066,'Факторы ликвидности'!C$4:L$2204,5,FALSE),0)</f>
        <v>0</v>
      </c>
      <c r="K2354">
        <f>IFERROR(VLOOKUP(D2354:D3066,'Факторы ликвидности'!C$4:L$2204,6,FALSE),0)</f>
        <v>0</v>
      </c>
      <c r="L2354">
        <f>IFERROR(VLOOKUP(D2354:D3066,'Факторы ликвидности'!C$4:L$2204,7,FALSE),0)</f>
        <v>0</v>
      </c>
      <c r="M2354">
        <f>IFERROR(VLOOKUP(D2354:D3066,'Факторы ликвидности'!C$4:L$2204,8,FALSE),0)</f>
        <v>0.2</v>
      </c>
      <c r="N2354">
        <f>IFERROR(VLOOKUP(D2354:D3066,'Факторы ликвидности'!C$4:L$2204,10,FALSE),0)</f>
        <v>71.209999999999994</v>
      </c>
    </row>
    <row r="2355" spans="3:14" x14ac:dyDescent="0.3">
      <c r="C2355" s="18">
        <f t="shared" si="41"/>
        <v>7</v>
      </c>
      <c r="D2355" s="19">
        <v>41441</v>
      </c>
      <c r="E2355">
        <f>IFERROR(VLOOKUP(D2354:D3067,'Остатки на корсчетах'!B$3:D$4956,2,FALSE),0)</f>
        <v>0</v>
      </c>
      <c r="F2355">
        <f>IFERROR(VLOOKUP(D2355:D3067,Сальдо!C$3:D$4010,2,FALSE),0)</f>
        <v>0</v>
      </c>
      <c r="G2355">
        <f>IFERROR(VLOOKUP(D2355:D3067,'Факторы ликвидности'!C$4:L$2204,2,FALSE),0)</f>
        <v>0</v>
      </c>
      <c r="H2355">
        <f>IFERROR(VLOOKUP(D2355:D3067,'Факторы ликвидности'!C$4:L$2204,3,FALSE),0)</f>
        <v>0</v>
      </c>
      <c r="I2355">
        <f>IFERROR(VLOOKUP(D2355:D3067,'Факторы ликвидности'!C$4:L$2204,4,FALSE),0)</f>
        <v>0</v>
      </c>
      <c r="J2355">
        <f>IFERROR(VLOOKUP(D2355:D3067,'Факторы ликвидности'!C$4:L$2204,5,FALSE),0)</f>
        <v>0</v>
      </c>
      <c r="K2355">
        <f>IFERROR(VLOOKUP(D2355:D3067,'Факторы ликвидности'!C$4:L$2204,6,FALSE),0)</f>
        <v>0</v>
      </c>
      <c r="L2355">
        <f>IFERROR(VLOOKUP(D2355:D3067,'Факторы ликвидности'!C$4:L$2204,7,FALSE),0)</f>
        <v>0</v>
      </c>
      <c r="M2355">
        <f>IFERROR(VLOOKUP(D2355:D3067,'Факторы ликвидности'!C$4:L$2204,8,FALSE),0)</f>
        <v>0</v>
      </c>
      <c r="N2355">
        <f>IFERROR(VLOOKUP(D2355:D3067,'Факторы ликвидности'!C$4:L$2204,10,FALSE),0)</f>
        <v>0</v>
      </c>
    </row>
    <row r="2356" spans="3:14" x14ac:dyDescent="0.3">
      <c r="C2356" s="18">
        <f t="shared" si="41"/>
        <v>6</v>
      </c>
      <c r="D2356" s="19">
        <v>41440</v>
      </c>
      <c r="E2356">
        <f>IFERROR(VLOOKUP(D2355:D3068,'Остатки на корсчетах'!B$3:D$4956,2,FALSE),0)</f>
        <v>0</v>
      </c>
      <c r="F2356">
        <f>IFERROR(VLOOKUP(D2356:D3068,Сальдо!C$3:D$4010,2,FALSE),0)</f>
        <v>0</v>
      </c>
      <c r="G2356">
        <f>IFERROR(VLOOKUP(D2356:D3068,'Факторы ликвидности'!C$4:L$2204,2,FALSE),0)</f>
        <v>0</v>
      </c>
      <c r="H2356">
        <f>IFERROR(VLOOKUP(D2356:D3068,'Факторы ликвидности'!C$4:L$2204,3,FALSE),0)</f>
        <v>0</v>
      </c>
      <c r="I2356">
        <f>IFERROR(VLOOKUP(D2356:D3068,'Факторы ликвидности'!C$4:L$2204,4,FALSE),0)</f>
        <v>0</v>
      </c>
      <c r="J2356">
        <f>IFERROR(VLOOKUP(D2356:D3068,'Факторы ликвидности'!C$4:L$2204,5,FALSE),0)</f>
        <v>0</v>
      </c>
      <c r="K2356">
        <f>IFERROR(VLOOKUP(D2356:D3068,'Факторы ликвидности'!C$4:L$2204,6,FALSE),0)</f>
        <v>0</v>
      </c>
      <c r="L2356">
        <f>IFERROR(VLOOKUP(D2356:D3068,'Факторы ликвидности'!C$4:L$2204,7,FALSE),0)</f>
        <v>0</v>
      </c>
      <c r="M2356">
        <f>IFERROR(VLOOKUP(D2356:D3068,'Факторы ликвидности'!C$4:L$2204,8,FALSE),0)</f>
        <v>0</v>
      </c>
      <c r="N2356">
        <f>IFERROR(VLOOKUP(D2356:D3068,'Факторы ликвидности'!C$4:L$2204,10,FALSE),0)</f>
        <v>0</v>
      </c>
    </row>
    <row r="2357" spans="3:14" x14ac:dyDescent="0.3">
      <c r="C2357" s="18">
        <f t="shared" si="41"/>
        <v>5</v>
      </c>
      <c r="D2357" s="19">
        <v>41439</v>
      </c>
      <c r="E2357">
        <f>IFERROR(VLOOKUP(D2356:D3069,'Остатки на корсчетах'!B$3:D$4956,2,FALSE),0)</f>
        <v>854.2</v>
      </c>
      <c r="F2357">
        <f>IFERROR(VLOOKUP(D2357:D3069,Сальдо!C$3:D$4010,2,FALSE),0)</f>
        <v>-197.5</v>
      </c>
      <c r="G2357">
        <f>IFERROR(VLOOKUP(D2357:D3069,'Факторы ликвидности'!C$4:L$2204,2,FALSE),0)</f>
        <v>-43.81</v>
      </c>
      <c r="H2357">
        <f>IFERROR(VLOOKUP(D2357:D3069,'Факторы ликвидности'!C$4:L$2204,3,FALSE),0)</f>
        <v>20.86</v>
      </c>
      <c r="I2357">
        <f>IFERROR(VLOOKUP(D2357:D3069,'Факторы ликвидности'!C$4:L$2204,4,FALSE),0)</f>
        <v>0</v>
      </c>
      <c r="J2357">
        <f>IFERROR(VLOOKUP(D2357:D3069,'Факторы ликвидности'!C$4:L$2204,5,FALSE),0)</f>
        <v>0</v>
      </c>
      <c r="K2357">
        <f>IFERROR(VLOOKUP(D2357:D3069,'Факторы ликвидности'!C$4:L$2204,6,FALSE),0)</f>
        <v>0</v>
      </c>
      <c r="L2357">
        <f>IFERROR(VLOOKUP(D2357:D3069,'Факторы ликвидности'!C$4:L$2204,7,FALSE),0)</f>
        <v>0</v>
      </c>
      <c r="M2357">
        <f>IFERROR(VLOOKUP(D2357:D3069,'Факторы ликвидности'!C$4:L$2204,8,FALSE),0)</f>
        <v>0</v>
      </c>
      <c r="N2357">
        <f>IFERROR(VLOOKUP(D2357:D3069,'Факторы ликвидности'!C$4:L$2204,10,FALSE),0)</f>
        <v>21.83</v>
      </c>
    </row>
    <row r="2358" spans="3:14" x14ac:dyDescent="0.3">
      <c r="C2358" s="18">
        <f t="shared" si="41"/>
        <v>4</v>
      </c>
      <c r="D2358" s="19">
        <v>41438</v>
      </c>
      <c r="E2358">
        <f>IFERROR(VLOOKUP(D2357:D3070,'Остатки на корсчетах'!B$3:D$4956,2,FALSE),0)</f>
        <v>898.9</v>
      </c>
      <c r="F2358">
        <f>IFERROR(VLOOKUP(D2358:D3070,Сальдо!C$3:D$4010,2,FALSE),0)</f>
        <v>-192.3</v>
      </c>
      <c r="G2358">
        <f>IFERROR(VLOOKUP(D2358:D3070,'Факторы ликвидности'!C$4:L$2204,2,FALSE),0)</f>
        <v>-25.6</v>
      </c>
      <c r="H2358">
        <f>IFERROR(VLOOKUP(D2358:D3070,'Факторы ликвидности'!C$4:L$2204,3,FALSE),0)</f>
        <v>-14.11</v>
      </c>
      <c r="I2358">
        <f>IFERROR(VLOOKUP(D2358:D3070,'Факторы ликвидности'!C$4:L$2204,4,FALSE),0)</f>
        <v>0</v>
      </c>
      <c r="J2358">
        <f>IFERROR(VLOOKUP(D2358:D3070,'Факторы ликвидности'!C$4:L$2204,5,FALSE),0)</f>
        <v>0</v>
      </c>
      <c r="K2358">
        <f>IFERROR(VLOOKUP(D2358:D3070,'Факторы ликвидности'!C$4:L$2204,6,FALSE),0)</f>
        <v>0</v>
      </c>
      <c r="L2358">
        <f>IFERROR(VLOOKUP(D2358:D3070,'Факторы ликвидности'!C$4:L$2204,7,FALSE),0)</f>
        <v>0</v>
      </c>
      <c r="M2358">
        <f>IFERROR(VLOOKUP(D2358:D3070,'Факторы ликвидности'!C$4:L$2204,8,FALSE),0)</f>
        <v>0</v>
      </c>
      <c r="N2358">
        <f>IFERROR(VLOOKUP(D2358:D3070,'Факторы ликвидности'!C$4:L$2204,10,FALSE),0)</f>
        <v>1.41</v>
      </c>
    </row>
    <row r="2359" spans="3:14" x14ac:dyDescent="0.3">
      <c r="C2359" s="18">
        <f t="shared" si="41"/>
        <v>3</v>
      </c>
      <c r="D2359" s="19">
        <v>41437</v>
      </c>
      <c r="E2359">
        <f>IFERROR(VLOOKUP(D2358:D3071,'Остатки на корсчетах'!B$3:D$4956,2,FALSE),0)</f>
        <v>0</v>
      </c>
      <c r="F2359">
        <f>IFERROR(VLOOKUP(D2359:D3071,Сальдо!C$3:D$4010,2,FALSE),0)</f>
        <v>0</v>
      </c>
      <c r="G2359">
        <f>IFERROR(VLOOKUP(D2359:D3071,'Факторы ликвидности'!C$4:L$2204,2,FALSE),0)</f>
        <v>0</v>
      </c>
      <c r="H2359">
        <f>IFERROR(VLOOKUP(D2359:D3071,'Факторы ликвидности'!C$4:L$2204,3,FALSE),0)</f>
        <v>0</v>
      </c>
      <c r="I2359">
        <f>IFERROR(VLOOKUP(D2359:D3071,'Факторы ликвидности'!C$4:L$2204,4,FALSE),0)</f>
        <v>0</v>
      </c>
      <c r="J2359">
        <f>IFERROR(VLOOKUP(D2359:D3071,'Факторы ликвидности'!C$4:L$2204,5,FALSE),0)</f>
        <v>0</v>
      </c>
      <c r="K2359">
        <f>IFERROR(VLOOKUP(D2359:D3071,'Факторы ликвидности'!C$4:L$2204,6,FALSE),0)</f>
        <v>0</v>
      </c>
      <c r="L2359">
        <f>IFERROR(VLOOKUP(D2359:D3071,'Факторы ликвидности'!C$4:L$2204,7,FALSE),0)</f>
        <v>0</v>
      </c>
      <c r="M2359">
        <f>IFERROR(VLOOKUP(D2359:D3071,'Факторы ликвидности'!C$4:L$2204,8,FALSE),0)</f>
        <v>0</v>
      </c>
      <c r="N2359">
        <f>IFERROR(VLOOKUP(D2359:D3071,'Факторы ликвидности'!C$4:L$2204,10,FALSE),0)</f>
        <v>0</v>
      </c>
    </row>
    <row r="2360" spans="3:14" x14ac:dyDescent="0.3">
      <c r="C2360" s="16">
        <f t="shared" si="41"/>
        <v>2</v>
      </c>
      <c r="D2360" s="17">
        <v>41436</v>
      </c>
      <c r="E2360">
        <f>IFERROR(VLOOKUP(D2359:D3072,'Остатки на корсчетах'!B$3:D$4956,2,FALSE),0)</f>
        <v>889</v>
      </c>
      <c r="F2360">
        <f>IFERROR(VLOOKUP(D2360:D3072,Сальдо!C$3:D$4010,2,FALSE),0)</f>
        <v>-261.10000000000002</v>
      </c>
      <c r="G2360">
        <f>IFERROR(VLOOKUP(D2360:D3072,'Факторы ликвидности'!C$4:L$2204,2,FALSE),0)</f>
        <v>-30.48</v>
      </c>
      <c r="H2360">
        <f>IFERROR(VLOOKUP(D2360:D3072,'Факторы ликвидности'!C$4:L$2204,3,FALSE),0)</f>
        <v>16.13</v>
      </c>
      <c r="I2360">
        <f>IFERROR(VLOOKUP(D2360:D3072,'Факторы ликвидности'!C$4:L$2204,4,FALSE),0)</f>
        <v>0</v>
      </c>
      <c r="J2360">
        <f>IFERROR(VLOOKUP(D2360:D3072,'Факторы ликвидности'!C$4:L$2204,5,FALSE),0)</f>
        <v>0</v>
      </c>
      <c r="K2360">
        <f>IFERROR(VLOOKUP(D2360:D3072,'Факторы ликвидности'!C$4:L$2204,6,FALSE),0)</f>
        <v>0</v>
      </c>
      <c r="L2360">
        <f>IFERROR(VLOOKUP(D2360:D3072,'Факторы ликвидности'!C$4:L$2204,7,FALSE),0)</f>
        <v>0</v>
      </c>
      <c r="M2360">
        <f>IFERROR(VLOOKUP(D2360:D3072,'Факторы ликвидности'!C$4:L$2204,8,FALSE),0)</f>
        <v>0</v>
      </c>
      <c r="N2360">
        <f>IFERROR(VLOOKUP(D2360:D3072,'Факторы ликвидности'!C$4:L$2204,10,FALSE),0)</f>
        <v>30.73</v>
      </c>
    </row>
    <row r="2361" spans="3:14" x14ac:dyDescent="0.3">
      <c r="C2361" s="16">
        <f t="shared" si="41"/>
        <v>1</v>
      </c>
      <c r="D2361" s="17">
        <v>41435</v>
      </c>
      <c r="E2361">
        <f>IFERROR(VLOOKUP(D2360:D3073,'Остатки на корсчетах'!B$3:D$4956,2,FALSE),0)</f>
        <v>690.7</v>
      </c>
      <c r="F2361">
        <f>IFERROR(VLOOKUP(D2361:D3073,Сальдо!C$3:D$4010,2,FALSE),0)</f>
        <v>-44.3</v>
      </c>
      <c r="G2361">
        <f>IFERROR(VLOOKUP(D2361:D3073,'Факторы ликвидности'!C$4:L$2204,2,FALSE),0)</f>
        <v>-10.34</v>
      </c>
      <c r="H2361">
        <f>IFERROR(VLOOKUP(D2361:D3073,'Факторы ликвидности'!C$4:L$2204,3,FALSE),0)</f>
        <v>29.62</v>
      </c>
      <c r="I2361">
        <f>IFERROR(VLOOKUP(D2361:D3073,'Факторы ликвидности'!C$4:L$2204,4,FALSE),0)</f>
        <v>0</v>
      </c>
      <c r="J2361">
        <f>IFERROR(VLOOKUP(D2361:D3073,'Факторы ликвидности'!C$4:L$2204,5,FALSE),0)</f>
        <v>0</v>
      </c>
      <c r="K2361">
        <f>IFERROR(VLOOKUP(D2361:D3073,'Факторы ликвидности'!C$4:L$2204,6,FALSE),0)</f>
        <v>0</v>
      </c>
      <c r="L2361">
        <f>IFERROR(VLOOKUP(D2361:D3073,'Факторы ликвидности'!C$4:L$2204,7,FALSE),0)</f>
        <v>0</v>
      </c>
      <c r="M2361">
        <f>IFERROR(VLOOKUP(D2361:D3073,'Факторы ликвидности'!C$4:L$2204,8,FALSE),0)</f>
        <v>0</v>
      </c>
      <c r="N2361">
        <f>IFERROR(VLOOKUP(D2361:D3073,'Факторы ликвидности'!C$4:L$2204,10,FALSE),0)</f>
        <v>185.49</v>
      </c>
    </row>
    <row r="2362" spans="3:14" x14ac:dyDescent="0.3">
      <c r="C2362" s="16">
        <f t="shared" si="41"/>
        <v>7</v>
      </c>
      <c r="D2362" s="17">
        <v>41434</v>
      </c>
      <c r="E2362">
        <f>IFERROR(VLOOKUP(D2361:D3074,'Остатки на корсчетах'!B$3:D$4956,2,FALSE),0)</f>
        <v>0</v>
      </c>
      <c r="F2362">
        <f>IFERROR(VLOOKUP(D2362:D3074,Сальдо!C$3:D$4010,2,FALSE),0)</f>
        <v>0</v>
      </c>
      <c r="G2362">
        <f>IFERROR(VLOOKUP(D2362:D3074,'Факторы ликвидности'!C$4:L$2204,2,FALSE),0)</f>
        <v>0</v>
      </c>
      <c r="H2362">
        <f>IFERROR(VLOOKUP(D2362:D3074,'Факторы ликвидности'!C$4:L$2204,3,FALSE),0)</f>
        <v>0</v>
      </c>
      <c r="I2362">
        <f>IFERROR(VLOOKUP(D2362:D3074,'Факторы ликвидности'!C$4:L$2204,4,FALSE),0)</f>
        <v>0</v>
      </c>
      <c r="J2362">
        <f>IFERROR(VLOOKUP(D2362:D3074,'Факторы ликвидности'!C$4:L$2204,5,FALSE),0)</f>
        <v>0</v>
      </c>
      <c r="K2362">
        <f>IFERROR(VLOOKUP(D2362:D3074,'Факторы ликвидности'!C$4:L$2204,6,FALSE),0)</f>
        <v>0</v>
      </c>
      <c r="L2362">
        <f>IFERROR(VLOOKUP(D2362:D3074,'Факторы ликвидности'!C$4:L$2204,7,FALSE),0)</f>
        <v>0</v>
      </c>
      <c r="M2362">
        <f>IFERROR(VLOOKUP(D2362:D3074,'Факторы ликвидности'!C$4:L$2204,8,FALSE),0)</f>
        <v>0</v>
      </c>
      <c r="N2362">
        <f>IFERROR(VLOOKUP(D2362:D3074,'Факторы ликвидности'!C$4:L$2204,10,FALSE),0)</f>
        <v>0</v>
      </c>
    </row>
    <row r="2363" spans="3:14" x14ac:dyDescent="0.3">
      <c r="C2363" s="16">
        <f t="shared" si="41"/>
        <v>6</v>
      </c>
      <c r="D2363" s="17">
        <v>41433</v>
      </c>
      <c r="E2363">
        <f>IFERROR(VLOOKUP(D2362:D3075,'Остатки на корсчетах'!B$3:D$4956,2,FALSE),0)</f>
        <v>0</v>
      </c>
      <c r="F2363">
        <f>IFERROR(VLOOKUP(D2363:D3075,Сальдо!C$3:D$4010,2,FALSE),0)</f>
        <v>0</v>
      </c>
      <c r="G2363">
        <f>IFERROR(VLOOKUP(D2363:D3075,'Факторы ликвидности'!C$4:L$2204,2,FALSE),0)</f>
        <v>0</v>
      </c>
      <c r="H2363">
        <f>IFERROR(VLOOKUP(D2363:D3075,'Факторы ликвидности'!C$4:L$2204,3,FALSE),0)</f>
        <v>0</v>
      </c>
      <c r="I2363">
        <f>IFERROR(VLOOKUP(D2363:D3075,'Факторы ликвидности'!C$4:L$2204,4,FALSE),0)</f>
        <v>0</v>
      </c>
      <c r="J2363">
        <f>IFERROR(VLOOKUP(D2363:D3075,'Факторы ликвидности'!C$4:L$2204,5,FALSE),0)</f>
        <v>0</v>
      </c>
      <c r="K2363">
        <f>IFERROR(VLOOKUP(D2363:D3075,'Факторы ликвидности'!C$4:L$2204,6,FALSE),0)</f>
        <v>0</v>
      </c>
      <c r="L2363">
        <f>IFERROR(VLOOKUP(D2363:D3075,'Факторы ликвидности'!C$4:L$2204,7,FALSE),0)</f>
        <v>0</v>
      </c>
      <c r="M2363">
        <f>IFERROR(VLOOKUP(D2363:D3075,'Факторы ликвидности'!C$4:L$2204,8,FALSE),0)</f>
        <v>0</v>
      </c>
      <c r="N2363">
        <f>IFERROR(VLOOKUP(D2363:D3075,'Факторы ликвидности'!C$4:L$2204,10,FALSE),0)</f>
        <v>0</v>
      </c>
    </row>
    <row r="2364" spans="3:14" x14ac:dyDescent="0.3">
      <c r="C2364" s="16">
        <f t="shared" si="41"/>
        <v>5</v>
      </c>
      <c r="D2364" s="17">
        <v>41432</v>
      </c>
      <c r="E2364">
        <f>IFERROR(VLOOKUP(D2363:D3076,'Остатки на корсчетах'!B$3:D$4956,2,FALSE),0)</f>
        <v>728.3</v>
      </c>
      <c r="F2364">
        <f>IFERROR(VLOOKUP(D2364:D3076,Сальдо!C$3:D$4010,2,FALSE),0)</f>
        <v>-173.9</v>
      </c>
      <c r="G2364">
        <f>IFERROR(VLOOKUP(D2364:D3076,'Факторы ликвидности'!C$4:L$2204,2,FALSE),0)</f>
        <v>-55.67</v>
      </c>
      <c r="H2364">
        <f>IFERROR(VLOOKUP(D2364:D3076,'Факторы ликвидности'!C$4:L$2204,3,FALSE),0)</f>
        <v>153.58000000000001</v>
      </c>
      <c r="I2364">
        <f>IFERROR(VLOOKUP(D2364:D3076,'Факторы ликвидности'!C$4:L$2204,4,FALSE),0)</f>
        <v>0</v>
      </c>
      <c r="J2364">
        <f>IFERROR(VLOOKUP(D2364:D3076,'Факторы ликвидности'!C$4:L$2204,5,FALSE),0)</f>
        <v>0</v>
      </c>
      <c r="K2364">
        <f>IFERROR(VLOOKUP(D2364:D3076,'Факторы ликвидности'!C$4:L$2204,6,FALSE),0)</f>
        <v>0</v>
      </c>
      <c r="L2364">
        <f>IFERROR(VLOOKUP(D2364:D3076,'Факторы ликвидности'!C$4:L$2204,7,FALSE),0)</f>
        <v>0</v>
      </c>
      <c r="M2364">
        <f>IFERROR(VLOOKUP(D2364:D3076,'Факторы ликвидности'!C$4:L$2204,8,FALSE),0)</f>
        <v>0</v>
      </c>
      <c r="N2364">
        <f>IFERROR(VLOOKUP(D2364:D3076,'Факторы ликвидности'!C$4:L$2204,10,FALSE),0)</f>
        <v>-132.61000000000001</v>
      </c>
    </row>
    <row r="2365" spans="3:14" x14ac:dyDescent="0.3">
      <c r="C2365" s="16">
        <f t="shared" si="41"/>
        <v>4</v>
      </c>
      <c r="D2365" s="17">
        <v>41431</v>
      </c>
      <c r="E2365">
        <f>IFERROR(VLOOKUP(D2364:D3077,'Остатки на корсчетах'!B$3:D$4956,2,FALSE),0)</f>
        <v>844.8</v>
      </c>
      <c r="F2365">
        <f>IFERROR(VLOOKUP(D2365:D3077,Сальдо!C$3:D$4010,2,FALSE),0)</f>
        <v>-219.2</v>
      </c>
      <c r="G2365">
        <f>IFERROR(VLOOKUP(D2365:D3077,'Факторы ликвидности'!C$4:L$2204,2,FALSE),0)</f>
        <v>-40.81</v>
      </c>
      <c r="H2365">
        <f>IFERROR(VLOOKUP(D2365:D3077,'Факторы ликвидности'!C$4:L$2204,3,FALSE),0)</f>
        <v>3.82</v>
      </c>
      <c r="I2365">
        <f>IFERROR(VLOOKUP(D2365:D3077,'Факторы ликвидности'!C$4:L$2204,4,FALSE),0)</f>
        <v>0</v>
      </c>
      <c r="J2365">
        <f>IFERROR(VLOOKUP(D2365:D3077,'Факторы ликвидности'!C$4:L$2204,5,FALSE),0)</f>
        <v>0</v>
      </c>
      <c r="K2365">
        <f>IFERROR(VLOOKUP(D2365:D3077,'Факторы ликвидности'!C$4:L$2204,6,FALSE),0)</f>
        <v>0</v>
      </c>
      <c r="L2365">
        <f>IFERROR(VLOOKUP(D2365:D3077,'Факторы ликвидности'!C$4:L$2204,7,FALSE),0)</f>
        <v>0</v>
      </c>
      <c r="M2365">
        <f>IFERROR(VLOOKUP(D2365:D3077,'Факторы ликвидности'!C$4:L$2204,8,FALSE),0)</f>
        <v>0</v>
      </c>
      <c r="N2365">
        <f>IFERROR(VLOOKUP(D2365:D3077,'Факторы ликвидности'!C$4:L$2204,10,FALSE),0)</f>
        <v>-77.290000000000006</v>
      </c>
    </row>
    <row r="2366" spans="3:14" x14ac:dyDescent="0.3">
      <c r="C2366" s="16">
        <f t="shared" si="41"/>
        <v>3</v>
      </c>
      <c r="D2366" s="17">
        <v>41430</v>
      </c>
      <c r="E2366">
        <f>IFERROR(VLOOKUP(D2365:D3078,'Остатки на корсчетах'!B$3:D$4956,2,FALSE),0)</f>
        <v>1122.4000000000001</v>
      </c>
      <c r="F2366">
        <f>IFERROR(VLOOKUP(D2366:D3078,Сальдо!C$3:D$4010,2,FALSE),0)</f>
        <v>-602.9</v>
      </c>
      <c r="G2366">
        <f>IFERROR(VLOOKUP(D2366:D3078,'Факторы ликвидности'!C$4:L$2204,2,FALSE),0)</f>
        <v>-12.95</v>
      </c>
      <c r="H2366">
        <f>IFERROR(VLOOKUP(D2366:D3078,'Факторы ликвидности'!C$4:L$2204,3,FALSE),0)</f>
        <v>144.25</v>
      </c>
      <c r="I2366">
        <f>IFERROR(VLOOKUP(D2366:D3078,'Факторы ликвидности'!C$4:L$2204,4,FALSE),0)</f>
        <v>0</v>
      </c>
      <c r="J2366">
        <f>IFERROR(VLOOKUP(D2366:D3078,'Факторы ликвидности'!C$4:L$2204,5,FALSE),0)</f>
        <v>0</v>
      </c>
      <c r="K2366">
        <f>IFERROR(VLOOKUP(D2366:D3078,'Факторы ликвидности'!C$4:L$2204,6,FALSE),0)</f>
        <v>0</v>
      </c>
      <c r="L2366">
        <f>IFERROR(VLOOKUP(D2366:D3078,'Факторы ликвидности'!C$4:L$2204,7,FALSE),0)</f>
        <v>0</v>
      </c>
      <c r="M2366">
        <f>IFERROR(VLOOKUP(D2366:D3078,'Факторы ликвидности'!C$4:L$2204,8,FALSE),0)</f>
        <v>0</v>
      </c>
      <c r="N2366">
        <f>IFERROR(VLOOKUP(D2366:D3078,'Факторы ликвидности'!C$4:L$2204,10,FALSE),0)</f>
        <v>-406.62</v>
      </c>
    </row>
    <row r="2367" spans="3:14" x14ac:dyDescent="0.3">
      <c r="C2367" s="18">
        <f t="shared" si="41"/>
        <v>2</v>
      </c>
      <c r="D2367" s="8">
        <v>41429</v>
      </c>
      <c r="E2367">
        <f>IFERROR(VLOOKUP(D2366:D3079,'Остатки на корсчетах'!B$3:D$4956,2,FALSE),0)</f>
        <v>927.6</v>
      </c>
      <c r="F2367">
        <f>IFERROR(VLOOKUP(D2367:D3079,Сальдо!C$3:D$4010,2,FALSE),0)</f>
        <v>-483.6</v>
      </c>
      <c r="G2367">
        <f>IFERROR(VLOOKUP(D2367:D3079,'Факторы ликвидности'!C$4:L$2204,2,FALSE),0)</f>
        <v>4.57</v>
      </c>
      <c r="H2367">
        <f>IFERROR(VLOOKUP(D2367:D3079,'Факторы ликвидности'!C$4:L$2204,3,FALSE),0)</f>
        <v>164.75</v>
      </c>
      <c r="I2367">
        <f>IFERROR(VLOOKUP(D2367:D3079,'Факторы ликвидности'!C$4:L$2204,4,FALSE),0)</f>
        <v>0</v>
      </c>
      <c r="J2367">
        <f>IFERROR(VLOOKUP(D2367:D3079,'Факторы ликвидности'!C$4:L$2204,5,FALSE),0)</f>
        <v>0</v>
      </c>
      <c r="K2367">
        <f>IFERROR(VLOOKUP(D2367:D3079,'Факторы ликвидности'!C$4:L$2204,6,FALSE),0)</f>
        <v>0</v>
      </c>
      <c r="L2367">
        <f>IFERROR(VLOOKUP(D2367:D3079,'Факторы ликвидности'!C$4:L$2204,7,FALSE),0)</f>
        <v>0</v>
      </c>
      <c r="M2367">
        <f>IFERROR(VLOOKUP(D2367:D3079,'Факторы ликвидности'!C$4:L$2204,8,FALSE),0)</f>
        <v>0</v>
      </c>
      <c r="N2367">
        <f>IFERROR(VLOOKUP(D2367:D3079,'Факторы ликвидности'!C$4:L$2204,10,FALSE),0)</f>
        <v>27.68</v>
      </c>
    </row>
    <row r="2368" spans="3:14" x14ac:dyDescent="0.3">
      <c r="C2368" s="18">
        <f t="shared" si="41"/>
        <v>1</v>
      </c>
      <c r="D2368" s="8">
        <v>41428</v>
      </c>
      <c r="E2368">
        <f>IFERROR(VLOOKUP(D2367:D3080,'Остатки на корсчетах'!B$3:D$4956,2,FALSE),0)</f>
        <v>893.1</v>
      </c>
      <c r="F2368">
        <f>IFERROR(VLOOKUP(D2368:D3080,Сальдо!C$3:D$4010,2,FALSE),0)</f>
        <v>-471.5</v>
      </c>
      <c r="G2368">
        <f>IFERROR(VLOOKUP(D2368:D3080,'Факторы ликвидности'!C$4:L$2204,2,FALSE),0)</f>
        <v>20.010000000000002</v>
      </c>
      <c r="H2368">
        <f>IFERROR(VLOOKUP(D2368:D3080,'Факторы ликвидности'!C$4:L$2204,3,FALSE),0)</f>
        <v>5.25</v>
      </c>
      <c r="I2368">
        <f>IFERROR(VLOOKUP(D2368:D3080,'Факторы ликвидности'!C$4:L$2204,4,FALSE),0)</f>
        <v>0</v>
      </c>
      <c r="J2368">
        <f>IFERROR(VLOOKUP(D2368:D3080,'Факторы ликвидности'!C$4:L$2204,5,FALSE),0)</f>
        <v>0</v>
      </c>
      <c r="K2368">
        <f>IFERROR(VLOOKUP(D2368:D3080,'Факторы ликвидности'!C$4:L$2204,6,FALSE),0)</f>
        <v>0</v>
      </c>
      <c r="L2368">
        <f>IFERROR(VLOOKUP(D2368:D3080,'Факторы ликвидности'!C$4:L$2204,7,FALSE),0)</f>
        <v>0</v>
      </c>
      <c r="M2368">
        <f>IFERROR(VLOOKUP(D2368:D3080,'Факторы ликвидности'!C$4:L$2204,8,FALSE),0)</f>
        <v>0</v>
      </c>
      <c r="N2368">
        <f>IFERROR(VLOOKUP(D2368:D3080,'Факторы ликвидности'!C$4:L$2204,10,FALSE),0)</f>
        <v>10.65</v>
      </c>
    </row>
    <row r="2369" spans="3:14" x14ac:dyDescent="0.3">
      <c r="C2369" s="18">
        <f t="shared" si="41"/>
        <v>7</v>
      </c>
      <c r="D2369" s="19">
        <v>41427</v>
      </c>
      <c r="E2369">
        <f>IFERROR(VLOOKUP(D2368:D3081,'Остатки на корсчетах'!B$3:D$4956,2,FALSE),0)</f>
        <v>0</v>
      </c>
      <c r="F2369">
        <f>IFERROR(VLOOKUP(D2369:D3081,Сальдо!C$3:D$4010,2,FALSE),0)</f>
        <v>0</v>
      </c>
      <c r="G2369">
        <f>IFERROR(VLOOKUP(D2369:D3081,'Факторы ликвидности'!C$4:L$2204,2,FALSE),0)</f>
        <v>0</v>
      </c>
      <c r="H2369">
        <f>IFERROR(VLOOKUP(D2369:D3081,'Факторы ликвидности'!C$4:L$2204,3,FALSE),0)</f>
        <v>0</v>
      </c>
      <c r="I2369">
        <f>IFERROR(VLOOKUP(D2369:D3081,'Факторы ликвидности'!C$4:L$2204,4,FALSE),0)</f>
        <v>0</v>
      </c>
      <c r="J2369">
        <f>IFERROR(VLOOKUP(D2369:D3081,'Факторы ликвидности'!C$4:L$2204,5,FALSE),0)</f>
        <v>0</v>
      </c>
      <c r="K2369">
        <f>IFERROR(VLOOKUP(D2369:D3081,'Факторы ликвидности'!C$4:L$2204,6,FALSE),0)</f>
        <v>0</v>
      </c>
      <c r="L2369">
        <f>IFERROR(VLOOKUP(D2369:D3081,'Факторы ликвидности'!C$4:L$2204,7,FALSE),0)</f>
        <v>0</v>
      </c>
      <c r="M2369">
        <f>IFERROR(VLOOKUP(D2369:D3081,'Факторы ликвидности'!C$4:L$2204,8,FALSE),0)</f>
        <v>0</v>
      </c>
      <c r="N2369">
        <f>IFERROR(VLOOKUP(D2369:D3081,'Факторы ликвидности'!C$4:L$2204,10,FALSE),0)</f>
        <v>0</v>
      </c>
    </row>
    <row r="2370" spans="3:14" x14ac:dyDescent="0.3">
      <c r="C2370" s="18">
        <f t="shared" si="41"/>
        <v>6</v>
      </c>
      <c r="D2370" s="19">
        <v>41426</v>
      </c>
      <c r="E2370">
        <f>IFERROR(VLOOKUP(D2369:D3082,'Остатки на корсчетах'!B$3:D$4956,2,FALSE),0)</f>
        <v>0</v>
      </c>
      <c r="F2370">
        <f>IFERROR(VLOOKUP(D2370:D3082,Сальдо!C$3:D$4010,2,FALSE),0)</f>
        <v>0</v>
      </c>
      <c r="G2370">
        <f>IFERROR(VLOOKUP(D2370:D3082,'Факторы ликвидности'!C$4:L$2204,2,FALSE),0)</f>
        <v>0</v>
      </c>
      <c r="H2370">
        <f>IFERROR(VLOOKUP(D2370:D3082,'Факторы ликвидности'!C$4:L$2204,3,FALSE),0)</f>
        <v>0</v>
      </c>
      <c r="I2370">
        <f>IFERROR(VLOOKUP(D2370:D3082,'Факторы ликвидности'!C$4:L$2204,4,FALSE),0)</f>
        <v>0</v>
      </c>
      <c r="J2370">
        <f>IFERROR(VLOOKUP(D2370:D3082,'Факторы ликвидности'!C$4:L$2204,5,FALSE),0)</f>
        <v>0</v>
      </c>
      <c r="K2370">
        <f>IFERROR(VLOOKUP(D2370:D3082,'Факторы ликвидности'!C$4:L$2204,6,FALSE),0)</f>
        <v>0</v>
      </c>
      <c r="L2370">
        <f>IFERROR(VLOOKUP(D2370:D3082,'Факторы ликвидности'!C$4:L$2204,7,FALSE),0)</f>
        <v>0</v>
      </c>
      <c r="M2370">
        <f>IFERROR(VLOOKUP(D2370:D3082,'Факторы ликвидности'!C$4:L$2204,8,FALSE),0)</f>
        <v>0</v>
      </c>
      <c r="N2370">
        <f>IFERROR(VLOOKUP(D2370:D3082,'Факторы ликвидности'!C$4:L$2204,10,FALSE),0)</f>
        <v>0</v>
      </c>
    </row>
    <row r="2371" spans="3:14" x14ac:dyDescent="0.3">
      <c r="C2371" s="18">
        <f t="shared" si="41"/>
        <v>5</v>
      </c>
      <c r="D2371" s="19">
        <v>41425</v>
      </c>
      <c r="E2371">
        <f>IFERROR(VLOOKUP(D2370:D3083,'Остатки на корсчетах'!B$3:D$4956,2,FALSE),0)</f>
        <v>927</v>
      </c>
      <c r="F2371">
        <f>IFERROR(VLOOKUP(D2371:D3083,Сальдо!C$3:D$4010,2,FALSE),0)</f>
        <v>-471.9</v>
      </c>
      <c r="G2371">
        <f>IFERROR(VLOOKUP(D2371:D3083,'Факторы ликвидности'!C$4:L$2204,2,FALSE),0)</f>
        <v>-20.81</v>
      </c>
      <c r="H2371">
        <f>IFERROR(VLOOKUP(D2371:D3083,'Факторы ликвидности'!C$4:L$2204,3,FALSE),0)</f>
        <v>-7.43</v>
      </c>
      <c r="I2371">
        <f>IFERROR(VLOOKUP(D2371:D3083,'Факторы ликвидности'!C$4:L$2204,4,FALSE),0)</f>
        <v>0</v>
      </c>
      <c r="J2371">
        <f>IFERROR(VLOOKUP(D2371:D3083,'Факторы ликвидности'!C$4:L$2204,5,FALSE),0)</f>
        <v>0</v>
      </c>
      <c r="K2371">
        <f>IFERROR(VLOOKUP(D2371:D3083,'Факторы ликвидности'!C$4:L$2204,6,FALSE),0)</f>
        <v>0</v>
      </c>
      <c r="L2371">
        <f>IFERROR(VLOOKUP(D2371:D3083,'Факторы ликвидности'!C$4:L$2204,7,FALSE),0)</f>
        <v>0</v>
      </c>
      <c r="M2371">
        <f>IFERROR(VLOOKUP(D2371:D3083,'Факторы ликвидности'!C$4:L$2204,8,FALSE),0)</f>
        <v>0</v>
      </c>
      <c r="N2371">
        <f>IFERROR(VLOOKUP(D2371:D3083,'Факторы ликвидности'!C$4:L$2204,10,FALSE),0)</f>
        <v>-3.33</v>
      </c>
    </row>
    <row r="2372" spans="3:14" x14ac:dyDescent="0.3">
      <c r="C2372" s="18">
        <f t="shared" si="41"/>
        <v>4</v>
      </c>
      <c r="D2372" s="19">
        <v>41424</v>
      </c>
      <c r="E2372">
        <f>IFERROR(VLOOKUP(D2371:D3084,'Остатки на корсчетах'!B$3:D$4956,2,FALSE),0)</f>
        <v>930.6</v>
      </c>
      <c r="F2372">
        <f>IFERROR(VLOOKUP(D2372:D3084,Сальдо!C$3:D$4010,2,FALSE),0)</f>
        <v>-549.29999999999995</v>
      </c>
      <c r="G2372">
        <f>IFERROR(VLOOKUP(D2372:D3084,'Факторы ликвидности'!C$4:L$2204,2,FALSE),0)</f>
        <v>-1.46</v>
      </c>
      <c r="H2372">
        <f>IFERROR(VLOOKUP(D2372:D3084,'Факторы ликвидности'!C$4:L$2204,3,FALSE),0)</f>
        <v>77.89</v>
      </c>
      <c r="I2372">
        <f>IFERROR(VLOOKUP(D2372:D3084,'Факторы ликвидности'!C$4:L$2204,4,FALSE),0)</f>
        <v>0</v>
      </c>
      <c r="J2372">
        <f>IFERROR(VLOOKUP(D2372:D3084,'Факторы ликвидности'!C$4:L$2204,5,FALSE),0)</f>
        <v>0</v>
      </c>
      <c r="K2372">
        <f>IFERROR(VLOOKUP(D2372:D3084,'Факторы ликвидности'!C$4:L$2204,6,FALSE),0)</f>
        <v>0</v>
      </c>
      <c r="L2372">
        <f>IFERROR(VLOOKUP(D2372:D3084,'Факторы ликвидности'!C$4:L$2204,7,FALSE),0)</f>
        <v>0</v>
      </c>
      <c r="M2372">
        <f>IFERROR(VLOOKUP(D2372:D3084,'Факторы ликвидности'!C$4:L$2204,8,FALSE),0)</f>
        <v>0</v>
      </c>
      <c r="N2372">
        <f>IFERROR(VLOOKUP(D2372:D3084,'Факторы ликвидности'!C$4:L$2204,10,FALSE),0)</f>
        <v>-78.28</v>
      </c>
    </row>
    <row r="2373" spans="3:14" x14ac:dyDescent="0.3">
      <c r="C2373" s="18">
        <f t="shared" si="41"/>
        <v>3</v>
      </c>
      <c r="D2373" s="19">
        <v>41423</v>
      </c>
      <c r="E2373">
        <f>IFERROR(VLOOKUP(D2372:D3085,'Остатки на корсчетах'!B$3:D$4956,2,FALSE),0)</f>
        <v>999.6</v>
      </c>
      <c r="F2373">
        <f>IFERROR(VLOOKUP(D2373:D3085,Сальдо!C$3:D$4010,2,FALSE),0)</f>
        <v>-686.7</v>
      </c>
      <c r="G2373">
        <f>IFERROR(VLOOKUP(D2373:D3085,'Факторы ликвидности'!C$4:L$2204,2,FALSE),0)</f>
        <v>16.07</v>
      </c>
      <c r="H2373">
        <f>IFERROR(VLOOKUP(D2373:D3085,'Факторы ликвидности'!C$4:L$2204,3,FALSE),0)</f>
        <v>53.34</v>
      </c>
      <c r="I2373">
        <f>IFERROR(VLOOKUP(D2373:D3085,'Факторы ликвидности'!C$4:L$2204,4,FALSE),0)</f>
        <v>0</v>
      </c>
      <c r="J2373">
        <f>IFERROR(VLOOKUP(D2373:D3085,'Факторы ликвидности'!C$4:L$2204,5,FALSE),0)</f>
        <v>0</v>
      </c>
      <c r="K2373">
        <f>IFERROR(VLOOKUP(D2373:D3085,'Факторы ликвидности'!C$4:L$2204,6,FALSE),0)</f>
        <v>0</v>
      </c>
      <c r="L2373">
        <f>IFERROR(VLOOKUP(D2373:D3085,'Факторы ликвидности'!C$4:L$2204,7,FALSE),0)</f>
        <v>0</v>
      </c>
      <c r="M2373">
        <f>IFERROR(VLOOKUP(D2373:D3085,'Факторы ликвидности'!C$4:L$2204,8,FALSE),0)</f>
        <v>0</v>
      </c>
      <c r="N2373">
        <f>IFERROR(VLOOKUP(D2373:D3085,'Факторы ликвидности'!C$4:L$2204,10,FALSE),0)</f>
        <v>-138.49</v>
      </c>
    </row>
    <row r="2374" spans="3:14" x14ac:dyDescent="0.3">
      <c r="C2374" s="16">
        <f t="shared" ref="C2374:C2437" si="42">WEEKDAY(D2374,2)</f>
        <v>2</v>
      </c>
      <c r="D2374" s="17">
        <v>41422</v>
      </c>
      <c r="E2374">
        <f>IFERROR(VLOOKUP(D2373:D3086,'Остатки на корсчетах'!B$3:D$4956,2,FALSE),0)</f>
        <v>915.2</v>
      </c>
      <c r="F2374">
        <f>IFERROR(VLOOKUP(D2374:D3086,Сальдо!C$3:D$4010,2,FALSE),0)</f>
        <v>-491.8</v>
      </c>
      <c r="G2374">
        <f>IFERROR(VLOOKUP(D2374:D3086,'Факторы ликвидности'!C$4:L$2204,2,FALSE),0)</f>
        <v>30.63</v>
      </c>
      <c r="H2374">
        <f>IFERROR(VLOOKUP(D2374:D3086,'Факторы ликвидности'!C$4:L$2204,3,FALSE),0)</f>
        <v>-1.83</v>
      </c>
      <c r="I2374">
        <f>IFERROR(VLOOKUP(D2374:D3086,'Факторы ликвидности'!C$4:L$2204,4,FALSE),0)</f>
        <v>0</v>
      </c>
      <c r="J2374">
        <f>IFERROR(VLOOKUP(D2374:D3086,'Факторы ликвидности'!C$4:L$2204,5,FALSE),0)</f>
        <v>0</v>
      </c>
      <c r="K2374">
        <f>IFERROR(VLOOKUP(D2374:D3086,'Факторы ликвидности'!C$4:L$2204,6,FALSE),0)</f>
        <v>0</v>
      </c>
      <c r="L2374">
        <f>IFERROR(VLOOKUP(D2374:D3086,'Факторы ликвидности'!C$4:L$2204,7,FALSE),0)</f>
        <v>0</v>
      </c>
      <c r="M2374">
        <f>IFERROR(VLOOKUP(D2374:D3086,'Факторы ликвидности'!C$4:L$2204,8,FALSE),0)</f>
        <v>0</v>
      </c>
      <c r="N2374">
        <f>IFERROR(VLOOKUP(D2374:D3086,'Факторы ликвидности'!C$4:L$2204,10,FALSE),0)</f>
        <v>55.69</v>
      </c>
    </row>
    <row r="2375" spans="3:14" x14ac:dyDescent="0.3">
      <c r="C2375" s="16">
        <f t="shared" si="42"/>
        <v>1</v>
      </c>
      <c r="D2375" s="17">
        <v>41421</v>
      </c>
      <c r="E2375">
        <f>IFERROR(VLOOKUP(D2374:D3087,'Остатки на корсчетах'!B$3:D$4956,2,FALSE),0)</f>
        <v>952.7</v>
      </c>
      <c r="F2375">
        <f>IFERROR(VLOOKUP(D2375:D3087,Сальдо!C$3:D$4010,2,FALSE),0)</f>
        <v>-267.2</v>
      </c>
      <c r="G2375">
        <f>IFERROR(VLOOKUP(D2375:D3087,'Факторы ликвидности'!C$4:L$2204,2,FALSE),0)</f>
        <v>41.11</v>
      </c>
      <c r="H2375">
        <f>IFERROR(VLOOKUP(D2375:D3087,'Факторы ликвидности'!C$4:L$2204,3,FALSE),0)</f>
        <v>-199.07</v>
      </c>
      <c r="I2375">
        <f>IFERROR(VLOOKUP(D2375:D3087,'Факторы ликвидности'!C$4:L$2204,4,FALSE),0)</f>
        <v>0</v>
      </c>
      <c r="J2375">
        <f>IFERROR(VLOOKUP(D2375:D3087,'Факторы ликвидности'!C$4:L$2204,5,FALSE),0)</f>
        <v>0</v>
      </c>
      <c r="K2375">
        <f>IFERROR(VLOOKUP(D2375:D3087,'Факторы ликвидности'!C$4:L$2204,6,FALSE),0)</f>
        <v>0</v>
      </c>
      <c r="L2375">
        <f>IFERROR(VLOOKUP(D2375:D3087,'Факторы ликвидности'!C$4:L$2204,7,FALSE),0)</f>
        <v>0</v>
      </c>
      <c r="M2375">
        <f>IFERROR(VLOOKUP(D2375:D3087,'Факторы ликвидности'!C$4:L$2204,8,FALSE),0)</f>
        <v>0</v>
      </c>
      <c r="N2375">
        <f>IFERROR(VLOOKUP(D2375:D3087,'Факторы ликвидности'!C$4:L$2204,10,FALSE),0)</f>
        <v>120.37</v>
      </c>
    </row>
    <row r="2376" spans="3:14" x14ac:dyDescent="0.3">
      <c r="C2376" s="16">
        <f t="shared" si="42"/>
        <v>7</v>
      </c>
      <c r="D2376" s="17">
        <v>41420</v>
      </c>
      <c r="E2376">
        <f>IFERROR(VLOOKUP(D2375:D3088,'Остатки на корсчетах'!B$3:D$4956,2,FALSE),0)</f>
        <v>0</v>
      </c>
      <c r="F2376">
        <f>IFERROR(VLOOKUP(D2376:D3088,Сальдо!C$3:D$4010,2,FALSE),0)</f>
        <v>0</v>
      </c>
      <c r="G2376">
        <f>IFERROR(VLOOKUP(D2376:D3088,'Факторы ликвидности'!C$4:L$2204,2,FALSE),0)</f>
        <v>0</v>
      </c>
      <c r="H2376">
        <f>IFERROR(VLOOKUP(D2376:D3088,'Факторы ликвидности'!C$4:L$2204,3,FALSE),0)</f>
        <v>0</v>
      </c>
      <c r="I2376">
        <f>IFERROR(VLOOKUP(D2376:D3088,'Факторы ликвидности'!C$4:L$2204,4,FALSE),0)</f>
        <v>0</v>
      </c>
      <c r="J2376">
        <f>IFERROR(VLOOKUP(D2376:D3088,'Факторы ликвидности'!C$4:L$2204,5,FALSE),0)</f>
        <v>0</v>
      </c>
      <c r="K2376">
        <f>IFERROR(VLOOKUP(D2376:D3088,'Факторы ликвидности'!C$4:L$2204,6,FALSE),0)</f>
        <v>0</v>
      </c>
      <c r="L2376">
        <f>IFERROR(VLOOKUP(D2376:D3088,'Факторы ликвидности'!C$4:L$2204,7,FALSE),0)</f>
        <v>0</v>
      </c>
      <c r="M2376">
        <f>IFERROR(VLOOKUP(D2376:D3088,'Факторы ликвидности'!C$4:L$2204,8,FALSE),0)</f>
        <v>0</v>
      </c>
      <c r="N2376">
        <f>IFERROR(VLOOKUP(D2376:D3088,'Факторы ликвидности'!C$4:L$2204,10,FALSE),0)</f>
        <v>0</v>
      </c>
    </row>
    <row r="2377" spans="3:14" x14ac:dyDescent="0.3">
      <c r="C2377" s="16">
        <f t="shared" si="42"/>
        <v>6</v>
      </c>
      <c r="D2377" s="17">
        <v>41419</v>
      </c>
      <c r="E2377">
        <f>IFERROR(VLOOKUP(D2376:D3089,'Остатки на корсчетах'!B$3:D$4956,2,FALSE),0)</f>
        <v>0</v>
      </c>
      <c r="F2377">
        <f>IFERROR(VLOOKUP(D2377:D3089,Сальдо!C$3:D$4010,2,FALSE),0)</f>
        <v>0</v>
      </c>
      <c r="G2377">
        <f>IFERROR(VLOOKUP(D2377:D3089,'Факторы ликвидности'!C$4:L$2204,2,FALSE),0)</f>
        <v>0</v>
      </c>
      <c r="H2377">
        <f>IFERROR(VLOOKUP(D2377:D3089,'Факторы ликвидности'!C$4:L$2204,3,FALSE),0)</f>
        <v>0</v>
      </c>
      <c r="I2377">
        <f>IFERROR(VLOOKUP(D2377:D3089,'Факторы ликвидности'!C$4:L$2204,4,FALSE),0)</f>
        <v>0</v>
      </c>
      <c r="J2377">
        <f>IFERROR(VLOOKUP(D2377:D3089,'Факторы ликвидности'!C$4:L$2204,5,FALSE),0)</f>
        <v>0</v>
      </c>
      <c r="K2377">
        <f>IFERROR(VLOOKUP(D2377:D3089,'Факторы ликвидности'!C$4:L$2204,6,FALSE),0)</f>
        <v>0</v>
      </c>
      <c r="L2377">
        <f>IFERROR(VLOOKUP(D2377:D3089,'Факторы ликвидности'!C$4:L$2204,7,FALSE),0)</f>
        <v>0</v>
      </c>
      <c r="M2377">
        <f>IFERROR(VLOOKUP(D2377:D3089,'Факторы ликвидности'!C$4:L$2204,8,FALSE),0)</f>
        <v>0</v>
      </c>
      <c r="N2377">
        <f>IFERROR(VLOOKUP(D2377:D3089,'Факторы ликвидности'!C$4:L$2204,10,FALSE),0)</f>
        <v>0</v>
      </c>
    </row>
    <row r="2378" spans="3:14" x14ac:dyDescent="0.3">
      <c r="C2378" s="16">
        <f t="shared" si="42"/>
        <v>5</v>
      </c>
      <c r="D2378" s="17">
        <v>41418</v>
      </c>
      <c r="E2378">
        <f>IFERROR(VLOOKUP(D2377:D3090,'Остатки на корсчетах'!B$3:D$4956,2,FALSE),0)</f>
        <v>971</v>
      </c>
      <c r="F2378">
        <f>IFERROR(VLOOKUP(D2378:D3090,Сальдо!C$3:D$4010,2,FALSE),0)</f>
        <v>-255.9</v>
      </c>
      <c r="G2378">
        <f>IFERROR(VLOOKUP(D2378:D3090,'Факторы ликвидности'!C$4:L$2204,2,FALSE),0)</f>
        <v>-9.0299999999999994</v>
      </c>
      <c r="H2378">
        <f>IFERROR(VLOOKUP(D2378:D3090,'Факторы ликвидности'!C$4:L$2204,3,FALSE),0)</f>
        <v>-121.45</v>
      </c>
      <c r="I2378">
        <f>IFERROR(VLOOKUP(D2378:D3090,'Факторы ликвидности'!C$4:L$2204,4,FALSE),0)</f>
        <v>0</v>
      </c>
      <c r="J2378">
        <f>IFERROR(VLOOKUP(D2378:D3090,'Факторы ликвидности'!C$4:L$2204,5,FALSE),0)</f>
        <v>0</v>
      </c>
      <c r="K2378">
        <f>IFERROR(VLOOKUP(D2378:D3090,'Факторы ликвидности'!C$4:L$2204,6,FALSE),0)</f>
        <v>0</v>
      </c>
      <c r="L2378">
        <f>IFERROR(VLOOKUP(D2378:D3090,'Факторы ликвидности'!C$4:L$2204,7,FALSE),0)</f>
        <v>0</v>
      </c>
      <c r="M2378">
        <f>IFERROR(VLOOKUP(D2378:D3090,'Факторы ликвидности'!C$4:L$2204,8,FALSE),0)</f>
        <v>0</v>
      </c>
      <c r="N2378">
        <f>IFERROR(VLOOKUP(D2378:D3090,'Факторы ликвидности'!C$4:L$2204,10,FALSE),0)</f>
        <v>112.23</v>
      </c>
    </row>
    <row r="2379" spans="3:14" x14ac:dyDescent="0.3">
      <c r="C2379" s="16">
        <f t="shared" si="42"/>
        <v>4</v>
      </c>
      <c r="D2379" s="17">
        <v>41417</v>
      </c>
      <c r="E2379">
        <f>IFERROR(VLOOKUP(D2378:D3091,'Остатки на корсчетах'!B$3:D$4956,2,FALSE),0)</f>
        <v>910.6</v>
      </c>
      <c r="F2379">
        <f>IFERROR(VLOOKUP(D2379:D3091,Сальдо!C$3:D$4010,2,FALSE),0)</f>
        <v>-224.8</v>
      </c>
      <c r="G2379">
        <f>IFERROR(VLOOKUP(D2379:D3091,'Факторы ликвидности'!C$4:L$2204,2,FALSE),0)</f>
        <v>-1.59</v>
      </c>
      <c r="H2379">
        <f>IFERROR(VLOOKUP(D2379:D3091,'Факторы ликвидности'!C$4:L$2204,3,FALSE),0)</f>
        <v>34.06</v>
      </c>
      <c r="I2379">
        <f>IFERROR(VLOOKUP(D2379:D3091,'Факторы ликвидности'!C$4:L$2204,4,FALSE),0)</f>
        <v>0</v>
      </c>
      <c r="J2379">
        <f>IFERROR(VLOOKUP(D2379:D3091,'Факторы ликвидности'!C$4:L$2204,5,FALSE),0)</f>
        <v>0</v>
      </c>
      <c r="K2379">
        <f>IFERROR(VLOOKUP(D2379:D3091,'Факторы ликвидности'!C$4:L$2204,6,FALSE),0)</f>
        <v>0</v>
      </c>
      <c r="L2379">
        <f>IFERROR(VLOOKUP(D2379:D3091,'Факторы ликвидности'!C$4:L$2204,7,FALSE),0)</f>
        <v>0</v>
      </c>
      <c r="M2379">
        <f>IFERROR(VLOOKUP(D2379:D3091,'Факторы ликвидности'!C$4:L$2204,8,FALSE),0)</f>
        <v>-3.58</v>
      </c>
      <c r="N2379">
        <f>IFERROR(VLOOKUP(D2379:D3091,'Факторы ликвидности'!C$4:L$2204,10,FALSE),0)</f>
        <v>31.55</v>
      </c>
    </row>
    <row r="2380" spans="3:14" x14ac:dyDescent="0.3">
      <c r="C2380" s="16">
        <f t="shared" si="42"/>
        <v>3</v>
      </c>
      <c r="D2380" s="17">
        <v>41416</v>
      </c>
      <c r="E2380">
        <f>IFERROR(VLOOKUP(D2379:D3092,'Остатки на корсчетах'!B$3:D$4956,2,FALSE),0)</f>
        <v>924.9</v>
      </c>
      <c r="F2380">
        <f>IFERROR(VLOOKUP(D2380:D3092,Сальдо!C$3:D$4010,2,FALSE),0)</f>
        <v>-208.7</v>
      </c>
      <c r="G2380">
        <f>IFERROR(VLOOKUP(D2380:D3092,'Факторы ликвидности'!C$4:L$2204,2,FALSE),0)</f>
        <v>10.039999999999999</v>
      </c>
      <c r="H2380">
        <f>IFERROR(VLOOKUP(D2380:D3092,'Факторы ликвидности'!C$4:L$2204,3,FALSE),0)</f>
        <v>-30.05</v>
      </c>
      <c r="I2380">
        <f>IFERROR(VLOOKUP(D2380:D3092,'Факторы ликвидности'!C$4:L$2204,4,FALSE),0)</f>
        <v>0</v>
      </c>
      <c r="J2380">
        <f>IFERROR(VLOOKUP(D2380:D3092,'Факторы ликвидности'!C$4:L$2204,5,FALSE),0)</f>
        <v>0</v>
      </c>
      <c r="K2380">
        <f>IFERROR(VLOOKUP(D2380:D3092,'Факторы ликвидности'!C$4:L$2204,6,FALSE),0)</f>
        <v>0</v>
      </c>
      <c r="L2380">
        <f>IFERROR(VLOOKUP(D2380:D3092,'Факторы ликвидности'!C$4:L$2204,7,FALSE),0)</f>
        <v>0</v>
      </c>
      <c r="M2380">
        <f>IFERROR(VLOOKUP(D2380:D3092,'Факторы ликвидности'!C$4:L$2204,8,FALSE),0)</f>
        <v>-9.41</v>
      </c>
      <c r="N2380">
        <f>IFERROR(VLOOKUP(D2380:D3092,'Факторы ликвидности'!C$4:L$2204,10,FALSE),0)</f>
        <v>15.12</v>
      </c>
    </row>
    <row r="2381" spans="3:14" x14ac:dyDescent="0.3">
      <c r="C2381" s="18">
        <f t="shared" si="42"/>
        <v>2</v>
      </c>
      <c r="D2381" s="8">
        <v>41415</v>
      </c>
      <c r="E2381">
        <f>IFERROR(VLOOKUP(D2380:D3093,'Остатки на корсчетах'!B$3:D$4956,2,FALSE),0)</f>
        <v>867</v>
      </c>
      <c r="F2381">
        <f>IFERROR(VLOOKUP(D2381:D3093,Сальдо!C$3:D$4010,2,FALSE),0)</f>
        <v>-289.3</v>
      </c>
      <c r="G2381">
        <f>IFERROR(VLOOKUP(D2381:D3093,'Факторы ликвидности'!C$4:L$2204,2,FALSE),0)</f>
        <v>17.2</v>
      </c>
      <c r="H2381">
        <f>IFERROR(VLOOKUP(D2381:D3093,'Факторы ликвидности'!C$4:L$2204,3,FALSE),0)</f>
        <v>19.440000000000001</v>
      </c>
      <c r="I2381">
        <f>IFERROR(VLOOKUP(D2381:D3093,'Факторы ликвидности'!C$4:L$2204,4,FALSE),0)</f>
        <v>0</v>
      </c>
      <c r="J2381">
        <f>IFERROR(VLOOKUP(D2381:D3093,'Факторы ликвидности'!C$4:L$2204,5,FALSE),0)</f>
        <v>0</v>
      </c>
      <c r="K2381">
        <f>IFERROR(VLOOKUP(D2381:D3093,'Факторы ликвидности'!C$4:L$2204,6,FALSE),0)</f>
        <v>0</v>
      </c>
      <c r="L2381">
        <f>IFERROR(VLOOKUP(D2381:D3093,'Факторы ликвидности'!C$4:L$2204,7,FALSE),0)</f>
        <v>0</v>
      </c>
      <c r="M2381">
        <f>IFERROR(VLOOKUP(D2381:D3093,'Факторы ликвидности'!C$4:L$2204,8,FALSE),0)</f>
        <v>-0.37</v>
      </c>
      <c r="N2381">
        <f>IFERROR(VLOOKUP(D2381:D3093,'Факторы ликвидности'!C$4:L$2204,10,FALSE),0)</f>
        <v>21.62</v>
      </c>
    </row>
    <row r="2382" spans="3:14" x14ac:dyDescent="0.3">
      <c r="C2382" s="18">
        <f t="shared" si="42"/>
        <v>1</v>
      </c>
      <c r="D2382" s="8">
        <v>41414</v>
      </c>
      <c r="E2382">
        <f>IFERROR(VLOOKUP(D2381:D3094,'Остатки на корсчетах'!B$3:D$4956,2,FALSE),0)</f>
        <v>892.2</v>
      </c>
      <c r="F2382">
        <f>IFERROR(VLOOKUP(D2382:D3094,Сальдо!C$3:D$4010,2,FALSE),0)</f>
        <v>-227.7</v>
      </c>
      <c r="G2382">
        <f>IFERROR(VLOOKUP(D2382:D3094,'Факторы ликвидности'!C$4:L$2204,2,FALSE),0)</f>
        <v>21.71</v>
      </c>
      <c r="H2382">
        <f>IFERROR(VLOOKUP(D2382:D3094,'Факторы ликвидности'!C$4:L$2204,3,FALSE),0)</f>
        <v>-110.1</v>
      </c>
      <c r="I2382">
        <f>IFERROR(VLOOKUP(D2382:D3094,'Факторы ликвидности'!C$4:L$2204,4,FALSE),0)</f>
        <v>0</v>
      </c>
      <c r="J2382">
        <f>IFERROR(VLOOKUP(D2382:D3094,'Факторы ликвидности'!C$4:L$2204,5,FALSE),0)</f>
        <v>0</v>
      </c>
      <c r="K2382">
        <f>IFERROR(VLOOKUP(D2382:D3094,'Факторы ликвидности'!C$4:L$2204,6,FALSE),0)</f>
        <v>0</v>
      </c>
      <c r="L2382">
        <f>IFERROR(VLOOKUP(D2382:D3094,'Факторы ликвидности'!C$4:L$2204,7,FALSE),0)</f>
        <v>0</v>
      </c>
      <c r="M2382">
        <f>IFERROR(VLOOKUP(D2382:D3094,'Факторы ликвидности'!C$4:L$2204,8,FALSE),0)</f>
        <v>0</v>
      </c>
      <c r="N2382">
        <f>IFERROR(VLOOKUP(D2382:D3094,'Факторы ликвидности'!C$4:L$2204,10,FALSE),0)</f>
        <v>63.19</v>
      </c>
    </row>
    <row r="2383" spans="3:14" x14ac:dyDescent="0.3">
      <c r="C2383" s="18">
        <f t="shared" si="42"/>
        <v>7</v>
      </c>
      <c r="D2383" s="19">
        <v>41413</v>
      </c>
      <c r="E2383">
        <f>IFERROR(VLOOKUP(D2382:D3095,'Остатки на корсчетах'!B$3:D$4956,2,FALSE),0)</f>
        <v>0</v>
      </c>
      <c r="F2383">
        <f>IFERROR(VLOOKUP(D2383:D3095,Сальдо!C$3:D$4010,2,FALSE),0)</f>
        <v>0</v>
      </c>
      <c r="G2383">
        <f>IFERROR(VLOOKUP(D2383:D3095,'Факторы ликвидности'!C$4:L$2204,2,FALSE),0)</f>
        <v>0</v>
      </c>
      <c r="H2383">
        <f>IFERROR(VLOOKUP(D2383:D3095,'Факторы ликвидности'!C$4:L$2204,3,FALSE),0)</f>
        <v>0</v>
      </c>
      <c r="I2383">
        <f>IFERROR(VLOOKUP(D2383:D3095,'Факторы ликвидности'!C$4:L$2204,4,FALSE),0)</f>
        <v>0</v>
      </c>
      <c r="J2383">
        <f>IFERROR(VLOOKUP(D2383:D3095,'Факторы ликвидности'!C$4:L$2204,5,FALSE),0)</f>
        <v>0</v>
      </c>
      <c r="K2383">
        <f>IFERROR(VLOOKUP(D2383:D3095,'Факторы ликвидности'!C$4:L$2204,6,FALSE),0)</f>
        <v>0</v>
      </c>
      <c r="L2383">
        <f>IFERROR(VLOOKUP(D2383:D3095,'Факторы ликвидности'!C$4:L$2204,7,FALSE),0)</f>
        <v>0</v>
      </c>
      <c r="M2383">
        <f>IFERROR(VLOOKUP(D2383:D3095,'Факторы ликвидности'!C$4:L$2204,8,FALSE),0)</f>
        <v>0</v>
      </c>
      <c r="N2383">
        <f>IFERROR(VLOOKUP(D2383:D3095,'Факторы ликвидности'!C$4:L$2204,10,FALSE),0)</f>
        <v>0</v>
      </c>
    </row>
    <row r="2384" spans="3:14" x14ac:dyDescent="0.3">
      <c r="C2384" s="18">
        <f t="shared" si="42"/>
        <v>6</v>
      </c>
      <c r="D2384" s="19">
        <v>41412</v>
      </c>
      <c r="E2384">
        <f>IFERROR(VLOOKUP(D2383:D3096,'Остатки на корсчетах'!B$3:D$4956,2,FALSE),0)</f>
        <v>0</v>
      </c>
      <c r="F2384">
        <f>IFERROR(VLOOKUP(D2384:D3096,Сальдо!C$3:D$4010,2,FALSE),0)</f>
        <v>0</v>
      </c>
      <c r="G2384">
        <f>IFERROR(VLOOKUP(D2384:D3096,'Факторы ликвидности'!C$4:L$2204,2,FALSE),0)</f>
        <v>0</v>
      </c>
      <c r="H2384">
        <f>IFERROR(VLOOKUP(D2384:D3096,'Факторы ликвидности'!C$4:L$2204,3,FALSE),0)</f>
        <v>0</v>
      </c>
      <c r="I2384">
        <f>IFERROR(VLOOKUP(D2384:D3096,'Факторы ликвидности'!C$4:L$2204,4,FALSE),0)</f>
        <v>0</v>
      </c>
      <c r="J2384">
        <f>IFERROR(VLOOKUP(D2384:D3096,'Факторы ликвидности'!C$4:L$2204,5,FALSE),0)</f>
        <v>0</v>
      </c>
      <c r="K2384">
        <f>IFERROR(VLOOKUP(D2384:D3096,'Факторы ликвидности'!C$4:L$2204,6,FALSE),0)</f>
        <v>0</v>
      </c>
      <c r="L2384">
        <f>IFERROR(VLOOKUP(D2384:D3096,'Факторы ликвидности'!C$4:L$2204,7,FALSE),0)</f>
        <v>0</v>
      </c>
      <c r="M2384">
        <f>IFERROR(VLOOKUP(D2384:D3096,'Факторы ликвидности'!C$4:L$2204,8,FALSE),0)</f>
        <v>0</v>
      </c>
      <c r="N2384">
        <f>IFERROR(VLOOKUP(D2384:D3096,'Факторы ликвидности'!C$4:L$2204,10,FALSE),0)</f>
        <v>0</v>
      </c>
    </row>
    <row r="2385" spans="3:14" x14ac:dyDescent="0.3">
      <c r="C2385" s="18">
        <f t="shared" si="42"/>
        <v>5</v>
      </c>
      <c r="D2385" s="19">
        <v>41411</v>
      </c>
      <c r="E2385">
        <f>IFERROR(VLOOKUP(D2384:D3097,'Остатки на корсчетах'!B$3:D$4956,2,FALSE),0)</f>
        <v>904.3</v>
      </c>
      <c r="F2385">
        <f>IFERROR(VLOOKUP(D2385:D3097,Сальдо!C$3:D$4010,2,FALSE),0)</f>
        <v>-337.2</v>
      </c>
      <c r="G2385">
        <f>IFERROR(VLOOKUP(D2385:D3097,'Факторы ликвидности'!C$4:L$2204,2,FALSE),0)</f>
        <v>-38.46</v>
      </c>
      <c r="H2385">
        <f>IFERROR(VLOOKUP(D2385:D3097,'Факторы ликвидности'!C$4:L$2204,3,FALSE),0)</f>
        <v>35.57</v>
      </c>
      <c r="I2385">
        <f>IFERROR(VLOOKUP(D2385:D3097,'Факторы ликвидности'!C$4:L$2204,4,FALSE),0)</f>
        <v>0</v>
      </c>
      <c r="J2385">
        <f>IFERROR(VLOOKUP(D2385:D3097,'Факторы ликвидности'!C$4:L$2204,5,FALSE),0)</f>
        <v>0</v>
      </c>
      <c r="K2385">
        <f>IFERROR(VLOOKUP(D2385:D3097,'Факторы ликвидности'!C$4:L$2204,6,FALSE),0)</f>
        <v>0</v>
      </c>
      <c r="L2385">
        <f>IFERROR(VLOOKUP(D2385:D3097,'Факторы ликвидности'!C$4:L$2204,7,FALSE),0)</f>
        <v>0</v>
      </c>
      <c r="M2385">
        <f>IFERROR(VLOOKUP(D2385:D3097,'Факторы ликвидности'!C$4:L$2204,8,FALSE),0)</f>
        <v>0</v>
      </c>
      <c r="N2385">
        <f>IFERROR(VLOOKUP(D2385:D3097,'Факторы ликвидности'!C$4:L$2204,10,FALSE),0)</f>
        <v>-9.1999999999999993</v>
      </c>
    </row>
    <row r="2386" spans="3:14" x14ac:dyDescent="0.3">
      <c r="C2386" s="18">
        <f t="shared" si="42"/>
        <v>4</v>
      </c>
      <c r="D2386" s="19">
        <v>41410</v>
      </c>
      <c r="E2386">
        <f>IFERROR(VLOOKUP(D2385:D3098,'Остатки на корсчетах'!B$3:D$4956,2,FALSE),0)</f>
        <v>866.3</v>
      </c>
      <c r="F2386">
        <f>IFERROR(VLOOKUP(D2386:D3098,Сальдо!C$3:D$4010,2,FALSE),0)</f>
        <v>-326.89999999999998</v>
      </c>
      <c r="G2386">
        <f>IFERROR(VLOOKUP(D2386:D3098,'Факторы ликвидности'!C$4:L$2204,2,FALSE),0)</f>
        <v>-20.87</v>
      </c>
      <c r="H2386">
        <f>IFERROR(VLOOKUP(D2386:D3098,'Факторы ликвидности'!C$4:L$2204,3,FALSE),0)</f>
        <v>50.37</v>
      </c>
      <c r="I2386">
        <f>IFERROR(VLOOKUP(D2386:D3098,'Факторы ликвидности'!C$4:L$2204,4,FALSE),0)</f>
        <v>0</v>
      </c>
      <c r="J2386">
        <f>IFERROR(VLOOKUP(D2386:D3098,'Факторы ликвидности'!C$4:L$2204,5,FALSE),0)</f>
        <v>0</v>
      </c>
      <c r="K2386">
        <f>IFERROR(VLOOKUP(D2386:D3098,'Факторы ликвидности'!C$4:L$2204,6,FALSE),0)</f>
        <v>0</v>
      </c>
      <c r="L2386">
        <f>IFERROR(VLOOKUP(D2386:D3098,'Факторы ликвидности'!C$4:L$2204,7,FALSE),0)</f>
        <v>0</v>
      </c>
      <c r="M2386">
        <f>IFERROR(VLOOKUP(D2386:D3098,'Факторы ликвидности'!C$4:L$2204,8,FALSE),0)</f>
        <v>0</v>
      </c>
      <c r="N2386">
        <f>IFERROR(VLOOKUP(D2386:D3098,'Факторы ликвидности'!C$4:L$2204,10,FALSE),0)</f>
        <v>8.41</v>
      </c>
    </row>
    <row r="2387" spans="3:14" x14ac:dyDescent="0.3">
      <c r="C2387" s="18">
        <f t="shared" si="42"/>
        <v>3</v>
      </c>
      <c r="D2387" s="19">
        <v>41409</v>
      </c>
      <c r="E2387">
        <f>IFERROR(VLOOKUP(D2386:D3099,'Остатки на корсчетах'!B$3:D$4956,2,FALSE),0)</f>
        <v>953.4</v>
      </c>
      <c r="F2387">
        <f>IFERROR(VLOOKUP(D2387:D3099,Сальдо!C$3:D$4010,2,FALSE),0)</f>
        <v>-319.3</v>
      </c>
      <c r="G2387">
        <f>IFERROR(VLOOKUP(D2387:D3099,'Факторы ликвидности'!C$4:L$2204,2,FALSE),0)</f>
        <v>-0.24</v>
      </c>
      <c r="H2387">
        <f>IFERROR(VLOOKUP(D2387:D3099,'Факторы ликвидности'!C$4:L$2204,3,FALSE),0)</f>
        <v>-90.67</v>
      </c>
      <c r="I2387">
        <f>IFERROR(VLOOKUP(D2387:D3099,'Факторы ликвидности'!C$4:L$2204,4,FALSE),0)</f>
        <v>0</v>
      </c>
      <c r="J2387">
        <f>IFERROR(VLOOKUP(D2387:D3099,'Факторы ликвидности'!C$4:L$2204,5,FALSE),0)</f>
        <v>0</v>
      </c>
      <c r="K2387">
        <f>IFERROR(VLOOKUP(D2387:D3099,'Факторы ликвидности'!C$4:L$2204,6,FALSE),0)</f>
        <v>0</v>
      </c>
      <c r="L2387">
        <f>IFERROR(VLOOKUP(D2387:D3099,'Факторы ликвидности'!C$4:L$2204,7,FALSE),0)</f>
        <v>0</v>
      </c>
      <c r="M2387">
        <f>IFERROR(VLOOKUP(D2387:D3099,'Факторы ликвидности'!C$4:L$2204,8,FALSE),0)</f>
        <v>0</v>
      </c>
      <c r="N2387">
        <f>IFERROR(VLOOKUP(D2387:D3099,'Факторы ликвидности'!C$4:L$2204,10,FALSE),0)</f>
        <v>3.89</v>
      </c>
    </row>
    <row r="2388" spans="3:14" x14ac:dyDescent="0.3">
      <c r="C2388" s="16">
        <f t="shared" si="42"/>
        <v>2</v>
      </c>
      <c r="D2388" s="17">
        <v>41408</v>
      </c>
      <c r="E2388">
        <f>IFERROR(VLOOKUP(D2387:D3100,'Остатки на корсчетах'!B$3:D$4956,2,FALSE),0)</f>
        <v>837.7</v>
      </c>
      <c r="F2388">
        <f>IFERROR(VLOOKUP(D2388:D3100,Сальдо!C$3:D$4010,2,FALSE),0)</f>
        <v>-468.9</v>
      </c>
      <c r="G2388">
        <f>IFERROR(VLOOKUP(D2388:D3100,'Факторы ликвидности'!C$4:L$2204,2,FALSE),0)</f>
        <v>24.42</v>
      </c>
      <c r="H2388">
        <f>IFERROR(VLOOKUP(D2388:D3100,'Факторы ликвидности'!C$4:L$2204,3,FALSE),0)</f>
        <v>36.049999999999997</v>
      </c>
      <c r="I2388">
        <f>IFERROR(VLOOKUP(D2388:D3100,'Факторы ликвидности'!C$4:L$2204,4,FALSE),0)</f>
        <v>0</v>
      </c>
      <c r="J2388">
        <f>IFERROR(VLOOKUP(D2388:D3100,'Факторы ликвидности'!C$4:L$2204,5,FALSE),0)</f>
        <v>0</v>
      </c>
      <c r="K2388">
        <f>IFERROR(VLOOKUP(D2388:D3100,'Факторы ликвидности'!C$4:L$2204,6,FALSE),0)</f>
        <v>0</v>
      </c>
      <c r="L2388">
        <f>IFERROR(VLOOKUP(D2388:D3100,'Факторы ликвидности'!C$4:L$2204,7,FALSE),0)</f>
        <v>0</v>
      </c>
      <c r="M2388">
        <f>IFERROR(VLOOKUP(D2388:D3100,'Факторы ликвидности'!C$4:L$2204,8,FALSE),0)</f>
        <v>0</v>
      </c>
      <c r="N2388">
        <f>IFERROR(VLOOKUP(D2388:D3100,'Факторы ликвидности'!C$4:L$2204,10,FALSE),0)</f>
        <v>55.26</v>
      </c>
    </row>
    <row r="2389" spans="3:14" x14ac:dyDescent="0.3">
      <c r="C2389" s="16">
        <f t="shared" si="42"/>
        <v>1</v>
      </c>
      <c r="D2389" s="17">
        <v>41407</v>
      </c>
      <c r="E2389">
        <f>IFERROR(VLOOKUP(D2388:D3101,'Остатки на корсчетах'!B$3:D$4956,2,FALSE),0)</f>
        <v>585.20000000000005</v>
      </c>
      <c r="F2389">
        <f>IFERROR(VLOOKUP(D2389:D3101,Сальдо!C$3:D$4010,2,FALSE),0)</f>
        <v>-237.5</v>
      </c>
      <c r="G2389">
        <f>IFERROR(VLOOKUP(D2389:D3101,'Факторы ликвидности'!C$4:L$2204,2,FALSE),0)</f>
        <v>53.22</v>
      </c>
      <c r="H2389">
        <f>IFERROR(VLOOKUP(D2389:D3101,'Факторы ликвидности'!C$4:L$2204,3,FALSE),0)</f>
        <v>-32.71</v>
      </c>
      <c r="I2389">
        <f>IFERROR(VLOOKUP(D2389:D3101,'Факторы ликвидности'!C$4:L$2204,4,FALSE),0)</f>
        <v>0</v>
      </c>
      <c r="J2389">
        <f>IFERROR(VLOOKUP(D2389:D3101,'Факторы ликвидности'!C$4:L$2204,5,FALSE),0)</f>
        <v>0</v>
      </c>
      <c r="K2389">
        <f>IFERROR(VLOOKUP(D2389:D3101,'Факторы ликвидности'!C$4:L$2204,6,FALSE),0)</f>
        <v>0</v>
      </c>
      <c r="L2389">
        <f>IFERROR(VLOOKUP(D2389:D3101,'Факторы ликвидности'!C$4:L$2204,7,FALSE),0)</f>
        <v>0</v>
      </c>
      <c r="M2389">
        <f>IFERROR(VLOOKUP(D2389:D3101,'Факторы ликвидности'!C$4:L$2204,8,FALSE),0)</f>
        <v>0</v>
      </c>
      <c r="N2389">
        <f>IFERROR(VLOOKUP(D2389:D3101,'Факторы ликвидности'!C$4:L$2204,10,FALSE),0)</f>
        <v>232</v>
      </c>
    </row>
    <row r="2390" spans="3:14" x14ac:dyDescent="0.3">
      <c r="C2390" s="16">
        <f t="shared" si="42"/>
        <v>7</v>
      </c>
      <c r="D2390" s="17">
        <v>41406</v>
      </c>
      <c r="E2390">
        <f>IFERROR(VLOOKUP(D2389:D3102,'Остатки на корсчетах'!B$3:D$4956,2,FALSE),0)</f>
        <v>0</v>
      </c>
      <c r="F2390">
        <f>IFERROR(VLOOKUP(D2390:D3102,Сальдо!C$3:D$4010,2,FALSE),0)</f>
        <v>0</v>
      </c>
      <c r="G2390">
        <f>IFERROR(VLOOKUP(D2390:D3102,'Факторы ликвидности'!C$4:L$2204,2,FALSE),0)</f>
        <v>0</v>
      </c>
      <c r="H2390">
        <f>IFERROR(VLOOKUP(D2390:D3102,'Факторы ликвидности'!C$4:L$2204,3,FALSE),0)</f>
        <v>0</v>
      </c>
      <c r="I2390">
        <f>IFERROR(VLOOKUP(D2390:D3102,'Факторы ликвидности'!C$4:L$2204,4,FALSE),0)</f>
        <v>0</v>
      </c>
      <c r="J2390">
        <f>IFERROR(VLOOKUP(D2390:D3102,'Факторы ликвидности'!C$4:L$2204,5,FALSE),0)</f>
        <v>0</v>
      </c>
      <c r="K2390">
        <f>IFERROR(VLOOKUP(D2390:D3102,'Факторы ликвидности'!C$4:L$2204,6,FALSE),0)</f>
        <v>0</v>
      </c>
      <c r="L2390">
        <f>IFERROR(VLOOKUP(D2390:D3102,'Факторы ликвидности'!C$4:L$2204,7,FALSE),0)</f>
        <v>0</v>
      </c>
      <c r="M2390">
        <f>IFERROR(VLOOKUP(D2390:D3102,'Факторы ликвидности'!C$4:L$2204,8,FALSE),0)</f>
        <v>0</v>
      </c>
      <c r="N2390">
        <f>IFERROR(VLOOKUP(D2390:D3102,'Факторы ликвидности'!C$4:L$2204,10,FALSE),0)</f>
        <v>0</v>
      </c>
    </row>
    <row r="2391" spans="3:14" x14ac:dyDescent="0.3">
      <c r="C2391" s="16">
        <f t="shared" si="42"/>
        <v>6</v>
      </c>
      <c r="D2391" s="17">
        <v>41405</v>
      </c>
      <c r="E2391">
        <f>IFERROR(VLOOKUP(D2390:D3103,'Остатки на корсчетах'!B$3:D$4956,2,FALSE),0)</f>
        <v>0</v>
      </c>
      <c r="F2391">
        <f>IFERROR(VLOOKUP(D2391:D3103,Сальдо!C$3:D$4010,2,FALSE),0)</f>
        <v>0</v>
      </c>
      <c r="G2391">
        <f>IFERROR(VLOOKUP(D2391:D3103,'Факторы ликвидности'!C$4:L$2204,2,FALSE),0)</f>
        <v>0</v>
      </c>
      <c r="H2391">
        <f>IFERROR(VLOOKUP(D2391:D3103,'Факторы ликвидности'!C$4:L$2204,3,FALSE),0)</f>
        <v>0</v>
      </c>
      <c r="I2391">
        <f>IFERROR(VLOOKUP(D2391:D3103,'Факторы ликвидности'!C$4:L$2204,4,FALSE),0)</f>
        <v>0</v>
      </c>
      <c r="J2391">
        <f>IFERROR(VLOOKUP(D2391:D3103,'Факторы ликвидности'!C$4:L$2204,5,FALSE),0)</f>
        <v>0</v>
      </c>
      <c r="K2391">
        <f>IFERROR(VLOOKUP(D2391:D3103,'Факторы ликвидности'!C$4:L$2204,6,FALSE),0)</f>
        <v>0</v>
      </c>
      <c r="L2391">
        <f>IFERROR(VLOOKUP(D2391:D3103,'Факторы ликвидности'!C$4:L$2204,7,FALSE),0)</f>
        <v>0</v>
      </c>
      <c r="M2391">
        <f>IFERROR(VLOOKUP(D2391:D3103,'Факторы ликвидности'!C$4:L$2204,8,FALSE),0)</f>
        <v>0</v>
      </c>
      <c r="N2391">
        <f>IFERROR(VLOOKUP(D2391:D3103,'Факторы ликвидности'!C$4:L$2204,10,FALSE),0)</f>
        <v>0</v>
      </c>
    </row>
    <row r="2392" spans="3:14" x14ac:dyDescent="0.3">
      <c r="C2392" s="16">
        <f t="shared" si="42"/>
        <v>5</v>
      </c>
      <c r="D2392" s="17">
        <v>41404</v>
      </c>
      <c r="E2392">
        <f>IFERROR(VLOOKUP(D2391:D3104,'Остатки на корсчетах'!B$3:D$4956,2,FALSE),0)</f>
        <v>0</v>
      </c>
      <c r="F2392">
        <f>IFERROR(VLOOKUP(D2392:D3104,Сальдо!C$3:D$4010,2,FALSE),0)</f>
        <v>0</v>
      </c>
      <c r="G2392">
        <f>IFERROR(VLOOKUP(D2392:D3104,'Факторы ликвидности'!C$4:L$2204,2,FALSE),0)</f>
        <v>0</v>
      </c>
      <c r="H2392">
        <f>IFERROR(VLOOKUP(D2392:D3104,'Факторы ликвидности'!C$4:L$2204,3,FALSE),0)</f>
        <v>0</v>
      </c>
      <c r="I2392">
        <f>IFERROR(VLOOKUP(D2392:D3104,'Факторы ликвидности'!C$4:L$2204,4,FALSE),0)</f>
        <v>0</v>
      </c>
      <c r="J2392">
        <f>IFERROR(VLOOKUP(D2392:D3104,'Факторы ликвидности'!C$4:L$2204,5,FALSE),0)</f>
        <v>0</v>
      </c>
      <c r="K2392">
        <f>IFERROR(VLOOKUP(D2392:D3104,'Факторы ликвидности'!C$4:L$2204,6,FALSE),0)</f>
        <v>0</v>
      </c>
      <c r="L2392">
        <f>IFERROR(VLOOKUP(D2392:D3104,'Факторы ликвидности'!C$4:L$2204,7,FALSE),0)</f>
        <v>0</v>
      </c>
      <c r="M2392">
        <f>IFERROR(VLOOKUP(D2392:D3104,'Факторы ликвидности'!C$4:L$2204,8,FALSE),0)</f>
        <v>0</v>
      </c>
      <c r="N2392">
        <f>IFERROR(VLOOKUP(D2392:D3104,'Факторы ликвидности'!C$4:L$2204,10,FALSE),0)</f>
        <v>0</v>
      </c>
    </row>
    <row r="2393" spans="3:14" x14ac:dyDescent="0.3">
      <c r="C2393" s="16">
        <f t="shared" si="42"/>
        <v>4</v>
      </c>
      <c r="D2393" s="17">
        <v>41403</v>
      </c>
      <c r="E2393">
        <f>IFERROR(VLOOKUP(D2392:D3105,'Остатки на корсчетах'!B$3:D$4956,2,FALSE),0)</f>
        <v>0</v>
      </c>
      <c r="F2393">
        <f>IFERROR(VLOOKUP(D2393:D3105,Сальдо!C$3:D$4010,2,FALSE),0)</f>
        <v>0</v>
      </c>
      <c r="G2393">
        <f>IFERROR(VLOOKUP(D2393:D3105,'Факторы ликвидности'!C$4:L$2204,2,FALSE),0)</f>
        <v>0</v>
      </c>
      <c r="H2393">
        <f>IFERROR(VLOOKUP(D2393:D3105,'Факторы ликвидности'!C$4:L$2204,3,FALSE),0)</f>
        <v>0</v>
      </c>
      <c r="I2393">
        <f>IFERROR(VLOOKUP(D2393:D3105,'Факторы ликвидности'!C$4:L$2204,4,FALSE),0)</f>
        <v>0</v>
      </c>
      <c r="J2393">
        <f>IFERROR(VLOOKUP(D2393:D3105,'Факторы ликвидности'!C$4:L$2204,5,FALSE),0)</f>
        <v>0</v>
      </c>
      <c r="K2393">
        <f>IFERROR(VLOOKUP(D2393:D3105,'Факторы ликвидности'!C$4:L$2204,6,FALSE),0)</f>
        <v>0</v>
      </c>
      <c r="L2393">
        <f>IFERROR(VLOOKUP(D2393:D3105,'Факторы ликвидности'!C$4:L$2204,7,FALSE),0)</f>
        <v>0</v>
      </c>
      <c r="M2393">
        <f>IFERROR(VLOOKUP(D2393:D3105,'Факторы ликвидности'!C$4:L$2204,8,FALSE),0)</f>
        <v>0</v>
      </c>
      <c r="N2393">
        <f>IFERROR(VLOOKUP(D2393:D3105,'Факторы ликвидности'!C$4:L$2204,10,FALSE),0)</f>
        <v>0</v>
      </c>
    </row>
    <row r="2394" spans="3:14" x14ac:dyDescent="0.3">
      <c r="C2394" s="16">
        <f t="shared" si="42"/>
        <v>3</v>
      </c>
      <c r="D2394" s="17">
        <v>41402</v>
      </c>
      <c r="E2394">
        <f>IFERROR(VLOOKUP(D2393:D3106,'Остатки на корсчетах'!B$3:D$4956,2,FALSE),0)</f>
        <v>726.3</v>
      </c>
      <c r="F2394">
        <f>IFERROR(VLOOKUP(D2394:D3106,Сальдо!C$3:D$4010,2,FALSE),0)</f>
        <v>-484.4</v>
      </c>
      <c r="G2394">
        <f>IFERROR(VLOOKUP(D2394:D3106,'Факторы ликвидности'!C$4:L$2204,2,FALSE),0)</f>
        <v>-46.84</v>
      </c>
      <c r="H2394">
        <f>IFERROR(VLOOKUP(D2394:D3106,'Факторы ликвидности'!C$4:L$2204,3,FALSE),0)</f>
        <v>151.57</v>
      </c>
      <c r="I2394">
        <f>IFERROR(VLOOKUP(D2394:D3106,'Факторы ликвидности'!C$4:L$2204,4,FALSE),0)</f>
        <v>0</v>
      </c>
      <c r="J2394">
        <f>IFERROR(VLOOKUP(D2394:D3106,'Факторы ликвидности'!C$4:L$2204,5,FALSE),0)</f>
        <v>0</v>
      </c>
      <c r="K2394">
        <f>IFERROR(VLOOKUP(D2394:D3106,'Факторы ликвидности'!C$4:L$2204,6,FALSE),0)</f>
        <v>0</v>
      </c>
      <c r="L2394">
        <f>IFERROR(VLOOKUP(D2394:D3106,'Факторы ликвидности'!C$4:L$2204,7,FALSE),0)</f>
        <v>0</v>
      </c>
      <c r="M2394">
        <f>IFERROR(VLOOKUP(D2394:D3106,'Факторы ликвидности'!C$4:L$2204,8,FALSE),0)</f>
        <v>0</v>
      </c>
      <c r="N2394">
        <f>IFERROR(VLOOKUP(D2394:D3106,'Факторы ликвидности'!C$4:L$2204,10,FALSE),0)</f>
        <v>-245.77</v>
      </c>
    </row>
    <row r="2395" spans="3:14" x14ac:dyDescent="0.3">
      <c r="C2395" s="18">
        <f t="shared" si="42"/>
        <v>2</v>
      </c>
      <c r="D2395" s="8">
        <v>41401</v>
      </c>
      <c r="E2395">
        <f>IFERROR(VLOOKUP(D2394:D3107,'Остатки на корсчетах'!B$3:D$4956,2,FALSE),0)</f>
        <v>1085.3</v>
      </c>
      <c r="F2395">
        <f>IFERROR(VLOOKUP(D2395:D3107,Сальдо!C$3:D$4010,2,FALSE),0)</f>
        <v>-786.9</v>
      </c>
      <c r="G2395">
        <f>IFERROR(VLOOKUP(D2395:D3107,'Факторы ликвидности'!C$4:L$2204,2,FALSE),0)</f>
        <v>6.03</v>
      </c>
      <c r="H2395">
        <f>IFERROR(VLOOKUP(D2395:D3107,'Факторы ликвидности'!C$4:L$2204,3,FALSE),0)</f>
        <v>76.06</v>
      </c>
      <c r="I2395">
        <f>IFERROR(VLOOKUP(D2395:D3107,'Факторы ликвидности'!C$4:L$2204,4,FALSE),0)</f>
        <v>0</v>
      </c>
      <c r="J2395">
        <f>IFERROR(VLOOKUP(D2395:D3107,'Факторы ликвидности'!C$4:L$2204,5,FALSE),0)</f>
        <v>0</v>
      </c>
      <c r="K2395">
        <f>IFERROR(VLOOKUP(D2395:D3107,'Факторы ликвидности'!C$4:L$2204,6,FALSE),0)</f>
        <v>0</v>
      </c>
      <c r="L2395">
        <f>IFERROR(VLOOKUP(D2395:D3107,'Факторы ликвидности'!C$4:L$2204,7,FALSE),0)</f>
        <v>0</v>
      </c>
      <c r="M2395">
        <f>IFERROR(VLOOKUP(D2395:D3107,'Факторы ликвидности'!C$4:L$2204,8,FALSE),0)</f>
        <v>0</v>
      </c>
      <c r="N2395">
        <f>IFERROR(VLOOKUP(D2395:D3107,'Факторы ликвидности'!C$4:L$2204,10,FALSE),0)</f>
        <v>-441.18</v>
      </c>
    </row>
    <row r="2396" spans="3:14" x14ac:dyDescent="0.3">
      <c r="C2396" s="18">
        <f t="shared" si="42"/>
        <v>1</v>
      </c>
      <c r="D2396" s="8">
        <v>41400</v>
      </c>
      <c r="E2396">
        <f>IFERROR(VLOOKUP(D2395:D3108,'Остатки на корсчетах'!B$3:D$4956,2,FALSE),0)</f>
        <v>814.9</v>
      </c>
      <c r="F2396">
        <f>IFERROR(VLOOKUP(D2396:D3108,Сальдо!C$3:D$4010,2,FALSE),0)</f>
        <v>-618.5</v>
      </c>
      <c r="G2396">
        <f>IFERROR(VLOOKUP(D2396:D3108,'Факторы ликвидности'!C$4:L$2204,2,FALSE),0)</f>
        <v>65.150000000000006</v>
      </c>
      <c r="H2396">
        <f>IFERROR(VLOOKUP(D2396:D3108,'Факторы ликвидности'!C$4:L$2204,3,FALSE),0)</f>
        <v>38.58</v>
      </c>
      <c r="I2396">
        <f>IFERROR(VLOOKUP(D2396:D3108,'Факторы ликвидности'!C$4:L$2204,4,FALSE),0)</f>
        <v>0</v>
      </c>
      <c r="J2396">
        <f>IFERROR(VLOOKUP(D2396:D3108,'Факторы ликвидности'!C$4:L$2204,5,FALSE),0)</f>
        <v>0</v>
      </c>
      <c r="K2396">
        <f>IFERROR(VLOOKUP(D2396:D3108,'Факторы ликвидности'!C$4:L$2204,6,FALSE),0)</f>
        <v>0</v>
      </c>
      <c r="L2396">
        <f>IFERROR(VLOOKUP(D2396:D3108,'Факторы ликвидности'!C$4:L$2204,7,FALSE),0)</f>
        <v>0</v>
      </c>
      <c r="M2396">
        <f>IFERROR(VLOOKUP(D2396:D3108,'Факторы ликвидности'!C$4:L$2204,8,FALSE),0)</f>
        <v>0</v>
      </c>
      <c r="N2396">
        <f>IFERROR(VLOOKUP(D2396:D3108,'Факторы ликвидности'!C$4:L$2204,10,FALSE),0)</f>
        <v>166.66</v>
      </c>
    </row>
    <row r="2397" spans="3:14" x14ac:dyDescent="0.3">
      <c r="C2397" s="18">
        <f t="shared" si="42"/>
        <v>7</v>
      </c>
      <c r="D2397" s="19">
        <v>41399</v>
      </c>
      <c r="E2397">
        <f>IFERROR(VLOOKUP(D2396:D3109,'Остатки на корсчетах'!B$3:D$4956,2,FALSE),0)</f>
        <v>0</v>
      </c>
      <c r="F2397">
        <f>IFERROR(VLOOKUP(D2397:D3109,Сальдо!C$3:D$4010,2,FALSE),0)</f>
        <v>0</v>
      </c>
      <c r="G2397">
        <f>IFERROR(VLOOKUP(D2397:D3109,'Факторы ликвидности'!C$4:L$2204,2,FALSE),0)</f>
        <v>0</v>
      </c>
      <c r="H2397">
        <f>IFERROR(VLOOKUP(D2397:D3109,'Факторы ликвидности'!C$4:L$2204,3,FALSE),0)</f>
        <v>0</v>
      </c>
      <c r="I2397">
        <f>IFERROR(VLOOKUP(D2397:D3109,'Факторы ликвидности'!C$4:L$2204,4,FALSE),0)</f>
        <v>0</v>
      </c>
      <c r="J2397">
        <f>IFERROR(VLOOKUP(D2397:D3109,'Факторы ликвидности'!C$4:L$2204,5,FALSE),0)</f>
        <v>0</v>
      </c>
      <c r="K2397">
        <f>IFERROR(VLOOKUP(D2397:D3109,'Факторы ликвидности'!C$4:L$2204,6,FALSE),0)</f>
        <v>0</v>
      </c>
      <c r="L2397">
        <f>IFERROR(VLOOKUP(D2397:D3109,'Факторы ликвидности'!C$4:L$2204,7,FALSE),0)</f>
        <v>0</v>
      </c>
      <c r="M2397">
        <f>IFERROR(VLOOKUP(D2397:D3109,'Факторы ликвидности'!C$4:L$2204,8,FALSE),0)</f>
        <v>0</v>
      </c>
      <c r="N2397">
        <f>IFERROR(VLOOKUP(D2397:D3109,'Факторы ликвидности'!C$4:L$2204,10,FALSE),0)</f>
        <v>0</v>
      </c>
    </row>
    <row r="2398" spans="3:14" x14ac:dyDescent="0.3">
      <c r="C2398" s="18">
        <f t="shared" si="42"/>
        <v>6</v>
      </c>
      <c r="D2398" s="19">
        <v>41398</v>
      </c>
      <c r="E2398">
        <f>IFERROR(VLOOKUP(D2397:D3110,'Остатки на корсчетах'!B$3:D$4956,2,FALSE),0)</f>
        <v>0</v>
      </c>
      <c r="F2398">
        <f>IFERROR(VLOOKUP(D2398:D3110,Сальдо!C$3:D$4010,2,FALSE),0)</f>
        <v>0</v>
      </c>
      <c r="G2398">
        <f>IFERROR(VLOOKUP(D2398:D3110,'Факторы ликвидности'!C$4:L$2204,2,FALSE),0)</f>
        <v>0</v>
      </c>
      <c r="H2398">
        <f>IFERROR(VLOOKUP(D2398:D3110,'Факторы ликвидности'!C$4:L$2204,3,FALSE),0)</f>
        <v>0</v>
      </c>
      <c r="I2398">
        <f>IFERROR(VLOOKUP(D2398:D3110,'Факторы ликвидности'!C$4:L$2204,4,FALSE),0)</f>
        <v>0</v>
      </c>
      <c r="J2398">
        <f>IFERROR(VLOOKUP(D2398:D3110,'Факторы ликвидности'!C$4:L$2204,5,FALSE),0)</f>
        <v>0</v>
      </c>
      <c r="K2398">
        <f>IFERROR(VLOOKUP(D2398:D3110,'Факторы ликвидности'!C$4:L$2204,6,FALSE),0)</f>
        <v>0</v>
      </c>
      <c r="L2398">
        <f>IFERROR(VLOOKUP(D2398:D3110,'Факторы ликвидности'!C$4:L$2204,7,FALSE),0)</f>
        <v>0</v>
      </c>
      <c r="M2398">
        <f>IFERROR(VLOOKUP(D2398:D3110,'Факторы ликвидности'!C$4:L$2204,8,FALSE),0)</f>
        <v>0</v>
      </c>
      <c r="N2398">
        <f>IFERROR(VLOOKUP(D2398:D3110,'Факторы ликвидности'!C$4:L$2204,10,FALSE),0)</f>
        <v>0</v>
      </c>
    </row>
    <row r="2399" spans="3:14" x14ac:dyDescent="0.3">
      <c r="C2399" s="18">
        <f t="shared" si="42"/>
        <v>5</v>
      </c>
      <c r="D2399" s="19">
        <v>41397</v>
      </c>
      <c r="E2399">
        <f>IFERROR(VLOOKUP(D2398:D3111,'Остатки на корсчетах'!B$3:D$4956,2,FALSE),0)</f>
        <v>0</v>
      </c>
      <c r="F2399">
        <f>IFERROR(VLOOKUP(D2399:D3111,Сальдо!C$3:D$4010,2,FALSE),0)</f>
        <v>0</v>
      </c>
      <c r="G2399">
        <f>IFERROR(VLOOKUP(D2399:D3111,'Факторы ликвидности'!C$4:L$2204,2,FALSE),0)</f>
        <v>0</v>
      </c>
      <c r="H2399">
        <f>IFERROR(VLOOKUP(D2399:D3111,'Факторы ликвидности'!C$4:L$2204,3,FALSE),0)</f>
        <v>0</v>
      </c>
      <c r="I2399">
        <f>IFERROR(VLOOKUP(D2399:D3111,'Факторы ликвидности'!C$4:L$2204,4,FALSE),0)</f>
        <v>0</v>
      </c>
      <c r="J2399">
        <f>IFERROR(VLOOKUP(D2399:D3111,'Факторы ликвидности'!C$4:L$2204,5,FALSE),0)</f>
        <v>0</v>
      </c>
      <c r="K2399">
        <f>IFERROR(VLOOKUP(D2399:D3111,'Факторы ликвидности'!C$4:L$2204,6,FALSE),0)</f>
        <v>0</v>
      </c>
      <c r="L2399">
        <f>IFERROR(VLOOKUP(D2399:D3111,'Факторы ликвидности'!C$4:L$2204,7,FALSE),0)</f>
        <v>0</v>
      </c>
      <c r="M2399">
        <f>IFERROR(VLOOKUP(D2399:D3111,'Факторы ликвидности'!C$4:L$2204,8,FALSE),0)</f>
        <v>0</v>
      </c>
      <c r="N2399">
        <f>IFERROR(VLOOKUP(D2399:D3111,'Факторы ликвидности'!C$4:L$2204,10,FALSE),0)</f>
        <v>0</v>
      </c>
    </row>
    <row r="2400" spans="3:14" x14ac:dyDescent="0.3">
      <c r="C2400" s="18">
        <f t="shared" si="42"/>
        <v>4</v>
      </c>
      <c r="D2400" s="19">
        <v>41396</v>
      </c>
      <c r="E2400">
        <f>IFERROR(VLOOKUP(D2399:D3112,'Остатки на корсчетах'!B$3:D$4956,2,FALSE),0)</f>
        <v>0</v>
      </c>
      <c r="F2400">
        <f>IFERROR(VLOOKUP(D2400:D3112,Сальдо!C$3:D$4010,2,FALSE),0)</f>
        <v>0</v>
      </c>
      <c r="G2400">
        <f>IFERROR(VLOOKUP(D2400:D3112,'Факторы ликвидности'!C$4:L$2204,2,FALSE),0)</f>
        <v>0</v>
      </c>
      <c r="H2400">
        <f>IFERROR(VLOOKUP(D2400:D3112,'Факторы ликвидности'!C$4:L$2204,3,FALSE),0)</f>
        <v>0</v>
      </c>
      <c r="I2400">
        <f>IFERROR(VLOOKUP(D2400:D3112,'Факторы ликвидности'!C$4:L$2204,4,FALSE),0)</f>
        <v>0</v>
      </c>
      <c r="J2400">
        <f>IFERROR(VLOOKUP(D2400:D3112,'Факторы ликвидности'!C$4:L$2204,5,FALSE),0)</f>
        <v>0</v>
      </c>
      <c r="K2400">
        <f>IFERROR(VLOOKUP(D2400:D3112,'Факторы ликвидности'!C$4:L$2204,6,FALSE),0)</f>
        <v>0</v>
      </c>
      <c r="L2400">
        <f>IFERROR(VLOOKUP(D2400:D3112,'Факторы ликвидности'!C$4:L$2204,7,FALSE),0)</f>
        <v>0</v>
      </c>
      <c r="M2400">
        <f>IFERROR(VLOOKUP(D2400:D3112,'Факторы ликвидности'!C$4:L$2204,8,FALSE),0)</f>
        <v>0</v>
      </c>
      <c r="N2400">
        <f>IFERROR(VLOOKUP(D2400:D3112,'Факторы ликвидности'!C$4:L$2204,10,FALSE),0)</f>
        <v>0</v>
      </c>
    </row>
    <row r="2401" spans="3:14" x14ac:dyDescent="0.3">
      <c r="C2401" s="18">
        <f t="shared" si="42"/>
        <v>3</v>
      </c>
      <c r="D2401" s="19">
        <v>41395</v>
      </c>
      <c r="E2401">
        <f>IFERROR(VLOOKUP(D2400:D3113,'Остатки на корсчетах'!B$3:D$4956,2,FALSE),0)</f>
        <v>0</v>
      </c>
      <c r="F2401">
        <f>IFERROR(VLOOKUP(D2401:D3113,Сальдо!C$3:D$4010,2,FALSE),0)</f>
        <v>0</v>
      </c>
      <c r="G2401">
        <f>IFERROR(VLOOKUP(D2401:D3113,'Факторы ликвидности'!C$4:L$2204,2,FALSE),0)</f>
        <v>0</v>
      </c>
      <c r="H2401">
        <f>IFERROR(VLOOKUP(D2401:D3113,'Факторы ликвидности'!C$4:L$2204,3,FALSE),0)</f>
        <v>0</v>
      </c>
      <c r="I2401">
        <f>IFERROR(VLOOKUP(D2401:D3113,'Факторы ликвидности'!C$4:L$2204,4,FALSE),0)</f>
        <v>0</v>
      </c>
      <c r="J2401">
        <f>IFERROR(VLOOKUP(D2401:D3113,'Факторы ликвидности'!C$4:L$2204,5,FALSE),0)</f>
        <v>0</v>
      </c>
      <c r="K2401">
        <f>IFERROR(VLOOKUP(D2401:D3113,'Факторы ликвидности'!C$4:L$2204,6,FALSE),0)</f>
        <v>0</v>
      </c>
      <c r="L2401">
        <f>IFERROR(VLOOKUP(D2401:D3113,'Факторы ликвидности'!C$4:L$2204,7,FALSE),0)</f>
        <v>0</v>
      </c>
      <c r="M2401">
        <f>IFERROR(VLOOKUP(D2401:D3113,'Факторы ликвидности'!C$4:L$2204,8,FALSE),0)</f>
        <v>0</v>
      </c>
      <c r="N2401">
        <f>IFERROR(VLOOKUP(D2401:D3113,'Факторы ликвидности'!C$4:L$2204,10,FALSE),0)</f>
        <v>0</v>
      </c>
    </row>
    <row r="2402" spans="3:14" x14ac:dyDescent="0.3">
      <c r="C2402" s="16">
        <f t="shared" si="42"/>
        <v>2</v>
      </c>
      <c r="D2402" s="17">
        <v>41394</v>
      </c>
      <c r="E2402">
        <f>IFERROR(VLOOKUP(D2401:D3114,'Остатки на корсчетах'!B$3:D$4956,2,FALSE),0)</f>
        <v>1051.4000000000001</v>
      </c>
      <c r="F2402">
        <f>IFERROR(VLOOKUP(D2402:D3114,Сальдо!C$3:D$4010,2,FALSE),0)</f>
        <v>-827.2</v>
      </c>
      <c r="G2402">
        <f>IFERROR(VLOOKUP(D2402:D3114,'Факторы ликвидности'!C$4:L$2204,2,FALSE),0)</f>
        <v>-80.25</v>
      </c>
      <c r="H2402">
        <f>IFERROR(VLOOKUP(D2402:D3114,'Факторы ликвидности'!C$4:L$2204,3,FALSE),0)</f>
        <v>50.6</v>
      </c>
      <c r="I2402">
        <f>IFERROR(VLOOKUP(D2402:D3114,'Факторы ликвидности'!C$4:L$2204,4,FALSE),0)</f>
        <v>0</v>
      </c>
      <c r="J2402">
        <f>IFERROR(VLOOKUP(D2402:D3114,'Факторы ликвидности'!C$4:L$2204,5,FALSE),0)</f>
        <v>0</v>
      </c>
      <c r="K2402">
        <f>IFERROR(VLOOKUP(D2402:D3114,'Факторы ликвидности'!C$4:L$2204,6,FALSE),0)</f>
        <v>0</v>
      </c>
      <c r="L2402">
        <f>IFERROR(VLOOKUP(D2402:D3114,'Факторы ликвидности'!C$4:L$2204,7,FALSE),0)</f>
        <v>0</v>
      </c>
      <c r="M2402">
        <f>IFERROR(VLOOKUP(D2402:D3114,'Факторы ликвидности'!C$4:L$2204,8,FALSE),0)</f>
        <v>0</v>
      </c>
      <c r="N2402">
        <f>IFERROR(VLOOKUP(D2402:D3114,'Факторы ликвидности'!C$4:L$2204,10,FALSE),0)</f>
        <v>-206.84</v>
      </c>
    </row>
    <row r="2403" spans="3:14" x14ac:dyDescent="0.3">
      <c r="C2403" s="16">
        <f t="shared" si="42"/>
        <v>1</v>
      </c>
      <c r="D2403" s="17">
        <v>41393</v>
      </c>
      <c r="E2403">
        <f>IFERROR(VLOOKUP(D2402:D3115,'Остатки на корсчетах'!B$3:D$4956,2,FALSE),0)</f>
        <v>1024.5</v>
      </c>
      <c r="F2403">
        <f>IFERROR(VLOOKUP(D2403:D3115,Сальдо!C$3:D$4010,2,FALSE),0)</f>
        <v>-564.1</v>
      </c>
      <c r="G2403">
        <f>IFERROR(VLOOKUP(D2403:D3115,'Факторы ликвидности'!C$4:L$2204,2,FALSE),0)</f>
        <v>-24.12</v>
      </c>
      <c r="H2403">
        <f>IFERROR(VLOOKUP(D2403:D3115,'Факторы ликвидности'!C$4:L$2204,3,FALSE),0)</f>
        <v>-13.58</v>
      </c>
      <c r="I2403">
        <f>IFERROR(VLOOKUP(D2403:D3115,'Факторы ликвидности'!C$4:L$2204,4,FALSE),0)</f>
        <v>0</v>
      </c>
      <c r="J2403">
        <f>IFERROR(VLOOKUP(D2403:D3115,'Факторы ликвидности'!C$4:L$2204,5,FALSE),0)</f>
        <v>0</v>
      </c>
      <c r="K2403">
        <f>IFERROR(VLOOKUP(D2403:D3115,'Факторы ликвидности'!C$4:L$2204,6,FALSE),0)</f>
        <v>0</v>
      </c>
      <c r="L2403">
        <f>IFERROR(VLOOKUP(D2403:D3115,'Факторы ликвидности'!C$4:L$2204,7,FALSE),0)</f>
        <v>0</v>
      </c>
      <c r="M2403">
        <f>IFERROR(VLOOKUP(D2403:D3115,'Факторы ликвидности'!C$4:L$2204,8,FALSE),0)</f>
        <v>0</v>
      </c>
      <c r="N2403">
        <f>IFERROR(VLOOKUP(D2403:D3115,'Факторы ликвидности'!C$4:L$2204,10,FALSE),0)</f>
        <v>64.650000000000006</v>
      </c>
    </row>
    <row r="2404" spans="3:14" x14ac:dyDescent="0.3">
      <c r="C2404" s="16">
        <f t="shared" si="42"/>
        <v>7</v>
      </c>
      <c r="D2404" s="17">
        <v>41392</v>
      </c>
      <c r="E2404">
        <f>IFERROR(VLOOKUP(D2403:D3116,'Остатки на корсчетах'!B$3:D$4956,2,FALSE),0)</f>
        <v>0</v>
      </c>
      <c r="F2404">
        <f>IFERROR(VLOOKUP(D2404:D3116,Сальдо!C$3:D$4010,2,FALSE),0)</f>
        <v>0</v>
      </c>
      <c r="G2404">
        <f>IFERROR(VLOOKUP(D2404:D3116,'Факторы ликвидности'!C$4:L$2204,2,FALSE),0)</f>
        <v>0</v>
      </c>
      <c r="H2404">
        <f>IFERROR(VLOOKUP(D2404:D3116,'Факторы ликвидности'!C$4:L$2204,3,FALSE),0)</f>
        <v>0</v>
      </c>
      <c r="I2404">
        <f>IFERROR(VLOOKUP(D2404:D3116,'Факторы ликвидности'!C$4:L$2204,4,FALSE),0)</f>
        <v>0</v>
      </c>
      <c r="J2404">
        <f>IFERROR(VLOOKUP(D2404:D3116,'Факторы ликвидности'!C$4:L$2204,5,FALSE),0)</f>
        <v>0</v>
      </c>
      <c r="K2404">
        <f>IFERROR(VLOOKUP(D2404:D3116,'Факторы ликвидности'!C$4:L$2204,6,FALSE),0)</f>
        <v>0</v>
      </c>
      <c r="L2404">
        <f>IFERROR(VLOOKUP(D2404:D3116,'Факторы ликвидности'!C$4:L$2204,7,FALSE),0)</f>
        <v>0</v>
      </c>
      <c r="M2404">
        <f>IFERROR(VLOOKUP(D2404:D3116,'Факторы ликвидности'!C$4:L$2204,8,FALSE),0)</f>
        <v>0</v>
      </c>
      <c r="N2404">
        <f>IFERROR(VLOOKUP(D2404:D3116,'Факторы ликвидности'!C$4:L$2204,10,FALSE),0)</f>
        <v>0</v>
      </c>
    </row>
    <row r="2405" spans="3:14" x14ac:dyDescent="0.3">
      <c r="C2405" s="16">
        <f t="shared" si="42"/>
        <v>6</v>
      </c>
      <c r="D2405" s="17">
        <v>41391</v>
      </c>
      <c r="E2405">
        <f>IFERROR(VLOOKUP(D2404:D3117,'Остатки на корсчетах'!B$3:D$4956,2,FALSE),0)</f>
        <v>0</v>
      </c>
      <c r="F2405">
        <f>IFERROR(VLOOKUP(D2405:D3117,Сальдо!C$3:D$4010,2,FALSE),0)</f>
        <v>0</v>
      </c>
      <c r="G2405">
        <f>IFERROR(VLOOKUP(D2405:D3117,'Факторы ликвидности'!C$4:L$2204,2,FALSE),0)</f>
        <v>0</v>
      </c>
      <c r="H2405">
        <f>IFERROR(VLOOKUP(D2405:D3117,'Факторы ликвидности'!C$4:L$2204,3,FALSE),0)</f>
        <v>0</v>
      </c>
      <c r="I2405">
        <f>IFERROR(VLOOKUP(D2405:D3117,'Факторы ликвидности'!C$4:L$2204,4,FALSE),0)</f>
        <v>0</v>
      </c>
      <c r="J2405">
        <f>IFERROR(VLOOKUP(D2405:D3117,'Факторы ликвидности'!C$4:L$2204,5,FALSE),0)</f>
        <v>0</v>
      </c>
      <c r="K2405">
        <f>IFERROR(VLOOKUP(D2405:D3117,'Факторы ликвидности'!C$4:L$2204,6,FALSE),0)</f>
        <v>0</v>
      </c>
      <c r="L2405">
        <f>IFERROR(VLOOKUP(D2405:D3117,'Факторы ликвидности'!C$4:L$2204,7,FALSE),0)</f>
        <v>0</v>
      </c>
      <c r="M2405">
        <f>IFERROR(VLOOKUP(D2405:D3117,'Факторы ликвидности'!C$4:L$2204,8,FALSE),0)</f>
        <v>0</v>
      </c>
      <c r="N2405">
        <f>IFERROR(VLOOKUP(D2405:D3117,'Факторы ликвидности'!C$4:L$2204,10,FALSE),0)</f>
        <v>0</v>
      </c>
    </row>
    <row r="2406" spans="3:14" x14ac:dyDescent="0.3">
      <c r="C2406" s="16">
        <f t="shared" si="42"/>
        <v>5</v>
      </c>
      <c r="D2406" s="17">
        <v>41390</v>
      </c>
      <c r="E2406">
        <f>IFERROR(VLOOKUP(D2405:D3118,'Остатки на корсчетах'!B$3:D$4956,2,FALSE),0)</f>
        <v>977.5</v>
      </c>
      <c r="F2406">
        <f>IFERROR(VLOOKUP(D2406:D3118,Сальдо!C$3:D$4010,2,FALSE),0)</f>
        <v>-558.1</v>
      </c>
      <c r="G2406">
        <f>IFERROR(VLOOKUP(D2406:D3118,'Факторы ликвидности'!C$4:L$2204,2,FALSE),0)</f>
        <v>-30.42</v>
      </c>
      <c r="H2406">
        <f>IFERROR(VLOOKUP(D2406:D3118,'Факторы ликвидности'!C$4:L$2204,3,FALSE),0)</f>
        <v>72.010000000000005</v>
      </c>
      <c r="I2406">
        <f>IFERROR(VLOOKUP(D2406:D3118,'Факторы ликвидности'!C$4:L$2204,4,FALSE),0)</f>
        <v>0</v>
      </c>
      <c r="J2406">
        <f>IFERROR(VLOOKUP(D2406:D3118,'Факторы ликвидности'!C$4:L$2204,5,FALSE),0)</f>
        <v>0</v>
      </c>
      <c r="K2406">
        <f>IFERROR(VLOOKUP(D2406:D3118,'Факторы ликвидности'!C$4:L$2204,6,FALSE),0)</f>
        <v>0</v>
      </c>
      <c r="L2406">
        <f>IFERROR(VLOOKUP(D2406:D3118,'Факторы ликвидности'!C$4:L$2204,7,FALSE),0)</f>
        <v>0</v>
      </c>
      <c r="M2406">
        <f>IFERROR(VLOOKUP(D2406:D3118,'Факторы ликвидности'!C$4:L$2204,8,FALSE),0)</f>
        <v>0.18</v>
      </c>
      <c r="N2406">
        <f>IFERROR(VLOOKUP(D2406:D3118,'Факторы ликвидности'!C$4:L$2204,10,FALSE),0)</f>
        <v>5.37</v>
      </c>
    </row>
    <row r="2407" spans="3:14" x14ac:dyDescent="0.3">
      <c r="C2407" s="16">
        <f t="shared" si="42"/>
        <v>4</v>
      </c>
      <c r="D2407" s="17">
        <v>41389</v>
      </c>
      <c r="E2407">
        <f>IFERROR(VLOOKUP(D2406:D3119,'Остатки на корсчетах'!B$3:D$4956,2,FALSE),0)</f>
        <v>1004.1</v>
      </c>
      <c r="F2407">
        <f>IFERROR(VLOOKUP(D2407:D3119,Сальдо!C$3:D$4010,2,FALSE),0)</f>
        <v>-303.89999999999998</v>
      </c>
      <c r="G2407">
        <f>IFERROR(VLOOKUP(D2407:D3119,'Факторы ликвидности'!C$4:L$2204,2,FALSE),0)</f>
        <v>-13.25</v>
      </c>
      <c r="H2407">
        <f>IFERROR(VLOOKUP(D2407:D3119,'Факторы ликвидности'!C$4:L$2204,3,FALSE),0)</f>
        <v>-264.7</v>
      </c>
      <c r="I2407">
        <f>IFERROR(VLOOKUP(D2407:D3119,'Факторы ликвидности'!C$4:L$2204,4,FALSE),0)</f>
        <v>0</v>
      </c>
      <c r="J2407">
        <f>IFERROR(VLOOKUP(D2407:D3119,'Факторы ликвидности'!C$4:L$2204,5,FALSE),0)</f>
        <v>0</v>
      </c>
      <c r="K2407">
        <f>IFERROR(VLOOKUP(D2407:D3119,'Факторы ликвидности'!C$4:L$2204,6,FALSE),0)</f>
        <v>0</v>
      </c>
      <c r="L2407">
        <f>IFERROR(VLOOKUP(D2407:D3119,'Факторы ликвидности'!C$4:L$2204,7,FALSE),0)</f>
        <v>0</v>
      </c>
      <c r="M2407">
        <f>IFERROR(VLOOKUP(D2407:D3119,'Факторы ликвидности'!C$4:L$2204,8,FALSE),0)</f>
        <v>0</v>
      </c>
      <c r="N2407">
        <f>IFERROR(VLOOKUP(D2407:D3119,'Факторы ликвидности'!C$4:L$2204,10,FALSE),0)</f>
        <v>253.61</v>
      </c>
    </row>
    <row r="2408" spans="3:14" x14ac:dyDescent="0.3">
      <c r="C2408" s="16">
        <f t="shared" si="42"/>
        <v>3</v>
      </c>
      <c r="D2408" s="17">
        <v>41388</v>
      </c>
      <c r="E2408">
        <f>IFERROR(VLOOKUP(D2407:D3120,'Остатки на корсчетах'!B$3:D$4956,2,FALSE),0)</f>
        <v>904.8</v>
      </c>
      <c r="F2408">
        <f>IFERROR(VLOOKUP(D2408:D3120,Сальдо!C$3:D$4010,2,FALSE),0)</f>
        <v>-136.4</v>
      </c>
      <c r="G2408">
        <f>IFERROR(VLOOKUP(D2408:D3120,'Факторы ликвидности'!C$4:L$2204,2,FALSE),0)</f>
        <v>11.21</v>
      </c>
      <c r="H2408">
        <f>IFERROR(VLOOKUP(D2408:D3120,'Факторы ликвидности'!C$4:L$2204,3,FALSE),0)</f>
        <v>-59.59</v>
      </c>
      <c r="I2408">
        <f>IFERROR(VLOOKUP(D2408:D3120,'Факторы ликвидности'!C$4:L$2204,4,FALSE),0)</f>
        <v>0</v>
      </c>
      <c r="J2408">
        <f>IFERROR(VLOOKUP(D2408:D3120,'Факторы ликвидности'!C$4:L$2204,5,FALSE),0)</f>
        <v>0</v>
      </c>
      <c r="K2408">
        <f>IFERROR(VLOOKUP(D2408:D3120,'Факторы ликвидности'!C$4:L$2204,6,FALSE),0)</f>
        <v>0</v>
      </c>
      <c r="L2408">
        <f>IFERROR(VLOOKUP(D2408:D3120,'Факторы ликвидности'!C$4:L$2204,7,FALSE),0)</f>
        <v>0</v>
      </c>
      <c r="M2408">
        <f>IFERROR(VLOOKUP(D2408:D3120,'Факторы ликвидности'!C$4:L$2204,8,FALSE),0)</f>
        <v>0</v>
      </c>
      <c r="N2408">
        <f>IFERROR(VLOOKUP(D2408:D3120,'Факторы ликвидности'!C$4:L$2204,10,FALSE),0)</f>
        <v>149.91999999999999</v>
      </c>
    </row>
    <row r="2409" spans="3:14" x14ac:dyDescent="0.3">
      <c r="C2409" s="18">
        <f t="shared" si="42"/>
        <v>2</v>
      </c>
      <c r="D2409" s="8">
        <v>41387</v>
      </c>
      <c r="E2409">
        <f>IFERROR(VLOOKUP(D2408:D3121,'Остатки на корсчетах'!B$3:D$4956,2,FALSE),0)</f>
        <v>810.8</v>
      </c>
      <c r="F2409">
        <f>IFERROR(VLOOKUP(D2409:D3121,Сальдо!C$3:D$4010,2,FALSE),0)</f>
        <v>-323.10000000000002</v>
      </c>
      <c r="G2409">
        <f>IFERROR(VLOOKUP(D2409:D3121,'Факторы ликвидности'!C$4:L$2204,2,FALSE),0)</f>
        <v>17.75</v>
      </c>
      <c r="H2409">
        <f>IFERROR(VLOOKUP(D2409:D3121,'Факторы ликвидности'!C$4:L$2204,3,FALSE),0)</f>
        <v>17.16</v>
      </c>
      <c r="I2409">
        <f>IFERROR(VLOOKUP(D2409:D3121,'Факторы ликвидности'!C$4:L$2204,4,FALSE),0)</f>
        <v>0</v>
      </c>
      <c r="J2409">
        <f>IFERROR(VLOOKUP(D2409:D3121,'Факторы ликвидности'!C$4:L$2204,5,FALSE),0)</f>
        <v>0</v>
      </c>
      <c r="K2409">
        <f>IFERROR(VLOOKUP(D2409:D3121,'Факторы ликвидности'!C$4:L$2204,6,FALSE),0)</f>
        <v>0</v>
      </c>
      <c r="L2409">
        <f>IFERROR(VLOOKUP(D2409:D3121,'Факторы ликвидности'!C$4:L$2204,7,FALSE),0)</f>
        <v>0</v>
      </c>
      <c r="M2409">
        <f>IFERROR(VLOOKUP(D2409:D3121,'Факторы ликвидности'!C$4:L$2204,8,FALSE),0)</f>
        <v>0</v>
      </c>
      <c r="N2409">
        <f>IFERROR(VLOOKUP(D2409:D3121,'Факторы ликвидности'!C$4:L$2204,10,FALSE),0)</f>
        <v>61.3</v>
      </c>
    </row>
    <row r="2410" spans="3:14" x14ac:dyDescent="0.3">
      <c r="C2410" s="18">
        <f t="shared" si="42"/>
        <v>1</v>
      </c>
      <c r="D2410" s="8">
        <v>41386</v>
      </c>
      <c r="E2410">
        <f>IFERROR(VLOOKUP(D2409:D3122,'Остатки на корсчетах'!B$3:D$4956,2,FALSE),0)</f>
        <v>840</v>
      </c>
      <c r="F2410">
        <f>IFERROR(VLOOKUP(D2410:D3122,Сальдо!C$3:D$4010,2,FALSE),0)</f>
        <v>-196.7</v>
      </c>
      <c r="G2410">
        <f>IFERROR(VLOOKUP(D2410:D3122,'Факторы ликвидности'!C$4:L$2204,2,FALSE),0)</f>
        <v>32.61</v>
      </c>
      <c r="H2410">
        <f>IFERROR(VLOOKUP(D2410:D3122,'Факторы ликвидности'!C$4:L$2204,3,FALSE),0)</f>
        <v>-161.13999999999999</v>
      </c>
      <c r="I2410">
        <f>IFERROR(VLOOKUP(D2410:D3122,'Факторы ликвидности'!C$4:L$2204,4,FALSE),0)</f>
        <v>0</v>
      </c>
      <c r="J2410">
        <f>IFERROR(VLOOKUP(D2410:D3122,'Факторы ликвидности'!C$4:L$2204,5,FALSE),0)</f>
        <v>0</v>
      </c>
      <c r="K2410">
        <f>IFERROR(VLOOKUP(D2410:D3122,'Факторы ликвидности'!C$4:L$2204,6,FALSE),0)</f>
        <v>0</v>
      </c>
      <c r="L2410">
        <f>IFERROR(VLOOKUP(D2410:D3122,'Факторы ликвидности'!C$4:L$2204,7,FALSE),0)</f>
        <v>0</v>
      </c>
      <c r="M2410">
        <f>IFERROR(VLOOKUP(D2410:D3122,'Факторы ликвидности'!C$4:L$2204,8,FALSE),0)</f>
        <v>0</v>
      </c>
      <c r="N2410">
        <f>IFERROR(VLOOKUP(D2410:D3122,'Факторы ликвидности'!C$4:L$2204,10,FALSE),0)</f>
        <v>101.58</v>
      </c>
    </row>
    <row r="2411" spans="3:14" x14ac:dyDescent="0.3">
      <c r="C2411" s="18">
        <f t="shared" si="42"/>
        <v>7</v>
      </c>
      <c r="D2411" s="19">
        <v>41385</v>
      </c>
      <c r="E2411">
        <f>IFERROR(VLOOKUP(D2410:D3123,'Остатки на корсчетах'!B$3:D$4956,2,FALSE),0)</f>
        <v>0</v>
      </c>
      <c r="F2411">
        <f>IFERROR(VLOOKUP(D2411:D3123,Сальдо!C$3:D$4010,2,FALSE),0)</f>
        <v>0</v>
      </c>
      <c r="G2411">
        <f>IFERROR(VLOOKUP(D2411:D3123,'Факторы ликвидности'!C$4:L$2204,2,FALSE),0)</f>
        <v>0</v>
      </c>
      <c r="H2411">
        <f>IFERROR(VLOOKUP(D2411:D3123,'Факторы ликвидности'!C$4:L$2204,3,FALSE),0)</f>
        <v>0</v>
      </c>
      <c r="I2411">
        <f>IFERROR(VLOOKUP(D2411:D3123,'Факторы ликвидности'!C$4:L$2204,4,FALSE),0)</f>
        <v>0</v>
      </c>
      <c r="J2411">
        <f>IFERROR(VLOOKUP(D2411:D3123,'Факторы ликвидности'!C$4:L$2204,5,FALSE),0)</f>
        <v>0</v>
      </c>
      <c r="K2411">
        <f>IFERROR(VLOOKUP(D2411:D3123,'Факторы ликвидности'!C$4:L$2204,6,FALSE),0)</f>
        <v>0</v>
      </c>
      <c r="L2411">
        <f>IFERROR(VLOOKUP(D2411:D3123,'Факторы ликвидности'!C$4:L$2204,7,FALSE),0)</f>
        <v>0</v>
      </c>
      <c r="M2411">
        <f>IFERROR(VLOOKUP(D2411:D3123,'Факторы ликвидности'!C$4:L$2204,8,FALSE),0)</f>
        <v>0</v>
      </c>
      <c r="N2411">
        <f>IFERROR(VLOOKUP(D2411:D3123,'Факторы ликвидности'!C$4:L$2204,10,FALSE),0)</f>
        <v>0</v>
      </c>
    </row>
    <row r="2412" spans="3:14" x14ac:dyDescent="0.3">
      <c r="C2412" s="18">
        <f t="shared" si="42"/>
        <v>6</v>
      </c>
      <c r="D2412" s="19">
        <v>41384</v>
      </c>
      <c r="E2412">
        <f>IFERROR(VLOOKUP(D2411:D3124,'Остатки на корсчетах'!B$3:D$4956,2,FALSE),0)</f>
        <v>0</v>
      </c>
      <c r="F2412">
        <f>IFERROR(VLOOKUP(D2412:D3124,Сальдо!C$3:D$4010,2,FALSE),0)</f>
        <v>0</v>
      </c>
      <c r="G2412">
        <f>IFERROR(VLOOKUP(D2412:D3124,'Факторы ликвидности'!C$4:L$2204,2,FALSE),0)</f>
        <v>0</v>
      </c>
      <c r="H2412">
        <f>IFERROR(VLOOKUP(D2412:D3124,'Факторы ликвидности'!C$4:L$2204,3,FALSE),0)</f>
        <v>0</v>
      </c>
      <c r="I2412">
        <f>IFERROR(VLOOKUP(D2412:D3124,'Факторы ликвидности'!C$4:L$2204,4,FALSE),0)</f>
        <v>0</v>
      </c>
      <c r="J2412">
        <f>IFERROR(VLOOKUP(D2412:D3124,'Факторы ликвидности'!C$4:L$2204,5,FALSE),0)</f>
        <v>0</v>
      </c>
      <c r="K2412">
        <f>IFERROR(VLOOKUP(D2412:D3124,'Факторы ликвидности'!C$4:L$2204,6,FALSE),0)</f>
        <v>0</v>
      </c>
      <c r="L2412">
        <f>IFERROR(VLOOKUP(D2412:D3124,'Факторы ликвидности'!C$4:L$2204,7,FALSE),0)</f>
        <v>0</v>
      </c>
      <c r="M2412">
        <f>IFERROR(VLOOKUP(D2412:D3124,'Факторы ликвидности'!C$4:L$2204,8,FALSE),0)</f>
        <v>0</v>
      </c>
      <c r="N2412">
        <f>IFERROR(VLOOKUP(D2412:D3124,'Факторы ликвидности'!C$4:L$2204,10,FALSE),0)</f>
        <v>0</v>
      </c>
    </row>
    <row r="2413" spans="3:14" x14ac:dyDescent="0.3">
      <c r="C2413" s="18">
        <f t="shared" si="42"/>
        <v>5</v>
      </c>
      <c r="D2413" s="19">
        <v>41383</v>
      </c>
      <c r="E2413">
        <f>IFERROR(VLOOKUP(D2412:D3125,'Остатки на корсчетах'!B$3:D$4956,2,FALSE),0)</f>
        <v>770.5</v>
      </c>
      <c r="F2413">
        <f>IFERROR(VLOOKUP(D2413:D3125,Сальдо!C$3:D$4010,2,FALSE),0)</f>
        <v>-103.2</v>
      </c>
      <c r="G2413">
        <f>IFERROR(VLOOKUP(D2413:D3125,'Факторы ликвидности'!C$4:L$2204,2,FALSE),0)</f>
        <v>-30.16</v>
      </c>
      <c r="H2413">
        <f>IFERROR(VLOOKUP(D2413:D3125,'Факторы ликвидности'!C$4:L$2204,3,FALSE),0)</f>
        <v>7.72</v>
      </c>
      <c r="I2413">
        <f>IFERROR(VLOOKUP(D2413:D3125,'Факторы ликвидности'!C$4:L$2204,4,FALSE),0)</f>
        <v>0</v>
      </c>
      <c r="J2413">
        <f>IFERROR(VLOOKUP(D2413:D3125,'Факторы ликвидности'!C$4:L$2204,5,FALSE),0)</f>
        <v>0</v>
      </c>
      <c r="K2413">
        <f>IFERROR(VLOOKUP(D2413:D3125,'Факторы ликвидности'!C$4:L$2204,6,FALSE),0)</f>
        <v>0</v>
      </c>
      <c r="L2413">
        <f>IFERROR(VLOOKUP(D2413:D3125,'Факторы ликвидности'!C$4:L$2204,7,FALSE),0)</f>
        <v>0</v>
      </c>
      <c r="M2413">
        <f>IFERROR(VLOOKUP(D2413:D3125,'Факторы ликвидности'!C$4:L$2204,8,FALSE),0)</f>
        <v>0</v>
      </c>
      <c r="N2413">
        <f>IFERROR(VLOOKUP(D2413:D3125,'Факторы ликвидности'!C$4:L$2204,10,FALSE),0)</f>
        <v>94.13</v>
      </c>
    </row>
    <row r="2414" spans="3:14" x14ac:dyDescent="0.3">
      <c r="C2414" s="18">
        <f t="shared" si="42"/>
        <v>4</v>
      </c>
      <c r="D2414" s="19">
        <v>41382</v>
      </c>
      <c r="E2414">
        <f>IFERROR(VLOOKUP(D2413:D3126,'Остатки на корсчетах'!B$3:D$4956,2,FALSE),0)</f>
        <v>786.1</v>
      </c>
      <c r="F2414">
        <f>IFERROR(VLOOKUP(D2414:D3126,Сальдо!C$3:D$4010,2,FALSE),0)</f>
        <v>-69</v>
      </c>
      <c r="G2414">
        <f>IFERROR(VLOOKUP(D2414:D3126,'Факторы ликвидности'!C$4:L$2204,2,FALSE),0)</f>
        <v>-22.42</v>
      </c>
      <c r="H2414">
        <f>IFERROR(VLOOKUP(D2414:D3126,'Факторы ликвидности'!C$4:L$2204,3,FALSE),0)</f>
        <v>-26.26</v>
      </c>
      <c r="I2414">
        <f>IFERROR(VLOOKUP(D2414:D3126,'Факторы ликвидности'!C$4:L$2204,4,FALSE),0)</f>
        <v>0</v>
      </c>
      <c r="J2414">
        <f>IFERROR(VLOOKUP(D2414:D3126,'Факторы ликвидности'!C$4:L$2204,5,FALSE),0)</f>
        <v>0</v>
      </c>
      <c r="K2414">
        <f>IFERROR(VLOOKUP(D2414:D3126,'Факторы ликвидности'!C$4:L$2204,6,FALSE),0)</f>
        <v>0</v>
      </c>
      <c r="L2414">
        <f>IFERROR(VLOOKUP(D2414:D3126,'Факторы ликвидности'!C$4:L$2204,7,FALSE),0)</f>
        <v>0</v>
      </c>
      <c r="M2414">
        <f>IFERROR(VLOOKUP(D2414:D3126,'Факторы ликвидности'!C$4:L$2204,8,FALSE),0)</f>
        <v>0</v>
      </c>
      <c r="N2414">
        <f>IFERROR(VLOOKUP(D2414:D3126,'Факторы ликвидности'!C$4:L$2204,10,FALSE),0)</f>
        <v>35.21</v>
      </c>
    </row>
    <row r="2415" spans="3:14" x14ac:dyDescent="0.3">
      <c r="C2415" s="18">
        <f t="shared" si="42"/>
        <v>3</v>
      </c>
      <c r="D2415" s="19">
        <v>41381</v>
      </c>
      <c r="E2415">
        <f>IFERROR(VLOOKUP(D2414:D3127,'Остатки на корсчетах'!B$3:D$4956,2,FALSE),0)</f>
        <v>820.7</v>
      </c>
      <c r="F2415">
        <f>IFERROR(VLOOKUP(D2415:D3127,Сальдо!C$3:D$4010,2,FALSE),0)</f>
        <v>-71.3</v>
      </c>
      <c r="G2415">
        <f>IFERROR(VLOOKUP(D2415:D3127,'Факторы ликвидности'!C$4:L$2204,2,FALSE),0)</f>
        <v>-12.47</v>
      </c>
      <c r="H2415">
        <f>IFERROR(VLOOKUP(D2415:D3127,'Факторы ликвидности'!C$4:L$2204,3,FALSE),0)</f>
        <v>8.3000000000000007</v>
      </c>
      <c r="I2415">
        <f>IFERROR(VLOOKUP(D2415:D3127,'Факторы ликвидности'!C$4:L$2204,4,FALSE),0)</f>
        <v>0</v>
      </c>
      <c r="J2415">
        <f>IFERROR(VLOOKUP(D2415:D3127,'Факторы ликвидности'!C$4:L$2204,5,FALSE),0)</f>
        <v>0</v>
      </c>
      <c r="K2415">
        <f>IFERROR(VLOOKUP(D2415:D3127,'Факторы ликвидности'!C$4:L$2204,6,FALSE),0)</f>
        <v>0</v>
      </c>
      <c r="L2415">
        <f>IFERROR(VLOOKUP(D2415:D3127,'Факторы ликвидности'!C$4:L$2204,7,FALSE),0)</f>
        <v>0</v>
      </c>
      <c r="M2415">
        <f>IFERROR(VLOOKUP(D2415:D3127,'Факторы ликвидности'!C$4:L$2204,8,FALSE),0)</f>
        <v>0</v>
      </c>
      <c r="N2415">
        <f>IFERROR(VLOOKUP(D2415:D3127,'Факторы ликвидности'!C$4:L$2204,10,FALSE),0)</f>
        <v>-28.15</v>
      </c>
    </row>
    <row r="2416" spans="3:14" x14ac:dyDescent="0.3">
      <c r="C2416" s="16">
        <f t="shared" si="42"/>
        <v>2</v>
      </c>
      <c r="D2416" s="17">
        <v>41380</v>
      </c>
      <c r="E2416">
        <f>IFERROR(VLOOKUP(D2415:D3128,'Остатки на корсчетах'!B$3:D$4956,2,FALSE),0)</f>
        <v>710.2</v>
      </c>
      <c r="F2416">
        <f>IFERROR(VLOOKUP(D2416:D3128,Сальдо!C$3:D$4010,2,FALSE),0)</f>
        <v>-174.15</v>
      </c>
      <c r="G2416">
        <f>IFERROR(VLOOKUP(D2416:D3128,'Факторы ликвидности'!C$4:L$2204,2,FALSE),0)</f>
        <v>-2.97</v>
      </c>
      <c r="H2416">
        <f>IFERROR(VLOOKUP(D2416:D3128,'Факторы ликвидности'!C$4:L$2204,3,FALSE),0)</f>
        <v>39.28</v>
      </c>
      <c r="I2416">
        <f>IFERROR(VLOOKUP(D2416:D3128,'Факторы ликвидности'!C$4:L$2204,4,FALSE),0)</f>
        <v>0</v>
      </c>
      <c r="J2416">
        <f>IFERROR(VLOOKUP(D2416:D3128,'Факторы ликвидности'!C$4:L$2204,5,FALSE),0)</f>
        <v>0</v>
      </c>
      <c r="K2416">
        <f>IFERROR(VLOOKUP(D2416:D3128,'Факторы ликвидности'!C$4:L$2204,6,FALSE),0)</f>
        <v>0</v>
      </c>
      <c r="L2416">
        <f>IFERROR(VLOOKUP(D2416:D3128,'Факторы ликвидности'!C$4:L$2204,7,FALSE),0)</f>
        <v>0</v>
      </c>
      <c r="M2416">
        <f>IFERROR(VLOOKUP(D2416:D3128,'Факторы ликвидности'!C$4:L$2204,8,FALSE),0)</f>
        <v>-19.25</v>
      </c>
      <c r="N2416">
        <f>IFERROR(VLOOKUP(D2416:D3128,'Факторы ликвидности'!C$4:L$2204,10,FALSE),0)</f>
        <v>94.98</v>
      </c>
    </row>
    <row r="2417" spans="3:14" x14ac:dyDescent="0.3">
      <c r="C2417" s="16">
        <f t="shared" si="42"/>
        <v>1</v>
      </c>
      <c r="D2417" s="17">
        <v>41379</v>
      </c>
      <c r="E2417">
        <f>IFERROR(VLOOKUP(D2416:D3129,'Остатки на корсчетах'!B$3:D$4956,2,FALSE),0)</f>
        <v>752.3</v>
      </c>
      <c r="F2417">
        <f>IFERROR(VLOOKUP(D2417:D3129,Сальдо!C$3:D$4010,2,FALSE),0)</f>
        <v>-116.4</v>
      </c>
      <c r="G2417">
        <f>IFERROR(VLOOKUP(D2417:D3129,'Факторы ликвидности'!C$4:L$2204,2,FALSE),0)</f>
        <v>2.2599999999999998</v>
      </c>
      <c r="H2417">
        <f>IFERROR(VLOOKUP(D2417:D3129,'Факторы ликвидности'!C$4:L$2204,3,FALSE),0)</f>
        <v>-71.819999999999993</v>
      </c>
      <c r="I2417">
        <f>IFERROR(VLOOKUP(D2417:D3129,'Факторы ликвидности'!C$4:L$2204,4,FALSE),0)</f>
        <v>0</v>
      </c>
      <c r="J2417">
        <f>IFERROR(VLOOKUP(D2417:D3129,'Факторы ликвидности'!C$4:L$2204,5,FALSE),0)</f>
        <v>0</v>
      </c>
      <c r="K2417">
        <f>IFERROR(VLOOKUP(D2417:D3129,'Факторы ликвидности'!C$4:L$2204,6,FALSE),0)</f>
        <v>0</v>
      </c>
      <c r="L2417">
        <f>IFERROR(VLOOKUP(D2417:D3129,'Факторы ликвидности'!C$4:L$2204,7,FALSE),0)</f>
        <v>0</v>
      </c>
      <c r="M2417">
        <f>IFERROR(VLOOKUP(D2417:D3129,'Факторы ликвидности'!C$4:L$2204,8,FALSE),0)</f>
        <v>-4.55</v>
      </c>
      <c r="N2417">
        <f>IFERROR(VLOOKUP(D2417:D3129,'Факторы ликвидности'!C$4:L$2204,10,FALSE),0)</f>
        <v>32.06</v>
      </c>
    </row>
    <row r="2418" spans="3:14" x14ac:dyDescent="0.3">
      <c r="C2418" s="16">
        <f t="shared" si="42"/>
        <v>7</v>
      </c>
      <c r="D2418" s="17">
        <v>41378</v>
      </c>
      <c r="E2418">
        <f>IFERROR(VLOOKUP(D2417:D3130,'Остатки на корсчетах'!B$3:D$4956,2,FALSE),0)</f>
        <v>0</v>
      </c>
      <c r="F2418">
        <f>IFERROR(VLOOKUP(D2418:D3130,Сальдо!C$3:D$4010,2,FALSE),0)</f>
        <v>0</v>
      </c>
      <c r="G2418">
        <f>IFERROR(VLOOKUP(D2418:D3130,'Факторы ликвидности'!C$4:L$2204,2,FALSE),0)</f>
        <v>0</v>
      </c>
      <c r="H2418">
        <f>IFERROR(VLOOKUP(D2418:D3130,'Факторы ликвидности'!C$4:L$2204,3,FALSE),0)</f>
        <v>0</v>
      </c>
      <c r="I2418">
        <f>IFERROR(VLOOKUP(D2418:D3130,'Факторы ликвидности'!C$4:L$2204,4,FALSE),0)</f>
        <v>0</v>
      </c>
      <c r="J2418">
        <f>IFERROR(VLOOKUP(D2418:D3130,'Факторы ликвидности'!C$4:L$2204,5,FALSE),0)</f>
        <v>0</v>
      </c>
      <c r="K2418">
        <f>IFERROR(VLOOKUP(D2418:D3130,'Факторы ликвидности'!C$4:L$2204,6,FALSE),0)</f>
        <v>0</v>
      </c>
      <c r="L2418">
        <f>IFERROR(VLOOKUP(D2418:D3130,'Факторы ликвидности'!C$4:L$2204,7,FALSE),0)</f>
        <v>0</v>
      </c>
      <c r="M2418">
        <f>IFERROR(VLOOKUP(D2418:D3130,'Факторы ликвидности'!C$4:L$2204,8,FALSE),0)</f>
        <v>0</v>
      </c>
      <c r="N2418">
        <f>IFERROR(VLOOKUP(D2418:D3130,'Факторы ликвидности'!C$4:L$2204,10,FALSE),0)</f>
        <v>0</v>
      </c>
    </row>
    <row r="2419" spans="3:14" x14ac:dyDescent="0.3">
      <c r="C2419" s="16">
        <f t="shared" si="42"/>
        <v>6</v>
      </c>
      <c r="D2419" s="17">
        <v>41377</v>
      </c>
      <c r="E2419">
        <f>IFERROR(VLOOKUP(D2418:D3131,'Остатки на корсчетах'!B$3:D$4956,2,FALSE),0)</f>
        <v>0</v>
      </c>
      <c r="F2419">
        <f>IFERROR(VLOOKUP(D2419:D3131,Сальдо!C$3:D$4010,2,FALSE),0)</f>
        <v>0</v>
      </c>
      <c r="G2419">
        <f>IFERROR(VLOOKUP(D2419:D3131,'Факторы ликвидности'!C$4:L$2204,2,FALSE),0)</f>
        <v>0</v>
      </c>
      <c r="H2419">
        <f>IFERROR(VLOOKUP(D2419:D3131,'Факторы ликвидности'!C$4:L$2204,3,FALSE),0)</f>
        <v>0</v>
      </c>
      <c r="I2419">
        <f>IFERROR(VLOOKUP(D2419:D3131,'Факторы ликвидности'!C$4:L$2204,4,FALSE),0)</f>
        <v>0</v>
      </c>
      <c r="J2419">
        <f>IFERROR(VLOOKUP(D2419:D3131,'Факторы ликвидности'!C$4:L$2204,5,FALSE),0)</f>
        <v>0</v>
      </c>
      <c r="K2419">
        <f>IFERROR(VLOOKUP(D2419:D3131,'Факторы ликвидности'!C$4:L$2204,6,FALSE),0)</f>
        <v>0</v>
      </c>
      <c r="L2419">
        <f>IFERROR(VLOOKUP(D2419:D3131,'Факторы ликвидности'!C$4:L$2204,7,FALSE),0)</f>
        <v>0</v>
      </c>
      <c r="M2419">
        <f>IFERROR(VLOOKUP(D2419:D3131,'Факторы ликвидности'!C$4:L$2204,8,FALSE),0)</f>
        <v>0</v>
      </c>
      <c r="N2419">
        <f>IFERROR(VLOOKUP(D2419:D3131,'Факторы ликвидности'!C$4:L$2204,10,FALSE),0)</f>
        <v>0</v>
      </c>
    </row>
    <row r="2420" spans="3:14" x14ac:dyDescent="0.3">
      <c r="C2420" s="16">
        <f t="shared" si="42"/>
        <v>5</v>
      </c>
      <c r="D2420" s="17">
        <v>41376</v>
      </c>
      <c r="E2420">
        <f>IFERROR(VLOOKUP(D2419:D3132,'Остатки на корсчетах'!B$3:D$4956,2,FALSE),0)</f>
        <v>775.2</v>
      </c>
      <c r="F2420">
        <f>IFERROR(VLOOKUP(D2420:D3132,Сальдо!C$3:D$4010,2,FALSE),0)</f>
        <v>-129</v>
      </c>
      <c r="G2420">
        <f>IFERROR(VLOOKUP(D2420:D3132,'Факторы ликвидности'!C$4:L$2204,2,FALSE),0)</f>
        <v>-58.16</v>
      </c>
      <c r="H2420">
        <f>IFERROR(VLOOKUP(D2420:D3132,'Факторы ликвидности'!C$4:L$2204,3,FALSE),0)</f>
        <v>49.78</v>
      </c>
      <c r="I2420">
        <f>IFERROR(VLOOKUP(D2420:D3132,'Факторы ликвидности'!C$4:L$2204,4,FALSE),0)</f>
        <v>0</v>
      </c>
      <c r="J2420">
        <f>IFERROR(VLOOKUP(D2420:D3132,'Факторы ликвидности'!C$4:L$2204,5,FALSE),0)</f>
        <v>0</v>
      </c>
      <c r="K2420">
        <f>IFERROR(VLOOKUP(D2420:D3132,'Факторы ликвидности'!C$4:L$2204,6,FALSE),0)</f>
        <v>0</v>
      </c>
      <c r="L2420">
        <f>IFERROR(VLOOKUP(D2420:D3132,'Факторы ликвидности'!C$4:L$2204,7,FALSE),0)</f>
        <v>0</v>
      </c>
      <c r="M2420">
        <f>IFERROR(VLOOKUP(D2420:D3132,'Факторы ликвидности'!C$4:L$2204,8,FALSE),0)</f>
        <v>-0.5</v>
      </c>
      <c r="N2420">
        <f>IFERROR(VLOOKUP(D2420:D3132,'Факторы ликвидности'!C$4:L$2204,10,FALSE),0)</f>
        <v>-13.99</v>
      </c>
    </row>
    <row r="2421" spans="3:14" x14ac:dyDescent="0.3">
      <c r="C2421" s="16">
        <f t="shared" si="42"/>
        <v>4</v>
      </c>
      <c r="D2421" s="17">
        <v>41375</v>
      </c>
      <c r="E2421">
        <f>IFERROR(VLOOKUP(D2420:D3133,'Остатки на корсчетах'!B$3:D$4956,2,FALSE),0)</f>
        <v>749.7</v>
      </c>
      <c r="F2421">
        <f>IFERROR(VLOOKUP(D2421:D3133,Сальдо!C$3:D$4010,2,FALSE),0)</f>
        <v>-59.4</v>
      </c>
      <c r="G2421">
        <f>IFERROR(VLOOKUP(D2421:D3133,'Факторы ликвидности'!C$4:L$2204,2,FALSE),0)</f>
        <v>-36.200000000000003</v>
      </c>
      <c r="H2421">
        <f>IFERROR(VLOOKUP(D2421:D3133,'Факторы ликвидности'!C$4:L$2204,3,FALSE),0)</f>
        <v>-7.23</v>
      </c>
      <c r="I2421">
        <f>IFERROR(VLOOKUP(D2421:D3133,'Факторы ликвидности'!C$4:L$2204,4,FALSE),0)</f>
        <v>0</v>
      </c>
      <c r="J2421">
        <f>IFERROR(VLOOKUP(D2421:D3133,'Факторы ликвидности'!C$4:L$2204,5,FALSE),0)</f>
        <v>0</v>
      </c>
      <c r="K2421">
        <f>IFERROR(VLOOKUP(D2421:D3133,'Факторы ликвидности'!C$4:L$2204,6,FALSE),0)</f>
        <v>0</v>
      </c>
      <c r="L2421">
        <f>IFERROR(VLOOKUP(D2421:D3133,'Факторы ликвидности'!C$4:L$2204,7,FALSE),0)</f>
        <v>0</v>
      </c>
      <c r="M2421">
        <f>IFERROR(VLOOKUP(D2421:D3133,'Факторы ликвидности'!C$4:L$2204,8,FALSE),0)</f>
        <v>0</v>
      </c>
      <c r="N2421">
        <f>IFERROR(VLOOKUP(D2421:D3133,'Факторы ликвидности'!C$4:L$2204,10,FALSE),0)</f>
        <v>68.86</v>
      </c>
    </row>
    <row r="2422" spans="3:14" x14ac:dyDescent="0.3">
      <c r="C2422" s="16">
        <f t="shared" si="42"/>
        <v>3</v>
      </c>
      <c r="D2422" s="17">
        <v>41374</v>
      </c>
      <c r="E2422">
        <f>IFERROR(VLOOKUP(D2421:D3134,'Остатки на корсчетах'!B$3:D$4956,2,FALSE),0)</f>
        <v>907.6</v>
      </c>
      <c r="F2422">
        <f>IFERROR(VLOOKUP(D2422:D3134,Сальдо!C$3:D$4010,2,FALSE),0)</f>
        <v>-193.8</v>
      </c>
      <c r="G2422">
        <f>IFERROR(VLOOKUP(D2422:D3134,'Факторы ликвидности'!C$4:L$2204,2,FALSE),0)</f>
        <v>-24.09</v>
      </c>
      <c r="H2422">
        <f>IFERROR(VLOOKUP(D2422:D3134,'Факторы ликвидности'!C$4:L$2204,3,FALSE),0)</f>
        <v>5.0599999999999996</v>
      </c>
      <c r="I2422">
        <f>IFERROR(VLOOKUP(D2422:D3134,'Факторы ликвидности'!C$4:L$2204,4,FALSE),0)</f>
        <v>0</v>
      </c>
      <c r="J2422">
        <f>IFERROR(VLOOKUP(D2422:D3134,'Факторы ликвидности'!C$4:L$2204,5,FALSE),0)</f>
        <v>0</v>
      </c>
      <c r="K2422">
        <f>IFERROR(VLOOKUP(D2422:D3134,'Факторы ликвидности'!C$4:L$2204,6,FALSE),0)</f>
        <v>0</v>
      </c>
      <c r="L2422">
        <f>IFERROR(VLOOKUP(D2422:D3134,'Факторы ликвидности'!C$4:L$2204,7,FALSE),0)</f>
        <v>0</v>
      </c>
      <c r="M2422">
        <f>IFERROR(VLOOKUP(D2422:D3134,'Факторы ликвидности'!C$4:L$2204,8,FALSE),0)</f>
        <v>0</v>
      </c>
      <c r="N2422">
        <f>IFERROR(VLOOKUP(D2422:D3134,'Факторы ликвидности'!C$4:L$2204,10,FALSE),0)</f>
        <v>-138.87</v>
      </c>
    </row>
    <row r="2423" spans="3:14" x14ac:dyDescent="0.3">
      <c r="C2423" s="18">
        <f t="shared" si="42"/>
        <v>2</v>
      </c>
      <c r="D2423" s="8">
        <v>41373</v>
      </c>
      <c r="E2423">
        <f>IFERROR(VLOOKUP(D2422:D3135,'Остатки на корсчетах'!B$3:D$4956,2,FALSE),0)</f>
        <v>763.5</v>
      </c>
      <c r="F2423">
        <f>IFERROR(VLOOKUP(D2423:D3135,Сальдо!C$3:D$4010,2,FALSE),0)</f>
        <v>-90.4</v>
      </c>
      <c r="G2423">
        <f>IFERROR(VLOOKUP(D2423:D3135,'Факторы ликвидности'!C$4:L$2204,2,FALSE),0)</f>
        <v>-10.19</v>
      </c>
      <c r="H2423">
        <f>IFERROR(VLOOKUP(D2423:D3135,'Факторы ликвидности'!C$4:L$2204,3,FALSE),0)</f>
        <v>37</v>
      </c>
      <c r="I2423">
        <f>IFERROR(VLOOKUP(D2423:D3135,'Факторы ликвидности'!C$4:L$2204,4,FALSE),0)</f>
        <v>0</v>
      </c>
      <c r="J2423">
        <f>IFERROR(VLOOKUP(D2423:D3135,'Факторы ликвидности'!C$4:L$2204,5,FALSE),0)</f>
        <v>0</v>
      </c>
      <c r="K2423">
        <f>IFERROR(VLOOKUP(D2423:D3135,'Факторы ликвидности'!C$4:L$2204,6,FALSE),0)</f>
        <v>0</v>
      </c>
      <c r="L2423">
        <f>IFERROR(VLOOKUP(D2423:D3135,'Факторы ликвидности'!C$4:L$2204,7,FALSE),0)</f>
        <v>0</v>
      </c>
      <c r="M2423">
        <f>IFERROR(VLOOKUP(D2423:D3135,'Факторы ликвидности'!C$4:L$2204,8,FALSE),0)</f>
        <v>0</v>
      </c>
      <c r="N2423">
        <f>IFERROR(VLOOKUP(D2423:D3135,'Факторы ликвидности'!C$4:L$2204,10,FALSE),0)</f>
        <v>118.46</v>
      </c>
    </row>
    <row r="2424" spans="3:14" x14ac:dyDescent="0.3">
      <c r="C2424" s="18">
        <f t="shared" si="42"/>
        <v>1</v>
      </c>
      <c r="D2424" s="8">
        <v>41372</v>
      </c>
      <c r="E2424">
        <f>IFERROR(VLOOKUP(D2423:D3136,'Остатки на корсчетах'!B$3:D$4956,2,FALSE),0)</f>
        <v>622.20000000000005</v>
      </c>
      <c r="F2424">
        <f>IFERROR(VLOOKUP(D2424:D3136,Сальдо!C$3:D$4010,2,FALSE),0)</f>
        <v>18.8</v>
      </c>
      <c r="G2424">
        <f>IFERROR(VLOOKUP(D2424:D3136,'Факторы ликвидности'!C$4:L$2204,2,FALSE),0)</f>
        <v>11.37</v>
      </c>
      <c r="H2424">
        <f>IFERROR(VLOOKUP(D2424:D3136,'Факторы ликвидности'!C$4:L$2204,3,FALSE),0)</f>
        <v>22.59</v>
      </c>
      <c r="I2424">
        <f>IFERROR(VLOOKUP(D2424:D3136,'Факторы ликвидности'!C$4:L$2204,4,FALSE),0)</f>
        <v>0</v>
      </c>
      <c r="J2424">
        <f>IFERROR(VLOOKUP(D2424:D3136,'Факторы ликвидности'!C$4:L$2204,5,FALSE),0)</f>
        <v>0</v>
      </c>
      <c r="K2424">
        <f>IFERROR(VLOOKUP(D2424:D3136,'Факторы ликвидности'!C$4:L$2204,6,FALSE),0)</f>
        <v>0</v>
      </c>
      <c r="L2424">
        <f>IFERROR(VLOOKUP(D2424:D3136,'Факторы ликвидности'!C$4:L$2204,7,FALSE),0)</f>
        <v>0</v>
      </c>
      <c r="M2424">
        <f>IFERROR(VLOOKUP(D2424:D3136,'Факторы ликвидности'!C$4:L$2204,8,FALSE),0)</f>
        <v>0</v>
      </c>
      <c r="N2424">
        <f>IFERROR(VLOOKUP(D2424:D3136,'Факторы ликвидности'!C$4:L$2204,10,FALSE),0)</f>
        <v>109.59</v>
      </c>
    </row>
    <row r="2425" spans="3:14" x14ac:dyDescent="0.3">
      <c r="C2425" s="18">
        <f t="shared" si="42"/>
        <v>7</v>
      </c>
      <c r="D2425" s="19">
        <v>41371</v>
      </c>
      <c r="E2425">
        <f>IFERROR(VLOOKUP(D2424:D3137,'Остатки на корсчетах'!B$3:D$4956,2,FALSE),0)</f>
        <v>0</v>
      </c>
      <c r="F2425">
        <f>IFERROR(VLOOKUP(D2425:D3137,Сальдо!C$3:D$4010,2,FALSE),0)</f>
        <v>0</v>
      </c>
      <c r="G2425">
        <f>IFERROR(VLOOKUP(D2425:D3137,'Факторы ликвидности'!C$4:L$2204,2,FALSE),0)</f>
        <v>0</v>
      </c>
      <c r="H2425">
        <f>IFERROR(VLOOKUP(D2425:D3137,'Факторы ликвидности'!C$4:L$2204,3,FALSE),0)</f>
        <v>0</v>
      </c>
      <c r="I2425">
        <f>IFERROR(VLOOKUP(D2425:D3137,'Факторы ликвидности'!C$4:L$2204,4,FALSE),0)</f>
        <v>0</v>
      </c>
      <c r="J2425">
        <f>IFERROR(VLOOKUP(D2425:D3137,'Факторы ликвидности'!C$4:L$2204,5,FALSE),0)</f>
        <v>0</v>
      </c>
      <c r="K2425">
        <f>IFERROR(VLOOKUP(D2425:D3137,'Факторы ликвидности'!C$4:L$2204,6,FALSE),0)</f>
        <v>0</v>
      </c>
      <c r="L2425">
        <f>IFERROR(VLOOKUP(D2425:D3137,'Факторы ликвидности'!C$4:L$2204,7,FALSE),0)</f>
        <v>0</v>
      </c>
      <c r="M2425">
        <f>IFERROR(VLOOKUP(D2425:D3137,'Факторы ликвидности'!C$4:L$2204,8,FALSE),0)</f>
        <v>0</v>
      </c>
      <c r="N2425">
        <f>IFERROR(VLOOKUP(D2425:D3137,'Факторы ликвидности'!C$4:L$2204,10,FALSE),0)</f>
        <v>0</v>
      </c>
    </row>
    <row r="2426" spans="3:14" x14ac:dyDescent="0.3">
      <c r="C2426" s="18">
        <f t="shared" si="42"/>
        <v>6</v>
      </c>
      <c r="D2426" s="19">
        <v>41370</v>
      </c>
      <c r="E2426">
        <f>IFERROR(VLOOKUP(D2425:D3138,'Остатки на корсчетах'!B$3:D$4956,2,FALSE),0)</f>
        <v>0</v>
      </c>
      <c r="F2426">
        <f>IFERROR(VLOOKUP(D2426:D3138,Сальдо!C$3:D$4010,2,FALSE),0)</f>
        <v>0</v>
      </c>
      <c r="G2426">
        <f>IFERROR(VLOOKUP(D2426:D3138,'Факторы ликвидности'!C$4:L$2204,2,FALSE),0)</f>
        <v>0</v>
      </c>
      <c r="H2426">
        <f>IFERROR(VLOOKUP(D2426:D3138,'Факторы ликвидности'!C$4:L$2204,3,FALSE),0)</f>
        <v>0</v>
      </c>
      <c r="I2426">
        <f>IFERROR(VLOOKUP(D2426:D3138,'Факторы ликвидности'!C$4:L$2204,4,FALSE),0)</f>
        <v>0</v>
      </c>
      <c r="J2426">
        <f>IFERROR(VLOOKUP(D2426:D3138,'Факторы ликвидности'!C$4:L$2204,5,FALSE),0)</f>
        <v>0</v>
      </c>
      <c r="K2426">
        <f>IFERROR(VLOOKUP(D2426:D3138,'Факторы ликвидности'!C$4:L$2204,6,FALSE),0)</f>
        <v>0</v>
      </c>
      <c r="L2426">
        <f>IFERROR(VLOOKUP(D2426:D3138,'Факторы ликвидности'!C$4:L$2204,7,FALSE),0)</f>
        <v>0</v>
      </c>
      <c r="M2426">
        <f>IFERROR(VLOOKUP(D2426:D3138,'Факторы ликвидности'!C$4:L$2204,8,FALSE),0)</f>
        <v>0</v>
      </c>
      <c r="N2426">
        <f>IFERROR(VLOOKUP(D2426:D3138,'Факторы ликвидности'!C$4:L$2204,10,FALSE),0)</f>
        <v>0</v>
      </c>
    </row>
    <row r="2427" spans="3:14" x14ac:dyDescent="0.3">
      <c r="C2427" s="18">
        <f t="shared" si="42"/>
        <v>5</v>
      </c>
      <c r="D2427" s="19">
        <v>41369</v>
      </c>
      <c r="E2427">
        <f>IFERROR(VLOOKUP(D2426:D3139,'Остатки на корсчетах'!B$3:D$4956,2,FALSE),0)</f>
        <v>681.1</v>
      </c>
      <c r="F2427">
        <f>IFERROR(VLOOKUP(D2427:D3139,Сальдо!C$3:D$4010,2,FALSE),0)</f>
        <v>-71.8</v>
      </c>
      <c r="G2427">
        <f>IFERROR(VLOOKUP(D2427:D3139,'Факторы ликвидности'!C$4:L$2204,2,FALSE),0)</f>
        <v>-40.74</v>
      </c>
      <c r="H2427">
        <f>IFERROR(VLOOKUP(D2427:D3139,'Факторы ликвидности'!C$4:L$2204,3,FALSE),0)</f>
        <v>73.66</v>
      </c>
      <c r="I2427">
        <f>IFERROR(VLOOKUP(D2427:D3139,'Факторы ликвидности'!C$4:L$2204,4,FALSE),0)</f>
        <v>0</v>
      </c>
      <c r="J2427">
        <f>IFERROR(VLOOKUP(D2427:D3139,'Факторы ликвидности'!C$4:L$2204,5,FALSE),0)</f>
        <v>0</v>
      </c>
      <c r="K2427">
        <f>IFERROR(VLOOKUP(D2427:D3139,'Факторы ликвидности'!C$4:L$2204,6,FALSE),0)</f>
        <v>0</v>
      </c>
      <c r="L2427">
        <f>IFERROR(VLOOKUP(D2427:D3139,'Факторы ликвидности'!C$4:L$2204,7,FALSE),0)</f>
        <v>0</v>
      </c>
      <c r="M2427">
        <f>IFERROR(VLOOKUP(D2427:D3139,'Факторы ликвидности'!C$4:L$2204,8,FALSE),0)</f>
        <v>0</v>
      </c>
      <c r="N2427">
        <f>IFERROR(VLOOKUP(D2427:D3139,'Факторы ликвидности'!C$4:L$2204,10,FALSE),0)</f>
        <v>-89.75</v>
      </c>
    </row>
    <row r="2428" spans="3:14" x14ac:dyDescent="0.3">
      <c r="C2428" s="18">
        <f t="shared" si="42"/>
        <v>4</v>
      </c>
      <c r="D2428" s="19">
        <v>41368</v>
      </c>
      <c r="E2428">
        <f>IFERROR(VLOOKUP(D2427:D3140,'Остатки на корсчетах'!B$3:D$4956,2,FALSE),0)</f>
        <v>782.3</v>
      </c>
      <c r="F2428">
        <f>IFERROR(VLOOKUP(D2428:D3140,Сальдо!C$3:D$4010,2,FALSE),0)</f>
        <v>-201</v>
      </c>
      <c r="G2428">
        <f>IFERROR(VLOOKUP(D2428:D3140,'Факторы ликвидности'!C$4:L$2204,2,FALSE),0)</f>
        <v>-27.42</v>
      </c>
      <c r="H2428">
        <f>IFERROR(VLOOKUP(D2428:D3140,'Факторы ликвидности'!C$4:L$2204,3,FALSE),0)</f>
        <v>63.81</v>
      </c>
      <c r="I2428">
        <f>IFERROR(VLOOKUP(D2428:D3140,'Факторы ликвидности'!C$4:L$2204,4,FALSE),0)</f>
        <v>0</v>
      </c>
      <c r="J2428">
        <f>IFERROR(VLOOKUP(D2428:D3140,'Факторы ликвидности'!C$4:L$2204,5,FALSE),0)</f>
        <v>0</v>
      </c>
      <c r="K2428">
        <f>IFERROR(VLOOKUP(D2428:D3140,'Факторы ликвидности'!C$4:L$2204,6,FALSE),0)</f>
        <v>0</v>
      </c>
      <c r="L2428">
        <f>IFERROR(VLOOKUP(D2428:D3140,'Факторы ликвидности'!C$4:L$2204,7,FALSE),0)</f>
        <v>0</v>
      </c>
      <c r="M2428">
        <f>IFERROR(VLOOKUP(D2428:D3140,'Факторы ликвидности'!C$4:L$2204,8,FALSE),0)</f>
        <v>0</v>
      </c>
      <c r="N2428">
        <f>IFERROR(VLOOKUP(D2428:D3140,'Факторы ликвидности'!C$4:L$2204,10,FALSE),0)</f>
        <v>-137.51</v>
      </c>
    </row>
    <row r="2429" spans="3:14" x14ac:dyDescent="0.3">
      <c r="C2429" s="18">
        <f t="shared" si="42"/>
        <v>3</v>
      </c>
      <c r="D2429" s="19">
        <v>41367</v>
      </c>
      <c r="E2429">
        <f>IFERROR(VLOOKUP(D2428:D3141,'Остатки на корсчетах'!B$3:D$4956,2,FALSE),0)</f>
        <v>849.2</v>
      </c>
      <c r="F2429">
        <f>IFERROR(VLOOKUP(D2429:D3141,Сальдо!C$3:D$4010,2,FALSE),0)</f>
        <v>-308.89999999999998</v>
      </c>
      <c r="G2429">
        <f>IFERROR(VLOOKUP(D2429:D3141,'Факторы ликвидности'!C$4:L$2204,2,FALSE),0)</f>
        <v>-6.75</v>
      </c>
      <c r="H2429">
        <f>IFERROR(VLOOKUP(D2429:D3141,'Факторы ликвидности'!C$4:L$2204,3,FALSE),0)</f>
        <v>46.98</v>
      </c>
      <c r="I2429">
        <f>IFERROR(VLOOKUP(D2429:D3141,'Факторы ликвидности'!C$4:L$2204,4,FALSE),0)</f>
        <v>0</v>
      </c>
      <c r="J2429">
        <f>IFERROR(VLOOKUP(D2429:D3141,'Факторы ликвидности'!C$4:L$2204,5,FALSE),0)</f>
        <v>0</v>
      </c>
      <c r="K2429">
        <f>IFERROR(VLOOKUP(D2429:D3141,'Факторы ликвидности'!C$4:L$2204,6,FALSE),0)</f>
        <v>0</v>
      </c>
      <c r="L2429">
        <f>IFERROR(VLOOKUP(D2429:D3141,'Факторы ликвидности'!C$4:L$2204,7,FALSE),0)</f>
        <v>0</v>
      </c>
      <c r="M2429">
        <f>IFERROR(VLOOKUP(D2429:D3141,'Факторы ликвидности'!C$4:L$2204,8,FALSE),0)</f>
        <v>0</v>
      </c>
      <c r="N2429">
        <f>IFERROR(VLOOKUP(D2429:D3141,'Факторы ликвидности'!C$4:L$2204,10,FALSE),0)</f>
        <v>-107.19</v>
      </c>
    </row>
    <row r="2430" spans="3:14" x14ac:dyDescent="0.3">
      <c r="C2430" s="16">
        <f t="shared" si="42"/>
        <v>2</v>
      </c>
      <c r="D2430" s="17">
        <v>41366</v>
      </c>
      <c r="E2430">
        <f>IFERROR(VLOOKUP(D2429:D3142,'Остатки на корсчетах'!B$3:D$4956,2,FALSE),0)</f>
        <v>889.7</v>
      </c>
      <c r="F2430">
        <f>IFERROR(VLOOKUP(D2430:D3142,Сальдо!C$3:D$4010,2,FALSE),0)</f>
        <v>-131.9</v>
      </c>
      <c r="G2430">
        <f>IFERROR(VLOOKUP(D2430:D3142,'Факторы ликвидности'!C$4:L$2204,2,FALSE),0)</f>
        <v>16.309999999999999</v>
      </c>
      <c r="H2430">
        <f>IFERROR(VLOOKUP(D2430:D3142,'Факторы ликвидности'!C$4:L$2204,3,FALSE),0)</f>
        <v>28.16</v>
      </c>
      <c r="I2430">
        <f>IFERROR(VLOOKUP(D2430:D3142,'Факторы ликвидности'!C$4:L$2204,4,FALSE),0)</f>
        <v>0</v>
      </c>
      <c r="J2430">
        <f>IFERROR(VLOOKUP(D2430:D3142,'Факторы ликвидности'!C$4:L$2204,5,FALSE),0)</f>
        <v>0</v>
      </c>
      <c r="K2430">
        <f>IFERROR(VLOOKUP(D2430:D3142,'Факторы ликвидности'!C$4:L$2204,6,FALSE),0)</f>
        <v>0</v>
      </c>
      <c r="L2430">
        <f>IFERROR(VLOOKUP(D2430:D3142,'Факторы ликвидности'!C$4:L$2204,7,FALSE),0)</f>
        <v>0</v>
      </c>
      <c r="M2430">
        <f>IFERROR(VLOOKUP(D2430:D3142,'Факторы ликвидности'!C$4:L$2204,8,FALSE),0)</f>
        <v>0</v>
      </c>
      <c r="N2430">
        <f>IFERROR(VLOOKUP(D2430:D3142,'Факторы ликвидности'!C$4:L$2204,10,FALSE),0)</f>
        <v>-84.98</v>
      </c>
    </row>
    <row r="2431" spans="3:14" x14ac:dyDescent="0.3">
      <c r="C2431" s="16">
        <f t="shared" si="42"/>
        <v>1</v>
      </c>
      <c r="D2431" s="17">
        <v>41365</v>
      </c>
      <c r="E2431">
        <f>IFERROR(VLOOKUP(D2430:D3143,'Остатки на корсчетах'!B$3:D$4956,2,FALSE),0)</f>
        <v>856.3</v>
      </c>
      <c r="F2431">
        <f>IFERROR(VLOOKUP(D2431:D3143,Сальдо!C$3:D$4010,2,FALSE),0)</f>
        <v>-179</v>
      </c>
      <c r="G2431">
        <f>IFERROR(VLOOKUP(D2431:D3143,'Факторы ликвидности'!C$4:L$2204,2,FALSE),0)</f>
        <v>35.28</v>
      </c>
      <c r="H2431">
        <f>IFERROR(VLOOKUP(D2431:D3143,'Факторы ликвидности'!C$4:L$2204,3,FALSE),0)</f>
        <v>43.69</v>
      </c>
      <c r="I2431">
        <f>IFERROR(VLOOKUP(D2431:D3143,'Факторы ликвидности'!C$4:L$2204,4,FALSE),0)</f>
        <v>0</v>
      </c>
      <c r="J2431">
        <f>IFERROR(VLOOKUP(D2431:D3143,'Факторы ликвидности'!C$4:L$2204,5,FALSE),0)</f>
        <v>0</v>
      </c>
      <c r="K2431">
        <f>IFERROR(VLOOKUP(D2431:D3143,'Факторы ликвидности'!C$4:L$2204,6,FALSE),0)</f>
        <v>0</v>
      </c>
      <c r="L2431">
        <f>IFERROR(VLOOKUP(D2431:D3143,'Факторы ликвидности'!C$4:L$2204,7,FALSE),0)</f>
        <v>0</v>
      </c>
      <c r="M2431">
        <f>IFERROR(VLOOKUP(D2431:D3143,'Факторы ликвидности'!C$4:L$2204,8,FALSE),0)</f>
        <v>0</v>
      </c>
      <c r="N2431">
        <f>IFERROR(VLOOKUP(D2431:D3143,'Факторы ликвидности'!C$4:L$2204,10,FALSE),0)</f>
        <v>-45.42</v>
      </c>
    </row>
    <row r="2432" spans="3:14" x14ac:dyDescent="0.3">
      <c r="C2432" s="16">
        <f t="shared" si="42"/>
        <v>7</v>
      </c>
      <c r="D2432" s="17">
        <v>41364</v>
      </c>
      <c r="E2432">
        <f>IFERROR(VLOOKUP(D2431:D3144,'Остатки на корсчетах'!B$3:D$4956,2,FALSE),0)</f>
        <v>0</v>
      </c>
      <c r="F2432">
        <f>IFERROR(VLOOKUP(D2432:D3144,Сальдо!C$3:D$4010,2,FALSE),0)</f>
        <v>0</v>
      </c>
      <c r="G2432">
        <f>IFERROR(VLOOKUP(D2432:D3144,'Факторы ликвидности'!C$4:L$2204,2,FALSE),0)</f>
        <v>0</v>
      </c>
      <c r="H2432">
        <f>IFERROR(VLOOKUP(D2432:D3144,'Факторы ликвидности'!C$4:L$2204,3,FALSE),0)</f>
        <v>0</v>
      </c>
      <c r="I2432">
        <f>IFERROR(VLOOKUP(D2432:D3144,'Факторы ликвидности'!C$4:L$2204,4,FALSE),0)</f>
        <v>0</v>
      </c>
      <c r="J2432">
        <f>IFERROR(VLOOKUP(D2432:D3144,'Факторы ликвидности'!C$4:L$2204,5,FALSE),0)</f>
        <v>0</v>
      </c>
      <c r="K2432">
        <f>IFERROR(VLOOKUP(D2432:D3144,'Факторы ликвидности'!C$4:L$2204,6,FALSE),0)</f>
        <v>0</v>
      </c>
      <c r="L2432">
        <f>IFERROR(VLOOKUP(D2432:D3144,'Факторы ликвидности'!C$4:L$2204,7,FALSE),0)</f>
        <v>0</v>
      </c>
      <c r="M2432">
        <f>IFERROR(VLOOKUP(D2432:D3144,'Факторы ликвидности'!C$4:L$2204,8,FALSE),0)</f>
        <v>0</v>
      </c>
      <c r="N2432">
        <f>IFERROR(VLOOKUP(D2432:D3144,'Факторы ликвидности'!C$4:L$2204,10,FALSE),0)</f>
        <v>0</v>
      </c>
    </row>
    <row r="2433" spans="3:14" x14ac:dyDescent="0.3">
      <c r="C2433" s="16">
        <f t="shared" si="42"/>
        <v>6</v>
      </c>
      <c r="D2433" s="17">
        <v>41363</v>
      </c>
      <c r="E2433">
        <f>IFERROR(VLOOKUP(D2432:D3145,'Остатки на корсчетах'!B$3:D$4956,2,FALSE),0)</f>
        <v>0</v>
      </c>
      <c r="F2433">
        <f>IFERROR(VLOOKUP(D2433:D3145,Сальдо!C$3:D$4010,2,FALSE),0)</f>
        <v>0</v>
      </c>
      <c r="G2433">
        <f>IFERROR(VLOOKUP(D2433:D3145,'Факторы ликвидности'!C$4:L$2204,2,FALSE),0)</f>
        <v>0</v>
      </c>
      <c r="H2433">
        <f>IFERROR(VLOOKUP(D2433:D3145,'Факторы ликвидности'!C$4:L$2204,3,FALSE),0)</f>
        <v>0</v>
      </c>
      <c r="I2433">
        <f>IFERROR(VLOOKUP(D2433:D3145,'Факторы ликвидности'!C$4:L$2204,4,FALSE),0)</f>
        <v>0</v>
      </c>
      <c r="J2433">
        <f>IFERROR(VLOOKUP(D2433:D3145,'Факторы ликвидности'!C$4:L$2204,5,FALSE),0)</f>
        <v>0</v>
      </c>
      <c r="K2433">
        <f>IFERROR(VLOOKUP(D2433:D3145,'Факторы ликвидности'!C$4:L$2204,6,FALSE),0)</f>
        <v>0</v>
      </c>
      <c r="L2433">
        <f>IFERROR(VLOOKUP(D2433:D3145,'Факторы ликвидности'!C$4:L$2204,7,FALSE),0)</f>
        <v>0</v>
      </c>
      <c r="M2433">
        <f>IFERROR(VLOOKUP(D2433:D3145,'Факторы ликвидности'!C$4:L$2204,8,FALSE),0)</f>
        <v>0</v>
      </c>
      <c r="N2433">
        <f>IFERROR(VLOOKUP(D2433:D3145,'Факторы ликвидности'!C$4:L$2204,10,FALSE),0)</f>
        <v>0</v>
      </c>
    </row>
    <row r="2434" spans="3:14" x14ac:dyDescent="0.3">
      <c r="C2434" s="16">
        <f t="shared" si="42"/>
        <v>5</v>
      </c>
      <c r="D2434" s="17">
        <v>41362</v>
      </c>
      <c r="E2434">
        <f>IFERROR(VLOOKUP(D2433:D3146,'Остатки на корсчетах'!B$3:D$4956,2,FALSE),0)</f>
        <v>911.1</v>
      </c>
      <c r="F2434">
        <f>IFERROR(VLOOKUP(D2434:D3146,Сальдо!C$3:D$4010,2,FALSE),0)</f>
        <v>-332.7</v>
      </c>
      <c r="G2434">
        <f>IFERROR(VLOOKUP(D2434:D3146,'Факторы ликвидности'!C$4:L$2204,2,FALSE),0)</f>
        <v>-3.69</v>
      </c>
      <c r="H2434">
        <f>IFERROR(VLOOKUP(D2434:D3146,'Факторы ликвидности'!C$4:L$2204,3,FALSE),0)</f>
        <v>113.05</v>
      </c>
      <c r="I2434">
        <f>IFERROR(VLOOKUP(D2434:D3146,'Факторы ликвидности'!C$4:L$2204,4,FALSE),0)</f>
        <v>0</v>
      </c>
      <c r="J2434">
        <f>IFERROR(VLOOKUP(D2434:D3146,'Факторы ликвидности'!C$4:L$2204,5,FALSE),0)</f>
        <v>0</v>
      </c>
      <c r="K2434">
        <f>IFERROR(VLOOKUP(D2434:D3146,'Факторы ликвидности'!C$4:L$2204,6,FALSE),0)</f>
        <v>0</v>
      </c>
      <c r="L2434">
        <f>IFERROR(VLOOKUP(D2434:D3146,'Факторы ликвидности'!C$4:L$2204,7,FALSE),0)</f>
        <v>0</v>
      </c>
      <c r="M2434">
        <f>IFERROR(VLOOKUP(D2434:D3146,'Факторы ликвидности'!C$4:L$2204,8,FALSE),0)</f>
        <v>0</v>
      </c>
      <c r="N2434">
        <f>IFERROR(VLOOKUP(D2434:D3146,'Факторы ликвидности'!C$4:L$2204,10,FALSE),0)</f>
        <v>-164.22</v>
      </c>
    </row>
    <row r="2435" spans="3:14" x14ac:dyDescent="0.3">
      <c r="C2435" s="16">
        <f t="shared" si="42"/>
        <v>4</v>
      </c>
      <c r="D2435" s="17">
        <v>41361</v>
      </c>
      <c r="E2435">
        <f>IFERROR(VLOOKUP(D2434:D3147,'Остатки на корсчетах'!B$3:D$4956,2,FALSE),0)</f>
        <v>846.7</v>
      </c>
      <c r="F2435">
        <f>IFERROR(VLOOKUP(D2435:D3147,Сальдо!C$3:D$4010,2,FALSE),0)</f>
        <v>-110</v>
      </c>
      <c r="G2435">
        <f>IFERROR(VLOOKUP(D2435:D3147,'Факторы ликвидности'!C$4:L$2204,2,FALSE),0)</f>
        <v>4.58</v>
      </c>
      <c r="H2435">
        <f>IFERROR(VLOOKUP(D2435:D3147,'Факторы ликвидности'!C$4:L$2204,3,FALSE),0)</f>
        <v>-176.57</v>
      </c>
      <c r="I2435">
        <f>IFERROR(VLOOKUP(D2435:D3147,'Факторы ликвидности'!C$4:L$2204,4,FALSE),0)</f>
        <v>0</v>
      </c>
      <c r="J2435">
        <f>IFERROR(VLOOKUP(D2435:D3147,'Факторы ликвидности'!C$4:L$2204,5,FALSE),0)</f>
        <v>0</v>
      </c>
      <c r="K2435">
        <f>IFERROR(VLOOKUP(D2435:D3147,'Факторы ликвидности'!C$4:L$2204,6,FALSE),0)</f>
        <v>0</v>
      </c>
      <c r="L2435">
        <f>IFERROR(VLOOKUP(D2435:D3147,'Факторы ликвидности'!C$4:L$2204,7,FALSE),0)</f>
        <v>0</v>
      </c>
      <c r="M2435">
        <f>IFERROR(VLOOKUP(D2435:D3147,'Факторы ликвидности'!C$4:L$2204,8,FALSE),0)</f>
        <v>0</v>
      </c>
      <c r="N2435">
        <f>IFERROR(VLOOKUP(D2435:D3147,'Факторы ликвидности'!C$4:L$2204,10,FALSE),0)</f>
        <v>236.35</v>
      </c>
    </row>
    <row r="2436" spans="3:14" x14ac:dyDescent="0.3">
      <c r="C2436" s="16">
        <f t="shared" si="42"/>
        <v>3</v>
      </c>
      <c r="D2436" s="17">
        <v>41360</v>
      </c>
      <c r="E2436">
        <f>IFERROR(VLOOKUP(D2435:D3148,'Остатки на корсчетах'!B$3:D$4956,2,FALSE),0)</f>
        <v>870.8</v>
      </c>
      <c r="F2436">
        <f>IFERROR(VLOOKUP(D2436:D3148,Сальдо!C$3:D$4010,2,FALSE),0)</f>
        <v>-109.1</v>
      </c>
      <c r="G2436">
        <f>IFERROR(VLOOKUP(D2436:D3148,'Факторы ликвидности'!C$4:L$2204,2,FALSE),0)</f>
        <v>16.45</v>
      </c>
      <c r="H2436">
        <f>IFERROR(VLOOKUP(D2436:D3148,'Факторы ликвидности'!C$4:L$2204,3,FALSE),0)</f>
        <v>-45.45</v>
      </c>
      <c r="I2436">
        <f>IFERROR(VLOOKUP(D2436:D3148,'Факторы ликвидности'!C$4:L$2204,4,FALSE),0)</f>
        <v>0</v>
      </c>
      <c r="J2436">
        <f>IFERROR(VLOOKUP(D2436:D3148,'Факторы ликвидности'!C$4:L$2204,5,FALSE),0)</f>
        <v>0</v>
      </c>
      <c r="K2436">
        <f>IFERROR(VLOOKUP(D2436:D3148,'Факторы ликвидности'!C$4:L$2204,6,FALSE),0)</f>
        <v>0</v>
      </c>
      <c r="L2436">
        <f>IFERROR(VLOOKUP(D2436:D3148,'Факторы ликвидности'!C$4:L$2204,7,FALSE),0)</f>
        <v>0</v>
      </c>
      <c r="M2436">
        <f>IFERROR(VLOOKUP(D2436:D3148,'Факторы ликвидности'!C$4:L$2204,8,FALSE),0)</f>
        <v>0</v>
      </c>
      <c r="N2436">
        <f>IFERROR(VLOOKUP(D2436:D3148,'Факторы ликвидности'!C$4:L$2204,10,FALSE),0)</f>
        <v>4.8499999999999996</v>
      </c>
    </row>
    <row r="2437" spans="3:14" x14ac:dyDescent="0.3">
      <c r="C2437" s="18">
        <f t="shared" si="42"/>
        <v>2</v>
      </c>
      <c r="D2437" s="8">
        <v>41359</v>
      </c>
      <c r="E2437">
        <f>IFERROR(VLOOKUP(D2436:D3149,'Остатки на корсчетах'!B$3:D$4956,2,FALSE),0)</f>
        <v>827.7</v>
      </c>
      <c r="F2437">
        <f>IFERROR(VLOOKUP(D2437:D3149,Сальдо!C$3:D$4010,2,FALSE),0)</f>
        <v>-177.1</v>
      </c>
      <c r="G2437">
        <f>IFERROR(VLOOKUP(D2437:D3149,'Факторы ликвидности'!C$4:L$2204,2,FALSE),0)</f>
        <v>31.58</v>
      </c>
      <c r="H2437">
        <f>IFERROR(VLOOKUP(D2437:D3149,'Факторы ликвидности'!C$4:L$2204,3,FALSE),0)</f>
        <v>154.91</v>
      </c>
      <c r="I2437">
        <f>IFERROR(VLOOKUP(D2437:D3149,'Факторы ликвидности'!C$4:L$2204,4,FALSE),0)</f>
        <v>0</v>
      </c>
      <c r="J2437">
        <f>IFERROR(VLOOKUP(D2437:D3149,'Факторы ликвидности'!C$4:L$2204,5,FALSE),0)</f>
        <v>0</v>
      </c>
      <c r="K2437">
        <f>IFERROR(VLOOKUP(D2437:D3149,'Факторы ликвидности'!C$4:L$2204,6,FALSE),0)</f>
        <v>0</v>
      </c>
      <c r="L2437">
        <f>IFERROR(VLOOKUP(D2437:D3149,'Факторы ликвидности'!C$4:L$2204,7,FALSE),0)</f>
        <v>0</v>
      </c>
      <c r="M2437">
        <f>IFERROR(VLOOKUP(D2437:D3149,'Факторы ликвидности'!C$4:L$2204,8,FALSE),0)</f>
        <v>0</v>
      </c>
      <c r="N2437">
        <f>IFERROR(VLOOKUP(D2437:D3149,'Факторы ликвидности'!C$4:L$2204,10,FALSE),0)</f>
        <v>-143.37</v>
      </c>
    </row>
    <row r="2438" spans="3:14" x14ac:dyDescent="0.3">
      <c r="C2438" s="18">
        <f t="shared" ref="C2438:C2501" si="43">WEEKDAY(D2438,2)</f>
        <v>1</v>
      </c>
      <c r="D2438" s="8">
        <v>41358</v>
      </c>
      <c r="E2438">
        <f>IFERROR(VLOOKUP(D2437:D3150,'Остатки на корсчетах'!B$3:D$4956,2,FALSE),0)</f>
        <v>775.8</v>
      </c>
      <c r="F2438">
        <f>IFERROR(VLOOKUP(D2438:D3150,Сальдо!C$3:D$4010,2,FALSE),0)</f>
        <v>121.5</v>
      </c>
      <c r="G2438">
        <f>IFERROR(VLOOKUP(D2438:D3150,'Факторы ликвидности'!C$4:L$2204,2,FALSE),0)</f>
        <v>39.43</v>
      </c>
      <c r="H2438">
        <f>IFERROR(VLOOKUP(D2438:D3150,'Факторы ликвидности'!C$4:L$2204,3,FALSE),0)</f>
        <v>-284.92</v>
      </c>
      <c r="I2438">
        <f>IFERROR(VLOOKUP(D2438:D3150,'Факторы ликвидности'!C$4:L$2204,4,FALSE),0)</f>
        <v>0</v>
      </c>
      <c r="J2438">
        <f>IFERROR(VLOOKUP(D2438:D3150,'Факторы ликвидности'!C$4:L$2204,5,FALSE),0)</f>
        <v>0</v>
      </c>
      <c r="K2438">
        <f>IFERROR(VLOOKUP(D2438:D3150,'Факторы ликвидности'!C$4:L$2204,6,FALSE),0)</f>
        <v>0</v>
      </c>
      <c r="L2438">
        <f>IFERROR(VLOOKUP(D2438:D3150,'Факторы ликвидности'!C$4:L$2204,7,FALSE),0)</f>
        <v>0</v>
      </c>
      <c r="M2438">
        <f>IFERROR(VLOOKUP(D2438:D3150,'Факторы ликвидности'!C$4:L$2204,8,FALSE),0)</f>
        <v>0</v>
      </c>
      <c r="N2438">
        <f>IFERROR(VLOOKUP(D2438:D3150,'Факторы ликвидности'!C$4:L$2204,10,FALSE),0)</f>
        <v>297.39</v>
      </c>
    </row>
    <row r="2439" spans="3:14" x14ac:dyDescent="0.3">
      <c r="C2439" s="18">
        <f t="shared" si="43"/>
        <v>7</v>
      </c>
      <c r="D2439" s="19">
        <v>41357</v>
      </c>
      <c r="E2439">
        <f>IFERROR(VLOOKUP(D2438:D3151,'Остатки на корсчетах'!B$3:D$4956,2,FALSE),0)</f>
        <v>0</v>
      </c>
      <c r="F2439">
        <f>IFERROR(VLOOKUP(D2439:D3151,Сальдо!C$3:D$4010,2,FALSE),0)</f>
        <v>0</v>
      </c>
      <c r="G2439">
        <f>IFERROR(VLOOKUP(D2439:D3151,'Факторы ликвидности'!C$4:L$2204,2,FALSE),0)</f>
        <v>0</v>
      </c>
      <c r="H2439">
        <f>IFERROR(VLOOKUP(D2439:D3151,'Факторы ликвидности'!C$4:L$2204,3,FALSE),0)</f>
        <v>0</v>
      </c>
      <c r="I2439">
        <f>IFERROR(VLOOKUP(D2439:D3151,'Факторы ликвидности'!C$4:L$2204,4,FALSE),0)</f>
        <v>0</v>
      </c>
      <c r="J2439">
        <f>IFERROR(VLOOKUP(D2439:D3151,'Факторы ликвидности'!C$4:L$2204,5,FALSE),0)</f>
        <v>0</v>
      </c>
      <c r="K2439">
        <f>IFERROR(VLOOKUP(D2439:D3151,'Факторы ликвидности'!C$4:L$2204,6,FALSE),0)</f>
        <v>0</v>
      </c>
      <c r="L2439">
        <f>IFERROR(VLOOKUP(D2439:D3151,'Факторы ликвидности'!C$4:L$2204,7,FALSE),0)</f>
        <v>0</v>
      </c>
      <c r="M2439">
        <f>IFERROR(VLOOKUP(D2439:D3151,'Факторы ликвидности'!C$4:L$2204,8,FALSE),0)</f>
        <v>0</v>
      </c>
      <c r="N2439">
        <f>IFERROR(VLOOKUP(D2439:D3151,'Факторы ликвидности'!C$4:L$2204,10,FALSE),0)</f>
        <v>0</v>
      </c>
    </row>
    <row r="2440" spans="3:14" x14ac:dyDescent="0.3">
      <c r="C2440" s="18">
        <f t="shared" si="43"/>
        <v>6</v>
      </c>
      <c r="D2440" s="19">
        <v>41356</v>
      </c>
      <c r="E2440">
        <f>IFERROR(VLOOKUP(D2439:D3152,'Остатки на корсчетах'!B$3:D$4956,2,FALSE),0)</f>
        <v>0</v>
      </c>
      <c r="F2440">
        <f>IFERROR(VLOOKUP(D2440:D3152,Сальдо!C$3:D$4010,2,FALSE),0)</f>
        <v>0</v>
      </c>
      <c r="G2440">
        <f>IFERROR(VLOOKUP(D2440:D3152,'Факторы ликвидности'!C$4:L$2204,2,FALSE),0)</f>
        <v>0</v>
      </c>
      <c r="H2440">
        <f>IFERROR(VLOOKUP(D2440:D3152,'Факторы ликвидности'!C$4:L$2204,3,FALSE),0)</f>
        <v>0</v>
      </c>
      <c r="I2440">
        <f>IFERROR(VLOOKUP(D2440:D3152,'Факторы ликвидности'!C$4:L$2204,4,FALSE),0)</f>
        <v>0</v>
      </c>
      <c r="J2440">
        <f>IFERROR(VLOOKUP(D2440:D3152,'Факторы ликвидности'!C$4:L$2204,5,FALSE),0)</f>
        <v>0</v>
      </c>
      <c r="K2440">
        <f>IFERROR(VLOOKUP(D2440:D3152,'Факторы ликвидности'!C$4:L$2204,6,FALSE),0)</f>
        <v>0</v>
      </c>
      <c r="L2440">
        <f>IFERROR(VLOOKUP(D2440:D3152,'Факторы ликвидности'!C$4:L$2204,7,FALSE),0)</f>
        <v>0</v>
      </c>
      <c r="M2440">
        <f>IFERROR(VLOOKUP(D2440:D3152,'Факторы ликвидности'!C$4:L$2204,8,FALSE),0)</f>
        <v>0</v>
      </c>
      <c r="N2440">
        <f>IFERROR(VLOOKUP(D2440:D3152,'Факторы ликвидности'!C$4:L$2204,10,FALSE),0)</f>
        <v>0</v>
      </c>
    </row>
    <row r="2441" spans="3:14" x14ac:dyDescent="0.3">
      <c r="C2441" s="18">
        <f t="shared" si="43"/>
        <v>5</v>
      </c>
      <c r="D2441" s="19">
        <v>41355</v>
      </c>
      <c r="E2441">
        <f>IFERROR(VLOOKUP(D2440:D3153,'Остатки на корсчетах'!B$3:D$4956,2,FALSE),0)</f>
        <v>844.8</v>
      </c>
      <c r="F2441">
        <f>IFERROR(VLOOKUP(D2441:D3153,Сальдо!C$3:D$4010,2,FALSE),0)</f>
        <v>64.400000000000006</v>
      </c>
      <c r="G2441">
        <f>IFERROR(VLOOKUP(D2441:D3153,'Факторы ликвидности'!C$4:L$2204,2,FALSE),0)</f>
        <v>-12.17</v>
      </c>
      <c r="H2441">
        <f>IFERROR(VLOOKUP(D2441:D3153,'Факторы ликвидности'!C$4:L$2204,3,FALSE),0)</f>
        <v>1.33</v>
      </c>
      <c r="I2441">
        <f>IFERROR(VLOOKUP(D2441:D3153,'Факторы ликвидности'!C$4:L$2204,4,FALSE),0)</f>
        <v>0</v>
      </c>
      <c r="J2441">
        <f>IFERROR(VLOOKUP(D2441:D3153,'Факторы ликвидности'!C$4:L$2204,5,FALSE),0)</f>
        <v>0</v>
      </c>
      <c r="K2441">
        <f>IFERROR(VLOOKUP(D2441:D3153,'Факторы ликвидности'!C$4:L$2204,6,FALSE),0)</f>
        <v>0</v>
      </c>
      <c r="L2441">
        <f>IFERROR(VLOOKUP(D2441:D3153,'Факторы ликвидности'!C$4:L$2204,7,FALSE),0)</f>
        <v>0</v>
      </c>
      <c r="M2441">
        <f>IFERROR(VLOOKUP(D2441:D3153,'Факторы ликвидности'!C$4:L$2204,8,FALSE),0)</f>
        <v>0</v>
      </c>
      <c r="N2441">
        <f>IFERROR(VLOOKUP(D2441:D3153,'Факторы ликвидности'!C$4:L$2204,10,FALSE),0)</f>
        <v>-58.13</v>
      </c>
    </row>
    <row r="2442" spans="3:14" x14ac:dyDescent="0.3">
      <c r="C2442" s="18">
        <f t="shared" si="43"/>
        <v>4</v>
      </c>
      <c r="D2442" s="19">
        <v>41354</v>
      </c>
      <c r="E2442">
        <f>IFERROR(VLOOKUP(D2441:D3154,'Остатки на корсчетах'!B$3:D$4956,2,FALSE),0)</f>
        <v>809</v>
      </c>
      <c r="F2442">
        <f>IFERROR(VLOOKUP(D2442:D3154,Сальдо!C$3:D$4010,2,FALSE),0)</f>
        <v>94.6</v>
      </c>
      <c r="G2442">
        <f>IFERROR(VLOOKUP(D2442:D3154,'Факторы ликвидности'!C$4:L$2204,2,FALSE),0)</f>
        <v>-7.54</v>
      </c>
      <c r="H2442">
        <f>IFERROR(VLOOKUP(D2442:D3154,'Факторы ликвидности'!C$4:L$2204,3,FALSE),0)</f>
        <v>10.94</v>
      </c>
      <c r="I2442">
        <f>IFERROR(VLOOKUP(D2442:D3154,'Факторы ликвидности'!C$4:L$2204,4,FALSE),0)</f>
        <v>0</v>
      </c>
      <c r="J2442">
        <f>IFERROR(VLOOKUP(D2442:D3154,'Факторы ликвидности'!C$4:L$2204,5,FALSE),0)</f>
        <v>0</v>
      </c>
      <c r="K2442">
        <f>IFERROR(VLOOKUP(D2442:D3154,'Факторы ликвидности'!C$4:L$2204,6,FALSE),0)</f>
        <v>0</v>
      </c>
      <c r="L2442">
        <f>IFERROR(VLOOKUP(D2442:D3154,'Факторы ликвидности'!C$4:L$2204,7,FALSE),0)</f>
        <v>0</v>
      </c>
      <c r="M2442">
        <f>IFERROR(VLOOKUP(D2442:D3154,'Факторы ликвидности'!C$4:L$2204,8,FALSE),0)</f>
        <v>0</v>
      </c>
      <c r="N2442">
        <f>IFERROR(VLOOKUP(D2442:D3154,'Факторы ликвидности'!C$4:L$2204,10,FALSE),0)</f>
        <v>32.369999999999997</v>
      </c>
    </row>
    <row r="2443" spans="3:14" x14ac:dyDescent="0.3">
      <c r="C2443" s="18">
        <f t="shared" si="43"/>
        <v>3</v>
      </c>
      <c r="D2443" s="19">
        <v>41353</v>
      </c>
      <c r="E2443">
        <f>IFERROR(VLOOKUP(D2442:D3155,'Остатки на корсчетах'!B$3:D$4956,2,FALSE),0)</f>
        <v>722</v>
      </c>
      <c r="F2443">
        <f>IFERROR(VLOOKUP(D2443:D3155,Сальдо!C$3:D$4010,2,FALSE),0)</f>
        <v>208.3</v>
      </c>
      <c r="G2443">
        <f>IFERROR(VLOOKUP(D2443:D3155,'Факторы ликвидности'!C$4:L$2204,2,FALSE),0)</f>
        <v>2.62</v>
      </c>
      <c r="H2443">
        <f>IFERROR(VLOOKUP(D2443:D3155,'Факторы ликвидности'!C$4:L$2204,3,FALSE),0)</f>
        <v>-29.02</v>
      </c>
      <c r="I2443">
        <f>IFERROR(VLOOKUP(D2443:D3155,'Факторы ликвидности'!C$4:L$2204,4,FALSE),0)</f>
        <v>0</v>
      </c>
      <c r="J2443">
        <f>IFERROR(VLOOKUP(D2443:D3155,'Факторы ликвидности'!C$4:L$2204,5,FALSE),0)</f>
        <v>0</v>
      </c>
      <c r="K2443">
        <f>IFERROR(VLOOKUP(D2443:D3155,'Факторы ликвидности'!C$4:L$2204,6,FALSE),0)</f>
        <v>0</v>
      </c>
      <c r="L2443">
        <f>IFERROR(VLOOKUP(D2443:D3155,'Факторы ликвидности'!C$4:L$2204,7,FALSE),0)</f>
        <v>0</v>
      </c>
      <c r="M2443">
        <f>IFERROR(VLOOKUP(D2443:D3155,'Факторы ликвидности'!C$4:L$2204,8,FALSE),0)</f>
        <v>0</v>
      </c>
      <c r="N2443">
        <f>IFERROR(VLOOKUP(D2443:D3155,'Факторы ликвидности'!C$4:L$2204,10,FALSE),0)</f>
        <v>113.44</v>
      </c>
    </row>
    <row r="2444" spans="3:14" x14ac:dyDescent="0.3">
      <c r="C2444" s="16">
        <f t="shared" si="43"/>
        <v>2</v>
      </c>
      <c r="D2444" s="17">
        <v>41352</v>
      </c>
      <c r="E2444">
        <f>IFERROR(VLOOKUP(D2443:D3156,'Остатки на корсчетах'!B$3:D$4956,2,FALSE),0)</f>
        <v>774</v>
      </c>
      <c r="F2444">
        <f>IFERROR(VLOOKUP(D2444:D3156,Сальдо!C$3:D$4010,2,FALSE),0)</f>
        <v>-5.8</v>
      </c>
      <c r="G2444">
        <f>IFERROR(VLOOKUP(D2444:D3156,'Факторы ликвидности'!C$4:L$2204,2,FALSE),0)</f>
        <v>12.86</v>
      </c>
      <c r="H2444">
        <f>IFERROR(VLOOKUP(D2444:D3156,'Факторы ликвидности'!C$4:L$2204,3,FALSE),0)</f>
        <v>-24.09</v>
      </c>
      <c r="I2444">
        <f>IFERROR(VLOOKUP(D2444:D3156,'Факторы ликвидности'!C$4:L$2204,4,FALSE),0)</f>
        <v>0</v>
      </c>
      <c r="J2444">
        <f>IFERROR(VLOOKUP(D2444:D3156,'Факторы ликвидности'!C$4:L$2204,5,FALSE),0)</f>
        <v>0</v>
      </c>
      <c r="K2444">
        <f>IFERROR(VLOOKUP(D2444:D3156,'Факторы ликвидности'!C$4:L$2204,6,FALSE),0)</f>
        <v>0</v>
      </c>
      <c r="L2444">
        <f>IFERROR(VLOOKUP(D2444:D3156,'Факторы ликвидности'!C$4:L$2204,7,FALSE),0)</f>
        <v>0</v>
      </c>
      <c r="M2444">
        <f>IFERROR(VLOOKUP(D2444:D3156,'Факторы ликвидности'!C$4:L$2204,8,FALSE),0)</f>
        <v>-5.72</v>
      </c>
      <c r="N2444">
        <f>IFERROR(VLOOKUP(D2444:D3156,'Факторы ликвидности'!C$4:L$2204,10,FALSE),0)</f>
        <v>-35.08</v>
      </c>
    </row>
    <row r="2445" spans="3:14" x14ac:dyDescent="0.3">
      <c r="C2445" s="16">
        <f t="shared" si="43"/>
        <v>1</v>
      </c>
      <c r="D2445" s="17">
        <v>41351</v>
      </c>
      <c r="E2445">
        <f>IFERROR(VLOOKUP(D2444:D3157,'Остатки на корсчетах'!B$3:D$4956,2,FALSE),0)</f>
        <v>805.6</v>
      </c>
      <c r="F2445">
        <f>IFERROR(VLOOKUP(D2445:D3157,Сальдо!C$3:D$4010,2,FALSE),0)</f>
        <v>-43.1</v>
      </c>
      <c r="G2445">
        <f>IFERROR(VLOOKUP(D2445:D3157,'Факторы ликвидности'!C$4:L$2204,2,FALSE),0)</f>
        <v>22.8</v>
      </c>
      <c r="H2445">
        <f>IFERROR(VLOOKUP(D2445:D3157,'Факторы ликвидности'!C$4:L$2204,3,FALSE),0)</f>
        <v>-19.21</v>
      </c>
      <c r="I2445">
        <f>IFERROR(VLOOKUP(D2445:D3157,'Факторы ликвидности'!C$4:L$2204,4,FALSE),0)</f>
        <v>0</v>
      </c>
      <c r="J2445">
        <f>IFERROR(VLOOKUP(D2445:D3157,'Факторы ликвидности'!C$4:L$2204,5,FALSE),0)</f>
        <v>0</v>
      </c>
      <c r="K2445">
        <f>IFERROR(VLOOKUP(D2445:D3157,'Факторы ликвидности'!C$4:L$2204,6,FALSE),0)</f>
        <v>0</v>
      </c>
      <c r="L2445">
        <f>IFERROR(VLOOKUP(D2445:D3157,'Факторы ликвидности'!C$4:L$2204,7,FALSE),0)</f>
        <v>0</v>
      </c>
      <c r="M2445">
        <f>IFERROR(VLOOKUP(D2445:D3157,'Факторы ликвидности'!C$4:L$2204,8,FALSE),0)</f>
        <v>2.92</v>
      </c>
      <c r="N2445">
        <f>IFERROR(VLOOKUP(D2445:D3157,'Факторы ликвидности'!C$4:L$2204,10,FALSE),0)</f>
        <v>-38.1</v>
      </c>
    </row>
    <row r="2446" spans="3:14" x14ac:dyDescent="0.3">
      <c r="C2446" s="16">
        <f t="shared" si="43"/>
        <v>7</v>
      </c>
      <c r="D2446" s="17">
        <v>41350</v>
      </c>
      <c r="E2446">
        <f>IFERROR(VLOOKUP(D2445:D3158,'Остатки на корсчетах'!B$3:D$4956,2,FALSE),0)</f>
        <v>0</v>
      </c>
      <c r="F2446">
        <f>IFERROR(VLOOKUP(D2446:D3158,Сальдо!C$3:D$4010,2,FALSE),0)</f>
        <v>0</v>
      </c>
      <c r="G2446">
        <f>IFERROR(VLOOKUP(D2446:D3158,'Факторы ликвидности'!C$4:L$2204,2,FALSE),0)</f>
        <v>0</v>
      </c>
      <c r="H2446">
        <f>IFERROR(VLOOKUP(D2446:D3158,'Факторы ликвидности'!C$4:L$2204,3,FALSE),0)</f>
        <v>0</v>
      </c>
      <c r="I2446">
        <f>IFERROR(VLOOKUP(D2446:D3158,'Факторы ликвидности'!C$4:L$2204,4,FALSE),0)</f>
        <v>0</v>
      </c>
      <c r="J2446">
        <f>IFERROR(VLOOKUP(D2446:D3158,'Факторы ликвидности'!C$4:L$2204,5,FALSE),0)</f>
        <v>0</v>
      </c>
      <c r="K2446">
        <f>IFERROR(VLOOKUP(D2446:D3158,'Факторы ликвидности'!C$4:L$2204,6,FALSE),0)</f>
        <v>0</v>
      </c>
      <c r="L2446">
        <f>IFERROR(VLOOKUP(D2446:D3158,'Факторы ликвидности'!C$4:L$2204,7,FALSE),0)</f>
        <v>0</v>
      </c>
      <c r="M2446">
        <f>IFERROR(VLOOKUP(D2446:D3158,'Факторы ликвидности'!C$4:L$2204,8,FALSE),0)</f>
        <v>0</v>
      </c>
      <c r="N2446">
        <f>IFERROR(VLOOKUP(D2446:D3158,'Факторы ликвидности'!C$4:L$2204,10,FALSE),0)</f>
        <v>0</v>
      </c>
    </row>
    <row r="2447" spans="3:14" x14ac:dyDescent="0.3">
      <c r="C2447" s="16">
        <f t="shared" si="43"/>
        <v>6</v>
      </c>
      <c r="D2447" s="17">
        <v>41349</v>
      </c>
      <c r="E2447">
        <f>IFERROR(VLOOKUP(D2446:D3159,'Остатки на корсчетах'!B$3:D$4956,2,FALSE),0)</f>
        <v>0</v>
      </c>
      <c r="F2447">
        <f>IFERROR(VLOOKUP(D2447:D3159,Сальдо!C$3:D$4010,2,FALSE),0)</f>
        <v>0</v>
      </c>
      <c r="G2447">
        <f>IFERROR(VLOOKUP(D2447:D3159,'Факторы ликвидности'!C$4:L$2204,2,FALSE),0)</f>
        <v>0</v>
      </c>
      <c r="H2447">
        <f>IFERROR(VLOOKUP(D2447:D3159,'Факторы ликвидности'!C$4:L$2204,3,FALSE),0)</f>
        <v>0</v>
      </c>
      <c r="I2447">
        <f>IFERROR(VLOOKUP(D2447:D3159,'Факторы ликвидности'!C$4:L$2204,4,FALSE),0)</f>
        <v>0</v>
      </c>
      <c r="J2447">
        <f>IFERROR(VLOOKUP(D2447:D3159,'Факторы ликвидности'!C$4:L$2204,5,FALSE),0)</f>
        <v>0</v>
      </c>
      <c r="K2447">
        <f>IFERROR(VLOOKUP(D2447:D3159,'Факторы ликвидности'!C$4:L$2204,6,FALSE),0)</f>
        <v>0</v>
      </c>
      <c r="L2447">
        <f>IFERROR(VLOOKUP(D2447:D3159,'Факторы ликвидности'!C$4:L$2204,7,FALSE),0)</f>
        <v>0</v>
      </c>
      <c r="M2447">
        <f>IFERROR(VLOOKUP(D2447:D3159,'Факторы ликвидности'!C$4:L$2204,8,FALSE),0)</f>
        <v>0</v>
      </c>
      <c r="N2447">
        <f>IFERROR(VLOOKUP(D2447:D3159,'Факторы ликвидности'!C$4:L$2204,10,FALSE),0)</f>
        <v>0</v>
      </c>
    </row>
    <row r="2448" spans="3:14" x14ac:dyDescent="0.3">
      <c r="C2448" s="16">
        <f t="shared" si="43"/>
        <v>5</v>
      </c>
      <c r="D2448" s="17">
        <v>41348</v>
      </c>
      <c r="E2448">
        <f>IFERROR(VLOOKUP(D2447:D3160,'Остатки на корсчетах'!B$3:D$4956,2,FALSE),0)</f>
        <v>796.4</v>
      </c>
      <c r="F2448">
        <f>IFERROR(VLOOKUP(D2448:D3160,Сальдо!C$3:D$4010,2,FALSE),0)</f>
        <v>-24.3</v>
      </c>
      <c r="G2448">
        <f>IFERROR(VLOOKUP(D2448:D3160,'Факторы ликвидности'!C$4:L$2204,2,FALSE),0)</f>
        <v>-35.1</v>
      </c>
      <c r="H2448">
        <f>IFERROR(VLOOKUP(D2448:D3160,'Факторы ликвидности'!C$4:L$2204,3,FALSE),0)</f>
        <v>26.31</v>
      </c>
      <c r="I2448">
        <f>IFERROR(VLOOKUP(D2448:D3160,'Факторы ликвидности'!C$4:L$2204,4,FALSE),0)</f>
        <v>0</v>
      </c>
      <c r="J2448">
        <f>IFERROR(VLOOKUP(D2448:D3160,'Факторы ликвидности'!C$4:L$2204,5,FALSE),0)</f>
        <v>0</v>
      </c>
      <c r="K2448">
        <f>IFERROR(VLOOKUP(D2448:D3160,'Факторы ликвидности'!C$4:L$2204,6,FALSE),0)</f>
        <v>0</v>
      </c>
      <c r="L2448">
        <f>IFERROR(VLOOKUP(D2448:D3160,'Факторы ликвидности'!C$4:L$2204,7,FALSE),0)</f>
        <v>0</v>
      </c>
      <c r="M2448">
        <f>IFERROR(VLOOKUP(D2448:D3160,'Факторы ликвидности'!C$4:L$2204,8,FALSE),0)</f>
        <v>-7.0000000000000007E-2</v>
      </c>
      <c r="N2448">
        <f>IFERROR(VLOOKUP(D2448:D3160,'Факторы ликвидности'!C$4:L$2204,10,FALSE),0)</f>
        <v>18.07</v>
      </c>
    </row>
    <row r="2449" spans="3:14" x14ac:dyDescent="0.3">
      <c r="C2449" s="16">
        <f t="shared" si="43"/>
        <v>4</v>
      </c>
      <c r="D2449" s="17">
        <v>41347</v>
      </c>
      <c r="E2449">
        <f>IFERROR(VLOOKUP(D2448:D3161,'Остатки на корсчетах'!B$3:D$4956,2,FALSE),0)</f>
        <v>759.6</v>
      </c>
      <c r="F2449">
        <f>IFERROR(VLOOKUP(D2449:D3161,Сальдо!C$3:D$4010,2,FALSE),0)</f>
        <v>23</v>
      </c>
      <c r="G2449">
        <f>IFERROR(VLOOKUP(D2449:D3161,'Факторы ликвидности'!C$4:L$2204,2,FALSE),0)</f>
        <v>-21.65</v>
      </c>
      <c r="H2449">
        <f>IFERROR(VLOOKUP(D2449:D3161,'Факторы ликвидности'!C$4:L$2204,3,FALSE),0)</f>
        <v>10.43</v>
      </c>
      <c r="I2449">
        <f>IFERROR(VLOOKUP(D2449:D3161,'Факторы ликвидности'!C$4:L$2204,4,FALSE),0)</f>
        <v>0</v>
      </c>
      <c r="J2449">
        <f>IFERROR(VLOOKUP(D2449:D3161,'Факторы ликвидности'!C$4:L$2204,5,FALSE),0)</f>
        <v>0</v>
      </c>
      <c r="K2449">
        <f>IFERROR(VLOOKUP(D2449:D3161,'Факторы ликвидности'!C$4:L$2204,6,FALSE),0)</f>
        <v>0</v>
      </c>
      <c r="L2449">
        <f>IFERROR(VLOOKUP(D2449:D3161,'Факторы ликвидности'!C$4:L$2204,7,FALSE),0)</f>
        <v>0</v>
      </c>
      <c r="M2449">
        <f>IFERROR(VLOOKUP(D2449:D3161,'Факторы ликвидности'!C$4:L$2204,8,FALSE),0)</f>
        <v>0</v>
      </c>
      <c r="N2449">
        <f>IFERROR(VLOOKUP(D2449:D3161,'Факторы ликвидности'!C$4:L$2204,10,FALSE),0)</f>
        <v>47.99</v>
      </c>
    </row>
    <row r="2450" spans="3:14" x14ac:dyDescent="0.3">
      <c r="C2450" s="16">
        <f t="shared" si="43"/>
        <v>3</v>
      </c>
      <c r="D2450" s="17">
        <v>41346</v>
      </c>
      <c r="E2450">
        <f>IFERROR(VLOOKUP(D2449:D3162,'Остатки на корсчетах'!B$3:D$4956,2,FALSE),0)</f>
        <v>821</v>
      </c>
      <c r="F2450">
        <f>IFERROR(VLOOKUP(D2450:D3162,Сальдо!C$3:D$4010,2,FALSE),0)</f>
        <v>-70.3</v>
      </c>
      <c r="G2450">
        <f>IFERROR(VLOOKUP(D2450:D3162,'Факторы ликвидности'!C$4:L$2204,2,FALSE),0)</f>
        <v>-0.44</v>
      </c>
      <c r="H2450">
        <f>IFERROR(VLOOKUP(D2450:D3162,'Факторы ликвидности'!C$4:L$2204,3,FALSE),0)</f>
        <v>34.299999999999997</v>
      </c>
      <c r="I2450">
        <f>IFERROR(VLOOKUP(D2450:D3162,'Факторы ликвидности'!C$4:L$2204,4,FALSE),0)</f>
        <v>0</v>
      </c>
      <c r="J2450">
        <f>IFERROR(VLOOKUP(D2450:D3162,'Факторы ликвидности'!C$4:L$2204,5,FALSE),0)</f>
        <v>0</v>
      </c>
      <c r="K2450">
        <f>IFERROR(VLOOKUP(D2450:D3162,'Факторы ликвидности'!C$4:L$2204,6,FALSE),0)</f>
        <v>0</v>
      </c>
      <c r="L2450">
        <f>IFERROR(VLOOKUP(D2450:D3162,'Факторы ликвидности'!C$4:L$2204,7,FALSE),0)</f>
        <v>0</v>
      </c>
      <c r="M2450">
        <f>IFERROR(VLOOKUP(D2450:D3162,'Факторы ликвидности'!C$4:L$2204,8,FALSE),0)</f>
        <v>0</v>
      </c>
      <c r="N2450">
        <f>IFERROR(VLOOKUP(D2450:D3162,'Факторы ликвидности'!C$4:L$2204,10,FALSE),0)</f>
        <v>-95.26</v>
      </c>
    </row>
    <row r="2451" spans="3:14" x14ac:dyDescent="0.3">
      <c r="C2451" s="18">
        <f t="shared" si="43"/>
        <v>2</v>
      </c>
      <c r="D2451" s="8">
        <v>41345</v>
      </c>
      <c r="E2451">
        <f>IFERROR(VLOOKUP(D2450:D3163,'Остатки на корсчетах'!B$3:D$4956,2,FALSE),0)</f>
        <v>874.8</v>
      </c>
      <c r="F2451">
        <f>IFERROR(VLOOKUP(D2451:D3163,Сальдо!C$3:D$4010,2,FALSE),0)</f>
        <v>-143.30000000000001</v>
      </c>
      <c r="G2451">
        <f>IFERROR(VLOOKUP(D2451:D3163,'Факторы ликвидности'!C$4:L$2204,2,FALSE),0)</f>
        <v>19.04</v>
      </c>
      <c r="H2451">
        <f>IFERROR(VLOOKUP(D2451:D3163,'Факторы ликвидности'!C$4:L$2204,3,FALSE),0)</f>
        <v>-15.08</v>
      </c>
      <c r="I2451">
        <f>IFERROR(VLOOKUP(D2451:D3163,'Факторы ликвидности'!C$4:L$2204,4,FALSE),0)</f>
        <v>0</v>
      </c>
      <c r="J2451">
        <f>IFERROR(VLOOKUP(D2451:D3163,'Факторы ликвидности'!C$4:L$2204,5,FALSE),0)</f>
        <v>0</v>
      </c>
      <c r="K2451">
        <f>IFERROR(VLOOKUP(D2451:D3163,'Факторы ликвидности'!C$4:L$2204,6,FALSE),0)</f>
        <v>0</v>
      </c>
      <c r="L2451">
        <f>IFERROR(VLOOKUP(D2451:D3163,'Факторы ликвидности'!C$4:L$2204,7,FALSE),0)</f>
        <v>0</v>
      </c>
      <c r="M2451">
        <f>IFERROR(VLOOKUP(D2451:D3163,'Факторы ликвидности'!C$4:L$2204,8,FALSE),0)</f>
        <v>0</v>
      </c>
      <c r="N2451">
        <f>IFERROR(VLOOKUP(D2451:D3163,'Факторы ликвидности'!C$4:L$2204,10,FALSE),0)</f>
        <v>-57.71</v>
      </c>
    </row>
    <row r="2452" spans="3:14" x14ac:dyDescent="0.3">
      <c r="C2452" s="18">
        <f t="shared" si="43"/>
        <v>1</v>
      </c>
      <c r="D2452" s="8">
        <v>41344</v>
      </c>
      <c r="E2452">
        <f>IFERROR(VLOOKUP(D2451:D3164,'Остатки на корсчетах'!B$3:D$4956,2,FALSE),0)</f>
        <v>858.9</v>
      </c>
      <c r="F2452">
        <f>IFERROR(VLOOKUP(D2452:D3164,Сальдо!C$3:D$4010,2,FALSE),0)</f>
        <v>-173</v>
      </c>
      <c r="G2452">
        <f>IFERROR(VLOOKUP(D2452:D3164,'Факторы ликвидности'!C$4:L$2204,2,FALSE),0)</f>
        <v>35.950000000000003</v>
      </c>
      <c r="H2452">
        <f>IFERROR(VLOOKUP(D2452:D3164,'Факторы ликвидности'!C$4:L$2204,3,FALSE),0)</f>
        <v>6.04</v>
      </c>
      <c r="I2452">
        <f>IFERROR(VLOOKUP(D2452:D3164,'Факторы ликвидности'!C$4:L$2204,4,FALSE),0)</f>
        <v>0</v>
      </c>
      <c r="J2452">
        <f>IFERROR(VLOOKUP(D2452:D3164,'Факторы ликвидности'!C$4:L$2204,5,FALSE),0)</f>
        <v>0</v>
      </c>
      <c r="K2452">
        <f>IFERROR(VLOOKUP(D2452:D3164,'Факторы ликвидности'!C$4:L$2204,6,FALSE),0)</f>
        <v>0</v>
      </c>
      <c r="L2452">
        <f>IFERROR(VLOOKUP(D2452:D3164,'Факторы ликвидности'!C$4:L$2204,7,FALSE),0)</f>
        <v>0</v>
      </c>
      <c r="M2452">
        <f>IFERROR(VLOOKUP(D2452:D3164,'Факторы ликвидности'!C$4:L$2204,8,FALSE),0)</f>
        <v>0</v>
      </c>
      <c r="N2452">
        <f>IFERROR(VLOOKUP(D2452:D3164,'Факторы ликвидности'!C$4:L$2204,10,FALSE),0)</f>
        <v>-26.12</v>
      </c>
    </row>
    <row r="2453" spans="3:14" x14ac:dyDescent="0.3">
      <c r="C2453" s="18">
        <f t="shared" si="43"/>
        <v>7</v>
      </c>
      <c r="D2453" s="19">
        <v>41343</v>
      </c>
      <c r="E2453">
        <f>IFERROR(VLOOKUP(D2452:D3165,'Остатки на корсчетах'!B$3:D$4956,2,FALSE),0)</f>
        <v>0</v>
      </c>
      <c r="F2453">
        <f>IFERROR(VLOOKUP(D2453:D3165,Сальдо!C$3:D$4010,2,FALSE),0)</f>
        <v>0</v>
      </c>
      <c r="G2453">
        <f>IFERROR(VLOOKUP(D2453:D3165,'Факторы ликвидности'!C$4:L$2204,2,FALSE),0)</f>
        <v>0</v>
      </c>
      <c r="H2453">
        <f>IFERROR(VLOOKUP(D2453:D3165,'Факторы ликвидности'!C$4:L$2204,3,FALSE),0)</f>
        <v>0</v>
      </c>
      <c r="I2453">
        <f>IFERROR(VLOOKUP(D2453:D3165,'Факторы ликвидности'!C$4:L$2204,4,FALSE),0)</f>
        <v>0</v>
      </c>
      <c r="J2453">
        <f>IFERROR(VLOOKUP(D2453:D3165,'Факторы ликвидности'!C$4:L$2204,5,FALSE),0)</f>
        <v>0</v>
      </c>
      <c r="K2453">
        <f>IFERROR(VLOOKUP(D2453:D3165,'Факторы ликвидности'!C$4:L$2204,6,FALSE),0)</f>
        <v>0</v>
      </c>
      <c r="L2453">
        <f>IFERROR(VLOOKUP(D2453:D3165,'Факторы ликвидности'!C$4:L$2204,7,FALSE),0)</f>
        <v>0</v>
      </c>
      <c r="M2453">
        <f>IFERROR(VLOOKUP(D2453:D3165,'Факторы ликвидности'!C$4:L$2204,8,FALSE),0)</f>
        <v>0</v>
      </c>
      <c r="N2453">
        <f>IFERROR(VLOOKUP(D2453:D3165,'Факторы ликвидности'!C$4:L$2204,10,FALSE),0)</f>
        <v>0</v>
      </c>
    </row>
    <row r="2454" spans="3:14" x14ac:dyDescent="0.3">
      <c r="C2454" s="18">
        <f t="shared" si="43"/>
        <v>6</v>
      </c>
      <c r="D2454" s="19">
        <v>41342</v>
      </c>
      <c r="E2454">
        <f>IFERROR(VLOOKUP(D2453:D3166,'Остатки на корсчетах'!B$3:D$4956,2,FALSE),0)</f>
        <v>0</v>
      </c>
      <c r="F2454">
        <f>IFERROR(VLOOKUP(D2454:D3166,Сальдо!C$3:D$4010,2,FALSE),0)</f>
        <v>0</v>
      </c>
      <c r="G2454">
        <f>IFERROR(VLOOKUP(D2454:D3166,'Факторы ликвидности'!C$4:L$2204,2,FALSE),0)</f>
        <v>0</v>
      </c>
      <c r="H2454">
        <f>IFERROR(VLOOKUP(D2454:D3166,'Факторы ликвидности'!C$4:L$2204,3,FALSE),0)</f>
        <v>0</v>
      </c>
      <c r="I2454">
        <f>IFERROR(VLOOKUP(D2454:D3166,'Факторы ликвидности'!C$4:L$2204,4,FALSE),0)</f>
        <v>0</v>
      </c>
      <c r="J2454">
        <f>IFERROR(VLOOKUP(D2454:D3166,'Факторы ликвидности'!C$4:L$2204,5,FALSE),0)</f>
        <v>0</v>
      </c>
      <c r="K2454">
        <f>IFERROR(VLOOKUP(D2454:D3166,'Факторы ликвидности'!C$4:L$2204,6,FALSE),0)</f>
        <v>0</v>
      </c>
      <c r="L2454">
        <f>IFERROR(VLOOKUP(D2454:D3166,'Факторы ликвидности'!C$4:L$2204,7,FALSE),0)</f>
        <v>0</v>
      </c>
      <c r="M2454">
        <f>IFERROR(VLOOKUP(D2454:D3166,'Факторы ликвидности'!C$4:L$2204,8,FALSE),0)</f>
        <v>0</v>
      </c>
      <c r="N2454">
        <f>IFERROR(VLOOKUP(D2454:D3166,'Факторы ликвидности'!C$4:L$2204,10,FALSE),0)</f>
        <v>0</v>
      </c>
    </row>
    <row r="2455" spans="3:14" x14ac:dyDescent="0.3">
      <c r="C2455" s="18">
        <f t="shared" si="43"/>
        <v>5</v>
      </c>
      <c r="D2455" s="19">
        <v>41341</v>
      </c>
      <c r="E2455">
        <f>IFERROR(VLOOKUP(D2454:D3167,'Остатки на корсчетах'!B$3:D$4956,2,FALSE),0)</f>
        <v>0</v>
      </c>
      <c r="F2455">
        <f>IFERROR(VLOOKUP(D2455:D3167,Сальдо!C$3:D$4010,2,FALSE),0)</f>
        <v>0</v>
      </c>
      <c r="G2455">
        <f>IFERROR(VLOOKUP(D2455:D3167,'Факторы ликвидности'!C$4:L$2204,2,FALSE),0)</f>
        <v>0</v>
      </c>
      <c r="H2455">
        <f>IFERROR(VLOOKUP(D2455:D3167,'Факторы ликвидности'!C$4:L$2204,3,FALSE),0)</f>
        <v>0</v>
      </c>
      <c r="I2455">
        <f>IFERROR(VLOOKUP(D2455:D3167,'Факторы ликвидности'!C$4:L$2204,4,FALSE),0)</f>
        <v>0</v>
      </c>
      <c r="J2455">
        <f>IFERROR(VLOOKUP(D2455:D3167,'Факторы ликвидности'!C$4:L$2204,5,FALSE),0)</f>
        <v>0</v>
      </c>
      <c r="K2455">
        <f>IFERROR(VLOOKUP(D2455:D3167,'Факторы ликвидности'!C$4:L$2204,6,FALSE),0)</f>
        <v>0</v>
      </c>
      <c r="L2455">
        <f>IFERROR(VLOOKUP(D2455:D3167,'Факторы ликвидности'!C$4:L$2204,7,FALSE),0)</f>
        <v>0</v>
      </c>
      <c r="M2455">
        <f>IFERROR(VLOOKUP(D2455:D3167,'Факторы ликвидности'!C$4:L$2204,8,FALSE),0)</f>
        <v>0</v>
      </c>
      <c r="N2455">
        <f>IFERROR(VLOOKUP(D2455:D3167,'Факторы ликвидности'!C$4:L$2204,10,FALSE),0)</f>
        <v>0</v>
      </c>
    </row>
    <row r="2456" spans="3:14" x14ac:dyDescent="0.3">
      <c r="C2456" s="18">
        <f t="shared" si="43"/>
        <v>4</v>
      </c>
      <c r="D2456" s="19">
        <v>41340</v>
      </c>
      <c r="E2456">
        <f>IFERROR(VLOOKUP(D2455:D3168,'Остатки на корсчетах'!B$3:D$4956,2,FALSE),0)</f>
        <v>769.4</v>
      </c>
      <c r="F2456">
        <f>IFERROR(VLOOKUP(D2456:D3168,Сальдо!C$3:D$4010,2,FALSE),0)</f>
        <v>-51.1</v>
      </c>
      <c r="G2456">
        <f>IFERROR(VLOOKUP(D2456:D3168,'Факторы ликвидности'!C$4:L$2204,2,FALSE),0)</f>
        <v>-63.55</v>
      </c>
      <c r="H2456">
        <f>IFERROR(VLOOKUP(D2456:D3168,'Факторы ликвидности'!C$4:L$2204,3,FALSE),0)</f>
        <v>24.96</v>
      </c>
      <c r="I2456">
        <f>IFERROR(VLOOKUP(D2456:D3168,'Факторы ликвидности'!C$4:L$2204,4,FALSE),0)</f>
        <v>0</v>
      </c>
      <c r="J2456">
        <f>IFERROR(VLOOKUP(D2456:D3168,'Факторы ликвидности'!C$4:L$2204,5,FALSE),0)</f>
        <v>0</v>
      </c>
      <c r="K2456">
        <f>IFERROR(VLOOKUP(D2456:D3168,'Факторы ликвидности'!C$4:L$2204,6,FALSE),0)</f>
        <v>0</v>
      </c>
      <c r="L2456">
        <f>IFERROR(VLOOKUP(D2456:D3168,'Факторы ликвидности'!C$4:L$2204,7,FALSE),0)</f>
        <v>0</v>
      </c>
      <c r="M2456">
        <f>IFERROR(VLOOKUP(D2456:D3168,'Факторы ликвидности'!C$4:L$2204,8,FALSE),0)</f>
        <v>0</v>
      </c>
      <c r="N2456">
        <f>IFERROR(VLOOKUP(D2456:D3168,'Факторы ликвидности'!C$4:L$2204,10,FALSE),0)</f>
        <v>128.1</v>
      </c>
    </row>
    <row r="2457" spans="3:14" x14ac:dyDescent="0.3">
      <c r="C2457" s="18">
        <f t="shared" si="43"/>
        <v>3</v>
      </c>
      <c r="D2457" s="19">
        <v>41339</v>
      </c>
      <c r="E2457">
        <f>IFERROR(VLOOKUP(D2456:D3169,'Остатки на корсчетах'!B$3:D$4956,2,FALSE),0)</f>
        <v>794.6</v>
      </c>
      <c r="F2457">
        <f>IFERROR(VLOOKUP(D2457:D3169,Сальдо!C$3:D$4010,2,FALSE),0)</f>
        <v>-33.299999999999997</v>
      </c>
      <c r="G2457">
        <f>IFERROR(VLOOKUP(D2457:D3169,'Факторы ликвидности'!C$4:L$2204,2,FALSE),0)</f>
        <v>-50.67</v>
      </c>
      <c r="H2457">
        <f>IFERROR(VLOOKUP(D2457:D3169,'Факторы ликвидности'!C$4:L$2204,3,FALSE),0)</f>
        <v>4.55</v>
      </c>
      <c r="I2457">
        <f>IFERROR(VLOOKUP(D2457:D3169,'Факторы ликвидности'!C$4:L$2204,4,FALSE),0)</f>
        <v>0</v>
      </c>
      <c r="J2457">
        <f>IFERROR(VLOOKUP(D2457:D3169,'Факторы ликвидности'!C$4:L$2204,5,FALSE),0)</f>
        <v>0</v>
      </c>
      <c r="K2457">
        <f>IFERROR(VLOOKUP(D2457:D3169,'Факторы ликвидности'!C$4:L$2204,6,FALSE),0)</f>
        <v>0</v>
      </c>
      <c r="L2457">
        <f>IFERROR(VLOOKUP(D2457:D3169,'Факторы ликвидности'!C$4:L$2204,7,FALSE),0)</f>
        <v>0</v>
      </c>
      <c r="M2457">
        <f>IFERROR(VLOOKUP(D2457:D3169,'Факторы ликвидности'!C$4:L$2204,8,FALSE),0)</f>
        <v>0</v>
      </c>
      <c r="N2457">
        <f>IFERROR(VLOOKUP(D2457:D3169,'Факторы ликвидности'!C$4:L$2204,10,FALSE),0)</f>
        <v>20.94</v>
      </c>
    </row>
    <row r="2458" spans="3:14" x14ac:dyDescent="0.3">
      <c r="C2458" s="16">
        <f t="shared" si="43"/>
        <v>2</v>
      </c>
      <c r="D2458" s="17">
        <v>41338</v>
      </c>
      <c r="E2458">
        <f>IFERROR(VLOOKUP(D2457:D3170,'Остатки на корсчетах'!B$3:D$4956,2,FALSE),0)</f>
        <v>774.2</v>
      </c>
      <c r="F2458">
        <f>IFERROR(VLOOKUP(D2458:D3170,Сальдо!C$3:D$4010,2,FALSE),0)</f>
        <v>3.5</v>
      </c>
      <c r="G2458">
        <f>IFERROR(VLOOKUP(D2458:D3170,'Факторы ликвидности'!C$4:L$2204,2,FALSE),0)</f>
        <v>-12.88</v>
      </c>
      <c r="H2458">
        <f>IFERROR(VLOOKUP(D2458:D3170,'Факторы ликвидности'!C$4:L$2204,3,FALSE),0)</f>
        <v>59.73</v>
      </c>
      <c r="I2458">
        <f>IFERROR(VLOOKUP(D2458:D3170,'Факторы ликвидности'!C$4:L$2204,4,FALSE),0)</f>
        <v>0</v>
      </c>
      <c r="J2458">
        <f>IFERROR(VLOOKUP(D2458:D3170,'Факторы ликвидности'!C$4:L$2204,5,FALSE),0)</f>
        <v>0</v>
      </c>
      <c r="K2458">
        <f>IFERROR(VLOOKUP(D2458:D3170,'Факторы ликвидности'!C$4:L$2204,6,FALSE),0)</f>
        <v>0</v>
      </c>
      <c r="L2458">
        <f>IFERROR(VLOOKUP(D2458:D3170,'Факторы ликвидности'!C$4:L$2204,7,FALSE),0)</f>
        <v>0</v>
      </c>
      <c r="M2458">
        <f>IFERROR(VLOOKUP(D2458:D3170,'Факторы ликвидности'!C$4:L$2204,8,FALSE),0)</f>
        <v>0</v>
      </c>
      <c r="N2458">
        <f>IFERROR(VLOOKUP(D2458:D3170,'Факторы ликвидности'!C$4:L$2204,10,FALSE),0)</f>
        <v>-26.48</v>
      </c>
    </row>
    <row r="2459" spans="3:14" x14ac:dyDescent="0.3">
      <c r="C2459" s="16">
        <f t="shared" si="43"/>
        <v>1</v>
      </c>
      <c r="D2459" s="17">
        <v>41337</v>
      </c>
      <c r="E2459">
        <f>IFERROR(VLOOKUP(D2458:D3171,'Остатки на корсчетах'!B$3:D$4956,2,FALSE),0)</f>
        <v>818.9</v>
      </c>
      <c r="F2459">
        <f>IFERROR(VLOOKUP(D2459:D3171,Сальдо!C$3:D$4010,2,FALSE),0)</f>
        <v>-83.1</v>
      </c>
      <c r="G2459">
        <f>IFERROR(VLOOKUP(D2459:D3171,'Факторы ликвидности'!C$4:L$2204,2,FALSE),0)</f>
        <v>17.510000000000002</v>
      </c>
      <c r="H2459">
        <f>IFERROR(VLOOKUP(D2459:D3171,'Факторы ликвидности'!C$4:L$2204,3,FALSE),0)</f>
        <v>24.39</v>
      </c>
      <c r="I2459">
        <f>IFERROR(VLOOKUP(D2459:D3171,'Факторы ликвидности'!C$4:L$2204,4,FALSE),0)</f>
        <v>0</v>
      </c>
      <c r="J2459">
        <f>IFERROR(VLOOKUP(D2459:D3171,'Факторы ликвидности'!C$4:L$2204,5,FALSE),0)</f>
        <v>0</v>
      </c>
      <c r="K2459">
        <f>IFERROR(VLOOKUP(D2459:D3171,'Факторы ликвидности'!C$4:L$2204,6,FALSE),0)</f>
        <v>0</v>
      </c>
      <c r="L2459">
        <f>IFERROR(VLOOKUP(D2459:D3171,'Факторы ликвидности'!C$4:L$2204,7,FALSE),0)</f>
        <v>0</v>
      </c>
      <c r="M2459">
        <f>IFERROR(VLOOKUP(D2459:D3171,'Факторы ликвидности'!C$4:L$2204,8,FALSE),0)</f>
        <v>0</v>
      </c>
      <c r="N2459">
        <f>IFERROR(VLOOKUP(D2459:D3171,'Факторы ликвидности'!C$4:L$2204,10,FALSE),0)</f>
        <v>-86.62</v>
      </c>
    </row>
    <row r="2460" spans="3:14" x14ac:dyDescent="0.3">
      <c r="C2460" s="16">
        <f t="shared" si="43"/>
        <v>7</v>
      </c>
      <c r="D2460" s="17">
        <v>41336</v>
      </c>
      <c r="E2460">
        <f>IFERROR(VLOOKUP(D2459:D3172,'Остатки на корсчетах'!B$3:D$4956,2,FALSE),0)</f>
        <v>0</v>
      </c>
      <c r="F2460">
        <f>IFERROR(VLOOKUP(D2460:D3172,Сальдо!C$3:D$4010,2,FALSE),0)</f>
        <v>0</v>
      </c>
      <c r="G2460">
        <f>IFERROR(VLOOKUP(D2460:D3172,'Факторы ликвидности'!C$4:L$2204,2,FALSE),0)</f>
        <v>0</v>
      </c>
      <c r="H2460">
        <f>IFERROR(VLOOKUP(D2460:D3172,'Факторы ликвидности'!C$4:L$2204,3,FALSE),0)</f>
        <v>0</v>
      </c>
      <c r="I2460">
        <f>IFERROR(VLOOKUP(D2460:D3172,'Факторы ликвидности'!C$4:L$2204,4,FALSE),0)</f>
        <v>0</v>
      </c>
      <c r="J2460">
        <f>IFERROR(VLOOKUP(D2460:D3172,'Факторы ликвидности'!C$4:L$2204,5,FALSE),0)</f>
        <v>0</v>
      </c>
      <c r="K2460">
        <f>IFERROR(VLOOKUP(D2460:D3172,'Факторы ликвидности'!C$4:L$2204,6,FALSE),0)</f>
        <v>0</v>
      </c>
      <c r="L2460">
        <f>IFERROR(VLOOKUP(D2460:D3172,'Факторы ликвидности'!C$4:L$2204,7,FALSE),0)</f>
        <v>0</v>
      </c>
      <c r="M2460">
        <f>IFERROR(VLOOKUP(D2460:D3172,'Факторы ликвидности'!C$4:L$2204,8,FALSE),0)</f>
        <v>0</v>
      </c>
      <c r="N2460">
        <f>IFERROR(VLOOKUP(D2460:D3172,'Факторы ликвидности'!C$4:L$2204,10,FALSE),0)</f>
        <v>0</v>
      </c>
    </row>
    <row r="2461" spans="3:14" x14ac:dyDescent="0.3">
      <c r="C2461" s="16">
        <f t="shared" si="43"/>
        <v>6</v>
      </c>
      <c r="D2461" s="17">
        <v>41335</v>
      </c>
      <c r="E2461">
        <f>IFERROR(VLOOKUP(D2460:D3173,'Остатки на корсчетах'!B$3:D$4956,2,FALSE),0)</f>
        <v>0</v>
      </c>
      <c r="F2461">
        <f>IFERROR(VLOOKUP(D2461:D3173,Сальдо!C$3:D$4010,2,FALSE),0)</f>
        <v>0</v>
      </c>
      <c r="G2461">
        <f>IFERROR(VLOOKUP(D2461:D3173,'Факторы ликвидности'!C$4:L$2204,2,FALSE),0)</f>
        <v>0</v>
      </c>
      <c r="H2461">
        <f>IFERROR(VLOOKUP(D2461:D3173,'Факторы ликвидности'!C$4:L$2204,3,FALSE),0)</f>
        <v>0</v>
      </c>
      <c r="I2461">
        <f>IFERROR(VLOOKUP(D2461:D3173,'Факторы ликвидности'!C$4:L$2204,4,FALSE),0)</f>
        <v>0</v>
      </c>
      <c r="J2461">
        <f>IFERROR(VLOOKUP(D2461:D3173,'Факторы ликвидности'!C$4:L$2204,5,FALSE),0)</f>
        <v>0</v>
      </c>
      <c r="K2461">
        <f>IFERROR(VLOOKUP(D2461:D3173,'Факторы ликвидности'!C$4:L$2204,6,FALSE),0)</f>
        <v>0</v>
      </c>
      <c r="L2461">
        <f>IFERROR(VLOOKUP(D2461:D3173,'Факторы ликвидности'!C$4:L$2204,7,FALSE),0)</f>
        <v>0</v>
      </c>
      <c r="M2461">
        <f>IFERROR(VLOOKUP(D2461:D3173,'Факторы ликвидности'!C$4:L$2204,8,FALSE),0)</f>
        <v>0</v>
      </c>
      <c r="N2461">
        <f>IFERROR(VLOOKUP(D2461:D3173,'Факторы ликвидности'!C$4:L$2204,10,FALSE),0)</f>
        <v>0</v>
      </c>
    </row>
    <row r="2462" spans="3:14" x14ac:dyDescent="0.3">
      <c r="C2462" s="16">
        <f t="shared" si="43"/>
        <v>5</v>
      </c>
      <c r="D2462" s="17">
        <v>41334</v>
      </c>
      <c r="E2462">
        <f>IFERROR(VLOOKUP(D2461:D3174,'Остатки на корсчетах'!B$3:D$4956,2,FALSE),0)</f>
        <v>816.5</v>
      </c>
      <c r="F2462">
        <f>IFERROR(VLOOKUP(D2462:D3174,Сальдо!C$3:D$4010,2,FALSE),0)</f>
        <v>-117.3</v>
      </c>
      <c r="G2462">
        <f>IFERROR(VLOOKUP(D2462:D3174,'Факторы ликвидности'!C$4:L$2204,2,FALSE),0)</f>
        <v>-16.04</v>
      </c>
      <c r="H2462">
        <f>IFERROR(VLOOKUP(D2462:D3174,'Факторы ликвидности'!C$4:L$2204,3,FALSE),0)</f>
        <v>54.44</v>
      </c>
      <c r="I2462">
        <f>IFERROR(VLOOKUP(D2462:D3174,'Факторы ликвидности'!C$4:L$2204,4,FALSE),0)</f>
        <v>0</v>
      </c>
      <c r="J2462">
        <f>IFERROR(VLOOKUP(D2462:D3174,'Факторы ликвидности'!C$4:L$2204,5,FALSE),0)</f>
        <v>0</v>
      </c>
      <c r="K2462">
        <f>IFERROR(VLOOKUP(D2462:D3174,'Факторы ликвидности'!C$4:L$2204,6,FALSE),0)</f>
        <v>0</v>
      </c>
      <c r="L2462">
        <f>IFERROR(VLOOKUP(D2462:D3174,'Факторы ликвидности'!C$4:L$2204,7,FALSE),0)</f>
        <v>0</v>
      </c>
      <c r="M2462">
        <f>IFERROR(VLOOKUP(D2462:D3174,'Факторы ликвидности'!C$4:L$2204,8,FALSE),0)</f>
        <v>0</v>
      </c>
      <c r="N2462">
        <f>IFERROR(VLOOKUP(D2462:D3174,'Факторы ликвидности'!C$4:L$2204,10,FALSE),0)</f>
        <v>-36.26</v>
      </c>
    </row>
    <row r="2463" spans="3:14" x14ac:dyDescent="0.3">
      <c r="C2463" s="16">
        <f t="shared" si="43"/>
        <v>4</v>
      </c>
      <c r="D2463" s="17">
        <v>41333</v>
      </c>
      <c r="E2463">
        <f>IFERROR(VLOOKUP(D2462:D3175,'Остатки на корсчетах'!B$3:D$4956,2,FALSE),0)</f>
        <v>784</v>
      </c>
      <c r="F2463">
        <f>IFERROR(VLOOKUP(D2463:D3175,Сальдо!C$3:D$4010,2,FALSE),0)</f>
        <v>-63.4</v>
      </c>
      <c r="G2463">
        <f>IFERROR(VLOOKUP(D2463:D3175,'Факторы ликвидности'!C$4:L$2204,2,FALSE),0)</f>
        <v>-1.76</v>
      </c>
      <c r="H2463">
        <f>IFERROR(VLOOKUP(D2463:D3175,'Факторы ликвидности'!C$4:L$2204,3,FALSE),0)</f>
        <v>-13.04</v>
      </c>
      <c r="I2463">
        <f>IFERROR(VLOOKUP(D2463:D3175,'Факторы ликвидности'!C$4:L$2204,4,FALSE),0)</f>
        <v>0</v>
      </c>
      <c r="J2463">
        <f>IFERROR(VLOOKUP(D2463:D3175,'Факторы ликвидности'!C$4:L$2204,5,FALSE),0)</f>
        <v>0</v>
      </c>
      <c r="K2463">
        <f>IFERROR(VLOOKUP(D2463:D3175,'Факторы ликвидности'!C$4:L$2204,6,FALSE),0)</f>
        <v>0</v>
      </c>
      <c r="L2463">
        <f>IFERROR(VLOOKUP(D2463:D3175,'Факторы ликвидности'!C$4:L$2204,7,FALSE),0)</f>
        <v>0</v>
      </c>
      <c r="M2463">
        <f>IFERROR(VLOOKUP(D2463:D3175,'Факторы ликвидности'!C$4:L$2204,8,FALSE),0)</f>
        <v>0</v>
      </c>
      <c r="N2463">
        <f>IFERROR(VLOOKUP(D2463:D3175,'Факторы ликвидности'!C$4:L$2204,10,FALSE),0)</f>
        <v>47.58</v>
      </c>
    </row>
    <row r="2464" spans="3:14" x14ac:dyDescent="0.3">
      <c r="C2464" s="16">
        <f t="shared" si="43"/>
        <v>3</v>
      </c>
      <c r="D2464" s="17">
        <v>41332</v>
      </c>
      <c r="E2464">
        <f>IFERROR(VLOOKUP(D2463:D3176,'Остатки на корсчетах'!B$3:D$4956,2,FALSE),0)</f>
        <v>812.7</v>
      </c>
      <c r="F2464">
        <f>IFERROR(VLOOKUP(D2464:D3176,Сальдо!C$3:D$4010,2,FALSE),0)</f>
        <v>-94.3</v>
      </c>
      <c r="G2464">
        <f>IFERROR(VLOOKUP(D2464:D3176,'Факторы ликвидности'!C$4:L$2204,2,FALSE),0)</f>
        <v>20.87</v>
      </c>
      <c r="H2464">
        <f>IFERROR(VLOOKUP(D2464:D3176,'Факторы ликвидности'!C$4:L$2204,3,FALSE),0)</f>
        <v>-17.59</v>
      </c>
      <c r="I2464">
        <f>IFERROR(VLOOKUP(D2464:D3176,'Факторы ликвидности'!C$4:L$2204,4,FALSE),0)</f>
        <v>0</v>
      </c>
      <c r="J2464">
        <f>IFERROR(VLOOKUP(D2464:D3176,'Факторы ликвидности'!C$4:L$2204,5,FALSE),0)</f>
        <v>0</v>
      </c>
      <c r="K2464">
        <f>IFERROR(VLOOKUP(D2464:D3176,'Факторы ликвидности'!C$4:L$2204,6,FALSE),0)</f>
        <v>0</v>
      </c>
      <c r="L2464">
        <f>IFERROR(VLOOKUP(D2464:D3176,'Факторы ликвидности'!C$4:L$2204,7,FALSE),0)</f>
        <v>0</v>
      </c>
      <c r="M2464">
        <f>IFERROR(VLOOKUP(D2464:D3176,'Факторы ликвидности'!C$4:L$2204,8,FALSE),0)</f>
        <v>0</v>
      </c>
      <c r="N2464">
        <f>IFERROR(VLOOKUP(D2464:D3176,'Факторы ликвидности'!C$4:L$2204,10,FALSE),0)</f>
        <v>-31.96</v>
      </c>
    </row>
    <row r="2465" spans="3:14" x14ac:dyDescent="0.3">
      <c r="C2465" s="18">
        <f t="shared" si="43"/>
        <v>2</v>
      </c>
      <c r="D2465" s="8">
        <v>41331</v>
      </c>
      <c r="E2465">
        <f>IFERROR(VLOOKUP(D2464:D3177,'Остатки на корсчетах'!B$3:D$4956,2,FALSE),0)</f>
        <v>856.7</v>
      </c>
      <c r="F2465">
        <f>IFERROR(VLOOKUP(D2465:D3177,Сальдо!C$3:D$4010,2,FALSE),0)</f>
        <v>-199.5</v>
      </c>
      <c r="G2465">
        <f>IFERROR(VLOOKUP(D2465:D3177,'Факторы ликвидности'!C$4:L$2204,2,FALSE),0)</f>
        <v>33.64</v>
      </c>
      <c r="H2465">
        <f>IFERROR(VLOOKUP(D2465:D3177,'Факторы ликвидности'!C$4:L$2204,3,FALSE),0)</f>
        <v>12.56</v>
      </c>
      <c r="I2465">
        <f>IFERROR(VLOOKUP(D2465:D3177,'Факторы ликвидности'!C$4:L$2204,4,FALSE),0)</f>
        <v>0</v>
      </c>
      <c r="J2465">
        <f>IFERROR(VLOOKUP(D2465:D3177,'Факторы ликвидности'!C$4:L$2204,5,FALSE),0)</f>
        <v>0</v>
      </c>
      <c r="K2465">
        <f>IFERROR(VLOOKUP(D2465:D3177,'Факторы ликвидности'!C$4:L$2204,6,FALSE),0)</f>
        <v>0</v>
      </c>
      <c r="L2465">
        <f>IFERROR(VLOOKUP(D2465:D3177,'Факторы ликвидности'!C$4:L$2204,7,FALSE),0)</f>
        <v>0</v>
      </c>
      <c r="M2465">
        <f>IFERROR(VLOOKUP(D2465:D3177,'Факторы ликвидности'!C$4:L$2204,8,FALSE),0)</f>
        <v>0</v>
      </c>
      <c r="N2465">
        <f>IFERROR(VLOOKUP(D2465:D3177,'Факторы ликвидности'!C$4:L$2204,10,FALSE),0)</f>
        <v>-90.2</v>
      </c>
    </row>
    <row r="2466" spans="3:14" x14ac:dyDescent="0.3">
      <c r="C2466" s="18">
        <f t="shared" si="43"/>
        <v>1</v>
      </c>
      <c r="D2466" s="8">
        <v>41330</v>
      </c>
      <c r="E2466">
        <f>IFERROR(VLOOKUP(D2465:D3178,'Остатки на корсчетах'!B$3:D$4956,2,FALSE),0)</f>
        <v>908.7</v>
      </c>
      <c r="F2466">
        <f>IFERROR(VLOOKUP(D2466:D3178,Сальдо!C$3:D$4010,2,FALSE),0)</f>
        <v>-18.7</v>
      </c>
      <c r="G2466">
        <f>IFERROR(VLOOKUP(D2466:D3178,'Факторы ликвидности'!C$4:L$2204,2,FALSE),0)</f>
        <v>40.22</v>
      </c>
      <c r="H2466">
        <f>IFERROR(VLOOKUP(D2466:D3178,'Факторы ликвидности'!C$4:L$2204,3,FALSE),0)</f>
        <v>-270.49</v>
      </c>
      <c r="I2466">
        <f>IFERROR(VLOOKUP(D2466:D3178,'Факторы ликвидности'!C$4:L$2204,4,FALSE),0)</f>
        <v>0</v>
      </c>
      <c r="J2466">
        <f>IFERROR(VLOOKUP(D2466:D3178,'Факторы ликвидности'!C$4:L$2204,5,FALSE),0)</f>
        <v>0</v>
      </c>
      <c r="K2466">
        <f>IFERROR(VLOOKUP(D2466:D3178,'Факторы ликвидности'!C$4:L$2204,6,FALSE),0)</f>
        <v>0</v>
      </c>
      <c r="L2466">
        <f>IFERROR(VLOOKUP(D2466:D3178,'Факторы ликвидности'!C$4:L$2204,7,FALSE),0)</f>
        <v>0</v>
      </c>
      <c r="M2466">
        <f>IFERROR(VLOOKUP(D2466:D3178,'Факторы ликвидности'!C$4:L$2204,8,FALSE),0)</f>
        <v>0</v>
      </c>
      <c r="N2466">
        <f>IFERROR(VLOOKUP(D2466:D3178,'Факторы ликвидности'!C$4:L$2204,10,FALSE),0)</f>
        <v>178.29</v>
      </c>
    </row>
    <row r="2467" spans="3:14" x14ac:dyDescent="0.3">
      <c r="C2467" s="18">
        <f t="shared" si="43"/>
        <v>7</v>
      </c>
      <c r="D2467" s="19">
        <v>41329</v>
      </c>
      <c r="E2467">
        <f>IFERROR(VLOOKUP(D2466:D3179,'Остатки на корсчетах'!B$3:D$4956,2,FALSE),0)</f>
        <v>0</v>
      </c>
      <c r="F2467">
        <f>IFERROR(VLOOKUP(D2467:D3179,Сальдо!C$3:D$4010,2,FALSE),0)</f>
        <v>0</v>
      </c>
      <c r="G2467">
        <f>IFERROR(VLOOKUP(D2467:D3179,'Факторы ликвидности'!C$4:L$2204,2,FALSE),0)</f>
        <v>0</v>
      </c>
      <c r="H2467">
        <f>IFERROR(VLOOKUP(D2467:D3179,'Факторы ликвидности'!C$4:L$2204,3,FALSE),0)</f>
        <v>0</v>
      </c>
      <c r="I2467">
        <f>IFERROR(VLOOKUP(D2467:D3179,'Факторы ликвидности'!C$4:L$2204,4,FALSE),0)</f>
        <v>0</v>
      </c>
      <c r="J2467">
        <f>IFERROR(VLOOKUP(D2467:D3179,'Факторы ликвидности'!C$4:L$2204,5,FALSE),0)</f>
        <v>0</v>
      </c>
      <c r="K2467">
        <f>IFERROR(VLOOKUP(D2467:D3179,'Факторы ликвидности'!C$4:L$2204,6,FALSE),0)</f>
        <v>0</v>
      </c>
      <c r="L2467">
        <f>IFERROR(VLOOKUP(D2467:D3179,'Факторы ликвидности'!C$4:L$2204,7,FALSE),0)</f>
        <v>0</v>
      </c>
      <c r="M2467">
        <f>IFERROR(VLOOKUP(D2467:D3179,'Факторы ликвидности'!C$4:L$2204,8,FALSE),0)</f>
        <v>0</v>
      </c>
      <c r="N2467">
        <f>IFERROR(VLOOKUP(D2467:D3179,'Факторы ликвидности'!C$4:L$2204,10,FALSE),0)</f>
        <v>0</v>
      </c>
    </row>
    <row r="2468" spans="3:14" x14ac:dyDescent="0.3">
      <c r="C2468" s="18">
        <f t="shared" si="43"/>
        <v>6</v>
      </c>
      <c r="D2468" s="19">
        <v>41328</v>
      </c>
      <c r="E2468">
        <f>IFERROR(VLOOKUP(D2467:D3180,'Остатки на корсчетах'!B$3:D$4956,2,FALSE),0)</f>
        <v>0</v>
      </c>
      <c r="F2468">
        <f>IFERROR(VLOOKUP(D2468:D3180,Сальдо!C$3:D$4010,2,FALSE),0)</f>
        <v>0</v>
      </c>
      <c r="G2468">
        <f>IFERROR(VLOOKUP(D2468:D3180,'Факторы ликвидности'!C$4:L$2204,2,FALSE),0)</f>
        <v>0</v>
      </c>
      <c r="H2468">
        <f>IFERROR(VLOOKUP(D2468:D3180,'Факторы ликвидности'!C$4:L$2204,3,FALSE),0)</f>
        <v>0</v>
      </c>
      <c r="I2468">
        <f>IFERROR(VLOOKUP(D2468:D3180,'Факторы ликвидности'!C$4:L$2204,4,FALSE),0)</f>
        <v>0</v>
      </c>
      <c r="J2468">
        <f>IFERROR(VLOOKUP(D2468:D3180,'Факторы ликвидности'!C$4:L$2204,5,FALSE),0)</f>
        <v>0</v>
      </c>
      <c r="K2468">
        <f>IFERROR(VLOOKUP(D2468:D3180,'Факторы ликвидности'!C$4:L$2204,6,FALSE),0)</f>
        <v>0</v>
      </c>
      <c r="L2468">
        <f>IFERROR(VLOOKUP(D2468:D3180,'Факторы ликвидности'!C$4:L$2204,7,FALSE),0)</f>
        <v>0</v>
      </c>
      <c r="M2468">
        <f>IFERROR(VLOOKUP(D2468:D3180,'Факторы ликвидности'!C$4:L$2204,8,FALSE),0)</f>
        <v>0</v>
      </c>
      <c r="N2468">
        <f>IFERROR(VLOOKUP(D2468:D3180,'Факторы ликвидности'!C$4:L$2204,10,FALSE),0)</f>
        <v>0</v>
      </c>
    </row>
    <row r="2469" spans="3:14" x14ac:dyDescent="0.3">
      <c r="C2469" s="18">
        <f t="shared" si="43"/>
        <v>5</v>
      </c>
      <c r="D2469" s="19">
        <v>41327</v>
      </c>
      <c r="E2469">
        <f>IFERROR(VLOOKUP(D2468:D3181,'Остатки на корсчетах'!B$3:D$4956,2,FALSE),0)</f>
        <v>852.6</v>
      </c>
      <c r="F2469">
        <f>IFERROR(VLOOKUP(D2469:D3181,Сальдо!C$3:D$4010,2,FALSE),0)</f>
        <v>29.7</v>
      </c>
      <c r="G2469">
        <f>IFERROR(VLOOKUP(D2469:D3181,'Факторы ликвидности'!C$4:L$2204,2,FALSE),0)</f>
        <v>-5.8</v>
      </c>
      <c r="H2469">
        <f>IFERROR(VLOOKUP(D2469:D3181,'Факторы ликвидности'!C$4:L$2204,3,FALSE),0)</f>
        <v>12.23</v>
      </c>
      <c r="I2469">
        <f>IFERROR(VLOOKUP(D2469:D3181,'Факторы ликвидности'!C$4:L$2204,4,FALSE),0)</f>
        <v>0</v>
      </c>
      <c r="J2469">
        <f>IFERROR(VLOOKUP(D2469:D3181,'Факторы ликвидности'!C$4:L$2204,5,FALSE),0)</f>
        <v>0</v>
      </c>
      <c r="K2469">
        <f>IFERROR(VLOOKUP(D2469:D3181,'Факторы ликвидности'!C$4:L$2204,6,FALSE),0)</f>
        <v>0</v>
      </c>
      <c r="L2469">
        <f>IFERROR(VLOOKUP(D2469:D3181,'Факторы ликвидности'!C$4:L$2204,7,FALSE),0)</f>
        <v>0</v>
      </c>
      <c r="M2469">
        <f>IFERROR(VLOOKUP(D2469:D3181,'Факторы ликвидности'!C$4:L$2204,8,FALSE),0)</f>
        <v>0</v>
      </c>
      <c r="N2469">
        <f>IFERROR(VLOOKUP(D2469:D3181,'Факторы ликвидности'!C$4:L$2204,10,FALSE),0)</f>
        <v>49.27</v>
      </c>
    </row>
    <row r="2470" spans="3:14" x14ac:dyDescent="0.3">
      <c r="C2470" s="18">
        <f t="shared" si="43"/>
        <v>4</v>
      </c>
      <c r="D2470" s="19">
        <v>41326</v>
      </c>
      <c r="E2470">
        <f>IFERROR(VLOOKUP(D2469:D3182,'Остатки на корсчетах'!B$3:D$4956,2,FALSE),0)</f>
        <v>851.6</v>
      </c>
      <c r="F2470">
        <f>IFERROR(VLOOKUP(D2470:D3182,Сальдо!C$3:D$4010,2,FALSE),0)</f>
        <v>6.4</v>
      </c>
      <c r="G2470">
        <f>IFERROR(VLOOKUP(D2470:D3182,'Факторы ликвидности'!C$4:L$2204,2,FALSE),0)</f>
        <v>-8.51</v>
      </c>
      <c r="H2470">
        <f>IFERROR(VLOOKUP(D2470:D3182,'Факторы ликвидности'!C$4:L$2204,3,FALSE),0)</f>
        <v>30.85</v>
      </c>
      <c r="I2470">
        <f>IFERROR(VLOOKUP(D2470:D3182,'Факторы ликвидности'!C$4:L$2204,4,FALSE),0)</f>
        <v>0</v>
      </c>
      <c r="J2470">
        <f>IFERROR(VLOOKUP(D2470:D3182,'Факторы ликвидности'!C$4:L$2204,5,FALSE),0)</f>
        <v>0</v>
      </c>
      <c r="K2470">
        <f>IFERROR(VLOOKUP(D2470:D3182,'Факторы ликвидности'!C$4:L$2204,6,FALSE),0)</f>
        <v>0</v>
      </c>
      <c r="L2470">
        <f>IFERROR(VLOOKUP(D2470:D3182,'Факторы ликвидности'!C$4:L$2204,7,FALSE),0)</f>
        <v>0</v>
      </c>
      <c r="M2470">
        <f>IFERROR(VLOOKUP(D2470:D3182,'Факторы ликвидности'!C$4:L$2204,8,FALSE),0)</f>
        <v>0</v>
      </c>
      <c r="N2470">
        <f>IFERROR(VLOOKUP(D2470:D3182,'Факторы ликвидности'!C$4:L$2204,10,FALSE),0)</f>
        <v>-22.1</v>
      </c>
    </row>
    <row r="2471" spans="3:14" x14ac:dyDescent="0.3">
      <c r="C2471" s="18">
        <f t="shared" si="43"/>
        <v>3</v>
      </c>
      <c r="D2471" s="19">
        <v>41325</v>
      </c>
      <c r="E2471">
        <f>IFERROR(VLOOKUP(D2470:D3183,'Остатки на корсчетах'!B$3:D$4956,2,FALSE),0)</f>
        <v>737.1</v>
      </c>
      <c r="F2471">
        <f>IFERROR(VLOOKUP(D2471:D3183,Сальдо!C$3:D$4010,2,FALSE),0)</f>
        <v>209.4</v>
      </c>
      <c r="G2471">
        <f>IFERROR(VLOOKUP(D2471:D3183,'Факторы ликвидности'!C$4:L$2204,2,FALSE),0)</f>
        <v>-0.99</v>
      </c>
      <c r="H2471">
        <f>IFERROR(VLOOKUP(D2471:D3183,'Факторы ликвидности'!C$4:L$2204,3,FALSE),0)</f>
        <v>-87.21</v>
      </c>
      <c r="I2471">
        <f>IFERROR(VLOOKUP(D2471:D3183,'Факторы ликвидности'!C$4:L$2204,4,FALSE),0)</f>
        <v>0</v>
      </c>
      <c r="J2471">
        <f>IFERROR(VLOOKUP(D2471:D3183,'Факторы ликвидности'!C$4:L$2204,5,FALSE),0)</f>
        <v>0</v>
      </c>
      <c r="K2471">
        <f>IFERROR(VLOOKUP(D2471:D3183,'Факторы ликвидности'!C$4:L$2204,6,FALSE),0)</f>
        <v>0</v>
      </c>
      <c r="L2471">
        <f>IFERROR(VLOOKUP(D2471:D3183,'Факторы ликвидности'!C$4:L$2204,7,FALSE),0)</f>
        <v>0</v>
      </c>
      <c r="M2471">
        <f>IFERROR(VLOOKUP(D2471:D3183,'Факторы ликвидности'!C$4:L$2204,8,FALSE),0)</f>
        <v>0</v>
      </c>
      <c r="N2471">
        <f>IFERROR(VLOOKUP(D2471:D3183,'Факторы ликвидности'!C$4:L$2204,10,FALSE),0)</f>
        <v>202.51</v>
      </c>
    </row>
    <row r="2472" spans="3:14" x14ac:dyDescent="0.3">
      <c r="C2472" s="16">
        <f t="shared" si="43"/>
        <v>2</v>
      </c>
      <c r="D2472" s="17">
        <v>41324</v>
      </c>
      <c r="E2472">
        <f>IFERROR(VLOOKUP(D2471:D3184,'Остатки на корсчетах'!B$3:D$4956,2,FALSE),0)</f>
        <v>751.9</v>
      </c>
      <c r="F2472">
        <f>IFERROR(VLOOKUP(D2472:D3184,Сальдо!C$3:D$4010,2,FALSE),0)</f>
        <v>-87.3</v>
      </c>
      <c r="G2472">
        <f>IFERROR(VLOOKUP(D2472:D3184,'Факторы ликвидности'!C$4:L$2204,2,FALSE),0)</f>
        <v>9.5500000000000007</v>
      </c>
      <c r="H2472">
        <f>IFERROR(VLOOKUP(D2472:D3184,'Факторы ликвидности'!C$4:L$2204,3,FALSE),0)</f>
        <v>-21.67</v>
      </c>
      <c r="I2472">
        <f>IFERROR(VLOOKUP(D2472:D3184,'Факторы ликвидности'!C$4:L$2204,4,FALSE),0)</f>
        <v>0</v>
      </c>
      <c r="J2472">
        <f>IFERROR(VLOOKUP(D2472:D3184,'Факторы ликвидности'!C$4:L$2204,5,FALSE),0)</f>
        <v>0</v>
      </c>
      <c r="K2472">
        <f>IFERROR(VLOOKUP(D2472:D3184,'Факторы ликвидности'!C$4:L$2204,6,FALSE),0)</f>
        <v>0</v>
      </c>
      <c r="L2472">
        <f>IFERROR(VLOOKUP(D2472:D3184,'Факторы ликвидности'!C$4:L$2204,7,FALSE),0)</f>
        <v>0</v>
      </c>
      <c r="M2472">
        <f>IFERROR(VLOOKUP(D2472:D3184,'Факторы ликвидности'!C$4:L$2204,8,FALSE),0)</f>
        <v>0</v>
      </c>
      <c r="N2472">
        <f>IFERROR(VLOOKUP(D2472:D3184,'Факторы ликвидности'!C$4:L$2204,10,FALSE),0)</f>
        <v>-4.3499999999999996</v>
      </c>
    </row>
    <row r="2473" spans="3:14" x14ac:dyDescent="0.3">
      <c r="C2473" s="16">
        <f t="shared" si="43"/>
        <v>1</v>
      </c>
      <c r="D2473" s="17">
        <v>41323</v>
      </c>
      <c r="E2473">
        <f>IFERROR(VLOOKUP(D2472:D3185,'Остатки на корсчетах'!B$3:D$4956,2,FALSE),0)</f>
        <v>753.9</v>
      </c>
      <c r="F2473">
        <f>IFERROR(VLOOKUP(D2473:D3185,Сальдо!C$3:D$4010,2,FALSE),0)</f>
        <v>-77.400000000000006</v>
      </c>
      <c r="G2473">
        <f>IFERROR(VLOOKUP(D2473:D3185,'Факторы ликвидности'!C$4:L$2204,2,FALSE),0)</f>
        <v>17.079999999999998</v>
      </c>
      <c r="H2473">
        <f>IFERROR(VLOOKUP(D2473:D3185,'Факторы ликвидности'!C$4:L$2204,3,FALSE),0)</f>
        <v>-25.26</v>
      </c>
      <c r="I2473">
        <f>IFERROR(VLOOKUP(D2473:D3185,'Факторы ликвидности'!C$4:L$2204,4,FALSE),0)</f>
        <v>0</v>
      </c>
      <c r="J2473">
        <f>IFERROR(VLOOKUP(D2473:D3185,'Факторы ликвидности'!C$4:L$2204,5,FALSE),0)</f>
        <v>0</v>
      </c>
      <c r="K2473">
        <f>IFERROR(VLOOKUP(D2473:D3185,'Факторы ликвидности'!C$4:L$2204,6,FALSE),0)</f>
        <v>0</v>
      </c>
      <c r="L2473">
        <f>IFERROR(VLOOKUP(D2473:D3185,'Факторы ликвидности'!C$4:L$2204,7,FALSE),0)</f>
        <v>0</v>
      </c>
      <c r="M2473">
        <f>IFERROR(VLOOKUP(D2473:D3185,'Факторы ликвидности'!C$4:L$2204,8,FALSE),0)</f>
        <v>-5.57</v>
      </c>
      <c r="N2473">
        <f>IFERROR(VLOOKUP(D2473:D3185,'Факторы ликвидности'!C$4:L$2204,10,FALSE),0)</f>
        <v>11.54</v>
      </c>
    </row>
    <row r="2474" spans="3:14" x14ac:dyDescent="0.3">
      <c r="C2474" s="16">
        <f t="shared" si="43"/>
        <v>7</v>
      </c>
      <c r="D2474" s="17">
        <v>41322</v>
      </c>
      <c r="E2474">
        <f>IFERROR(VLOOKUP(D2473:D3186,'Остатки на корсчетах'!B$3:D$4956,2,FALSE),0)</f>
        <v>0</v>
      </c>
      <c r="F2474">
        <f>IFERROR(VLOOKUP(D2474:D3186,Сальдо!C$3:D$4010,2,FALSE),0)</f>
        <v>0</v>
      </c>
      <c r="G2474">
        <f>IFERROR(VLOOKUP(D2474:D3186,'Факторы ликвидности'!C$4:L$2204,2,FALSE),0)</f>
        <v>0</v>
      </c>
      <c r="H2474">
        <f>IFERROR(VLOOKUP(D2474:D3186,'Факторы ликвидности'!C$4:L$2204,3,FALSE),0)</f>
        <v>0</v>
      </c>
      <c r="I2474">
        <f>IFERROR(VLOOKUP(D2474:D3186,'Факторы ликвидности'!C$4:L$2204,4,FALSE),0)</f>
        <v>0</v>
      </c>
      <c r="J2474">
        <f>IFERROR(VLOOKUP(D2474:D3186,'Факторы ликвидности'!C$4:L$2204,5,FALSE),0)</f>
        <v>0</v>
      </c>
      <c r="K2474">
        <f>IFERROR(VLOOKUP(D2474:D3186,'Факторы ликвидности'!C$4:L$2204,6,FALSE),0)</f>
        <v>0</v>
      </c>
      <c r="L2474">
        <f>IFERROR(VLOOKUP(D2474:D3186,'Факторы ликвидности'!C$4:L$2204,7,FALSE),0)</f>
        <v>0</v>
      </c>
      <c r="M2474">
        <f>IFERROR(VLOOKUP(D2474:D3186,'Факторы ликвидности'!C$4:L$2204,8,FALSE),0)</f>
        <v>0</v>
      </c>
      <c r="N2474">
        <f>IFERROR(VLOOKUP(D2474:D3186,'Факторы ликвидности'!C$4:L$2204,10,FALSE),0)</f>
        <v>0</v>
      </c>
    </row>
    <row r="2475" spans="3:14" x14ac:dyDescent="0.3">
      <c r="C2475" s="16">
        <f t="shared" si="43"/>
        <v>6</v>
      </c>
      <c r="D2475" s="17">
        <v>41321</v>
      </c>
      <c r="E2475">
        <f>IFERROR(VLOOKUP(D2474:D3187,'Остатки на корсчетах'!B$3:D$4956,2,FALSE),0)</f>
        <v>0</v>
      </c>
      <c r="F2475">
        <f>IFERROR(VLOOKUP(D2475:D3187,Сальдо!C$3:D$4010,2,FALSE),0)</f>
        <v>0</v>
      </c>
      <c r="G2475">
        <f>IFERROR(VLOOKUP(D2475:D3187,'Факторы ликвидности'!C$4:L$2204,2,FALSE),0)</f>
        <v>0</v>
      </c>
      <c r="H2475">
        <f>IFERROR(VLOOKUP(D2475:D3187,'Факторы ликвидности'!C$4:L$2204,3,FALSE),0)</f>
        <v>0</v>
      </c>
      <c r="I2475">
        <f>IFERROR(VLOOKUP(D2475:D3187,'Факторы ликвидности'!C$4:L$2204,4,FALSE),0)</f>
        <v>0</v>
      </c>
      <c r="J2475">
        <f>IFERROR(VLOOKUP(D2475:D3187,'Факторы ликвидности'!C$4:L$2204,5,FALSE),0)</f>
        <v>0</v>
      </c>
      <c r="K2475">
        <f>IFERROR(VLOOKUP(D2475:D3187,'Факторы ликвидности'!C$4:L$2204,6,FALSE),0)</f>
        <v>0</v>
      </c>
      <c r="L2475">
        <f>IFERROR(VLOOKUP(D2475:D3187,'Факторы ликвидности'!C$4:L$2204,7,FALSE),0)</f>
        <v>0</v>
      </c>
      <c r="M2475">
        <f>IFERROR(VLOOKUP(D2475:D3187,'Факторы ликвидности'!C$4:L$2204,8,FALSE),0)</f>
        <v>0</v>
      </c>
      <c r="N2475">
        <f>IFERROR(VLOOKUP(D2475:D3187,'Факторы ликвидности'!C$4:L$2204,10,FALSE),0)</f>
        <v>0</v>
      </c>
    </row>
    <row r="2476" spans="3:14" x14ac:dyDescent="0.3">
      <c r="C2476" s="16">
        <f t="shared" si="43"/>
        <v>5</v>
      </c>
      <c r="D2476" s="17">
        <v>41320</v>
      </c>
      <c r="E2476">
        <f>IFERROR(VLOOKUP(D2475:D3188,'Остатки на корсчетах'!B$3:D$4956,2,FALSE),0)</f>
        <v>744.8</v>
      </c>
      <c r="F2476">
        <f>IFERROR(VLOOKUP(D2476:D3188,Сальдо!C$3:D$4010,2,FALSE),0)</f>
        <v>48.5</v>
      </c>
      <c r="G2476">
        <f>IFERROR(VLOOKUP(D2476:D3188,'Факторы ликвидности'!C$4:L$2204,2,FALSE),0)</f>
        <v>-40.25</v>
      </c>
      <c r="H2476">
        <f>IFERROR(VLOOKUP(D2476:D3188,'Факторы ликвидности'!C$4:L$2204,3,FALSE),0)</f>
        <v>-27.23</v>
      </c>
      <c r="I2476">
        <f>IFERROR(VLOOKUP(D2476:D3188,'Факторы ликвидности'!C$4:L$2204,4,FALSE),0)</f>
        <v>0</v>
      </c>
      <c r="J2476">
        <f>IFERROR(VLOOKUP(D2476:D3188,'Факторы ликвидности'!C$4:L$2204,5,FALSE),0)</f>
        <v>0</v>
      </c>
      <c r="K2476">
        <f>IFERROR(VLOOKUP(D2476:D3188,'Факторы ликвидности'!C$4:L$2204,6,FALSE),0)</f>
        <v>0</v>
      </c>
      <c r="L2476">
        <f>IFERROR(VLOOKUP(D2476:D3188,'Факторы ликвидности'!C$4:L$2204,7,FALSE),0)</f>
        <v>0</v>
      </c>
      <c r="M2476">
        <f>IFERROR(VLOOKUP(D2476:D3188,'Факторы ликвидности'!C$4:L$2204,8,FALSE),0)</f>
        <v>-0.28000000000000003</v>
      </c>
      <c r="N2476">
        <f>IFERROR(VLOOKUP(D2476:D3188,'Факторы ликвидности'!C$4:L$2204,10,FALSE),0)</f>
        <v>75.540000000000006</v>
      </c>
    </row>
    <row r="2477" spans="3:14" x14ac:dyDescent="0.3">
      <c r="C2477" s="16">
        <f t="shared" si="43"/>
        <v>4</v>
      </c>
      <c r="D2477" s="17">
        <v>41319</v>
      </c>
      <c r="E2477">
        <f>IFERROR(VLOOKUP(D2476:D3189,'Остатки на корсчетах'!B$3:D$4956,2,FALSE),0)</f>
        <v>775.2</v>
      </c>
      <c r="F2477">
        <f>IFERROR(VLOOKUP(D2477:D3189,Сальдо!C$3:D$4010,2,FALSE),0)</f>
        <v>70.400000000000006</v>
      </c>
      <c r="G2477">
        <f>IFERROR(VLOOKUP(D2477:D3189,'Факторы ликвидности'!C$4:L$2204,2,FALSE),0)</f>
        <v>-29.75</v>
      </c>
      <c r="H2477">
        <f>IFERROR(VLOOKUP(D2477:D3189,'Факторы ликвидности'!C$4:L$2204,3,FALSE),0)</f>
        <v>-26.19</v>
      </c>
      <c r="I2477">
        <f>IFERROR(VLOOKUP(D2477:D3189,'Факторы ликвидности'!C$4:L$2204,4,FALSE),0)</f>
        <v>0</v>
      </c>
      <c r="J2477">
        <f>IFERROR(VLOOKUP(D2477:D3189,'Факторы ликвидности'!C$4:L$2204,5,FALSE),0)</f>
        <v>0</v>
      </c>
      <c r="K2477">
        <f>IFERROR(VLOOKUP(D2477:D3189,'Факторы ликвидности'!C$4:L$2204,6,FALSE),0)</f>
        <v>0</v>
      </c>
      <c r="L2477">
        <f>IFERROR(VLOOKUP(D2477:D3189,'Факторы ликвидности'!C$4:L$2204,7,FALSE),0)</f>
        <v>0</v>
      </c>
      <c r="M2477">
        <f>IFERROR(VLOOKUP(D2477:D3189,'Факторы ликвидности'!C$4:L$2204,8,FALSE),0)</f>
        <v>0.13</v>
      </c>
      <c r="N2477">
        <f>IFERROR(VLOOKUP(D2477:D3189,'Факторы ликвидности'!C$4:L$2204,10,FALSE),0)</f>
        <v>25.41</v>
      </c>
    </row>
    <row r="2478" spans="3:14" x14ac:dyDescent="0.3">
      <c r="C2478" s="16">
        <f t="shared" si="43"/>
        <v>3</v>
      </c>
      <c r="D2478" s="17">
        <v>41318</v>
      </c>
      <c r="E2478">
        <f>IFERROR(VLOOKUP(D2477:D3190,'Остатки на корсчетах'!B$3:D$4956,2,FALSE),0)</f>
        <v>729.3</v>
      </c>
      <c r="F2478">
        <f>IFERROR(VLOOKUP(D2478:D3190,Сальдо!C$3:D$4010,2,FALSE),0)</f>
        <v>185.9</v>
      </c>
      <c r="G2478">
        <f>IFERROR(VLOOKUP(D2478:D3190,'Факторы ликвидности'!C$4:L$2204,2,FALSE),0)</f>
        <v>-14.14</v>
      </c>
      <c r="H2478">
        <f>IFERROR(VLOOKUP(D2478:D3190,'Факторы ликвидности'!C$4:L$2204,3,FALSE),0)</f>
        <v>-67.739999999999995</v>
      </c>
      <c r="I2478">
        <f>IFERROR(VLOOKUP(D2478:D3190,'Факторы ликвидности'!C$4:L$2204,4,FALSE),0)</f>
        <v>0</v>
      </c>
      <c r="J2478">
        <f>IFERROR(VLOOKUP(D2478:D3190,'Факторы ликвидности'!C$4:L$2204,5,FALSE),0)</f>
        <v>0</v>
      </c>
      <c r="K2478">
        <f>IFERROR(VLOOKUP(D2478:D3190,'Факторы ликвидности'!C$4:L$2204,6,FALSE),0)</f>
        <v>0</v>
      </c>
      <c r="L2478">
        <f>IFERROR(VLOOKUP(D2478:D3190,'Факторы ликвидности'!C$4:L$2204,7,FALSE),0)</f>
        <v>0</v>
      </c>
      <c r="M2478">
        <f>IFERROR(VLOOKUP(D2478:D3190,'Факторы ликвидности'!C$4:L$2204,8,FALSE),0)</f>
        <v>0</v>
      </c>
      <c r="N2478">
        <f>IFERROR(VLOOKUP(D2478:D3190,'Факторы ликвидности'!C$4:L$2204,10,FALSE),0)</f>
        <v>127.74</v>
      </c>
    </row>
    <row r="2479" spans="3:14" x14ac:dyDescent="0.3">
      <c r="C2479" s="18">
        <f t="shared" si="43"/>
        <v>2</v>
      </c>
      <c r="D2479" s="8">
        <v>41317</v>
      </c>
      <c r="E2479">
        <f>IFERROR(VLOOKUP(D2478:D3191,'Остатки на корсчетах'!B$3:D$4956,2,FALSE),0)</f>
        <v>763.9</v>
      </c>
      <c r="F2479">
        <f>IFERROR(VLOOKUP(D2479:D3191,Сальдо!C$3:D$4010,2,FALSE),0)</f>
        <v>-12</v>
      </c>
      <c r="G2479">
        <f>IFERROR(VLOOKUP(D2479:D3191,'Факторы ликвидности'!C$4:L$2204,2,FALSE),0)</f>
        <v>-8.43</v>
      </c>
      <c r="H2479">
        <f>IFERROR(VLOOKUP(D2479:D3191,'Факторы ликвидности'!C$4:L$2204,3,FALSE),0)</f>
        <v>20.399999999999999</v>
      </c>
      <c r="I2479">
        <f>IFERROR(VLOOKUP(D2479:D3191,'Факторы ликвидности'!C$4:L$2204,4,FALSE),0)</f>
        <v>0</v>
      </c>
      <c r="J2479">
        <f>IFERROR(VLOOKUP(D2479:D3191,'Факторы ликвидности'!C$4:L$2204,5,FALSE),0)</f>
        <v>0</v>
      </c>
      <c r="K2479">
        <f>IFERROR(VLOOKUP(D2479:D3191,'Факторы ликвидности'!C$4:L$2204,6,FALSE),0)</f>
        <v>0</v>
      </c>
      <c r="L2479">
        <f>IFERROR(VLOOKUP(D2479:D3191,'Факторы ликвидности'!C$4:L$2204,7,FALSE),0)</f>
        <v>0</v>
      </c>
      <c r="M2479">
        <f>IFERROR(VLOOKUP(D2479:D3191,'Факторы ликвидности'!C$4:L$2204,8,FALSE),0)</f>
        <v>0</v>
      </c>
      <c r="N2479">
        <f>IFERROR(VLOOKUP(D2479:D3191,'Факторы ликвидности'!C$4:L$2204,10,FALSE),0)</f>
        <v>-46.6</v>
      </c>
    </row>
    <row r="2480" spans="3:14" x14ac:dyDescent="0.3">
      <c r="C2480" s="18">
        <f t="shared" si="43"/>
        <v>1</v>
      </c>
      <c r="D2480" s="8">
        <v>41316</v>
      </c>
      <c r="E2480">
        <f>IFERROR(VLOOKUP(D2479:D3192,'Остатки на корсчетах'!B$3:D$4956,2,FALSE),0)</f>
        <v>473.4</v>
      </c>
      <c r="F2480">
        <f>IFERROR(VLOOKUP(D2480:D3192,Сальдо!C$3:D$4010,2,FALSE),0)</f>
        <v>280.3</v>
      </c>
      <c r="G2480">
        <f>IFERROR(VLOOKUP(D2480:D3192,'Факторы ликвидности'!C$4:L$2204,2,FALSE),0)</f>
        <v>7.71</v>
      </c>
      <c r="H2480">
        <f>IFERROR(VLOOKUP(D2480:D3192,'Факторы ликвидности'!C$4:L$2204,3,FALSE),0)</f>
        <v>61.06</v>
      </c>
      <c r="I2480">
        <f>IFERROR(VLOOKUP(D2480:D3192,'Факторы ликвидности'!C$4:L$2204,4,FALSE),0)</f>
        <v>0</v>
      </c>
      <c r="J2480">
        <f>IFERROR(VLOOKUP(D2480:D3192,'Факторы ликвидности'!C$4:L$2204,5,FALSE),0)</f>
        <v>0</v>
      </c>
      <c r="K2480">
        <f>IFERROR(VLOOKUP(D2480:D3192,'Факторы ликвидности'!C$4:L$2204,6,FALSE),0)</f>
        <v>0</v>
      </c>
      <c r="L2480">
        <f>IFERROR(VLOOKUP(D2480:D3192,'Факторы ликвидности'!C$4:L$2204,7,FALSE),0)</f>
        <v>0</v>
      </c>
      <c r="M2480">
        <f>IFERROR(VLOOKUP(D2480:D3192,'Факторы ликвидности'!C$4:L$2204,8,FALSE),0)</f>
        <v>0</v>
      </c>
      <c r="N2480">
        <f>IFERROR(VLOOKUP(D2480:D3192,'Факторы ликвидности'!C$4:L$2204,10,FALSE),0)</f>
        <v>221.77</v>
      </c>
    </row>
    <row r="2481" spans="3:14" x14ac:dyDescent="0.3">
      <c r="C2481" s="18">
        <f t="shared" si="43"/>
        <v>7</v>
      </c>
      <c r="D2481" s="19">
        <v>41315</v>
      </c>
      <c r="E2481">
        <f>IFERROR(VLOOKUP(D2480:D3193,'Остатки на корсчетах'!B$3:D$4956,2,FALSE),0)</f>
        <v>0</v>
      </c>
      <c r="F2481">
        <f>IFERROR(VLOOKUP(D2481:D3193,Сальдо!C$3:D$4010,2,FALSE),0)</f>
        <v>0</v>
      </c>
      <c r="G2481">
        <f>IFERROR(VLOOKUP(D2481:D3193,'Факторы ликвидности'!C$4:L$2204,2,FALSE),0)</f>
        <v>0</v>
      </c>
      <c r="H2481">
        <f>IFERROR(VLOOKUP(D2481:D3193,'Факторы ликвидности'!C$4:L$2204,3,FALSE),0)</f>
        <v>0</v>
      </c>
      <c r="I2481">
        <f>IFERROR(VLOOKUP(D2481:D3193,'Факторы ликвидности'!C$4:L$2204,4,FALSE),0)</f>
        <v>0</v>
      </c>
      <c r="J2481">
        <f>IFERROR(VLOOKUP(D2481:D3193,'Факторы ликвидности'!C$4:L$2204,5,FALSE),0)</f>
        <v>0</v>
      </c>
      <c r="K2481">
        <f>IFERROR(VLOOKUP(D2481:D3193,'Факторы ликвидности'!C$4:L$2204,6,FALSE),0)</f>
        <v>0</v>
      </c>
      <c r="L2481">
        <f>IFERROR(VLOOKUP(D2481:D3193,'Факторы ликвидности'!C$4:L$2204,7,FALSE),0)</f>
        <v>0</v>
      </c>
      <c r="M2481">
        <f>IFERROR(VLOOKUP(D2481:D3193,'Факторы ликвидности'!C$4:L$2204,8,FALSE),0)</f>
        <v>0</v>
      </c>
      <c r="N2481">
        <f>IFERROR(VLOOKUP(D2481:D3193,'Факторы ликвидности'!C$4:L$2204,10,FALSE),0)</f>
        <v>0</v>
      </c>
    </row>
    <row r="2482" spans="3:14" x14ac:dyDescent="0.3">
      <c r="C2482" s="18">
        <f t="shared" si="43"/>
        <v>6</v>
      </c>
      <c r="D2482" s="19">
        <v>41314</v>
      </c>
      <c r="E2482">
        <f>IFERROR(VLOOKUP(D2481:D3194,'Остатки на корсчетах'!B$3:D$4956,2,FALSE),0)</f>
        <v>0</v>
      </c>
      <c r="F2482">
        <f>IFERROR(VLOOKUP(D2482:D3194,Сальдо!C$3:D$4010,2,FALSE),0)</f>
        <v>0</v>
      </c>
      <c r="G2482">
        <f>IFERROR(VLOOKUP(D2482:D3194,'Факторы ликвидности'!C$4:L$2204,2,FALSE),0)</f>
        <v>0</v>
      </c>
      <c r="H2482">
        <f>IFERROR(VLOOKUP(D2482:D3194,'Факторы ликвидности'!C$4:L$2204,3,FALSE),0)</f>
        <v>0</v>
      </c>
      <c r="I2482">
        <f>IFERROR(VLOOKUP(D2482:D3194,'Факторы ликвидности'!C$4:L$2204,4,FALSE),0)</f>
        <v>0</v>
      </c>
      <c r="J2482">
        <f>IFERROR(VLOOKUP(D2482:D3194,'Факторы ликвидности'!C$4:L$2204,5,FALSE),0)</f>
        <v>0</v>
      </c>
      <c r="K2482">
        <f>IFERROR(VLOOKUP(D2482:D3194,'Факторы ликвидности'!C$4:L$2204,6,FALSE),0)</f>
        <v>0</v>
      </c>
      <c r="L2482">
        <f>IFERROR(VLOOKUP(D2482:D3194,'Факторы ликвидности'!C$4:L$2204,7,FALSE),0)</f>
        <v>0</v>
      </c>
      <c r="M2482">
        <f>IFERROR(VLOOKUP(D2482:D3194,'Факторы ликвидности'!C$4:L$2204,8,FALSE),0)</f>
        <v>0</v>
      </c>
      <c r="N2482">
        <f>IFERROR(VLOOKUP(D2482:D3194,'Факторы ликвидности'!C$4:L$2204,10,FALSE),0)</f>
        <v>0</v>
      </c>
    </row>
    <row r="2483" spans="3:14" x14ac:dyDescent="0.3">
      <c r="C2483" s="18">
        <f t="shared" si="43"/>
        <v>5</v>
      </c>
      <c r="D2483" s="19">
        <v>41313</v>
      </c>
      <c r="E2483">
        <f>IFERROR(VLOOKUP(D2482:D3195,'Остатки на корсчетах'!B$3:D$4956,2,FALSE),0)</f>
        <v>539.5</v>
      </c>
      <c r="F2483">
        <f>IFERROR(VLOOKUP(D2483:D3195,Сальдо!C$3:D$4010,2,FALSE),0)</f>
        <v>232.8</v>
      </c>
      <c r="G2483">
        <f>IFERROR(VLOOKUP(D2483:D3195,'Факторы ликвидности'!C$4:L$2204,2,FALSE),0)</f>
        <v>-43.92</v>
      </c>
      <c r="H2483">
        <f>IFERROR(VLOOKUP(D2483:D3195,'Факторы ликвидности'!C$4:L$2204,3,FALSE),0)</f>
        <v>25.01</v>
      </c>
      <c r="I2483">
        <f>IFERROR(VLOOKUP(D2483:D3195,'Факторы ликвидности'!C$4:L$2204,4,FALSE),0)</f>
        <v>0</v>
      </c>
      <c r="J2483">
        <f>IFERROR(VLOOKUP(D2483:D3195,'Факторы ликвидности'!C$4:L$2204,5,FALSE),0)</f>
        <v>0</v>
      </c>
      <c r="K2483">
        <f>IFERROR(VLOOKUP(D2483:D3195,'Факторы ликвидности'!C$4:L$2204,6,FALSE),0)</f>
        <v>0</v>
      </c>
      <c r="L2483">
        <f>IFERROR(VLOOKUP(D2483:D3195,'Факторы ликвидности'!C$4:L$2204,7,FALSE),0)</f>
        <v>0</v>
      </c>
      <c r="M2483">
        <f>IFERROR(VLOOKUP(D2483:D3195,'Факторы ликвидности'!C$4:L$2204,8,FALSE),0)</f>
        <v>0</v>
      </c>
      <c r="N2483">
        <f>IFERROR(VLOOKUP(D2483:D3195,'Факторы ликвидности'!C$4:L$2204,10,FALSE),0)</f>
        <v>-47.17</v>
      </c>
    </row>
    <row r="2484" spans="3:14" x14ac:dyDescent="0.3">
      <c r="C2484" s="18">
        <f t="shared" si="43"/>
        <v>4</v>
      </c>
      <c r="D2484" s="19">
        <v>41312</v>
      </c>
      <c r="E2484">
        <f>IFERROR(VLOOKUP(D2483:D3196,'Остатки на корсчетах'!B$3:D$4956,2,FALSE),0)</f>
        <v>622.5</v>
      </c>
      <c r="F2484">
        <f>IFERROR(VLOOKUP(D2484:D3196,Сальдо!C$3:D$4010,2,FALSE),0)</f>
        <v>146.5</v>
      </c>
      <c r="G2484">
        <f>IFERROR(VLOOKUP(D2484:D3196,'Факторы ликвидности'!C$4:L$2204,2,FALSE),0)</f>
        <v>-23.77</v>
      </c>
      <c r="H2484">
        <f>IFERROR(VLOOKUP(D2484:D3196,'Факторы ликвидности'!C$4:L$2204,3,FALSE),0)</f>
        <v>25.56</v>
      </c>
      <c r="I2484">
        <f>IFERROR(VLOOKUP(D2484:D3196,'Факторы ликвидности'!C$4:L$2204,4,FALSE),0)</f>
        <v>0</v>
      </c>
      <c r="J2484">
        <f>IFERROR(VLOOKUP(D2484:D3196,'Факторы ликвидности'!C$4:L$2204,5,FALSE),0)</f>
        <v>0</v>
      </c>
      <c r="K2484">
        <f>IFERROR(VLOOKUP(D2484:D3196,'Факторы ликвидности'!C$4:L$2204,6,FALSE),0)</f>
        <v>0</v>
      </c>
      <c r="L2484">
        <f>IFERROR(VLOOKUP(D2484:D3196,'Факторы ликвидности'!C$4:L$2204,7,FALSE),0)</f>
        <v>0</v>
      </c>
      <c r="M2484">
        <f>IFERROR(VLOOKUP(D2484:D3196,'Факторы ликвидности'!C$4:L$2204,8,FALSE),0)</f>
        <v>0.02</v>
      </c>
      <c r="N2484">
        <f>IFERROR(VLOOKUP(D2484:D3196,'Факторы ликвидности'!C$4:L$2204,10,FALSE),0)</f>
        <v>-84.86</v>
      </c>
    </row>
    <row r="2485" spans="3:14" x14ac:dyDescent="0.3">
      <c r="C2485" s="18">
        <f t="shared" si="43"/>
        <v>3</v>
      </c>
      <c r="D2485" s="19">
        <v>41311</v>
      </c>
      <c r="E2485">
        <f>IFERROR(VLOOKUP(D2484:D3197,'Остатки на корсчетах'!B$3:D$4956,2,FALSE),0)</f>
        <v>927.4</v>
      </c>
      <c r="F2485">
        <f>IFERROR(VLOOKUP(D2485:D3197,Сальдо!C$3:D$4010,2,FALSE),0)</f>
        <v>-179.3</v>
      </c>
      <c r="G2485">
        <f>IFERROR(VLOOKUP(D2485:D3197,'Факторы ликвидности'!C$4:L$2204,2,FALSE),0)</f>
        <v>-4.5999999999999996</v>
      </c>
      <c r="H2485">
        <f>IFERROR(VLOOKUP(D2485:D3197,'Факторы ликвидности'!C$4:L$2204,3,FALSE),0)</f>
        <v>26.52</v>
      </c>
      <c r="I2485">
        <f>IFERROR(VLOOKUP(D2485:D3197,'Факторы ликвидности'!C$4:L$2204,4,FALSE),0)</f>
        <v>0</v>
      </c>
      <c r="J2485">
        <f>IFERROR(VLOOKUP(D2485:D3197,'Факторы ликвидности'!C$4:L$2204,5,FALSE),0)</f>
        <v>0</v>
      </c>
      <c r="K2485">
        <f>IFERROR(VLOOKUP(D2485:D3197,'Факторы ликвидности'!C$4:L$2204,6,FALSE),0)</f>
        <v>0</v>
      </c>
      <c r="L2485">
        <f>IFERROR(VLOOKUP(D2485:D3197,'Факторы ликвидности'!C$4:L$2204,7,FALSE),0)</f>
        <v>0</v>
      </c>
      <c r="M2485">
        <f>IFERROR(VLOOKUP(D2485:D3197,'Факторы ликвидности'!C$4:L$2204,8,FALSE),0)</f>
        <v>0</v>
      </c>
      <c r="N2485">
        <f>IFERROR(VLOOKUP(D2485:D3197,'Факторы ликвидности'!C$4:L$2204,10,FALSE),0)</f>
        <v>-326.85000000000002</v>
      </c>
    </row>
    <row r="2486" spans="3:14" x14ac:dyDescent="0.3">
      <c r="C2486" s="16">
        <f t="shared" si="43"/>
        <v>2</v>
      </c>
      <c r="D2486" s="17">
        <v>41310</v>
      </c>
      <c r="E2486">
        <f>IFERROR(VLOOKUP(D2485:D3198,'Остатки на корсчетах'!B$3:D$4956,2,FALSE),0)</f>
        <v>853.8</v>
      </c>
      <c r="F2486">
        <f>IFERROR(VLOOKUP(D2486:D3198,Сальдо!C$3:D$4010,2,FALSE),0)</f>
        <v>77.900000000000006</v>
      </c>
      <c r="G2486">
        <f>IFERROR(VLOOKUP(D2486:D3198,'Факторы ликвидности'!C$4:L$2204,2,FALSE),0)</f>
        <v>7.98</v>
      </c>
      <c r="H2486">
        <f>IFERROR(VLOOKUP(D2486:D3198,'Факторы ликвидности'!C$4:L$2204,3,FALSE),0)</f>
        <v>318.16000000000003</v>
      </c>
      <c r="I2486">
        <f>IFERROR(VLOOKUP(D2486:D3198,'Факторы ликвидности'!C$4:L$2204,4,FALSE),0)</f>
        <v>0</v>
      </c>
      <c r="J2486">
        <f>IFERROR(VLOOKUP(D2486:D3198,'Факторы ликвидности'!C$4:L$2204,5,FALSE),0)</f>
        <v>0</v>
      </c>
      <c r="K2486">
        <f>IFERROR(VLOOKUP(D2486:D3198,'Факторы ликвидности'!C$4:L$2204,6,FALSE),0)</f>
        <v>0</v>
      </c>
      <c r="L2486">
        <f>IFERROR(VLOOKUP(D2486:D3198,'Факторы ликвидности'!C$4:L$2204,7,FALSE),0)</f>
        <v>0</v>
      </c>
      <c r="M2486">
        <f>IFERROR(VLOOKUP(D2486:D3198,'Факторы ликвидности'!C$4:L$2204,8,FALSE),0)</f>
        <v>0</v>
      </c>
      <c r="N2486">
        <f>IFERROR(VLOOKUP(D2486:D3198,'Факторы ликвидности'!C$4:L$2204,10,FALSE),0)</f>
        <v>-252.53</v>
      </c>
    </row>
    <row r="2487" spans="3:14" x14ac:dyDescent="0.3">
      <c r="C2487" s="16">
        <f t="shared" si="43"/>
        <v>1</v>
      </c>
      <c r="D2487" s="17">
        <v>41309</v>
      </c>
      <c r="E2487">
        <f>IFERROR(VLOOKUP(D2486:D3199,'Остатки на корсчетах'!B$3:D$4956,2,FALSE),0)</f>
        <v>804.3</v>
      </c>
      <c r="F2487">
        <f>IFERROR(VLOOKUP(D2487:D3199,Сальдо!C$3:D$4010,2,FALSE),0)</f>
        <v>84.3</v>
      </c>
      <c r="G2487">
        <f>IFERROR(VLOOKUP(D2487:D3199,'Факторы ликвидности'!C$4:L$2204,2,FALSE),0)</f>
        <v>22.16</v>
      </c>
      <c r="H2487">
        <f>IFERROR(VLOOKUP(D2487:D3199,'Факторы ликвидности'!C$4:L$2204,3,FALSE),0)</f>
        <v>28.46</v>
      </c>
      <c r="I2487">
        <f>IFERROR(VLOOKUP(D2487:D3199,'Факторы ликвидности'!C$4:L$2204,4,FALSE),0)</f>
        <v>0</v>
      </c>
      <c r="J2487">
        <f>IFERROR(VLOOKUP(D2487:D3199,'Факторы ликвидности'!C$4:L$2204,5,FALSE),0)</f>
        <v>0</v>
      </c>
      <c r="K2487">
        <f>IFERROR(VLOOKUP(D2487:D3199,'Факторы ликвидности'!C$4:L$2204,6,FALSE),0)</f>
        <v>0</v>
      </c>
      <c r="L2487">
        <f>IFERROR(VLOOKUP(D2487:D3199,'Факторы ликвидности'!C$4:L$2204,7,FALSE),0)</f>
        <v>0</v>
      </c>
      <c r="M2487">
        <f>IFERROR(VLOOKUP(D2487:D3199,'Факторы ликвидности'!C$4:L$2204,8,FALSE),0)</f>
        <v>0</v>
      </c>
      <c r="N2487">
        <f>IFERROR(VLOOKUP(D2487:D3199,'Факторы ликвидности'!C$4:L$2204,10,FALSE),0)</f>
        <v>-1.07</v>
      </c>
    </row>
    <row r="2488" spans="3:14" x14ac:dyDescent="0.3">
      <c r="C2488" s="16">
        <f t="shared" si="43"/>
        <v>7</v>
      </c>
      <c r="D2488" s="17">
        <v>41308</v>
      </c>
      <c r="E2488">
        <f>IFERROR(VLOOKUP(D2487:D3200,'Остатки на корсчетах'!B$3:D$4956,2,FALSE),0)</f>
        <v>0</v>
      </c>
      <c r="F2488">
        <f>IFERROR(VLOOKUP(D2488:D3200,Сальдо!C$3:D$4010,2,FALSE),0)</f>
        <v>0</v>
      </c>
      <c r="G2488">
        <f>IFERROR(VLOOKUP(D2488:D3200,'Факторы ликвидности'!C$4:L$2204,2,FALSE),0)</f>
        <v>0</v>
      </c>
      <c r="H2488">
        <f>IFERROR(VLOOKUP(D2488:D3200,'Факторы ликвидности'!C$4:L$2204,3,FALSE),0)</f>
        <v>0</v>
      </c>
      <c r="I2488">
        <f>IFERROR(VLOOKUP(D2488:D3200,'Факторы ликвидности'!C$4:L$2204,4,FALSE),0)</f>
        <v>0</v>
      </c>
      <c r="J2488">
        <f>IFERROR(VLOOKUP(D2488:D3200,'Факторы ликвидности'!C$4:L$2204,5,FALSE),0)</f>
        <v>0</v>
      </c>
      <c r="K2488">
        <f>IFERROR(VLOOKUP(D2488:D3200,'Факторы ликвидности'!C$4:L$2204,6,FALSE),0)</f>
        <v>0</v>
      </c>
      <c r="L2488">
        <f>IFERROR(VLOOKUP(D2488:D3200,'Факторы ликвидности'!C$4:L$2204,7,FALSE),0)</f>
        <v>0</v>
      </c>
      <c r="M2488">
        <f>IFERROR(VLOOKUP(D2488:D3200,'Факторы ликвидности'!C$4:L$2204,8,FALSE),0)</f>
        <v>0</v>
      </c>
      <c r="N2488">
        <f>IFERROR(VLOOKUP(D2488:D3200,'Факторы ликвидности'!C$4:L$2204,10,FALSE),0)</f>
        <v>0</v>
      </c>
    </row>
    <row r="2489" spans="3:14" x14ac:dyDescent="0.3">
      <c r="C2489" s="16">
        <f t="shared" si="43"/>
        <v>6</v>
      </c>
      <c r="D2489" s="17">
        <v>41307</v>
      </c>
      <c r="E2489">
        <f>IFERROR(VLOOKUP(D2488:D3201,'Остатки на корсчетах'!B$3:D$4956,2,FALSE),0)</f>
        <v>0</v>
      </c>
      <c r="F2489">
        <f>IFERROR(VLOOKUP(D2489:D3201,Сальдо!C$3:D$4010,2,FALSE),0)</f>
        <v>0</v>
      </c>
      <c r="G2489">
        <f>IFERROR(VLOOKUP(D2489:D3201,'Факторы ликвидности'!C$4:L$2204,2,FALSE),0)</f>
        <v>0</v>
      </c>
      <c r="H2489">
        <f>IFERROR(VLOOKUP(D2489:D3201,'Факторы ликвидности'!C$4:L$2204,3,FALSE),0)</f>
        <v>0</v>
      </c>
      <c r="I2489">
        <f>IFERROR(VLOOKUP(D2489:D3201,'Факторы ликвидности'!C$4:L$2204,4,FALSE),0)</f>
        <v>0</v>
      </c>
      <c r="J2489">
        <f>IFERROR(VLOOKUP(D2489:D3201,'Факторы ликвидности'!C$4:L$2204,5,FALSE),0)</f>
        <v>0</v>
      </c>
      <c r="K2489">
        <f>IFERROR(VLOOKUP(D2489:D3201,'Факторы ликвидности'!C$4:L$2204,6,FALSE),0)</f>
        <v>0</v>
      </c>
      <c r="L2489">
        <f>IFERROR(VLOOKUP(D2489:D3201,'Факторы ликвидности'!C$4:L$2204,7,FALSE),0)</f>
        <v>0</v>
      </c>
      <c r="M2489">
        <f>IFERROR(VLOOKUP(D2489:D3201,'Факторы ликвидности'!C$4:L$2204,8,FALSE),0)</f>
        <v>0</v>
      </c>
      <c r="N2489">
        <f>IFERROR(VLOOKUP(D2489:D3201,'Факторы ликвидности'!C$4:L$2204,10,FALSE),0)</f>
        <v>0</v>
      </c>
    </row>
    <row r="2490" spans="3:14" x14ac:dyDescent="0.3">
      <c r="C2490" s="16">
        <f t="shared" si="43"/>
        <v>5</v>
      </c>
      <c r="D2490" s="17">
        <v>41306</v>
      </c>
      <c r="E2490">
        <f>IFERROR(VLOOKUP(D2489:D3202,'Остатки на корсчетах'!B$3:D$4956,2,FALSE),0)</f>
        <v>813.2</v>
      </c>
      <c r="F2490">
        <f>IFERROR(VLOOKUP(D2490:D3202,Сальдо!C$3:D$4010,2,FALSE),0)</f>
        <v>31.9</v>
      </c>
      <c r="G2490">
        <f>IFERROR(VLOOKUP(D2490:D3202,'Факторы ликвидности'!C$4:L$2204,2,FALSE),0)</f>
        <v>-18.66</v>
      </c>
      <c r="H2490">
        <f>IFERROR(VLOOKUP(D2490:D3202,'Факторы ликвидности'!C$4:L$2204,3,FALSE),0)</f>
        <v>62.14</v>
      </c>
      <c r="I2490">
        <f>IFERROR(VLOOKUP(D2490:D3202,'Факторы ликвидности'!C$4:L$2204,4,FALSE),0)</f>
        <v>0</v>
      </c>
      <c r="J2490">
        <f>IFERROR(VLOOKUP(D2490:D3202,'Факторы ликвидности'!C$4:L$2204,5,FALSE),0)</f>
        <v>0</v>
      </c>
      <c r="K2490">
        <f>IFERROR(VLOOKUP(D2490:D3202,'Факторы ликвидности'!C$4:L$2204,6,FALSE),0)</f>
        <v>0</v>
      </c>
      <c r="L2490">
        <f>IFERROR(VLOOKUP(D2490:D3202,'Факторы ликвидности'!C$4:L$2204,7,FALSE),0)</f>
        <v>0</v>
      </c>
      <c r="M2490">
        <f>IFERROR(VLOOKUP(D2490:D3202,'Факторы ликвидности'!C$4:L$2204,8,FALSE),0)</f>
        <v>0</v>
      </c>
      <c r="N2490">
        <f>IFERROR(VLOOKUP(D2490:D3202,'Факторы ликвидности'!C$4:L$2204,10,FALSE),0)</f>
        <v>-52.46</v>
      </c>
    </row>
    <row r="2491" spans="3:14" x14ac:dyDescent="0.3">
      <c r="C2491" s="16">
        <f t="shared" si="43"/>
        <v>4</v>
      </c>
      <c r="D2491" s="17">
        <v>41305</v>
      </c>
      <c r="E2491">
        <f>IFERROR(VLOOKUP(D2490:D3203,'Остатки на корсчетах'!B$3:D$4956,2,FALSE),0)</f>
        <v>900</v>
      </c>
      <c r="F2491">
        <f>IFERROR(VLOOKUP(D2491:D3203,Сальдо!C$3:D$4010,2,FALSE),0)</f>
        <v>-146.4</v>
      </c>
      <c r="G2491">
        <f>IFERROR(VLOOKUP(D2491:D3203,'Факторы ликвидности'!C$4:L$2204,2,FALSE),0)</f>
        <v>4.29</v>
      </c>
      <c r="H2491">
        <f>IFERROR(VLOOKUP(D2491:D3203,'Факторы ликвидности'!C$4:L$2204,3,FALSE),0)</f>
        <v>89.63</v>
      </c>
      <c r="I2491">
        <f>IFERROR(VLOOKUP(D2491:D3203,'Факторы ликвидности'!C$4:L$2204,4,FALSE),0)</f>
        <v>0</v>
      </c>
      <c r="J2491">
        <f>IFERROR(VLOOKUP(D2491:D3203,'Факторы ликвидности'!C$4:L$2204,5,FALSE),0)</f>
        <v>0</v>
      </c>
      <c r="K2491">
        <f>IFERROR(VLOOKUP(D2491:D3203,'Факторы ликвидности'!C$4:L$2204,6,FALSE),0)</f>
        <v>0</v>
      </c>
      <c r="L2491">
        <f>IFERROR(VLOOKUP(D2491:D3203,'Факторы ликвидности'!C$4:L$2204,7,FALSE),0)</f>
        <v>0</v>
      </c>
      <c r="M2491">
        <f>IFERROR(VLOOKUP(D2491:D3203,'Факторы ликвидности'!C$4:L$2204,8,FALSE),0)</f>
        <v>0</v>
      </c>
      <c r="N2491">
        <f>IFERROR(VLOOKUP(D2491:D3203,'Факторы ликвидности'!C$4:L$2204,10,FALSE),0)</f>
        <v>-180.7</v>
      </c>
    </row>
    <row r="2492" spans="3:14" x14ac:dyDescent="0.3">
      <c r="C2492" s="16">
        <f t="shared" si="43"/>
        <v>3</v>
      </c>
      <c r="D2492" s="17">
        <v>41304</v>
      </c>
      <c r="E2492">
        <f>IFERROR(VLOOKUP(D2491:D3204,'Остатки на корсчетах'!B$3:D$4956,2,FALSE),0)</f>
        <v>850.6</v>
      </c>
      <c r="F2492">
        <f>IFERROR(VLOOKUP(D2492:D3204,Сальдо!C$3:D$4010,2,FALSE),0)</f>
        <v>-101.5</v>
      </c>
      <c r="G2492">
        <f>IFERROR(VLOOKUP(D2492:D3204,'Факторы ликвидности'!C$4:L$2204,2,FALSE),0)</f>
        <v>21.81</v>
      </c>
      <c r="H2492">
        <f>IFERROR(VLOOKUP(D2492:D3204,'Факторы ликвидности'!C$4:L$2204,3,FALSE),0)</f>
        <v>-19.8</v>
      </c>
      <c r="I2492">
        <f>IFERROR(VLOOKUP(D2492:D3204,'Факторы ликвидности'!C$4:L$2204,4,FALSE),0)</f>
        <v>0</v>
      </c>
      <c r="J2492">
        <f>IFERROR(VLOOKUP(D2492:D3204,'Факторы ликвидности'!C$4:L$2204,5,FALSE),0)</f>
        <v>0</v>
      </c>
      <c r="K2492">
        <f>IFERROR(VLOOKUP(D2492:D3204,'Факторы ликвидности'!C$4:L$2204,6,FALSE),0)</f>
        <v>0</v>
      </c>
      <c r="L2492">
        <f>IFERROR(VLOOKUP(D2492:D3204,'Факторы ликвидности'!C$4:L$2204,7,FALSE),0)</f>
        <v>0</v>
      </c>
      <c r="M2492">
        <f>IFERROR(VLOOKUP(D2492:D3204,'Факторы ликвидности'!C$4:L$2204,8,FALSE),0)</f>
        <v>0</v>
      </c>
      <c r="N2492">
        <f>IFERROR(VLOOKUP(D2492:D3204,'Факторы ликвидности'!C$4:L$2204,10,FALSE),0)</f>
        <v>47.43</v>
      </c>
    </row>
    <row r="2493" spans="3:14" x14ac:dyDescent="0.3">
      <c r="C2493" s="18">
        <f t="shared" si="43"/>
        <v>2</v>
      </c>
      <c r="D2493" s="8">
        <v>41303</v>
      </c>
      <c r="E2493">
        <f>IFERROR(VLOOKUP(D2492:D3205,'Остатки на корсчетах'!B$3:D$4956,2,FALSE),0)</f>
        <v>796.8</v>
      </c>
      <c r="F2493">
        <f>IFERROR(VLOOKUP(D2493:D3205,Сальдо!C$3:D$4010,2,FALSE),0)</f>
        <v>-52.6</v>
      </c>
      <c r="G2493">
        <f>IFERROR(VLOOKUP(D2493:D3205,'Факторы ликвидности'!C$4:L$2204,2,FALSE),0)</f>
        <v>37.49</v>
      </c>
      <c r="H2493">
        <f>IFERROR(VLOOKUP(D2493:D3205,'Факторы ликвидности'!C$4:L$2204,3,FALSE),0)</f>
        <v>67.38</v>
      </c>
      <c r="I2493">
        <f>IFERROR(VLOOKUP(D2493:D3205,'Факторы ликвидности'!C$4:L$2204,4,FALSE),0)</f>
        <v>0</v>
      </c>
      <c r="J2493">
        <f>IFERROR(VLOOKUP(D2493:D3205,'Факторы ликвидности'!C$4:L$2204,5,FALSE),0)</f>
        <v>0</v>
      </c>
      <c r="K2493">
        <f>IFERROR(VLOOKUP(D2493:D3205,'Факторы ликвидности'!C$4:L$2204,6,FALSE),0)</f>
        <v>0</v>
      </c>
      <c r="L2493">
        <f>IFERROR(VLOOKUP(D2493:D3205,'Факторы ликвидности'!C$4:L$2204,7,FALSE),0)</f>
        <v>0</v>
      </c>
      <c r="M2493">
        <f>IFERROR(VLOOKUP(D2493:D3205,'Факторы ликвидности'!C$4:L$2204,8,FALSE),0)</f>
        <v>0</v>
      </c>
      <c r="N2493">
        <f>IFERROR(VLOOKUP(D2493:D3205,'Факторы ликвидности'!C$4:L$2204,10,FALSE),0)</f>
        <v>-51.09</v>
      </c>
    </row>
    <row r="2494" spans="3:14" x14ac:dyDescent="0.3">
      <c r="C2494" s="18">
        <f t="shared" si="43"/>
        <v>1</v>
      </c>
      <c r="D2494" s="8">
        <v>41302</v>
      </c>
      <c r="E2494">
        <f>IFERROR(VLOOKUP(D2493:D3206,'Остатки на корсчетах'!B$3:D$4956,2,FALSE),0)</f>
        <v>810.5</v>
      </c>
      <c r="F2494">
        <f>IFERROR(VLOOKUP(D2494:D3206,Сальдо!C$3:D$4010,2,FALSE),0)</f>
        <v>-140.5</v>
      </c>
      <c r="G2494">
        <f>IFERROR(VLOOKUP(D2494:D3206,'Факторы ликвидности'!C$4:L$2204,2,FALSE),0)</f>
        <v>42.47</v>
      </c>
      <c r="H2494">
        <f>IFERROR(VLOOKUP(D2494:D3206,'Факторы ликвидности'!C$4:L$2204,3,FALSE),0)</f>
        <v>28.61</v>
      </c>
      <c r="I2494">
        <f>IFERROR(VLOOKUP(D2494:D3206,'Факторы ликвидности'!C$4:L$2204,4,FALSE),0)</f>
        <v>0</v>
      </c>
      <c r="J2494">
        <f>IFERROR(VLOOKUP(D2494:D3206,'Факторы ликвидности'!C$4:L$2204,5,FALSE),0)</f>
        <v>0</v>
      </c>
      <c r="K2494">
        <f>IFERROR(VLOOKUP(D2494:D3206,'Факторы ликвидности'!C$4:L$2204,6,FALSE),0)</f>
        <v>0</v>
      </c>
      <c r="L2494">
        <f>IFERROR(VLOOKUP(D2494:D3206,'Факторы ликвидности'!C$4:L$2204,7,FALSE),0)</f>
        <v>0</v>
      </c>
      <c r="M2494">
        <f>IFERROR(VLOOKUP(D2494:D3206,'Факторы ликвидности'!C$4:L$2204,8,FALSE),0)</f>
        <v>0</v>
      </c>
      <c r="N2494">
        <f>IFERROR(VLOOKUP(D2494:D3206,'Факторы ликвидности'!C$4:L$2204,10,FALSE),0)</f>
        <v>-87.4</v>
      </c>
    </row>
    <row r="2495" spans="3:14" x14ac:dyDescent="0.3">
      <c r="C2495" s="18">
        <f t="shared" si="43"/>
        <v>7</v>
      </c>
      <c r="D2495" s="19">
        <v>41301</v>
      </c>
      <c r="E2495">
        <f>IFERROR(VLOOKUP(D2494:D3207,'Остатки на корсчетах'!B$3:D$4956,2,FALSE),0)</f>
        <v>0</v>
      </c>
      <c r="F2495">
        <f>IFERROR(VLOOKUP(D2495:D3207,Сальдо!C$3:D$4010,2,FALSE),0)</f>
        <v>0</v>
      </c>
      <c r="G2495">
        <f>IFERROR(VLOOKUP(D2495:D3207,'Факторы ликвидности'!C$4:L$2204,2,FALSE),0)</f>
        <v>0</v>
      </c>
      <c r="H2495">
        <f>IFERROR(VLOOKUP(D2495:D3207,'Факторы ликвидности'!C$4:L$2204,3,FALSE),0)</f>
        <v>0</v>
      </c>
      <c r="I2495">
        <f>IFERROR(VLOOKUP(D2495:D3207,'Факторы ликвидности'!C$4:L$2204,4,FALSE),0)</f>
        <v>0</v>
      </c>
      <c r="J2495">
        <f>IFERROR(VLOOKUP(D2495:D3207,'Факторы ликвидности'!C$4:L$2204,5,FALSE),0)</f>
        <v>0</v>
      </c>
      <c r="K2495">
        <f>IFERROR(VLOOKUP(D2495:D3207,'Факторы ликвидности'!C$4:L$2204,6,FALSE),0)</f>
        <v>0</v>
      </c>
      <c r="L2495">
        <f>IFERROR(VLOOKUP(D2495:D3207,'Факторы ликвидности'!C$4:L$2204,7,FALSE),0)</f>
        <v>0</v>
      </c>
      <c r="M2495">
        <f>IFERROR(VLOOKUP(D2495:D3207,'Факторы ликвидности'!C$4:L$2204,8,FALSE),0)</f>
        <v>0</v>
      </c>
      <c r="N2495">
        <f>IFERROR(VLOOKUP(D2495:D3207,'Факторы ликвидности'!C$4:L$2204,10,FALSE),0)</f>
        <v>0</v>
      </c>
    </row>
    <row r="2496" spans="3:14" x14ac:dyDescent="0.3">
      <c r="C2496" s="18">
        <f t="shared" si="43"/>
        <v>6</v>
      </c>
      <c r="D2496" s="19">
        <v>41300</v>
      </c>
      <c r="E2496">
        <f>IFERROR(VLOOKUP(D2495:D3208,'Остатки на корсчетах'!B$3:D$4956,2,FALSE),0)</f>
        <v>0</v>
      </c>
      <c r="F2496">
        <f>IFERROR(VLOOKUP(D2496:D3208,Сальдо!C$3:D$4010,2,FALSE),0)</f>
        <v>0</v>
      </c>
      <c r="G2496">
        <f>IFERROR(VLOOKUP(D2496:D3208,'Факторы ликвидности'!C$4:L$2204,2,FALSE),0)</f>
        <v>0</v>
      </c>
      <c r="H2496">
        <f>IFERROR(VLOOKUP(D2496:D3208,'Факторы ликвидности'!C$4:L$2204,3,FALSE),0)</f>
        <v>0</v>
      </c>
      <c r="I2496">
        <f>IFERROR(VLOOKUP(D2496:D3208,'Факторы ликвидности'!C$4:L$2204,4,FALSE),0)</f>
        <v>0</v>
      </c>
      <c r="J2496">
        <f>IFERROR(VLOOKUP(D2496:D3208,'Факторы ликвидности'!C$4:L$2204,5,FALSE),0)</f>
        <v>0</v>
      </c>
      <c r="K2496">
        <f>IFERROR(VLOOKUP(D2496:D3208,'Факторы ликвидности'!C$4:L$2204,6,FALSE),0)</f>
        <v>0</v>
      </c>
      <c r="L2496">
        <f>IFERROR(VLOOKUP(D2496:D3208,'Факторы ликвидности'!C$4:L$2204,7,FALSE),0)</f>
        <v>0</v>
      </c>
      <c r="M2496">
        <f>IFERROR(VLOOKUP(D2496:D3208,'Факторы ликвидности'!C$4:L$2204,8,FALSE),0)</f>
        <v>0</v>
      </c>
      <c r="N2496">
        <f>IFERROR(VLOOKUP(D2496:D3208,'Факторы ликвидности'!C$4:L$2204,10,FALSE),0)</f>
        <v>0</v>
      </c>
    </row>
    <row r="2497" spans="3:14" x14ac:dyDescent="0.3">
      <c r="C2497" s="18">
        <f t="shared" si="43"/>
        <v>5</v>
      </c>
      <c r="D2497" s="19">
        <v>41299</v>
      </c>
      <c r="E2497">
        <f>IFERROR(VLOOKUP(D2496:D3209,'Остатки на корсчетах'!B$3:D$4956,2,FALSE),0)</f>
        <v>887.3</v>
      </c>
      <c r="F2497">
        <f>IFERROR(VLOOKUP(D2497:D3209,Сальдо!C$3:D$4010,2,FALSE),0)</f>
        <v>116.1</v>
      </c>
      <c r="G2497">
        <f>IFERROR(VLOOKUP(D2497:D3209,'Факторы ликвидности'!C$4:L$2204,2,FALSE),0)</f>
        <v>0.71</v>
      </c>
      <c r="H2497">
        <f>IFERROR(VLOOKUP(D2497:D3209,'Факторы ликвидности'!C$4:L$2204,3,FALSE),0)</f>
        <v>-330.35</v>
      </c>
      <c r="I2497">
        <f>IFERROR(VLOOKUP(D2497:D3209,'Факторы ликвидности'!C$4:L$2204,4,FALSE),0)</f>
        <v>0</v>
      </c>
      <c r="J2497">
        <f>IFERROR(VLOOKUP(D2497:D3209,'Факторы ликвидности'!C$4:L$2204,5,FALSE),0)</f>
        <v>0</v>
      </c>
      <c r="K2497">
        <f>IFERROR(VLOOKUP(D2497:D3209,'Факторы ликвидности'!C$4:L$2204,6,FALSE),0)</f>
        <v>0</v>
      </c>
      <c r="L2497">
        <f>IFERROR(VLOOKUP(D2497:D3209,'Факторы ликвидности'!C$4:L$2204,7,FALSE),0)</f>
        <v>0</v>
      </c>
      <c r="M2497">
        <f>IFERROR(VLOOKUP(D2497:D3209,'Факторы ликвидности'!C$4:L$2204,8,FALSE),0)</f>
        <v>0</v>
      </c>
      <c r="N2497">
        <f>IFERROR(VLOOKUP(D2497:D3209,'Факторы ликвидности'!C$4:L$2204,10,FALSE),0)</f>
        <v>250.87</v>
      </c>
    </row>
    <row r="2498" spans="3:14" x14ac:dyDescent="0.3">
      <c r="C2498" s="18">
        <f t="shared" si="43"/>
        <v>4</v>
      </c>
      <c r="D2498" s="19">
        <v>41298</v>
      </c>
      <c r="E2498">
        <f>IFERROR(VLOOKUP(D2497:D3210,'Остатки на корсчетах'!B$3:D$4956,2,FALSE),0)</f>
        <v>903.6</v>
      </c>
      <c r="F2498">
        <f>IFERROR(VLOOKUP(D2498:D3210,Сальдо!C$3:D$4010,2,FALSE),0)</f>
        <v>164.8</v>
      </c>
      <c r="G2498">
        <f>IFERROR(VLOOKUP(D2498:D3210,'Факторы ликвидности'!C$4:L$2204,2,FALSE),0)</f>
        <v>9.26</v>
      </c>
      <c r="H2498">
        <f>IFERROR(VLOOKUP(D2498:D3210,'Факторы ликвидности'!C$4:L$2204,3,FALSE),0)</f>
        <v>-61.91</v>
      </c>
      <c r="I2498">
        <f>IFERROR(VLOOKUP(D2498:D3210,'Факторы ликвидности'!C$4:L$2204,4,FALSE),0)</f>
        <v>0</v>
      </c>
      <c r="J2498">
        <f>IFERROR(VLOOKUP(D2498:D3210,'Факторы ликвидности'!C$4:L$2204,5,FALSE),0)</f>
        <v>0</v>
      </c>
      <c r="K2498">
        <f>IFERROR(VLOOKUP(D2498:D3210,'Факторы ликвидности'!C$4:L$2204,6,FALSE),0)</f>
        <v>0</v>
      </c>
      <c r="L2498">
        <f>IFERROR(VLOOKUP(D2498:D3210,'Факторы ликвидности'!C$4:L$2204,7,FALSE),0)</f>
        <v>0</v>
      </c>
      <c r="M2498">
        <f>IFERROR(VLOOKUP(D2498:D3210,'Факторы ликвидности'!C$4:L$2204,8,FALSE),0)</f>
        <v>-14.94</v>
      </c>
      <c r="N2498">
        <f>IFERROR(VLOOKUP(D2498:D3210,'Факторы ликвидности'!C$4:L$2204,10,FALSE),0)</f>
        <v>51.33</v>
      </c>
    </row>
    <row r="2499" spans="3:14" x14ac:dyDescent="0.3">
      <c r="C2499" s="18">
        <f t="shared" si="43"/>
        <v>3</v>
      </c>
      <c r="D2499" s="19">
        <v>41297</v>
      </c>
      <c r="E2499">
        <f>IFERROR(VLOOKUP(D2498:D3211,'Остатки на корсчетах'!B$3:D$4956,2,FALSE),0)</f>
        <v>910.2</v>
      </c>
      <c r="F2499">
        <f>IFERROR(VLOOKUP(D2499:D3211,Сальдо!C$3:D$4010,2,FALSE),0)</f>
        <v>181.3</v>
      </c>
      <c r="G2499">
        <f>IFERROR(VLOOKUP(D2499:D3211,'Факторы ликвидности'!C$4:L$2204,2,FALSE),0)</f>
        <v>22.59</v>
      </c>
      <c r="H2499">
        <f>IFERROR(VLOOKUP(D2499:D3211,'Факторы ликвидности'!C$4:L$2204,3,FALSE),0)</f>
        <v>-46.42</v>
      </c>
      <c r="I2499">
        <f>IFERROR(VLOOKUP(D2499:D3211,'Факторы ликвидности'!C$4:L$2204,4,FALSE),0)</f>
        <v>0</v>
      </c>
      <c r="J2499">
        <f>IFERROR(VLOOKUP(D2499:D3211,'Факторы ликвидности'!C$4:L$2204,5,FALSE),0)</f>
        <v>0</v>
      </c>
      <c r="K2499">
        <f>IFERROR(VLOOKUP(D2499:D3211,'Факторы ликвидности'!C$4:L$2204,6,FALSE),0)</f>
        <v>0</v>
      </c>
      <c r="L2499">
        <f>IFERROR(VLOOKUP(D2499:D3211,'Факторы ликвидности'!C$4:L$2204,7,FALSE),0)</f>
        <v>0</v>
      </c>
      <c r="M2499">
        <f>IFERROR(VLOOKUP(D2499:D3211,'Факторы ликвидности'!C$4:L$2204,8,FALSE),0)</f>
        <v>-0.16</v>
      </c>
      <c r="N2499">
        <f>IFERROR(VLOOKUP(D2499:D3211,'Факторы ликвидности'!C$4:L$2204,10,FALSE),0)</f>
        <v>17.32</v>
      </c>
    </row>
    <row r="2500" spans="3:14" x14ac:dyDescent="0.3">
      <c r="C2500" s="16">
        <f t="shared" si="43"/>
        <v>2</v>
      </c>
      <c r="D2500" s="17">
        <v>41296</v>
      </c>
      <c r="E2500">
        <f>IFERROR(VLOOKUP(D2499:D3212,'Остатки на корсчетах'!B$3:D$4956,2,FALSE),0)</f>
        <v>769.8</v>
      </c>
      <c r="F2500">
        <f>IFERROR(VLOOKUP(D2500:D3212,Сальдо!C$3:D$4010,2,FALSE),0)</f>
        <v>-139.19999999999999</v>
      </c>
      <c r="G2500">
        <f>IFERROR(VLOOKUP(D2500:D3212,'Факторы ликвидности'!C$4:L$2204,2,FALSE),0)</f>
        <v>32.01</v>
      </c>
      <c r="H2500">
        <f>IFERROR(VLOOKUP(D2500:D3212,'Факторы ликвидности'!C$4:L$2204,3,FALSE),0)</f>
        <v>167.43</v>
      </c>
      <c r="I2500">
        <f>IFERROR(VLOOKUP(D2500:D3212,'Факторы ликвидности'!C$4:L$2204,4,FALSE),0)</f>
        <v>0</v>
      </c>
      <c r="J2500">
        <f>IFERROR(VLOOKUP(D2500:D3212,'Факторы ликвидности'!C$4:L$2204,5,FALSE),0)</f>
        <v>0</v>
      </c>
      <c r="K2500">
        <f>IFERROR(VLOOKUP(D2500:D3212,'Факторы ликвидности'!C$4:L$2204,6,FALSE),0)</f>
        <v>0</v>
      </c>
      <c r="L2500">
        <f>IFERROR(VLOOKUP(D2500:D3212,'Факторы ликвидности'!C$4:L$2204,7,FALSE),0)</f>
        <v>0</v>
      </c>
      <c r="M2500">
        <f>IFERROR(VLOOKUP(D2500:D3212,'Факторы ликвидности'!C$4:L$2204,8,FALSE),0)</f>
        <v>-0.28999999999999998</v>
      </c>
      <c r="N2500">
        <f>IFERROR(VLOOKUP(D2500:D3212,'Факторы ликвидности'!C$4:L$2204,10,FALSE),0)</f>
        <v>-58.71</v>
      </c>
    </row>
    <row r="2501" spans="3:14" x14ac:dyDescent="0.3">
      <c r="C2501" s="16">
        <f t="shared" si="43"/>
        <v>1</v>
      </c>
      <c r="D2501" s="17">
        <v>41295</v>
      </c>
      <c r="E2501">
        <f>IFERROR(VLOOKUP(D2500:D3213,'Остатки на корсчетах'!B$3:D$4956,2,FALSE),0)</f>
        <v>711.7</v>
      </c>
      <c r="F2501">
        <f>IFERROR(VLOOKUP(D2501:D3213,Сальдо!C$3:D$4010,2,FALSE),0)</f>
        <v>55.8</v>
      </c>
      <c r="G2501">
        <f>IFERROR(VLOOKUP(D2501:D3213,'Факторы ликвидности'!C$4:L$2204,2,FALSE),0)</f>
        <v>37.14</v>
      </c>
      <c r="H2501">
        <f>IFERROR(VLOOKUP(D2501:D3213,'Факторы ликвидности'!C$4:L$2204,3,FALSE),0)</f>
        <v>-170.7</v>
      </c>
      <c r="I2501">
        <f>IFERROR(VLOOKUP(D2501:D3213,'Факторы ликвидности'!C$4:L$2204,4,FALSE),0)</f>
        <v>0</v>
      </c>
      <c r="J2501">
        <f>IFERROR(VLOOKUP(D2501:D3213,'Факторы ликвидности'!C$4:L$2204,5,FALSE),0)</f>
        <v>0</v>
      </c>
      <c r="K2501">
        <f>IFERROR(VLOOKUP(D2501:D3213,'Факторы ликвидности'!C$4:L$2204,6,FALSE),0)</f>
        <v>0</v>
      </c>
      <c r="L2501">
        <f>IFERROR(VLOOKUP(D2501:D3213,'Факторы ликвидности'!C$4:L$2204,7,FALSE),0)</f>
        <v>0</v>
      </c>
      <c r="M2501">
        <f>IFERROR(VLOOKUP(D2501:D3213,'Факторы ликвидности'!C$4:L$2204,8,FALSE),0)</f>
        <v>0</v>
      </c>
      <c r="N2501">
        <f>IFERROR(VLOOKUP(D2501:D3213,'Факторы ликвидности'!C$4:L$2204,10,FALSE),0)</f>
        <v>191.67</v>
      </c>
    </row>
    <row r="2502" spans="3:14" x14ac:dyDescent="0.3">
      <c r="C2502" s="16">
        <f t="shared" ref="C2502:C2565" si="44">WEEKDAY(D2502,2)</f>
        <v>7</v>
      </c>
      <c r="D2502" s="17">
        <v>41294</v>
      </c>
      <c r="E2502">
        <f>IFERROR(VLOOKUP(D2501:D3214,'Остатки на корсчетах'!B$3:D$4956,2,FALSE),0)</f>
        <v>0</v>
      </c>
      <c r="F2502">
        <f>IFERROR(VLOOKUP(D2502:D3214,Сальдо!C$3:D$4010,2,FALSE),0)</f>
        <v>0</v>
      </c>
      <c r="G2502">
        <f>IFERROR(VLOOKUP(D2502:D3214,'Факторы ликвидности'!C$4:L$2204,2,FALSE),0)</f>
        <v>0</v>
      </c>
      <c r="H2502">
        <f>IFERROR(VLOOKUP(D2502:D3214,'Факторы ликвидности'!C$4:L$2204,3,FALSE),0)</f>
        <v>0</v>
      </c>
      <c r="I2502">
        <f>IFERROR(VLOOKUP(D2502:D3214,'Факторы ликвидности'!C$4:L$2204,4,FALSE),0)</f>
        <v>0</v>
      </c>
      <c r="J2502">
        <f>IFERROR(VLOOKUP(D2502:D3214,'Факторы ликвидности'!C$4:L$2204,5,FALSE),0)</f>
        <v>0</v>
      </c>
      <c r="K2502">
        <f>IFERROR(VLOOKUP(D2502:D3214,'Факторы ликвидности'!C$4:L$2204,6,FALSE),0)</f>
        <v>0</v>
      </c>
      <c r="L2502">
        <f>IFERROR(VLOOKUP(D2502:D3214,'Факторы ликвидности'!C$4:L$2204,7,FALSE),0)</f>
        <v>0</v>
      </c>
      <c r="M2502">
        <f>IFERROR(VLOOKUP(D2502:D3214,'Факторы ликвидности'!C$4:L$2204,8,FALSE),0)</f>
        <v>0</v>
      </c>
      <c r="N2502">
        <f>IFERROR(VLOOKUP(D2502:D3214,'Факторы ликвидности'!C$4:L$2204,10,FALSE),0)</f>
        <v>0</v>
      </c>
    </row>
    <row r="2503" spans="3:14" x14ac:dyDescent="0.3">
      <c r="C2503" s="16">
        <f t="shared" si="44"/>
        <v>6</v>
      </c>
      <c r="D2503" s="17">
        <v>41293</v>
      </c>
      <c r="E2503">
        <f>IFERROR(VLOOKUP(D2502:D3215,'Остатки на корсчетах'!B$3:D$4956,2,FALSE),0)</f>
        <v>0</v>
      </c>
      <c r="F2503">
        <f>IFERROR(VLOOKUP(D2503:D3215,Сальдо!C$3:D$4010,2,FALSE),0)</f>
        <v>0</v>
      </c>
      <c r="G2503">
        <f>IFERROR(VLOOKUP(D2503:D3215,'Факторы ликвидности'!C$4:L$2204,2,FALSE),0)</f>
        <v>0</v>
      </c>
      <c r="H2503">
        <f>IFERROR(VLOOKUP(D2503:D3215,'Факторы ликвидности'!C$4:L$2204,3,FALSE),0)</f>
        <v>0</v>
      </c>
      <c r="I2503">
        <f>IFERROR(VLOOKUP(D2503:D3215,'Факторы ликвидности'!C$4:L$2204,4,FALSE),0)</f>
        <v>0</v>
      </c>
      <c r="J2503">
        <f>IFERROR(VLOOKUP(D2503:D3215,'Факторы ликвидности'!C$4:L$2204,5,FALSE),0)</f>
        <v>0</v>
      </c>
      <c r="K2503">
        <f>IFERROR(VLOOKUP(D2503:D3215,'Факторы ликвидности'!C$4:L$2204,6,FALSE),0)</f>
        <v>0</v>
      </c>
      <c r="L2503">
        <f>IFERROR(VLOOKUP(D2503:D3215,'Факторы ликвидности'!C$4:L$2204,7,FALSE),0)</f>
        <v>0</v>
      </c>
      <c r="M2503">
        <f>IFERROR(VLOOKUP(D2503:D3215,'Факторы ликвидности'!C$4:L$2204,8,FALSE),0)</f>
        <v>0</v>
      </c>
      <c r="N2503">
        <f>IFERROR(VLOOKUP(D2503:D3215,'Факторы ликвидности'!C$4:L$2204,10,FALSE),0)</f>
        <v>0</v>
      </c>
    </row>
    <row r="2504" spans="3:14" x14ac:dyDescent="0.3">
      <c r="C2504" s="16">
        <f t="shared" si="44"/>
        <v>5</v>
      </c>
      <c r="D2504" s="17">
        <v>41292</v>
      </c>
      <c r="E2504">
        <f>IFERROR(VLOOKUP(D2503:D3216,'Остатки на корсчетах'!B$3:D$4956,2,FALSE),0)</f>
        <v>767</v>
      </c>
      <c r="F2504">
        <f>IFERROR(VLOOKUP(D2504:D3216,Сальдо!C$3:D$4010,2,FALSE),0)</f>
        <v>106.2</v>
      </c>
      <c r="G2504">
        <f>IFERROR(VLOOKUP(D2504:D3216,'Факторы ликвидности'!C$4:L$2204,2,FALSE),0)</f>
        <v>-17.36</v>
      </c>
      <c r="H2504">
        <f>IFERROR(VLOOKUP(D2504:D3216,'Факторы ликвидности'!C$4:L$2204,3,FALSE),0)</f>
        <v>-85.64</v>
      </c>
      <c r="I2504">
        <f>IFERROR(VLOOKUP(D2504:D3216,'Факторы ликвидности'!C$4:L$2204,4,FALSE),0)</f>
        <v>0</v>
      </c>
      <c r="J2504">
        <f>IFERROR(VLOOKUP(D2504:D3216,'Факторы ликвидности'!C$4:L$2204,5,FALSE),0)</f>
        <v>0</v>
      </c>
      <c r="K2504">
        <f>IFERROR(VLOOKUP(D2504:D3216,'Факторы ликвидности'!C$4:L$2204,6,FALSE),0)</f>
        <v>0</v>
      </c>
      <c r="L2504">
        <f>IFERROR(VLOOKUP(D2504:D3216,'Факторы ликвидности'!C$4:L$2204,7,FALSE),0)</f>
        <v>0</v>
      </c>
      <c r="M2504">
        <f>IFERROR(VLOOKUP(D2504:D3216,'Факторы ликвидности'!C$4:L$2204,8,FALSE),0)</f>
        <v>0</v>
      </c>
      <c r="N2504">
        <f>IFERROR(VLOOKUP(D2504:D3216,'Факторы ликвидности'!C$4:L$2204,10,FALSE),0)</f>
        <v>47.65</v>
      </c>
    </row>
    <row r="2505" spans="3:14" x14ac:dyDescent="0.3">
      <c r="C2505" s="16">
        <f t="shared" si="44"/>
        <v>4</v>
      </c>
      <c r="D2505" s="17">
        <v>41291</v>
      </c>
      <c r="E2505">
        <f>IFERROR(VLOOKUP(D2504:D3217,'Остатки на корсчетах'!B$3:D$4956,2,FALSE),0)</f>
        <v>787.2</v>
      </c>
      <c r="F2505">
        <f>IFERROR(VLOOKUP(D2505:D3217,Сальдо!C$3:D$4010,2,FALSE),0)</f>
        <v>96.5</v>
      </c>
      <c r="G2505">
        <f>IFERROR(VLOOKUP(D2505:D3217,'Факторы ликвидности'!C$4:L$2204,2,FALSE),0)</f>
        <v>-6.92</v>
      </c>
      <c r="H2505">
        <f>IFERROR(VLOOKUP(D2505:D3217,'Факторы ликвидности'!C$4:L$2204,3,FALSE),0)</f>
        <v>-6.9</v>
      </c>
      <c r="I2505">
        <f>IFERROR(VLOOKUP(D2505:D3217,'Факторы ликвидности'!C$4:L$2204,4,FALSE),0)</f>
        <v>0</v>
      </c>
      <c r="J2505">
        <f>IFERROR(VLOOKUP(D2505:D3217,'Факторы ликвидности'!C$4:L$2204,5,FALSE),0)</f>
        <v>0</v>
      </c>
      <c r="K2505">
        <f>IFERROR(VLOOKUP(D2505:D3217,'Факторы ликвидности'!C$4:L$2204,6,FALSE),0)</f>
        <v>0</v>
      </c>
      <c r="L2505">
        <f>IFERROR(VLOOKUP(D2505:D3217,'Факторы ликвидности'!C$4:L$2204,7,FALSE),0)</f>
        <v>0</v>
      </c>
      <c r="M2505">
        <f>IFERROR(VLOOKUP(D2505:D3217,'Факторы ликвидности'!C$4:L$2204,8,FALSE),0)</f>
        <v>0</v>
      </c>
      <c r="N2505">
        <f>IFERROR(VLOOKUP(D2505:D3217,'Факторы ликвидности'!C$4:L$2204,10,FALSE),0)</f>
        <v>-6.36</v>
      </c>
    </row>
    <row r="2506" spans="3:14" x14ac:dyDescent="0.3">
      <c r="C2506" s="16">
        <f t="shared" si="44"/>
        <v>3</v>
      </c>
      <c r="D2506" s="17">
        <v>41290</v>
      </c>
      <c r="E2506">
        <f>IFERROR(VLOOKUP(D2505:D3218,'Остатки на корсчетах'!B$3:D$4956,2,FALSE),0)</f>
        <v>984.7</v>
      </c>
      <c r="F2506">
        <f>IFERROR(VLOOKUP(D2506:D3218,Сальдо!C$3:D$4010,2,FALSE),0)</f>
        <v>-97.3</v>
      </c>
      <c r="G2506">
        <f>IFERROR(VLOOKUP(D2506:D3218,'Факторы ликвидности'!C$4:L$2204,2,FALSE),0)</f>
        <v>14.92</v>
      </c>
      <c r="H2506">
        <f>IFERROR(VLOOKUP(D2506:D3218,'Факторы ликвидности'!C$4:L$2204,3,FALSE),0)</f>
        <v>-20.14</v>
      </c>
      <c r="I2506">
        <f>IFERROR(VLOOKUP(D2506:D3218,'Факторы ликвидности'!C$4:L$2204,4,FALSE),0)</f>
        <v>0</v>
      </c>
      <c r="J2506">
        <f>IFERROR(VLOOKUP(D2506:D3218,'Факторы ликвидности'!C$4:L$2204,5,FALSE),0)</f>
        <v>0</v>
      </c>
      <c r="K2506">
        <f>IFERROR(VLOOKUP(D2506:D3218,'Факторы ликвидности'!C$4:L$2204,6,FALSE),0)</f>
        <v>0</v>
      </c>
      <c r="L2506">
        <f>IFERROR(VLOOKUP(D2506:D3218,'Факторы ликвидности'!C$4:L$2204,7,FALSE),0)</f>
        <v>0</v>
      </c>
      <c r="M2506">
        <f>IFERROR(VLOOKUP(D2506:D3218,'Факторы ликвидности'!C$4:L$2204,8,FALSE),0)</f>
        <v>0</v>
      </c>
      <c r="N2506">
        <f>IFERROR(VLOOKUP(D2506:D3218,'Факторы ликвидности'!C$4:L$2204,10,FALSE),0)</f>
        <v>-192.24</v>
      </c>
    </row>
    <row r="2507" spans="3:14" x14ac:dyDescent="0.3">
      <c r="C2507" s="18">
        <f t="shared" si="44"/>
        <v>2</v>
      </c>
      <c r="D2507" s="8">
        <v>41289</v>
      </c>
      <c r="E2507">
        <f>IFERROR(VLOOKUP(D2506:D3219,'Остатки на корсчетах'!B$3:D$4956,2,FALSE),0)</f>
        <v>1071.3</v>
      </c>
      <c r="F2507">
        <f>IFERROR(VLOOKUP(D2507:D3219,Сальдо!C$3:D$4010,2,FALSE),0)</f>
        <v>173.7</v>
      </c>
      <c r="G2507">
        <f>IFERROR(VLOOKUP(D2507:D3219,'Факторы ликвидности'!C$4:L$2204,2,FALSE),0)</f>
        <v>35.42</v>
      </c>
      <c r="H2507">
        <f>IFERROR(VLOOKUP(D2507:D3219,'Факторы ликвидности'!C$4:L$2204,3,FALSE),0)</f>
        <v>-78.739999999999995</v>
      </c>
      <c r="I2507">
        <f>IFERROR(VLOOKUP(D2507:D3219,'Факторы ликвидности'!C$4:L$2204,4,FALSE),0)</f>
        <v>0</v>
      </c>
      <c r="J2507">
        <f>IFERROR(VLOOKUP(D2507:D3219,'Факторы ликвидности'!C$4:L$2204,5,FALSE),0)</f>
        <v>0</v>
      </c>
      <c r="K2507">
        <f>IFERROR(VLOOKUP(D2507:D3219,'Факторы ликвидности'!C$4:L$2204,6,FALSE),0)</f>
        <v>0</v>
      </c>
      <c r="L2507">
        <f>IFERROR(VLOOKUP(D2507:D3219,'Факторы ликвидности'!C$4:L$2204,7,FALSE),0)</f>
        <v>0</v>
      </c>
      <c r="M2507">
        <f>IFERROR(VLOOKUP(D2507:D3219,'Факторы ликвидности'!C$4:L$2204,8,FALSE),0)</f>
        <v>0</v>
      </c>
      <c r="N2507">
        <f>IFERROR(VLOOKUP(D2507:D3219,'Факторы ликвидности'!C$4:L$2204,10,FALSE),0)</f>
        <v>-43.26</v>
      </c>
    </row>
    <row r="2508" spans="3:14" x14ac:dyDescent="0.3">
      <c r="C2508" s="18">
        <f t="shared" si="44"/>
        <v>1</v>
      </c>
      <c r="D2508" s="8">
        <v>41288</v>
      </c>
      <c r="E2508">
        <f>IFERROR(VLOOKUP(D2507:D3220,'Остатки на корсчетах'!B$3:D$4956,2,FALSE),0)</f>
        <v>1111.9000000000001</v>
      </c>
      <c r="F2508">
        <f>IFERROR(VLOOKUP(D2508:D3220,Сальдо!C$3:D$4010,2,FALSE),0)</f>
        <v>138.5</v>
      </c>
      <c r="G2508">
        <f>IFERROR(VLOOKUP(D2508:D3220,'Факторы ликвидности'!C$4:L$2204,2,FALSE),0)</f>
        <v>53.76</v>
      </c>
      <c r="H2508">
        <f>IFERROR(VLOOKUP(D2508:D3220,'Факторы ликвидности'!C$4:L$2204,3,FALSE),0)</f>
        <v>-61</v>
      </c>
      <c r="I2508">
        <f>IFERROR(VLOOKUP(D2508:D3220,'Факторы ликвидности'!C$4:L$2204,4,FALSE),0)</f>
        <v>0</v>
      </c>
      <c r="J2508">
        <f>IFERROR(VLOOKUP(D2508:D3220,'Факторы ликвидности'!C$4:L$2204,5,FALSE),0)</f>
        <v>0</v>
      </c>
      <c r="K2508">
        <f>IFERROR(VLOOKUP(D2508:D3220,'Факторы ликвидности'!C$4:L$2204,6,FALSE),0)</f>
        <v>0</v>
      </c>
      <c r="L2508">
        <f>IFERROR(VLOOKUP(D2508:D3220,'Факторы ликвидности'!C$4:L$2204,7,FALSE),0)</f>
        <v>0</v>
      </c>
      <c r="M2508">
        <f>IFERROR(VLOOKUP(D2508:D3220,'Факторы ликвидности'!C$4:L$2204,8,FALSE),0)</f>
        <v>0</v>
      </c>
      <c r="N2508">
        <f>IFERROR(VLOOKUP(D2508:D3220,'Факторы ликвидности'!C$4:L$2204,10,FALSE),0)</f>
        <v>-33.56</v>
      </c>
    </row>
    <row r="2509" spans="3:14" x14ac:dyDescent="0.3">
      <c r="C2509" s="18">
        <f t="shared" si="44"/>
        <v>7</v>
      </c>
      <c r="D2509" s="19">
        <v>41287</v>
      </c>
      <c r="E2509">
        <f>IFERROR(VLOOKUP(D2508:D3221,'Остатки на корсчетах'!B$3:D$4956,2,FALSE),0)</f>
        <v>0</v>
      </c>
      <c r="F2509">
        <f>IFERROR(VLOOKUP(D2509:D3221,Сальдо!C$3:D$4010,2,FALSE),0)</f>
        <v>0</v>
      </c>
      <c r="G2509">
        <f>IFERROR(VLOOKUP(D2509:D3221,'Факторы ликвидности'!C$4:L$2204,2,FALSE),0)</f>
        <v>0</v>
      </c>
      <c r="H2509">
        <f>IFERROR(VLOOKUP(D2509:D3221,'Факторы ликвидности'!C$4:L$2204,3,FALSE),0)</f>
        <v>0</v>
      </c>
      <c r="I2509">
        <f>IFERROR(VLOOKUP(D2509:D3221,'Факторы ликвидности'!C$4:L$2204,4,FALSE),0)</f>
        <v>0</v>
      </c>
      <c r="J2509">
        <f>IFERROR(VLOOKUP(D2509:D3221,'Факторы ликвидности'!C$4:L$2204,5,FALSE),0)</f>
        <v>0</v>
      </c>
      <c r="K2509">
        <f>IFERROR(VLOOKUP(D2509:D3221,'Факторы ликвидности'!C$4:L$2204,6,FALSE),0)</f>
        <v>0</v>
      </c>
      <c r="L2509">
        <f>IFERROR(VLOOKUP(D2509:D3221,'Факторы ликвидности'!C$4:L$2204,7,FALSE),0)</f>
        <v>0</v>
      </c>
      <c r="M2509">
        <f>IFERROR(VLOOKUP(D2509:D3221,'Факторы ликвидности'!C$4:L$2204,8,FALSE),0)</f>
        <v>0</v>
      </c>
      <c r="N2509">
        <f>IFERROR(VLOOKUP(D2509:D3221,'Факторы ликвидности'!C$4:L$2204,10,FALSE),0)</f>
        <v>0</v>
      </c>
    </row>
    <row r="2510" spans="3:14" x14ac:dyDescent="0.3">
      <c r="C2510" s="18">
        <f t="shared" si="44"/>
        <v>6</v>
      </c>
      <c r="D2510" s="19">
        <v>41286</v>
      </c>
      <c r="E2510">
        <f>IFERROR(VLOOKUP(D2509:D3222,'Остатки на корсчетах'!B$3:D$4956,2,FALSE),0)</f>
        <v>0</v>
      </c>
      <c r="F2510">
        <f>IFERROR(VLOOKUP(D2510:D3222,Сальдо!C$3:D$4010,2,FALSE),0)</f>
        <v>0</v>
      </c>
      <c r="G2510">
        <f>IFERROR(VLOOKUP(D2510:D3222,'Факторы ликвидности'!C$4:L$2204,2,FALSE),0)</f>
        <v>0</v>
      </c>
      <c r="H2510">
        <f>IFERROR(VLOOKUP(D2510:D3222,'Факторы ликвидности'!C$4:L$2204,3,FALSE),0)</f>
        <v>0</v>
      </c>
      <c r="I2510">
        <f>IFERROR(VLOOKUP(D2510:D3222,'Факторы ликвидности'!C$4:L$2204,4,FALSE),0)</f>
        <v>0</v>
      </c>
      <c r="J2510">
        <f>IFERROR(VLOOKUP(D2510:D3222,'Факторы ликвидности'!C$4:L$2204,5,FALSE),0)</f>
        <v>0</v>
      </c>
      <c r="K2510">
        <f>IFERROR(VLOOKUP(D2510:D3222,'Факторы ликвидности'!C$4:L$2204,6,FALSE),0)</f>
        <v>0</v>
      </c>
      <c r="L2510">
        <f>IFERROR(VLOOKUP(D2510:D3222,'Факторы ликвидности'!C$4:L$2204,7,FALSE),0)</f>
        <v>0</v>
      </c>
      <c r="M2510">
        <f>IFERROR(VLOOKUP(D2510:D3222,'Факторы ликвидности'!C$4:L$2204,8,FALSE),0)</f>
        <v>0</v>
      </c>
      <c r="N2510">
        <f>IFERROR(VLOOKUP(D2510:D3222,'Факторы ликвидности'!C$4:L$2204,10,FALSE),0)</f>
        <v>0</v>
      </c>
    </row>
    <row r="2511" spans="3:14" x14ac:dyDescent="0.3">
      <c r="C2511" s="18">
        <f t="shared" si="44"/>
        <v>5</v>
      </c>
      <c r="D2511" s="19">
        <v>41285</v>
      </c>
      <c r="E2511">
        <f>IFERROR(VLOOKUP(D2510:D3223,'Остатки на корсчетах'!B$3:D$4956,2,FALSE),0)</f>
        <v>1178.9000000000001</v>
      </c>
      <c r="F2511">
        <f>IFERROR(VLOOKUP(D2511:D3223,Сальдо!C$3:D$4010,2,FALSE),0)</f>
        <v>153.5</v>
      </c>
      <c r="G2511">
        <f>IFERROR(VLOOKUP(D2511:D3223,'Факторы ликвидности'!C$4:L$2204,2,FALSE),0)</f>
        <v>34.130000000000003</v>
      </c>
      <c r="H2511">
        <f>IFERROR(VLOOKUP(D2511:D3223,'Факторы ликвидности'!C$4:L$2204,3,FALSE),0)</f>
        <v>-105.57</v>
      </c>
      <c r="I2511">
        <f>IFERROR(VLOOKUP(D2511:D3223,'Факторы ликвидности'!C$4:L$2204,4,FALSE),0)</f>
        <v>0</v>
      </c>
      <c r="J2511">
        <f>IFERROR(VLOOKUP(D2511:D3223,'Факторы ликвидности'!C$4:L$2204,5,FALSE),0)</f>
        <v>0</v>
      </c>
      <c r="K2511">
        <f>IFERROR(VLOOKUP(D2511:D3223,'Факторы ликвидности'!C$4:L$2204,6,FALSE),0)</f>
        <v>0</v>
      </c>
      <c r="L2511">
        <f>IFERROR(VLOOKUP(D2511:D3223,'Факторы ликвидности'!C$4:L$2204,7,FALSE),0)</f>
        <v>0</v>
      </c>
      <c r="M2511">
        <f>IFERROR(VLOOKUP(D2511:D3223,'Факторы ликвидности'!C$4:L$2204,8,FALSE),0)</f>
        <v>0</v>
      </c>
      <c r="N2511">
        <f>IFERROR(VLOOKUP(D2511:D3223,'Факторы ликвидности'!C$4:L$2204,10,FALSE),0)</f>
        <v>-0.71</v>
      </c>
    </row>
    <row r="2512" spans="3:14" x14ac:dyDescent="0.3">
      <c r="C2512" s="18">
        <f t="shared" si="44"/>
        <v>4</v>
      </c>
      <c r="D2512" s="19">
        <v>41284</v>
      </c>
      <c r="E2512">
        <f>IFERROR(VLOOKUP(D2511:D3224,'Остатки на корсчетах'!B$3:D$4956,2,FALSE),0)</f>
        <v>1015.3</v>
      </c>
      <c r="F2512">
        <f>IFERROR(VLOOKUP(D2512:D3224,Сальдо!C$3:D$4010,2,FALSE),0)</f>
        <v>200.6</v>
      </c>
      <c r="G2512">
        <f>IFERROR(VLOOKUP(D2512:D3224,'Факторы ликвидности'!C$4:L$2204,2,FALSE),0)</f>
        <v>91.6</v>
      </c>
      <c r="H2512">
        <f>IFERROR(VLOOKUP(D2512:D3224,'Факторы ликвидности'!C$4:L$2204,3,FALSE),0)</f>
        <v>22.67</v>
      </c>
      <c r="I2512">
        <f>IFERROR(VLOOKUP(D2512:D3224,'Факторы ликвидности'!C$4:L$2204,4,FALSE),0)</f>
        <v>0</v>
      </c>
      <c r="J2512">
        <f>IFERROR(VLOOKUP(D2512:D3224,'Факторы ликвидности'!C$4:L$2204,5,FALSE),0)</f>
        <v>0</v>
      </c>
      <c r="K2512">
        <f>IFERROR(VLOOKUP(D2512:D3224,'Факторы ликвидности'!C$4:L$2204,6,FALSE),0)</f>
        <v>0</v>
      </c>
      <c r="L2512">
        <f>IFERROR(VLOOKUP(D2512:D3224,'Факторы ликвидности'!C$4:L$2204,7,FALSE),0)</f>
        <v>0</v>
      </c>
      <c r="M2512">
        <f>IFERROR(VLOOKUP(D2512:D3224,'Факторы ликвидности'!C$4:L$2204,8,FALSE),0)</f>
        <v>0</v>
      </c>
      <c r="N2512">
        <f>IFERROR(VLOOKUP(D2512:D3224,'Факторы ликвидности'!C$4:L$2204,10,FALSE),0)</f>
        <v>44.43</v>
      </c>
    </row>
    <row r="2513" spans="3:14" x14ac:dyDescent="0.3">
      <c r="C2513" s="18">
        <f t="shared" si="44"/>
        <v>3</v>
      </c>
      <c r="D2513" s="19">
        <v>41283</v>
      </c>
      <c r="E2513">
        <f>IFERROR(VLOOKUP(D2512:D3225,'Остатки на корсчетах'!B$3:D$4956,2,FALSE),0)</f>
        <v>1569.5</v>
      </c>
      <c r="F2513">
        <f>IFERROR(VLOOKUP(D2513:D3225,Сальдо!C$3:D$4010,2,FALSE),0)</f>
        <v>-1699.5</v>
      </c>
      <c r="G2513">
        <f>IFERROR(VLOOKUP(D2513:D3225,'Факторы ликвидности'!C$4:L$2204,2,FALSE),0)</f>
        <v>245.28</v>
      </c>
      <c r="H2513">
        <f>IFERROR(VLOOKUP(D2513:D3225,'Факторы ликвидности'!C$4:L$2204,3,FALSE),0)</f>
        <v>-129.28</v>
      </c>
      <c r="I2513">
        <f>IFERROR(VLOOKUP(D2513:D3225,'Факторы ликвидности'!C$4:L$2204,4,FALSE),0)</f>
        <v>0</v>
      </c>
      <c r="J2513">
        <f>IFERROR(VLOOKUP(D2513:D3225,'Факторы ликвидности'!C$4:L$2204,5,FALSE),0)</f>
        <v>0</v>
      </c>
      <c r="K2513">
        <f>IFERROR(VLOOKUP(D2513:D3225,'Факторы ликвидности'!C$4:L$2204,6,FALSE),0)</f>
        <v>0</v>
      </c>
      <c r="L2513">
        <f>IFERROR(VLOOKUP(D2513:D3225,'Факторы ликвидности'!C$4:L$2204,7,FALSE),0)</f>
        <v>0</v>
      </c>
      <c r="M2513">
        <f>IFERROR(VLOOKUP(D2513:D3225,'Факторы ликвидности'!C$4:L$2204,8,FALSE),0)</f>
        <v>0</v>
      </c>
      <c r="N2513">
        <f>IFERROR(VLOOKUP(D2513:D3225,'Факторы ликвидности'!C$4:L$2204,10,FALSE),0)</f>
        <v>-675.36</v>
      </c>
    </row>
    <row r="2514" spans="3:14" x14ac:dyDescent="0.3">
      <c r="C2514" s="16">
        <f t="shared" si="44"/>
        <v>2</v>
      </c>
      <c r="D2514" s="17">
        <v>41282</v>
      </c>
      <c r="E2514">
        <f>IFERROR(VLOOKUP(D2513:D3226,'Остатки на корсчетах'!B$3:D$4956,2,FALSE),0)</f>
        <v>1356.2</v>
      </c>
      <c r="F2514">
        <f>IFERROR(VLOOKUP(D2514:D3226,Сальдо!C$3:D$4010,2,FALSE),0)</f>
        <v>-268.3</v>
      </c>
      <c r="G2514">
        <f>IFERROR(VLOOKUP(D2514:D3226,'Факторы ликвидности'!C$4:L$2204,2,FALSE),0)</f>
        <v>0</v>
      </c>
      <c r="H2514">
        <f>IFERROR(VLOOKUP(D2514:D3226,'Факторы ликвидности'!C$4:L$2204,3,FALSE),0)</f>
        <v>52.92</v>
      </c>
      <c r="I2514">
        <f>IFERROR(VLOOKUP(D2514:D3226,'Факторы ликвидности'!C$4:L$2204,4,FALSE),0)</f>
        <v>0</v>
      </c>
      <c r="J2514">
        <f>IFERROR(VLOOKUP(D2514:D3226,'Факторы ликвидности'!C$4:L$2204,5,FALSE),0)</f>
        <v>0</v>
      </c>
      <c r="K2514">
        <f>IFERROR(VLOOKUP(D2514:D3226,'Факторы ликвидности'!C$4:L$2204,6,FALSE),0)</f>
        <v>0</v>
      </c>
      <c r="L2514">
        <f>IFERROR(VLOOKUP(D2514:D3226,'Факторы ликвидности'!C$4:L$2204,7,FALSE),0)</f>
        <v>0</v>
      </c>
      <c r="M2514">
        <f>IFERROR(VLOOKUP(D2514:D3226,'Факторы ликвидности'!C$4:L$2204,8,FALSE),0)</f>
        <v>0</v>
      </c>
      <c r="N2514">
        <f>IFERROR(VLOOKUP(D2514:D3226,'Факторы ликвидности'!C$4:L$2204,10,FALSE),0)</f>
        <v>160.38999999999999</v>
      </c>
    </row>
    <row r="2515" spans="3:14" x14ac:dyDescent="0.3">
      <c r="C2515" s="16">
        <f t="shared" si="44"/>
        <v>1</v>
      </c>
      <c r="D2515" s="17">
        <v>41281</v>
      </c>
      <c r="E2515">
        <f>IFERROR(VLOOKUP(D2514:D3227,'Остатки на корсчетах'!B$3:D$4956,2,FALSE),0)</f>
        <v>0</v>
      </c>
      <c r="F2515">
        <f>IFERROR(VLOOKUP(D2515:D3227,Сальдо!C$3:D$4010,2,FALSE),0)</f>
        <v>0</v>
      </c>
      <c r="G2515">
        <f>IFERROR(VLOOKUP(D2515:D3227,'Факторы ликвидности'!C$4:L$2204,2,FALSE),0)</f>
        <v>0</v>
      </c>
      <c r="H2515">
        <f>IFERROR(VLOOKUP(D2515:D3227,'Факторы ликвидности'!C$4:L$2204,3,FALSE),0)</f>
        <v>0</v>
      </c>
      <c r="I2515">
        <f>IFERROR(VLOOKUP(D2515:D3227,'Факторы ликвидности'!C$4:L$2204,4,FALSE),0)</f>
        <v>0</v>
      </c>
      <c r="J2515">
        <f>IFERROR(VLOOKUP(D2515:D3227,'Факторы ликвидности'!C$4:L$2204,5,FALSE),0)</f>
        <v>0</v>
      </c>
      <c r="K2515">
        <f>IFERROR(VLOOKUP(D2515:D3227,'Факторы ликвидности'!C$4:L$2204,6,FALSE),0)</f>
        <v>0</v>
      </c>
      <c r="L2515">
        <f>IFERROR(VLOOKUP(D2515:D3227,'Факторы ликвидности'!C$4:L$2204,7,FALSE),0)</f>
        <v>0</v>
      </c>
      <c r="M2515">
        <f>IFERROR(VLOOKUP(D2515:D3227,'Факторы ликвидности'!C$4:L$2204,8,FALSE),0)</f>
        <v>0</v>
      </c>
      <c r="N2515">
        <f>IFERROR(VLOOKUP(D2515:D3227,'Факторы ликвидности'!C$4:L$2204,10,FALSE),0)</f>
        <v>0</v>
      </c>
    </row>
    <row r="2516" spans="3:14" x14ac:dyDescent="0.3">
      <c r="C2516" s="16">
        <f t="shared" si="44"/>
        <v>7</v>
      </c>
      <c r="D2516" s="17">
        <v>41280</v>
      </c>
      <c r="E2516">
        <f>IFERROR(VLOOKUP(D2515:D3228,'Остатки на корсчетах'!B$3:D$4956,2,FALSE),0)</f>
        <v>0</v>
      </c>
      <c r="F2516">
        <f>IFERROR(VLOOKUP(D2516:D3228,Сальдо!C$3:D$4010,2,FALSE),0)</f>
        <v>0</v>
      </c>
      <c r="G2516">
        <f>IFERROR(VLOOKUP(D2516:D3228,'Факторы ликвидности'!C$4:L$2204,2,FALSE),0)</f>
        <v>0</v>
      </c>
      <c r="H2516">
        <f>IFERROR(VLOOKUP(D2516:D3228,'Факторы ликвидности'!C$4:L$2204,3,FALSE),0)</f>
        <v>0</v>
      </c>
      <c r="I2516">
        <f>IFERROR(VLOOKUP(D2516:D3228,'Факторы ликвидности'!C$4:L$2204,4,FALSE),0)</f>
        <v>0</v>
      </c>
      <c r="J2516">
        <f>IFERROR(VLOOKUP(D2516:D3228,'Факторы ликвидности'!C$4:L$2204,5,FALSE),0)</f>
        <v>0</v>
      </c>
      <c r="K2516">
        <f>IFERROR(VLOOKUP(D2516:D3228,'Факторы ликвидности'!C$4:L$2204,6,FALSE),0)</f>
        <v>0</v>
      </c>
      <c r="L2516">
        <f>IFERROR(VLOOKUP(D2516:D3228,'Факторы ликвидности'!C$4:L$2204,7,FALSE),0)</f>
        <v>0</v>
      </c>
      <c r="M2516">
        <f>IFERROR(VLOOKUP(D2516:D3228,'Факторы ликвидности'!C$4:L$2204,8,FALSE),0)</f>
        <v>0</v>
      </c>
      <c r="N2516">
        <f>IFERROR(VLOOKUP(D2516:D3228,'Факторы ликвидности'!C$4:L$2204,10,FALSE),0)</f>
        <v>0</v>
      </c>
    </row>
    <row r="2517" spans="3:14" x14ac:dyDescent="0.3">
      <c r="C2517" s="16">
        <f t="shared" si="44"/>
        <v>6</v>
      </c>
      <c r="D2517" s="17">
        <v>41279</v>
      </c>
      <c r="E2517">
        <f>IFERROR(VLOOKUP(D2516:D3229,'Остатки на корсчетах'!B$3:D$4956,2,FALSE),0)</f>
        <v>0</v>
      </c>
      <c r="F2517">
        <f>IFERROR(VLOOKUP(D2517:D3229,Сальдо!C$3:D$4010,2,FALSE),0)</f>
        <v>0</v>
      </c>
      <c r="G2517">
        <f>IFERROR(VLOOKUP(D2517:D3229,'Факторы ликвидности'!C$4:L$2204,2,FALSE),0)</f>
        <v>0</v>
      </c>
      <c r="H2517">
        <f>IFERROR(VLOOKUP(D2517:D3229,'Факторы ликвидности'!C$4:L$2204,3,FALSE),0)</f>
        <v>0</v>
      </c>
      <c r="I2517">
        <f>IFERROR(VLOOKUP(D2517:D3229,'Факторы ликвидности'!C$4:L$2204,4,FALSE),0)</f>
        <v>0</v>
      </c>
      <c r="J2517">
        <f>IFERROR(VLOOKUP(D2517:D3229,'Факторы ликвидности'!C$4:L$2204,5,FALSE),0)</f>
        <v>0</v>
      </c>
      <c r="K2517">
        <f>IFERROR(VLOOKUP(D2517:D3229,'Факторы ликвидности'!C$4:L$2204,6,FALSE),0)</f>
        <v>0</v>
      </c>
      <c r="L2517">
        <f>IFERROR(VLOOKUP(D2517:D3229,'Факторы ликвидности'!C$4:L$2204,7,FALSE),0)</f>
        <v>0</v>
      </c>
      <c r="M2517">
        <f>IFERROR(VLOOKUP(D2517:D3229,'Факторы ликвидности'!C$4:L$2204,8,FALSE),0)</f>
        <v>0</v>
      </c>
      <c r="N2517">
        <f>IFERROR(VLOOKUP(D2517:D3229,'Факторы ликвидности'!C$4:L$2204,10,FALSE),0)</f>
        <v>0</v>
      </c>
    </row>
    <row r="2518" spans="3:14" x14ac:dyDescent="0.3">
      <c r="C2518" s="16">
        <f t="shared" si="44"/>
        <v>5</v>
      </c>
      <c r="D2518" s="17">
        <v>41278</v>
      </c>
      <c r="E2518">
        <f>IFERROR(VLOOKUP(D2517:D3230,'Остатки на корсчетах'!B$3:D$4956,2,FALSE),0)</f>
        <v>0</v>
      </c>
      <c r="F2518">
        <f>IFERROR(VLOOKUP(D2518:D3230,Сальдо!C$3:D$4010,2,FALSE),0)</f>
        <v>0</v>
      </c>
      <c r="G2518">
        <f>IFERROR(VLOOKUP(D2518:D3230,'Факторы ликвидности'!C$4:L$2204,2,FALSE),0)</f>
        <v>0</v>
      </c>
      <c r="H2518">
        <f>IFERROR(VLOOKUP(D2518:D3230,'Факторы ликвидности'!C$4:L$2204,3,FALSE),0)</f>
        <v>0</v>
      </c>
      <c r="I2518">
        <f>IFERROR(VLOOKUP(D2518:D3230,'Факторы ликвидности'!C$4:L$2204,4,FALSE),0)</f>
        <v>0</v>
      </c>
      <c r="J2518">
        <f>IFERROR(VLOOKUP(D2518:D3230,'Факторы ликвидности'!C$4:L$2204,5,FALSE),0)</f>
        <v>0</v>
      </c>
      <c r="K2518">
        <f>IFERROR(VLOOKUP(D2518:D3230,'Факторы ликвидности'!C$4:L$2204,6,FALSE),0)</f>
        <v>0</v>
      </c>
      <c r="L2518">
        <f>IFERROR(VLOOKUP(D2518:D3230,'Факторы ликвидности'!C$4:L$2204,7,FALSE),0)</f>
        <v>0</v>
      </c>
      <c r="M2518">
        <f>IFERROR(VLOOKUP(D2518:D3230,'Факторы ликвидности'!C$4:L$2204,8,FALSE),0)</f>
        <v>0</v>
      </c>
      <c r="N2518">
        <f>IFERROR(VLOOKUP(D2518:D3230,'Факторы ликвидности'!C$4:L$2204,10,FALSE),0)</f>
        <v>0</v>
      </c>
    </row>
    <row r="2519" spans="3:14" x14ac:dyDescent="0.3">
      <c r="C2519" s="16">
        <f t="shared" si="44"/>
        <v>4</v>
      </c>
      <c r="D2519" s="17">
        <v>41277</v>
      </c>
      <c r="E2519">
        <f>IFERROR(VLOOKUP(D2518:D3231,'Остатки на корсчетах'!B$3:D$4956,2,FALSE),0)</f>
        <v>0</v>
      </c>
      <c r="F2519">
        <f>IFERROR(VLOOKUP(D2519:D3231,Сальдо!C$3:D$4010,2,FALSE),0)</f>
        <v>0</v>
      </c>
      <c r="G2519">
        <f>IFERROR(VLOOKUP(D2519:D3231,'Факторы ликвидности'!C$4:L$2204,2,FALSE),0)</f>
        <v>0</v>
      </c>
      <c r="H2519">
        <f>IFERROR(VLOOKUP(D2519:D3231,'Факторы ликвидности'!C$4:L$2204,3,FALSE),0)</f>
        <v>0</v>
      </c>
      <c r="I2519">
        <f>IFERROR(VLOOKUP(D2519:D3231,'Факторы ликвидности'!C$4:L$2204,4,FALSE),0)</f>
        <v>0</v>
      </c>
      <c r="J2519">
        <f>IFERROR(VLOOKUP(D2519:D3231,'Факторы ликвидности'!C$4:L$2204,5,FALSE),0)</f>
        <v>0</v>
      </c>
      <c r="K2519">
        <f>IFERROR(VLOOKUP(D2519:D3231,'Факторы ликвидности'!C$4:L$2204,6,FALSE),0)</f>
        <v>0</v>
      </c>
      <c r="L2519">
        <f>IFERROR(VLOOKUP(D2519:D3231,'Факторы ликвидности'!C$4:L$2204,7,FALSE),0)</f>
        <v>0</v>
      </c>
      <c r="M2519">
        <f>IFERROR(VLOOKUP(D2519:D3231,'Факторы ликвидности'!C$4:L$2204,8,FALSE),0)</f>
        <v>0</v>
      </c>
      <c r="N2519">
        <f>IFERROR(VLOOKUP(D2519:D3231,'Факторы ликвидности'!C$4:L$2204,10,FALSE),0)</f>
        <v>0</v>
      </c>
    </row>
    <row r="2520" spans="3:14" x14ac:dyDescent="0.3">
      <c r="C2520" s="16">
        <f t="shared" si="44"/>
        <v>3</v>
      </c>
      <c r="D2520" s="17">
        <v>41276</v>
      </c>
      <c r="E2520">
        <f>IFERROR(VLOOKUP(D2519:D3232,'Остатки на корсчетах'!B$3:D$4956,2,FALSE),0)</f>
        <v>0</v>
      </c>
      <c r="F2520">
        <f>IFERROR(VLOOKUP(D2520:D3232,Сальдо!C$3:D$4010,2,FALSE),0)</f>
        <v>0</v>
      </c>
      <c r="G2520">
        <f>IFERROR(VLOOKUP(D2520:D3232,'Факторы ликвидности'!C$4:L$2204,2,FALSE),0)</f>
        <v>0</v>
      </c>
      <c r="H2520">
        <f>IFERROR(VLOOKUP(D2520:D3232,'Факторы ликвидности'!C$4:L$2204,3,FALSE),0)</f>
        <v>0</v>
      </c>
      <c r="I2520">
        <f>IFERROR(VLOOKUP(D2520:D3232,'Факторы ликвидности'!C$4:L$2204,4,FALSE),0)</f>
        <v>0</v>
      </c>
      <c r="J2520">
        <f>IFERROR(VLOOKUP(D2520:D3232,'Факторы ликвидности'!C$4:L$2204,5,FALSE),0)</f>
        <v>0</v>
      </c>
      <c r="K2520">
        <f>IFERROR(VLOOKUP(D2520:D3232,'Факторы ликвидности'!C$4:L$2204,6,FALSE),0)</f>
        <v>0</v>
      </c>
      <c r="L2520">
        <f>IFERROR(VLOOKUP(D2520:D3232,'Факторы ликвидности'!C$4:L$2204,7,FALSE),0)</f>
        <v>0</v>
      </c>
      <c r="M2520">
        <f>IFERROR(VLOOKUP(D2520:D3232,'Факторы ликвидности'!C$4:L$2204,8,FALSE),0)</f>
        <v>0</v>
      </c>
      <c r="N2520">
        <f>IFERROR(VLOOKUP(D2520:D3232,'Факторы ликвидности'!C$4:L$2204,10,FALSE),0)</f>
        <v>0</v>
      </c>
    </row>
    <row r="2521" spans="3:14" x14ac:dyDescent="0.3">
      <c r="C2521" s="18">
        <f t="shared" si="44"/>
        <v>2</v>
      </c>
      <c r="D2521" s="8">
        <v>41275</v>
      </c>
      <c r="E2521">
        <f>IFERROR(VLOOKUP(D2520:D3233,'Остатки на корсчетах'!B$3:D$4956,2,FALSE),0)</f>
        <v>1356.3</v>
      </c>
      <c r="F2521">
        <f>IFERROR(VLOOKUP(D2521:D3233,Сальдо!C$3:D$4010,2,FALSE),0)</f>
        <v>0</v>
      </c>
      <c r="G2521">
        <f>IFERROR(VLOOKUP(D2521:D3233,'Факторы ликвидности'!C$4:L$2204,2,FALSE),0)</f>
        <v>0</v>
      </c>
      <c r="H2521">
        <f>IFERROR(VLOOKUP(D2521:D3233,'Факторы ликвидности'!C$4:L$2204,3,FALSE),0)</f>
        <v>0</v>
      </c>
      <c r="I2521">
        <f>IFERROR(VLOOKUP(D2521:D3233,'Факторы ликвидности'!C$4:L$2204,4,FALSE),0)</f>
        <v>0</v>
      </c>
      <c r="J2521">
        <f>IFERROR(VLOOKUP(D2521:D3233,'Факторы ликвидности'!C$4:L$2204,5,FALSE),0)</f>
        <v>0</v>
      </c>
      <c r="K2521">
        <f>IFERROR(VLOOKUP(D2521:D3233,'Факторы ликвидности'!C$4:L$2204,6,FALSE),0)</f>
        <v>0</v>
      </c>
      <c r="L2521">
        <f>IFERROR(VLOOKUP(D2521:D3233,'Факторы ликвидности'!C$4:L$2204,7,FALSE),0)</f>
        <v>0</v>
      </c>
      <c r="M2521">
        <f>IFERROR(VLOOKUP(D2521:D3233,'Факторы ликвидности'!C$4:L$2204,8,FALSE),0)</f>
        <v>0</v>
      </c>
      <c r="N2521">
        <f>IFERROR(VLOOKUP(D2521:D3233,'Факторы ликвидности'!C$4:L$2204,10,FALSE),0)</f>
        <v>0</v>
      </c>
    </row>
    <row r="2522" spans="3:14" x14ac:dyDescent="0.3">
      <c r="C2522" s="18">
        <f t="shared" si="44"/>
        <v>1</v>
      </c>
      <c r="D2522" s="8">
        <v>41274</v>
      </c>
      <c r="E2522">
        <f>IFERROR(VLOOKUP(D2521:D3234,'Остатки на корсчетах'!B$3:D$4956,2,FALSE),0)</f>
        <v>0</v>
      </c>
      <c r="F2522">
        <f>IFERROR(VLOOKUP(D2522:D3234,Сальдо!C$3:D$4010,2,FALSE),0)</f>
        <v>0</v>
      </c>
      <c r="G2522">
        <f>IFERROR(VLOOKUP(D2522:D3234,'Факторы ликвидности'!C$4:L$2204,2,FALSE),0)</f>
        <v>0</v>
      </c>
      <c r="H2522">
        <f>IFERROR(VLOOKUP(D2522:D3234,'Факторы ликвидности'!C$4:L$2204,3,FALSE),0)</f>
        <v>0</v>
      </c>
      <c r="I2522">
        <f>IFERROR(VLOOKUP(D2522:D3234,'Факторы ликвидности'!C$4:L$2204,4,FALSE),0)</f>
        <v>0</v>
      </c>
      <c r="J2522">
        <f>IFERROR(VLOOKUP(D2522:D3234,'Факторы ликвидности'!C$4:L$2204,5,FALSE),0)</f>
        <v>0</v>
      </c>
      <c r="K2522">
        <f>IFERROR(VLOOKUP(D2522:D3234,'Факторы ликвидности'!C$4:L$2204,6,FALSE),0)</f>
        <v>0</v>
      </c>
      <c r="L2522">
        <f>IFERROR(VLOOKUP(D2522:D3234,'Факторы ликвидности'!C$4:L$2204,7,FALSE),0)</f>
        <v>0</v>
      </c>
      <c r="M2522">
        <f>IFERROR(VLOOKUP(D2522:D3234,'Факторы ликвидности'!C$4:L$2204,8,FALSE),0)</f>
        <v>0</v>
      </c>
      <c r="N2522">
        <f>IFERROR(VLOOKUP(D2522:D3234,'Факторы ликвидности'!C$4:L$2204,10,FALSE),0)</f>
        <v>0</v>
      </c>
    </row>
    <row r="2523" spans="3:14" x14ac:dyDescent="0.3">
      <c r="C2523" s="18">
        <f t="shared" si="44"/>
        <v>7</v>
      </c>
      <c r="D2523" s="19">
        <v>41273</v>
      </c>
      <c r="E2523">
        <f>IFERROR(VLOOKUP(D2522:D3235,'Остатки на корсчетах'!B$3:D$4956,2,FALSE),0)</f>
        <v>0</v>
      </c>
      <c r="F2523">
        <f>IFERROR(VLOOKUP(D2523:D3235,Сальдо!C$3:D$4010,2,FALSE),0)</f>
        <v>0</v>
      </c>
      <c r="G2523">
        <f>IFERROR(VLOOKUP(D2523:D3235,'Факторы ликвидности'!C$4:L$2204,2,FALSE),0)</f>
        <v>0</v>
      </c>
      <c r="H2523">
        <f>IFERROR(VLOOKUP(D2523:D3235,'Факторы ликвидности'!C$4:L$2204,3,FALSE),0)</f>
        <v>-0.06</v>
      </c>
      <c r="I2523">
        <f>IFERROR(VLOOKUP(D2523:D3235,'Факторы ликвидности'!C$4:L$2204,4,FALSE),0)</f>
        <v>0</v>
      </c>
      <c r="J2523">
        <f>IFERROR(VLOOKUP(D2523:D3235,'Факторы ликвидности'!C$4:L$2204,5,FALSE),0)</f>
        <v>0</v>
      </c>
      <c r="K2523">
        <f>IFERROR(VLOOKUP(D2523:D3235,'Факторы ликвидности'!C$4:L$2204,6,FALSE),0)</f>
        <v>0</v>
      </c>
      <c r="L2523">
        <f>IFERROR(VLOOKUP(D2523:D3235,'Факторы ликвидности'!C$4:L$2204,7,FALSE),0)</f>
        <v>0</v>
      </c>
      <c r="M2523">
        <f>IFERROR(VLOOKUP(D2523:D3235,'Факторы ликвидности'!C$4:L$2204,8,FALSE),0)</f>
        <v>0</v>
      </c>
      <c r="N2523">
        <f>IFERROR(VLOOKUP(D2523:D3235,'Факторы ликвидности'!C$4:L$2204,10,FALSE),0)</f>
        <v>0</v>
      </c>
    </row>
    <row r="2524" spans="3:14" x14ac:dyDescent="0.3">
      <c r="C2524" s="18">
        <f t="shared" si="44"/>
        <v>6</v>
      </c>
      <c r="D2524" s="19">
        <v>41272</v>
      </c>
      <c r="E2524">
        <f>IFERROR(VLOOKUP(D2523:D3236,'Остатки на корсчетах'!B$3:D$4956,2,FALSE),0)</f>
        <v>1366.5</v>
      </c>
      <c r="F2524">
        <f>IFERROR(VLOOKUP(D2524:D3236,Сальдо!C$3:D$4010,2,FALSE),0)</f>
        <v>123.9</v>
      </c>
      <c r="G2524">
        <f>IFERROR(VLOOKUP(D2524:D3236,'Факторы ликвидности'!C$4:L$2204,2,FALSE),0)</f>
        <v>-107.36</v>
      </c>
      <c r="H2524">
        <f>IFERROR(VLOOKUP(D2524:D3236,'Факторы ликвидности'!C$4:L$2204,3,FALSE),0)</f>
        <v>300.57</v>
      </c>
      <c r="I2524">
        <f>IFERROR(VLOOKUP(D2524:D3236,'Факторы ликвидности'!C$4:L$2204,4,FALSE),0)</f>
        <v>0</v>
      </c>
      <c r="J2524">
        <f>IFERROR(VLOOKUP(D2524:D3236,'Факторы ликвидности'!C$4:L$2204,5,FALSE),0)</f>
        <v>0</v>
      </c>
      <c r="K2524">
        <f>IFERROR(VLOOKUP(D2524:D3236,'Факторы ликвидности'!C$4:L$2204,6,FALSE),0)</f>
        <v>0</v>
      </c>
      <c r="L2524">
        <f>IFERROR(VLOOKUP(D2524:D3236,'Факторы ликвидности'!C$4:L$2204,7,FALSE),0)</f>
        <v>0</v>
      </c>
      <c r="M2524">
        <f>IFERROR(VLOOKUP(D2524:D3236,'Факторы ликвидности'!C$4:L$2204,8,FALSE),0)</f>
        <v>0</v>
      </c>
      <c r="N2524">
        <f>IFERROR(VLOOKUP(D2524:D3236,'Факторы ликвидности'!C$4:L$2204,10,FALSE),0)</f>
        <v>-203.39</v>
      </c>
    </row>
    <row r="2525" spans="3:14" x14ac:dyDescent="0.3">
      <c r="C2525" s="18">
        <f t="shared" si="44"/>
        <v>5</v>
      </c>
      <c r="D2525" s="19">
        <v>41271</v>
      </c>
      <c r="E2525">
        <f>IFERROR(VLOOKUP(D2524:D3237,'Остатки на корсчетах'!B$3:D$4956,2,FALSE),0)</f>
        <v>1121.7</v>
      </c>
      <c r="F2525">
        <f>IFERROR(VLOOKUP(D2525:D3237,Сальдо!C$3:D$4010,2,FALSE),0)</f>
        <v>-921.3</v>
      </c>
      <c r="G2525">
        <f>IFERROR(VLOOKUP(D2525:D3237,'Факторы ликвидности'!C$4:L$2204,2,FALSE),0)</f>
        <v>-126.92</v>
      </c>
      <c r="H2525">
        <f>IFERROR(VLOOKUP(D2525:D3237,'Факторы ликвидности'!C$4:L$2204,3,FALSE),0)</f>
        <v>418.14</v>
      </c>
      <c r="I2525">
        <f>IFERROR(VLOOKUP(D2525:D3237,'Факторы ликвидности'!C$4:L$2204,4,FALSE),0)</f>
        <v>0</v>
      </c>
      <c r="J2525">
        <f>IFERROR(VLOOKUP(D2525:D3237,'Факторы ликвидности'!C$4:L$2204,5,FALSE),0)</f>
        <v>0</v>
      </c>
      <c r="K2525">
        <f>IFERROR(VLOOKUP(D2525:D3237,'Факторы ликвидности'!C$4:L$2204,6,FALSE),0)</f>
        <v>0</v>
      </c>
      <c r="L2525">
        <f>IFERROR(VLOOKUP(D2525:D3237,'Факторы ликвидности'!C$4:L$2204,7,FALSE),0)</f>
        <v>0</v>
      </c>
      <c r="M2525">
        <f>IFERROR(VLOOKUP(D2525:D3237,'Факторы ликвидности'!C$4:L$2204,8,FALSE),0)</f>
        <v>0</v>
      </c>
      <c r="N2525">
        <f>IFERROR(VLOOKUP(D2525:D3237,'Факторы ликвидности'!C$4:L$2204,10,FALSE),0)</f>
        <v>-46.49</v>
      </c>
    </row>
    <row r="2526" spans="3:14" x14ac:dyDescent="0.3">
      <c r="C2526" s="18">
        <f t="shared" si="44"/>
        <v>4</v>
      </c>
      <c r="D2526" s="19">
        <v>41270</v>
      </c>
      <c r="E2526">
        <f>IFERROR(VLOOKUP(D2525:D3238,'Остатки на корсчетах'!B$3:D$4956,2,FALSE),0)</f>
        <v>998.8</v>
      </c>
      <c r="F2526">
        <f>IFERROR(VLOOKUP(D2526:D3238,Сальдо!C$3:D$4010,2,FALSE),0)</f>
        <v>-1082.2</v>
      </c>
      <c r="G2526">
        <f>IFERROR(VLOOKUP(D2526:D3238,'Факторы ликвидности'!C$4:L$2204,2,FALSE),0)</f>
        <v>-88.89</v>
      </c>
      <c r="H2526">
        <f>IFERROR(VLOOKUP(D2526:D3238,'Факторы ликвидности'!C$4:L$2204,3,FALSE),0)</f>
        <v>378.78</v>
      </c>
      <c r="I2526">
        <f>IFERROR(VLOOKUP(D2526:D3238,'Факторы ликвидности'!C$4:L$2204,4,FALSE),0)</f>
        <v>0</v>
      </c>
      <c r="J2526">
        <f>IFERROR(VLOOKUP(D2526:D3238,'Факторы ликвидности'!C$4:L$2204,5,FALSE),0)</f>
        <v>0</v>
      </c>
      <c r="K2526">
        <f>IFERROR(VLOOKUP(D2526:D3238,'Факторы ликвидности'!C$4:L$2204,6,FALSE),0)</f>
        <v>0</v>
      </c>
      <c r="L2526">
        <f>IFERROR(VLOOKUP(D2526:D3238,'Факторы ликвидности'!C$4:L$2204,7,FALSE),0)</f>
        <v>0</v>
      </c>
      <c r="M2526">
        <f>IFERROR(VLOOKUP(D2526:D3238,'Факторы ликвидности'!C$4:L$2204,8,FALSE),0)</f>
        <v>0</v>
      </c>
      <c r="N2526">
        <f>IFERROR(VLOOKUP(D2526:D3238,'Факторы ликвидности'!C$4:L$2204,10,FALSE),0)</f>
        <v>-166.98</v>
      </c>
    </row>
    <row r="2527" spans="3:14" x14ac:dyDescent="0.3">
      <c r="C2527" s="18">
        <f t="shared" si="44"/>
        <v>3</v>
      </c>
      <c r="D2527" s="19">
        <v>41269</v>
      </c>
      <c r="E2527">
        <f>IFERROR(VLOOKUP(D2526:D3239,'Остатки на корсчетах'!B$3:D$4956,2,FALSE),0)</f>
        <v>947.7</v>
      </c>
      <c r="F2527">
        <f>IFERROR(VLOOKUP(D2527:D3239,Сальдо!C$3:D$4010,2,FALSE),0)</f>
        <v>-1086.2</v>
      </c>
      <c r="G2527">
        <f>IFERROR(VLOOKUP(D2527:D3239,'Факторы ликвидности'!C$4:L$2204,2,FALSE),0)</f>
        <v>-50.18</v>
      </c>
      <c r="H2527">
        <f>IFERROR(VLOOKUP(D2527:D3239,'Факторы ликвидности'!C$4:L$2204,3,FALSE),0)</f>
        <v>197.64</v>
      </c>
      <c r="I2527">
        <f>IFERROR(VLOOKUP(D2527:D3239,'Факторы ликвидности'!C$4:L$2204,4,FALSE),0)</f>
        <v>0</v>
      </c>
      <c r="J2527">
        <f>IFERROR(VLOOKUP(D2527:D3239,'Факторы ликвидности'!C$4:L$2204,5,FALSE),0)</f>
        <v>0</v>
      </c>
      <c r="K2527">
        <f>IFERROR(VLOOKUP(D2527:D3239,'Факторы ликвидности'!C$4:L$2204,6,FALSE),0)</f>
        <v>0</v>
      </c>
      <c r="L2527">
        <f>IFERROR(VLOOKUP(D2527:D3239,'Факторы ликвидности'!C$4:L$2204,7,FALSE),0)</f>
        <v>0</v>
      </c>
      <c r="M2527">
        <f>IFERROR(VLOOKUP(D2527:D3239,'Факторы ликвидности'!C$4:L$2204,8,FALSE),0)</f>
        <v>0</v>
      </c>
      <c r="N2527">
        <f>IFERROR(VLOOKUP(D2527:D3239,'Факторы ликвидности'!C$4:L$2204,10,FALSE),0)</f>
        <v>-96.35</v>
      </c>
    </row>
    <row r="2528" spans="3:14" x14ac:dyDescent="0.3">
      <c r="C2528" s="16">
        <f t="shared" si="44"/>
        <v>2</v>
      </c>
      <c r="D2528" s="17">
        <v>41268</v>
      </c>
      <c r="E2528">
        <f>IFERROR(VLOOKUP(D2527:D3240,'Остатки на корсчетах'!B$3:D$4956,2,FALSE),0)</f>
        <v>1043.3</v>
      </c>
      <c r="F2528">
        <f>IFERROR(VLOOKUP(D2528:D3240,Сальдо!C$3:D$4010,2,FALSE),0)</f>
        <v>-513.1</v>
      </c>
      <c r="G2528">
        <f>IFERROR(VLOOKUP(D2528:D3240,'Факторы ликвидности'!C$4:L$2204,2,FALSE),0)</f>
        <v>-20.14</v>
      </c>
      <c r="H2528">
        <f>IFERROR(VLOOKUP(D2528:D3240,'Факторы ликвидности'!C$4:L$2204,3,FALSE),0)</f>
        <v>-83.3</v>
      </c>
      <c r="I2528">
        <f>IFERROR(VLOOKUP(D2528:D3240,'Факторы ликвидности'!C$4:L$2204,4,FALSE),0)</f>
        <v>0</v>
      </c>
      <c r="J2528">
        <f>IFERROR(VLOOKUP(D2528:D3240,'Факторы ликвидности'!C$4:L$2204,5,FALSE),0)</f>
        <v>0</v>
      </c>
      <c r="K2528">
        <f>IFERROR(VLOOKUP(D2528:D3240,'Факторы ликвидности'!C$4:L$2204,6,FALSE),0)</f>
        <v>0</v>
      </c>
      <c r="L2528">
        <f>IFERROR(VLOOKUP(D2528:D3240,'Факторы ликвидности'!C$4:L$2204,7,FALSE),0)</f>
        <v>0</v>
      </c>
      <c r="M2528">
        <f>IFERROR(VLOOKUP(D2528:D3240,'Факторы ликвидности'!C$4:L$2204,8,FALSE),0)</f>
        <v>0</v>
      </c>
      <c r="N2528">
        <f>IFERROR(VLOOKUP(D2528:D3240,'Факторы ликвидности'!C$4:L$2204,10,FALSE),0)</f>
        <v>7.89</v>
      </c>
    </row>
    <row r="2529" spans="3:14" x14ac:dyDescent="0.3">
      <c r="C2529" s="16">
        <f t="shared" si="44"/>
        <v>1</v>
      </c>
      <c r="D2529" s="17">
        <v>41267</v>
      </c>
      <c r="E2529">
        <f>IFERROR(VLOOKUP(D2528:D3241,'Остатки на корсчетах'!B$3:D$4956,2,FALSE),0)</f>
        <v>833.4</v>
      </c>
      <c r="F2529">
        <f>IFERROR(VLOOKUP(D2529:D3241,Сальдо!C$3:D$4010,2,FALSE),0)</f>
        <v>-677</v>
      </c>
      <c r="G2529">
        <f>IFERROR(VLOOKUP(D2529:D3241,'Факторы ликвидности'!C$4:L$2204,2,FALSE),0)</f>
        <v>-17.690000000000001</v>
      </c>
      <c r="H2529">
        <f>IFERROR(VLOOKUP(D2529:D3241,'Факторы ликвидности'!C$4:L$2204,3,FALSE),0)</f>
        <v>89.09</v>
      </c>
      <c r="I2529">
        <f>IFERROR(VLOOKUP(D2529:D3241,'Факторы ликвидности'!C$4:L$2204,4,FALSE),0)</f>
        <v>0</v>
      </c>
      <c r="J2529">
        <f>IFERROR(VLOOKUP(D2529:D3241,'Факторы ликвидности'!C$4:L$2204,5,FALSE),0)</f>
        <v>0</v>
      </c>
      <c r="K2529">
        <f>IFERROR(VLOOKUP(D2529:D3241,'Факторы ликвидности'!C$4:L$2204,6,FALSE),0)</f>
        <v>0</v>
      </c>
      <c r="L2529">
        <f>IFERROR(VLOOKUP(D2529:D3241,'Факторы ликвидности'!C$4:L$2204,7,FALSE),0)</f>
        <v>0</v>
      </c>
      <c r="M2529">
        <f>IFERROR(VLOOKUP(D2529:D3241,'Факторы ликвидности'!C$4:L$2204,8,FALSE),0)</f>
        <v>0</v>
      </c>
      <c r="N2529">
        <f>IFERROR(VLOOKUP(D2529:D3241,'Факторы ликвидности'!C$4:L$2204,10,FALSE),0)</f>
        <v>138.44</v>
      </c>
    </row>
    <row r="2530" spans="3:14" x14ac:dyDescent="0.3">
      <c r="C2530" s="16">
        <f t="shared" si="44"/>
        <v>7</v>
      </c>
      <c r="D2530" s="17">
        <v>41266</v>
      </c>
      <c r="E2530">
        <f>IFERROR(VLOOKUP(D2529:D3242,'Остатки на корсчетах'!B$3:D$4956,2,FALSE),0)</f>
        <v>0</v>
      </c>
      <c r="F2530">
        <f>IFERROR(VLOOKUP(D2530:D3242,Сальдо!C$3:D$4010,2,FALSE),0)</f>
        <v>0</v>
      </c>
      <c r="G2530">
        <f>IFERROR(VLOOKUP(D2530:D3242,'Факторы ликвидности'!C$4:L$2204,2,FALSE),0)</f>
        <v>0</v>
      </c>
      <c r="H2530">
        <f>IFERROR(VLOOKUP(D2530:D3242,'Факторы ликвидности'!C$4:L$2204,3,FALSE),0)</f>
        <v>0</v>
      </c>
      <c r="I2530">
        <f>IFERROR(VLOOKUP(D2530:D3242,'Факторы ликвидности'!C$4:L$2204,4,FALSE),0)</f>
        <v>0</v>
      </c>
      <c r="J2530">
        <f>IFERROR(VLOOKUP(D2530:D3242,'Факторы ликвидности'!C$4:L$2204,5,FALSE),0)</f>
        <v>0</v>
      </c>
      <c r="K2530">
        <f>IFERROR(VLOOKUP(D2530:D3242,'Факторы ликвидности'!C$4:L$2204,6,FALSE),0)</f>
        <v>0</v>
      </c>
      <c r="L2530">
        <f>IFERROR(VLOOKUP(D2530:D3242,'Факторы ликвидности'!C$4:L$2204,7,FALSE),0)</f>
        <v>0</v>
      </c>
      <c r="M2530">
        <f>IFERROR(VLOOKUP(D2530:D3242,'Факторы ликвидности'!C$4:L$2204,8,FALSE),0)</f>
        <v>0</v>
      </c>
      <c r="N2530">
        <f>IFERROR(VLOOKUP(D2530:D3242,'Факторы ликвидности'!C$4:L$2204,10,FALSE),0)</f>
        <v>0</v>
      </c>
    </row>
    <row r="2531" spans="3:14" x14ac:dyDescent="0.3">
      <c r="C2531" s="16">
        <f t="shared" si="44"/>
        <v>6</v>
      </c>
      <c r="D2531" s="17">
        <v>41265</v>
      </c>
      <c r="E2531">
        <f>IFERROR(VLOOKUP(D2530:D3243,'Остатки на корсчетах'!B$3:D$4956,2,FALSE),0)</f>
        <v>0</v>
      </c>
      <c r="F2531">
        <f>IFERROR(VLOOKUP(D2531:D3243,Сальдо!C$3:D$4010,2,FALSE),0)</f>
        <v>0</v>
      </c>
      <c r="G2531">
        <f>IFERROR(VLOOKUP(D2531:D3243,'Факторы ликвидности'!C$4:L$2204,2,FALSE),0)</f>
        <v>0</v>
      </c>
      <c r="H2531">
        <f>IFERROR(VLOOKUP(D2531:D3243,'Факторы ликвидности'!C$4:L$2204,3,FALSE),0)</f>
        <v>0</v>
      </c>
      <c r="I2531">
        <f>IFERROR(VLOOKUP(D2531:D3243,'Факторы ликвидности'!C$4:L$2204,4,FALSE),0)</f>
        <v>0</v>
      </c>
      <c r="J2531">
        <f>IFERROR(VLOOKUP(D2531:D3243,'Факторы ликвидности'!C$4:L$2204,5,FALSE),0)</f>
        <v>0</v>
      </c>
      <c r="K2531">
        <f>IFERROR(VLOOKUP(D2531:D3243,'Факторы ликвидности'!C$4:L$2204,6,FALSE),0)</f>
        <v>0</v>
      </c>
      <c r="L2531">
        <f>IFERROR(VLOOKUP(D2531:D3243,'Факторы ликвидности'!C$4:L$2204,7,FALSE),0)</f>
        <v>0</v>
      </c>
      <c r="M2531">
        <f>IFERROR(VLOOKUP(D2531:D3243,'Факторы ликвидности'!C$4:L$2204,8,FALSE),0)</f>
        <v>0</v>
      </c>
      <c r="N2531">
        <f>IFERROR(VLOOKUP(D2531:D3243,'Факторы ликвидности'!C$4:L$2204,10,FALSE),0)</f>
        <v>0</v>
      </c>
    </row>
    <row r="2532" spans="3:14" x14ac:dyDescent="0.3">
      <c r="C2532" s="16">
        <f t="shared" si="44"/>
        <v>5</v>
      </c>
      <c r="D2532" s="17">
        <v>41264</v>
      </c>
      <c r="E2532">
        <f>IFERROR(VLOOKUP(D2531:D3244,'Остатки на корсчетах'!B$3:D$4956,2,FALSE),0)</f>
        <v>911.2</v>
      </c>
      <c r="F2532">
        <f>IFERROR(VLOOKUP(D2532:D3244,Сальдо!C$3:D$4010,2,FALSE),0)</f>
        <v>-652.20000000000005</v>
      </c>
      <c r="G2532">
        <f>IFERROR(VLOOKUP(D2532:D3244,'Факторы ликвидности'!C$4:L$2204,2,FALSE),0)</f>
        <v>-55.28</v>
      </c>
      <c r="H2532">
        <f>IFERROR(VLOOKUP(D2532:D3244,'Факторы ликвидности'!C$4:L$2204,3,FALSE),0)</f>
        <v>-33.43</v>
      </c>
      <c r="I2532">
        <f>IFERROR(VLOOKUP(D2532:D3244,'Факторы ликвидности'!C$4:L$2204,4,FALSE),0)</f>
        <v>0</v>
      </c>
      <c r="J2532">
        <f>IFERROR(VLOOKUP(D2532:D3244,'Факторы ликвидности'!C$4:L$2204,5,FALSE),0)</f>
        <v>0</v>
      </c>
      <c r="K2532">
        <f>IFERROR(VLOOKUP(D2532:D3244,'Факторы ликвидности'!C$4:L$2204,6,FALSE),0)</f>
        <v>0</v>
      </c>
      <c r="L2532">
        <f>IFERROR(VLOOKUP(D2532:D3244,'Факторы ликвидности'!C$4:L$2204,7,FALSE),0)</f>
        <v>0</v>
      </c>
      <c r="M2532">
        <f>IFERROR(VLOOKUP(D2532:D3244,'Факторы ликвидности'!C$4:L$2204,8,FALSE),0)</f>
        <v>0</v>
      </c>
      <c r="N2532">
        <f>IFERROR(VLOOKUP(D2532:D3244,'Факторы ликвидности'!C$4:L$2204,10,FALSE),0)</f>
        <v>10.94</v>
      </c>
    </row>
    <row r="2533" spans="3:14" x14ac:dyDescent="0.3">
      <c r="C2533" s="16">
        <f t="shared" si="44"/>
        <v>4</v>
      </c>
      <c r="D2533" s="17">
        <v>41263</v>
      </c>
      <c r="E2533">
        <f>IFERROR(VLOOKUP(D2532:D3245,'Остатки на корсчетах'!B$3:D$4956,2,FALSE),0)</f>
        <v>805.7</v>
      </c>
      <c r="F2533">
        <f>IFERROR(VLOOKUP(D2533:D3245,Сальдо!C$3:D$4010,2,FALSE),0)</f>
        <v>-547.1</v>
      </c>
      <c r="G2533">
        <f>IFERROR(VLOOKUP(D2533:D3245,'Факторы ликвидности'!C$4:L$2204,2,FALSE),0)</f>
        <v>-40.26</v>
      </c>
      <c r="H2533">
        <f>IFERROR(VLOOKUP(D2533:D3245,'Факторы ликвидности'!C$4:L$2204,3,FALSE),0)</f>
        <v>43.16</v>
      </c>
      <c r="I2533">
        <f>IFERROR(VLOOKUP(D2533:D3245,'Факторы ликвидности'!C$4:L$2204,4,FALSE),0)</f>
        <v>0</v>
      </c>
      <c r="J2533">
        <f>IFERROR(VLOOKUP(D2533:D3245,'Факторы ликвидности'!C$4:L$2204,5,FALSE),0)</f>
        <v>0</v>
      </c>
      <c r="K2533">
        <f>IFERROR(VLOOKUP(D2533:D3245,'Факторы ликвидности'!C$4:L$2204,6,FALSE),0)</f>
        <v>0</v>
      </c>
      <c r="L2533">
        <f>IFERROR(VLOOKUP(D2533:D3245,'Факторы ликвидности'!C$4:L$2204,7,FALSE),0)</f>
        <v>0</v>
      </c>
      <c r="M2533">
        <f>IFERROR(VLOOKUP(D2533:D3245,'Факторы ликвидности'!C$4:L$2204,8,FALSE),0)</f>
        <v>0</v>
      </c>
      <c r="N2533">
        <f>IFERROR(VLOOKUP(D2533:D3245,'Факторы ликвидности'!C$4:L$2204,10,FALSE),0)</f>
        <v>102.6</v>
      </c>
    </row>
    <row r="2534" spans="3:14" x14ac:dyDescent="0.3">
      <c r="C2534" s="16">
        <f t="shared" si="44"/>
        <v>3</v>
      </c>
      <c r="D2534" s="17">
        <v>41262</v>
      </c>
      <c r="E2534">
        <f>IFERROR(VLOOKUP(D2533:D3246,'Остатки на корсчетах'!B$3:D$4956,2,FALSE),0)</f>
        <v>964</v>
      </c>
      <c r="F2534">
        <f>IFERROR(VLOOKUP(D2534:D3246,Сальдо!C$3:D$4010,2,FALSE),0)</f>
        <v>-679.9</v>
      </c>
      <c r="G2534">
        <f>IFERROR(VLOOKUP(D2534:D3246,'Факторы ликвидности'!C$4:L$2204,2,FALSE),0)</f>
        <v>-18.260000000000002</v>
      </c>
      <c r="H2534">
        <f>IFERROR(VLOOKUP(D2534:D3246,'Факторы ликвидности'!C$4:L$2204,3,FALSE),0)</f>
        <v>7.77</v>
      </c>
      <c r="I2534">
        <f>IFERROR(VLOOKUP(D2534:D3246,'Факторы ликвидности'!C$4:L$2204,4,FALSE),0)</f>
        <v>0</v>
      </c>
      <c r="J2534">
        <f>IFERROR(VLOOKUP(D2534:D3246,'Факторы ликвидности'!C$4:L$2204,5,FALSE),0)</f>
        <v>0</v>
      </c>
      <c r="K2534">
        <f>IFERROR(VLOOKUP(D2534:D3246,'Факторы ликвидности'!C$4:L$2204,6,FALSE),0)</f>
        <v>0</v>
      </c>
      <c r="L2534">
        <f>IFERROR(VLOOKUP(D2534:D3246,'Факторы ликвидности'!C$4:L$2204,7,FALSE),0)</f>
        <v>0</v>
      </c>
      <c r="M2534">
        <f>IFERROR(VLOOKUP(D2534:D3246,'Факторы ликвидности'!C$4:L$2204,8,FALSE),0)</f>
        <v>0</v>
      </c>
      <c r="N2534">
        <f>IFERROR(VLOOKUP(D2534:D3246,'Факторы ликвидности'!C$4:L$2204,10,FALSE),0)</f>
        <v>-147.82</v>
      </c>
    </row>
    <row r="2535" spans="3:14" x14ac:dyDescent="0.3">
      <c r="C2535" s="18">
        <f t="shared" si="44"/>
        <v>2</v>
      </c>
      <c r="D2535" s="8">
        <v>41261</v>
      </c>
      <c r="E2535">
        <f>IFERROR(VLOOKUP(D2534:D3247,'Остатки на корсчетах'!B$3:D$4956,2,FALSE),0)</f>
        <v>823.5</v>
      </c>
      <c r="F2535">
        <f>IFERROR(VLOOKUP(D2535:D3247,Сальдо!C$3:D$4010,2,FALSE),0)</f>
        <v>-609.4</v>
      </c>
      <c r="G2535">
        <f>IFERROR(VLOOKUP(D2535:D3247,'Факторы ликвидности'!C$4:L$2204,2,FALSE),0)</f>
        <v>-17.149999999999999</v>
      </c>
      <c r="H2535">
        <f>IFERROR(VLOOKUP(D2535:D3247,'Факторы ликвидности'!C$4:L$2204,3,FALSE),0)</f>
        <v>52.89</v>
      </c>
      <c r="I2535">
        <f>IFERROR(VLOOKUP(D2535:D3247,'Факторы ликвидности'!C$4:L$2204,4,FALSE),0)</f>
        <v>0</v>
      </c>
      <c r="J2535">
        <f>IFERROR(VLOOKUP(D2535:D3247,'Факторы ликвидности'!C$4:L$2204,5,FALSE),0)</f>
        <v>0</v>
      </c>
      <c r="K2535">
        <f>IFERROR(VLOOKUP(D2535:D3247,'Факторы ликвидности'!C$4:L$2204,6,FALSE),0)</f>
        <v>0</v>
      </c>
      <c r="L2535">
        <f>IFERROR(VLOOKUP(D2535:D3247,'Факторы ликвидности'!C$4:L$2204,7,FALSE),0)</f>
        <v>0</v>
      </c>
      <c r="M2535">
        <f>IFERROR(VLOOKUP(D2535:D3247,'Факторы ликвидности'!C$4:L$2204,8,FALSE),0)</f>
        <v>-5.78</v>
      </c>
      <c r="N2535">
        <f>IFERROR(VLOOKUP(D2535:D3247,'Факторы ликвидности'!C$4:L$2204,10,FALSE),0)</f>
        <v>110.5</v>
      </c>
    </row>
    <row r="2536" spans="3:14" x14ac:dyDescent="0.3">
      <c r="C2536" s="18">
        <f t="shared" si="44"/>
        <v>1</v>
      </c>
      <c r="D2536" s="8">
        <v>41260</v>
      </c>
      <c r="E2536">
        <f>IFERROR(VLOOKUP(D2535:D3248,'Остатки на корсчетах'!B$3:D$4956,2,FALSE),0)</f>
        <v>715.2</v>
      </c>
      <c r="F2536">
        <f>IFERROR(VLOOKUP(D2536:D3248,Сальдо!C$3:D$4010,2,FALSE),0)</f>
        <v>-489.1</v>
      </c>
      <c r="G2536">
        <f>IFERROR(VLOOKUP(D2536:D3248,'Факторы ликвидности'!C$4:L$2204,2,FALSE),0)</f>
        <v>-1.79</v>
      </c>
      <c r="H2536">
        <f>IFERROR(VLOOKUP(D2536:D3248,'Факторы ликвидности'!C$4:L$2204,3,FALSE),0)</f>
        <v>-10.81</v>
      </c>
      <c r="I2536">
        <f>IFERROR(VLOOKUP(D2536:D3248,'Факторы ликвидности'!C$4:L$2204,4,FALSE),0)</f>
        <v>0</v>
      </c>
      <c r="J2536">
        <f>IFERROR(VLOOKUP(D2536:D3248,'Факторы ликвидности'!C$4:L$2204,5,FALSE),0)</f>
        <v>0</v>
      </c>
      <c r="K2536">
        <f>IFERROR(VLOOKUP(D2536:D3248,'Факторы ликвидности'!C$4:L$2204,6,FALSE),0)</f>
        <v>0</v>
      </c>
      <c r="L2536">
        <f>IFERROR(VLOOKUP(D2536:D3248,'Факторы ликвидности'!C$4:L$2204,7,FALSE),0)</f>
        <v>0</v>
      </c>
      <c r="M2536">
        <f>IFERROR(VLOOKUP(D2536:D3248,'Факторы ликвидности'!C$4:L$2204,8,FALSE),0)</f>
        <v>-0.13</v>
      </c>
      <c r="N2536">
        <f>IFERROR(VLOOKUP(D2536:D3248,'Факторы ликвидности'!C$4:L$2204,10,FALSE),0)</f>
        <v>121.02</v>
      </c>
    </row>
    <row r="2537" spans="3:14" x14ac:dyDescent="0.3">
      <c r="C2537" s="18">
        <f t="shared" si="44"/>
        <v>7</v>
      </c>
      <c r="D2537" s="19">
        <v>41259</v>
      </c>
      <c r="E2537">
        <f>IFERROR(VLOOKUP(D2536:D3249,'Остатки на корсчетах'!B$3:D$4956,2,FALSE),0)</f>
        <v>0</v>
      </c>
      <c r="F2537">
        <f>IFERROR(VLOOKUP(D2537:D3249,Сальдо!C$3:D$4010,2,FALSE),0)</f>
        <v>0</v>
      </c>
      <c r="G2537">
        <f>IFERROR(VLOOKUP(D2537:D3249,'Факторы ликвидности'!C$4:L$2204,2,FALSE),0)</f>
        <v>0</v>
      </c>
      <c r="H2537">
        <f>IFERROR(VLOOKUP(D2537:D3249,'Факторы ликвидности'!C$4:L$2204,3,FALSE),0)</f>
        <v>0</v>
      </c>
      <c r="I2537">
        <f>IFERROR(VLOOKUP(D2537:D3249,'Факторы ликвидности'!C$4:L$2204,4,FALSE),0)</f>
        <v>0</v>
      </c>
      <c r="J2537">
        <f>IFERROR(VLOOKUP(D2537:D3249,'Факторы ликвидности'!C$4:L$2204,5,FALSE),0)</f>
        <v>0</v>
      </c>
      <c r="K2537">
        <f>IFERROR(VLOOKUP(D2537:D3249,'Факторы ликвидности'!C$4:L$2204,6,FALSE),0)</f>
        <v>0</v>
      </c>
      <c r="L2537">
        <f>IFERROR(VLOOKUP(D2537:D3249,'Факторы ликвидности'!C$4:L$2204,7,FALSE),0)</f>
        <v>0</v>
      </c>
      <c r="M2537">
        <f>IFERROR(VLOOKUP(D2537:D3249,'Факторы ликвидности'!C$4:L$2204,8,FALSE),0)</f>
        <v>0</v>
      </c>
      <c r="N2537">
        <f>IFERROR(VLOOKUP(D2537:D3249,'Факторы ликвидности'!C$4:L$2204,10,FALSE),0)</f>
        <v>0</v>
      </c>
    </row>
    <row r="2538" spans="3:14" x14ac:dyDescent="0.3">
      <c r="C2538" s="18">
        <f t="shared" si="44"/>
        <v>6</v>
      </c>
      <c r="D2538" s="19">
        <v>41258</v>
      </c>
      <c r="E2538">
        <f>IFERROR(VLOOKUP(D2537:D3250,'Остатки на корсчетах'!B$3:D$4956,2,FALSE),0)</f>
        <v>0</v>
      </c>
      <c r="F2538">
        <f>IFERROR(VLOOKUP(D2538:D3250,Сальдо!C$3:D$4010,2,FALSE),0)</f>
        <v>0</v>
      </c>
      <c r="G2538">
        <f>IFERROR(VLOOKUP(D2538:D3250,'Факторы ликвидности'!C$4:L$2204,2,FALSE),0)</f>
        <v>0</v>
      </c>
      <c r="H2538">
        <f>IFERROR(VLOOKUP(D2538:D3250,'Факторы ликвидности'!C$4:L$2204,3,FALSE),0)</f>
        <v>0</v>
      </c>
      <c r="I2538">
        <f>IFERROR(VLOOKUP(D2538:D3250,'Факторы ликвидности'!C$4:L$2204,4,FALSE),0)</f>
        <v>0</v>
      </c>
      <c r="J2538">
        <f>IFERROR(VLOOKUP(D2538:D3250,'Факторы ликвидности'!C$4:L$2204,5,FALSE),0)</f>
        <v>0</v>
      </c>
      <c r="K2538">
        <f>IFERROR(VLOOKUP(D2538:D3250,'Факторы ликвидности'!C$4:L$2204,6,FALSE),0)</f>
        <v>0</v>
      </c>
      <c r="L2538">
        <f>IFERROR(VLOOKUP(D2538:D3250,'Факторы ликвидности'!C$4:L$2204,7,FALSE),0)</f>
        <v>0</v>
      </c>
      <c r="M2538">
        <f>IFERROR(VLOOKUP(D2538:D3250,'Факторы ликвидности'!C$4:L$2204,8,FALSE),0)</f>
        <v>0</v>
      </c>
      <c r="N2538">
        <f>IFERROR(VLOOKUP(D2538:D3250,'Факторы ликвидности'!C$4:L$2204,10,FALSE),0)</f>
        <v>0</v>
      </c>
    </row>
    <row r="2539" spans="3:14" x14ac:dyDescent="0.3">
      <c r="C2539" s="18">
        <f t="shared" si="44"/>
        <v>5</v>
      </c>
      <c r="D2539" s="19">
        <v>41257</v>
      </c>
      <c r="E2539">
        <f>IFERROR(VLOOKUP(D2538:D3251,'Остатки на корсчетах'!B$3:D$4956,2,FALSE),0)</f>
        <v>707.3</v>
      </c>
      <c r="F2539">
        <f>IFERROR(VLOOKUP(D2539:D3251,Сальдо!C$3:D$4010,2,FALSE),0)</f>
        <v>-435.4</v>
      </c>
      <c r="G2539">
        <f>IFERROR(VLOOKUP(D2539:D3251,'Факторы ликвидности'!C$4:L$2204,2,FALSE),0)</f>
        <v>-65.58</v>
      </c>
      <c r="H2539">
        <f>IFERROR(VLOOKUP(D2539:D3251,'Факторы ликвидности'!C$4:L$2204,3,FALSE),0)</f>
        <v>45.26</v>
      </c>
      <c r="I2539">
        <f>IFERROR(VLOOKUP(D2539:D3251,'Факторы ликвидности'!C$4:L$2204,4,FALSE),0)</f>
        <v>0</v>
      </c>
      <c r="J2539">
        <f>IFERROR(VLOOKUP(D2539:D3251,'Факторы ликвидности'!C$4:L$2204,5,FALSE),0)</f>
        <v>0</v>
      </c>
      <c r="K2539">
        <f>IFERROR(VLOOKUP(D2539:D3251,'Факторы ликвидности'!C$4:L$2204,6,FALSE),0)</f>
        <v>0</v>
      </c>
      <c r="L2539">
        <f>IFERROR(VLOOKUP(D2539:D3251,'Факторы ликвидности'!C$4:L$2204,7,FALSE),0)</f>
        <v>0</v>
      </c>
      <c r="M2539">
        <f>IFERROR(VLOOKUP(D2539:D3251,'Факторы ликвидности'!C$4:L$2204,8,FALSE),0)</f>
        <v>-0.14000000000000001</v>
      </c>
      <c r="N2539">
        <f>IFERROR(VLOOKUP(D2539:D3251,'Факторы ликвидности'!C$4:L$2204,10,FALSE),0)</f>
        <v>28.44</v>
      </c>
    </row>
    <row r="2540" spans="3:14" x14ac:dyDescent="0.3">
      <c r="C2540" s="18">
        <f t="shared" si="44"/>
        <v>4</v>
      </c>
      <c r="D2540" s="19">
        <v>41256</v>
      </c>
      <c r="E2540">
        <f>IFERROR(VLOOKUP(D2539:D3252,'Остатки на корсчетах'!B$3:D$4956,2,FALSE),0)</f>
        <v>835.8</v>
      </c>
      <c r="F2540">
        <f>IFERROR(VLOOKUP(D2540:D3252,Сальдо!C$3:D$4010,2,FALSE),0)</f>
        <v>-520.9</v>
      </c>
      <c r="G2540">
        <f>IFERROR(VLOOKUP(D2540:D3252,'Факторы ликвидности'!C$4:L$2204,2,FALSE),0)</f>
        <v>-45.76</v>
      </c>
      <c r="H2540">
        <f>IFERROR(VLOOKUP(D2540:D3252,'Факторы ликвидности'!C$4:L$2204,3,FALSE),0)</f>
        <v>23.83</v>
      </c>
      <c r="I2540">
        <f>IFERROR(VLOOKUP(D2540:D3252,'Факторы ликвидности'!C$4:L$2204,4,FALSE),0)</f>
        <v>0</v>
      </c>
      <c r="J2540">
        <f>IFERROR(VLOOKUP(D2540:D3252,'Факторы ликвидности'!C$4:L$2204,5,FALSE),0)</f>
        <v>0</v>
      </c>
      <c r="K2540">
        <f>IFERROR(VLOOKUP(D2540:D3252,'Факторы ликвидности'!C$4:L$2204,6,FALSE),0)</f>
        <v>0</v>
      </c>
      <c r="L2540">
        <f>IFERROR(VLOOKUP(D2540:D3252,'Факторы ликвидности'!C$4:L$2204,7,FALSE),0)</f>
        <v>0</v>
      </c>
      <c r="M2540">
        <f>IFERROR(VLOOKUP(D2540:D3252,'Факторы ликвидности'!C$4:L$2204,8,FALSE),0)</f>
        <v>0</v>
      </c>
      <c r="N2540">
        <f>IFERROR(VLOOKUP(D2540:D3252,'Факторы ликвидности'!C$4:L$2204,10,FALSE),0)</f>
        <v>-106.65</v>
      </c>
    </row>
    <row r="2541" spans="3:14" x14ac:dyDescent="0.3">
      <c r="C2541" s="18">
        <f t="shared" si="44"/>
        <v>3</v>
      </c>
      <c r="D2541" s="19">
        <v>41255</v>
      </c>
      <c r="E2541">
        <f>IFERROR(VLOOKUP(D2540:D3253,'Остатки на корсчетах'!B$3:D$4956,2,FALSE),0)</f>
        <v>841.7</v>
      </c>
      <c r="F2541">
        <f>IFERROR(VLOOKUP(D2541:D3253,Сальдо!C$3:D$4010,2,FALSE),0)</f>
        <v>-472.4</v>
      </c>
      <c r="G2541">
        <f>IFERROR(VLOOKUP(D2541:D3253,'Факторы ликвидности'!C$4:L$2204,2,FALSE),0)</f>
        <v>-31.83</v>
      </c>
      <c r="H2541">
        <f>IFERROR(VLOOKUP(D2541:D3253,'Факторы ликвидности'!C$4:L$2204,3,FALSE),0)</f>
        <v>2.5</v>
      </c>
      <c r="I2541">
        <f>IFERROR(VLOOKUP(D2541:D3253,'Факторы ликвидности'!C$4:L$2204,4,FALSE),0)</f>
        <v>0</v>
      </c>
      <c r="J2541">
        <f>IFERROR(VLOOKUP(D2541:D3253,'Факторы ликвидности'!C$4:L$2204,5,FALSE),0)</f>
        <v>0</v>
      </c>
      <c r="K2541">
        <f>IFERROR(VLOOKUP(D2541:D3253,'Факторы ликвидности'!C$4:L$2204,6,FALSE),0)</f>
        <v>0</v>
      </c>
      <c r="L2541">
        <f>IFERROR(VLOOKUP(D2541:D3253,'Факторы ликвидности'!C$4:L$2204,7,FALSE),0)</f>
        <v>0</v>
      </c>
      <c r="M2541">
        <f>IFERROR(VLOOKUP(D2541:D3253,'Факторы ликвидности'!C$4:L$2204,8,FALSE),0)</f>
        <v>0</v>
      </c>
      <c r="N2541">
        <f>IFERROR(VLOOKUP(D2541:D3253,'Факторы ликвидности'!C$4:L$2204,10,FALSE),0)</f>
        <v>23.44</v>
      </c>
    </row>
    <row r="2542" spans="3:14" x14ac:dyDescent="0.3">
      <c r="C2542" s="16">
        <f t="shared" si="44"/>
        <v>2</v>
      </c>
      <c r="D2542" s="17">
        <v>41254</v>
      </c>
      <c r="E2542">
        <f>IFERROR(VLOOKUP(D2541:D3254,'Остатки на корсчетах'!B$3:D$4956,2,FALSE),0)</f>
        <v>768.9</v>
      </c>
      <c r="F2542">
        <f>IFERROR(VLOOKUP(D2542:D3254,Сальдо!C$3:D$4010,2,FALSE),0)</f>
        <v>-331.4</v>
      </c>
      <c r="G2542">
        <f>IFERROR(VLOOKUP(D2542:D3254,'Факторы ликвидности'!C$4:L$2204,2,FALSE),0)</f>
        <v>-19.03</v>
      </c>
      <c r="H2542">
        <f>IFERROR(VLOOKUP(D2542:D3254,'Факторы ликвидности'!C$4:L$2204,3,FALSE),0)</f>
        <v>33.11</v>
      </c>
      <c r="I2542">
        <f>IFERROR(VLOOKUP(D2542:D3254,'Факторы ликвидности'!C$4:L$2204,4,FALSE),0)</f>
        <v>0</v>
      </c>
      <c r="J2542">
        <f>IFERROR(VLOOKUP(D2542:D3254,'Факторы ликвидности'!C$4:L$2204,5,FALSE),0)</f>
        <v>0</v>
      </c>
      <c r="K2542">
        <f>IFERROR(VLOOKUP(D2542:D3254,'Факторы ликвидности'!C$4:L$2204,6,FALSE),0)</f>
        <v>0</v>
      </c>
      <c r="L2542">
        <f>IFERROR(VLOOKUP(D2542:D3254,'Факторы ликвидности'!C$4:L$2204,7,FALSE),0)</f>
        <v>0</v>
      </c>
      <c r="M2542">
        <f>IFERROR(VLOOKUP(D2542:D3254,'Факторы ликвидности'!C$4:L$2204,8,FALSE),0)</f>
        <v>0</v>
      </c>
      <c r="N2542">
        <f>IFERROR(VLOOKUP(D2542:D3254,'Факторы ликвидности'!C$4:L$2204,10,FALSE),0)</f>
        <v>58.73</v>
      </c>
    </row>
    <row r="2543" spans="3:14" x14ac:dyDescent="0.3">
      <c r="C2543" s="16">
        <f t="shared" si="44"/>
        <v>1</v>
      </c>
      <c r="D2543" s="17">
        <v>41253</v>
      </c>
      <c r="E2543">
        <f>IFERROR(VLOOKUP(D2542:D3255,'Остатки на корсчетах'!B$3:D$4956,2,FALSE),0)</f>
        <v>566</v>
      </c>
      <c r="F2543">
        <f>IFERROR(VLOOKUP(D2543:D3255,Сальдо!C$3:D$4010,2,FALSE),0)</f>
        <v>-156.4</v>
      </c>
      <c r="G2543">
        <f>IFERROR(VLOOKUP(D2543:D3255,'Факторы ликвидности'!C$4:L$2204,2,FALSE),0)</f>
        <v>-0.52</v>
      </c>
      <c r="H2543">
        <f>IFERROR(VLOOKUP(D2543:D3255,'Факторы ликвидности'!C$4:L$2204,3,FALSE),0)</f>
        <v>11.31</v>
      </c>
      <c r="I2543">
        <f>IFERROR(VLOOKUP(D2543:D3255,'Факторы ликвидности'!C$4:L$2204,4,FALSE),0)</f>
        <v>0</v>
      </c>
      <c r="J2543">
        <f>IFERROR(VLOOKUP(D2543:D3255,'Факторы ликвидности'!C$4:L$2204,5,FALSE),0)</f>
        <v>0</v>
      </c>
      <c r="K2543">
        <f>IFERROR(VLOOKUP(D2543:D3255,'Факторы ликвидности'!C$4:L$2204,6,FALSE),0)</f>
        <v>0</v>
      </c>
      <c r="L2543">
        <f>IFERROR(VLOOKUP(D2543:D3255,'Факторы ликвидности'!C$4:L$2204,7,FALSE),0)</f>
        <v>0</v>
      </c>
      <c r="M2543">
        <f>IFERROR(VLOOKUP(D2543:D3255,'Факторы ликвидности'!C$4:L$2204,8,FALSE),0)</f>
        <v>0</v>
      </c>
      <c r="N2543">
        <f>IFERROR(VLOOKUP(D2543:D3255,'Факторы ликвидности'!C$4:L$2204,10,FALSE),0)</f>
        <v>192.18</v>
      </c>
    </row>
    <row r="2544" spans="3:14" x14ac:dyDescent="0.3">
      <c r="C2544" s="16">
        <f t="shared" si="44"/>
        <v>7</v>
      </c>
      <c r="D2544" s="17">
        <v>41252</v>
      </c>
      <c r="E2544">
        <f>IFERROR(VLOOKUP(D2543:D3256,'Остатки на корсчетах'!B$3:D$4956,2,FALSE),0)</f>
        <v>0</v>
      </c>
      <c r="F2544">
        <f>IFERROR(VLOOKUP(D2544:D3256,Сальдо!C$3:D$4010,2,FALSE),0)</f>
        <v>0</v>
      </c>
      <c r="G2544">
        <f>IFERROR(VLOOKUP(D2544:D3256,'Факторы ликвидности'!C$4:L$2204,2,FALSE),0)</f>
        <v>0</v>
      </c>
      <c r="H2544">
        <f>IFERROR(VLOOKUP(D2544:D3256,'Факторы ликвидности'!C$4:L$2204,3,FALSE),0)</f>
        <v>0</v>
      </c>
      <c r="I2544">
        <f>IFERROR(VLOOKUP(D2544:D3256,'Факторы ликвидности'!C$4:L$2204,4,FALSE),0)</f>
        <v>0</v>
      </c>
      <c r="J2544">
        <f>IFERROR(VLOOKUP(D2544:D3256,'Факторы ликвидности'!C$4:L$2204,5,FALSE),0)</f>
        <v>0</v>
      </c>
      <c r="K2544">
        <f>IFERROR(VLOOKUP(D2544:D3256,'Факторы ликвидности'!C$4:L$2204,6,FALSE),0)</f>
        <v>0</v>
      </c>
      <c r="L2544">
        <f>IFERROR(VLOOKUP(D2544:D3256,'Факторы ликвидности'!C$4:L$2204,7,FALSE),0)</f>
        <v>0</v>
      </c>
      <c r="M2544">
        <f>IFERROR(VLOOKUP(D2544:D3256,'Факторы ликвидности'!C$4:L$2204,8,FALSE),0)</f>
        <v>0</v>
      </c>
      <c r="N2544">
        <f>IFERROR(VLOOKUP(D2544:D3256,'Факторы ликвидности'!C$4:L$2204,10,FALSE),0)</f>
        <v>0</v>
      </c>
    </row>
    <row r="2545" spans="3:14" x14ac:dyDescent="0.3">
      <c r="C2545" s="16">
        <f t="shared" si="44"/>
        <v>6</v>
      </c>
      <c r="D2545" s="17">
        <v>41251</v>
      </c>
      <c r="E2545">
        <f>IFERROR(VLOOKUP(D2544:D3257,'Остатки на корсчетах'!B$3:D$4956,2,FALSE),0)</f>
        <v>0</v>
      </c>
      <c r="F2545">
        <f>IFERROR(VLOOKUP(D2545:D3257,Сальдо!C$3:D$4010,2,FALSE),0)</f>
        <v>0</v>
      </c>
      <c r="G2545">
        <f>IFERROR(VLOOKUP(D2545:D3257,'Факторы ликвидности'!C$4:L$2204,2,FALSE),0)</f>
        <v>0</v>
      </c>
      <c r="H2545">
        <f>IFERROR(VLOOKUP(D2545:D3257,'Факторы ликвидности'!C$4:L$2204,3,FALSE),0)</f>
        <v>0</v>
      </c>
      <c r="I2545">
        <f>IFERROR(VLOOKUP(D2545:D3257,'Факторы ликвидности'!C$4:L$2204,4,FALSE),0)</f>
        <v>0</v>
      </c>
      <c r="J2545">
        <f>IFERROR(VLOOKUP(D2545:D3257,'Факторы ликвидности'!C$4:L$2204,5,FALSE),0)</f>
        <v>0</v>
      </c>
      <c r="K2545">
        <f>IFERROR(VLOOKUP(D2545:D3257,'Факторы ликвидности'!C$4:L$2204,6,FALSE),0)</f>
        <v>0</v>
      </c>
      <c r="L2545">
        <f>IFERROR(VLOOKUP(D2545:D3257,'Факторы ликвидности'!C$4:L$2204,7,FALSE),0)</f>
        <v>0</v>
      </c>
      <c r="M2545">
        <f>IFERROR(VLOOKUP(D2545:D3257,'Факторы ликвидности'!C$4:L$2204,8,FALSE),0)</f>
        <v>0</v>
      </c>
      <c r="N2545">
        <f>IFERROR(VLOOKUP(D2545:D3257,'Факторы ликвидности'!C$4:L$2204,10,FALSE),0)</f>
        <v>0</v>
      </c>
    </row>
    <row r="2546" spans="3:14" x14ac:dyDescent="0.3">
      <c r="C2546" s="16">
        <f t="shared" si="44"/>
        <v>5</v>
      </c>
      <c r="D2546" s="17">
        <v>41250</v>
      </c>
      <c r="E2546">
        <f>IFERROR(VLOOKUP(D2545:D3258,'Остатки на корсчетах'!B$3:D$4956,2,FALSE),0)</f>
        <v>612.1</v>
      </c>
      <c r="F2546">
        <f>IFERROR(VLOOKUP(D2546:D3258,Сальдо!C$3:D$4010,2,FALSE),0)</f>
        <v>-212</v>
      </c>
      <c r="G2546">
        <f>IFERROR(VLOOKUP(D2546:D3258,'Факторы ликвидности'!C$4:L$2204,2,FALSE),0)</f>
        <v>-48.9</v>
      </c>
      <c r="H2546">
        <f>IFERROR(VLOOKUP(D2546:D3258,'Факторы ликвидности'!C$4:L$2204,3,FALSE),0)</f>
        <v>57.4</v>
      </c>
      <c r="I2546">
        <f>IFERROR(VLOOKUP(D2546:D3258,'Факторы ликвидности'!C$4:L$2204,4,FALSE),0)</f>
        <v>0</v>
      </c>
      <c r="J2546">
        <f>IFERROR(VLOOKUP(D2546:D3258,'Факторы ликвидности'!C$4:L$2204,5,FALSE),0)</f>
        <v>0</v>
      </c>
      <c r="K2546">
        <f>IFERROR(VLOOKUP(D2546:D3258,'Факторы ликвидности'!C$4:L$2204,6,FALSE),0)</f>
        <v>0</v>
      </c>
      <c r="L2546">
        <f>IFERROR(VLOOKUP(D2546:D3258,'Факторы ликвидности'!C$4:L$2204,7,FALSE),0)</f>
        <v>0</v>
      </c>
      <c r="M2546">
        <f>IFERROR(VLOOKUP(D2546:D3258,'Факторы ликвидности'!C$4:L$2204,8,FALSE),0)</f>
        <v>0</v>
      </c>
      <c r="N2546">
        <f>IFERROR(VLOOKUP(D2546:D3258,'Факторы ликвидности'!C$4:L$2204,10,FALSE),0)</f>
        <v>-54.65</v>
      </c>
    </row>
    <row r="2547" spans="3:14" x14ac:dyDescent="0.3">
      <c r="C2547" s="16">
        <f t="shared" si="44"/>
        <v>4</v>
      </c>
      <c r="D2547" s="17">
        <v>41249</v>
      </c>
      <c r="E2547">
        <f>IFERROR(VLOOKUP(D2546:D3259,'Остатки на корсчетах'!B$3:D$4956,2,FALSE),0)</f>
        <v>702.3</v>
      </c>
      <c r="F2547">
        <f>IFERROR(VLOOKUP(D2547:D3259,Сальдо!C$3:D$4010,2,FALSE),0)</f>
        <v>-302.3</v>
      </c>
      <c r="G2547">
        <f>IFERROR(VLOOKUP(D2547:D3259,'Факторы ликвидности'!C$4:L$2204,2,FALSE),0)</f>
        <v>-32.590000000000003</v>
      </c>
      <c r="H2547">
        <f>IFERROR(VLOOKUP(D2547:D3259,'Факторы ликвидности'!C$4:L$2204,3,FALSE),0)</f>
        <v>33.950000000000003</v>
      </c>
      <c r="I2547">
        <f>IFERROR(VLOOKUP(D2547:D3259,'Факторы ликвидности'!C$4:L$2204,4,FALSE),0)</f>
        <v>0</v>
      </c>
      <c r="J2547">
        <f>IFERROR(VLOOKUP(D2547:D3259,'Факторы ликвидности'!C$4:L$2204,5,FALSE),0)</f>
        <v>0</v>
      </c>
      <c r="K2547">
        <f>IFERROR(VLOOKUP(D2547:D3259,'Факторы ликвидности'!C$4:L$2204,6,FALSE),0)</f>
        <v>0</v>
      </c>
      <c r="L2547">
        <f>IFERROR(VLOOKUP(D2547:D3259,'Факторы ликвидности'!C$4:L$2204,7,FALSE),0)</f>
        <v>0</v>
      </c>
      <c r="M2547">
        <f>IFERROR(VLOOKUP(D2547:D3259,'Факторы ликвидности'!C$4:L$2204,8,FALSE),0)</f>
        <v>0</v>
      </c>
      <c r="N2547">
        <f>IFERROR(VLOOKUP(D2547:D3259,'Факторы ликвидности'!C$4:L$2204,10,FALSE),0)</f>
        <v>-91.51</v>
      </c>
    </row>
    <row r="2548" spans="3:14" x14ac:dyDescent="0.3">
      <c r="C2548" s="16">
        <f t="shared" si="44"/>
        <v>3</v>
      </c>
      <c r="D2548" s="17">
        <v>41248</v>
      </c>
      <c r="E2548">
        <f>IFERROR(VLOOKUP(D2547:D3260,'Остатки на корсчетах'!B$3:D$4956,2,FALSE),0)</f>
        <v>1011.3</v>
      </c>
      <c r="F2548">
        <f>IFERROR(VLOOKUP(D2548:D3260,Сальдо!C$3:D$4010,2,FALSE),0)</f>
        <v>-601.1</v>
      </c>
      <c r="G2548">
        <f>IFERROR(VLOOKUP(D2548:D3260,'Факторы ликвидности'!C$4:L$2204,2,FALSE),0)</f>
        <v>-9.5</v>
      </c>
      <c r="H2548">
        <f>IFERROR(VLOOKUP(D2548:D3260,'Факторы ликвидности'!C$4:L$2204,3,FALSE),0)</f>
        <v>-8.85</v>
      </c>
      <c r="I2548">
        <f>IFERROR(VLOOKUP(D2548:D3260,'Факторы ликвидности'!C$4:L$2204,4,FALSE),0)</f>
        <v>0</v>
      </c>
      <c r="J2548">
        <f>IFERROR(VLOOKUP(D2548:D3260,'Факторы ликвидности'!C$4:L$2204,5,FALSE),0)</f>
        <v>0</v>
      </c>
      <c r="K2548">
        <f>IFERROR(VLOOKUP(D2548:D3260,'Факторы ликвидности'!C$4:L$2204,6,FALSE),0)</f>
        <v>0</v>
      </c>
      <c r="L2548">
        <f>IFERROR(VLOOKUP(D2548:D3260,'Факторы ликвидности'!C$4:L$2204,7,FALSE),0)</f>
        <v>0</v>
      </c>
      <c r="M2548">
        <f>IFERROR(VLOOKUP(D2548:D3260,'Факторы ликвидности'!C$4:L$2204,8,FALSE),0)</f>
        <v>0</v>
      </c>
      <c r="N2548">
        <f>IFERROR(VLOOKUP(D2548:D3260,'Факторы ликвидности'!C$4:L$2204,10,FALSE),0)</f>
        <v>-290.7</v>
      </c>
    </row>
    <row r="2549" spans="3:14" x14ac:dyDescent="0.3">
      <c r="C2549" s="18">
        <f t="shared" si="44"/>
        <v>2</v>
      </c>
      <c r="D2549" s="8">
        <v>41247</v>
      </c>
      <c r="E2549">
        <f>IFERROR(VLOOKUP(D2548:D3261,'Остатки на корсчетах'!B$3:D$4956,2,FALSE),0)</f>
        <v>793.7</v>
      </c>
      <c r="F2549">
        <f>IFERROR(VLOOKUP(D2549:D3261,Сальдо!C$3:D$4010,2,FALSE),0)</f>
        <v>-301</v>
      </c>
      <c r="G2549">
        <f>IFERROR(VLOOKUP(D2549:D3261,'Факторы ликвидности'!C$4:L$2204,2,FALSE),0)</f>
        <v>7.09</v>
      </c>
      <c r="H2549">
        <f>IFERROR(VLOOKUP(D2549:D3261,'Факторы ликвидности'!C$4:L$2204,3,FALSE),0)</f>
        <v>25.27</v>
      </c>
      <c r="I2549">
        <f>IFERROR(VLOOKUP(D2549:D3261,'Факторы ликвидности'!C$4:L$2204,4,FALSE),0)</f>
        <v>0</v>
      </c>
      <c r="J2549">
        <f>IFERROR(VLOOKUP(D2549:D3261,'Факторы ликвидности'!C$4:L$2204,5,FALSE),0)</f>
        <v>0</v>
      </c>
      <c r="K2549">
        <f>IFERROR(VLOOKUP(D2549:D3261,'Факторы ликвидности'!C$4:L$2204,6,FALSE),0)</f>
        <v>0</v>
      </c>
      <c r="L2549">
        <f>IFERROR(VLOOKUP(D2549:D3261,'Факторы ликвидности'!C$4:L$2204,7,FALSE),0)</f>
        <v>0</v>
      </c>
      <c r="M2549">
        <f>IFERROR(VLOOKUP(D2549:D3261,'Факторы ликвидности'!C$4:L$2204,8,FALSE),0)</f>
        <v>0</v>
      </c>
      <c r="N2549">
        <f>IFERROR(VLOOKUP(D2549:D3261,'Факторы ликвидности'!C$4:L$2204,10,FALSE),0)</f>
        <v>185.22</v>
      </c>
    </row>
    <row r="2550" spans="3:14" x14ac:dyDescent="0.3">
      <c r="C2550" s="18">
        <f t="shared" si="44"/>
        <v>1</v>
      </c>
      <c r="D2550" s="8">
        <v>41246</v>
      </c>
      <c r="E2550">
        <f>IFERROR(VLOOKUP(D2549:D3262,'Остатки на корсчетах'!B$3:D$4956,2,FALSE),0)</f>
        <v>827.4</v>
      </c>
      <c r="F2550">
        <f>IFERROR(VLOOKUP(D2550:D3262,Сальдо!C$3:D$4010,2,FALSE),0)</f>
        <v>-474.1</v>
      </c>
      <c r="G2550">
        <f>IFERROR(VLOOKUP(D2550:D3262,'Факторы ликвидности'!C$4:L$2204,2,FALSE),0)</f>
        <v>24.04</v>
      </c>
      <c r="H2550">
        <f>IFERROR(VLOOKUP(D2550:D3262,'Факторы ликвидности'!C$4:L$2204,3,FALSE),0)</f>
        <v>11.71</v>
      </c>
      <c r="I2550">
        <f>IFERROR(VLOOKUP(D2550:D3262,'Факторы ликвидности'!C$4:L$2204,4,FALSE),0)</f>
        <v>0</v>
      </c>
      <c r="J2550">
        <f>IFERROR(VLOOKUP(D2550:D3262,'Факторы ликвидности'!C$4:L$2204,5,FALSE),0)</f>
        <v>0</v>
      </c>
      <c r="K2550">
        <f>IFERROR(VLOOKUP(D2550:D3262,'Факторы ликвидности'!C$4:L$2204,6,FALSE),0)</f>
        <v>0</v>
      </c>
      <c r="L2550">
        <f>IFERROR(VLOOKUP(D2550:D3262,'Факторы ликвидности'!C$4:L$2204,7,FALSE),0)</f>
        <v>0</v>
      </c>
      <c r="M2550">
        <f>IFERROR(VLOOKUP(D2550:D3262,'Факторы ликвидности'!C$4:L$2204,8,FALSE),0)</f>
        <v>0</v>
      </c>
      <c r="N2550">
        <f>IFERROR(VLOOKUP(D2550:D3262,'Факторы ликвидности'!C$4:L$2204,10,FALSE),0)</f>
        <v>-66.69</v>
      </c>
    </row>
    <row r="2551" spans="3:14" x14ac:dyDescent="0.3">
      <c r="C2551" s="18">
        <f t="shared" si="44"/>
        <v>7</v>
      </c>
      <c r="D2551" s="19">
        <v>41245</v>
      </c>
      <c r="E2551">
        <f>IFERROR(VLOOKUP(D2550:D3263,'Остатки на корсчетах'!B$3:D$4956,2,FALSE),0)</f>
        <v>0</v>
      </c>
      <c r="F2551">
        <f>IFERROR(VLOOKUP(D2551:D3263,Сальдо!C$3:D$4010,2,FALSE),0)</f>
        <v>0</v>
      </c>
      <c r="G2551">
        <f>IFERROR(VLOOKUP(D2551:D3263,'Факторы ликвидности'!C$4:L$2204,2,FALSE),0)</f>
        <v>0</v>
      </c>
      <c r="H2551">
        <f>IFERROR(VLOOKUP(D2551:D3263,'Факторы ликвидности'!C$4:L$2204,3,FALSE),0)</f>
        <v>0</v>
      </c>
      <c r="I2551">
        <f>IFERROR(VLOOKUP(D2551:D3263,'Факторы ликвидности'!C$4:L$2204,4,FALSE),0)</f>
        <v>0</v>
      </c>
      <c r="J2551">
        <f>IFERROR(VLOOKUP(D2551:D3263,'Факторы ликвидности'!C$4:L$2204,5,FALSE),0)</f>
        <v>0</v>
      </c>
      <c r="K2551">
        <f>IFERROR(VLOOKUP(D2551:D3263,'Факторы ликвидности'!C$4:L$2204,6,FALSE),0)</f>
        <v>0</v>
      </c>
      <c r="L2551">
        <f>IFERROR(VLOOKUP(D2551:D3263,'Факторы ликвидности'!C$4:L$2204,7,FALSE),0)</f>
        <v>0</v>
      </c>
      <c r="M2551">
        <f>IFERROR(VLOOKUP(D2551:D3263,'Факторы ликвидности'!C$4:L$2204,8,FALSE),0)</f>
        <v>0</v>
      </c>
      <c r="N2551">
        <f>IFERROR(VLOOKUP(D2551:D3263,'Факторы ликвидности'!C$4:L$2204,10,FALSE),0)</f>
        <v>0</v>
      </c>
    </row>
    <row r="2552" spans="3:14" x14ac:dyDescent="0.3">
      <c r="C2552" s="18">
        <f t="shared" si="44"/>
        <v>6</v>
      </c>
      <c r="D2552" s="19">
        <v>41244</v>
      </c>
      <c r="E2552">
        <f>IFERROR(VLOOKUP(D2551:D3264,'Остатки на корсчетах'!B$3:D$4956,2,FALSE),0)</f>
        <v>0</v>
      </c>
      <c r="F2552">
        <f>IFERROR(VLOOKUP(D2552:D3264,Сальдо!C$3:D$4010,2,FALSE),0)</f>
        <v>0</v>
      </c>
      <c r="G2552">
        <f>IFERROR(VLOOKUP(D2552:D3264,'Факторы ликвидности'!C$4:L$2204,2,FALSE),0)</f>
        <v>0</v>
      </c>
      <c r="H2552">
        <f>IFERROR(VLOOKUP(D2552:D3264,'Факторы ликвидности'!C$4:L$2204,3,FALSE),0)</f>
        <v>0</v>
      </c>
      <c r="I2552">
        <f>IFERROR(VLOOKUP(D2552:D3264,'Факторы ликвидности'!C$4:L$2204,4,FALSE),0)</f>
        <v>0</v>
      </c>
      <c r="J2552">
        <f>IFERROR(VLOOKUP(D2552:D3264,'Факторы ликвидности'!C$4:L$2204,5,FALSE),0)</f>
        <v>0</v>
      </c>
      <c r="K2552">
        <f>IFERROR(VLOOKUP(D2552:D3264,'Факторы ликвидности'!C$4:L$2204,6,FALSE),0)</f>
        <v>0</v>
      </c>
      <c r="L2552">
        <f>IFERROR(VLOOKUP(D2552:D3264,'Факторы ликвидности'!C$4:L$2204,7,FALSE),0)</f>
        <v>0</v>
      </c>
      <c r="M2552">
        <f>IFERROR(VLOOKUP(D2552:D3264,'Факторы ликвидности'!C$4:L$2204,8,FALSE),0)</f>
        <v>0</v>
      </c>
      <c r="N2552">
        <f>IFERROR(VLOOKUP(D2552:D3264,'Факторы ликвидности'!C$4:L$2204,10,FALSE),0)</f>
        <v>0</v>
      </c>
    </row>
    <row r="2553" spans="3:14" x14ac:dyDescent="0.3">
      <c r="C2553" s="18">
        <f t="shared" si="44"/>
        <v>5</v>
      </c>
      <c r="D2553" s="19">
        <v>41243</v>
      </c>
      <c r="E2553">
        <f>IFERROR(VLOOKUP(D2552:D3265,'Остатки на корсчетах'!B$3:D$4956,2,FALSE),0)</f>
        <v>793.7</v>
      </c>
      <c r="F2553">
        <f>IFERROR(VLOOKUP(D2553:D3265,Сальдо!C$3:D$4010,2,FALSE),0)</f>
        <v>-482.3</v>
      </c>
      <c r="G2553">
        <f>IFERROR(VLOOKUP(D2553:D3265,'Факторы ликвидности'!C$4:L$2204,2,FALSE),0)</f>
        <v>-17.54</v>
      </c>
      <c r="H2553">
        <f>IFERROR(VLOOKUP(D2553:D3265,'Факторы ликвидности'!C$4:L$2204,3,FALSE),0)</f>
        <v>55.96</v>
      </c>
      <c r="I2553">
        <f>IFERROR(VLOOKUP(D2553:D3265,'Факторы ликвидности'!C$4:L$2204,4,FALSE),0)</f>
        <v>0</v>
      </c>
      <c r="J2553">
        <f>IFERROR(VLOOKUP(D2553:D3265,'Факторы ликвидности'!C$4:L$2204,5,FALSE),0)</f>
        <v>0</v>
      </c>
      <c r="K2553">
        <f>IFERROR(VLOOKUP(D2553:D3265,'Факторы ликвидности'!C$4:L$2204,6,FALSE),0)</f>
        <v>0</v>
      </c>
      <c r="L2553">
        <f>IFERROR(VLOOKUP(D2553:D3265,'Факторы ликвидности'!C$4:L$2204,7,FALSE),0)</f>
        <v>0</v>
      </c>
      <c r="M2553">
        <f>IFERROR(VLOOKUP(D2553:D3265,'Факторы ликвидности'!C$4:L$2204,8,FALSE),0)</f>
        <v>0</v>
      </c>
      <c r="N2553">
        <f>IFERROR(VLOOKUP(D2553:D3265,'Факторы ликвидности'!C$4:L$2204,10,FALSE),0)</f>
        <v>-7.44</v>
      </c>
    </row>
    <row r="2554" spans="3:14" x14ac:dyDescent="0.3">
      <c r="C2554" s="18">
        <f t="shared" si="44"/>
        <v>4</v>
      </c>
      <c r="D2554" s="19">
        <v>41242</v>
      </c>
      <c r="E2554">
        <f>IFERROR(VLOOKUP(D2553:D3266,'Остатки на корсчетах'!B$3:D$4956,2,FALSE),0)</f>
        <v>741.3</v>
      </c>
      <c r="F2554">
        <f>IFERROR(VLOOKUP(D2554:D3266,Сальдо!C$3:D$4010,2,FALSE),0)</f>
        <v>-451.5</v>
      </c>
      <c r="G2554">
        <f>IFERROR(VLOOKUP(D2554:D3266,'Факторы ликвидности'!C$4:L$2204,2,FALSE),0)</f>
        <v>2.44</v>
      </c>
      <c r="H2554">
        <f>IFERROR(VLOOKUP(D2554:D3266,'Факторы ликвидности'!C$4:L$2204,3,FALSE),0)</f>
        <v>9.99</v>
      </c>
      <c r="I2554">
        <f>IFERROR(VLOOKUP(D2554:D3266,'Факторы ликвидности'!C$4:L$2204,4,FALSE),0)</f>
        <v>0</v>
      </c>
      <c r="J2554">
        <f>IFERROR(VLOOKUP(D2554:D3266,'Факторы ликвидности'!C$4:L$2204,5,FALSE),0)</f>
        <v>0</v>
      </c>
      <c r="K2554">
        <f>IFERROR(VLOOKUP(D2554:D3266,'Факторы ликвидности'!C$4:L$2204,6,FALSE),0)</f>
        <v>0</v>
      </c>
      <c r="L2554">
        <f>IFERROR(VLOOKUP(D2554:D3266,'Факторы ликвидности'!C$4:L$2204,7,FALSE),0)</f>
        <v>0</v>
      </c>
      <c r="M2554">
        <f>IFERROR(VLOOKUP(D2554:D3266,'Факторы ликвидности'!C$4:L$2204,8,FALSE),0)</f>
        <v>0</v>
      </c>
      <c r="N2554">
        <f>IFERROR(VLOOKUP(D2554:D3266,'Факторы ликвидности'!C$4:L$2204,10,FALSE),0)</f>
        <v>39.93</v>
      </c>
    </row>
    <row r="2555" spans="3:14" x14ac:dyDescent="0.3">
      <c r="C2555" s="18">
        <f t="shared" si="44"/>
        <v>3</v>
      </c>
      <c r="D2555" s="19">
        <v>41241</v>
      </c>
      <c r="E2555">
        <f>IFERROR(VLOOKUP(D2554:D3267,'Остатки на корсчетах'!B$3:D$4956,2,FALSE),0)</f>
        <v>709.9</v>
      </c>
      <c r="F2555">
        <f>IFERROR(VLOOKUP(D2555:D3267,Сальдо!C$3:D$4010,2,FALSE),0)</f>
        <v>-355.6</v>
      </c>
      <c r="G2555">
        <f>IFERROR(VLOOKUP(D2555:D3267,'Факторы ликвидности'!C$4:L$2204,2,FALSE),0)</f>
        <v>17.489999999999998</v>
      </c>
      <c r="H2555">
        <f>IFERROR(VLOOKUP(D2555:D3267,'Факторы ликвидности'!C$4:L$2204,3,FALSE),0)</f>
        <v>-82.55</v>
      </c>
      <c r="I2555">
        <f>IFERROR(VLOOKUP(D2555:D3267,'Факторы ликвидности'!C$4:L$2204,4,FALSE),0)</f>
        <v>0</v>
      </c>
      <c r="J2555">
        <f>IFERROR(VLOOKUP(D2555:D3267,'Факторы ликвидности'!C$4:L$2204,5,FALSE),0)</f>
        <v>0</v>
      </c>
      <c r="K2555">
        <f>IFERROR(VLOOKUP(D2555:D3267,'Факторы ликвидности'!C$4:L$2204,6,FALSE),0)</f>
        <v>0</v>
      </c>
      <c r="L2555">
        <f>IFERROR(VLOOKUP(D2555:D3267,'Факторы ликвидности'!C$4:L$2204,7,FALSE),0)</f>
        <v>0</v>
      </c>
      <c r="M2555">
        <f>IFERROR(VLOOKUP(D2555:D3267,'Факторы ликвидности'!C$4:L$2204,8,FALSE),0)</f>
        <v>0</v>
      </c>
      <c r="N2555">
        <f>IFERROR(VLOOKUP(D2555:D3267,'Факторы ликвидности'!C$4:L$2204,10,FALSE),0)</f>
        <v>96.47</v>
      </c>
    </row>
    <row r="2556" spans="3:14" x14ac:dyDescent="0.3">
      <c r="C2556" s="16">
        <f t="shared" si="44"/>
        <v>2</v>
      </c>
      <c r="D2556" s="17">
        <v>41240</v>
      </c>
      <c r="E2556">
        <f>IFERROR(VLOOKUP(D2555:D3268,'Остатки на корсчетах'!B$3:D$4956,2,FALSE),0)</f>
        <v>735.5</v>
      </c>
      <c r="F2556">
        <f>IFERROR(VLOOKUP(D2556:D3268,Сальдо!C$3:D$4010,2,FALSE),0)</f>
        <v>-370</v>
      </c>
      <c r="G2556">
        <f>IFERROR(VLOOKUP(D2556:D3268,'Факторы ликвидности'!C$4:L$2204,2,FALSE),0)</f>
        <v>31.07</v>
      </c>
      <c r="H2556">
        <f>IFERROR(VLOOKUP(D2556:D3268,'Факторы ликвидности'!C$4:L$2204,3,FALSE),0)</f>
        <v>-18.989999999999998</v>
      </c>
      <c r="I2556">
        <f>IFERROR(VLOOKUP(D2556:D3268,'Факторы ликвидности'!C$4:L$2204,4,FALSE),0)</f>
        <v>0</v>
      </c>
      <c r="J2556">
        <f>IFERROR(VLOOKUP(D2556:D3268,'Факторы ликвидности'!C$4:L$2204,5,FALSE),0)</f>
        <v>0</v>
      </c>
      <c r="K2556">
        <f>IFERROR(VLOOKUP(D2556:D3268,'Факторы ликвидности'!C$4:L$2204,6,FALSE),0)</f>
        <v>0</v>
      </c>
      <c r="L2556">
        <f>IFERROR(VLOOKUP(D2556:D3268,'Факторы ликвидности'!C$4:L$2204,7,FALSE),0)</f>
        <v>0</v>
      </c>
      <c r="M2556">
        <f>IFERROR(VLOOKUP(D2556:D3268,'Факторы ликвидности'!C$4:L$2204,8,FALSE),0)</f>
        <v>0</v>
      </c>
      <c r="N2556">
        <f>IFERROR(VLOOKUP(D2556:D3268,'Факторы ликвидности'!C$4:L$2204,10,FALSE),0)</f>
        <v>-37.65</v>
      </c>
    </row>
    <row r="2557" spans="3:14" x14ac:dyDescent="0.3">
      <c r="C2557" s="16">
        <f t="shared" si="44"/>
        <v>1</v>
      </c>
      <c r="D2557" s="17">
        <v>41239</v>
      </c>
      <c r="E2557">
        <f>IFERROR(VLOOKUP(D2556:D3269,'Остатки на корсчетах'!B$3:D$4956,2,FALSE),0)</f>
        <v>735.7</v>
      </c>
      <c r="F2557">
        <f>IFERROR(VLOOKUP(D2557:D3269,Сальдо!C$3:D$4010,2,FALSE),0)</f>
        <v>-108.5</v>
      </c>
      <c r="G2557">
        <f>IFERROR(VLOOKUP(D2557:D3269,'Факторы ликвидности'!C$4:L$2204,2,FALSE),0)</f>
        <v>41.3</v>
      </c>
      <c r="H2557">
        <f>IFERROR(VLOOKUP(D2557:D3269,'Факторы ликвидности'!C$4:L$2204,3,FALSE),0)</f>
        <v>-300.86</v>
      </c>
      <c r="I2557">
        <f>IFERROR(VLOOKUP(D2557:D3269,'Факторы ликвидности'!C$4:L$2204,4,FALSE),0)</f>
        <v>0</v>
      </c>
      <c r="J2557">
        <f>IFERROR(VLOOKUP(D2557:D3269,'Факторы ликвидности'!C$4:L$2204,5,FALSE),0)</f>
        <v>0</v>
      </c>
      <c r="K2557">
        <f>IFERROR(VLOOKUP(D2557:D3269,'Факторы ликвидности'!C$4:L$2204,6,FALSE),0)</f>
        <v>0</v>
      </c>
      <c r="L2557">
        <f>IFERROR(VLOOKUP(D2557:D3269,'Факторы ликвидности'!C$4:L$2204,7,FALSE),0)</f>
        <v>0</v>
      </c>
      <c r="M2557">
        <f>IFERROR(VLOOKUP(D2557:D3269,'Факторы ликвидности'!C$4:L$2204,8,FALSE),0)</f>
        <v>0</v>
      </c>
      <c r="N2557">
        <f>IFERROR(VLOOKUP(D2557:D3269,'Факторы ликвидности'!C$4:L$2204,10,FALSE),0)</f>
        <v>259.36</v>
      </c>
    </row>
    <row r="2558" spans="3:14" x14ac:dyDescent="0.3">
      <c r="C2558" s="16">
        <f t="shared" si="44"/>
        <v>7</v>
      </c>
      <c r="D2558" s="17">
        <v>41238</v>
      </c>
      <c r="E2558">
        <f>IFERROR(VLOOKUP(D2557:D3270,'Остатки на корсчетах'!B$3:D$4956,2,FALSE),0)</f>
        <v>0</v>
      </c>
      <c r="F2558">
        <f>IFERROR(VLOOKUP(D2558:D3270,Сальдо!C$3:D$4010,2,FALSE),0)</f>
        <v>0</v>
      </c>
      <c r="G2558">
        <f>IFERROR(VLOOKUP(D2558:D3270,'Факторы ликвидности'!C$4:L$2204,2,FALSE),0)</f>
        <v>0</v>
      </c>
      <c r="H2558">
        <f>IFERROR(VLOOKUP(D2558:D3270,'Факторы ликвидности'!C$4:L$2204,3,FALSE),0)</f>
        <v>0</v>
      </c>
      <c r="I2558">
        <f>IFERROR(VLOOKUP(D2558:D3270,'Факторы ликвидности'!C$4:L$2204,4,FALSE),0)</f>
        <v>0</v>
      </c>
      <c r="J2558">
        <f>IFERROR(VLOOKUP(D2558:D3270,'Факторы ликвидности'!C$4:L$2204,5,FALSE),0)</f>
        <v>0</v>
      </c>
      <c r="K2558">
        <f>IFERROR(VLOOKUP(D2558:D3270,'Факторы ликвидности'!C$4:L$2204,6,FALSE),0)</f>
        <v>0</v>
      </c>
      <c r="L2558">
        <f>IFERROR(VLOOKUP(D2558:D3270,'Факторы ликвидности'!C$4:L$2204,7,FALSE),0)</f>
        <v>0</v>
      </c>
      <c r="M2558">
        <f>IFERROR(VLOOKUP(D2558:D3270,'Факторы ликвидности'!C$4:L$2204,8,FALSE),0)</f>
        <v>0</v>
      </c>
      <c r="N2558">
        <f>IFERROR(VLOOKUP(D2558:D3270,'Факторы ликвидности'!C$4:L$2204,10,FALSE),0)</f>
        <v>0</v>
      </c>
    </row>
    <row r="2559" spans="3:14" x14ac:dyDescent="0.3">
      <c r="C2559" s="16">
        <f t="shared" si="44"/>
        <v>6</v>
      </c>
      <c r="D2559" s="17">
        <v>41237</v>
      </c>
      <c r="E2559">
        <f>IFERROR(VLOOKUP(D2558:D3271,'Остатки на корсчетах'!B$3:D$4956,2,FALSE),0)</f>
        <v>0</v>
      </c>
      <c r="F2559">
        <f>IFERROR(VLOOKUP(D2559:D3271,Сальдо!C$3:D$4010,2,FALSE),0)</f>
        <v>0</v>
      </c>
      <c r="G2559">
        <f>IFERROR(VLOOKUP(D2559:D3271,'Факторы ликвидности'!C$4:L$2204,2,FALSE),0)</f>
        <v>0</v>
      </c>
      <c r="H2559">
        <f>IFERROR(VLOOKUP(D2559:D3271,'Факторы ликвидности'!C$4:L$2204,3,FALSE),0)</f>
        <v>0</v>
      </c>
      <c r="I2559">
        <f>IFERROR(VLOOKUP(D2559:D3271,'Факторы ликвидности'!C$4:L$2204,4,FALSE),0)</f>
        <v>0</v>
      </c>
      <c r="J2559">
        <f>IFERROR(VLOOKUP(D2559:D3271,'Факторы ликвидности'!C$4:L$2204,5,FALSE),0)</f>
        <v>0</v>
      </c>
      <c r="K2559">
        <f>IFERROR(VLOOKUP(D2559:D3271,'Факторы ликвидности'!C$4:L$2204,6,FALSE),0)</f>
        <v>0</v>
      </c>
      <c r="L2559">
        <f>IFERROR(VLOOKUP(D2559:D3271,'Факторы ликвидности'!C$4:L$2204,7,FALSE),0)</f>
        <v>0</v>
      </c>
      <c r="M2559">
        <f>IFERROR(VLOOKUP(D2559:D3271,'Факторы ликвидности'!C$4:L$2204,8,FALSE),0)</f>
        <v>0</v>
      </c>
      <c r="N2559">
        <f>IFERROR(VLOOKUP(D2559:D3271,'Факторы ликвидности'!C$4:L$2204,10,FALSE),0)</f>
        <v>0</v>
      </c>
    </row>
    <row r="2560" spans="3:14" x14ac:dyDescent="0.3">
      <c r="C2560" s="16">
        <f t="shared" si="44"/>
        <v>5</v>
      </c>
      <c r="D2560" s="17">
        <v>41236</v>
      </c>
      <c r="E2560">
        <f>IFERROR(VLOOKUP(D2559:D3272,'Остатки на корсчетах'!B$3:D$4956,2,FALSE),0)</f>
        <v>714.8</v>
      </c>
      <c r="F2560">
        <f>IFERROR(VLOOKUP(D2560:D3272,Сальдо!C$3:D$4010,2,FALSE),0)</f>
        <v>-95.6</v>
      </c>
      <c r="G2560">
        <f>IFERROR(VLOOKUP(D2560:D3272,'Факторы ликвидности'!C$4:L$2204,2,FALSE),0)</f>
        <v>-8.86</v>
      </c>
      <c r="H2560">
        <f>IFERROR(VLOOKUP(D2560:D3272,'Факторы ликвидности'!C$4:L$2204,3,FALSE),0)</f>
        <v>16.41</v>
      </c>
      <c r="I2560">
        <f>IFERROR(VLOOKUP(D2560:D3272,'Факторы ликвидности'!C$4:L$2204,4,FALSE),0)</f>
        <v>0</v>
      </c>
      <c r="J2560">
        <f>IFERROR(VLOOKUP(D2560:D3272,'Факторы ликвидности'!C$4:L$2204,5,FALSE),0)</f>
        <v>0</v>
      </c>
      <c r="K2560">
        <f>IFERROR(VLOOKUP(D2560:D3272,'Факторы ликвидности'!C$4:L$2204,6,FALSE),0)</f>
        <v>0</v>
      </c>
      <c r="L2560">
        <f>IFERROR(VLOOKUP(D2560:D3272,'Факторы ликвидности'!C$4:L$2204,7,FALSE),0)</f>
        <v>0</v>
      </c>
      <c r="M2560">
        <f>IFERROR(VLOOKUP(D2560:D3272,'Факторы ликвидности'!C$4:L$2204,8,FALSE),0)</f>
        <v>0</v>
      </c>
      <c r="N2560">
        <f>IFERROR(VLOOKUP(D2560:D3272,'Факторы ликвидности'!C$4:L$2204,10,FALSE),0)</f>
        <v>13.38</v>
      </c>
    </row>
    <row r="2561" spans="3:14" x14ac:dyDescent="0.3">
      <c r="C2561" s="16">
        <f t="shared" si="44"/>
        <v>4</v>
      </c>
      <c r="D2561" s="17">
        <v>41235</v>
      </c>
      <c r="E2561">
        <f>IFERROR(VLOOKUP(D2560:D3273,'Остатки на корсчетах'!B$3:D$4956,2,FALSE),0)</f>
        <v>708</v>
      </c>
      <c r="F2561">
        <f>IFERROR(VLOOKUP(D2561:D3273,Сальдо!C$3:D$4010,2,FALSE),0)</f>
        <v>-71.2</v>
      </c>
      <c r="G2561">
        <f>IFERROR(VLOOKUP(D2561:D3273,'Факторы ликвидности'!C$4:L$2204,2,FALSE),0)</f>
        <v>-2.94</v>
      </c>
      <c r="H2561">
        <f>IFERROR(VLOOKUP(D2561:D3273,'Факторы ликвидности'!C$4:L$2204,3,FALSE),0)</f>
        <v>13.12</v>
      </c>
      <c r="I2561">
        <f>IFERROR(VLOOKUP(D2561:D3273,'Факторы ликвидности'!C$4:L$2204,4,FALSE),0)</f>
        <v>0</v>
      </c>
      <c r="J2561">
        <f>IFERROR(VLOOKUP(D2561:D3273,'Факторы ликвидности'!C$4:L$2204,5,FALSE),0)</f>
        <v>0</v>
      </c>
      <c r="K2561">
        <f>IFERROR(VLOOKUP(D2561:D3273,'Факторы ликвидности'!C$4:L$2204,6,FALSE),0)</f>
        <v>0</v>
      </c>
      <c r="L2561">
        <f>IFERROR(VLOOKUP(D2561:D3273,'Факторы ликвидности'!C$4:L$2204,7,FALSE),0)</f>
        <v>0</v>
      </c>
      <c r="M2561">
        <f>IFERROR(VLOOKUP(D2561:D3273,'Факторы ликвидности'!C$4:L$2204,8,FALSE),0)</f>
        <v>0</v>
      </c>
      <c r="N2561">
        <f>IFERROR(VLOOKUP(D2561:D3273,'Факторы ликвидности'!C$4:L$2204,10,FALSE),0)</f>
        <v>-3.39</v>
      </c>
    </row>
    <row r="2562" spans="3:14" x14ac:dyDescent="0.3">
      <c r="C2562" s="16">
        <f t="shared" si="44"/>
        <v>3</v>
      </c>
      <c r="D2562" s="17">
        <v>41234</v>
      </c>
      <c r="E2562">
        <f>IFERROR(VLOOKUP(D2561:D3274,'Остатки на корсчетах'!B$3:D$4956,2,FALSE),0)</f>
        <v>815.6</v>
      </c>
      <c r="F2562">
        <f>IFERROR(VLOOKUP(D2562:D3274,Сальдо!C$3:D$4010,2,FALSE),0)</f>
        <v>-162.69999999999999</v>
      </c>
      <c r="G2562">
        <f>IFERROR(VLOOKUP(D2562:D3274,'Факторы ликвидности'!C$4:L$2204,2,FALSE),0)</f>
        <v>7.07</v>
      </c>
      <c r="H2562">
        <f>IFERROR(VLOOKUP(D2562:D3274,'Факторы ликвидности'!C$4:L$2204,3,FALSE),0)</f>
        <v>-68.739999999999995</v>
      </c>
      <c r="I2562">
        <f>IFERROR(VLOOKUP(D2562:D3274,'Факторы ликвидности'!C$4:L$2204,4,FALSE),0)</f>
        <v>0</v>
      </c>
      <c r="J2562">
        <f>IFERROR(VLOOKUP(D2562:D3274,'Факторы ликвидности'!C$4:L$2204,5,FALSE),0)</f>
        <v>0</v>
      </c>
      <c r="K2562">
        <f>IFERROR(VLOOKUP(D2562:D3274,'Факторы ликвидности'!C$4:L$2204,6,FALSE),0)</f>
        <v>0</v>
      </c>
      <c r="L2562">
        <f>IFERROR(VLOOKUP(D2562:D3274,'Факторы ликвидности'!C$4:L$2204,7,FALSE),0)</f>
        <v>0</v>
      </c>
      <c r="M2562">
        <f>IFERROR(VLOOKUP(D2562:D3274,'Факторы ликвидности'!C$4:L$2204,8,FALSE),0)</f>
        <v>0</v>
      </c>
      <c r="N2562">
        <f>IFERROR(VLOOKUP(D2562:D3274,'Факторы ликвидности'!C$4:L$2204,10,FALSE),0)</f>
        <v>-45.9</v>
      </c>
    </row>
    <row r="2563" spans="3:14" x14ac:dyDescent="0.3">
      <c r="C2563" s="18">
        <f t="shared" si="44"/>
        <v>2</v>
      </c>
      <c r="D2563" s="8">
        <v>41233</v>
      </c>
      <c r="E2563">
        <f>IFERROR(VLOOKUP(D2562:D3275,'Остатки на корсчетах'!B$3:D$4956,2,FALSE),0)</f>
        <v>808.1</v>
      </c>
      <c r="F2563">
        <f>IFERROR(VLOOKUP(D2563:D3275,Сальдо!C$3:D$4010,2,FALSE),0)</f>
        <v>-200.8</v>
      </c>
      <c r="G2563">
        <f>IFERROR(VLOOKUP(D2563:D3275,'Факторы ликвидности'!C$4:L$2204,2,FALSE),0)</f>
        <v>13.18</v>
      </c>
      <c r="H2563">
        <f>IFERROR(VLOOKUP(D2563:D3275,'Факторы ликвидности'!C$4:L$2204,3,FALSE),0)</f>
        <v>-78.290000000000006</v>
      </c>
      <c r="I2563">
        <f>IFERROR(VLOOKUP(D2563:D3275,'Факторы ликвидности'!C$4:L$2204,4,FALSE),0)</f>
        <v>0</v>
      </c>
      <c r="J2563">
        <f>IFERROR(VLOOKUP(D2563:D3275,'Факторы ликвидности'!C$4:L$2204,5,FALSE),0)</f>
        <v>0</v>
      </c>
      <c r="K2563">
        <f>IFERROR(VLOOKUP(D2563:D3275,'Факторы ликвидности'!C$4:L$2204,6,FALSE),0)</f>
        <v>0</v>
      </c>
      <c r="L2563">
        <f>IFERROR(VLOOKUP(D2563:D3275,'Факторы ликвидности'!C$4:L$2204,7,FALSE),0)</f>
        <v>0</v>
      </c>
      <c r="M2563">
        <f>IFERROR(VLOOKUP(D2563:D3275,'Факторы ликвидности'!C$4:L$2204,8,FALSE),0)</f>
        <v>0</v>
      </c>
      <c r="N2563">
        <f>IFERROR(VLOOKUP(D2563:D3275,'Факторы ликвидности'!C$4:L$2204,10,FALSE),0)</f>
        <v>72.569999999999993</v>
      </c>
    </row>
    <row r="2564" spans="3:14" x14ac:dyDescent="0.3">
      <c r="C2564" s="18">
        <f t="shared" si="44"/>
        <v>1</v>
      </c>
      <c r="D2564" s="8">
        <v>41232</v>
      </c>
      <c r="E2564">
        <f>IFERROR(VLOOKUP(D2563:D3276,'Остатки на корсчетах'!B$3:D$4956,2,FALSE),0)</f>
        <v>825.7</v>
      </c>
      <c r="F2564">
        <f>IFERROR(VLOOKUP(D2564:D3276,Сальдо!C$3:D$4010,2,FALSE),0)</f>
        <v>-264.10000000000002</v>
      </c>
      <c r="G2564">
        <f>IFERROR(VLOOKUP(D2564:D3276,'Факторы ликвидности'!C$4:L$2204,2,FALSE),0)</f>
        <v>19.239999999999998</v>
      </c>
      <c r="H2564">
        <f>IFERROR(VLOOKUP(D2564:D3276,'Факторы ликвидности'!C$4:L$2204,3,FALSE),0)</f>
        <v>-24.83</v>
      </c>
      <c r="I2564">
        <f>IFERROR(VLOOKUP(D2564:D3276,'Факторы ликвидности'!C$4:L$2204,4,FALSE),0)</f>
        <v>0</v>
      </c>
      <c r="J2564">
        <f>IFERROR(VLOOKUP(D2564:D3276,'Факторы ликвидности'!C$4:L$2204,5,FALSE),0)</f>
        <v>0</v>
      </c>
      <c r="K2564">
        <f>IFERROR(VLOOKUP(D2564:D3276,'Факторы ликвидности'!C$4:L$2204,6,FALSE),0)</f>
        <v>0</v>
      </c>
      <c r="L2564">
        <f>IFERROR(VLOOKUP(D2564:D3276,'Факторы ликвидности'!C$4:L$2204,7,FALSE),0)</f>
        <v>0</v>
      </c>
      <c r="M2564">
        <f>IFERROR(VLOOKUP(D2564:D3276,'Факторы ликвидности'!C$4:L$2204,8,FALSE),0)</f>
        <v>-6.1</v>
      </c>
      <c r="N2564">
        <f>IFERROR(VLOOKUP(D2564:D3276,'Факторы ликвидности'!C$4:L$2204,10,FALSE),0)</f>
        <v>-4.66</v>
      </c>
    </row>
    <row r="2565" spans="3:14" x14ac:dyDescent="0.3">
      <c r="C2565" s="18">
        <f t="shared" si="44"/>
        <v>7</v>
      </c>
      <c r="D2565" s="19">
        <v>41231</v>
      </c>
      <c r="E2565">
        <f>IFERROR(VLOOKUP(D2564:D3277,'Остатки на корсчетах'!B$3:D$4956,2,FALSE),0)</f>
        <v>0</v>
      </c>
      <c r="F2565">
        <f>IFERROR(VLOOKUP(D2565:D3277,Сальдо!C$3:D$4010,2,FALSE),0)</f>
        <v>0</v>
      </c>
      <c r="G2565">
        <f>IFERROR(VLOOKUP(D2565:D3277,'Факторы ликвидности'!C$4:L$2204,2,FALSE),0)</f>
        <v>0</v>
      </c>
      <c r="H2565">
        <f>IFERROR(VLOOKUP(D2565:D3277,'Факторы ликвидности'!C$4:L$2204,3,FALSE),0)</f>
        <v>0</v>
      </c>
      <c r="I2565">
        <f>IFERROR(VLOOKUP(D2565:D3277,'Факторы ликвидности'!C$4:L$2204,4,FALSE),0)</f>
        <v>0</v>
      </c>
      <c r="J2565">
        <f>IFERROR(VLOOKUP(D2565:D3277,'Факторы ликвидности'!C$4:L$2204,5,FALSE),0)</f>
        <v>0</v>
      </c>
      <c r="K2565">
        <f>IFERROR(VLOOKUP(D2565:D3277,'Факторы ликвидности'!C$4:L$2204,6,FALSE),0)</f>
        <v>0</v>
      </c>
      <c r="L2565">
        <f>IFERROR(VLOOKUP(D2565:D3277,'Факторы ликвидности'!C$4:L$2204,7,FALSE),0)</f>
        <v>0</v>
      </c>
      <c r="M2565">
        <f>IFERROR(VLOOKUP(D2565:D3277,'Факторы ликвидности'!C$4:L$2204,8,FALSE),0)</f>
        <v>0</v>
      </c>
      <c r="N2565">
        <f>IFERROR(VLOOKUP(D2565:D3277,'Факторы ликвидности'!C$4:L$2204,10,FALSE),0)</f>
        <v>0</v>
      </c>
    </row>
    <row r="2566" spans="3:14" x14ac:dyDescent="0.3">
      <c r="C2566" s="18">
        <f t="shared" ref="C2566:C2583" si="45">WEEKDAY(D2566,2)</f>
        <v>6</v>
      </c>
      <c r="D2566" s="19">
        <v>41230</v>
      </c>
      <c r="E2566">
        <f>IFERROR(VLOOKUP(D2565:D3278,'Остатки на корсчетах'!B$3:D$4956,2,FALSE),0)</f>
        <v>0</v>
      </c>
      <c r="F2566">
        <f>IFERROR(VLOOKUP(D2566:D3278,Сальдо!C$3:D$4010,2,FALSE),0)</f>
        <v>0</v>
      </c>
      <c r="G2566">
        <f>IFERROR(VLOOKUP(D2566:D3278,'Факторы ликвидности'!C$4:L$2204,2,FALSE),0)</f>
        <v>0</v>
      </c>
      <c r="H2566">
        <f>IFERROR(VLOOKUP(D2566:D3278,'Факторы ликвидности'!C$4:L$2204,3,FALSE),0)</f>
        <v>0</v>
      </c>
      <c r="I2566">
        <f>IFERROR(VLOOKUP(D2566:D3278,'Факторы ликвидности'!C$4:L$2204,4,FALSE),0)</f>
        <v>0</v>
      </c>
      <c r="J2566">
        <f>IFERROR(VLOOKUP(D2566:D3278,'Факторы ликвидности'!C$4:L$2204,5,FALSE),0)</f>
        <v>0</v>
      </c>
      <c r="K2566">
        <f>IFERROR(VLOOKUP(D2566:D3278,'Факторы ликвидности'!C$4:L$2204,6,FALSE),0)</f>
        <v>0</v>
      </c>
      <c r="L2566">
        <f>IFERROR(VLOOKUP(D2566:D3278,'Факторы ликвидности'!C$4:L$2204,7,FALSE),0)</f>
        <v>0</v>
      </c>
      <c r="M2566">
        <f>IFERROR(VLOOKUP(D2566:D3278,'Факторы ликвидности'!C$4:L$2204,8,FALSE),0)</f>
        <v>0</v>
      </c>
      <c r="N2566">
        <f>IFERROR(VLOOKUP(D2566:D3278,'Факторы ликвидности'!C$4:L$2204,10,FALSE),0)</f>
        <v>0</v>
      </c>
    </row>
    <row r="2567" spans="3:14" x14ac:dyDescent="0.3">
      <c r="C2567" s="18">
        <f t="shared" si="45"/>
        <v>5</v>
      </c>
      <c r="D2567" s="19">
        <v>41229</v>
      </c>
      <c r="E2567">
        <f>IFERROR(VLOOKUP(D2566:D3279,'Остатки на корсчетах'!B$3:D$4956,2,FALSE),0)</f>
        <v>733.6</v>
      </c>
      <c r="F2567">
        <f>IFERROR(VLOOKUP(D2567:D3279,Сальдо!C$3:D$4010,2,FALSE),0)</f>
        <v>-178.1</v>
      </c>
      <c r="G2567">
        <f>IFERROR(VLOOKUP(D2567:D3279,'Факторы ликвидности'!C$4:L$2204,2,FALSE),0)</f>
        <v>-37.700000000000003</v>
      </c>
      <c r="H2567">
        <f>IFERROR(VLOOKUP(D2567:D3279,'Факторы ликвидности'!C$4:L$2204,3,FALSE),0)</f>
        <v>46.15</v>
      </c>
      <c r="I2567">
        <f>IFERROR(VLOOKUP(D2567:D3279,'Факторы ликвидности'!C$4:L$2204,4,FALSE),0)</f>
        <v>0</v>
      </c>
      <c r="J2567">
        <f>IFERROR(VLOOKUP(D2567:D3279,'Факторы ликвидности'!C$4:L$2204,5,FALSE),0)</f>
        <v>0</v>
      </c>
      <c r="K2567">
        <f>IFERROR(VLOOKUP(D2567:D3279,'Факторы ликвидности'!C$4:L$2204,6,FALSE),0)</f>
        <v>0</v>
      </c>
      <c r="L2567">
        <f>IFERROR(VLOOKUP(D2567:D3279,'Факторы ликвидности'!C$4:L$2204,7,FALSE),0)</f>
        <v>0</v>
      </c>
      <c r="M2567">
        <f>IFERROR(VLOOKUP(D2567:D3279,'Факторы ликвидности'!C$4:L$2204,8,FALSE),0)</f>
        <v>-1.99</v>
      </c>
      <c r="N2567">
        <f>IFERROR(VLOOKUP(D2567:D3279,'Факторы ликвидности'!C$4:L$2204,10,FALSE),0)</f>
        <v>85.56</v>
      </c>
    </row>
    <row r="2568" spans="3:14" x14ac:dyDescent="0.3">
      <c r="C2568" s="18">
        <f t="shared" si="45"/>
        <v>4</v>
      </c>
      <c r="D2568" s="19">
        <v>41228</v>
      </c>
      <c r="E2568">
        <f>IFERROR(VLOOKUP(D2567:D3280,'Остатки на корсчетах'!B$3:D$4956,2,FALSE),0)</f>
        <v>741.2</v>
      </c>
      <c r="F2568">
        <f>IFERROR(VLOOKUP(D2568:D3280,Сальдо!C$3:D$4010,2,FALSE),0)</f>
        <v>-106.4</v>
      </c>
      <c r="G2568">
        <f>IFERROR(VLOOKUP(D2568:D3280,'Факторы ликвидности'!C$4:L$2204,2,FALSE),0)</f>
        <v>-29.71</v>
      </c>
      <c r="H2568">
        <f>IFERROR(VLOOKUP(D2568:D3280,'Факторы ликвидности'!C$4:L$2204,3,FALSE),0)</f>
        <v>-48.28</v>
      </c>
      <c r="I2568">
        <f>IFERROR(VLOOKUP(D2568:D3280,'Факторы ликвидности'!C$4:L$2204,4,FALSE),0)</f>
        <v>0</v>
      </c>
      <c r="J2568">
        <f>IFERROR(VLOOKUP(D2568:D3280,'Факторы ликвидности'!C$4:L$2204,5,FALSE),0)</f>
        <v>0</v>
      </c>
      <c r="K2568">
        <f>IFERROR(VLOOKUP(D2568:D3280,'Факторы ликвидности'!C$4:L$2204,6,FALSE),0)</f>
        <v>0</v>
      </c>
      <c r="L2568">
        <f>IFERROR(VLOOKUP(D2568:D3280,'Факторы ликвидности'!C$4:L$2204,7,FALSE),0)</f>
        <v>0</v>
      </c>
      <c r="M2568">
        <f>IFERROR(VLOOKUP(D2568:D3280,'Факторы ликвидности'!C$4:L$2204,8,FALSE),0)</f>
        <v>2.5</v>
      </c>
      <c r="N2568">
        <f>IFERROR(VLOOKUP(D2568:D3280,'Факторы ликвидности'!C$4:L$2204,10,FALSE),0)</f>
        <v>67.97</v>
      </c>
    </row>
    <row r="2569" spans="3:14" x14ac:dyDescent="0.3">
      <c r="C2569" s="18">
        <f t="shared" si="45"/>
        <v>3</v>
      </c>
      <c r="D2569" s="19">
        <v>41227</v>
      </c>
      <c r="E2569">
        <f>IFERROR(VLOOKUP(D2568:D3281,'Остатки на корсчетах'!B$3:D$4956,2,FALSE),0)</f>
        <v>732.5</v>
      </c>
      <c r="F2569">
        <f>IFERROR(VLOOKUP(D2569:D3281,Сальдо!C$3:D$4010,2,FALSE),0)</f>
        <v>-22.1</v>
      </c>
      <c r="G2569">
        <f>IFERROR(VLOOKUP(D2569:D3281,'Факторы ликвидности'!C$4:L$2204,2,FALSE),0)</f>
        <v>-14.42</v>
      </c>
      <c r="H2569">
        <f>IFERROR(VLOOKUP(D2569:D3281,'Факторы ликвидности'!C$4:L$2204,3,FALSE),0)</f>
        <v>-65.55</v>
      </c>
      <c r="I2569">
        <f>IFERROR(VLOOKUP(D2569:D3281,'Факторы ликвидности'!C$4:L$2204,4,FALSE),0)</f>
        <v>0</v>
      </c>
      <c r="J2569">
        <f>IFERROR(VLOOKUP(D2569:D3281,'Факторы ликвидности'!C$4:L$2204,5,FALSE),0)</f>
        <v>0</v>
      </c>
      <c r="K2569">
        <f>IFERROR(VLOOKUP(D2569:D3281,'Факторы ликвидности'!C$4:L$2204,6,FALSE),0)</f>
        <v>0</v>
      </c>
      <c r="L2569">
        <f>IFERROR(VLOOKUP(D2569:D3281,'Факторы ликвидности'!C$4:L$2204,7,FALSE),0)</f>
        <v>0</v>
      </c>
      <c r="M2569">
        <f>IFERROR(VLOOKUP(D2569:D3281,'Факторы ликвидности'!C$4:L$2204,8,FALSE),0)</f>
        <v>0</v>
      </c>
      <c r="N2569">
        <f>IFERROR(VLOOKUP(D2569:D3281,'Факторы ликвидности'!C$4:L$2204,10,FALSE),0)</f>
        <v>89.09</v>
      </c>
    </row>
    <row r="2570" spans="3:14" x14ac:dyDescent="0.3">
      <c r="C2570" s="16">
        <f t="shared" si="45"/>
        <v>2</v>
      </c>
      <c r="D2570" s="17">
        <v>41226</v>
      </c>
      <c r="E2570">
        <f>IFERROR(VLOOKUP(D2569:D3282,'Остатки на корсчетах'!B$3:D$4956,2,FALSE),0)</f>
        <v>718.8</v>
      </c>
      <c r="F2570">
        <f>IFERROR(VLOOKUP(D2570:D3282,Сальдо!C$3:D$4010,2,FALSE),0)</f>
        <v>-48.1</v>
      </c>
      <c r="G2570">
        <f>IFERROR(VLOOKUP(D2570:D3282,'Факторы ликвидности'!C$4:L$2204,2,FALSE),0)</f>
        <v>1.56</v>
      </c>
      <c r="H2570">
        <f>IFERROR(VLOOKUP(D2570:D3282,'Факторы ликвидности'!C$4:L$2204,3,FALSE),0)</f>
        <v>13.86</v>
      </c>
      <c r="I2570">
        <f>IFERROR(VLOOKUP(D2570:D3282,'Факторы ликвидности'!C$4:L$2204,4,FALSE),0)</f>
        <v>0</v>
      </c>
      <c r="J2570">
        <f>IFERROR(VLOOKUP(D2570:D3282,'Факторы ликвидности'!C$4:L$2204,5,FALSE),0)</f>
        <v>0</v>
      </c>
      <c r="K2570">
        <f>IFERROR(VLOOKUP(D2570:D3282,'Факторы ликвидности'!C$4:L$2204,6,FALSE),0)</f>
        <v>0</v>
      </c>
      <c r="L2570">
        <f>IFERROR(VLOOKUP(D2570:D3282,'Факторы ликвидности'!C$4:L$2204,7,FALSE),0)</f>
        <v>0</v>
      </c>
      <c r="M2570">
        <f>IFERROR(VLOOKUP(D2570:D3282,'Факторы ликвидности'!C$4:L$2204,8,FALSE),0)</f>
        <v>0</v>
      </c>
      <c r="N2570">
        <f>IFERROR(VLOOKUP(D2570:D3282,'Факторы ликвидности'!C$4:L$2204,10,FALSE),0)</f>
        <v>-1.73</v>
      </c>
    </row>
    <row r="2571" spans="3:14" x14ac:dyDescent="0.3">
      <c r="C2571" s="16">
        <f t="shared" si="45"/>
        <v>1</v>
      </c>
      <c r="D2571" s="17">
        <v>41225</v>
      </c>
      <c r="E2571">
        <f>IFERROR(VLOOKUP(D2570:D3283,'Остатки на корсчетах'!B$3:D$4956,2,FALSE),0)</f>
        <v>674.9</v>
      </c>
      <c r="F2571">
        <f>IFERROR(VLOOKUP(D2571:D3283,Сальдо!C$3:D$4010,2,FALSE),0)</f>
        <v>-9.6</v>
      </c>
      <c r="G2571">
        <f>IFERROR(VLOOKUP(D2571:D3283,'Факторы ликвидности'!C$4:L$2204,2,FALSE),0)</f>
        <v>14.78</v>
      </c>
      <c r="H2571">
        <f>IFERROR(VLOOKUP(D2571:D3283,'Факторы ликвидности'!C$4:L$2204,3,FALSE),0)</f>
        <v>-8.8699999999999992</v>
      </c>
      <c r="I2571">
        <f>IFERROR(VLOOKUP(D2571:D3283,'Факторы ликвидности'!C$4:L$2204,4,FALSE),0)</f>
        <v>0</v>
      </c>
      <c r="J2571">
        <f>IFERROR(VLOOKUP(D2571:D3283,'Факторы ликвидности'!C$4:L$2204,5,FALSE),0)</f>
        <v>0</v>
      </c>
      <c r="K2571">
        <f>IFERROR(VLOOKUP(D2571:D3283,'Факторы ликвидности'!C$4:L$2204,6,FALSE),0)</f>
        <v>0</v>
      </c>
      <c r="L2571">
        <f>IFERROR(VLOOKUP(D2571:D3283,'Факторы ликвидности'!C$4:L$2204,7,FALSE),0)</f>
        <v>0</v>
      </c>
      <c r="M2571">
        <f>IFERROR(VLOOKUP(D2571:D3283,'Факторы ликвидности'!C$4:L$2204,8,FALSE),0)</f>
        <v>0</v>
      </c>
      <c r="N2571">
        <f>IFERROR(VLOOKUP(D2571:D3283,'Факторы ликвидности'!C$4:L$2204,10,FALSE),0)</f>
        <v>38.07</v>
      </c>
    </row>
    <row r="2572" spans="3:14" x14ac:dyDescent="0.3">
      <c r="C2572" s="16">
        <f t="shared" si="45"/>
        <v>7</v>
      </c>
      <c r="D2572" s="17">
        <v>41224</v>
      </c>
      <c r="E2572">
        <f>IFERROR(VLOOKUP(D2571:D3284,'Остатки на корсчетах'!B$3:D$4956,2,FALSE),0)</f>
        <v>0</v>
      </c>
      <c r="F2572">
        <f>IFERROR(VLOOKUP(D2572:D3284,Сальдо!C$3:D$4010,2,FALSE),0)</f>
        <v>0</v>
      </c>
      <c r="G2572">
        <f>IFERROR(VLOOKUP(D2572:D3284,'Факторы ликвидности'!C$4:L$2204,2,FALSE),0)</f>
        <v>0</v>
      </c>
      <c r="H2572">
        <f>IFERROR(VLOOKUP(D2572:D3284,'Факторы ликвидности'!C$4:L$2204,3,FALSE),0)</f>
        <v>0</v>
      </c>
      <c r="I2572">
        <f>IFERROR(VLOOKUP(D2572:D3284,'Факторы ликвидности'!C$4:L$2204,4,FALSE),0)</f>
        <v>0</v>
      </c>
      <c r="J2572">
        <f>IFERROR(VLOOKUP(D2572:D3284,'Факторы ликвидности'!C$4:L$2204,5,FALSE),0)</f>
        <v>0</v>
      </c>
      <c r="K2572">
        <f>IFERROR(VLOOKUP(D2572:D3284,'Факторы ликвидности'!C$4:L$2204,6,FALSE),0)</f>
        <v>0</v>
      </c>
      <c r="L2572">
        <f>IFERROR(VLOOKUP(D2572:D3284,'Факторы ликвидности'!C$4:L$2204,7,FALSE),0)</f>
        <v>0</v>
      </c>
      <c r="M2572">
        <f>IFERROR(VLOOKUP(D2572:D3284,'Факторы ликвидности'!C$4:L$2204,8,FALSE),0)</f>
        <v>0</v>
      </c>
      <c r="N2572">
        <f>IFERROR(VLOOKUP(D2572:D3284,'Факторы ликвидности'!C$4:L$2204,10,FALSE),0)</f>
        <v>0</v>
      </c>
    </row>
    <row r="2573" spans="3:14" x14ac:dyDescent="0.3">
      <c r="C2573" s="16">
        <f t="shared" si="45"/>
        <v>6</v>
      </c>
      <c r="D2573" s="17">
        <v>41223</v>
      </c>
      <c r="E2573">
        <f>IFERROR(VLOOKUP(D2572:D3285,'Остатки на корсчетах'!B$3:D$4956,2,FALSE),0)</f>
        <v>0</v>
      </c>
      <c r="F2573">
        <f>IFERROR(VLOOKUP(D2573:D3285,Сальдо!C$3:D$4010,2,FALSE),0)</f>
        <v>0</v>
      </c>
      <c r="G2573">
        <f>IFERROR(VLOOKUP(D2573:D3285,'Факторы ликвидности'!C$4:L$2204,2,FALSE),0)</f>
        <v>0</v>
      </c>
      <c r="H2573">
        <f>IFERROR(VLOOKUP(D2573:D3285,'Факторы ликвидности'!C$4:L$2204,3,FALSE),0)</f>
        <v>0</v>
      </c>
      <c r="I2573">
        <f>IFERROR(VLOOKUP(D2573:D3285,'Факторы ликвидности'!C$4:L$2204,4,FALSE),0)</f>
        <v>0</v>
      </c>
      <c r="J2573">
        <f>IFERROR(VLOOKUP(D2573:D3285,'Факторы ликвидности'!C$4:L$2204,5,FALSE),0)</f>
        <v>0</v>
      </c>
      <c r="K2573">
        <f>IFERROR(VLOOKUP(D2573:D3285,'Факторы ликвидности'!C$4:L$2204,6,FALSE),0)</f>
        <v>0</v>
      </c>
      <c r="L2573">
        <f>IFERROR(VLOOKUP(D2573:D3285,'Факторы ликвидности'!C$4:L$2204,7,FALSE),0)</f>
        <v>0</v>
      </c>
      <c r="M2573">
        <f>IFERROR(VLOOKUP(D2573:D3285,'Факторы ликвидности'!C$4:L$2204,8,FALSE),0)</f>
        <v>0</v>
      </c>
      <c r="N2573">
        <f>IFERROR(VLOOKUP(D2573:D3285,'Факторы ликвидности'!C$4:L$2204,10,FALSE),0)</f>
        <v>0</v>
      </c>
    </row>
    <row r="2574" spans="3:14" x14ac:dyDescent="0.3">
      <c r="C2574" s="16">
        <f t="shared" si="45"/>
        <v>5</v>
      </c>
      <c r="D2574" s="17">
        <v>41222</v>
      </c>
      <c r="E2574">
        <f>IFERROR(VLOOKUP(D2573:D3286,'Остатки на корсчетах'!B$3:D$4956,2,FALSE),0)</f>
        <v>739</v>
      </c>
      <c r="F2574">
        <f>IFERROR(VLOOKUP(D2574:D3286,Сальдо!C$3:D$4010,2,FALSE),0)</f>
        <v>-89.3</v>
      </c>
      <c r="G2574">
        <f>IFERROR(VLOOKUP(D2574:D3286,'Факторы ликвидности'!C$4:L$2204,2,FALSE),0)</f>
        <v>-35.909999999999997</v>
      </c>
      <c r="H2574">
        <f>IFERROR(VLOOKUP(D2574:D3286,'Факторы ликвидности'!C$4:L$2204,3,FALSE),0)</f>
        <v>47.3</v>
      </c>
      <c r="I2574">
        <f>IFERROR(VLOOKUP(D2574:D3286,'Факторы ликвидности'!C$4:L$2204,4,FALSE),0)</f>
        <v>0</v>
      </c>
      <c r="J2574">
        <f>IFERROR(VLOOKUP(D2574:D3286,'Факторы ликвидности'!C$4:L$2204,5,FALSE),0)</f>
        <v>0</v>
      </c>
      <c r="K2574">
        <f>IFERROR(VLOOKUP(D2574:D3286,'Факторы ликвидности'!C$4:L$2204,6,FALSE),0)</f>
        <v>0</v>
      </c>
      <c r="L2574">
        <f>IFERROR(VLOOKUP(D2574:D3286,'Факторы ликвидности'!C$4:L$2204,7,FALSE),0)</f>
        <v>0</v>
      </c>
      <c r="M2574">
        <f>IFERROR(VLOOKUP(D2574:D3286,'Факторы ликвидности'!C$4:L$2204,8,FALSE),0)</f>
        <v>0</v>
      </c>
      <c r="N2574">
        <f>IFERROR(VLOOKUP(D2574:D3286,'Факторы ликвидности'!C$4:L$2204,10,FALSE),0)</f>
        <v>-75.569999999999993</v>
      </c>
    </row>
    <row r="2575" spans="3:14" x14ac:dyDescent="0.3">
      <c r="C2575" s="16">
        <f t="shared" si="45"/>
        <v>4</v>
      </c>
      <c r="D2575" s="17">
        <v>41221</v>
      </c>
      <c r="E2575">
        <f>IFERROR(VLOOKUP(D2574:D3287,'Остатки на корсчетах'!B$3:D$4956,2,FALSE),0)</f>
        <v>750.8</v>
      </c>
      <c r="F2575">
        <f>IFERROR(VLOOKUP(D2575:D3287,Сальдо!C$3:D$4010,2,FALSE),0)</f>
        <v>-129</v>
      </c>
      <c r="G2575">
        <f>IFERROR(VLOOKUP(D2575:D3287,'Факторы ликвидности'!C$4:L$2204,2,FALSE),0)</f>
        <v>-10.64</v>
      </c>
      <c r="H2575">
        <f>IFERROR(VLOOKUP(D2575:D3287,'Факторы ликвидности'!C$4:L$2204,3,FALSE),0)</f>
        <v>39.68</v>
      </c>
      <c r="I2575">
        <f>IFERROR(VLOOKUP(D2575:D3287,'Факторы ликвидности'!C$4:L$2204,4,FALSE),0)</f>
        <v>0</v>
      </c>
      <c r="J2575">
        <f>IFERROR(VLOOKUP(D2575:D3287,'Факторы ликвидности'!C$4:L$2204,5,FALSE),0)</f>
        <v>0</v>
      </c>
      <c r="K2575">
        <f>IFERROR(VLOOKUP(D2575:D3287,'Факторы ликвидности'!C$4:L$2204,6,FALSE),0)</f>
        <v>0</v>
      </c>
      <c r="L2575">
        <f>IFERROR(VLOOKUP(D2575:D3287,'Факторы ликвидности'!C$4:L$2204,7,FALSE),0)</f>
        <v>0</v>
      </c>
      <c r="M2575">
        <f>IFERROR(VLOOKUP(D2575:D3287,'Факторы ликвидности'!C$4:L$2204,8,FALSE),0)</f>
        <v>0</v>
      </c>
      <c r="N2575">
        <f>IFERROR(VLOOKUP(D2575:D3287,'Факторы ликвидности'!C$4:L$2204,10,FALSE),0)</f>
        <v>-40.770000000000003</v>
      </c>
    </row>
    <row r="2576" spans="3:14" x14ac:dyDescent="0.3">
      <c r="C2576" s="16">
        <f t="shared" si="45"/>
        <v>3</v>
      </c>
      <c r="D2576" s="17">
        <v>41220</v>
      </c>
      <c r="E2576">
        <f>IFERROR(VLOOKUP(D2575:D3288,'Остатки на корсчетах'!B$3:D$4956,2,FALSE),0)</f>
        <v>659.5</v>
      </c>
      <c r="F2576">
        <f>IFERROR(VLOOKUP(D2576:D3288,Сальдо!C$3:D$4010,2,FALSE),0)</f>
        <v>-151</v>
      </c>
      <c r="G2576">
        <f>IFERROR(VLOOKUP(D2576:D3288,'Факторы ликвидности'!C$4:L$2204,2,FALSE),0)</f>
        <v>11.8</v>
      </c>
      <c r="H2576">
        <f>IFERROR(VLOOKUP(D2576:D3288,'Факторы ликвидности'!C$4:L$2204,3,FALSE),0)</f>
        <v>99.8</v>
      </c>
      <c r="I2576">
        <f>IFERROR(VLOOKUP(D2576:D3288,'Факторы ликвидности'!C$4:L$2204,4,FALSE),0)</f>
        <v>0</v>
      </c>
      <c r="J2576">
        <f>IFERROR(VLOOKUP(D2576:D3288,'Факторы ликвидности'!C$4:L$2204,5,FALSE),0)</f>
        <v>0</v>
      </c>
      <c r="K2576">
        <f>IFERROR(VLOOKUP(D2576:D3288,'Факторы ликвидности'!C$4:L$2204,6,FALSE),0)</f>
        <v>0</v>
      </c>
      <c r="L2576">
        <f>IFERROR(VLOOKUP(D2576:D3288,'Факторы ликвидности'!C$4:L$2204,7,FALSE),0)</f>
        <v>0</v>
      </c>
      <c r="M2576">
        <f>IFERROR(VLOOKUP(D2576:D3288,'Факторы ликвидности'!C$4:L$2204,8,FALSE),0)</f>
        <v>0</v>
      </c>
      <c r="N2576">
        <f>IFERROR(VLOOKUP(D2576:D3288,'Факторы ликвидности'!C$4:L$2204,10,FALSE),0)</f>
        <v>-20.36</v>
      </c>
    </row>
    <row r="2577" spans="3:14" x14ac:dyDescent="0.3">
      <c r="C2577" s="18">
        <f t="shared" si="45"/>
        <v>2</v>
      </c>
      <c r="D2577" s="8">
        <v>41219</v>
      </c>
      <c r="E2577">
        <f>IFERROR(VLOOKUP(D2576:D3289,'Остатки на корсчетах'!B$3:D$4956,2,FALSE),0)</f>
        <v>636</v>
      </c>
      <c r="F2577">
        <f>IFERROR(VLOOKUP(D2577:D3289,Сальдо!C$3:D$4010,2,FALSE),0)</f>
        <v>-194.6</v>
      </c>
      <c r="G2577">
        <f>IFERROR(VLOOKUP(D2577:D3289,'Факторы ликвидности'!C$4:L$2204,2,FALSE),0)</f>
        <v>28.23</v>
      </c>
      <c r="H2577">
        <f>IFERROR(VLOOKUP(D2577:D3289,'Факторы ликвидности'!C$4:L$2204,3,FALSE),0)</f>
        <v>34</v>
      </c>
      <c r="I2577">
        <f>IFERROR(VLOOKUP(D2577:D3289,'Факторы ликвидности'!C$4:L$2204,4,FALSE),0)</f>
        <v>0</v>
      </c>
      <c r="J2577">
        <f>IFERROR(VLOOKUP(D2577:D3289,'Факторы ликвидности'!C$4:L$2204,5,FALSE),0)</f>
        <v>0</v>
      </c>
      <c r="K2577">
        <f>IFERROR(VLOOKUP(D2577:D3289,'Факторы ликвидности'!C$4:L$2204,6,FALSE),0)</f>
        <v>0</v>
      </c>
      <c r="L2577">
        <f>IFERROR(VLOOKUP(D2577:D3289,'Факторы ликвидности'!C$4:L$2204,7,FALSE),0)</f>
        <v>0</v>
      </c>
      <c r="M2577">
        <f>IFERROR(VLOOKUP(D2577:D3289,'Факторы ликвидности'!C$4:L$2204,8,FALSE),0)</f>
        <v>0</v>
      </c>
      <c r="N2577">
        <f>IFERROR(VLOOKUP(D2577:D3289,'Факторы ликвидности'!C$4:L$2204,10,FALSE),0)</f>
        <v>-38.65</v>
      </c>
    </row>
    <row r="2578" spans="3:14" x14ac:dyDescent="0.3">
      <c r="C2578" s="18">
        <f t="shared" si="45"/>
        <v>1</v>
      </c>
      <c r="D2578" s="8">
        <v>41218</v>
      </c>
      <c r="E2578">
        <f>IFERROR(VLOOKUP(D2577:D3290,'Остатки на корсчетах'!B$3:D$4956,2,FALSE),0)</f>
        <v>0</v>
      </c>
      <c r="F2578">
        <f>IFERROR(VLOOKUP(D2578:D3290,Сальдо!C$3:D$4010,2,FALSE),0)</f>
        <v>0</v>
      </c>
      <c r="G2578">
        <f>IFERROR(VLOOKUP(D2578:D3290,'Факторы ликвидности'!C$4:L$2204,2,FALSE),0)</f>
        <v>0</v>
      </c>
      <c r="H2578">
        <f>IFERROR(VLOOKUP(D2578:D3290,'Факторы ликвидности'!C$4:L$2204,3,FALSE),0)</f>
        <v>0</v>
      </c>
      <c r="I2578">
        <f>IFERROR(VLOOKUP(D2578:D3290,'Факторы ликвидности'!C$4:L$2204,4,FALSE),0)</f>
        <v>0</v>
      </c>
      <c r="J2578">
        <f>IFERROR(VLOOKUP(D2578:D3290,'Факторы ликвидности'!C$4:L$2204,5,FALSE),0)</f>
        <v>0</v>
      </c>
      <c r="K2578">
        <f>IFERROR(VLOOKUP(D2578:D3290,'Факторы ликвидности'!C$4:L$2204,6,FALSE),0)</f>
        <v>0</v>
      </c>
      <c r="L2578">
        <f>IFERROR(VLOOKUP(D2578:D3290,'Факторы ликвидности'!C$4:L$2204,7,FALSE),0)</f>
        <v>0</v>
      </c>
      <c r="M2578">
        <f>IFERROR(VLOOKUP(D2578:D3290,'Факторы ликвидности'!C$4:L$2204,8,FALSE),0)</f>
        <v>0</v>
      </c>
      <c r="N2578">
        <f>IFERROR(VLOOKUP(D2578:D3290,'Факторы ликвидности'!C$4:L$2204,10,FALSE),0)</f>
        <v>0</v>
      </c>
    </row>
    <row r="2579" spans="3:14" x14ac:dyDescent="0.3">
      <c r="C2579" s="18">
        <f t="shared" si="45"/>
        <v>7</v>
      </c>
      <c r="D2579" s="19">
        <v>41217</v>
      </c>
      <c r="E2579">
        <f>IFERROR(VLOOKUP(D2578:D3291,'Остатки на корсчетах'!B$3:D$4956,2,FALSE),0)</f>
        <v>0</v>
      </c>
      <c r="F2579">
        <f>IFERROR(VLOOKUP(D2579:D3291,Сальдо!C$3:D$4010,2,FALSE),0)</f>
        <v>0</v>
      </c>
      <c r="G2579">
        <f>IFERROR(VLOOKUP(D2579:D3291,'Факторы ликвидности'!C$4:L$2204,2,FALSE),0)</f>
        <v>0</v>
      </c>
      <c r="H2579">
        <f>IFERROR(VLOOKUP(D2579:D3291,'Факторы ликвидности'!C$4:L$2204,3,FALSE),0)</f>
        <v>0</v>
      </c>
      <c r="I2579">
        <f>IFERROR(VLOOKUP(D2579:D3291,'Факторы ликвидности'!C$4:L$2204,4,FALSE),0)</f>
        <v>0</v>
      </c>
      <c r="J2579">
        <f>IFERROR(VLOOKUP(D2579:D3291,'Факторы ликвидности'!C$4:L$2204,5,FALSE),0)</f>
        <v>0</v>
      </c>
      <c r="K2579">
        <f>IFERROR(VLOOKUP(D2579:D3291,'Факторы ликвидности'!C$4:L$2204,6,FALSE),0)</f>
        <v>0</v>
      </c>
      <c r="L2579">
        <f>IFERROR(VLOOKUP(D2579:D3291,'Факторы ликвидности'!C$4:L$2204,7,FALSE),0)</f>
        <v>0</v>
      </c>
      <c r="M2579">
        <f>IFERROR(VLOOKUP(D2579:D3291,'Факторы ликвидности'!C$4:L$2204,8,FALSE),0)</f>
        <v>0</v>
      </c>
      <c r="N2579">
        <f>IFERROR(VLOOKUP(D2579:D3291,'Факторы ликвидности'!C$4:L$2204,10,FALSE),0)</f>
        <v>0</v>
      </c>
    </row>
    <row r="2580" spans="3:14" x14ac:dyDescent="0.3">
      <c r="C2580" s="18">
        <f t="shared" si="45"/>
        <v>6</v>
      </c>
      <c r="D2580" s="19">
        <v>41216</v>
      </c>
      <c r="E2580">
        <f>IFERROR(VLOOKUP(D2579:D3292,'Остатки на корсчетах'!B$3:D$4956,2,FALSE),0)</f>
        <v>0</v>
      </c>
      <c r="F2580">
        <f>IFERROR(VLOOKUP(D2580:D3292,Сальдо!C$3:D$4010,2,FALSE),0)</f>
        <v>0</v>
      </c>
      <c r="G2580">
        <f>IFERROR(VLOOKUP(D2580:D3292,'Факторы ликвидности'!C$4:L$2204,2,FALSE),0)</f>
        <v>0</v>
      </c>
      <c r="H2580">
        <f>IFERROR(VLOOKUP(D2580:D3292,'Факторы ликвидности'!C$4:L$2204,3,FALSE),0)</f>
        <v>0</v>
      </c>
      <c r="I2580">
        <f>IFERROR(VLOOKUP(D2580:D3292,'Факторы ликвидности'!C$4:L$2204,4,FALSE),0)</f>
        <v>0</v>
      </c>
      <c r="J2580">
        <f>IFERROR(VLOOKUP(D2580:D3292,'Факторы ликвидности'!C$4:L$2204,5,FALSE),0)</f>
        <v>0</v>
      </c>
      <c r="K2580">
        <f>IFERROR(VLOOKUP(D2580:D3292,'Факторы ликвидности'!C$4:L$2204,6,FALSE),0)</f>
        <v>0</v>
      </c>
      <c r="L2580">
        <f>IFERROR(VLOOKUP(D2580:D3292,'Факторы ликвидности'!C$4:L$2204,7,FALSE),0)</f>
        <v>0</v>
      </c>
      <c r="M2580">
        <f>IFERROR(VLOOKUP(D2580:D3292,'Факторы ликвидности'!C$4:L$2204,8,FALSE),0)</f>
        <v>0</v>
      </c>
      <c r="N2580">
        <f>IFERROR(VLOOKUP(D2580:D3292,'Факторы ликвидности'!C$4:L$2204,10,FALSE),0)</f>
        <v>0</v>
      </c>
    </row>
    <row r="2581" spans="3:14" x14ac:dyDescent="0.3">
      <c r="C2581" s="18">
        <f t="shared" si="45"/>
        <v>5</v>
      </c>
      <c r="D2581" s="19">
        <v>41215</v>
      </c>
      <c r="E2581">
        <f>IFERROR(VLOOKUP(D2580:D3293,'Остатки на корсчетах'!B$3:D$4956,2,FALSE),0)</f>
        <v>706.2</v>
      </c>
      <c r="F2581">
        <f>IFERROR(VLOOKUP(D2581:D3293,Сальдо!C$3:D$4010,2,FALSE),0)</f>
        <v>-310.10000000000002</v>
      </c>
      <c r="G2581">
        <f>IFERROR(VLOOKUP(D2581:D3293,'Факторы ликвидности'!C$4:L$2204,2,FALSE),0)</f>
        <v>-56</v>
      </c>
      <c r="H2581">
        <f>IFERROR(VLOOKUP(D2581:D3293,'Факторы ликвидности'!C$4:L$2204,3,FALSE),0)</f>
        <v>102.49</v>
      </c>
      <c r="I2581">
        <f>IFERROR(VLOOKUP(D2581:D3293,'Факторы ликвидности'!C$4:L$2204,4,FALSE),0)</f>
        <v>0</v>
      </c>
      <c r="J2581">
        <f>IFERROR(VLOOKUP(D2581:D3293,'Факторы ликвидности'!C$4:L$2204,5,FALSE),0)</f>
        <v>0</v>
      </c>
      <c r="K2581">
        <f>IFERROR(VLOOKUP(D2581:D3293,'Факторы ликвидности'!C$4:L$2204,6,FALSE),0)</f>
        <v>0</v>
      </c>
      <c r="L2581">
        <f>IFERROR(VLOOKUP(D2581:D3293,'Факторы ликвидности'!C$4:L$2204,7,FALSE),0)</f>
        <v>0</v>
      </c>
      <c r="M2581">
        <f>IFERROR(VLOOKUP(D2581:D3293,'Факторы ликвидности'!C$4:L$2204,8,FALSE),0)</f>
        <v>0</v>
      </c>
      <c r="N2581">
        <f>IFERROR(VLOOKUP(D2581:D3293,'Факторы ликвидности'!C$4:L$2204,10,FALSE),0)</f>
        <v>-116.78</v>
      </c>
    </row>
    <row r="2582" spans="3:14" x14ac:dyDescent="0.3">
      <c r="C2582" s="18">
        <f t="shared" si="45"/>
        <v>4</v>
      </c>
      <c r="D2582" s="19">
        <v>41214</v>
      </c>
      <c r="E2582">
        <f>IFERROR(VLOOKUP(D2581:D3294,'Остатки на корсчетах'!B$3:D$4956,2,FALSE),0)</f>
        <v>720.9</v>
      </c>
      <c r="F2582">
        <f>IFERROR(VLOOKUP(D2582:D3294,Сальдо!C$3:D$4010,2,FALSE),0)</f>
        <v>-335.3</v>
      </c>
      <c r="G2582">
        <f>IFERROR(VLOOKUP(D2582:D3294,'Факторы ликвидности'!C$4:L$2204,2,FALSE),0)</f>
        <v>-21.02</v>
      </c>
      <c r="H2582">
        <f>IFERROR(VLOOKUP(D2582:D3294,'Факторы ликвидности'!C$4:L$2204,3,FALSE),0)</f>
        <v>40.049999999999997</v>
      </c>
      <c r="I2582">
        <f>IFERROR(VLOOKUP(D2582:D3294,'Факторы ликвидности'!C$4:L$2204,4,FALSE),0)</f>
        <v>0</v>
      </c>
      <c r="J2582">
        <f>IFERROR(VLOOKUP(D2582:D3294,'Факторы ликвидности'!C$4:L$2204,5,FALSE),0)</f>
        <v>0</v>
      </c>
      <c r="K2582">
        <f>IFERROR(VLOOKUP(D2582:D3294,'Факторы ликвидности'!C$4:L$2204,6,FALSE),0)</f>
        <v>0</v>
      </c>
      <c r="L2582">
        <f>IFERROR(VLOOKUP(D2582:D3294,'Факторы ликвидности'!C$4:L$2204,7,FALSE),0)</f>
        <v>0</v>
      </c>
      <c r="M2582">
        <f>IFERROR(VLOOKUP(D2582:D3294,'Факторы ликвидности'!C$4:L$2204,8,FALSE),0)</f>
        <v>0</v>
      </c>
      <c r="N2582">
        <f>IFERROR(VLOOKUP(D2582:D3294,'Факторы ликвидности'!C$4:L$2204,10,FALSE),0)</f>
        <v>-28.76</v>
      </c>
    </row>
    <row r="2583" spans="3:14" x14ac:dyDescent="0.3">
      <c r="C2583" s="18">
        <f t="shared" si="45"/>
        <v>3</v>
      </c>
      <c r="D2583" s="19">
        <v>41213</v>
      </c>
      <c r="E2583">
        <f>IFERROR(VLOOKUP(D2582:D3295,'Остатки на корсчетах'!B$3:D$4956,2,FALSE),0)</f>
        <v>789.6</v>
      </c>
      <c r="F2583">
        <f>IFERROR(VLOOKUP(D2583:D3295,Сальдо!C$3:D$4010,2,FALSE),0)</f>
        <v>-462.3</v>
      </c>
      <c r="G2583">
        <f>IFERROR(VLOOKUP(D2583:D3295,'Факторы ликвидности'!C$4:L$2204,2,FALSE),0)</f>
        <v>12.13</v>
      </c>
      <c r="H2583">
        <f>IFERROR(VLOOKUP(D2583:D3295,'Факторы ликвидности'!C$4:L$2204,3,FALSE),0)</f>
        <v>48.39</v>
      </c>
      <c r="I2583">
        <f>IFERROR(VLOOKUP(D2583:D3295,'Факторы ликвидности'!C$4:L$2204,4,FALSE),0)</f>
        <v>0</v>
      </c>
      <c r="J2583">
        <f>IFERROR(VLOOKUP(D2583:D3295,'Факторы ликвидности'!C$4:L$2204,5,FALSE),0)</f>
        <v>0</v>
      </c>
      <c r="K2583">
        <f>IFERROR(VLOOKUP(D2583:D3295,'Факторы ликвидности'!C$4:L$2204,6,FALSE),0)</f>
        <v>0</v>
      </c>
      <c r="L2583">
        <f>IFERROR(VLOOKUP(D2583:D3295,'Факторы ликвидности'!C$4:L$2204,7,FALSE),0)</f>
        <v>0</v>
      </c>
      <c r="M2583">
        <f>IFERROR(VLOOKUP(D2583:D3295,'Факторы ликвидности'!C$4:L$2204,8,FALSE),0)</f>
        <v>0</v>
      </c>
      <c r="N2583">
        <f>IFERROR(VLOOKUP(D2583:D3295,'Факторы ликвидности'!C$4:L$2204,10,FALSE),0)</f>
        <v>-133.68</v>
      </c>
    </row>
  </sheetData>
  <autoFilter ref="B1:R2583" xr:uid="{3A1D8296-284B-43D5-827B-C8020AC77969}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</autoFilter>
  <mergeCells count="8">
    <mergeCell ref="M2:M3"/>
    <mergeCell ref="N2:N3"/>
    <mergeCell ref="G4:M4"/>
    <mergeCell ref="E1:N1"/>
    <mergeCell ref="E2:E3"/>
    <mergeCell ref="F2:F3"/>
    <mergeCell ref="G2:G3"/>
    <mergeCell ref="H2:L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ECD7-121D-4D01-907F-597499DDD5C6}">
  <dimension ref="B1:P152"/>
  <sheetViews>
    <sheetView zoomScale="55" zoomScaleNormal="55" workbookViewId="0">
      <selection activeCell="E31" sqref="E31"/>
    </sheetView>
  </sheetViews>
  <sheetFormatPr defaultRowHeight="14.4" x14ac:dyDescent="0.3"/>
  <cols>
    <col min="2" max="2" width="20.6640625" style="8" customWidth="1"/>
    <col min="3" max="6" width="40.6640625" customWidth="1"/>
    <col min="7" max="7" width="19.44140625" bestFit="1" customWidth="1"/>
    <col min="8" max="8" width="7.33203125" bestFit="1" customWidth="1"/>
    <col min="9" max="9" width="28.33203125" bestFit="1" customWidth="1"/>
    <col min="10" max="10" width="28" bestFit="1" customWidth="1"/>
    <col min="11" max="11" width="26.6640625" bestFit="1" customWidth="1"/>
    <col min="12" max="12" width="35.88671875" bestFit="1" customWidth="1"/>
    <col min="16" max="16" width="21.88671875" customWidth="1"/>
  </cols>
  <sheetData>
    <row r="1" spans="2:16" ht="15" thickBot="1" x14ac:dyDescent="0.35"/>
    <row r="2" spans="2:16" ht="15" thickBot="1" x14ac:dyDescent="0.35">
      <c r="C2" s="38" t="s">
        <v>393</v>
      </c>
      <c r="D2" s="39"/>
      <c r="E2" s="39"/>
      <c r="F2" s="40"/>
      <c r="G2" s="30" t="s">
        <v>394</v>
      </c>
      <c r="H2" s="31"/>
      <c r="I2" s="31"/>
      <c r="J2" s="31"/>
      <c r="K2" s="31"/>
      <c r="L2" s="31"/>
      <c r="M2" s="31"/>
      <c r="N2" s="31"/>
      <c r="O2" s="31"/>
      <c r="P2" s="32"/>
    </row>
    <row r="3" spans="2:16" x14ac:dyDescent="0.3">
      <c r="B3" s="41"/>
      <c r="C3" s="42" t="s">
        <v>14</v>
      </c>
      <c r="D3" s="44" t="s">
        <v>5</v>
      </c>
      <c r="E3" s="46" t="s">
        <v>7</v>
      </c>
      <c r="F3" s="48" t="s">
        <v>15</v>
      </c>
      <c r="G3" s="33" t="s">
        <v>391</v>
      </c>
      <c r="H3" s="33" t="s">
        <v>3</v>
      </c>
      <c r="I3" s="35" t="s">
        <v>4</v>
      </c>
      <c r="J3" s="50" t="s">
        <v>5</v>
      </c>
      <c r="K3" s="50"/>
      <c r="L3" s="50"/>
      <c r="M3" s="50"/>
      <c r="N3" s="50"/>
      <c r="O3" s="25" t="s">
        <v>7</v>
      </c>
      <c r="P3" s="27" t="s">
        <v>9</v>
      </c>
    </row>
    <row r="4" spans="2:16" ht="57.6" customHeight="1" x14ac:dyDescent="0.3">
      <c r="B4" s="41"/>
      <c r="C4" s="43"/>
      <c r="D4" s="45"/>
      <c r="E4" s="47"/>
      <c r="F4" s="49"/>
      <c r="G4" s="34"/>
      <c r="H4" s="34"/>
      <c r="I4" s="36"/>
      <c r="J4" s="13" t="s">
        <v>392</v>
      </c>
      <c r="K4" s="13" t="s">
        <v>10</v>
      </c>
      <c r="L4" s="13" t="s">
        <v>11</v>
      </c>
      <c r="M4" s="13" t="s">
        <v>12</v>
      </c>
      <c r="N4" s="13" t="s">
        <v>13</v>
      </c>
      <c r="O4" s="26"/>
      <c r="P4" s="28"/>
    </row>
    <row r="5" spans="2:16" x14ac:dyDescent="0.3">
      <c r="B5" s="9">
        <v>42745</v>
      </c>
      <c r="C5" s="10" t="s">
        <v>16</v>
      </c>
      <c r="D5" s="10" t="s">
        <v>17</v>
      </c>
      <c r="E5" s="10" t="s">
        <v>18</v>
      </c>
      <c r="F5" s="10" t="s">
        <v>19</v>
      </c>
      <c r="G5" s="10">
        <f>VLOOKUP(B5:B152,'Остатки на корсчетах'!B$3:D$4956,2,FALSE)</f>
        <v>1567.9</v>
      </c>
      <c r="H5" s="10">
        <f>VLOOKUP(B5:B152,Сальдо!C$25:D$4010,2,FALSE)</f>
        <v>5.77</v>
      </c>
      <c r="I5" s="10" t="e">
        <f>VLOOKUP(B5:B152,'Факторы ликвидности'!C$5:L$684,2,FALSE)</f>
        <v>#N/A</v>
      </c>
      <c r="J5" s="10" t="e">
        <f>VLOOKUP(B5:B152,'Факторы ликвидности'!C$5:L$684,3,FALSE)</f>
        <v>#N/A</v>
      </c>
      <c r="K5" s="10" t="e">
        <f>VLOOKUP(B5:B152,'Факторы ликвидности'!C$5:L$684,4,FALSE)</f>
        <v>#N/A</v>
      </c>
      <c r="L5" s="10" t="e">
        <f>VLOOKUP(B5:B152,'Факторы ликвидности'!C$5:L$684,5,FALSE)</f>
        <v>#N/A</v>
      </c>
      <c r="M5" s="10" t="e">
        <f>VLOOKUP(B5:B152,'Факторы ликвидности'!C$5:L$684,6,FALSE)</f>
        <v>#N/A</v>
      </c>
      <c r="N5" s="10" t="e">
        <f>VLOOKUP(B5:B152,'Факторы ликвидности'!C$5:L$684,7,FALSE)</f>
        <v>#N/A</v>
      </c>
      <c r="O5" s="10" t="e">
        <f>VLOOKUP(B5:B152,'Факторы ликвидности'!C$5:L$684,8,FALSE)</f>
        <v>#N/A</v>
      </c>
      <c r="P5" s="10" t="e">
        <f>VLOOKUP(B5:B152,'Факторы ликвидности'!C$5:L$684,10,FALSE)</f>
        <v>#N/A</v>
      </c>
    </row>
    <row r="6" spans="2:16" x14ac:dyDescent="0.3">
      <c r="B6" s="9">
        <v>42752</v>
      </c>
      <c r="C6" s="10" t="s">
        <v>20</v>
      </c>
      <c r="D6" s="10" t="s">
        <v>21</v>
      </c>
      <c r="E6" s="10" t="s">
        <v>18</v>
      </c>
      <c r="F6" s="10" t="s">
        <v>22</v>
      </c>
      <c r="G6" s="10">
        <f>VLOOKUP(B6:B153,'Остатки на корсчетах'!B$3:D$4956,2,FALSE)</f>
        <v>2217.1</v>
      </c>
      <c r="H6" s="10">
        <f>VLOOKUP(B6:B153,Сальдо!C$25:D$4010,2,FALSE)</f>
        <v>45</v>
      </c>
      <c r="I6" s="10" t="e">
        <f>VLOOKUP(B6:B153,'Факторы ликвидности'!C$5:L$684,2,FALSE)</f>
        <v>#N/A</v>
      </c>
      <c r="J6" s="10" t="e">
        <f>VLOOKUP(B6:B153,'Факторы ликвидности'!C$5:L$684,3,FALSE)</f>
        <v>#N/A</v>
      </c>
      <c r="K6" s="10" t="e">
        <f>VLOOKUP(B6:B153,'Факторы ликвидности'!C$5:L$684,4,FALSE)</f>
        <v>#N/A</v>
      </c>
      <c r="L6" s="10" t="e">
        <f>VLOOKUP(B6:B153,'Факторы ликвидности'!C$5:L$684,5,FALSE)</f>
        <v>#N/A</v>
      </c>
      <c r="M6" s="10" t="e">
        <f>VLOOKUP(B6:B153,'Факторы ликвидности'!C$5:L$684,6,FALSE)</f>
        <v>#N/A</v>
      </c>
      <c r="N6" s="10" t="e">
        <f>VLOOKUP(B6:B153,'Факторы ликвидности'!C$5:L$684,7,FALSE)</f>
        <v>#N/A</v>
      </c>
      <c r="O6" s="10" t="e">
        <f>VLOOKUP(B6:B153,'Факторы ликвидности'!C$5:L$684,8,FALSE)</f>
        <v>#N/A</v>
      </c>
      <c r="P6" s="10" t="e">
        <f>VLOOKUP(B6:B153,'Факторы ликвидности'!C$5:L$684,10,FALSE)</f>
        <v>#N/A</v>
      </c>
    </row>
    <row r="7" spans="2:16" x14ac:dyDescent="0.3">
      <c r="B7" s="9">
        <v>42759</v>
      </c>
      <c r="C7" s="10" t="s">
        <v>23</v>
      </c>
      <c r="D7" s="10" t="s">
        <v>24</v>
      </c>
      <c r="E7" s="10" t="s">
        <v>18</v>
      </c>
      <c r="F7" s="10" t="s">
        <v>25</v>
      </c>
      <c r="G7" s="10">
        <f>VLOOKUP(B7:B154,'Остатки на корсчетах'!B$3:D$4956,2,FALSE)</f>
        <v>1940.2</v>
      </c>
      <c r="H7" s="10">
        <f>VLOOKUP(B7:B154,Сальдо!C$25:D$4010,2,FALSE)</f>
        <v>159.1</v>
      </c>
      <c r="I7" s="10" t="e">
        <f>VLOOKUP(B7:B154,'Факторы ликвидности'!C$5:L$684,2,FALSE)</f>
        <v>#N/A</v>
      </c>
      <c r="J7" s="10" t="e">
        <f>VLOOKUP(B7:B154,'Факторы ликвидности'!C$5:L$684,3,FALSE)</f>
        <v>#N/A</v>
      </c>
      <c r="K7" s="10" t="e">
        <f>VLOOKUP(B7:B154,'Факторы ликвидности'!C$5:L$684,4,FALSE)</f>
        <v>#N/A</v>
      </c>
      <c r="L7" s="10" t="e">
        <f>VLOOKUP(B7:B154,'Факторы ликвидности'!C$5:L$684,5,FALSE)</f>
        <v>#N/A</v>
      </c>
      <c r="M7" s="10" t="e">
        <f>VLOOKUP(B7:B154,'Факторы ликвидности'!C$5:L$684,6,FALSE)</f>
        <v>#N/A</v>
      </c>
      <c r="N7" s="10" t="e">
        <f>VLOOKUP(B7:B154,'Факторы ликвидности'!C$5:L$684,7,FALSE)</f>
        <v>#N/A</v>
      </c>
      <c r="O7" s="10" t="e">
        <f>VLOOKUP(B7:B154,'Факторы ликвидности'!C$5:L$684,8,FALSE)</f>
        <v>#N/A</v>
      </c>
      <c r="P7" s="10" t="e">
        <f>VLOOKUP(B7:B154,'Факторы ликвидности'!C$5:L$684,10,FALSE)</f>
        <v>#N/A</v>
      </c>
    </row>
    <row r="8" spans="2:16" x14ac:dyDescent="0.3">
      <c r="B8" s="9">
        <v>42766</v>
      </c>
      <c r="C8" s="10" t="s">
        <v>18</v>
      </c>
      <c r="D8" s="10" t="s">
        <v>26</v>
      </c>
      <c r="E8" s="10" t="s">
        <v>18</v>
      </c>
      <c r="F8" s="10" t="s">
        <v>27</v>
      </c>
      <c r="G8" s="10">
        <f>VLOOKUP(B8:B155,'Остатки на корсчетах'!B$3:D$4956,2,FALSE)</f>
        <v>1481.7</v>
      </c>
      <c r="H8" s="10">
        <f>VLOOKUP(B8:B155,Сальдо!C$25:D$4010,2,FALSE)</f>
        <v>28.1</v>
      </c>
      <c r="I8" s="10" t="e">
        <f>VLOOKUP(B8:B155,'Факторы ликвидности'!C$5:L$684,2,FALSE)</f>
        <v>#N/A</v>
      </c>
      <c r="J8" s="10" t="e">
        <f>VLOOKUP(B8:B155,'Факторы ликвидности'!C$5:L$684,3,FALSE)</f>
        <v>#N/A</v>
      </c>
      <c r="K8" s="10" t="e">
        <f>VLOOKUP(B8:B155,'Факторы ликвидности'!C$5:L$684,4,FALSE)</f>
        <v>#N/A</v>
      </c>
      <c r="L8" s="10" t="e">
        <f>VLOOKUP(B8:B155,'Факторы ликвидности'!C$5:L$684,5,FALSE)</f>
        <v>#N/A</v>
      </c>
      <c r="M8" s="10" t="e">
        <f>VLOOKUP(B8:B155,'Факторы ликвидности'!C$5:L$684,6,FALSE)</f>
        <v>#N/A</v>
      </c>
      <c r="N8" s="10" t="e">
        <f>VLOOKUP(B8:B155,'Факторы ликвидности'!C$5:L$684,7,FALSE)</f>
        <v>#N/A</v>
      </c>
      <c r="O8" s="10" t="e">
        <f>VLOOKUP(B8:B155,'Факторы ликвидности'!C$5:L$684,8,FALSE)</f>
        <v>#N/A</v>
      </c>
      <c r="P8" s="10" t="e">
        <f>VLOOKUP(B8:B155,'Факторы ликвидности'!C$5:L$684,10,FALSE)</f>
        <v>#N/A</v>
      </c>
    </row>
    <row r="9" spans="2:16" x14ac:dyDescent="0.3">
      <c r="B9" s="9">
        <v>42773</v>
      </c>
      <c r="C9" s="10" t="s">
        <v>28</v>
      </c>
      <c r="D9" s="10" t="s">
        <v>29</v>
      </c>
      <c r="E9" s="10" t="s">
        <v>18</v>
      </c>
      <c r="F9" s="10" t="s">
        <v>30</v>
      </c>
      <c r="G9" s="10">
        <f>VLOOKUP(B9:B156,'Остатки на корсчетах'!B$3:D$4956,2,FALSE)</f>
        <v>2013.4</v>
      </c>
      <c r="H9" s="10">
        <f>VLOOKUP(B9:B156,Сальдо!C$25:D$4010,2,FALSE)</f>
        <v>199.1</v>
      </c>
      <c r="I9" s="10" t="e">
        <f>VLOOKUP(B9:B156,'Факторы ликвидности'!C$5:L$684,2,FALSE)</f>
        <v>#N/A</v>
      </c>
      <c r="J9" s="10" t="e">
        <f>VLOOKUP(B9:B156,'Факторы ликвидности'!C$5:L$684,3,FALSE)</f>
        <v>#N/A</v>
      </c>
      <c r="K9" s="10" t="e">
        <f>VLOOKUP(B9:B156,'Факторы ликвидности'!C$5:L$684,4,FALSE)</f>
        <v>#N/A</v>
      </c>
      <c r="L9" s="10" t="e">
        <f>VLOOKUP(B9:B156,'Факторы ликвидности'!C$5:L$684,5,FALSE)</f>
        <v>#N/A</v>
      </c>
      <c r="M9" s="10" t="e">
        <f>VLOOKUP(B9:B156,'Факторы ликвидности'!C$5:L$684,6,FALSE)</f>
        <v>#N/A</v>
      </c>
      <c r="N9" s="10" t="e">
        <f>VLOOKUP(B9:B156,'Факторы ликвидности'!C$5:L$684,7,FALSE)</f>
        <v>#N/A</v>
      </c>
      <c r="O9" s="10" t="e">
        <f>VLOOKUP(B9:B156,'Факторы ликвидности'!C$5:L$684,8,FALSE)</f>
        <v>#N/A</v>
      </c>
      <c r="P9" s="10" t="e">
        <f>VLOOKUP(B9:B156,'Факторы ликвидности'!C$5:L$684,10,FALSE)</f>
        <v>#N/A</v>
      </c>
    </row>
    <row r="10" spans="2:16" x14ac:dyDescent="0.3">
      <c r="B10" s="9">
        <v>42780</v>
      </c>
      <c r="C10" s="10" t="s">
        <v>31</v>
      </c>
      <c r="D10" s="10" t="s">
        <v>32</v>
      </c>
      <c r="E10" s="10" t="s">
        <v>33</v>
      </c>
      <c r="F10" s="10" t="s">
        <v>34</v>
      </c>
      <c r="G10" s="10">
        <f>VLOOKUP(B10:B157,'Остатки на корсчетах'!B$3:D$4956,2,FALSE)</f>
        <v>1923.8</v>
      </c>
      <c r="H10" s="10">
        <f>VLOOKUP(B10:B157,Сальдо!C$25:D$4010,2,FALSE)</f>
        <v>112.2</v>
      </c>
      <c r="I10" s="10" t="e">
        <f>VLOOKUP(B10:B157,'Факторы ликвидности'!C$5:L$684,2,FALSE)</f>
        <v>#N/A</v>
      </c>
      <c r="J10" s="10" t="e">
        <f>VLOOKUP(B10:B157,'Факторы ликвидности'!C$5:L$684,3,FALSE)</f>
        <v>#N/A</v>
      </c>
      <c r="K10" s="10" t="e">
        <f>VLOOKUP(B10:B157,'Факторы ликвидности'!C$5:L$684,4,FALSE)</f>
        <v>#N/A</v>
      </c>
      <c r="L10" s="10" t="e">
        <f>VLOOKUP(B10:B157,'Факторы ликвидности'!C$5:L$684,5,FALSE)</f>
        <v>#N/A</v>
      </c>
      <c r="M10" s="10" t="e">
        <f>VLOOKUP(B10:B157,'Факторы ликвидности'!C$5:L$684,6,FALSE)</f>
        <v>#N/A</v>
      </c>
      <c r="N10" s="10" t="e">
        <f>VLOOKUP(B10:B157,'Факторы ликвидности'!C$5:L$684,7,FALSE)</f>
        <v>#N/A</v>
      </c>
      <c r="O10" s="10" t="e">
        <f>VLOOKUP(B10:B157,'Факторы ликвидности'!C$5:L$684,8,FALSE)</f>
        <v>#N/A</v>
      </c>
      <c r="P10" s="10" t="e">
        <f>VLOOKUP(B10:B157,'Факторы ликвидности'!C$5:L$684,10,FALSE)</f>
        <v>#N/A</v>
      </c>
    </row>
    <row r="11" spans="2:16" x14ac:dyDescent="0.3">
      <c r="B11" s="9">
        <v>42787</v>
      </c>
      <c r="C11" s="10" t="s">
        <v>35</v>
      </c>
      <c r="D11" s="10" t="s">
        <v>36</v>
      </c>
      <c r="E11" s="10" t="s">
        <v>18</v>
      </c>
      <c r="F11" s="10" t="s">
        <v>37</v>
      </c>
      <c r="G11" s="10">
        <f>VLOOKUP(B11:B158,'Остатки на корсчетах'!B$3:D$4956,2,FALSE)</f>
        <v>2014</v>
      </c>
      <c r="H11" s="10">
        <f>VLOOKUP(B11:B158,Сальдо!C$25:D$4010,2,FALSE)</f>
        <v>104.2</v>
      </c>
      <c r="I11" s="10" t="e">
        <f>VLOOKUP(B11:B158,'Факторы ликвидности'!C$5:L$684,2,FALSE)</f>
        <v>#N/A</v>
      </c>
      <c r="J11" s="10" t="e">
        <f>VLOOKUP(B11:B158,'Факторы ликвидности'!C$5:L$684,3,FALSE)</f>
        <v>#N/A</v>
      </c>
      <c r="K11" s="10" t="e">
        <f>VLOOKUP(B11:B158,'Факторы ликвидности'!C$5:L$684,4,FALSE)</f>
        <v>#N/A</v>
      </c>
      <c r="L11" s="10" t="e">
        <f>VLOOKUP(B11:B158,'Факторы ликвидности'!C$5:L$684,5,FALSE)</f>
        <v>#N/A</v>
      </c>
      <c r="M11" s="10" t="e">
        <f>VLOOKUP(B11:B158,'Факторы ликвидности'!C$5:L$684,6,FALSE)</f>
        <v>#N/A</v>
      </c>
      <c r="N11" s="10" t="e">
        <f>VLOOKUP(B11:B158,'Факторы ликвидности'!C$5:L$684,7,FALSE)</f>
        <v>#N/A</v>
      </c>
      <c r="O11" s="10" t="e">
        <f>VLOOKUP(B11:B158,'Факторы ликвидности'!C$5:L$684,8,FALSE)</f>
        <v>#N/A</v>
      </c>
      <c r="P11" s="10" t="e">
        <f>VLOOKUP(B11:B158,'Факторы ликвидности'!C$5:L$684,10,FALSE)</f>
        <v>#N/A</v>
      </c>
    </row>
    <row r="12" spans="2:16" x14ac:dyDescent="0.3">
      <c r="B12" s="9">
        <v>42794</v>
      </c>
      <c r="C12" s="10" t="s">
        <v>38</v>
      </c>
      <c r="D12" s="10" t="s">
        <v>39</v>
      </c>
      <c r="E12" s="10" t="s">
        <v>18</v>
      </c>
      <c r="F12" s="10" t="s">
        <v>30</v>
      </c>
      <c r="G12" s="10">
        <f>VLOOKUP(B12:B159,'Остатки на корсчетах'!B$3:D$4956,2,FALSE)</f>
        <v>1989.7</v>
      </c>
      <c r="H12" s="10">
        <f>VLOOKUP(B12:B159,Сальдо!C$25:D$4010,2,FALSE)</f>
        <v>87.7</v>
      </c>
      <c r="I12" s="10">
        <f>VLOOKUP(B12:B159,'Факторы ликвидности'!C$5:L$684,2,FALSE)</f>
        <v>43.7</v>
      </c>
      <c r="J12" s="10">
        <f>VLOOKUP(B12:B159,'Факторы ликвидности'!C$5:L$684,3,FALSE)</f>
        <v>-386.7</v>
      </c>
      <c r="K12" s="10">
        <f>VLOOKUP(B12:B159,'Факторы ликвидности'!C$5:L$684,4,FALSE)</f>
        <v>8.6</v>
      </c>
      <c r="L12" s="10">
        <f>VLOOKUP(B12:B159,'Факторы ликвидности'!C$5:L$684,5,FALSE)</f>
        <v>0</v>
      </c>
      <c r="M12" s="10">
        <f>VLOOKUP(B12:B159,'Факторы ликвидности'!C$5:L$684,6,FALSE)</f>
        <v>-351</v>
      </c>
      <c r="N12" s="10">
        <f>VLOOKUP(B12:B159,'Факторы ликвидности'!C$5:L$684,7,FALSE)</f>
        <v>6.4</v>
      </c>
      <c r="O12" s="10">
        <f>VLOOKUP(B12:B159,'Факторы ликвидности'!C$5:L$684,8,FALSE)</f>
        <v>0</v>
      </c>
      <c r="P12" s="10">
        <f>VLOOKUP(B12:B159,'Факторы ликвидности'!C$5:L$684,10,FALSE)</f>
        <v>383.6</v>
      </c>
    </row>
    <row r="13" spans="2:16" x14ac:dyDescent="0.3">
      <c r="B13" s="9">
        <v>42801</v>
      </c>
      <c r="C13" s="10" t="s">
        <v>40</v>
      </c>
      <c r="D13" s="10" t="s">
        <v>41</v>
      </c>
      <c r="E13" s="10" t="s">
        <v>18</v>
      </c>
      <c r="F13" s="10" t="s">
        <v>42</v>
      </c>
      <c r="G13" s="10">
        <f>VLOOKUP(B13:B160,'Остатки на корсчетах'!B$3:D$4956,2,FALSE)</f>
        <v>1881.6</v>
      </c>
      <c r="H13" s="10">
        <f>VLOOKUP(B13:B160,Сальдо!C$25:D$4010,2,FALSE)</f>
        <v>207.9</v>
      </c>
      <c r="I13" s="10">
        <f>VLOOKUP(B13:B160,'Факторы ликвидности'!C$5:L$684,2,FALSE)</f>
        <v>-34.299999999999997</v>
      </c>
      <c r="J13" s="10">
        <f>VLOOKUP(B13:B160,'Факторы ликвидности'!C$5:L$684,3,FALSE)</f>
        <v>-11.4</v>
      </c>
      <c r="K13" s="10">
        <f>VLOOKUP(B13:B160,'Факторы ликвидности'!C$5:L$684,4,FALSE)</f>
        <v>0</v>
      </c>
      <c r="L13" s="10">
        <f>VLOOKUP(B13:B160,'Факторы ликвидности'!C$5:L$684,5,FALSE)</f>
        <v>0</v>
      </c>
      <c r="M13" s="10">
        <f>VLOOKUP(B13:B160,'Факторы ликвидности'!C$5:L$684,6,FALSE)</f>
        <v>-100.5</v>
      </c>
      <c r="N13" s="10">
        <f>VLOOKUP(B13:B160,'Факторы ликвидности'!C$5:L$684,7,FALSE)</f>
        <v>6.2</v>
      </c>
      <c r="O13" s="10">
        <f>VLOOKUP(B13:B160,'Факторы ликвидности'!C$5:L$684,8,FALSE)</f>
        <v>0</v>
      </c>
      <c r="P13" s="10">
        <f>VLOOKUP(B13:B160,'Факторы ликвидности'!C$5:L$684,10,FALSE)</f>
        <v>134.5</v>
      </c>
    </row>
    <row r="14" spans="2:16" x14ac:dyDescent="0.3">
      <c r="B14" s="9">
        <v>42808</v>
      </c>
      <c r="C14" s="10" t="s">
        <v>43</v>
      </c>
      <c r="D14" s="10" t="s">
        <v>44</v>
      </c>
      <c r="E14" s="10" t="s">
        <v>18</v>
      </c>
      <c r="F14" s="10" t="s">
        <v>45</v>
      </c>
      <c r="G14" s="10">
        <f>VLOOKUP(B14:B161,'Остатки на корсчетах'!B$3:D$4956,2,FALSE)</f>
        <v>2033.4</v>
      </c>
      <c r="H14" s="10">
        <f>VLOOKUP(B14:B161,Сальдо!C$25:D$4010,2,FALSE)</f>
        <v>123.1</v>
      </c>
      <c r="I14" s="10">
        <f>VLOOKUP(B14:B161,'Факторы ликвидности'!C$5:L$684,2,FALSE)</f>
        <v>-12.1</v>
      </c>
      <c r="J14" s="10">
        <f>VLOOKUP(B14:B161,'Факторы ликвидности'!C$5:L$684,3,FALSE)</f>
        <v>-195.2</v>
      </c>
      <c r="K14" s="10">
        <f>VLOOKUP(B14:B161,'Факторы ликвидности'!C$5:L$684,4,FALSE)</f>
        <v>11.9</v>
      </c>
      <c r="L14" s="10">
        <f>VLOOKUP(B14:B161,'Факторы ликвидности'!C$5:L$684,5,FALSE)</f>
        <v>0</v>
      </c>
      <c r="M14" s="10">
        <f>VLOOKUP(B14:B161,'Факторы ликвидности'!C$5:L$684,6,FALSE)</f>
        <v>-154.6</v>
      </c>
      <c r="N14" s="10">
        <f>VLOOKUP(B14:B161,'Факторы ликвидности'!C$5:L$684,7,FALSE)</f>
        <v>3.2</v>
      </c>
      <c r="O14" s="10">
        <f>VLOOKUP(B14:B161,'Факторы ликвидности'!C$5:L$684,8,FALSE)</f>
        <v>0</v>
      </c>
      <c r="P14" s="10">
        <f>VLOOKUP(B14:B161,'Факторы ликвидности'!C$5:L$684,10,FALSE)</f>
        <v>-0.7</v>
      </c>
    </row>
    <row r="15" spans="2:16" x14ac:dyDescent="0.3">
      <c r="B15" s="9">
        <v>42815</v>
      </c>
      <c r="C15" s="10" t="s">
        <v>46</v>
      </c>
      <c r="D15" s="10" t="s">
        <v>47</v>
      </c>
      <c r="E15" s="10" t="s">
        <v>18</v>
      </c>
      <c r="F15" s="10" t="s">
        <v>48</v>
      </c>
      <c r="G15" s="10">
        <f>VLOOKUP(B15:B162,'Остатки на корсчетах'!B$3:D$4956,2,FALSE)</f>
        <v>1786.5</v>
      </c>
      <c r="H15" s="10">
        <f>VLOOKUP(B15:B162,Сальдо!C$25:D$4010,2,FALSE)</f>
        <v>147.80000000000001</v>
      </c>
      <c r="I15" s="10">
        <f>VLOOKUP(B15:B162,'Факторы ликвидности'!C$5:L$684,2,FALSE)</f>
        <v>35.1</v>
      </c>
      <c r="J15" s="10">
        <f>VLOOKUP(B15:B162,'Факторы ликвидности'!C$5:L$684,3,FALSE)</f>
        <v>181.6</v>
      </c>
      <c r="K15" s="10">
        <f>VLOOKUP(B15:B162,'Факторы ликвидности'!C$5:L$684,4,FALSE)</f>
        <v>5.4</v>
      </c>
      <c r="L15" s="10">
        <f>VLOOKUP(B15:B162,'Факторы ликвидности'!C$5:L$684,5,FALSE)</f>
        <v>0</v>
      </c>
      <c r="M15" s="10">
        <f>VLOOKUP(B15:B162,'Факторы ликвидности'!C$5:L$684,6,FALSE)</f>
        <v>143.1</v>
      </c>
      <c r="N15" s="10">
        <f>VLOOKUP(B15:B162,'Факторы ликвидности'!C$5:L$684,7,FALSE)</f>
        <v>3.2</v>
      </c>
      <c r="O15" s="10">
        <f>VLOOKUP(B15:B162,'Факторы ликвидности'!C$5:L$684,8,FALSE)</f>
        <v>0</v>
      </c>
      <c r="P15" s="10">
        <f>VLOOKUP(B15:B162,'Факторы ликвидности'!C$5:L$684,10,FALSE)</f>
        <v>1.6</v>
      </c>
    </row>
    <row r="16" spans="2:16" x14ac:dyDescent="0.3">
      <c r="B16" s="9">
        <v>42822</v>
      </c>
      <c r="C16" s="10" t="s">
        <v>49</v>
      </c>
      <c r="D16" s="10" t="s">
        <v>50</v>
      </c>
      <c r="E16" s="10" t="s">
        <v>18</v>
      </c>
      <c r="F16" s="10" t="s">
        <v>51</v>
      </c>
      <c r="G16" s="10">
        <f>VLOOKUP(B16:B163,'Остатки на корсчетах'!B$3:D$4956,2,FALSE)</f>
        <v>1678</v>
      </c>
      <c r="H16" s="10">
        <f>VLOOKUP(B16:B163,Сальдо!C$25:D$4010,2,FALSE)</f>
        <v>110.2</v>
      </c>
      <c r="I16" s="10">
        <f>VLOOKUP(B16:B163,'Факторы ликвидности'!C$5:L$684,2,FALSE)</f>
        <v>30.9</v>
      </c>
      <c r="J16" s="10">
        <f>VLOOKUP(B16:B163,'Факторы ликвидности'!C$5:L$684,3,FALSE)</f>
        <v>-233.8</v>
      </c>
      <c r="K16" s="10">
        <f>VLOOKUP(B16:B163,'Факторы ликвидности'!C$5:L$684,4,FALSE)</f>
        <v>9.3000000000000007</v>
      </c>
      <c r="L16" s="10">
        <f>VLOOKUP(B16:B163,'Факторы ликвидности'!C$5:L$684,5,FALSE)</f>
        <v>0</v>
      </c>
      <c r="M16" s="10">
        <f>VLOOKUP(B16:B163,'Факторы ликвидности'!C$5:L$684,6,FALSE)</f>
        <v>6.6</v>
      </c>
      <c r="N16" s="10">
        <f>VLOOKUP(B16:B163,'Факторы ликвидности'!C$5:L$684,7,FALSE)</f>
        <v>3.2</v>
      </c>
      <c r="O16" s="10">
        <f>VLOOKUP(B16:B163,'Факторы ликвидности'!C$5:L$684,8,FALSE)</f>
        <v>0</v>
      </c>
      <c r="P16" s="10">
        <f>VLOOKUP(B16:B163,'Факторы ликвидности'!C$5:L$684,10,FALSE)</f>
        <v>83.5</v>
      </c>
    </row>
    <row r="17" spans="2:16" x14ac:dyDescent="0.3">
      <c r="B17" s="9">
        <v>42829</v>
      </c>
      <c r="C17" s="10" t="s">
        <v>52</v>
      </c>
      <c r="D17" s="10" t="s">
        <v>53</v>
      </c>
      <c r="E17" s="10" t="s">
        <v>18</v>
      </c>
      <c r="F17" s="10" t="s">
        <v>54</v>
      </c>
      <c r="G17" s="10">
        <f>VLOOKUP(B17:B164,'Остатки на корсчетах'!B$3:D$4956,2,FALSE)</f>
        <v>2172.9</v>
      </c>
      <c r="H17" s="10">
        <f>VLOOKUP(B17:B164,Сальдо!C$25:D$4010,2,FALSE)</f>
        <v>105</v>
      </c>
      <c r="I17" s="10">
        <f>VLOOKUP(B17:B164,'Факторы ликвидности'!C$5:L$684,2,FALSE)</f>
        <v>-0.6</v>
      </c>
      <c r="J17" s="10">
        <f>VLOOKUP(B17:B164,'Факторы ликвидности'!C$5:L$684,3,FALSE)</f>
        <v>65.900000000000006</v>
      </c>
      <c r="K17" s="10">
        <f>VLOOKUP(B17:B164,'Факторы ликвидности'!C$5:L$684,4,FALSE)</f>
        <v>10.1</v>
      </c>
      <c r="L17" s="10">
        <f>VLOOKUP(B17:B164,'Факторы ликвидности'!C$5:L$684,5,FALSE)</f>
        <v>0</v>
      </c>
      <c r="M17" s="10">
        <f>VLOOKUP(B17:B164,'Факторы ликвидности'!C$5:L$684,6,FALSE)</f>
        <v>19.7</v>
      </c>
      <c r="N17" s="10">
        <f>VLOOKUP(B17:B164,'Факторы ликвидности'!C$5:L$684,7,FALSE)</f>
        <v>3.2</v>
      </c>
      <c r="O17" s="10">
        <f>VLOOKUP(B17:B164,'Факторы ликвидности'!C$5:L$684,8,FALSE)</f>
        <v>0</v>
      </c>
      <c r="P17" s="10">
        <f>VLOOKUP(B17:B164,'Факторы ликвидности'!C$5:L$684,10,FALSE)</f>
        <v>-27.5</v>
      </c>
    </row>
    <row r="18" spans="2:16" x14ac:dyDescent="0.3">
      <c r="B18" s="9">
        <v>42836</v>
      </c>
      <c r="C18" s="10" t="s">
        <v>55</v>
      </c>
      <c r="D18" s="10" t="s">
        <v>56</v>
      </c>
      <c r="E18" s="10" t="s">
        <v>18</v>
      </c>
      <c r="F18" s="10" t="s">
        <v>57</v>
      </c>
      <c r="G18" s="10">
        <f>VLOOKUP(B18:B165,'Остатки на корсчетах'!B$3:D$4956,2,FALSE)</f>
        <v>1823.9</v>
      </c>
      <c r="H18" s="10">
        <f>VLOOKUP(B18:B165,Сальдо!C$25:D$4010,2,FALSE)</f>
        <v>603.5</v>
      </c>
      <c r="I18" s="10">
        <f>VLOOKUP(B18:B165,'Факторы ликвидности'!C$5:L$684,2,FALSE)</f>
        <v>-20.8</v>
      </c>
      <c r="J18" s="10">
        <f>VLOOKUP(B18:B165,'Факторы ликвидности'!C$5:L$684,3,FALSE)</f>
        <v>-116.1</v>
      </c>
      <c r="K18" s="10">
        <f>VLOOKUP(B18:B165,'Факторы ликвидности'!C$5:L$684,4,FALSE)</f>
        <v>0</v>
      </c>
      <c r="L18" s="10">
        <f>VLOOKUP(B18:B165,'Факторы ликвидности'!C$5:L$684,5,FALSE)</f>
        <v>0</v>
      </c>
      <c r="M18" s="10">
        <f>VLOOKUP(B18:B165,'Факторы ликвидности'!C$5:L$684,6,FALSE)</f>
        <v>-168.6</v>
      </c>
      <c r="N18" s="10">
        <f>VLOOKUP(B18:B165,'Факторы ликвидности'!C$5:L$684,7,FALSE)</f>
        <v>3.5</v>
      </c>
      <c r="O18" s="10">
        <f>VLOOKUP(B18:B165,'Факторы ликвидности'!C$5:L$684,8,FALSE)</f>
        <v>0</v>
      </c>
      <c r="P18" s="10">
        <f>VLOOKUP(B18:B165,'Факторы ликвидности'!C$5:L$684,10,FALSE)</f>
        <v>205</v>
      </c>
    </row>
    <row r="19" spans="2:16" x14ac:dyDescent="0.3">
      <c r="B19" s="9">
        <v>42843</v>
      </c>
      <c r="C19" s="10" t="s">
        <v>58</v>
      </c>
      <c r="D19" s="10" t="s">
        <v>59</v>
      </c>
      <c r="E19" s="10" t="s">
        <v>18</v>
      </c>
      <c r="F19" s="10" t="s">
        <v>60</v>
      </c>
      <c r="G19" s="10">
        <f>VLOOKUP(B19:B166,'Остатки на корсчетах'!B$3:D$4956,2,FALSE)</f>
        <v>1714.6</v>
      </c>
      <c r="H19" s="10">
        <f>VLOOKUP(B19:B166,Сальдо!C$25:D$4010,2,FALSE)</f>
        <v>79.099999999999994</v>
      </c>
      <c r="I19" s="10">
        <f>VLOOKUP(B19:B166,'Факторы ликвидности'!C$5:L$684,2,FALSE)</f>
        <v>11</v>
      </c>
      <c r="J19" s="10">
        <f>VLOOKUP(B19:B166,'Факторы ликвидности'!C$5:L$684,3,FALSE)</f>
        <v>212.4</v>
      </c>
      <c r="K19" s="10">
        <f>VLOOKUP(B19:B166,'Факторы ликвидности'!C$5:L$684,4,FALSE)</f>
        <v>176.9</v>
      </c>
      <c r="L19" s="10">
        <f>VLOOKUP(B19:B166,'Факторы ликвидности'!C$5:L$684,5,FALSE)</f>
        <v>0</v>
      </c>
      <c r="M19" s="10">
        <f>VLOOKUP(B19:B166,'Факторы ликвидности'!C$5:L$684,6,FALSE)</f>
        <v>32.200000000000003</v>
      </c>
      <c r="N19" s="10">
        <f>VLOOKUP(B19:B166,'Факторы ликвидности'!C$5:L$684,7,FALSE)</f>
        <v>3.5</v>
      </c>
      <c r="O19" s="10">
        <f>VLOOKUP(B19:B166,'Факторы ликвидности'!C$5:L$684,8,FALSE)</f>
        <v>-1.6</v>
      </c>
      <c r="P19" s="10">
        <f>VLOOKUP(B19:B166,'Факторы ликвидности'!C$5:L$684,10,FALSE)</f>
        <v>1.3</v>
      </c>
    </row>
    <row r="20" spans="2:16" x14ac:dyDescent="0.3">
      <c r="B20" s="9">
        <v>42850</v>
      </c>
      <c r="C20" s="10" t="s">
        <v>61</v>
      </c>
      <c r="D20" s="10" t="s">
        <v>62</v>
      </c>
      <c r="E20" s="10" t="s">
        <v>18</v>
      </c>
      <c r="F20" s="10" t="s">
        <v>63</v>
      </c>
      <c r="G20" s="10">
        <f>VLOOKUP(B20:B167,'Остатки на корсчетах'!B$3:D$4956,2,FALSE)</f>
        <v>1801.4</v>
      </c>
      <c r="H20" s="10">
        <f>VLOOKUP(B20:B167,Сальдо!C$25:D$4010,2,FALSE)</f>
        <v>87.3</v>
      </c>
      <c r="I20" s="10">
        <f>VLOOKUP(B20:B167,'Факторы ликвидности'!C$5:L$684,2,FALSE)</f>
        <v>18.5</v>
      </c>
      <c r="J20" s="10">
        <f>VLOOKUP(B20:B167,'Факторы ликвидности'!C$5:L$684,3,FALSE)</f>
        <v>-546.79999999999995</v>
      </c>
      <c r="K20" s="10">
        <f>VLOOKUP(B20:B167,'Факторы ликвидности'!C$5:L$684,4,FALSE)</f>
        <v>0</v>
      </c>
      <c r="L20" s="10">
        <f>VLOOKUP(B20:B167,'Факторы ликвидности'!C$5:L$684,5,FALSE)</f>
        <v>0</v>
      </c>
      <c r="M20" s="10">
        <f>VLOOKUP(B20:B167,'Факторы ликвидности'!C$5:L$684,6,FALSE)</f>
        <v>-57.2</v>
      </c>
      <c r="N20" s="10">
        <f>VLOOKUP(B20:B167,'Факторы ликвидности'!C$5:L$684,7,FALSE)</f>
        <v>3.5</v>
      </c>
      <c r="O20" s="10">
        <f>VLOOKUP(B20:B167,'Факторы ликвидности'!C$5:L$684,8,FALSE)</f>
        <v>-0.3</v>
      </c>
      <c r="P20" s="10">
        <f>VLOOKUP(B20:B167,'Факторы ликвидности'!C$5:L$684,10,FALSE)</f>
        <v>-42.8</v>
      </c>
    </row>
    <row r="21" spans="2:16" x14ac:dyDescent="0.3">
      <c r="B21" s="9">
        <v>42857</v>
      </c>
      <c r="C21" s="10" t="s">
        <v>64</v>
      </c>
      <c r="D21" s="10" t="s">
        <v>65</v>
      </c>
      <c r="E21" s="10" t="s">
        <v>18</v>
      </c>
      <c r="F21" s="10" t="s">
        <v>66</v>
      </c>
      <c r="G21" s="10">
        <f>VLOOKUP(B21:B168,'Остатки на корсчетах'!B$3:D$4956,2,FALSE)</f>
        <v>1785.2</v>
      </c>
      <c r="H21" s="10">
        <f>VLOOKUP(B21:B168,Сальдо!C$25:D$4010,2,FALSE)</f>
        <v>-153</v>
      </c>
      <c r="I21" s="10">
        <f>VLOOKUP(B21:B168,'Факторы ликвидности'!C$5:L$684,2,FALSE)</f>
        <v>44.9</v>
      </c>
      <c r="J21" s="10">
        <f>VLOOKUP(B21:B168,'Факторы ликвидности'!C$5:L$684,3,FALSE)</f>
        <v>257.7</v>
      </c>
      <c r="K21" s="10">
        <f>VLOOKUP(B21:B168,'Факторы ликвидности'!C$5:L$684,4,FALSE)</f>
        <v>0</v>
      </c>
      <c r="L21" s="10">
        <f>VLOOKUP(B21:B168,'Факторы ликвидности'!C$5:L$684,5,FALSE)</f>
        <v>0</v>
      </c>
      <c r="M21" s="10">
        <f>VLOOKUP(B21:B168,'Факторы ликвидности'!C$5:L$684,6,FALSE)</f>
        <v>252.2</v>
      </c>
      <c r="N21" s="10">
        <f>VLOOKUP(B21:B168,'Факторы ликвидности'!C$5:L$684,7,FALSE)</f>
        <v>3.5</v>
      </c>
      <c r="O21" s="10">
        <f>VLOOKUP(B21:B168,'Факторы ликвидности'!C$5:L$684,8,FALSE)</f>
        <v>0.1</v>
      </c>
      <c r="P21" s="10">
        <f>VLOOKUP(B21:B168,'Факторы ликвидности'!C$5:L$684,10,FALSE)</f>
        <v>-274.3</v>
      </c>
    </row>
    <row r="22" spans="2:16" x14ac:dyDescent="0.3">
      <c r="B22" s="9">
        <v>42860</v>
      </c>
      <c r="C22" s="10" t="s">
        <v>67</v>
      </c>
      <c r="D22" s="10" t="s">
        <v>68</v>
      </c>
      <c r="E22" s="10" t="s">
        <v>18</v>
      </c>
      <c r="F22" s="10" t="s">
        <v>69</v>
      </c>
      <c r="G22" s="10">
        <f>VLOOKUP(B22:B169,'Остатки на корсчетах'!B$3:D$4956,2,FALSE)</f>
        <v>2300.6999999999998</v>
      </c>
      <c r="H22" s="10">
        <f>VLOOKUP(B22:B169,Сальдо!C$25:D$4010,2,FALSE)</f>
        <v>73</v>
      </c>
      <c r="I22" s="10">
        <f>VLOOKUP(B22:B169,'Факторы ликвидности'!C$5:L$684,2,FALSE)</f>
        <v>-68.8</v>
      </c>
      <c r="J22" s="10">
        <f>VLOOKUP(B22:B169,'Факторы ликвидности'!C$5:L$684,3,FALSE)</f>
        <v>490.5</v>
      </c>
      <c r="K22" s="10">
        <f>VLOOKUP(B22:B169,'Факторы ликвидности'!C$5:L$684,4,FALSE)</f>
        <v>0</v>
      </c>
      <c r="L22" s="10">
        <f>VLOOKUP(B22:B169,'Факторы ликвидности'!C$5:L$684,5,FALSE)</f>
        <v>0</v>
      </c>
      <c r="M22" s="10">
        <f>VLOOKUP(B22:B169,'Факторы ликвидности'!C$5:L$684,6,FALSE)</f>
        <v>351</v>
      </c>
      <c r="N22" s="10">
        <f>VLOOKUP(B22:B169,'Факторы ликвидности'!C$5:L$684,7,FALSE)</f>
        <v>3.5</v>
      </c>
      <c r="O22" s="10">
        <f>VLOOKUP(B22:B169,'Факторы ликвидности'!C$5:L$684,8,FALSE)</f>
        <v>0</v>
      </c>
      <c r="P22" s="10">
        <f>VLOOKUP(B22:B169,'Факторы ликвидности'!C$5:L$684,10,FALSE)</f>
        <v>-23.9</v>
      </c>
    </row>
    <row r="23" spans="2:16" x14ac:dyDescent="0.3">
      <c r="B23" s="9">
        <v>42871</v>
      </c>
      <c r="C23" s="10" t="s">
        <v>43</v>
      </c>
      <c r="D23" s="10" t="s">
        <v>70</v>
      </c>
      <c r="E23" s="10" t="s">
        <v>18</v>
      </c>
      <c r="F23" s="10" t="s">
        <v>71</v>
      </c>
      <c r="G23" s="10">
        <f>VLOOKUP(B23:B170,'Остатки на корсчетах'!B$3:D$4956,2,FALSE)</f>
        <v>2232.4</v>
      </c>
      <c r="H23" s="10">
        <f>VLOOKUP(B23:B170,Сальдо!C$25:D$4010,2,FALSE)</f>
        <v>112.8</v>
      </c>
      <c r="I23" s="10">
        <f>VLOOKUP(B23:B170,'Факторы ликвидности'!C$5:L$684,2,FALSE)</f>
        <v>-2</v>
      </c>
      <c r="J23" s="10">
        <f>VLOOKUP(B23:B170,'Факторы ликвидности'!C$5:L$684,3,FALSE)</f>
        <v>67.400000000000006</v>
      </c>
      <c r="K23" s="10">
        <f>VLOOKUP(B23:B170,'Факторы ликвидности'!C$5:L$684,4,FALSE)</f>
        <v>8.4</v>
      </c>
      <c r="L23" s="10">
        <f>VLOOKUP(B23:B170,'Факторы ликвидности'!C$5:L$684,5,FALSE)</f>
        <v>0</v>
      </c>
      <c r="M23" s="10">
        <f>VLOOKUP(B23:B170,'Факторы ликвидности'!C$5:L$684,6,FALSE)</f>
        <v>2.7</v>
      </c>
      <c r="N23" s="10">
        <f>VLOOKUP(B23:B170,'Факторы ликвидности'!C$5:L$684,7,FALSE)</f>
        <v>0.4</v>
      </c>
      <c r="O23" s="10">
        <f>VLOOKUP(B23:B170,'Факторы ликвидности'!C$5:L$684,8,FALSE)</f>
        <v>0</v>
      </c>
      <c r="P23" s="10">
        <f>VLOOKUP(B23:B170,'Факторы ликвидности'!C$5:L$684,10,FALSE)</f>
        <v>-4.4000000000000004</v>
      </c>
    </row>
    <row r="24" spans="2:16" x14ac:dyDescent="0.3">
      <c r="B24" s="9">
        <v>42878</v>
      </c>
      <c r="C24" s="10" t="s">
        <v>72</v>
      </c>
      <c r="D24" s="10" t="s">
        <v>73</v>
      </c>
      <c r="E24" s="10" t="s">
        <v>18</v>
      </c>
      <c r="F24" s="10" t="s">
        <v>74</v>
      </c>
      <c r="G24" s="10">
        <f>VLOOKUP(B24:B171,'Остатки на корсчетах'!B$3:D$4956,2,FALSE)</f>
        <v>1874.1</v>
      </c>
      <c r="H24" s="10">
        <f>VLOOKUP(B24:B171,Сальдо!C$25:D$4010,2,FALSE)</f>
        <v>93.7</v>
      </c>
      <c r="I24" s="10">
        <f>VLOOKUP(B24:B171,'Факторы ликвидности'!C$5:L$684,2,FALSE)</f>
        <v>29.5</v>
      </c>
      <c r="J24" s="10">
        <f>VLOOKUP(B24:B171,'Факторы ликвидности'!C$5:L$684,3,FALSE)</f>
        <v>142.5</v>
      </c>
      <c r="K24" s="10">
        <f>VLOOKUP(B24:B171,'Факторы ликвидности'!C$5:L$684,4,FALSE)</f>
        <v>16.5</v>
      </c>
      <c r="L24" s="10">
        <f>VLOOKUP(B24:B171,'Факторы ликвидности'!C$5:L$684,5,FALSE)</f>
        <v>0</v>
      </c>
      <c r="M24" s="10">
        <f>VLOOKUP(B24:B171,'Факторы ликвидности'!C$5:L$684,6,FALSE)</f>
        <v>101.7</v>
      </c>
      <c r="N24" s="10">
        <f>VLOOKUP(B24:B171,'Факторы ликвидности'!C$5:L$684,7,FALSE)</f>
        <v>0.4</v>
      </c>
      <c r="O24" s="10">
        <f>VLOOKUP(B24:B171,'Факторы ликвидности'!C$5:L$684,8,FALSE)</f>
        <v>0</v>
      </c>
      <c r="P24" s="10">
        <f>VLOOKUP(B24:B171,'Факторы ликвидности'!C$5:L$684,10,FALSE)</f>
        <v>-39.4</v>
      </c>
    </row>
    <row r="25" spans="2:16" x14ac:dyDescent="0.3">
      <c r="B25" s="9">
        <v>42885</v>
      </c>
      <c r="C25" s="10" t="s">
        <v>75</v>
      </c>
      <c r="D25" s="10" t="s">
        <v>76</v>
      </c>
      <c r="E25" s="10" t="s">
        <v>18</v>
      </c>
      <c r="F25" s="10" t="s">
        <v>77</v>
      </c>
      <c r="G25" s="10">
        <f>VLOOKUP(B25:B172,'Остатки на корсчетах'!B$3:D$4956,2,FALSE)</f>
        <v>1489.1</v>
      </c>
      <c r="H25" s="10">
        <f>VLOOKUP(B25:B172,Сальдо!C$25:D$4010,2,FALSE)</f>
        <v>111.9</v>
      </c>
      <c r="I25" s="10">
        <f>VLOOKUP(B25:B172,'Факторы ликвидности'!C$5:L$684,2,FALSE)</f>
        <v>27.1</v>
      </c>
      <c r="J25" s="10">
        <f>VLOOKUP(B25:B172,'Факторы ликвидности'!C$5:L$684,3,FALSE)</f>
        <v>111.5</v>
      </c>
      <c r="K25" s="10">
        <f>VLOOKUP(B25:B172,'Факторы ликвидности'!C$5:L$684,4,FALSE)</f>
        <v>7.4</v>
      </c>
      <c r="L25" s="10">
        <f>VLOOKUP(B25:B172,'Факторы ликвидности'!C$5:L$684,5,FALSE)</f>
        <v>0</v>
      </c>
      <c r="M25" s="10">
        <f>VLOOKUP(B25:B172,'Факторы ликвидности'!C$5:L$684,6,FALSE)</f>
        <v>11.7</v>
      </c>
      <c r="N25" s="10">
        <f>VLOOKUP(B25:B172,'Факторы ликвидности'!C$5:L$684,7,FALSE)</f>
        <v>0.8</v>
      </c>
      <c r="O25" s="10">
        <f>VLOOKUP(B25:B172,'Факторы ликвидности'!C$5:L$684,8,FALSE)</f>
        <v>0</v>
      </c>
      <c r="P25" s="10">
        <f>VLOOKUP(B25:B172,'Факторы ликвидности'!C$5:L$684,10,FALSE)</f>
        <v>16.2</v>
      </c>
    </row>
    <row r="26" spans="2:16" x14ac:dyDescent="0.3">
      <c r="B26" s="9">
        <v>42892</v>
      </c>
      <c r="C26" s="10" t="s">
        <v>78</v>
      </c>
      <c r="D26" s="10" t="s">
        <v>79</v>
      </c>
      <c r="E26" s="10" t="s">
        <v>18</v>
      </c>
      <c r="F26" s="10" t="s">
        <v>80</v>
      </c>
      <c r="G26" s="10">
        <f>VLOOKUP(B26:B173,'Остатки на корсчетах'!B$3:D$4956,2,FALSE)</f>
        <v>2006.2</v>
      </c>
      <c r="H26" s="10">
        <f>VLOOKUP(B26:B173,Сальдо!C$25:D$4010,2,FALSE)</f>
        <v>-1.7</v>
      </c>
      <c r="I26" s="10">
        <f>VLOOKUP(B26:B173,'Факторы ликвидности'!C$5:L$684,2,FALSE)</f>
        <v>-8.6999999999999993</v>
      </c>
      <c r="J26" s="10">
        <f>VLOOKUP(B26:B173,'Факторы ликвидности'!C$5:L$684,3,FALSE)</f>
        <v>57.3</v>
      </c>
      <c r="K26" s="10">
        <f>VLOOKUP(B26:B173,'Факторы ликвидности'!C$5:L$684,4,FALSE)</f>
        <v>0</v>
      </c>
      <c r="L26" s="10">
        <f>VLOOKUP(B26:B173,'Факторы ликвидности'!C$5:L$684,5,FALSE)</f>
        <v>0</v>
      </c>
      <c r="M26" s="10">
        <f>VLOOKUP(B26:B173,'Факторы ликвидности'!C$5:L$684,6,FALSE)</f>
        <v>-0.1</v>
      </c>
      <c r="N26" s="10">
        <f>VLOOKUP(B26:B173,'Факторы ликвидности'!C$5:L$684,7,FALSE)</f>
        <v>0.4</v>
      </c>
      <c r="O26" s="10">
        <f>VLOOKUP(B26:B173,'Факторы ликвидности'!C$5:L$684,8,FALSE)</f>
        <v>0</v>
      </c>
      <c r="P26" s="10">
        <f>VLOOKUP(B26:B173,'Факторы ликвидности'!C$5:L$684,10,FALSE)</f>
        <v>326</v>
      </c>
    </row>
    <row r="27" spans="2:16" x14ac:dyDescent="0.3">
      <c r="B27" s="9">
        <v>42899</v>
      </c>
      <c r="C27" s="10" t="s">
        <v>81</v>
      </c>
      <c r="D27" s="10" t="s">
        <v>82</v>
      </c>
      <c r="E27" s="10" t="s">
        <v>18</v>
      </c>
      <c r="F27" s="10" t="s">
        <v>83</v>
      </c>
      <c r="G27" s="10">
        <f>VLOOKUP(B27:B174,'Остатки на корсчетах'!B$3:D$4956,2,FALSE)</f>
        <v>1746.2</v>
      </c>
      <c r="H27" s="10">
        <f>VLOOKUP(B27:B174,Сальдо!C$25:D$4010,2,FALSE)</f>
        <v>123.3</v>
      </c>
      <c r="I27" s="10">
        <f>VLOOKUP(B27:B174,'Факторы ликвидности'!C$5:L$684,2,FALSE)</f>
        <v>19.600000000000001</v>
      </c>
      <c r="J27" s="10">
        <f>VLOOKUP(B27:B174,'Факторы ликвидности'!C$5:L$684,3,FALSE)</f>
        <v>210.5</v>
      </c>
      <c r="K27" s="10">
        <f>VLOOKUP(B27:B174,'Факторы ликвидности'!C$5:L$684,4,FALSE)</f>
        <v>165.5</v>
      </c>
      <c r="L27" s="10">
        <f>VLOOKUP(B27:B174,'Факторы ликвидности'!C$5:L$684,5,FALSE)</f>
        <v>0</v>
      </c>
      <c r="M27" s="10">
        <f>VLOOKUP(B27:B174,'Факторы ликвидности'!C$5:L$684,6,FALSE)</f>
        <v>45.3</v>
      </c>
      <c r="N27" s="10">
        <f>VLOOKUP(B27:B174,'Факторы ликвидности'!C$5:L$684,7,FALSE)</f>
        <v>2.1</v>
      </c>
      <c r="O27" s="10">
        <f>VLOOKUP(B27:B174,'Факторы ликвидности'!C$5:L$684,8,FALSE)</f>
        <v>0.1</v>
      </c>
      <c r="P27" s="10">
        <f>VLOOKUP(B27:B174,'Факторы ликвидности'!C$5:L$684,10,FALSE)</f>
        <v>9.6999999999999993</v>
      </c>
    </row>
    <row r="28" spans="2:16" x14ac:dyDescent="0.3">
      <c r="B28" s="9">
        <v>42906</v>
      </c>
      <c r="C28" s="10" t="s">
        <v>84</v>
      </c>
      <c r="D28" s="10" t="s">
        <v>85</v>
      </c>
      <c r="E28" s="10" t="s">
        <v>18</v>
      </c>
      <c r="F28" s="10" t="s">
        <v>86</v>
      </c>
      <c r="G28" s="10">
        <f>VLOOKUP(B28:B175,'Остатки на корсчетах'!B$3:D$4956,2,FALSE)</f>
        <v>1939.2</v>
      </c>
      <c r="H28" s="10">
        <f>VLOOKUP(B28:B175,Сальдо!C$25:D$4010,2,FALSE)</f>
        <v>76.2</v>
      </c>
      <c r="I28" s="10">
        <f>VLOOKUP(B28:B175,'Факторы ликвидности'!C$5:L$684,2,FALSE)</f>
        <v>16.7</v>
      </c>
      <c r="J28" s="10">
        <f>VLOOKUP(B28:B175,'Факторы ликвидности'!C$5:L$684,3,FALSE)</f>
        <v>249.7</v>
      </c>
      <c r="K28" s="10">
        <f>VLOOKUP(B28:B175,'Факторы ликвидности'!C$5:L$684,4,FALSE)</f>
        <v>0</v>
      </c>
      <c r="L28" s="10">
        <f>VLOOKUP(B28:B175,'Факторы ликвидности'!C$5:L$684,5,FALSE)</f>
        <v>100</v>
      </c>
      <c r="M28" s="10">
        <f>VLOOKUP(B28:B175,'Факторы ликвидности'!C$5:L$684,6,FALSE)</f>
        <v>81.400000000000006</v>
      </c>
      <c r="N28" s="10">
        <f>VLOOKUP(B28:B175,'Факторы ликвидности'!C$5:L$684,7,FALSE)</f>
        <v>2.1</v>
      </c>
      <c r="O28" s="10">
        <f>VLOOKUP(B28:B175,'Факторы ликвидности'!C$5:L$684,8,FALSE)</f>
        <v>0</v>
      </c>
      <c r="P28" s="10">
        <f>VLOOKUP(B28:B175,'Факторы ликвидности'!C$5:L$684,10,FALSE)</f>
        <v>8.1</v>
      </c>
    </row>
    <row r="29" spans="2:16" x14ac:dyDescent="0.3">
      <c r="B29" s="9">
        <v>42913</v>
      </c>
      <c r="C29" s="10" t="s">
        <v>87</v>
      </c>
      <c r="D29" s="10" t="s">
        <v>88</v>
      </c>
      <c r="E29" s="10" t="s">
        <v>18</v>
      </c>
      <c r="F29" s="10" t="s">
        <v>89</v>
      </c>
      <c r="G29" s="10">
        <f>VLOOKUP(B29:B176,'Остатки на корсчетах'!B$3:D$4956,2,FALSE)</f>
        <v>1775.9</v>
      </c>
      <c r="H29" s="10">
        <f>VLOOKUP(B29:B176,Сальдо!C$25:D$4010,2,FALSE)</f>
        <v>73.900000000000006</v>
      </c>
      <c r="I29" s="10">
        <f>VLOOKUP(B29:B176,'Факторы ликвидности'!C$5:L$684,2,FALSE)</f>
        <v>27.6</v>
      </c>
      <c r="J29" s="10">
        <f>VLOOKUP(B29:B176,'Факторы ликвидности'!C$5:L$684,3,FALSE)</f>
        <v>135.5</v>
      </c>
      <c r="K29" s="10">
        <f>VLOOKUP(B29:B176,'Факторы ликвидности'!C$5:L$684,4,FALSE)</f>
        <v>22.7</v>
      </c>
      <c r="L29" s="10">
        <f>VLOOKUP(B29:B176,'Факторы ликвидности'!C$5:L$684,5,FALSE)</f>
        <v>146</v>
      </c>
      <c r="M29" s="10">
        <f>VLOOKUP(B29:B176,'Факторы ликвидности'!C$5:L$684,6,FALSE)</f>
        <v>-1.4</v>
      </c>
      <c r="N29" s="10">
        <f>VLOOKUP(B29:B176,'Факторы ликвидности'!C$5:L$684,7,FALSE)</f>
        <v>2.1</v>
      </c>
      <c r="O29" s="10">
        <f>VLOOKUP(B29:B176,'Факторы ликвидности'!C$5:L$684,8,FALSE)</f>
        <v>0</v>
      </c>
      <c r="P29" s="10">
        <f>VLOOKUP(B29:B176,'Факторы ликвидности'!C$5:L$684,10,FALSE)</f>
        <v>13</v>
      </c>
    </row>
    <row r="30" spans="2:16" x14ac:dyDescent="0.3">
      <c r="B30" s="9">
        <v>42920</v>
      </c>
      <c r="C30" s="10" t="s">
        <v>90</v>
      </c>
      <c r="D30" s="10" t="s">
        <v>91</v>
      </c>
      <c r="E30" s="10" t="s">
        <v>18</v>
      </c>
      <c r="F30" s="10" t="s">
        <v>92</v>
      </c>
      <c r="G30" s="10">
        <f>VLOOKUP(B30:B177,'Остатки на корсчетах'!B$3:D$4956,2,FALSE)</f>
        <v>1917.3</v>
      </c>
      <c r="H30" s="10">
        <f>VLOOKUP(B30:B177,Сальдо!C$25:D$4010,2,FALSE)</f>
        <v>88.3</v>
      </c>
      <c r="I30" s="10">
        <f>VLOOKUP(B30:B177,'Факторы ликвидности'!C$5:L$684,2,FALSE)</f>
        <v>-12.4</v>
      </c>
      <c r="J30" s="10">
        <f>VLOOKUP(B30:B177,'Факторы ликвидности'!C$5:L$684,3,FALSE)</f>
        <v>73.3</v>
      </c>
      <c r="K30" s="10">
        <f>VLOOKUP(B30:B177,'Факторы ликвидности'!C$5:L$684,4,FALSE)</f>
        <v>0</v>
      </c>
      <c r="L30" s="10">
        <f>VLOOKUP(B30:B177,'Факторы ликвидности'!C$5:L$684,5,FALSE)</f>
        <v>0</v>
      </c>
      <c r="M30" s="10">
        <f>VLOOKUP(B30:B177,'Факторы ликвидности'!C$5:L$684,6,FALSE)</f>
        <v>56.8</v>
      </c>
      <c r="N30" s="10">
        <f>VLOOKUP(B30:B177,'Факторы ликвидности'!C$5:L$684,7,FALSE)</f>
        <v>0</v>
      </c>
      <c r="O30" s="10">
        <f>VLOOKUP(B30:B177,'Факторы ликвидности'!C$5:L$684,8,FALSE)</f>
        <v>0</v>
      </c>
      <c r="P30" s="10">
        <f>VLOOKUP(B30:B177,'Факторы ликвидности'!C$5:L$684,10,FALSE)</f>
        <v>-17.3</v>
      </c>
    </row>
    <row r="31" spans="2:16" x14ac:dyDescent="0.3">
      <c r="B31" s="9">
        <v>42927</v>
      </c>
      <c r="C31" s="10" t="s">
        <v>93</v>
      </c>
      <c r="D31" s="10" t="s">
        <v>94</v>
      </c>
      <c r="E31" s="10" t="s">
        <v>18</v>
      </c>
      <c r="F31" s="10" t="s">
        <v>95</v>
      </c>
      <c r="G31" s="10">
        <f>VLOOKUP(B31:B178,'Остатки на корсчетах'!B$3:D$4956,2,FALSE)</f>
        <v>1925.2</v>
      </c>
      <c r="H31" s="10">
        <f>VLOOKUP(B31:B178,Сальдо!C$25:D$4010,2,FALSE)</f>
        <v>298.89999999999998</v>
      </c>
      <c r="I31" s="10">
        <f>VLOOKUP(B31:B178,'Факторы ликвидности'!C$5:L$684,2,FALSE)</f>
        <v>-15.1</v>
      </c>
      <c r="J31" s="10">
        <f>VLOOKUP(B31:B178,'Факторы ликвидности'!C$5:L$684,3,FALSE)</f>
        <v>-304.3</v>
      </c>
      <c r="K31" s="10">
        <f>VLOOKUP(B31:B178,'Факторы ликвидности'!C$5:L$684,4,FALSE)</f>
        <v>0</v>
      </c>
      <c r="L31" s="10">
        <f>VLOOKUP(B31:B178,'Факторы ликвидности'!C$5:L$684,5,FALSE)</f>
        <v>0</v>
      </c>
      <c r="M31" s="10">
        <f>VLOOKUP(B31:B178,'Факторы ликвидности'!C$5:L$684,6,FALSE)</f>
        <v>-346.5</v>
      </c>
      <c r="N31" s="10">
        <f>VLOOKUP(B31:B178,'Факторы ликвидности'!C$5:L$684,7,FALSE)</f>
        <v>0</v>
      </c>
      <c r="O31" s="10">
        <f>VLOOKUP(B31:B178,'Факторы ликвидности'!C$5:L$684,8,FALSE)</f>
        <v>0</v>
      </c>
      <c r="P31" s="10">
        <f>VLOOKUP(B31:B178,'Факторы ликвидности'!C$5:L$684,10,FALSE)</f>
        <v>-47.4</v>
      </c>
    </row>
    <row r="32" spans="2:16" x14ac:dyDescent="0.3">
      <c r="B32" s="9">
        <v>42934</v>
      </c>
      <c r="C32" s="10" t="s">
        <v>96</v>
      </c>
      <c r="D32" s="10" t="s">
        <v>97</v>
      </c>
      <c r="E32" s="10" t="s">
        <v>18</v>
      </c>
      <c r="F32" s="10" t="s">
        <v>98</v>
      </c>
      <c r="G32" s="10">
        <f>VLOOKUP(B32:B179,'Остатки на корсчетах'!B$3:D$4956,2,FALSE)</f>
        <v>2138</v>
      </c>
      <c r="H32" s="10">
        <f>VLOOKUP(B32:B179,Сальдо!C$25:D$4010,2,FALSE)</f>
        <v>-21</v>
      </c>
      <c r="I32" s="10">
        <f>VLOOKUP(B32:B179,'Факторы ликвидности'!C$5:L$684,2,FALSE)</f>
        <v>-5.3</v>
      </c>
      <c r="J32" s="10">
        <f>VLOOKUP(B32:B179,'Факторы ликвидности'!C$5:L$684,3,FALSE)</f>
        <v>166.3</v>
      </c>
      <c r="K32" s="10">
        <f>VLOOKUP(B32:B179,'Факторы ликвидности'!C$5:L$684,4,FALSE)</f>
        <v>0.8</v>
      </c>
      <c r="L32" s="10">
        <f>VLOOKUP(B32:B179,'Факторы ликвидности'!C$5:L$684,5,FALSE)</f>
        <v>0</v>
      </c>
      <c r="M32" s="10">
        <f>VLOOKUP(B32:B179,'Факторы ликвидности'!C$5:L$684,6,FALSE)</f>
        <v>148.1</v>
      </c>
      <c r="N32" s="10">
        <f>VLOOKUP(B32:B179,'Факторы ликвидности'!C$5:L$684,7,FALSE)</f>
        <v>0</v>
      </c>
      <c r="O32" s="10">
        <f>VLOOKUP(B32:B179,'Факторы ликвидности'!C$5:L$684,8,FALSE)</f>
        <v>-3.2</v>
      </c>
      <c r="P32" s="10">
        <f>VLOOKUP(B32:B179,'Факторы ликвидности'!C$5:L$684,10,FALSE)</f>
        <v>-20.5</v>
      </c>
    </row>
    <row r="33" spans="2:16" x14ac:dyDescent="0.3">
      <c r="B33" s="9">
        <v>42941</v>
      </c>
      <c r="C33" s="10" t="s">
        <v>99</v>
      </c>
      <c r="D33" s="10" t="s">
        <v>100</v>
      </c>
      <c r="E33" s="10" t="s">
        <v>18</v>
      </c>
      <c r="F33" s="10" t="s">
        <v>101</v>
      </c>
      <c r="G33" s="10">
        <f>VLOOKUP(B33:B180,'Остатки на корсчетах'!B$3:D$4956,2,FALSE)</f>
        <v>2109.6</v>
      </c>
      <c r="H33" s="10">
        <f>VLOOKUP(B33:B180,Сальдо!C$25:D$4010,2,FALSE)</f>
        <v>-53.4</v>
      </c>
      <c r="I33" s="10">
        <f>VLOOKUP(B33:B180,'Факторы ликвидности'!C$5:L$684,2,FALSE)</f>
        <v>43.9</v>
      </c>
      <c r="J33" s="10">
        <f>VLOOKUP(B33:B180,'Факторы ликвидности'!C$5:L$684,3,FALSE)</f>
        <v>-519.9</v>
      </c>
      <c r="K33" s="10">
        <f>VLOOKUP(B33:B180,'Факторы ликвидности'!C$5:L$684,4,FALSE)</f>
        <v>5.5</v>
      </c>
      <c r="L33" s="10">
        <f>VLOOKUP(B33:B180,'Факторы ликвидности'!C$5:L$684,5,FALSE)</f>
        <v>0</v>
      </c>
      <c r="M33" s="10">
        <f>VLOOKUP(B33:B180,'Факторы ликвидности'!C$5:L$684,6,FALSE)</f>
        <v>70</v>
      </c>
      <c r="N33" s="10">
        <f>VLOOKUP(B33:B180,'Факторы ликвидности'!C$5:L$684,7,FALSE)</f>
        <v>0</v>
      </c>
      <c r="O33" s="10">
        <f>VLOOKUP(B33:B180,'Факторы ликвидности'!C$5:L$684,8,FALSE)</f>
        <v>0</v>
      </c>
      <c r="P33" s="10">
        <f>VLOOKUP(B33:B180,'Факторы ликвидности'!C$5:L$684,10,FALSE)</f>
        <v>77.8</v>
      </c>
    </row>
    <row r="34" spans="2:16" x14ac:dyDescent="0.3">
      <c r="B34" s="9">
        <v>42948</v>
      </c>
      <c r="C34" s="10" t="s">
        <v>94</v>
      </c>
      <c r="D34" s="10" t="s">
        <v>102</v>
      </c>
      <c r="E34" s="10" t="s">
        <v>18</v>
      </c>
      <c r="F34" s="10" t="s">
        <v>103</v>
      </c>
      <c r="G34" s="10">
        <f>VLOOKUP(B34:B181,'Остатки на корсчетах'!B$3:D$4956,2,FALSE)</f>
        <v>1835</v>
      </c>
      <c r="H34" s="10">
        <f>VLOOKUP(B34:B181,Сальдо!C$25:D$4010,2,FALSE)</f>
        <v>-234.3</v>
      </c>
      <c r="I34" s="10">
        <f>VLOOKUP(B34:B181,'Факторы ликвидности'!C$5:L$684,2,FALSE)</f>
        <v>18.399999999999999</v>
      </c>
      <c r="J34" s="10">
        <f>VLOOKUP(B34:B181,'Факторы ликвидности'!C$5:L$684,3,FALSE)</f>
        <v>59.6</v>
      </c>
      <c r="K34" s="10">
        <f>VLOOKUP(B34:B181,'Факторы ликвидности'!C$5:L$684,4,FALSE)</f>
        <v>31.8</v>
      </c>
      <c r="L34" s="10">
        <f>VLOOKUP(B34:B181,'Факторы ликвидности'!C$5:L$684,5,FALSE)</f>
        <v>0</v>
      </c>
      <c r="M34" s="10">
        <f>VLOOKUP(B34:B181,'Факторы ликвидности'!C$5:L$684,6,FALSE)</f>
        <v>3.1</v>
      </c>
      <c r="N34" s="10">
        <f>VLOOKUP(B34:B181,'Факторы ликвидности'!C$5:L$684,7,FALSE)</f>
        <v>0</v>
      </c>
      <c r="O34" s="10">
        <f>VLOOKUP(B34:B181,'Факторы ликвидности'!C$5:L$684,8,FALSE)</f>
        <v>0</v>
      </c>
      <c r="P34" s="10">
        <f>VLOOKUP(B34:B181,'Факторы ликвидности'!C$5:L$684,10,FALSE)</f>
        <v>14.6</v>
      </c>
    </row>
    <row r="35" spans="2:16" x14ac:dyDescent="0.3">
      <c r="B35" s="9">
        <v>42955</v>
      </c>
      <c r="C35" s="10" t="s">
        <v>104</v>
      </c>
      <c r="D35" s="10" t="s">
        <v>105</v>
      </c>
      <c r="E35" s="10" t="s">
        <v>18</v>
      </c>
      <c r="F35" s="10" t="s">
        <v>106</v>
      </c>
      <c r="G35" s="10">
        <f>VLOOKUP(B35:B182,'Остатки на корсчетах'!B$3:D$4956,2,FALSE)</f>
        <v>1533.2</v>
      </c>
      <c r="H35" s="10">
        <f>VLOOKUP(B35:B182,Сальдо!C$25:D$4010,2,FALSE)</f>
        <v>67.7</v>
      </c>
      <c r="I35" s="10">
        <f>VLOOKUP(B35:B182,'Факторы ликвидности'!C$5:L$684,2,FALSE)</f>
        <v>-2.4</v>
      </c>
      <c r="J35" s="10">
        <f>VLOOKUP(B35:B182,'Факторы ликвидности'!C$5:L$684,3,FALSE)</f>
        <v>-8.9</v>
      </c>
      <c r="K35" s="10">
        <f>VLOOKUP(B35:B182,'Факторы ликвидности'!C$5:L$684,4,FALSE)</f>
        <v>71.3</v>
      </c>
      <c r="L35" s="10">
        <f>VLOOKUP(B35:B182,'Факторы ликвидности'!C$5:L$684,5,FALSE)</f>
        <v>0</v>
      </c>
      <c r="M35" s="10">
        <f>VLOOKUP(B35:B182,'Факторы ликвидности'!C$5:L$684,6,FALSE)</f>
        <v>-171.7</v>
      </c>
      <c r="N35" s="10">
        <f>VLOOKUP(B35:B182,'Факторы ликвидности'!C$5:L$684,7,FALSE)</f>
        <v>2</v>
      </c>
      <c r="O35" s="10">
        <f>VLOOKUP(B35:B182,'Факторы ликвидности'!C$5:L$684,8,FALSE)</f>
        <v>0</v>
      </c>
      <c r="P35" s="10">
        <f>VLOOKUP(B35:B182,'Факторы ликвидности'!C$5:L$684,10,FALSE)</f>
        <v>-195.8</v>
      </c>
    </row>
    <row r="36" spans="2:16" x14ac:dyDescent="0.3">
      <c r="B36" s="9">
        <v>42962</v>
      </c>
      <c r="C36" s="10" t="s">
        <v>107</v>
      </c>
      <c r="D36" s="10" t="s">
        <v>108</v>
      </c>
      <c r="E36" s="10">
        <v>0</v>
      </c>
      <c r="F36" s="10" t="s">
        <v>109</v>
      </c>
      <c r="G36" s="10">
        <f>VLOOKUP(B36:B183,'Остатки на корсчетах'!B$3:D$4956,2,FALSE)</f>
        <v>2190.4</v>
      </c>
      <c r="H36" s="10">
        <f>VLOOKUP(B36:B183,Сальдо!C$25:D$4010,2,FALSE)</f>
        <v>-528.9</v>
      </c>
      <c r="I36" s="10">
        <f>VLOOKUP(B36:B183,'Факторы ликвидности'!C$5:L$684,2,FALSE)</f>
        <v>-0.5</v>
      </c>
      <c r="J36" s="10">
        <f>VLOOKUP(B36:B183,'Факторы ликвидности'!C$5:L$684,3,FALSE)</f>
        <v>-72.2</v>
      </c>
      <c r="K36" s="10">
        <f>VLOOKUP(B36:B183,'Факторы ликвидности'!C$5:L$684,4,FALSE)</f>
        <v>11.8</v>
      </c>
      <c r="L36" s="10">
        <f>VLOOKUP(B36:B183,'Факторы ликвидности'!C$5:L$684,5,FALSE)</f>
        <v>0</v>
      </c>
      <c r="M36" s="10">
        <f>VLOOKUP(B36:B183,'Факторы ликвидности'!C$5:L$684,6,FALSE)</f>
        <v>15.4</v>
      </c>
      <c r="N36" s="10">
        <f>VLOOKUP(B36:B183,'Факторы ликвидности'!C$5:L$684,7,FALSE)</f>
        <v>2</v>
      </c>
      <c r="O36" s="10">
        <f>VLOOKUP(B36:B183,'Факторы ликвидности'!C$5:L$684,8,FALSE)</f>
        <v>-1.7</v>
      </c>
      <c r="P36" s="10">
        <f>VLOOKUP(B36:B183,'Факторы ликвидности'!C$5:L$684,10,FALSE)</f>
        <v>9.8000000000000007</v>
      </c>
    </row>
    <row r="37" spans="2:16" x14ac:dyDescent="0.3">
      <c r="B37" s="9">
        <v>42969</v>
      </c>
      <c r="C37" s="10" t="s">
        <v>110</v>
      </c>
      <c r="D37" s="10" t="s">
        <v>111</v>
      </c>
      <c r="E37" s="10" t="s">
        <v>18</v>
      </c>
      <c r="F37" s="10" t="s">
        <v>112</v>
      </c>
      <c r="G37" s="10">
        <f>VLOOKUP(B37:B184,'Остатки на корсчетах'!B$3:D$4956,2,FALSE)</f>
        <v>2097</v>
      </c>
      <c r="H37" s="10">
        <f>VLOOKUP(B37:B184,Сальдо!C$25:D$4010,2,FALSE)</f>
        <v>-550.1</v>
      </c>
      <c r="I37" s="10">
        <f>VLOOKUP(B37:B184,'Факторы ликвидности'!C$5:L$684,2,FALSE)</f>
        <v>35.4</v>
      </c>
      <c r="J37" s="10">
        <f>VLOOKUP(B37:B184,'Факторы ликвидности'!C$5:L$684,3,FALSE)</f>
        <v>162.4</v>
      </c>
      <c r="K37" s="10">
        <f>VLOOKUP(B37:B184,'Факторы ликвидности'!C$5:L$684,4,FALSE)</f>
        <v>21.6</v>
      </c>
      <c r="L37" s="10">
        <f>VLOOKUP(B37:B184,'Факторы ликвидности'!C$5:L$684,5,FALSE)</f>
        <v>0</v>
      </c>
      <c r="M37" s="10">
        <f>VLOOKUP(B37:B184,'Факторы ликвидности'!C$5:L$684,6,FALSE)</f>
        <v>45.7</v>
      </c>
      <c r="N37" s="10">
        <f>VLOOKUP(B37:B184,'Факторы ликвидности'!C$5:L$684,7,FALSE)</f>
        <v>2.1</v>
      </c>
      <c r="O37" s="10">
        <f>VLOOKUP(B37:B184,'Факторы ликвидности'!C$5:L$684,8,FALSE)</f>
        <v>0</v>
      </c>
      <c r="P37" s="10">
        <f>VLOOKUP(B37:B184,'Факторы ликвидности'!C$5:L$684,10,FALSE)</f>
        <v>-42.9</v>
      </c>
    </row>
    <row r="38" spans="2:16" x14ac:dyDescent="0.3">
      <c r="B38" s="9">
        <v>42976</v>
      </c>
      <c r="C38" s="10" t="s">
        <v>113</v>
      </c>
      <c r="D38" s="10" t="s">
        <v>114</v>
      </c>
      <c r="E38" s="10" t="s">
        <v>18</v>
      </c>
      <c r="F38" s="10" t="s">
        <v>115</v>
      </c>
      <c r="G38" s="10">
        <f>VLOOKUP(B38:B185,'Остатки на корсчетах'!B$3:D$4956,2,FALSE)</f>
        <v>1595.8</v>
      </c>
      <c r="H38" s="10">
        <f>VLOOKUP(B38:B185,Сальдо!C$25:D$4010,2,FALSE)</f>
        <v>-628.9</v>
      </c>
      <c r="I38" s="10">
        <f>VLOOKUP(B38:B185,'Факторы ликвидности'!C$5:L$684,2,FALSE)</f>
        <v>26.5</v>
      </c>
      <c r="J38" s="10">
        <f>VLOOKUP(B38:B185,'Факторы ликвидности'!C$5:L$684,3,FALSE)</f>
        <v>180.2</v>
      </c>
      <c r="K38" s="10">
        <f>VLOOKUP(B38:B185,'Факторы ликвидности'!C$5:L$684,4,FALSE)</f>
        <v>8.6</v>
      </c>
      <c r="L38" s="10">
        <f>VLOOKUP(B38:B185,'Факторы ликвидности'!C$5:L$684,5,FALSE)</f>
        <v>0</v>
      </c>
      <c r="M38" s="10">
        <f>VLOOKUP(B38:B185,'Факторы ликвидности'!C$5:L$684,6,FALSE)</f>
        <v>100.1</v>
      </c>
      <c r="N38" s="10">
        <f>VLOOKUP(B38:B185,'Факторы ликвидности'!C$5:L$684,7,FALSE)</f>
        <v>2.1</v>
      </c>
      <c r="O38" s="10">
        <f>VLOOKUP(B38:B185,'Факторы ликвидности'!C$5:L$684,8,FALSE)</f>
        <v>0</v>
      </c>
      <c r="P38" s="10">
        <f>VLOOKUP(B38:B185,'Факторы ликвидности'!C$5:L$684,10,FALSE)</f>
        <v>39.9</v>
      </c>
    </row>
    <row r="39" spans="2:16" x14ac:dyDescent="0.3">
      <c r="B39" s="9">
        <v>42983</v>
      </c>
      <c r="C39" s="10" t="s">
        <v>116</v>
      </c>
      <c r="D39" s="10" t="s">
        <v>117</v>
      </c>
      <c r="E39" s="10" t="s">
        <v>18</v>
      </c>
      <c r="F39" s="10" t="s">
        <v>118</v>
      </c>
      <c r="G39" s="10">
        <f>VLOOKUP(B39:B186,'Остатки на корсчетах'!B$3:D$4956,2,FALSE)</f>
        <v>1950.9</v>
      </c>
      <c r="H39" s="10">
        <f>VLOOKUP(B39:B186,Сальдо!C$25:D$4010,2,FALSE)</f>
        <v>-355.6</v>
      </c>
      <c r="I39" s="10">
        <f>VLOOKUP(B39:B186,'Факторы ликвидности'!C$5:L$684,2,FALSE)</f>
        <v>5.3</v>
      </c>
      <c r="J39" s="10">
        <f>VLOOKUP(B39:B186,'Факторы ликвидности'!C$5:L$684,3,FALSE)</f>
        <v>-68.7</v>
      </c>
      <c r="K39" s="10">
        <f>VLOOKUP(B39:B186,'Факторы ликвидности'!C$5:L$684,4,FALSE)</f>
        <v>0</v>
      </c>
      <c r="L39" s="10">
        <f>VLOOKUP(B39:B186,'Факторы ликвидности'!C$5:L$684,5,FALSE)</f>
        <v>0</v>
      </c>
      <c r="M39" s="10">
        <f>VLOOKUP(B39:B186,'Факторы ликвидности'!C$5:L$684,6,FALSE)</f>
        <v>-167.6</v>
      </c>
      <c r="N39" s="10">
        <f>VLOOKUP(B39:B186,'Факторы ликвидности'!C$5:L$684,7,FALSE)</f>
        <v>4.0999999999999996</v>
      </c>
      <c r="O39" s="10">
        <f>VLOOKUP(B39:B186,'Факторы ликвидности'!C$5:L$684,8,FALSE)</f>
        <v>0</v>
      </c>
      <c r="P39" s="10">
        <f>VLOOKUP(B39:B186,'Факторы ликвидности'!C$5:L$684,10,FALSE)</f>
        <v>-130.19999999999999</v>
      </c>
    </row>
    <row r="40" spans="2:16" x14ac:dyDescent="0.3">
      <c r="B40" s="9">
        <v>42990</v>
      </c>
      <c r="C40" s="10" t="s">
        <v>43</v>
      </c>
      <c r="D40" s="10" t="s">
        <v>119</v>
      </c>
      <c r="E40" s="10" t="s">
        <v>18</v>
      </c>
      <c r="F40" s="10" t="s">
        <v>120</v>
      </c>
      <c r="G40" s="10">
        <f>VLOOKUP(B40:B187,'Остатки на корсчетах'!B$3:D$4956,2,FALSE)</f>
        <v>1765.5</v>
      </c>
      <c r="H40" s="10">
        <f>VLOOKUP(B40:B187,Сальдо!C$25:D$4010,2,FALSE)</f>
        <v>-340.4</v>
      </c>
      <c r="I40" s="10">
        <f>VLOOKUP(B40:B187,'Факторы ликвидности'!C$5:L$684,2,FALSE)</f>
        <v>-5.7</v>
      </c>
      <c r="J40" s="10">
        <f>VLOOKUP(B40:B187,'Факторы ликвидности'!C$5:L$684,3,FALSE)</f>
        <v>17</v>
      </c>
      <c r="K40" s="10">
        <f>VLOOKUP(B40:B187,'Факторы ликвидности'!C$5:L$684,4,FALSE)</f>
        <v>11.4</v>
      </c>
      <c r="L40" s="10">
        <f>VLOOKUP(B40:B187,'Факторы ликвидности'!C$5:L$684,5,FALSE)</f>
        <v>0</v>
      </c>
      <c r="M40" s="10">
        <f>VLOOKUP(B40:B187,'Факторы ликвидности'!C$5:L$684,6,FALSE)</f>
        <v>-51.6</v>
      </c>
      <c r="N40" s="10">
        <f>VLOOKUP(B40:B187,'Факторы ликвидности'!C$5:L$684,7,FALSE)</f>
        <v>3.4</v>
      </c>
      <c r="O40" s="10">
        <f>VLOOKUP(B40:B187,'Факторы ликвидности'!C$5:L$684,8,FALSE)</f>
        <v>0</v>
      </c>
      <c r="P40" s="10">
        <f>VLOOKUP(B40:B187,'Факторы ликвидности'!C$5:L$684,10,FALSE)</f>
        <v>-79.2</v>
      </c>
    </row>
    <row r="41" spans="2:16" x14ac:dyDescent="0.3">
      <c r="B41" s="9">
        <v>42997</v>
      </c>
      <c r="C41" s="10" t="s">
        <v>121</v>
      </c>
      <c r="D41" s="10" t="s">
        <v>58</v>
      </c>
      <c r="E41" s="10" t="s">
        <v>18</v>
      </c>
      <c r="F41" s="10" t="s">
        <v>122</v>
      </c>
      <c r="G41" s="10">
        <f>VLOOKUP(B41:B188,'Остатки на корсчетах'!B$3:D$4956,2,FALSE)</f>
        <v>2184.8000000000002</v>
      </c>
      <c r="H41" s="10">
        <f>VLOOKUP(B41:B188,Сальдо!C$25:D$4010,2,FALSE)</f>
        <v>-391.3</v>
      </c>
      <c r="I41" s="10">
        <f>VLOOKUP(B41:B188,'Факторы ликвидности'!C$5:L$684,2,FALSE)</f>
        <v>15.9</v>
      </c>
      <c r="J41" s="10">
        <f>VLOOKUP(B41:B188,'Факторы ликвидности'!C$5:L$684,3,FALSE)</f>
        <v>144.9</v>
      </c>
      <c r="K41" s="10">
        <f>VLOOKUP(B41:B188,'Факторы ликвидности'!C$5:L$684,4,FALSE)</f>
        <v>0</v>
      </c>
      <c r="L41" s="10">
        <f>VLOOKUP(B41:B188,'Факторы ликвидности'!C$5:L$684,5,FALSE)</f>
        <v>0</v>
      </c>
      <c r="M41" s="10">
        <f>VLOOKUP(B41:B188,'Факторы ликвидности'!C$5:L$684,6,FALSE)</f>
        <v>102.2</v>
      </c>
      <c r="N41" s="10">
        <f>VLOOKUP(B41:B188,'Факторы ликвидности'!C$5:L$684,7,FALSE)</f>
        <v>3.4</v>
      </c>
      <c r="O41" s="10">
        <f>VLOOKUP(B41:B188,'Факторы ликвидности'!C$5:L$684,8,FALSE)</f>
        <v>0</v>
      </c>
      <c r="P41" s="10">
        <f>VLOOKUP(B41:B188,'Факторы ликвидности'!C$5:L$684,10,FALSE)</f>
        <v>-574.29999999999995</v>
      </c>
    </row>
    <row r="42" spans="2:16" x14ac:dyDescent="0.3">
      <c r="B42" s="9">
        <v>43004</v>
      </c>
      <c r="C42" s="10" t="s">
        <v>123</v>
      </c>
      <c r="D42" s="10" t="s">
        <v>124</v>
      </c>
      <c r="E42" s="10" t="s">
        <v>18</v>
      </c>
      <c r="F42" s="10" t="s">
        <v>125</v>
      </c>
      <c r="G42" s="10">
        <f>VLOOKUP(B42:B189,'Остатки на корсчетах'!B$3:D$4956,2,FALSE)</f>
        <v>1965.8</v>
      </c>
      <c r="H42" s="10">
        <f>VLOOKUP(B42:B189,Сальдо!C$25:D$4010,2,FALSE)</f>
        <v>220.2</v>
      </c>
      <c r="I42" s="10">
        <f>VLOOKUP(B42:B189,'Факторы ликвидности'!C$5:L$684,2,FALSE)</f>
        <v>32.200000000000003</v>
      </c>
      <c r="J42" s="10">
        <f>VLOOKUP(B42:B189,'Факторы ликвидности'!C$5:L$684,3,FALSE)</f>
        <v>-88.5</v>
      </c>
      <c r="K42" s="10">
        <f>VLOOKUP(B42:B189,'Факторы ликвидности'!C$5:L$684,4,FALSE)</f>
        <v>13.5</v>
      </c>
      <c r="L42" s="10">
        <f>VLOOKUP(B42:B189,'Факторы ликвидности'!C$5:L$684,5,FALSE)</f>
        <v>0</v>
      </c>
      <c r="M42" s="10">
        <f>VLOOKUP(B42:B189,'Факторы ликвидности'!C$5:L$684,6,FALSE)</f>
        <v>-79.400000000000006</v>
      </c>
      <c r="N42" s="10">
        <f>VLOOKUP(B42:B189,'Факторы ликвидности'!C$5:L$684,7,FALSE)</f>
        <v>3.4</v>
      </c>
      <c r="O42" s="10">
        <f>VLOOKUP(B42:B189,'Факторы ликвидности'!C$5:L$684,8,FALSE)</f>
        <v>-0.2</v>
      </c>
      <c r="P42" s="10">
        <f>VLOOKUP(B42:B189,'Факторы ликвидности'!C$5:L$684,10,FALSE)</f>
        <v>-55.8</v>
      </c>
    </row>
    <row r="43" spans="2:16" x14ac:dyDescent="0.3">
      <c r="B43" s="9">
        <v>43011</v>
      </c>
      <c r="C43" s="10" t="s">
        <v>126</v>
      </c>
      <c r="D43" s="10" t="s">
        <v>127</v>
      </c>
      <c r="E43" s="10" t="s">
        <v>18</v>
      </c>
      <c r="F43" s="10" t="s">
        <v>128</v>
      </c>
      <c r="G43" s="10">
        <f>VLOOKUP(B43:B190,'Остатки на корсчетах'!B$3:D$4956,2,FALSE)</f>
        <v>2253.4</v>
      </c>
      <c r="H43" s="10">
        <f>VLOOKUP(B43:B190,Сальдо!C$25:D$4010,2,FALSE)</f>
        <v>101.8</v>
      </c>
      <c r="I43" s="10">
        <f>VLOOKUP(B43:B190,'Факторы ликвидности'!C$5:L$684,2,FALSE)</f>
        <v>-5</v>
      </c>
      <c r="J43" s="10">
        <f>VLOOKUP(B43:B190,'Факторы ликвидности'!C$5:L$684,3,FALSE)</f>
        <v>83.4</v>
      </c>
      <c r="K43" s="10">
        <f>VLOOKUP(B43:B190,'Факторы ликвидности'!C$5:L$684,4,FALSE)</f>
        <v>10.6</v>
      </c>
      <c r="L43" s="10">
        <f>VLOOKUP(B43:B190,'Факторы ликвидности'!C$5:L$684,5,FALSE)</f>
        <v>0</v>
      </c>
      <c r="M43" s="10">
        <f>VLOOKUP(B43:B190,'Факторы ликвидности'!C$5:L$684,6,FALSE)</f>
        <v>-12.9</v>
      </c>
      <c r="N43" s="10">
        <f>VLOOKUP(B43:B190,'Факторы ликвидности'!C$5:L$684,7,FALSE)</f>
        <v>3.4</v>
      </c>
      <c r="O43" s="10">
        <f>VLOOKUP(B43:B190,'Факторы ликвидности'!C$5:L$684,8,FALSE)</f>
        <v>0</v>
      </c>
      <c r="P43" s="10">
        <f>VLOOKUP(B43:B190,'Факторы ликвидности'!C$5:L$684,10,FALSE)</f>
        <v>4</v>
      </c>
    </row>
    <row r="44" spans="2:16" x14ac:dyDescent="0.3">
      <c r="B44" s="9">
        <v>43018</v>
      </c>
      <c r="C44" s="10" t="s">
        <v>116</v>
      </c>
      <c r="D44" s="10" t="s">
        <v>129</v>
      </c>
      <c r="E44" s="10" t="s">
        <v>18</v>
      </c>
      <c r="F44" s="10" t="s">
        <v>130</v>
      </c>
      <c r="G44" s="10">
        <f>VLOOKUP(B44:B191,'Остатки на корсчетах'!B$3:D$4956,2,FALSE)</f>
        <v>2225.1</v>
      </c>
      <c r="H44" s="10">
        <f>VLOOKUP(B44:B191,Сальдо!C$25:D$4010,2,FALSE)</f>
        <v>118.4</v>
      </c>
      <c r="I44" s="10">
        <f>VLOOKUP(B44:B191,'Факторы ликвидности'!C$5:L$684,2,FALSE)</f>
        <v>-13.4</v>
      </c>
      <c r="J44" s="10">
        <f>VLOOKUP(B44:B191,'Факторы ликвидности'!C$5:L$684,3,FALSE)</f>
        <v>-52</v>
      </c>
      <c r="K44" s="10">
        <f>VLOOKUP(B44:B191,'Факторы ликвидности'!C$5:L$684,4,FALSE)</f>
        <v>12.3</v>
      </c>
      <c r="L44" s="10">
        <f>VLOOKUP(B44:B191,'Факторы ликвидности'!C$5:L$684,5,FALSE)</f>
        <v>0</v>
      </c>
      <c r="M44" s="10">
        <f>VLOOKUP(B44:B191,'Факторы ликвидности'!C$5:L$684,6,FALSE)</f>
        <v>-160.5</v>
      </c>
      <c r="N44" s="10">
        <f>VLOOKUP(B44:B191,'Факторы ликвидности'!C$5:L$684,7,FALSE)</f>
        <v>7.1</v>
      </c>
      <c r="O44" s="10">
        <f>VLOOKUP(B44:B191,'Факторы ликвидности'!C$5:L$684,8,FALSE)</f>
        <v>0</v>
      </c>
      <c r="P44" s="10">
        <f>VLOOKUP(B44:B191,'Факторы ликвидности'!C$5:L$684,10,FALSE)</f>
        <v>-140.1</v>
      </c>
    </row>
    <row r="45" spans="2:16" x14ac:dyDescent="0.3">
      <c r="B45" s="9">
        <v>43025</v>
      </c>
      <c r="C45" s="10" t="s">
        <v>18</v>
      </c>
      <c r="D45" s="10" t="s">
        <v>131</v>
      </c>
      <c r="E45" s="10" t="s">
        <v>18</v>
      </c>
      <c r="F45" s="10" t="s">
        <v>132</v>
      </c>
      <c r="G45" s="10">
        <f>VLOOKUP(B45:B192,'Остатки на корсчетах'!B$3:D$4956,2,FALSE)</f>
        <v>2073.4</v>
      </c>
      <c r="H45" s="10">
        <f>VLOOKUP(B45:B192,Сальдо!C$25:D$4010,2,FALSE)</f>
        <v>125.7</v>
      </c>
      <c r="I45" s="10">
        <f>VLOOKUP(B45:B192,'Факторы ликвидности'!C$5:L$684,2,FALSE)</f>
        <v>8.6</v>
      </c>
      <c r="J45" s="10">
        <f>VLOOKUP(B45:B192,'Факторы ликвидности'!C$5:L$684,3,FALSE)</f>
        <v>54.4</v>
      </c>
      <c r="K45" s="10">
        <f>VLOOKUP(B45:B192,'Факторы ликвидности'!C$5:L$684,4,FALSE)</f>
        <v>22.7</v>
      </c>
      <c r="L45" s="10">
        <f>VLOOKUP(B45:B192,'Факторы ликвидности'!C$5:L$684,5,FALSE)</f>
        <v>0</v>
      </c>
      <c r="M45" s="10">
        <f>VLOOKUP(B45:B192,'Факторы ликвидности'!C$5:L$684,6,FALSE)</f>
        <v>-17.2</v>
      </c>
      <c r="N45" s="10">
        <f>VLOOKUP(B45:B192,'Факторы ликвидности'!C$5:L$684,7,FALSE)</f>
        <v>3.5</v>
      </c>
      <c r="O45" s="10">
        <f>VLOOKUP(B45:B192,'Факторы ликвидности'!C$5:L$684,8,FALSE)</f>
        <v>-1.6</v>
      </c>
      <c r="P45" s="10">
        <f>VLOOKUP(B45:B192,'Факторы ликвидности'!C$5:L$684,10,FALSE)</f>
        <v>-31.8</v>
      </c>
    </row>
    <row r="46" spans="2:16" x14ac:dyDescent="0.3">
      <c r="B46" s="9">
        <v>43032</v>
      </c>
      <c r="C46" s="10" t="s">
        <v>133</v>
      </c>
      <c r="D46" s="10" t="s">
        <v>134</v>
      </c>
      <c r="E46" s="10" t="s">
        <v>18</v>
      </c>
      <c r="F46" s="10" t="s">
        <v>135</v>
      </c>
      <c r="G46" s="10">
        <f>VLOOKUP(B46:B193,'Остатки на корсчетах'!B$3:D$4956,2,FALSE)</f>
        <v>1940.7</v>
      </c>
      <c r="H46" s="10">
        <f>VLOOKUP(B46:B193,Сальдо!C$25:D$4010,2,FALSE)</f>
        <v>126.4</v>
      </c>
      <c r="I46" s="10">
        <f>VLOOKUP(B46:B193,'Факторы ликвидности'!C$5:L$684,2,FALSE)</f>
        <v>34.4</v>
      </c>
      <c r="J46" s="10">
        <f>VLOOKUP(B46:B193,'Факторы ликвидности'!C$5:L$684,3,FALSE)</f>
        <v>-164.9</v>
      </c>
      <c r="K46" s="10">
        <f>VLOOKUP(B46:B193,'Факторы ликвидности'!C$5:L$684,4,FALSE)</f>
        <v>6.5</v>
      </c>
      <c r="L46" s="10">
        <f>VLOOKUP(B46:B193,'Факторы ликвидности'!C$5:L$684,5,FALSE)</f>
        <v>0</v>
      </c>
      <c r="M46" s="10">
        <f>VLOOKUP(B46:B193,'Факторы ликвидности'!C$5:L$684,6,FALSE)</f>
        <v>6.1</v>
      </c>
      <c r="N46" s="10">
        <f>VLOOKUP(B46:B193,'Факторы ликвидности'!C$5:L$684,7,FALSE)</f>
        <v>3.5</v>
      </c>
      <c r="O46" s="10">
        <f>VLOOKUP(B46:B193,'Факторы ликвидности'!C$5:L$684,8,FALSE)</f>
        <v>0</v>
      </c>
      <c r="P46" s="10">
        <f>VLOOKUP(B46:B193,'Факторы ликвидности'!C$5:L$684,10,FALSE)</f>
        <v>-2.9</v>
      </c>
    </row>
    <row r="47" spans="2:16" x14ac:dyDescent="0.3">
      <c r="B47" s="9">
        <v>43039</v>
      </c>
      <c r="C47" s="10" t="s">
        <v>136</v>
      </c>
      <c r="D47" s="10" t="s">
        <v>137</v>
      </c>
      <c r="E47" s="10" t="s">
        <v>18</v>
      </c>
      <c r="F47" s="10" t="s">
        <v>138</v>
      </c>
      <c r="G47" s="10">
        <f>VLOOKUP(B47:B194,'Остатки на корсчетах'!B$3:D$4956,2,FALSE)</f>
        <v>1606.2</v>
      </c>
      <c r="H47" s="10">
        <f>VLOOKUP(B47:B194,Сальдо!C$25:D$4010,2,FALSE)</f>
        <v>166.5</v>
      </c>
      <c r="I47" s="10">
        <f>VLOOKUP(B47:B194,'Факторы ликвидности'!C$5:L$684,2,FALSE)</f>
        <v>23.5</v>
      </c>
      <c r="J47" s="10">
        <f>VLOOKUP(B47:B194,'Факторы ликвидности'!C$5:L$684,3,FALSE)</f>
        <v>227.9</v>
      </c>
      <c r="K47" s="10">
        <f>VLOOKUP(B47:B194,'Факторы ликвидности'!C$5:L$684,4,FALSE)</f>
        <v>1.2</v>
      </c>
      <c r="L47" s="10">
        <f>VLOOKUP(B47:B194,'Факторы ликвидности'!C$5:L$684,5,FALSE)</f>
        <v>0</v>
      </c>
      <c r="M47" s="10">
        <f>VLOOKUP(B47:B194,'Факторы ликвидности'!C$5:L$684,6,FALSE)</f>
        <v>68.7</v>
      </c>
      <c r="N47" s="10">
        <f>VLOOKUP(B47:B194,'Факторы ликвидности'!C$5:L$684,7,FALSE)</f>
        <v>3.5</v>
      </c>
      <c r="O47" s="10">
        <f>VLOOKUP(B47:B194,'Факторы ликвидности'!C$5:L$684,8,FALSE)</f>
        <v>0</v>
      </c>
      <c r="P47" s="10">
        <f>VLOOKUP(B47:B194,'Факторы ликвидности'!C$5:L$684,10,FALSE)</f>
        <v>-50.4</v>
      </c>
    </row>
    <row r="48" spans="2:16" x14ac:dyDescent="0.3">
      <c r="B48" s="9">
        <v>43046</v>
      </c>
      <c r="C48" s="10" t="s">
        <v>136</v>
      </c>
      <c r="D48" s="10" t="s">
        <v>139</v>
      </c>
      <c r="E48" s="10" t="s">
        <v>18</v>
      </c>
      <c r="F48" s="10" t="s">
        <v>140</v>
      </c>
      <c r="G48" s="10">
        <f>VLOOKUP(B48:B195,'Остатки на корсчетах'!B$3:D$4956,2,FALSE)</f>
        <v>2219.9</v>
      </c>
      <c r="H48" s="10">
        <f>VLOOKUP(B48:B195,Сальдо!C$25:D$4010,2,FALSE)</f>
        <v>233</v>
      </c>
      <c r="I48" s="10">
        <f>VLOOKUP(B48:B195,'Факторы ликвидности'!C$5:L$684,2,FALSE)</f>
        <v>33.1</v>
      </c>
      <c r="J48" s="10">
        <f>VLOOKUP(B48:B195,'Факторы ликвидности'!C$5:L$684,3,FALSE)</f>
        <v>-31</v>
      </c>
      <c r="K48" s="10">
        <f>VLOOKUP(B48:B195,'Факторы ликвидности'!C$5:L$684,4,FALSE)</f>
        <v>0</v>
      </c>
      <c r="L48" s="10">
        <f>VLOOKUP(B48:B195,'Факторы ликвидности'!C$5:L$684,5,FALSE)</f>
        <v>0</v>
      </c>
      <c r="M48" s="10">
        <f>VLOOKUP(B48:B195,'Факторы ликвидности'!C$5:L$684,6,FALSE)</f>
        <v>-36.700000000000003</v>
      </c>
      <c r="N48" s="10">
        <f>VLOOKUP(B48:B195,'Факторы ликвидности'!C$5:L$684,7,FALSE)</f>
        <v>3.5</v>
      </c>
      <c r="O48" s="10">
        <f>VLOOKUP(B48:B195,'Факторы ликвидности'!C$5:L$684,8,FALSE)</f>
        <v>0</v>
      </c>
      <c r="P48" s="10">
        <f>VLOOKUP(B48:B195,'Факторы ликвидности'!C$5:L$684,10,FALSE)</f>
        <v>-839.2</v>
      </c>
    </row>
    <row r="49" spans="2:16" x14ac:dyDescent="0.3">
      <c r="B49" s="9">
        <v>43053</v>
      </c>
      <c r="C49" s="10" t="s">
        <v>67</v>
      </c>
      <c r="D49" s="10" t="s">
        <v>66</v>
      </c>
      <c r="E49" s="10" t="s">
        <v>18</v>
      </c>
      <c r="F49" s="10" t="s">
        <v>141</v>
      </c>
      <c r="G49" s="10">
        <f>VLOOKUP(B49:B196,'Остатки на корсчетах'!B$3:D$4956,2,FALSE)</f>
        <v>2046.7</v>
      </c>
      <c r="H49" s="10">
        <f>VLOOKUP(B49:B196,Сальдо!C$25:D$4010,2,FALSE)</f>
        <v>162.5</v>
      </c>
      <c r="I49" s="10">
        <f>VLOOKUP(B49:B196,'Факторы ликвидности'!C$5:L$684,2,FALSE)</f>
        <v>-16.600000000000001</v>
      </c>
      <c r="J49" s="10">
        <f>VLOOKUP(B49:B196,'Факторы ликвидности'!C$5:L$684,3,FALSE)</f>
        <v>46.8</v>
      </c>
      <c r="K49" s="10">
        <f>VLOOKUP(B49:B196,'Факторы ликвидности'!C$5:L$684,4,FALSE)</f>
        <v>8.4</v>
      </c>
      <c r="L49" s="10">
        <f>VLOOKUP(B49:B196,'Факторы ликвидности'!C$5:L$684,5,FALSE)</f>
        <v>0</v>
      </c>
      <c r="M49" s="10">
        <f>VLOOKUP(B49:B196,'Факторы ликвидности'!C$5:L$684,6,FALSE)</f>
        <v>45.6</v>
      </c>
      <c r="N49" s="10">
        <f>VLOOKUP(B49:B196,'Факторы ликвидности'!C$5:L$684,7,FALSE)</f>
        <v>5.8</v>
      </c>
      <c r="O49" s="10">
        <f>VLOOKUP(B49:B196,'Факторы ликвидности'!C$5:L$684,8,FALSE)</f>
        <v>0</v>
      </c>
      <c r="P49" s="10">
        <f>VLOOKUP(B49:B196,'Факторы ликвидности'!C$5:L$684,10,FALSE)</f>
        <v>-0.4</v>
      </c>
    </row>
    <row r="50" spans="2:16" x14ac:dyDescent="0.3">
      <c r="B50" s="9">
        <v>43060</v>
      </c>
      <c r="C50" s="10" t="s">
        <v>113</v>
      </c>
      <c r="D50" s="10" t="s">
        <v>142</v>
      </c>
      <c r="E50" s="10" t="s">
        <v>18</v>
      </c>
      <c r="F50" s="10" t="s">
        <v>143</v>
      </c>
      <c r="G50" s="10">
        <f>VLOOKUP(B50:B197,'Остатки на корсчетах'!B$3:D$4956,2,FALSE)</f>
        <v>2138.6999999999998</v>
      </c>
      <c r="H50" s="10">
        <f>VLOOKUP(B50:B197,Сальдо!C$25:D$4010,2,FALSE)</f>
        <v>155.69999999999999</v>
      </c>
      <c r="I50" s="10">
        <f>VLOOKUP(B50:B197,'Факторы ликвидности'!C$5:L$684,2,FALSE)</f>
        <v>29.4</v>
      </c>
      <c r="J50" s="10">
        <f>VLOOKUP(B50:B197,'Факторы ликвидности'!C$5:L$684,3,FALSE)</f>
        <v>-12.6</v>
      </c>
      <c r="K50" s="10">
        <f>VLOOKUP(B50:B197,'Факторы ликвидности'!C$5:L$684,4,FALSE)</f>
        <v>21.2</v>
      </c>
      <c r="L50" s="10">
        <f>VLOOKUP(B50:B197,'Факторы ликвидности'!C$5:L$684,5,FALSE)</f>
        <v>0</v>
      </c>
      <c r="M50" s="10">
        <f>VLOOKUP(B50:B197,'Факторы ликвидности'!C$5:L$684,6,FALSE)</f>
        <v>-70.3</v>
      </c>
      <c r="N50" s="10">
        <f>VLOOKUP(B50:B197,'Факторы ликвидности'!C$5:L$684,7,FALSE)</f>
        <v>5.8</v>
      </c>
      <c r="O50" s="10">
        <f>VLOOKUP(B50:B197,'Факторы ликвидности'!C$5:L$684,8,FALSE)</f>
        <v>0.2</v>
      </c>
      <c r="P50" s="10">
        <f>VLOOKUP(B50:B197,'Факторы ликвидности'!C$5:L$684,10,FALSE)</f>
        <v>16.899999999999999</v>
      </c>
    </row>
    <row r="51" spans="2:16" x14ac:dyDescent="0.3">
      <c r="B51" s="9">
        <v>43067</v>
      </c>
      <c r="C51" s="10" t="s">
        <v>144</v>
      </c>
      <c r="D51" s="10" t="s">
        <v>145</v>
      </c>
      <c r="E51" s="10" t="s">
        <v>18</v>
      </c>
      <c r="F51" s="10" t="s">
        <v>146</v>
      </c>
      <c r="G51" s="10">
        <f>VLOOKUP(B51:B198,'Остатки на корсчетах'!B$3:D$4956,2,FALSE)</f>
        <v>1414.8</v>
      </c>
      <c r="H51" s="10">
        <f>VLOOKUP(B51:B198,Сальдо!C$25:D$4010,2,FALSE)</f>
        <v>136.69999999999999</v>
      </c>
      <c r="I51" s="10">
        <f>VLOOKUP(B51:B198,'Факторы ликвидности'!C$5:L$684,2,FALSE)</f>
        <v>31.4</v>
      </c>
      <c r="J51" s="10">
        <f>VLOOKUP(B51:B198,'Факторы ликвидности'!C$5:L$684,3,FALSE)</f>
        <v>-10.199999999999999</v>
      </c>
      <c r="K51" s="10">
        <f>VLOOKUP(B51:B198,'Факторы ликвидности'!C$5:L$684,4,FALSE)</f>
        <v>8.1999999999999993</v>
      </c>
      <c r="L51" s="10">
        <f>VLOOKUP(B51:B198,'Факторы ликвидности'!C$5:L$684,5,FALSE)</f>
        <v>0</v>
      </c>
      <c r="M51" s="10">
        <f>VLOOKUP(B51:B198,'Факторы ликвидности'!C$5:L$684,6,FALSE)</f>
        <v>72.2</v>
      </c>
      <c r="N51" s="10">
        <f>VLOOKUP(B51:B198,'Факторы ликвидности'!C$5:L$684,7,FALSE)</f>
        <v>5.8</v>
      </c>
      <c r="O51" s="10">
        <f>VLOOKUP(B51:B198,'Факторы ликвидности'!C$5:L$684,8,FALSE)</f>
        <v>0</v>
      </c>
      <c r="P51" s="10">
        <f>VLOOKUP(B51:B198,'Факторы ликвидности'!C$5:L$684,10,FALSE)</f>
        <v>64.2</v>
      </c>
    </row>
    <row r="52" spans="2:16" x14ac:dyDescent="0.3">
      <c r="B52" s="9">
        <v>43074</v>
      </c>
      <c r="C52" s="10" t="s">
        <v>147</v>
      </c>
      <c r="D52" s="10" t="s">
        <v>148</v>
      </c>
      <c r="E52" s="10" t="s">
        <v>18</v>
      </c>
      <c r="F52" s="10" t="s">
        <v>149</v>
      </c>
      <c r="G52" s="10">
        <f>VLOOKUP(B52:B199,'Остатки на корсчетах'!B$3:D$4956,2,FALSE)</f>
        <v>2088.6</v>
      </c>
      <c r="H52" s="10">
        <f>VLOOKUP(B52:B199,Сальдо!C$25:D$4010,2,FALSE)</f>
        <v>137.5</v>
      </c>
      <c r="I52" s="10">
        <f>VLOOKUP(B52:B199,'Факторы ликвидности'!C$5:L$684,2,FALSE)</f>
        <v>-9.3000000000000007</v>
      </c>
      <c r="J52" s="10">
        <f>VLOOKUP(B52:B199,'Факторы ликвидности'!C$5:L$684,3,FALSE)</f>
        <v>-195.8</v>
      </c>
      <c r="K52" s="10">
        <f>VLOOKUP(B52:B199,'Факторы ликвидности'!C$5:L$684,4,FALSE)</f>
        <v>0</v>
      </c>
      <c r="L52" s="10">
        <f>VLOOKUP(B52:B199,'Факторы ликвидности'!C$5:L$684,5,FALSE)</f>
        <v>0</v>
      </c>
      <c r="M52" s="10">
        <f>VLOOKUP(B52:B199,'Факторы ликвидности'!C$5:L$684,6,FALSE)</f>
        <v>-252.4</v>
      </c>
      <c r="N52" s="10">
        <f>VLOOKUP(B52:B199,'Факторы ликвидности'!C$5:L$684,7,FALSE)</f>
        <v>5.8</v>
      </c>
      <c r="O52" s="10">
        <f>VLOOKUP(B52:B199,'Факторы ликвидности'!C$5:L$684,8,FALSE)</f>
        <v>0.5</v>
      </c>
      <c r="P52" s="10">
        <f>VLOOKUP(B52:B199,'Факторы ликвидности'!C$5:L$684,10,FALSE)</f>
        <v>-189.4</v>
      </c>
    </row>
    <row r="53" spans="2:16" x14ac:dyDescent="0.3">
      <c r="B53" s="9">
        <v>43081</v>
      </c>
      <c r="C53" s="10" t="s">
        <v>150</v>
      </c>
      <c r="D53" s="10" t="s">
        <v>151</v>
      </c>
      <c r="E53" s="10" t="s">
        <v>18</v>
      </c>
      <c r="F53" s="10" t="s">
        <v>152</v>
      </c>
      <c r="G53" s="10">
        <f>VLOOKUP(B53:B200,'Остатки на корсчетах'!B$3:D$4956,2,FALSE)</f>
        <v>2161.8000000000002</v>
      </c>
      <c r="H53" s="10">
        <f>VLOOKUP(B53:B200,Сальдо!C$25:D$4010,2,FALSE)</f>
        <v>121.3</v>
      </c>
      <c r="I53" s="10">
        <f>VLOOKUP(B53:B200,'Факторы ликвидности'!C$5:L$684,2,FALSE)</f>
        <v>-23.2</v>
      </c>
      <c r="J53" s="10">
        <f>VLOOKUP(B53:B200,'Факторы ликвидности'!C$5:L$684,3,FALSE)</f>
        <v>96.5</v>
      </c>
      <c r="K53" s="10">
        <f>VLOOKUP(B53:B200,'Факторы ликвидности'!C$5:L$684,4,FALSE)</f>
        <v>18</v>
      </c>
      <c r="L53" s="10">
        <f>VLOOKUP(B53:B200,'Факторы ликвидности'!C$5:L$684,5,FALSE)</f>
        <v>0</v>
      </c>
      <c r="M53" s="10">
        <f>VLOOKUP(B53:B200,'Факторы ликвидности'!C$5:L$684,6,FALSE)</f>
        <v>46.1</v>
      </c>
      <c r="N53" s="10">
        <f>VLOOKUP(B53:B200,'Факторы ликвидности'!C$5:L$684,7,FALSE)</f>
        <v>12.7</v>
      </c>
      <c r="O53" s="10">
        <f>VLOOKUP(B53:B200,'Факторы ликвидности'!C$5:L$684,8,FALSE)</f>
        <v>0</v>
      </c>
      <c r="P53" s="10">
        <f>VLOOKUP(B53:B200,'Факторы ликвидности'!C$5:L$684,10,FALSE)</f>
        <v>5.0999999999999996</v>
      </c>
    </row>
    <row r="54" spans="2:16" x14ac:dyDescent="0.3">
      <c r="B54" s="9">
        <v>43088</v>
      </c>
      <c r="C54" s="10" t="s">
        <v>153</v>
      </c>
      <c r="D54" s="10" t="s">
        <v>154</v>
      </c>
      <c r="E54" s="10" t="s">
        <v>18</v>
      </c>
      <c r="F54" s="10" t="s">
        <v>155</v>
      </c>
      <c r="G54" s="10">
        <f>VLOOKUP(B54:B201,'Остатки на корсчетах'!B$3:D$4956,2,FALSE)</f>
        <v>2340.8000000000002</v>
      </c>
      <c r="H54" s="10">
        <f>VLOOKUP(B54:B201,Сальдо!C$25:D$4010,2,FALSE)</f>
        <v>131</v>
      </c>
      <c r="I54" s="10">
        <f>VLOOKUP(B54:B201,'Факторы ликвидности'!C$5:L$684,2,FALSE)</f>
        <v>-8.1999999999999993</v>
      </c>
      <c r="J54" s="10">
        <f>VLOOKUP(B54:B201,'Факторы ликвидности'!C$5:L$684,3,FALSE)</f>
        <v>59</v>
      </c>
      <c r="K54" s="10">
        <f>VLOOKUP(B54:B201,'Факторы ликвидности'!C$5:L$684,4,FALSE)</f>
        <v>0</v>
      </c>
      <c r="L54" s="10">
        <f>VLOOKUP(B54:B201,'Факторы ликвидности'!C$5:L$684,5,FALSE)</f>
        <v>0</v>
      </c>
      <c r="M54" s="10">
        <f>VLOOKUP(B54:B201,'Факторы ликвидности'!C$5:L$684,6,FALSE)</f>
        <v>-77.2</v>
      </c>
      <c r="N54" s="10">
        <f>VLOOKUP(B54:B201,'Факторы ликвидности'!C$5:L$684,7,FALSE)</f>
        <v>12.7</v>
      </c>
      <c r="O54" s="10">
        <f>VLOOKUP(B54:B201,'Факторы ликвидности'!C$5:L$684,8,FALSE)</f>
        <v>0.1</v>
      </c>
      <c r="P54" s="10">
        <f>VLOOKUP(B54:B201,'Факторы ликвидности'!C$5:L$684,10,FALSE)</f>
        <v>9.9</v>
      </c>
    </row>
    <row r="55" spans="2:16" x14ac:dyDescent="0.3">
      <c r="B55" s="9">
        <v>43095</v>
      </c>
      <c r="C55" s="10" t="s">
        <v>156</v>
      </c>
      <c r="D55" s="10" t="s">
        <v>157</v>
      </c>
      <c r="E55" s="10" t="s">
        <v>18</v>
      </c>
      <c r="F55" s="10" t="s">
        <v>158</v>
      </c>
      <c r="G55" s="10">
        <f>VLOOKUP(B55:B202,'Остатки на корсчетах'!B$3:D$4956,2,FALSE)</f>
        <v>1752</v>
      </c>
      <c r="H55" s="10">
        <f>VLOOKUP(B55:B202,Сальдо!C$25:D$4010,2,FALSE)</f>
        <v>265.2</v>
      </c>
      <c r="I55" s="10">
        <f>VLOOKUP(B55:B202,'Факторы ликвидности'!C$5:L$684,2,FALSE)</f>
        <v>-34.299999999999997</v>
      </c>
      <c r="J55" s="10">
        <f>VLOOKUP(B55:B202,'Факторы ликвидности'!C$5:L$684,3,FALSE)</f>
        <v>638.6</v>
      </c>
      <c r="K55" s="10">
        <f>VLOOKUP(B55:B202,'Факторы ликвидности'!C$5:L$684,4,FALSE)</f>
        <v>221.7</v>
      </c>
      <c r="L55" s="10">
        <f>VLOOKUP(B55:B202,'Факторы ликвидности'!C$5:L$684,5,FALSE)</f>
        <v>0</v>
      </c>
      <c r="M55" s="10">
        <f>VLOOKUP(B55:B202,'Факторы ликвидности'!C$5:L$684,6,FALSE)</f>
        <v>181.7</v>
      </c>
      <c r="N55" s="10">
        <f>VLOOKUP(B55:B202,'Факторы ликвидности'!C$5:L$684,7,FALSE)</f>
        <v>25.3</v>
      </c>
      <c r="O55" s="10">
        <f>VLOOKUP(B55:B202,'Факторы ликвидности'!C$5:L$684,8,FALSE)</f>
        <v>0</v>
      </c>
      <c r="P55" s="10">
        <f>VLOOKUP(B55:B202,'Факторы ликвидности'!C$5:L$684,10,FALSE)</f>
        <v>39.9</v>
      </c>
    </row>
    <row r="56" spans="2:16" x14ac:dyDescent="0.3">
      <c r="B56" s="9">
        <v>43109</v>
      </c>
      <c r="C56" s="10" t="s">
        <v>159</v>
      </c>
      <c r="D56" s="10" t="s">
        <v>160</v>
      </c>
      <c r="E56" s="10" t="s">
        <v>18</v>
      </c>
      <c r="F56" s="10" t="s">
        <v>161</v>
      </c>
      <c r="G56" s="10">
        <f>VLOOKUP(B56:B203,'Остатки на корсчетах'!B$3:D$4956,2,FALSE)</f>
        <v>2180.9</v>
      </c>
      <c r="H56" s="10">
        <f>VLOOKUP(B56:B203,Сальдо!C$25:D$4010,2,FALSE)</f>
        <v>1349</v>
      </c>
      <c r="I56" s="10">
        <f>VLOOKUP(B56:B203,'Факторы ликвидности'!C$5:L$684,2,FALSE)</f>
        <v>306.10000000000002</v>
      </c>
      <c r="J56" s="10">
        <f>VLOOKUP(B56:B203,'Факторы ликвидности'!C$5:L$684,3,FALSE)</f>
        <v>-228.2</v>
      </c>
      <c r="K56" s="10">
        <f>VLOOKUP(B56:B203,'Факторы ликвидности'!C$5:L$684,4,FALSE)</f>
        <v>15.8</v>
      </c>
      <c r="L56" s="10">
        <f>VLOOKUP(B56:B203,'Факторы ликвидности'!C$5:L$684,5,FALSE)</f>
        <v>0</v>
      </c>
      <c r="M56" s="10">
        <f>VLOOKUP(B56:B203,'Факторы ликвидности'!C$5:L$684,6,FALSE)</f>
        <v>0</v>
      </c>
      <c r="N56" s="10">
        <f>VLOOKUP(B56:B203,'Факторы ликвидности'!C$5:L$684,7,FALSE)</f>
        <v>0</v>
      </c>
      <c r="O56" s="10">
        <f>VLOOKUP(B56:B203,'Факторы ликвидности'!C$5:L$684,8,FALSE)</f>
        <v>0</v>
      </c>
      <c r="P56" s="10">
        <f>VLOOKUP(B56:B203,'Факторы ликвидности'!C$5:L$684,10,FALSE)</f>
        <v>-845.1</v>
      </c>
    </row>
    <row r="57" spans="2:16" x14ac:dyDescent="0.3">
      <c r="B57" s="9">
        <v>43116</v>
      </c>
      <c r="C57" s="10" t="s">
        <v>162</v>
      </c>
      <c r="D57" s="10" t="s">
        <v>163</v>
      </c>
      <c r="E57" s="10" t="s">
        <v>18</v>
      </c>
      <c r="F57" s="10" t="s">
        <v>164</v>
      </c>
      <c r="G57" s="10">
        <f>VLOOKUP(B57:B204,'Остатки на корсчетах'!B$3:D$4956,2,FALSE)</f>
        <v>2656.8</v>
      </c>
      <c r="H57" s="10">
        <f>VLOOKUP(B57:B204,Сальдо!C$25:D$4010,2,FALSE)</f>
        <v>206.4</v>
      </c>
      <c r="I57" s="10">
        <f>VLOOKUP(B57:B204,'Факторы ликвидности'!C$5:L$684,2,FALSE)</f>
        <v>8</v>
      </c>
      <c r="J57" s="10">
        <f>VLOOKUP(B57:B204,'Факторы ликвидности'!C$5:L$684,3,FALSE)</f>
        <v>219.4</v>
      </c>
      <c r="K57" s="10">
        <f>VLOOKUP(B57:B204,'Факторы ликвидности'!C$5:L$684,4,FALSE)</f>
        <v>0</v>
      </c>
      <c r="L57" s="10">
        <f>VLOOKUP(B57:B204,'Факторы ликвидности'!C$5:L$684,5,FALSE)</f>
        <v>0</v>
      </c>
      <c r="M57" s="10">
        <f>VLOOKUP(B57:B204,'Факторы ликвидности'!C$5:L$684,6,FALSE)</f>
        <v>-40.9</v>
      </c>
      <c r="N57" s="10">
        <f>VLOOKUP(B57:B204,'Факторы ликвидности'!C$5:L$684,7,FALSE)</f>
        <v>15.1</v>
      </c>
      <c r="O57" s="10">
        <f>VLOOKUP(B57:B204,'Факторы ликвидности'!C$5:L$684,8,FALSE)</f>
        <v>0</v>
      </c>
      <c r="P57" s="10">
        <f>VLOOKUP(B57:B204,'Факторы ликвидности'!C$5:L$684,10,FALSE)</f>
        <v>-5.8</v>
      </c>
    </row>
    <row r="58" spans="2:16" x14ac:dyDescent="0.3">
      <c r="B58" s="9">
        <v>43123</v>
      </c>
      <c r="C58" s="10" t="s">
        <v>165</v>
      </c>
      <c r="D58" s="10" t="s">
        <v>166</v>
      </c>
      <c r="E58" s="10" t="s">
        <v>18</v>
      </c>
      <c r="F58" s="10" t="s">
        <v>167</v>
      </c>
      <c r="G58" s="10">
        <f>VLOOKUP(B58:B205,'Остатки на корсчетах'!B$3:D$4956,2,FALSE)</f>
        <v>2235.6</v>
      </c>
      <c r="H58" s="10">
        <f>VLOOKUP(B58:B205,Сальдо!C$25:D$4010,2,FALSE)</f>
        <v>219.8</v>
      </c>
      <c r="I58" s="10">
        <f>VLOOKUP(B58:B205,'Факторы ликвидности'!C$5:L$684,2,FALSE)</f>
        <v>42.1</v>
      </c>
      <c r="J58" s="10">
        <f>VLOOKUP(B58:B205,'Факторы ликвидности'!C$5:L$684,3,FALSE)</f>
        <v>8.6999999999999993</v>
      </c>
      <c r="K58" s="10">
        <f>VLOOKUP(B58:B205,'Факторы ликвидности'!C$5:L$684,4,FALSE)</f>
        <v>6.4</v>
      </c>
      <c r="L58" s="10">
        <f>VLOOKUP(B58:B205,'Факторы ликвидности'!C$5:L$684,5,FALSE)</f>
        <v>0</v>
      </c>
      <c r="M58" s="10">
        <f>VLOOKUP(B58:B205,'Факторы ликвидности'!C$5:L$684,6,FALSE)</f>
        <v>-0.3</v>
      </c>
      <c r="N58" s="10">
        <f>VLOOKUP(B58:B205,'Факторы ликвидности'!C$5:L$684,7,FALSE)</f>
        <v>15.1</v>
      </c>
      <c r="O58" s="10">
        <f>VLOOKUP(B58:B205,'Факторы ликвидности'!C$5:L$684,8,FALSE)</f>
        <v>0.5</v>
      </c>
      <c r="P58" s="10">
        <f>VLOOKUP(B58:B205,'Факторы ликвидности'!C$5:L$684,10,FALSE)</f>
        <v>-4.9000000000000004</v>
      </c>
    </row>
    <row r="59" spans="2:16" x14ac:dyDescent="0.3">
      <c r="B59" s="9">
        <v>43130</v>
      </c>
      <c r="C59" s="10" t="s">
        <v>168</v>
      </c>
      <c r="D59" s="10" t="s">
        <v>169</v>
      </c>
      <c r="E59" s="10" t="s">
        <v>18</v>
      </c>
      <c r="F59" s="10" t="s">
        <v>170</v>
      </c>
      <c r="G59" s="10">
        <f>VLOOKUP(B59:B206,'Остатки на корсчетах'!B$3:D$4956,2,FALSE)</f>
        <v>1354.4</v>
      </c>
      <c r="H59" s="10">
        <f>VLOOKUP(B59:B206,Сальдо!C$25:D$4010,2,FALSE)</f>
        <v>118.6</v>
      </c>
      <c r="I59" s="10">
        <f>VLOOKUP(B59:B206,'Факторы ликвидности'!C$5:L$684,2,FALSE)</f>
        <v>28.4</v>
      </c>
      <c r="J59" s="10">
        <f>VLOOKUP(B59:B206,'Факторы ликвидности'!C$5:L$684,3,FALSE)</f>
        <v>557.20000000000005</v>
      </c>
      <c r="K59" s="10">
        <f>VLOOKUP(B59:B206,'Факторы ликвидности'!C$5:L$684,4,FALSE)</f>
        <v>183.1</v>
      </c>
      <c r="L59" s="10">
        <f>VLOOKUP(B59:B206,'Факторы ликвидности'!C$5:L$684,5,FALSE)</f>
        <v>0</v>
      </c>
      <c r="M59" s="10">
        <f>VLOOKUP(B59:B206,'Факторы ликвидности'!C$5:L$684,6,FALSE)</f>
        <v>200</v>
      </c>
      <c r="N59" s="10">
        <f>VLOOKUP(B59:B206,'Факторы ликвидности'!C$5:L$684,7,FALSE)</f>
        <v>15.2</v>
      </c>
      <c r="O59" s="10">
        <f>VLOOKUP(B59:B206,'Факторы ликвидности'!C$5:L$684,8,FALSE)</f>
        <v>0</v>
      </c>
      <c r="P59" s="10">
        <f>VLOOKUP(B59:B206,'Факторы ликвидности'!C$5:L$684,10,FALSE)</f>
        <v>-93.6</v>
      </c>
    </row>
    <row r="60" spans="2:16" x14ac:dyDescent="0.3">
      <c r="B60" s="9">
        <v>43137</v>
      </c>
      <c r="C60" s="10" t="s">
        <v>171</v>
      </c>
      <c r="D60" s="10" t="s">
        <v>172</v>
      </c>
      <c r="E60" s="10" t="s">
        <v>18</v>
      </c>
      <c r="F60" s="10" t="s">
        <v>173</v>
      </c>
      <c r="G60" s="10">
        <f>VLOOKUP(B60:B207,'Остатки на корсчетах'!B$3:D$4956,2,FALSE)</f>
        <v>1483.2</v>
      </c>
      <c r="H60" s="10">
        <f>VLOOKUP(B60:B207,Сальдо!C$25:D$4010,2,FALSE)</f>
        <v>941.4</v>
      </c>
      <c r="I60" s="10">
        <f>VLOOKUP(B60:B207,'Факторы ликвидности'!C$5:L$684,2,FALSE)</f>
        <v>-1</v>
      </c>
      <c r="J60" s="10">
        <f>VLOOKUP(B60:B207,'Факторы ликвидности'!C$5:L$684,3,FALSE)</f>
        <v>124.7</v>
      </c>
      <c r="K60" s="10">
        <f>VLOOKUP(B60:B207,'Факторы ликвидности'!C$5:L$684,4,FALSE)</f>
        <v>21.8</v>
      </c>
      <c r="L60" s="10">
        <f>VLOOKUP(B60:B207,'Факторы ликвидности'!C$5:L$684,5,FALSE)</f>
        <v>0</v>
      </c>
      <c r="M60" s="10">
        <f>VLOOKUP(B60:B207,'Факторы ликвидности'!C$5:L$684,6,FALSE)</f>
        <v>0</v>
      </c>
      <c r="N60" s="10">
        <f>VLOOKUP(B60:B207,'Факторы ликвидности'!C$5:L$684,7,FALSE)</f>
        <v>15.2</v>
      </c>
      <c r="O60" s="10">
        <f>VLOOKUP(B60:B207,'Факторы ликвидности'!C$5:L$684,8,FALSE)</f>
        <v>0</v>
      </c>
      <c r="P60" s="10">
        <f>VLOOKUP(B60:B207,'Факторы ликвидности'!C$5:L$684,10,FALSE)</f>
        <v>-140.1</v>
      </c>
    </row>
    <row r="61" spans="2:16" x14ac:dyDescent="0.3">
      <c r="B61" s="9">
        <v>43144</v>
      </c>
      <c r="C61" s="10" t="s">
        <v>174</v>
      </c>
      <c r="D61" s="10" t="s">
        <v>175</v>
      </c>
      <c r="E61" s="10" t="s">
        <v>18</v>
      </c>
      <c r="F61" s="10" t="s">
        <v>176</v>
      </c>
      <c r="G61" s="10">
        <f>VLOOKUP(B61:B208,'Остатки на корсчетах'!B$3:D$4956,2,FALSE)</f>
        <v>2106.3000000000002</v>
      </c>
      <c r="H61" s="10">
        <f>VLOOKUP(B61:B208,Сальдо!C$25:D$4010,2,FALSE)</f>
        <v>231.7</v>
      </c>
      <c r="I61" s="10">
        <f>VLOOKUP(B61:B208,'Факторы ликвидности'!C$5:L$684,2,FALSE)</f>
        <v>-22.3</v>
      </c>
      <c r="J61" s="10">
        <f>VLOOKUP(B61:B208,'Факторы ликвидности'!C$5:L$684,3,FALSE)</f>
        <v>-2.1</v>
      </c>
      <c r="K61" s="10">
        <f>VLOOKUP(B61:B208,'Факторы ликвидности'!C$5:L$684,4,FALSE)</f>
        <v>14.9</v>
      </c>
      <c r="L61" s="10">
        <f>VLOOKUP(B61:B208,'Факторы ликвидности'!C$5:L$684,5,FALSE)</f>
        <v>0</v>
      </c>
      <c r="M61" s="10">
        <f>VLOOKUP(B61:B208,'Факторы ликвидности'!C$5:L$684,6,FALSE)</f>
        <v>0</v>
      </c>
      <c r="N61" s="10">
        <f>VLOOKUP(B61:B208,'Факторы ликвидности'!C$5:L$684,7,FALSE)</f>
        <v>15.7</v>
      </c>
      <c r="O61" s="10">
        <f>VLOOKUP(B61:B208,'Факторы ликвидности'!C$5:L$684,8,FALSE)</f>
        <v>0</v>
      </c>
      <c r="P61" s="10">
        <f>VLOOKUP(B61:B208,'Факторы ликвидности'!C$5:L$684,10,FALSE)</f>
        <v>35.6</v>
      </c>
    </row>
    <row r="62" spans="2:16" x14ac:dyDescent="0.3">
      <c r="B62" s="9">
        <v>43151</v>
      </c>
      <c r="C62" s="10" t="s">
        <v>144</v>
      </c>
      <c r="D62" s="10" t="s">
        <v>177</v>
      </c>
      <c r="E62" s="10" t="s">
        <v>18</v>
      </c>
      <c r="F62" s="10" t="s">
        <v>178</v>
      </c>
      <c r="G62" s="10">
        <f>VLOOKUP(B62:B209,'Остатки на корсчетах'!B$3:D$4956,2,FALSE)</f>
        <v>1688.9</v>
      </c>
      <c r="H62" s="10">
        <f>VLOOKUP(B62:B209,Сальдо!C$25:D$4010,2,FALSE)</f>
        <v>168.7</v>
      </c>
      <c r="I62" s="10">
        <f>VLOOKUP(B62:B209,'Факторы ликвидности'!C$5:L$684,2,FALSE)</f>
        <v>8.6999999999999993</v>
      </c>
      <c r="J62" s="10">
        <f>VLOOKUP(B62:B209,'Факторы ликвидности'!C$5:L$684,3,FALSE)</f>
        <v>95.4</v>
      </c>
      <c r="K62" s="10">
        <f>VLOOKUP(B62:B209,'Факторы ликвидности'!C$5:L$684,4,FALSE)</f>
        <v>21.3</v>
      </c>
      <c r="L62" s="10">
        <f>VLOOKUP(B62:B209,'Факторы ликвидности'!C$5:L$684,5,FALSE)</f>
        <v>0</v>
      </c>
      <c r="M62" s="10">
        <f>VLOOKUP(B62:B209,'Факторы ликвидности'!C$5:L$684,6,FALSE)</f>
        <v>0</v>
      </c>
      <c r="N62" s="10">
        <f>VLOOKUP(B62:B209,'Факторы ликвидности'!C$5:L$684,7,FALSE)</f>
        <v>31.4</v>
      </c>
      <c r="O62" s="10">
        <f>VLOOKUP(B62:B209,'Факторы ликвидности'!C$5:L$684,8,FALSE)</f>
        <v>0</v>
      </c>
      <c r="P62" s="10">
        <f>VLOOKUP(B62:B209,'Факторы ликвидности'!C$5:L$684,10,FALSE)</f>
        <v>11.8</v>
      </c>
    </row>
    <row r="63" spans="2:16" x14ac:dyDescent="0.3">
      <c r="B63" s="9">
        <v>43158</v>
      </c>
      <c r="C63" s="10" t="s">
        <v>179</v>
      </c>
      <c r="D63" s="10" t="s">
        <v>180</v>
      </c>
      <c r="E63" s="10" t="s">
        <v>18</v>
      </c>
      <c r="F63" s="10" t="s">
        <v>181</v>
      </c>
      <c r="G63" s="10">
        <f>VLOOKUP(B63:B210,'Остатки на корсчетах'!B$3:D$4956,2,FALSE)</f>
        <v>2113.6999999999998</v>
      </c>
      <c r="H63" s="10">
        <f>VLOOKUP(B63:B210,Сальдо!C$25:D$4010,2,FALSE)</f>
        <v>84</v>
      </c>
      <c r="I63" s="10">
        <f>VLOOKUP(B63:B210,'Факторы ликвидности'!C$5:L$684,2,FALSE)</f>
        <v>34.1</v>
      </c>
      <c r="J63" s="10">
        <f>VLOOKUP(B63:B210,'Факторы ликвидности'!C$5:L$684,3,FALSE)</f>
        <v>190</v>
      </c>
      <c r="K63" s="10">
        <f>VLOOKUP(B63:B210,'Факторы ликвидности'!C$5:L$684,4,FALSE)</f>
        <v>23</v>
      </c>
      <c r="L63" s="10">
        <f>VLOOKUP(B63:B210,'Факторы ликвидности'!C$5:L$684,5,FALSE)</f>
        <v>0</v>
      </c>
      <c r="M63" s="10">
        <f>VLOOKUP(B63:B210,'Факторы ликвидности'!C$5:L$684,6,FALSE)</f>
        <v>99.8</v>
      </c>
      <c r="N63" s="10">
        <f>VLOOKUP(B63:B210,'Факторы ликвидности'!C$5:L$684,7,FALSE)</f>
        <v>15.5</v>
      </c>
      <c r="O63" s="10">
        <f>VLOOKUP(B63:B210,'Факторы ликвидности'!C$5:L$684,8,FALSE)</f>
        <v>0</v>
      </c>
      <c r="P63" s="10">
        <f>VLOOKUP(B63:B210,'Факторы ликвидности'!C$5:L$684,10,FALSE)</f>
        <v>-72.7</v>
      </c>
    </row>
    <row r="64" spans="2:16" x14ac:dyDescent="0.3">
      <c r="B64" s="9">
        <v>43165</v>
      </c>
      <c r="C64" s="10" t="s">
        <v>182</v>
      </c>
      <c r="D64" s="10" t="s">
        <v>183</v>
      </c>
      <c r="E64" s="10" t="s">
        <v>18</v>
      </c>
      <c r="F64" s="10" t="s">
        <v>184</v>
      </c>
      <c r="G64" s="10">
        <f>VLOOKUP(B64:B211,'Остатки на корсчетах'!B$3:D$4956,2,FALSE)</f>
        <v>1753</v>
      </c>
      <c r="H64" s="10">
        <f>VLOOKUP(B64:B211,Сальдо!C$25:D$4010,2,FALSE)</f>
        <v>895</v>
      </c>
      <c r="I64" s="10">
        <f>VLOOKUP(B64:B211,'Факторы ликвидности'!C$5:L$684,2,FALSE)</f>
        <v>-65.8</v>
      </c>
      <c r="J64" s="10">
        <f>VLOOKUP(B64:B211,'Факторы ликвидности'!C$5:L$684,3,FALSE)</f>
        <v>73.400000000000006</v>
      </c>
      <c r="K64" s="10">
        <f>VLOOKUP(B64:B211,'Факторы ликвидности'!C$5:L$684,4,FALSE)</f>
        <v>0</v>
      </c>
      <c r="L64" s="10">
        <f>VLOOKUP(B64:B211,'Факторы ликвидности'!C$5:L$684,5,FALSE)</f>
        <v>0</v>
      </c>
      <c r="M64" s="10">
        <f>VLOOKUP(B64:B211,'Факторы ликвидности'!C$5:L$684,6,FALSE)</f>
        <v>0.6</v>
      </c>
      <c r="N64" s="10">
        <f>VLOOKUP(B64:B211,'Факторы ликвидности'!C$5:L$684,7,FALSE)</f>
        <v>15.8</v>
      </c>
      <c r="O64" s="10">
        <f>VLOOKUP(B64:B211,'Факторы ликвидности'!C$5:L$684,8,FALSE)</f>
        <v>0</v>
      </c>
      <c r="P64" s="10">
        <f>VLOOKUP(B64:B211,'Факторы ликвидности'!C$5:L$684,10,FALSE)</f>
        <v>-240.5</v>
      </c>
    </row>
    <row r="65" spans="2:16" x14ac:dyDescent="0.3">
      <c r="B65" s="9">
        <v>43172</v>
      </c>
      <c r="C65" s="10" t="s">
        <v>162</v>
      </c>
      <c r="D65" s="10" t="s">
        <v>185</v>
      </c>
      <c r="E65" s="10" t="s">
        <v>18</v>
      </c>
      <c r="F65" s="10" t="s">
        <v>186</v>
      </c>
      <c r="G65" s="10">
        <f>VLOOKUP(B65:B212,'Остатки на корсчетах'!B$3:D$4956,2,FALSE)</f>
        <v>2094.8000000000002</v>
      </c>
      <c r="H65" s="10">
        <f>VLOOKUP(B65:B212,Сальдо!C$25:D$4010,2,FALSE)</f>
        <v>598.1</v>
      </c>
      <c r="I65" s="10">
        <f>VLOOKUP(B65:B212,'Факторы ликвидности'!C$5:L$684,2,FALSE)</f>
        <v>-2.9</v>
      </c>
      <c r="J65" s="10">
        <f>VLOOKUP(B65:B212,'Факторы ликвидности'!C$5:L$684,3,FALSE)</f>
        <v>40.799999999999997</v>
      </c>
      <c r="K65" s="10">
        <f>VLOOKUP(B65:B212,'Факторы ликвидности'!C$5:L$684,4,FALSE)</f>
        <v>9.9</v>
      </c>
      <c r="L65" s="10">
        <f>VLOOKUP(B65:B212,'Факторы ликвидности'!C$5:L$684,5,FALSE)</f>
        <v>0</v>
      </c>
      <c r="M65" s="10">
        <f>VLOOKUP(B65:B212,'Факторы ликвидности'!C$5:L$684,6,FALSE)</f>
        <v>4.9000000000000004</v>
      </c>
      <c r="N65" s="10">
        <f>VLOOKUP(B65:B212,'Факторы ликвидности'!C$5:L$684,7,FALSE)</f>
        <v>9.6</v>
      </c>
      <c r="O65" s="10">
        <f>VLOOKUP(B65:B212,'Факторы ликвидности'!C$5:L$684,8,FALSE)</f>
        <v>0</v>
      </c>
      <c r="P65" s="10">
        <f>VLOOKUP(B65:B212,'Факторы ликвидности'!C$5:L$684,10,FALSE)</f>
        <v>-216.4</v>
      </c>
    </row>
    <row r="66" spans="2:16" x14ac:dyDescent="0.3">
      <c r="B66" s="9">
        <v>43179</v>
      </c>
      <c r="C66" s="10" t="s">
        <v>187</v>
      </c>
      <c r="D66" s="10" t="s">
        <v>188</v>
      </c>
      <c r="E66" s="10" t="s">
        <v>18</v>
      </c>
      <c r="F66" s="10" t="s">
        <v>189</v>
      </c>
      <c r="G66" s="10">
        <f>VLOOKUP(B66:B213,'Остатки на корсчетах'!B$3:D$4956,2,FALSE)</f>
        <v>1933.5</v>
      </c>
      <c r="H66" s="10">
        <f>VLOOKUP(B66:B213,Сальдо!C$25:D$4010,2,FALSE)</f>
        <v>140.4</v>
      </c>
      <c r="I66" s="10">
        <f>VLOOKUP(B66:B213,'Факторы ликвидности'!C$5:L$684,2,FALSE)</f>
        <v>13.4</v>
      </c>
      <c r="J66" s="10">
        <f>VLOOKUP(B66:B213,'Факторы ликвидности'!C$5:L$684,3,FALSE)</f>
        <v>66.900000000000006</v>
      </c>
      <c r="K66" s="10">
        <f>VLOOKUP(B66:B213,'Факторы ликвидности'!C$5:L$684,4,FALSE)</f>
        <v>3</v>
      </c>
      <c r="L66" s="10">
        <f>VLOOKUP(B66:B213,'Факторы ликвидности'!C$5:L$684,5,FALSE)</f>
        <v>0</v>
      </c>
      <c r="M66" s="10">
        <f>VLOOKUP(B66:B213,'Факторы ликвидности'!C$5:L$684,6,FALSE)</f>
        <v>1.5</v>
      </c>
      <c r="N66" s="10">
        <f>VLOOKUP(B66:B213,'Факторы ликвидности'!C$5:L$684,7,FALSE)</f>
        <v>9.6</v>
      </c>
      <c r="O66" s="10">
        <f>VLOOKUP(B66:B213,'Факторы ликвидности'!C$5:L$684,8,FALSE)</f>
        <v>-1.5</v>
      </c>
      <c r="P66" s="10">
        <f>VLOOKUP(B66:B213,'Факторы ликвидности'!C$5:L$684,10,FALSE)</f>
        <v>-8.1999999999999993</v>
      </c>
    </row>
    <row r="67" spans="2:16" x14ac:dyDescent="0.3">
      <c r="B67" s="9">
        <v>43186</v>
      </c>
      <c r="C67" s="10" t="s">
        <v>190</v>
      </c>
      <c r="D67" s="10" t="s">
        <v>191</v>
      </c>
      <c r="E67" s="10" t="s">
        <v>18</v>
      </c>
      <c r="F67" s="10" t="s">
        <v>192</v>
      </c>
      <c r="G67" s="10">
        <f>VLOOKUP(B67:B214,'Остатки на корсчетах'!B$3:D$4956,2,FALSE)</f>
        <v>1653.6</v>
      </c>
      <c r="H67" s="10">
        <f>VLOOKUP(B67:B214,Сальдо!C$25:D$4010,2,FALSE)</f>
        <v>180.8</v>
      </c>
      <c r="I67" s="10">
        <f>VLOOKUP(B67:B214,'Факторы ликвидности'!C$5:L$684,2,FALSE)</f>
        <v>22.9</v>
      </c>
      <c r="J67" s="10">
        <f>VLOOKUP(B67:B214,'Факторы ликвидности'!C$5:L$684,3,FALSE)</f>
        <v>44.3</v>
      </c>
      <c r="K67" s="10">
        <f>VLOOKUP(B67:B214,'Факторы ликвидности'!C$5:L$684,4,FALSE)</f>
        <v>13.5</v>
      </c>
      <c r="L67" s="10">
        <f>VLOOKUP(B67:B214,'Факторы ликвидности'!C$5:L$684,5,FALSE)</f>
        <v>0</v>
      </c>
      <c r="M67" s="10">
        <f>VLOOKUP(B67:B214,'Факторы ликвидности'!C$5:L$684,6,FALSE)</f>
        <v>0.5</v>
      </c>
      <c r="N67" s="10">
        <f>VLOOKUP(B67:B214,'Факторы ликвидности'!C$5:L$684,7,FALSE)</f>
        <v>9.6</v>
      </c>
      <c r="O67" s="10">
        <f>VLOOKUP(B67:B214,'Факторы ликвидности'!C$5:L$684,8,FALSE)</f>
        <v>-0.1</v>
      </c>
      <c r="P67" s="10">
        <f>VLOOKUP(B67:B214,'Факторы ликвидности'!C$5:L$684,10,FALSE)</f>
        <v>58.2</v>
      </c>
    </row>
    <row r="68" spans="2:16" x14ac:dyDescent="0.3">
      <c r="B68" s="9">
        <v>43193</v>
      </c>
      <c r="C68" s="10" t="s">
        <v>193</v>
      </c>
      <c r="D68" s="10" t="s">
        <v>194</v>
      </c>
      <c r="E68" s="10" t="s">
        <v>18</v>
      </c>
      <c r="F68" s="10" t="s">
        <v>195</v>
      </c>
      <c r="G68" s="10">
        <f>VLOOKUP(B68:B215,'Остатки на корсчетах'!B$3:D$4956,2,FALSE)</f>
        <v>2181.4</v>
      </c>
      <c r="H68" s="10">
        <f>VLOOKUP(B68:B215,Сальдо!C$25:D$4010,2,FALSE)</f>
        <v>147.80000000000001</v>
      </c>
      <c r="I68" s="10">
        <f>VLOOKUP(B68:B215,'Факторы ликвидности'!C$5:L$684,2,FALSE)</f>
        <v>-3.1</v>
      </c>
      <c r="J68" s="10">
        <f>VLOOKUP(B68:B215,'Факторы ликвидности'!C$5:L$684,3,FALSE)</f>
        <v>10.6</v>
      </c>
      <c r="K68" s="10">
        <f>VLOOKUP(B68:B215,'Факторы ликвидности'!C$5:L$684,4,FALSE)</f>
        <v>10.6</v>
      </c>
      <c r="L68" s="10">
        <f>VLOOKUP(B68:B215,'Факторы ликвидности'!C$5:L$684,5,FALSE)</f>
        <v>0</v>
      </c>
      <c r="M68" s="10">
        <f>VLOOKUP(B68:B215,'Факторы ликвидности'!C$5:L$684,6,FALSE)</f>
        <v>-89.6</v>
      </c>
      <c r="N68" s="10">
        <f>VLOOKUP(B68:B215,'Факторы ликвидности'!C$5:L$684,7,FALSE)</f>
        <v>9.6</v>
      </c>
      <c r="O68" s="10">
        <f>VLOOKUP(B68:B215,'Факторы ликвидности'!C$5:L$684,8,FALSE)</f>
        <v>0</v>
      </c>
      <c r="P68" s="10">
        <f>VLOOKUP(B68:B215,'Факторы ликвидности'!C$5:L$684,10,FALSE)</f>
        <v>-0.9</v>
      </c>
    </row>
    <row r="69" spans="2:16" x14ac:dyDescent="0.3">
      <c r="B69" s="9">
        <v>43200</v>
      </c>
      <c r="C69" s="10" t="s">
        <v>156</v>
      </c>
      <c r="D69" s="10" t="s">
        <v>196</v>
      </c>
      <c r="E69" s="10" t="s">
        <v>18</v>
      </c>
      <c r="F69" s="10" t="s">
        <v>197</v>
      </c>
      <c r="G69" s="10">
        <f>VLOOKUP(B69:B216,'Остатки на корсчетах'!B$3:D$4956,2,FALSE)</f>
        <v>1758.8</v>
      </c>
      <c r="H69" s="10">
        <f>VLOOKUP(B69:B216,Сальдо!C$25:D$4010,2,FALSE)</f>
        <v>627</v>
      </c>
      <c r="I69" s="10">
        <f>VLOOKUP(B69:B216,'Факторы ликвидности'!C$5:L$684,2,FALSE)</f>
        <v>-24.1</v>
      </c>
      <c r="J69" s="10">
        <f>VLOOKUP(B69:B216,'Факторы ликвидности'!C$5:L$684,3,FALSE)</f>
        <v>75.599999999999994</v>
      </c>
      <c r="K69" s="10">
        <f>VLOOKUP(B69:B216,'Факторы ликвидности'!C$5:L$684,4,FALSE)</f>
        <v>13.4</v>
      </c>
      <c r="L69" s="10">
        <f>VLOOKUP(B69:B216,'Факторы ликвидности'!C$5:L$684,5,FALSE)</f>
        <v>0</v>
      </c>
      <c r="M69" s="10">
        <f>VLOOKUP(B69:B216,'Факторы ликвидности'!C$5:L$684,6,FALSE)</f>
        <v>0</v>
      </c>
      <c r="N69" s="10">
        <f>VLOOKUP(B69:B216,'Факторы ликвидности'!C$5:L$684,7,FALSE)</f>
        <v>0</v>
      </c>
      <c r="O69" s="10">
        <f>VLOOKUP(B69:B216,'Факторы ликвидности'!C$5:L$684,8,FALSE)</f>
        <v>0</v>
      </c>
      <c r="P69" s="10">
        <f>VLOOKUP(B69:B216,'Факторы ликвидности'!C$5:L$684,10,FALSE)</f>
        <v>51.7</v>
      </c>
    </row>
    <row r="70" spans="2:16" x14ac:dyDescent="0.3">
      <c r="B70" s="9">
        <v>43207</v>
      </c>
      <c r="C70" s="10" t="s">
        <v>58</v>
      </c>
      <c r="D70" s="10" t="s">
        <v>198</v>
      </c>
      <c r="E70" s="10" t="s">
        <v>18</v>
      </c>
      <c r="F70" s="10" t="s">
        <v>199</v>
      </c>
      <c r="G70" s="10">
        <f>VLOOKUP(B70:B217,'Остатки на корсчетах'!B$3:D$4956,2,FALSE)</f>
        <v>1979.8</v>
      </c>
      <c r="H70" s="10">
        <f>VLOOKUP(B70:B217,Сальдо!C$25:D$4010,2,FALSE)</f>
        <v>131.6</v>
      </c>
      <c r="I70" s="10">
        <f>VLOOKUP(B70:B217,'Факторы ликвидности'!C$5:L$684,2,FALSE)</f>
        <v>-13.2</v>
      </c>
      <c r="J70" s="10">
        <f>VLOOKUP(B70:B217,'Факторы ликвидности'!C$5:L$684,3,FALSE)</f>
        <v>117</v>
      </c>
      <c r="K70" s="10">
        <f>VLOOKUP(B70:B217,'Факторы ликвидности'!C$5:L$684,4,FALSE)</f>
        <v>20.3</v>
      </c>
      <c r="L70" s="10">
        <f>VLOOKUP(B70:B217,'Факторы ликвидности'!C$5:L$684,5,FALSE)</f>
        <v>0</v>
      </c>
      <c r="M70" s="10">
        <f>VLOOKUP(B70:B217,'Факторы ликвидности'!C$5:L$684,6,FALSE)</f>
        <v>48.9</v>
      </c>
      <c r="N70" s="10">
        <f>VLOOKUP(B70:B217,'Факторы ликвидности'!C$5:L$684,7,FALSE)</f>
        <v>0</v>
      </c>
      <c r="O70" s="10">
        <f>VLOOKUP(B70:B217,'Факторы ликвидности'!C$5:L$684,8,FALSE)</f>
        <v>-2</v>
      </c>
      <c r="P70" s="10">
        <f>VLOOKUP(B70:B217,'Факторы ликвидности'!C$5:L$684,10,FALSE)</f>
        <v>-13.6</v>
      </c>
    </row>
    <row r="71" spans="2:16" x14ac:dyDescent="0.3">
      <c r="B71" s="9">
        <v>43214</v>
      </c>
      <c r="C71" s="10" t="s">
        <v>196</v>
      </c>
      <c r="D71" s="10" t="s">
        <v>200</v>
      </c>
      <c r="E71" s="10" t="s">
        <v>18</v>
      </c>
      <c r="F71" s="10" t="s">
        <v>201</v>
      </c>
      <c r="G71" s="10">
        <f>VLOOKUP(B71:B218,'Остатки на корсчетах'!B$3:D$4956,2,FALSE)</f>
        <v>2196.6</v>
      </c>
      <c r="H71" s="10">
        <f>VLOOKUP(B71:B218,Сальдо!C$25:D$4010,2,FALSE)</f>
        <v>149</v>
      </c>
      <c r="I71" s="10">
        <f>VLOOKUP(B71:B218,'Факторы ликвидности'!C$5:L$684,2,FALSE)</f>
        <v>10.5</v>
      </c>
      <c r="J71" s="10">
        <f>VLOOKUP(B71:B218,'Факторы ликвидности'!C$5:L$684,3,FALSE)</f>
        <v>-107.5</v>
      </c>
      <c r="K71" s="10">
        <f>VLOOKUP(B71:B218,'Факторы ликвидности'!C$5:L$684,4,FALSE)</f>
        <v>12.4</v>
      </c>
      <c r="L71" s="10">
        <f>VLOOKUP(B71:B218,'Факторы ликвидности'!C$5:L$684,5,FALSE)</f>
        <v>0</v>
      </c>
      <c r="M71" s="10">
        <f>VLOOKUP(B71:B218,'Факторы ликвидности'!C$5:L$684,6,FALSE)</f>
        <v>-2.8</v>
      </c>
      <c r="N71" s="10">
        <f>VLOOKUP(B71:B218,'Факторы ликвидности'!C$5:L$684,7,FALSE)</f>
        <v>18.7</v>
      </c>
      <c r="O71" s="10">
        <f>VLOOKUP(B71:B218,'Факторы ликвидности'!C$5:L$684,8,FALSE)</f>
        <v>0</v>
      </c>
      <c r="P71" s="10">
        <f>VLOOKUP(B71:B218,'Факторы ликвидности'!C$5:L$684,10,FALSE)</f>
        <v>-17</v>
      </c>
    </row>
    <row r="72" spans="2:16" x14ac:dyDescent="0.3">
      <c r="B72" s="9">
        <v>43218</v>
      </c>
      <c r="C72" s="10" t="s">
        <v>202</v>
      </c>
      <c r="D72" s="10" t="s">
        <v>203</v>
      </c>
      <c r="E72" s="10" t="s">
        <v>18</v>
      </c>
      <c r="F72" s="10" t="s">
        <v>204</v>
      </c>
      <c r="G72" s="10">
        <f>VLOOKUP(B72:B219,'Остатки на корсчетах'!B$3:D$4956,2,FALSE)</f>
        <v>1805</v>
      </c>
      <c r="H72" s="10">
        <f>VLOOKUP(B72:B219,Сальдо!C$25:D$4010,2,FALSE)</f>
        <v>165.7</v>
      </c>
      <c r="I72" s="10">
        <f>VLOOKUP(B72:B219,'Факторы ликвидности'!C$5:L$684,2,FALSE)</f>
        <v>-15.3</v>
      </c>
      <c r="J72" s="10">
        <f>VLOOKUP(B72:B219,'Факторы ликвидности'!C$5:L$684,3,FALSE)</f>
        <v>152.5</v>
      </c>
      <c r="K72" s="10">
        <f>VLOOKUP(B72:B219,'Факторы ликвидности'!C$5:L$684,4,FALSE)</f>
        <v>1.2</v>
      </c>
      <c r="L72" s="10">
        <f>VLOOKUP(B72:B219,'Факторы ликвидности'!C$5:L$684,5,FALSE)</f>
        <v>0</v>
      </c>
      <c r="M72" s="10">
        <f>VLOOKUP(B72:B219,'Факторы ликвидности'!C$5:L$684,6,FALSE)</f>
        <v>-6.9</v>
      </c>
      <c r="N72" s="10">
        <f>VLOOKUP(B72:B219,'Факторы ликвидности'!C$5:L$684,7,FALSE)</f>
        <v>0</v>
      </c>
      <c r="O72" s="10">
        <f>VLOOKUP(B72:B219,'Факторы ликвидности'!C$5:L$684,8,FALSE)</f>
        <v>0</v>
      </c>
      <c r="P72" s="10">
        <f>VLOOKUP(B72:B219,'Факторы ликвидности'!C$5:L$684,10,FALSE)</f>
        <v>-78.900000000000006</v>
      </c>
    </row>
    <row r="73" spans="2:16" x14ac:dyDescent="0.3">
      <c r="B73" s="9">
        <v>43228</v>
      </c>
      <c r="C73" s="10" t="s">
        <v>205</v>
      </c>
      <c r="D73" s="10" t="s">
        <v>206</v>
      </c>
      <c r="E73" s="10" t="s">
        <v>18</v>
      </c>
      <c r="F73" s="10" t="s">
        <v>207</v>
      </c>
      <c r="G73" s="10">
        <f>VLOOKUP(B73:B220,'Остатки на корсчетах'!B$3:D$4956,2,FALSE)</f>
        <v>1505.8</v>
      </c>
      <c r="H73" s="10">
        <f>VLOOKUP(B73:B220,Сальдо!C$25:D$4010,2,FALSE)</f>
        <v>176.3</v>
      </c>
      <c r="I73" s="10">
        <f>VLOOKUP(B73:B220,'Факторы ликвидности'!C$5:L$684,2,FALSE)</f>
        <v>-19</v>
      </c>
      <c r="J73" s="10">
        <f>VLOOKUP(B73:B220,'Факторы ликвидности'!C$5:L$684,3,FALSE)</f>
        <v>254.9</v>
      </c>
      <c r="K73" s="10">
        <f>VLOOKUP(B73:B220,'Факторы ликвидности'!C$5:L$684,4,FALSE)</f>
        <v>0</v>
      </c>
      <c r="L73" s="10">
        <f>VLOOKUP(B73:B220,'Факторы ликвидности'!C$5:L$684,5,FALSE)</f>
        <v>100</v>
      </c>
      <c r="M73" s="10">
        <f>VLOOKUP(B73:B220,'Факторы ликвидности'!C$5:L$684,6,FALSE)</f>
        <v>0</v>
      </c>
      <c r="N73" s="10">
        <f>VLOOKUP(B73:B220,'Факторы ликвидности'!C$5:L$684,7,FALSE)</f>
        <v>18.399999999999999</v>
      </c>
      <c r="O73" s="10">
        <f>VLOOKUP(B73:B220,'Факторы ликвидности'!C$5:L$684,8,FALSE)</f>
        <v>0</v>
      </c>
      <c r="P73" s="10">
        <f>VLOOKUP(B73:B220,'Факторы ликвидности'!C$5:L$684,10,FALSE)</f>
        <v>-337.8</v>
      </c>
    </row>
    <row r="74" spans="2:16" x14ac:dyDescent="0.3">
      <c r="B74" s="9">
        <v>43235</v>
      </c>
      <c r="C74" s="10" t="s">
        <v>208</v>
      </c>
      <c r="D74" s="10" t="s">
        <v>209</v>
      </c>
      <c r="E74" s="10" t="s">
        <v>18</v>
      </c>
      <c r="F74" s="10" t="s">
        <v>210</v>
      </c>
      <c r="G74" s="10">
        <f>VLOOKUP(B74:B221,'Остатки на корсчетах'!B$3:D$4956,2,FALSE)</f>
        <v>1949.5</v>
      </c>
      <c r="H74" s="10">
        <f>VLOOKUP(B74:B221,Сальдо!C$25:D$4010,2,FALSE)</f>
        <v>140.19999999999999</v>
      </c>
      <c r="I74" s="10">
        <f>VLOOKUP(B74:B221,'Факторы ликвидности'!C$5:L$684,2,FALSE)</f>
        <v>-16.600000000000001</v>
      </c>
      <c r="J74" s="10">
        <f>VLOOKUP(B74:B221,'Факторы ликвидности'!C$5:L$684,3,FALSE)</f>
        <v>23.1</v>
      </c>
      <c r="K74" s="10">
        <f>VLOOKUP(B74:B221,'Факторы ликвидности'!C$5:L$684,4,FALSE)</f>
        <v>8.3000000000000007</v>
      </c>
      <c r="L74" s="10">
        <f>VLOOKUP(B74:B221,'Факторы ликвидности'!C$5:L$684,5,FALSE)</f>
        <v>0</v>
      </c>
      <c r="M74" s="10">
        <f>VLOOKUP(B74:B221,'Факторы ликвидности'!C$5:L$684,6,FALSE)</f>
        <v>0</v>
      </c>
      <c r="N74" s="10">
        <f>VLOOKUP(B74:B221,'Факторы ликвидности'!C$5:L$684,7,FALSE)</f>
        <v>16.100000000000001</v>
      </c>
      <c r="O74" s="10">
        <f>VLOOKUP(B74:B221,'Факторы ликвидности'!C$5:L$684,8,FALSE)</f>
        <v>0</v>
      </c>
      <c r="P74" s="10">
        <f>VLOOKUP(B74:B221,'Факторы ликвидности'!C$5:L$684,10,FALSE)</f>
        <v>9.8000000000000007</v>
      </c>
    </row>
    <row r="75" spans="2:16" x14ac:dyDescent="0.3">
      <c r="B75" s="9">
        <v>43242</v>
      </c>
      <c r="C75" s="10" t="s">
        <v>211</v>
      </c>
      <c r="D75" s="10" t="s">
        <v>212</v>
      </c>
      <c r="E75" s="10" t="s">
        <v>18</v>
      </c>
      <c r="F75" s="10" t="s">
        <v>213</v>
      </c>
      <c r="G75" s="10">
        <f>VLOOKUP(B75:B222,'Остатки на корсчетах'!B$3:D$4956,2,FALSE)</f>
        <v>2125.1</v>
      </c>
      <c r="H75" s="10">
        <f>VLOOKUP(B75:B222,Сальдо!C$25:D$4010,2,FALSE)</f>
        <v>133</v>
      </c>
      <c r="I75" s="10">
        <f>VLOOKUP(B75:B222,'Факторы ликвидности'!C$5:L$684,2,FALSE)</f>
        <v>26.6</v>
      </c>
      <c r="J75" s="10">
        <f>VLOOKUP(B75:B222,'Факторы ликвидности'!C$5:L$684,3,FALSE)</f>
        <v>58</v>
      </c>
      <c r="K75" s="10">
        <f>VLOOKUP(B75:B222,'Факторы ликвидности'!C$5:L$684,4,FALSE)</f>
        <v>18.2</v>
      </c>
      <c r="L75" s="10">
        <f>VLOOKUP(B75:B222,'Факторы ликвидности'!C$5:L$684,5,FALSE)</f>
        <v>0</v>
      </c>
      <c r="M75" s="10">
        <f>VLOOKUP(B75:B222,'Факторы ликвидности'!C$5:L$684,6,FALSE)</f>
        <v>0.5</v>
      </c>
      <c r="N75" s="10">
        <f>VLOOKUP(B75:B222,'Факторы ликвидности'!C$5:L$684,7,FALSE)</f>
        <v>16.2</v>
      </c>
      <c r="O75" s="10">
        <f>VLOOKUP(B75:B222,'Факторы ликвидности'!C$5:L$684,8,FALSE)</f>
        <v>0</v>
      </c>
      <c r="P75" s="10">
        <f>VLOOKUP(B75:B222,'Факторы ликвидности'!C$5:L$684,10,FALSE)</f>
        <v>-6</v>
      </c>
    </row>
    <row r="76" spans="2:16" x14ac:dyDescent="0.3">
      <c r="B76" s="9">
        <v>43249</v>
      </c>
      <c r="C76" s="10" t="s">
        <v>214</v>
      </c>
      <c r="D76" s="10" t="s">
        <v>215</v>
      </c>
      <c r="E76" s="10" t="s">
        <v>18</v>
      </c>
      <c r="F76" s="10" t="s">
        <v>216</v>
      </c>
      <c r="G76" s="10">
        <f>VLOOKUP(B76:B223,'Остатки на корсчетах'!B$3:D$4956,2,FALSE)</f>
        <v>1844.7</v>
      </c>
      <c r="H76" s="10">
        <f>VLOOKUP(B76:B223,Сальдо!C$25:D$4010,2,FALSE)</f>
        <v>182.4</v>
      </c>
      <c r="I76" s="10">
        <f>VLOOKUP(B76:B223,'Факторы ликвидности'!C$5:L$684,2,FALSE)</f>
        <v>18.5</v>
      </c>
      <c r="J76" s="10">
        <f>VLOOKUP(B76:B223,'Факторы ликвидности'!C$5:L$684,3,FALSE)</f>
        <v>121.7</v>
      </c>
      <c r="K76" s="10">
        <f>VLOOKUP(B76:B223,'Факторы ликвидности'!C$5:L$684,4,FALSE)</f>
        <v>9.6</v>
      </c>
      <c r="L76" s="10">
        <f>VLOOKUP(B76:B223,'Факторы ликвидности'!C$5:L$684,5,FALSE)</f>
        <v>0</v>
      </c>
      <c r="M76" s="10">
        <f>VLOOKUP(B76:B223,'Факторы ликвидности'!C$5:L$684,6,FALSE)</f>
        <v>0.1</v>
      </c>
      <c r="N76" s="10">
        <f>VLOOKUP(B76:B223,'Факторы ликвидности'!C$5:L$684,7,FALSE)</f>
        <v>30.2</v>
      </c>
      <c r="O76" s="10">
        <f>VLOOKUP(B76:B223,'Факторы ликвидности'!C$5:L$684,8,FALSE)</f>
        <v>0</v>
      </c>
      <c r="P76" s="10">
        <f>VLOOKUP(B76:B223,'Факторы ликвидности'!C$5:L$684,10,FALSE)</f>
        <v>33.700000000000003</v>
      </c>
    </row>
    <row r="77" spans="2:16" x14ac:dyDescent="0.3">
      <c r="B77" s="9">
        <v>43256</v>
      </c>
      <c r="C77" s="10" t="s">
        <v>217</v>
      </c>
      <c r="D77" s="10" t="s">
        <v>191</v>
      </c>
      <c r="E77" s="10" t="s">
        <v>18</v>
      </c>
      <c r="F77" s="10" t="s">
        <v>218</v>
      </c>
      <c r="G77" s="10">
        <f>VLOOKUP(B77:B224,'Остатки на корсчетах'!B$3:D$4956,2,FALSE)</f>
        <v>1644.7</v>
      </c>
      <c r="H77" s="10">
        <f>VLOOKUP(B77:B224,Сальдо!C$25:D$4010,2,FALSE)</f>
        <v>903</v>
      </c>
      <c r="I77" s="10">
        <f>VLOOKUP(B77:B224,'Факторы ликвидности'!C$5:L$684,2,FALSE)</f>
        <v>-6.6</v>
      </c>
      <c r="J77" s="10">
        <f>VLOOKUP(B77:B224,'Факторы ликвидности'!C$5:L$684,3,FALSE)</f>
        <v>99.3</v>
      </c>
      <c r="K77" s="10">
        <f>VLOOKUP(B77:B224,'Факторы ликвидности'!C$5:L$684,4,FALSE)</f>
        <v>0.9</v>
      </c>
      <c r="L77" s="10">
        <f>VLOOKUP(B77:B224,'Факторы ликвидности'!C$5:L$684,5,FALSE)</f>
        <v>0</v>
      </c>
      <c r="M77" s="10">
        <f>VLOOKUP(B77:B224,'Факторы ликвидности'!C$5:L$684,6,FALSE)</f>
        <v>-0.2</v>
      </c>
      <c r="N77" s="10">
        <f>VLOOKUP(B77:B224,'Факторы ликвидности'!C$5:L$684,7,FALSE)</f>
        <v>16</v>
      </c>
      <c r="O77" s="10">
        <f>VLOOKUP(B77:B224,'Факторы ликвидности'!C$5:L$684,8,FALSE)</f>
        <v>0</v>
      </c>
      <c r="P77" s="10">
        <f>VLOOKUP(B77:B224,'Факторы ликвидности'!C$5:L$684,10,FALSE)</f>
        <v>-259.60000000000002</v>
      </c>
    </row>
    <row r="78" spans="2:16" x14ac:dyDescent="0.3">
      <c r="B78" s="9">
        <v>43260</v>
      </c>
      <c r="C78" s="10" t="s">
        <v>219</v>
      </c>
      <c r="D78" s="10" t="s">
        <v>220</v>
      </c>
      <c r="E78" s="10" t="s">
        <v>18</v>
      </c>
      <c r="F78" s="10" t="s">
        <v>221</v>
      </c>
      <c r="G78" s="10">
        <f>VLOOKUP(B78:B225,'Остатки на корсчетах'!B$3:D$4956,2,FALSE)</f>
        <v>2166.4</v>
      </c>
      <c r="H78" s="10">
        <f>VLOOKUP(B78:B225,Сальдо!C$25:D$4010,2,FALSE)</f>
        <v>202.4</v>
      </c>
      <c r="I78" s="10">
        <f>VLOOKUP(B78:B225,'Факторы ликвидности'!C$5:L$684,2,FALSE)</f>
        <v>-38.200000000000003</v>
      </c>
      <c r="J78" s="10">
        <f>VLOOKUP(B78:B225,'Факторы ликвидности'!C$5:L$684,3,FALSE)</f>
        <v>104.5</v>
      </c>
      <c r="K78" s="10">
        <f>VLOOKUP(B78:B225,'Факторы ликвидности'!C$5:L$684,4,FALSE)</f>
        <v>18</v>
      </c>
      <c r="L78" s="10">
        <f>VLOOKUP(B78:B225,'Факторы ликвидности'!C$5:L$684,5,FALSE)</f>
        <v>0</v>
      </c>
      <c r="M78" s="10">
        <f>VLOOKUP(B78:B225,'Факторы ликвидности'!C$5:L$684,6,FALSE)</f>
        <v>5.8</v>
      </c>
      <c r="N78" s="10">
        <f>VLOOKUP(B78:B225,'Факторы ликвидности'!C$5:L$684,7,FALSE)</f>
        <v>0</v>
      </c>
      <c r="O78" s="10">
        <f>VLOOKUP(B78:B225,'Факторы ликвидности'!C$5:L$684,8,FALSE)</f>
        <v>0</v>
      </c>
      <c r="P78" s="10">
        <f>VLOOKUP(B78:B225,'Факторы ликвидности'!C$5:L$684,10,FALSE)</f>
        <v>28.3</v>
      </c>
    </row>
    <row r="79" spans="2:16" x14ac:dyDescent="0.3">
      <c r="B79" s="9">
        <v>43270</v>
      </c>
      <c r="C79" s="10" t="s">
        <v>113</v>
      </c>
      <c r="D79" s="10" t="s">
        <v>142</v>
      </c>
      <c r="E79" s="10" t="s">
        <v>18</v>
      </c>
      <c r="F79" s="10" t="s">
        <v>222</v>
      </c>
      <c r="G79" s="10">
        <f>VLOOKUP(B79:B226,'Остатки на корсчетах'!B$3:D$4956,2,FALSE)</f>
        <v>1957.4</v>
      </c>
      <c r="H79" s="10">
        <f>VLOOKUP(B79:B226,Сальдо!C$25:D$4010,2,FALSE)</f>
        <v>203.1</v>
      </c>
      <c r="I79" s="10">
        <f>VLOOKUP(B79:B226,'Факторы ликвидности'!C$5:L$684,2,FALSE)</f>
        <v>13.6</v>
      </c>
      <c r="J79" s="10">
        <f>VLOOKUP(B79:B226,'Факторы ликвидности'!C$5:L$684,3,FALSE)</f>
        <v>51</v>
      </c>
      <c r="K79" s="10">
        <f>VLOOKUP(B79:B226,'Факторы ликвидности'!C$5:L$684,4,FALSE)</f>
        <v>11.3</v>
      </c>
      <c r="L79" s="10">
        <f>VLOOKUP(B79:B226,'Факторы ликвидности'!C$5:L$684,5,FALSE)</f>
        <v>0</v>
      </c>
      <c r="M79" s="10">
        <f>VLOOKUP(B79:B226,'Факторы ликвидности'!C$5:L$684,6,FALSE)</f>
        <v>-0.1</v>
      </c>
      <c r="N79" s="10">
        <f>VLOOKUP(B79:B226,'Факторы ликвидности'!C$5:L$684,7,FALSE)</f>
        <v>20.2</v>
      </c>
      <c r="O79" s="10">
        <f>VLOOKUP(B79:B226,'Факторы ликвидности'!C$5:L$684,8,FALSE)</f>
        <v>-5.9</v>
      </c>
      <c r="P79" s="10">
        <f>VLOOKUP(B79:B226,'Факторы ликвидности'!C$5:L$684,10,FALSE)</f>
        <v>27.3</v>
      </c>
    </row>
    <row r="80" spans="2:16" x14ac:dyDescent="0.3">
      <c r="B80" s="9">
        <v>43277</v>
      </c>
      <c r="C80" s="10" t="s">
        <v>177</v>
      </c>
      <c r="D80" s="10" t="s">
        <v>223</v>
      </c>
      <c r="E80" s="10" t="s">
        <v>18</v>
      </c>
      <c r="F80" s="10" t="s">
        <v>224</v>
      </c>
      <c r="G80" s="10">
        <f>VLOOKUP(B80:B227,'Остатки на корсчетах'!B$3:D$4956,2,FALSE)</f>
        <v>1774.6</v>
      </c>
      <c r="H80" s="10">
        <f>VLOOKUP(B80:B227,Сальдо!C$25:D$4010,2,FALSE)</f>
        <v>167.4</v>
      </c>
      <c r="I80" s="10">
        <f>VLOOKUP(B80:B227,'Факторы ликвидности'!C$5:L$684,2,FALSE)</f>
        <v>21</v>
      </c>
      <c r="J80" s="10">
        <f>VLOOKUP(B80:B227,'Факторы ликвидности'!C$5:L$684,3,FALSE)</f>
        <v>116</v>
      </c>
      <c r="K80" s="10">
        <f>VLOOKUP(B80:B227,'Факторы ликвидности'!C$5:L$684,4,FALSE)</f>
        <v>9.4</v>
      </c>
      <c r="L80" s="10">
        <f>VLOOKUP(B80:B227,'Факторы ликвидности'!C$5:L$684,5,FALSE)</f>
        <v>0</v>
      </c>
      <c r="M80" s="10">
        <f>VLOOKUP(B80:B227,'Факторы ликвидности'!C$5:L$684,6,FALSE)</f>
        <v>-0.7</v>
      </c>
      <c r="N80" s="10">
        <f>VLOOKUP(B80:B227,'Факторы ликвидности'!C$5:L$684,7,FALSE)</f>
        <v>19.899999999999999</v>
      </c>
      <c r="O80" s="10">
        <f>VLOOKUP(B80:B227,'Факторы ликвидности'!C$5:L$684,8,FALSE)</f>
        <v>0</v>
      </c>
      <c r="P80" s="10">
        <f>VLOOKUP(B80:B227,'Факторы ликвидности'!C$5:L$684,10,FALSE)</f>
        <v>-26.8</v>
      </c>
    </row>
    <row r="81" spans="2:16" x14ac:dyDescent="0.3">
      <c r="B81" s="9">
        <v>43284</v>
      </c>
      <c r="C81" s="10" t="s">
        <v>225</v>
      </c>
      <c r="D81" s="10" t="s">
        <v>226</v>
      </c>
      <c r="E81" s="10" t="s">
        <v>18</v>
      </c>
      <c r="F81" s="10" t="s">
        <v>227</v>
      </c>
      <c r="G81" s="10">
        <f>VLOOKUP(B81:B228,'Остатки на корсчетах'!B$3:D$4956,2,FALSE)</f>
        <v>2390.3000000000002</v>
      </c>
      <c r="H81" s="10">
        <f>VLOOKUP(B81:B228,Сальдо!C$25:D$4010,2,FALSE)</f>
        <v>240.1</v>
      </c>
      <c r="I81" s="10">
        <f>VLOOKUP(B81:B228,'Факторы ликвидности'!C$5:L$684,2,FALSE)</f>
        <v>-10.6</v>
      </c>
      <c r="J81" s="10">
        <f>VLOOKUP(B81:B228,'Факторы ликвидности'!C$5:L$684,3,FALSE)</f>
        <v>15</v>
      </c>
      <c r="K81" s="10">
        <f>VLOOKUP(B81:B228,'Факторы ликвидности'!C$5:L$684,4,FALSE)</f>
        <v>0</v>
      </c>
      <c r="L81" s="10">
        <f>VLOOKUP(B81:B228,'Факторы ликвидности'!C$5:L$684,5,FALSE)</f>
        <v>0</v>
      </c>
      <c r="M81" s="10">
        <f>VLOOKUP(B81:B228,'Факторы ликвидности'!C$5:L$684,6,FALSE)</f>
        <v>-49.3</v>
      </c>
      <c r="N81" s="10">
        <f>VLOOKUP(B81:B228,'Факторы ликвидности'!C$5:L$684,7,FALSE)</f>
        <v>20.2</v>
      </c>
      <c r="O81" s="10">
        <f>VLOOKUP(B81:B228,'Факторы ликвидности'!C$5:L$684,8,FALSE)</f>
        <v>0</v>
      </c>
      <c r="P81" s="10">
        <f>VLOOKUP(B81:B228,'Факторы ликвидности'!C$5:L$684,10,FALSE)</f>
        <v>-36.9</v>
      </c>
    </row>
    <row r="82" spans="2:16" x14ac:dyDescent="0.3">
      <c r="B82" s="9">
        <v>43291</v>
      </c>
      <c r="C82" s="10" t="s">
        <v>156</v>
      </c>
      <c r="D82" s="10" t="s">
        <v>228</v>
      </c>
      <c r="E82" s="10" t="s">
        <v>18</v>
      </c>
      <c r="F82" s="10" t="s">
        <v>229</v>
      </c>
      <c r="G82" s="10">
        <f>VLOOKUP(B82:B229,'Остатки на корсчетах'!B$3:D$4956,2,FALSE)</f>
        <v>1389.2</v>
      </c>
      <c r="H82" s="10">
        <f>VLOOKUP(B82:B229,Сальдо!C$25:D$4010,2,FALSE)</f>
        <v>1003.3</v>
      </c>
      <c r="I82" s="10">
        <f>VLOOKUP(B82:B229,'Факторы ликвидности'!C$5:L$684,2,FALSE)</f>
        <v>-23.4</v>
      </c>
      <c r="J82" s="10">
        <f>VLOOKUP(B82:B229,'Факторы ликвидности'!C$5:L$684,3,FALSE)</f>
        <v>-69.2</v>
      </c>
      <c r="K82" s="10">
        <f>VLOOKUP(B82:B229,'Факторы ликвидности'!C$5:L$684,4,FALSE)</f>
        <v>0</v>
      </c>
      <c r="L82" s="10">
        <f>VLOOKUP(B82:B229,'Факторы ликвидности'!C$5:L$684,5,FALSE)</f>
        <v>0</v>
      </c>
      <c r="M82" s="10">
        <f>VLOOKUP(B82:B229,'Факторы ликвидности'!C$5:L$684,6,FALSE)</f>
        <v>-0.6</v>
      </c>
      <c r="N82" s="10">
        <f>VLOOKUP(B82:B229,'Факторы ликвидности'!C$5:L$684,7,FALSE)</f>
        <v>15.7</v>
      </c>
      <c r="O82" s="10">
        <f>VLOOKUP(B82:B229,'Факторы ликвидности'!C$5:L$684,8,FALSE)</f>
        <v>0.1</v>
      </c>
      <c r="P82" s="10">
        <f>VLOOKUP(B82:B229,'Факторы ликвидности'!C$5:L$684,10,FALSE)</f>
        <v>-214.1</v>
      </c>
    </row>
    <row r="83" spans="2:16" x14ac:dyDescent="0.3">
      <c r="B83" s="9">
        <v>43298</v>
      </c>
      <c r="C83" s="10" t="s">
        <v>35</v>
      </c>
      <c r="D83" s="10" t="s">
        <v>110</v>
      </c>
      <c r="E83" s="10" t="s">
        <v>18</v>
      </c>
      <c r="F83" s="10" t="s">
        <v>230</v>
      </c>
      <c r="G83" s="10">
        <f>VLOOKUP(B83:B230,'Остатки на корсчетах'!B$3:D$4956,2,FALSE)</f>
        <v>2226.4</v>
      </c>
      <c r="H83" s="10">
        <f>VLOOKUP(B83:B230,Сальдо!C$25:D$4010,2,FALSE)</f>
        <v>159.9</v>
      </c>
      <c r="I83" s="10">
        <f>VLOOKUP(B83:B230,'Факторы ликвидности'!C$5:L$684,2,FALSE)</f>
        <v>5.6</v>
      </c>
      <c r="J83" s="10">
        <f>VLOOKUP(B83:B230,'Факторы ликвидности'!C$5:L$684,3,FALSE)</f>
        <v>-0.4</v>
      </c>
      <c r="K83" s="10">
        <f>VLOOKUP(B83:B230,'Факторы ликвидности'!C$5:L$684,4,FALSE)</f>
        <v>0</v>
      </c>
      <c r="L83" s="10">
        <f>VLOOKUP(B83:B230,'Факторы ликвидности'!C$5:L$684,5,FALSE)</f>
        <v>0</v>
      </c>
      <c r="M83" s="10">
        <f>VLOOKUP(B83:B230,'Факторы ликвидности'!C$5:L$684,6,FALSE)</f>
        <v>-9.1999999999999993</v>
      </c>
      <c r="N83" s="10">
        <f>VLOOKUP(B83:B230,'Факторы ликвидности'!C$5:L$684,7,FALSE)</f>
        <v>15.8</v>
      </c>
      <c r="O83" s="10">
        <f>VLOOKUP(B83:B230,'Факторы ликвидности'!C$5:L$684,8,FALSE)</f>
        <v>-5.9</v>
      </c>
      <c r="P83" s="10">
        <f>VLOOKUP(B83:B230,'Факторы ликвидности'!C$5:L$684,10,FALSE)</f>
        <v>-32</v>
      </c>
    </row>
    <row r="84" spans="2:16" x14ac:dyDescent="0.3">
      <c r="B84" s="9">
        <v>43305</v>
      </c>
      <c r="C84" s="10" t="s">
        <v>231</v>
      </c>
      <c r="D84" s="10" t="s">
        <v>232</v>
      </c>
      <c r="E84" s="10" t="s">
        <v>18</v>
      </c>
      <c r="F84" s="10" t="s">
        <v>233</v>
      </c>
      <c r="G84" s="10">
        <f>VLOOKUP(B84:B231,'Остатки на корсчетах'!B$3:D$4956,2,FALSE)</f>
        <v>2430.6999999999998</v>
      </c>
      <c r="H84" s="10">
        <f>VLOOKUP(B84:B231,Сальдо!C$25:D$4010,2,FALSE)</f>
        <v>220.8</v>
      </c>
      <c r="I84" s="10">
        <f>VLOOKUP(B84:B231,'Факторы ликвидности'!C$5:L$684,2,FALSE)</f>
        <v>23</v>
      </c>
      <c r="J84" s="10">
        <f>VLOOKUP(B84:B231,'Факторы ликвидности'!C$5:L$684,3,FALSE)</f>
        <v>-139.1</v>
      </c>
      <c r="K84" s="10">
        <f>VLOOKUP(B84:B231,'Факторы ликвидности'!C$5:L$684,4,FALSE)</f>
        <v>6.4</v>
      </c>
      <c r="L84" s="10">
        <f>VLOOKUP(B84:B231,'Факторы ликвидности'!C$5:L$684,5,FALSE)</f>
        <v>0</v>
      </c>
      <c r="M84" s="10">
        <f>VLOOKUP(B84:B231,'Факторы ликвидности'!C$5:L$684,6,FALSE)</f>
        <v>0</v>
      </c>
      <c r="N84" s="10">
        <f>VLOOKUP(B84:B231,'Факторы ликвидности'!C$5:L$684,7,FALSE)</f>
        <v>15.7</v>
      </c>
      <c r="O84" s="10">
        <f>VLOOKUP(B84:B231,'Факторы ликвидности'!C$5:L$684,8,FALSE)</f>
        <v>0</v>
      </c>
      <c r="P84" s="10">
        <f>VLOOKUP(B84:B231,'Факторы ликвидности'!C$5:L$684,10,FALSE)</f>
        <v>-42.4</v>
      </c>
    </row>
    <row r="85" spans="2:16" x14ac:dyDescent="0.3">
      <c r="B85" s="9">
        <v>43312</v>
      </c>
      <c r="C85" s="10" t="s">
        <v>234</v>
      </c>
      <c r="D85" s="10" t="s">
        <v>235</v>
      </c>
      <c r="E85" s="10" t="s">
        <v>18</v>
      </c>
      <c r="F85" s="10" t="s">
        <v>236</v>
      </c>
      <c r="G85" s="10">
        <f>VLOOKUP(B85:B232,'Остатки на корсчетах'!B$3:D$4956,2,FALSE)</f>
        <v>1889.6</v>
      </c>
      <c r="H85" s="10">
        <f>VLOOKUP(B85:B232,Сальдо!C$25:D$4010,2,FALSE)</f>
        <v>90</v>
      </c>
      <c r="I85" s="10">
        <f>VLOOKUP(B85:B232,'Факторы ликвидности'!C$5:L$684,2,FALSE)</f>
        <v>19.8</v>
      </c>
      <c r="J85" s="10">
        <f>VLOOKUP(B85:B232,'Факторы ликвидности'!C$5:L$684,3,FALSE)</f>
        <v>-103.5</v>
      </c>
      <c r="K85" s="10">
        <f>VLOOKUP(B85:B232,'Факторы ликвидности'!C$5:L$684,4,FALSE)</f>
        <v>28.3</v>
      </c>
      <c r="L85" s="10">
        <f>VLOOKUP(B85:B232,'Факторы ликвидности'!C$5:L$684,5,FALSE)</f>
        <v>0</v>
      </c>
      <c r="M85" s="10">
        <f>VLOOKUP(B85:B232,'Факторы ликвидности'!C$5:L$684,6,FALSE)</f>
        <v>-335.3</v>
      </c>
      <c r="N85" s="10">
        <f>VLOOKUP(B85:B232,'Факторы ликвидности'!C$5:L$684,7,FALSE)</f>
        <v>15.7</v>
      </c>
      <c r="O85" s="10">
        <f>VLOOKUP(B85:B232,'Факторы ликвидности'!C$5:L$684,8,FALSE)</f>
        <v>0</v>
      </c>
      <c r="P85" s="10">
        <f>VLOOKUP(B85:B232,'Факторы ликвидности'!C$5:L$684,10,FALSE)</f>
        <v>80</v>
      </c>
    </row>
    <row r="86" spans="2:16" x14ac:dyDescent="0.3">
      <c r="B86" s="9">
        <v>43319</v>
      </c>
      <c r="C86" s="10" t="s">
        <v>237</v>
      </c>
      <c r="D86" s="10" t="s">
        <v>238</v>
      </c>
      <c r="E86" s="10" t="s">
        <v>18</v>
      </c>
      <c r="F86" s="10" t="s">
        <v>239</v>
      </c>
      <c r="G86" s="10">
        <f>VLOOKUP(B86:B233,'Остатки на корсчетах'!B$3:D$4956,2,FALSE)</f>
        <v>1411</v>
      </c>
      <c r="H86" s="10">
        <f>VLOOKUP(B86:B233,Сальдо!C$25:D$4010,2,FALSE)</f>
        <v>1485.9</v>
      </c>
      <c r="I86" s="10">
        <f>VLOOKUP(B86:B233,'Факторы ликвидности'!C$5:L$684,2,FALSE)</f>
        <v>-7.7</v>
      </c>
      <c r="J86" s="10">
        <f>VLOOKUP(B86:B233,'Факторы ликвидности'!C$5:L$684,3,FALSE)</f>
        <v>151.30000000000001</v>
      </c>
      <c r="K86" s="10">
        <f>VLOOKUP(B86:B233,'Факторы ликвидности'!C$5:L$684,4,FALSE)</f>
        <v>63.8</v>
      </c>
      <c r="L86" s="10">
        <f>VLOOKUP(B86:B233,'Факторы ликвидности'!C$5:L$684,5,FALSE)</f>
        <v>0</v>
      </c>
      <c r="M86" s="10">
        <f>VLOOKUP(B86:B233,'Факторы ликвидности'!C$5:L$684,6,FALSE)</f>
        <v>-24.3</v>
      </c>
      <c r="N86" s="10">
        <f>VLOOKUP(B86:B233,'Факторы ликвидности'!C$5:L$684,7,FALSE)</f>
        <v>15.8</v>
      </c>
      <c r="O86" s="10">
        <f>VLOOKUP(B86:B233,'Факторы ликвидности'!C$5:L$684,8,FALSE)</f>
        <v>0</v>
      </c>
      <c r="P86" s="10">
        <f>VLOOKUP(B86:B233,'Факторы ликвидности'!C$5:L$684,10,FALSE)</f>
        <v>-101.1</v>
      </c>
    </row>
    <row r="87" spans="2:16" x14ac:dyDescent="0.3">
      <c r="B87" s="9">
        <v>43326</v>
      </c>
      <c r="C87" s="10" t="s">
        <v>240</v>
      </c>
      <c r="D87" s="10" t="s">
        <v>241</v>
      </c>
      <c r="E87" s="10" t="s">
        <v>18</v>
      </c>
      <c r="F87" s="10" t="s">
        <v>242</v>
      </c>
      <c r="G87" s="10">
        <f>VLOOKUP(B87:B234,'Остатки на корсчетах'!B$3:D$4956,2,FALSE)</f>
        <v>2129.6999999999998</v>
      </c>
      <c r="H87" s="10">
        <f>VLOOKUP(B87:B234,Сальдо!C$25:D$4010,2,FALSE)</f>
        <v>177.1</v>
      </c>
      <c r="I87" s="10">
        <f>VLOOKUP(B87:B234,'Факторы ликвидности'!C$5:L$684,2,FALSE)</f>
        <v>-21.4</v>
      </c>
      <c r="J87" s="10">
        <f>VLOOKUP(B87:B234,'Факторы ликвидности'!C$5:L$684,3,FALSE)</f>
        <v>-54.8</v>
      </c>
      <c r="K87" s="10">
        <f>VLOOKUP(B87:B234,'Факторы ликвидности'!C$5:L$684,4,FALSE)</f>
        <v>15.8</v>
      </c>
      <c r="L87" s="10">
        <f>VLOOKUP(B87:B234,'Факторы ликвидности'!C$5:L$684,5,FALSE)</f>
        <v>0</v>
      </c>
      <c r="M87" s="10">
        <f>VLOOKUP(B87:B234,'Факторы ликвидности'!C$5:L$684,6,FALSE)</f>
        <v>0</v>
      </c>
      <c r="N87" s="10">
        <f>VLOOKUP(B87:B234,'Факторы ликвидности'!C$5:L$684,7,FALSE)</f>
        <v>0</v>
      </c>
      <c r="O87" s="10">
        <f>VLOOKUP(B87:B234,'Факторы ликвидности'!C$5:L$684,8,FALSE)</f>
        <v>-0.2</v>
      </c>
      <c r="P87" s="10">
        <f>VLOOKUP(B87:B234,'Факторы ликвидности'!C$5:L$684,10,FALSE)</f>
        <v>17.7</v>
      </c>
    </row>
    <row r="88" spans="2:16" x14ac:dyDescent="0.3">
      <c r="B88" s="9">
        <v>43333</v>
      </c>
      <c r="C88" s="10" t="s">
        <v>243</v>
      </c>
      <c r="D88" s="10" t="s">
        <v>244</v>
      </c>
      <c r="E88" s="10" t="s">
        <v>18</v>
      </c>
      <c r="F88" s="10" t="s">
        <v>245</v>
      </c>
      <c r="G88" s="10">
        <f>VLOOKUP(B88:B235,'Остатки на корсчетах'!B$3:D$4956,2,FALSE)</f>
        <v>2438.1999999999998</v>
      </c>
      <c r="H88" s="10">
        <f>VLOOKUP(B88:B235,Сальдо!C$25:D$4010,2,FALSE)</f>
        <v>274.8</v>
      </c>
      <c r="I88" s="10">
        <f>VLOOKUP(B88:B235,'Факторы ликвидности'!C$5:L$684,2,FALSE)</f>
        <v>24.1</v>
      </c>
      <c r="J88" s="10">
        <f>VLOOKUP(B88:B235,'Факторы ликвидности'!C$5:L$684,3,FALSE)</f>
        <v>53.1</v>
      </c>
      <c r="K88" s="10">
        <f>VLOOKUP(B88:B235,'Факторы ликвидности'!C$5:L$684,4,FALSE)</f>
        <v>21.4</v>
      </c>
      <c r="L88" s="10">
        <f>VLOOKUP(B88:B235,'Факторы ликвидности'!C$5:L$684,5,FALSE)</f>
        <v>0</v>
      </c>
      <c r="M88" s="10">
        <f>VLOOKUP(B88:B235,'Факторы ликвидности'!C$5:L$684,6,FALSE)</f>
        <v>-1.6</v>
      </c>
      <c r="N88" s="10">
        <f>VLOOKUP(B88:B235,'Факторы ликвидности'!C$5:L$684,7,FALSE)</f>
        <v>17.5</v>
      </c>
      <c r="O88" s="10">
        <f>VLOOKUP(B88:B235,'Факторы ликвидности'!C$5:L$684,8,FALSE)</f>
        <v>0</v>
      </c>
      <c r="P88" s="10">
        <f>VLOOKUP(B88:B235,'Факторы ликвидности'!C$5:L$684,10,FALSE)</f>
        <v>11.1</v>
      </c>
    </row>
    <row r="89" spans="2:16" x14ac:dyDescent="0.3">
      <c r="B89" s="9">
        <v>43340</v>
      </c>
      <c r="C89" s="10" t="s">
        <v>187</v>
      </c>
      <c r="D89" s="10" t="s">
        <v>246</v>
      </c>
      <c r="E89" s="10" t="s">
        <v>18</v>
      </c>
      <c r="F89" s="10" t="s">
        <v>247</v>
      </c>
      <c r="G89" s="10">
        <f>VLOOKUP(B89:B236,'Остатки на корсчетах'!B$3:D$4956,2,FALSE)</f>
        <v>1534.1</v>
      </c>
      <c r="H89" s="10">
        <f>VLOOKUP(B89:B236,Сальдо!C$25:D$4010,2,FALSE)</f>
        <v>3.9</v>
      </c>
      <c r="I89" s="10">
        <f>VLOOKUP(B89:B236,'Факторы ликвидности'!C$5:L$684,2,FALSE)</f>
        <v>20.6</v>
      </c>
      <c r="J89" s="10">
        <f>VLOOKUP(B89:B236,'Факторы ликвидности'!C$5:L$684,3,FALSE)</f>
        <v>86.6</v>
      </c>
      <c r="K89" s="10">
        <f>VLOOKUP(B89:B236,'Факторы ликвидности'!C$5:L$684,4,FALSE)</f>
        <v>22.5</v>
      </c>
      <c r="L89" s="10">
        <f>VLOOKUP(B89:B236,'Факторы ликвидности'!C$5:L$684,5,FALSE)</f>
        <v>0</v>
      </c>
      <c r="M89" s="10">
        <f>VLOOKUP(B89:B236,'Факторы ликвидности'!C$5:L$684,6,FALSE)</f>
        <v>168</v>
      </c>
      <c r="N89" s="10">
        <f>VLOOKUP(B89:B236,'Факторы ликвидности'!C$5:L$684,7,FALSE)</f>
        <v>0</v>
      </c>
      <c r="O89" s="10">
        <f>VLOOKUP(B89:B236,'Факторы ликвидности'!C$5:L$684,8,FALSE)</f>
        <v>0</v>
      </c>
      <c r="P89" s="10">
        <f>VLOOKUP(B89:B236,'Факторы ликвидности'!C$5:L$684,10,FALSE)</f>
        <v>-33.700000000000003</v>
      </c>
    </row>
    <row r="90" spans="2:16" x14ac:dyDescent="0.3">
      <c r="B90" s="9">
        <v>43347</v>
      </c>
      <c r="C90" s="10" t="s">
        <v>248</v>
      </c>
      <c r="D90" s="10" t="s">
        <v>249</v>
      </c>
      <c r="E90" s="10" t="s">
        <v>18</v>
      </c>
      <c r="F90" s="10" t="s">
        <v>250</v>
      </c>
      <c r="G90" s="10">
        <f>VLOOKUP(B90:B237,'Остатки на корсчетах'!B$3:D$4956,2,FALSE)</f>
        <v>2002.1</v>
      </c>
      <c r="H90" s="10">
        <f>VLOOKUP(B90:B237,Сальдо!C$25:D$4010,2,FALSE)</f>
        <v>493.3</v>
      </c>
      <c r="I90" s="10">
        <f>VLOOKUP(B90:B237,'Факторы ликвидности'!C$5:L$684,2,FALSE)</f>
        <v>-6.2</v>
      </c>
      <c r="J90" s="10">
        <f>VLOOKUP(B90:B237,'Факторы ликвидности'!C$5:L$684,3,FALSE)</f>
        <v>62.1</v>
      </c>
      <c r="K90" s="10">
        <f>VLOOKUP(B90:B237,'Факторы ликвидности'!C$5:L$684,4,FALSE)</f>
        <v>5.0999999999999996</v>
      </c>
      <c r="L90" s="10">
        <f>VLOOKUP(B90:B237,'Факторы ликвидности'!C$5:L$684,5,FALSE)</f>
        <v>0</v>
      </c>
      <c r="M90" s="10">
        <f>VLOOKUP(B90:B237,'Факторы ликвидности'!C$5:L$684,6,FALSE)</f>
        <v>5.0999999999999996</v>
      </c>
      <c r="N90" s="10">
        <f>VLOOKUP(B90:B237,'Факторы ликвидности'!C$5:L$684,7,FALSE)</f>
        <v>0</v>
      </c>
      <c r="O90" s="10">
        <f>VLOOKUP(B90:B237,'Факторы ликвидности'!C$5:L$684,8,FALSE)</f>
        <v>0.3</v>
      </c>
      <c r="P90" s="10">
        <f>VLOOKUP(B90:B237,'Факторы ликвидности'!C$5:L$684,10,FALSE)</f>
        <v>-487.9</v>
      </c>
    </row>
    <row r="91" spans="2:16" x14ac:dyDescent="0.3">
      <c r="B91" s="9">
        <v>43354</v>
      </c>
      <c r="C91" s="10" t="s">
        <v>251</v>
      </c>
      <c r="D91" s="10" t="s">
        <v>252</v>
      </c>
      <c r="E91" s="10" t="s">
        <v>35</v>
      </c>
      <c r="F91" s="10" t="s">
        <v>253</v>
      </c>
      <c r="G91" s="10">
        <f>VLOOKUP(B91:B238,'Остатки на корсчетах'!B$3:D$4956,2,FALSE)</f>
        <v>2445.1999999999998</v>
      </c>
      <c r="H91" s="10">
        <f>VLOOKUP(B91:B238,Сальдо!C$25:D$4010,2,FALSE)</f>
        <v>-204.3</v>
      </c>
      <c r="I91" s="10">
        <f>VLOOKUP(B91:B238,'Факторы ликвидности'!C$5:L$684,2,FALSE)</f>
        <v>-13.3</v>
      </c>
      <c r="J91" s="10">
        <f>VLOOKUP(B91:B238,'Факторы ликвидности'!C$5:L$684,3,FALSE)</f>
        <v>46.9</v>
      </c>
      <c r="K91" s="10">
        <f>VLOOKUP(B91:B238,'Факторы ликвидности'!C$5:L$684,4,FALSE)</f>
        <v>8.5</v>
      </c>
      <c r="L91" s="10">
        <f>VLOOKUP(B91:B238,'Факторы ликвидности'!C$5:L$684,5,FALSE)</f>
        <v>0</v>
      </c>
      <c r="M91" s="10">
        <f>VLOOKUP(B91:B238,'Факторы ликвидности'!C$5:L$684,6,FALSE)</f>
        <v>0.2</v>
      </c>
      <c r="N91" s="10">
        <f>VLOOKUP(B91:B238,'Факторы ликвидности'!C$5:L$684,7,FALSE)</f>
        <v>0</v>
      </c>
      <c r="O91" s="10">
        <f>VLOOKUP(B91:B238,'Факторы ликвидности'!C$5:L$684,8,FALSE)</f>
        <v>0</v>
      </c>
      <c r="P91" s="10">
        <f>VLOOKUP(B91:B238,'Факторы ликвидности'!C$5:L$684,10,FALSE)</f>
        <v>-39.9</v>
      </c>
    </row>
    <row r="92" spans="2:16" x14ac:dyDescent="0.3">
      <c r="B92" s="9">
        <v>43361</v>
      </c>
      <c r="C92" s="10" t="s">
        <v>254</v>
      </c>
      <c r="D92" s="10" t="s">
        <v>255</v>
      </c>
      <c r="E92" s="10" t="s">
        <v>234</v>
      </c>
      <c r="F92" s="10" t="s">
        <v>256</v>
      </c>
      <c r="G92" s="10">
        <f>VLOOKUP(B92:B239,'Остатки на корсчетах'!B$3:D$4956,2,FALSE)</f>
        <v>2546.1</v>
      </c>
      <c r="H92" s="10">
        <f>VLOOKUP(B92:B239,Сальдо!C$25:D$4010,2,FALSE)</f>
        <v>-177</v>
      </c>
      <c r="I92" s="10">
        <f>VLOOKUP(B92:B239,'Факторы ликвидности'!C$5:L$684,2,FALSE)</f>
        <v>9.3000000000000007</v>
      </c>
      <c r="J92" s="10">
        <f>VLOOKUP(B92:B239,'Факторы ликвидности'!C$5:L$684,3,FALSE)</f>
        <v>6.6</v>
      </c>
      <c r="K92" s="10">
        <f>VLOOKUP(B92:B239,'Факторы ликвидности'!C$5:L$684,4,FALSE)</f>
        <v>0</v>
      </c>
      <c r="L92" s="10">
        <f>VLOOKUP(B92:B239,'Факторы ликвидности'!C$5:L$684,5,FALSE)</f>
        <v>0</v>
      </c>
      <c r="M92" s="10">
        <f>VLOOKUP(B92:B239,'Факторы ликвидности'!C$5:L$684,6,FALSE)</f>
        <v>10.199999999999999</v>
      </c>
      <c r="N92" s="10">
        <f>VLOOKUP(B92:B239,'Факторы ликвидности'!C$5:L$684,7,FALSE)</f>
        <v>0</v>
      </c>
      <c r="O92" s="10">
        <f>VLOOKUP(B92:B239,'Факторы ликвидности'!C$5:L$684,8,FALSE)</f>
        <v>-21.5</v>
      </c>
      <c r="P92" s="10">
        <f>VLOOKUP(B92:B239,'Факторы ликвидности'!C$5:L$684,10,FALSE)</f>
        <v>-4.2</v>
      </c>
    </row>
    <row r="93" spans="2:16" x14ac:dyDescent="0.3">
      <c r="B93" s="9">
        <v>43368</v>
      </c>
      <c r="C93" s="10" t="s">
        <v>257</v>
      </c>
      <c r="D93" s="10" t="s">
        <v>258</v>
      </c>
      <c r="E93" s="10" t="s">
        <v>18</v>
      </c>
      <c r="F93" s="10" t="s">
        <v>259</v>
      </c>
      <c r="G93" s="10">
        <f>VLOOKUP(B93:B240,'Остатки на корсчетах'!B$3:D$4956,2,FALSE)</f>
        <v>2542.5</v>
      </c>
      <c r="H93" s="10">
        <f>VLOOKUP(B93:B240,Сальдо!C$25:D$4010,2,FALSE)</f>
        <v>10.199999999999999</v>
      </c>
      <c r="I93" s="10">
        <f>VLOOKUP(B93:B240,'Факторы ликвидности'!C$5:L$684,2,FALSE)</f>
        <v>29.3</v>
      </c>
      <c r="J93" s="10">
        <f>VLOOKUP(B93:B240,'Факторы ликвидности'!C$5:L$684,3,FALSE)</f>
        <v>-829.1</v>
      </c>
      <c r="K93" s="10">
        <f>VLOOKUP(B93:B240,'Факторы ликвидности'!C$5:L$684,4,FALSE)</f>
        <v>13.9</v>
      </c>
      <c r="L93" s="10">
        <f>VLOOKUP(B93:B240,'Факторы ликвидности'!C$5:L$684,5,FALSE)</f>
        <v>0</v>
      </c>
      <c r="M93" s="10">
        <f>VLOOKUP(B93:B240,'Факторы ликвидности'!C$5:L$684,6,FALSE)</f>
        <v>0.2</v>
      </c>
      <c r="N93" s="10">
        <f>VLOOKUP(B93:B240,'Факторы ликвидности'!C$5:L$684,7,FALSE)</f>
        <v>0</v>
      </c>
      <c r="O93" s="10">
        <f>VLOOKUP(B93:B240,'Факторы ликвидности'!C$5:L$684,8,FALSE)</f>
        <v>0</v>
      </c>
      <c r="P93" s="10">
        <f>VLOOKUP(B93:B240,'Факторы ликвидности'!C$5:L$684,10,FALSE)</f>
        <v>272.39999999999998</v>
      </c>
    </row>
    <row r="94" spans="2:16" x14ac:dyDescent="0.3">
      <c r="B94" s="9">
        <v>43375</v>
      </c>
      <c r="C94" s="10" t="s">
        <v>260</v>
      </c>
      <c r="D94" s="10" t="s">
        <v>261</v>
      </c>
      <c r="E94" s="10" t="s">
        <v>18</v>
      </c>
      <c r="F94" s="10" t="s">
        <v>262</v>
      </c>
      <c r="G94" s="10">
        <f>VLOOKUP(B94:B241,'Остатки на корсчетах'!B$3:D$4956,2,FALSE)</f>
        <v>2005.9</v>
      </c>
      <c r="H94" s="10">
        <f>VLOOKUP(B94:B241,Сальдо!C$25:D$4010,2,FALSE)</f>
        <v>46.5</v>
      </c>
      <c r="I94" s="10">
        <f>VLOOKUP(B94:B241,'Факторы ликвидности'!C$5:L$684,2,FALSE)</f>
        <v>3.6</v>
      </c>
      <c r="J94" s="10">
        <f>VLOOKUP(B94:B241,'Факторы ликвидности'!C$5:L$684,3,FALSE)</f>
        <v>86.9</v>
      </c>
      <c r="K94" s="10">
        <f>VLOOKUP(B94:B241,'Факторы ликвидности'!C$5:L$684,4,FALSE)</f>
        <v>10.6</v>
      </c>
      <c r="L94" s="10">
        <f>VLOOKUP(B94:B241,'Факторы ликвидности'!C$5:L$684,5,FALSE)</f>
        <v>0</v>
      </c>
      <c r="M94" s="10">
        <f>VLOOKUP(B94:B241,'Факторы ликвидности'!C$5:L$684,6,FALSE)</f>
        <v>0</v>
      </c>
      <c r="N94" s="10">
        <f>VLOOKUP(B94:B241,'Факторы ликвидности'!C$5:L$684,7,FALSE)</f>
        <v>0</v>
      </c>
      <c r="O94" s="10">
        <f>VLOOKUP(B94:B241,'Факторы ликвидности'!C$5:L$684,8,FALSE)</f>
        <v>0</v>
      </c>
      <c r="P94" s="10">
        <f>VLOOKUP(B94:B241,'Факторы ликвидности'!C$5:L$684,10,FALSE)</f>
        <v>90.8</v>
      </c>
    </row>
    <row r="95" spans="2:16" x14ac:dyDescent="0.3">
      <c r="B95" s="9">
        <v>43382</v>
      </c>
      <c r="C95" s="10" t="s">
        <v>55</v>
      </c>
      <c r="D95" s="10" t="s">
        <v>263</v>
      </c>
      <c r="E95" s="10" t="s">
        <v>18</v>
      </c>
      <c r="F95" s="10" t="s">
        <v>264</v>
      </c>
      <c r="G95" s="10">
        <f>VLOOKUP(B95:B242,'Остатки на корсчетах'!B$3:D$4956,2,FALSE)</f>
        <v>1678.5</v>
      </c>
      <c r="H95" s="10">
        <f>VLOOKUP(B95:B242,Сальдо!C$25:D$4010,2,FALSE)</f>
        <v>195.3</v>
      </c>
      <c r="I95" s="10">
        <f>VLOOKUP(B95:B242,'Факторы ликвидности'!C$5:L$684,2,FALSE)</f>
        <v>-14.6</v>
      </c>
      <c r="J95" s="10">
        <f>VLOOKUP(B95:B242,'Факторы ликвидности'!C$5:L$684,3,FALSE)</f>
        <v>-29.2</v>
      </c>
      <c r="K95" s="10">
        <f>VLOOKUP(B95:B242,'Факторы ликвидности'!C$5:L$684,4,FALSE)</f>
        <v>13.4</v>
      </c>
      <c r="L95" s="10">
        <f>VLOOKUP(B95:B242,'Факторы ликвидности'!C$5:L$684,5,FALSE)</f>
        <v>0</v>
      </c>
      <c r="M95" s="10">
        <f>VLOOKUP(B95:B242,'Факторы ликвидности'!C$5:L$684,6,FALSE)</f>
        <v>-86.7</v>
      </c>
      <c r="N95" s="10">
        <f>VLOOKUP(B95:B242,'Факторы ликвидности'!C$5:L$684,7,FALSE)</f>
        <v>0</v>
      </c>
      <c r="O95" s="10">
        <f>VLOOKUP(B95:B242,'Факторы ликвидности'!C$5:L$684,8,FALSE)</f>
        <v>0</v>
      </c>
      <c r="P95" s="10">
        <f>VLOOKUP(B95:B242,'Факторы ликвидности'!C$5:L$684,10,FALSE)</f>
        <v>-664</v>
      </c>
    </row>
    <row r="96" spans="2:16" x14ac:dyDescent="0.3">
      <c r="B96" s="9">
        <v>43389</v>
      </c>
      <c r="C96" s="10" t="s">
        <v>252</v>
      </c>
      <c r="D96" s="10" t="s">
        <v>265</v>
      </c>
      <c r="E96" s="10" t="s">
        <v>18</v>
      </c>
      <c r="F96" s="10" t="s">
        <v>266</v>
      </c>
      <c r="G96" s="10">
        <f>VLOOKUP(B96:B243,'Остатки на корсчетах'!B$3:D$4956,2,FALSE)</f>
        <v>2496.1999999999998</v>
      </c>
      <c r="H96" s="10">
        <f>VLOOKUP(B96:B243,Сальдо!C$25:D$4010,2,FALSE)</f>
        <v>-302.5</v>
      </c>
      <c r="I96" s="10">
        <f>VLOOKUP(B96:B243,'Факторы ликвидности'!C$5:L$684,2,FALSE)</f>
        <v>3.4</v>
      </c>
      <c r="J96" s="10">
        <f>VLOOKUP(B96:B243,'Факторы ликвидности'!C$5:L$684,3,FALSE)</f>
        <v>53</v>
      </c>
      <c r="K96" s="10">
        <f>VLOOKUP(B96:B243,'Факторы ликвидности'!C$5:L$684,4,FALSE)</f>
        <v>18.3</v>
      </c>
      <c r="L96" s="10">
        <f>VLOOKUP(B96:B243,'Факторы ликвидности'!C$5:L$684,5,FALSE)</f>
        <v>0</v>
      </c>
      <c r="M96" s="10">
        <f>VLOOKUP(B96:B243,'Факторы ликвидности'!C$5:L$684,6,FALSE)</f>
        <v>0</v>
      </c>
      <c r="N96" s="10">
        <f>VLOOKUP(B96:B243,'Факторы ликвидности'!C$5:L$684,7,FALSE)</f>
        <v>0</v>
      </c>
      <c r="O96" s="10">
        <f>VLOOKUP(B96:B243,'Факторы ликвидности'!C$5:L$684,8,FALSE)</f>
        <v>-3.6</v>
      </c>
      <c r="P96" s="10">
        <f>VLOOKUP(B96:B243,'Факторы ликвидности'!C$5:L$684,10,FALSE)</f>
        <v>-52.8</v>
      </c>
    </row>
    <row r="97" spans="2:16" x14ac:dyDescent="0.3">
      <c r="B97" s="9">
        <v>43396</v>
      </c>
      <c r="C97" s="10" t="s">
        <v>110</v>
      </c>
      <c r="D97" s="10" t="s">
        <v>267</v>
      </c>
      <c r="E97" s="10" t="s">
        <v>18</v>
      </c>
      <c r="F97" s="10" t="s">
        <v>268</v>
      </c>
      <c r="G97" s="10">
        <f>VLOOKUP(B97:B244,'Остатки на корсчетах'!B$3:D$4956,2,FALSE)</f>
        <v>2622.2</v>
      </c>
      <c r="H97" s="10">
        <f>VLOOKUP(B97:B244,Сальдо!C$25:D$4010,2,FALSE)</f>
        <v>-39.5</v>
      </c>
      <c r="I97" s="10">
        <f>VLOOKUP(B97:B244,'Факторы ликвидности'!C$5:L$684,2,FALSE)</f>
        <v>29.1</v>
      </c>
      <c r="J97" s="10">
        <f>VLOOKUP(B97:B244,'Факторы ликвидности'!C$5:L$684,3,FALSE)</f>
        <v>-6.3</v>
      </c>
      <c r="K97" s="10">
        <f>VLOOKUP(B97:B244,'Факторы ликвидности'!C$5:L$684,4,FALSE)</f>
        <v>12.4</v>
      </c>
      <c r="L97" s="10">
        <f>VLOOKUP(B97:B244,'Факторы ликвидности'!C$5:L$684,5,FALSE)</f>
        <v>0</v>
      </c>
      <c r="M97" s="10">
        <f>VLOOKUP(B97:B244,'Факторы ликвидности'!C$5:L$684,6,FALSE)</f>
        <v>0</v>
      </c>
      <c r="N97" s="10">
        <f>VLOOKUP(B97:B244,'Факторы ликвидности'!C$5:L$684,7,FALSE)</f>
        <v>0</v>
      </c>
      <c r="O97" s="10">
        <f>VLOOKUP(B97:B244,'Факторы ликвидности'!C$5:L$684,8,FALSE)</f>
        <v>0</v>
      </c>
      <c r="P97" s="10">
        <f>VLOOKUP(B97:B244,'Факторы ликвидности'!C$5:L$684,10,FALSE)</f>
        <v>21.8</v>
      </c>
    </row>
    <row r="98" spans="2:16" x14ac:dyDescent="0.3">
      <c r="B98" s="9">
        <v>43403</v>
      </c>
      <c r="C98" s="10" t="s">
        <v>35</v>
      </c>
      <c r="D98" s="10" t="s">
        <v>269</v>
      </c>
      <c r="E98" s="10" t="s">
        <v>18</v>
      </c>
      <c r="F98" s="10" t="s">
        <v>270</v>
      </c>
      <c r="G98" s="10">
        <f>VLOOKUP(B98:B245,'Остатки на корсчетах'!B$3:D$4956,2,FALSE)</f>
        <v>2168</v>
      </c>
      <c r="H98" s="10">
        <f>VLOOKUP(B98:B245,Сальдо!C$25:D$4010,2,FALSE)</f>
        <v>-356.7</v>
      </c>
      <c r="I98" s="10">
        <f>VLOOKUP(B98:B245,'Факторы ликвидности'!C$5:L$684,2,FALSE)</f>
        <v>29</v>
      </c>
      <c r="J98" s="10">
        <f>VLOOKUP(B98:B245,'Факторы ликвидности'!C$5:L$684,3,FALSE)</f>
        <v>133.69999999999999</v>
      </c>
      <c r="K98" s="10">
        <f>VLOOKUP(B98:B245,'Факторы ликвидности'!C$5:L$684,4,FALSE)</f>
        <v>2.2999999999999998</v>
      </c>
      <c r="L98" s="10">
        <f>VLOOKUP(B98:B245,'Факторы ликвидности'!C$5:L$684,5,FALSE)</f>
        <v>0</v>
      </c>
      <c r="M98" s="10">
        <f>VLOOKUP(B98:B245,'Факторы ликвидности'!C$5:L$684,6,FALSE)</f>
        <v>-0.1</v>
      </c>
      <c r="N98" s="10">
        <f>VLOOKUP(B98:B245,'Факторы ликвидности'!C$5:L$684,7,FALSE)</f>
        <v>0</v>
      </c>
      <c r="O98" s="10">
        <f>VLOOKUP(B98:B245,'Факторы ликвидности'!C$5:L$684,8,FALSE)</f>
        <v>0</v>
      </c>
      <c r="P98" s="10">
        <f>VLOOKUP(B98:B245,'Факторы ликвидности'!C$5:L$684,10,FALSE)</f>
        <v>-53.6</v>
      </c>
    </row>
    <row r="99" spans="2:16" x14ac:dyDescent="0.3">
      <c r="B99" s="9">
        <v>43410</v>
      </c>
      <c r="C99" s="10" t="s">
        <v>271</v>
      </c>
      <c r="D99" s="10" t="s">
        <v>272</v>
      </c>
      <c r="E99" s="10" t="s">
        <v>18</v>
      </c>
      <c r="F99" s="10" t="s">
        <v>273</v>
      </c>
      <c r="G99" s="10">
        <f>VLOOKUP(B99:B246,'Остатки на корсчетах'!B$3:D$4956,2,FALSE)</f>
        <v>1376.1</v>
      </c>
      <c r="H99" s="10">
        <f>VLOOKUP(B99:B246,Сальдо!C$25:D$4010,2,FALSE)</f>
        <v>487.3</v>
      </c>
      <c r="I99" s="10">
        <f>VLOOKUP(B99:B246,'Факторы ликвидности'!C$5:L$684,2,FALSE)</f>
        <v>30.9</v>
      </c>
      <c r="J99" s="10">
        <f>VLOOKUP(B99:B246,'Факторы ликвидности'!C$5:L$684,3,FALSE)</f>
        <v>29.4</v>
      </c>
      <c r="K99" s="10">
        <f>VLOOKUP(B99:B246,'Факторы ликвидности'!C$5:L$684,4,FALSE)</f>
        <v>0</v>
      </c>
      <c r="L99" s="10">
        <f>VLOOKUP(B99:B246,'Факторы ликвидности'!C$5:L$684,5,FALSE)</f>
        <v>0</v>
      </c>
      <c r="M99" s="10">
        <f>VLOOKUP(B99:B246,'Факторы ликвидности'!C$5:L$684,6,FALSE)</f>
        <v>-2.1</v>
      </c>
      <c r="N99" s="10">
        <f>VLOOKUP(B99:B246,'Факторы ликвидности'!C$5:L$684,7,FALSE)</f>
        <v>0</v>
      </c>
      <c r="O99" s="10">
        <f>VLOOKUP(B99:B246,'Факторы ликвидности'!C$5:L$684,8,FALSE)</f>
        <v>0.2</v>
      </c>
      <c r="P99" s="10">
        <f>VLOOKUP(B99:B246,'Факторы ликвидности'!C$5:L$684,10,FALSE)</f>
        <v>134.69999999999999</v>
      </c>
    </row>
    <row r="100" spans="2:16" x14ac:dyDescent="0.3">
      <c r="B100" s="9">
        <v>43417</v>
      </c>
      <c r="C100" s="10" t="s">
        <v>28</v>
      </c>
      <c r="D100" s="10" t="s">
        <v>274</v>
      </c>
      <c r="E100" s="10" t="s">
        <v>18</v>
      </c>
      <c r="F100" s="10" t="s">
        <v>275</v>
      </c>
      <c r="G100" s="10">
        <f>VLOOKUP(B100:B247,'Остатки на корсчетах'!B$3:D$4956,2,FALSE)</f>
        <v>2501.9</v>
      </c>
      <c r="H100" s="10">
        <f>VLOOKUP(B100:B247,Сальдо!C$25:D$4010,2,FALSE)</f>
        <v>-8.6999999999999993</v>
      </c>
      <c r="I100" s="10">
        <f>VLOOKUP(B100:B247,'Факторы ликвидности'!C$5:L$684,2,FALSE)</f>
        <v>4</v>
      </c>
      <c r="J100" s="10">
        <f>VLOOKUP(B100:B247,'Факторы ликвидности'!C$5:L$684,3,FALSE)</f>
        <v>22.1</v>
      </c>
      <c r="K100" s="10">
        <f>VLOOKUP(B100:B247,'Факторы ликвидности'!C$5:L$684,4,FALSE)</f>
        <v>8.4</v>
      </c>
      <c r="L100" s="10">
        <f>VLOOKUP(B100:B247,'Факторы ликвидности'!C$5:L$684,5,FALSE)</f>
        <v>0</v>
      </c>
      <c r="M100" s="10">
        <f>VLOOKUP(B100:B247,'Факторы ликвидности'!C$5:L$684,6,FALSE)</f>
        <v>-13.5</v>
      </c>
      <c r="N100" s="10">
        <f>VLOOKUP(B100:B247,'Факторы ликвидности'!C$5:L$684,7,FALSE)</f>
        <v>0</v>
      </c>
      <c r="O100" s="10">
        <f>VLOOKUP(B100:B247,'Факторы ликвидности'!C$5:L$684,8,FALSE)</f>
        <v>0</v>
      </c>
      <c r="P100" s="10">
        <f>VLOOKUP(B100:B247,'Факторы ликвидности'!C$5:L$684,10,FALSE)</f>
        <v>70</v>
      </c>
    </row>
    <row r="101" spans="2:16" x14ac:dyDescent="0.3">
      <c r="B101" s="9">
        <v>43424</v>
      </c>
      <c r="C101" s="10" t="s">
        <v>121</v>
      </c>
      <c r="D101" s="10" t="s">
        <v>276</v>
      </c>
      <c r="E101" s="10" t="s">
        <v>18</v>
      </c>
      <c r="F101" s="10" t="s">
        <v>277</v>
      </c>
      <c r="G101" s="10">
        <f>VLOOKUP(B101:B248,'Остатки на корсчетах'!B$3:D$4956,2,FALSE)</f>
        <v>2245.6</v>
      </c>
      <c r="H101" s="10">
        <f>VLOOKUP(B101:B248,Сальдо!C$25:D$4010,2,FALSE)</f>
        <v>-69.599999999999994</v>
      </c>
      <c r="I101" s="10">
        <f>VLOOKUP(B101:B248,'Факторы ликвидности'!C$5:L$684,2,FALSE)</f>
        <v>25.4</v>
      </c>
      <c r="J101" s="10">
        <f>VLOOKUP(B101:B248,'Факторы ликвидности'!C$5:L$684,3,FALSE)</f>
        <v>78.7</v>
      </c>
      <c r="K101" s="10">
        <f>VLOOKUP(B101:B248,'Факторы ликвидности'!C$5:L$684,4,FALSE)</f>
        <v>16.2</v>
      </c>
      <c r="L101" s="10">
        <f>VLOOKUP(B101:B248,'Факторы ликвидности'!C$5:L$684,5,FALSE)</f>
        <v>0</v>
      </c>
      <c r="M101" s="10">
        <f>VLOOKUP(B101:B248,'Факторы ликвидности'!C$5:L$684,6,FALSE)</f>
        <v>-0.2</v>
      </c>
      <c r="N101" s="10">
        <f>VLOOKUP(B101:B248,'Факторы ликвидности'!C$5:L$684,7,FALSE)</f>
        <v>0</v>
      </c>
      <c r="O101" s="10">
        <f>VLOOKUP(B101:B248,'Факторы ликвидности'!C$5:L$684,8,FALSE)</f>
        <v>0</v>
      </c>
      <c r="P101" s="10">
        <f>VLOOKUP(B101:B248,'Факторы ликвидности'!C$5:L$684,10,FALSE)</f>
        <v>-50.5</v>
      </c>
    </row>
    <row r="102" spans="2:16" x14ac:dyDescent="0.3">
      <c r="B102" s="9">
        <v>43431</v>
      </c>
      <c r="C102" s="10" t="s">
        <v>99</v>
      </c>
      <c r="D102" s="10" t="s">
        <v>278</v>
      </c>
      <c r="E102" s="10" t="s">
        <v>18</v>
      </c>
      <c r="F102" s="10" t="s">
        <v>158</v>
      </c>
      <c r="G102" s="10">
        <f>VLOOKUP(B102:B249,'Остатки на корсчетах'!B$3:D$4956,2,FALSE)</f>
        <v>1664.1</v>
      </c>
      <c r="H102" s="10">
        <f>VLOOKUP(B102:B249,Сальдо!C$25:D$4010,2,FALSE)</f>
        <v>-249.7</v>
      </c>
      <c r="I102" s="10">
        <f>VLOOKUP(B102:B249,'Факторы ликвидности'!C$5:L$684,2,FALSE)</f>
        <v>28.7</v>
      </c>
      <c r="J102" s="10">
        <f>VLOOKUP(B102:B249,'Факторы ликвидности'!C$5:L$684,3,FALSE)</f>
        <v>262.60000000000002</v>
      </c>
      <c r="K102" s="10">
        <f>VLOOKUP(B102:B249,'Факторы ликвидности'!C$5:L$684,4,FALSE)</f>
        <v>12.4</v>
      </c>
      <c r="L102" s="10">
        <f>VLOOKUP(B102:B249,'Факторы ликвидности'!C$5:L$684,5,FALSE)</f>
        <v>0</v>
      </c>
      <c r="M102" s="10">
        <f>VLOOKUP(B102:B249,'Факторы ликвидности'!C$5:L$684,6,FALSE)</f>
        <v>199.7</v>
      </c>
      <c r="N102" s="10">
        <f>VLOOKUP(B102:B249,'Факторы ликвидности'!C$5:L$684,7,FALSE)</f>
        <v>0</v>
      </c>
      <c r="O102" s="10">
        <f>VLOOKUP(B102:B249,'Факторы ликвидности'!C$5:L$684,8,FALSE)</f>
        <v>0.1</v>
      </c>
      <c r="P102" s="10">
        <f>VLOOKUP(B102:B249,'Факторы ликвидности'!C$5:L$684,10,FALSE)</f>
        <v>2.1</v>
      </c>
    </row>
    <row r="103" spans="2:16" x14ac:dyDescent="0.3">
      <c r="B103" s="9">
        <v>43438</v>
      </c>
      <c r="C103" s="10" t="s">
        <v>279</v>
      </c>
      <c r="D103" s="10" t="s">
        <v>280</v>
      </c>
      <c r="E103" s="10" t="s">
        <v>18</v>
      </c>
      <c r="F103" s="10" t="s">
        <v>281</v>
      </c>
      <c r="G103" s="10">
        <f>VLOOKUP(B103:B250,'Остатки на корсчетах'!B$3:D$4956,2,FALSE)</f>
        <v>1677.9</v>
      </c>
      <c r="H103" s="10">
        <f>VLOOKUP(B103:B250,Сальдо!C$25:D$4010,2,FALSE)</f>
        <v>589.20000000000005</v>
      </c>
      <c r="I103" s="10">
        <f>VLOOKUP(B103:B250,'Факторы ликвидности'!C$5:L$684,2,FALSE)</f>
        <v>-10</v>
      </c>
      <c r="J103" s="10">
        <f>VLOOKUP(B103:B250,'Факторы ликвидности'!C$5:L$684,3,FALSE)</f>
        <v>-83.5</v>
      </c>
      <c r="K103" s="10">
        <f>VLOOKUP(B103:B250,'Факторы ликвидности'!C$5:L$684,4,FALSE)</f>
        <v>3.6</v>
      </c>
      <c r="L103" s="10">
        <f>VLOOKUP(B103:B250,'Факторы ликвидности'!C$5:L$684,5,FALSE)</f>
        <v>0</v>
      </c>
      <c r="M103" s="10">
        <f>VLOOKUP(B103:B250,'Факторы ликвидности'!C$5:L$684,6,FALSE)</f>
        <v>-191.1</v>
      </c>
      <c r="N103" s="10">
        <f>VLOOKUP(B103:B250,'Факторы ликвидности'!C$5:L$684,7,FALSE)</f>
        <v>0</v>
      </c>
      <c r="O103" s="10">
        <f>VLOOKUP(B103:B250,'Факторы ликвидности'!C$5:L$684,8,FALSE)</f>
        <v>0</v>
      </c>
      <c r="P103" s="10">
        <f>VLOOKUP(B103:B250,'Факторы ликвидности'!C$5:L$684,10,FALSE)</f>
        <v>64.400000000000006</v>
      </c>
    </row>
    <row r="104" spans="2:16" x14ac:dyDescent="0.3">
      <c r="B104" s="9">
        <v>43445</v>
      </c>
      <c r="C104" s="10" t="s">
        <v>282</v>
      </c>
      <c r="D104" s="10" t="s">
        <v>283</v>
      </c>
      <c r="E104" s="10" t="s">
        <v>18</v>
      </c>
      <c r="F104" s="10" t="s">
        <v>284</v>
      </c>
      <c r="G104" s="10">
        <f>VLOOKUP(B104:B251,'Остатки на корсчетах'!B$3:D$4956,2,FALSE)</f>
        <v>2347.5</v>
      </c>
      <c r="H104" s="10">
        <f>VLOOKUP(B104:B251,Сальдо!C$25:D$4010,2,FALSE)</f>
        <v>12.3</v>
      </c>
      <c r="I104" s="10">
        <f>VLOOKUP(B104:B251,'Факторы ликвидности'!C$5:L$684,2,FALSE)</f>
        <v>-23.6</v>
      </c>
      <c r="J104" s="10">
        <f>VLOOKUP(B104:B251,'Факторы ликвидности'!C$5:L$684,3,FALSE)</f>
        <v>92.1</v>
      </c>
      <c r="K104" s="10">
        <f>VLOOKUP(B104:B251,'Факторы ликвидности'!C$5:L$684,4,FALSE)</f>
        <v>18</v>
      </c>
      <c r="L104" s="10">
        <f>VLOOKUP(B104:B251,'Факторы ликвидности'!C$5:L$684,5,FALSE)</f>
        <v>0</v>
      </c>
      <c r="M104" s="10">
        <f>VLOOKUP(B104:B251,'Факторы ликвидности'!C$5:L$684,6,FALSE)</f>
        <v>-0.1</v>
      </c>
      <c r="N104" s="10">
        <f>VLOOKUP(B104:B251,'Факторы ликвидности'!C$5:L$684,7,FALSE)</f>
        <v>0</v>
      </c>
      <c r="O104" s="10">
        <f>VLOOKUP(B104:B251,'Факторы ликвидности'!C$5:L$684,8,FALSE)</f>
        <v>0</v>
      </c>
      <c r="P104" s="10">
        <f>VLOOKUP(B104:B251,'Факторы ликвидности'!C$5:L$684,10,FALSE)</f>
        <v>-55.9</v>
      </c>
    </row>
    <row r="105" spans="2:16" x14ac:dyDescent="0.3">
      <c r="B105" s="9">
        <v>43452</v>
      </c>
      <c r="C105" s="10" t="s">
        <v>285</v>
      </c>
      <c r="D105" s="10" t="s">
        <v>110</v>
      </c>
      <c r="E105" s="10" t="s">
        <v>18</v>
      </c>
      <c r="F105" s="10" t="s">
        <v>286</v>
      </c>
      <c r="G105" s="10">
        <f>VLOOKUP(B105:B252,'Остатки на корсчетах'!B$3:D$4956,2,FALSE)</f>
        <v>2441.6999999999998</v>
      </c>
      <c r="H105" s="10">
        <f>VLOOKUP(B105:B252,Сальдо!C$25:D$4010,2,FALSE)</f>
        <v>-95.1</v>
      </c>
      <c r="I105" s="10">
        <f>VLOOKUP(B105:B252,'Факторы ликвидности'!C$5:L$684,2,FALSE)</f>
        <v>-15.4</v>
      </c>
      <c r="J105" s="10">
        <f>VLOOKUP(B105:B252,'Факторы ликвидности'!C$5:L$684,3,FALSE)</f>
        <v>18.7</v>
      </c>
      <c r="K105" s="10">
        <f>VLOOKUP(B105:B252,'Факторы ликвидности'!C$5:L$684,4,FALSE)</f>
        <v>12</v>
      </c>
      <c r="L105" s="10">
        <f>VLOOKUP(B105:B252,'Факторы ликвидности'!C$5:L$684,5,FALSE)</f>
        <v>0</v>
      </c>
      <c r="M105" s="10">
        <f>VLOOKUP(B105:B252,'Факторы ликвидности'!C$5:L$684,6,FALSE)</f>
        <v>5.7</v>
      </c>
      <c r="N105" s="10">
        <f>VLOOKUP(B105:B252,'Факторы ликвидности'!C$5:L$684,7,FALSE)</f>
        <v>0</v>
      </c>
      <c r="O105" s="10">
        <f>VLOOKUP(B105:B252,'Факторы ликвидности'!C$5:L$684,8,FALSE)</f>
        <v>-0.1</v>
      </c>
      <c r="P105" s="10">
        <f>VLOOKUP(B105:B252,'Факторы ликвидности'!C$5:L$684,10,FALSE)</f>
        <v>-8.5</v>
      </c>
    </row>
    <row r="106" spans="2:16" x14ac:dyDescent="0.3">
      <c r="B106" s="9">
        <v>43459</v>
      </c>
      <c r="C106" s="10" t="s">
        <v>287</v>
      </c>
      <c r="D106" s="10" t="s">
        <v>288</v>
      </c>
      <c r="E106" s="10" t="s">
        <v>18</v>
      </c>
      <c r="F106" s="10" t="s">
        <v>289</v>
      </c>
      <c r="G106" s="10">
        <f>VLOOKUP(B106:B253,'Остатки на корсчетах'!B$3:D$4956,2,FALSE)</f>
        <v>2266.4</v>
      </c>
      <c r="H106" s="10">
        <f>VLOOKUP(B106:B253,Сальдо!C$25:D$4010,2,FALSE)</f>
        <v>119</v>
      </c>
      <c r="I106" s="10">
        <f>VLOOKUP(B106:B253,'Факторы ликвидности'!C$5:L$684,2,FALSE)</f>
        <v>-17.8</v>
      </c>
      <c r="J106" s="10">
        <f>VLOOKUP(B106:B253,'Факторы ликвидности'!C$5:L$684,3,FALSE)</f>
        <v>-131.69999999999999</v>
      </c>
      <c r="K106" s="10">
        <f>VLOOKUP(B106:B253,'Факторы ликвидности'!C$5:L$684,4,FALSE)</f>
        <v>8.1999999999999993</v>
      </c>
      <c r="L106" s="10">
        <f>VLOOKUP(B106:B253,'Факторы ликвидности'!C$5:L$684,5,FALSE)</f>
        <v>135</v>
      </c>
      <c r="M106" s="10">
        <f>VLOOKUP(B106:B253,'Факторы ликвидности'!C$5:L$684,6,FALSE)</f>
        <v>251</v>
      </c>
      <c r="N106" s="10">
        <f>VLOOKUP(B106:B253,'Факторы ликвидности'!C$5:L$684,7,FALSE)</f>
        <v>0</v>
      </c>
      <c r="O106" s="10">
        <f>VLOOKUP(B106:B253,'Факторы ликвидности'!C$5:L$684,8,FALSE)</f>
        <v>0</v>
      </c>
      <c r="P106" s="10">
        <f>VLOOKUP(B106:B253,'Факторы ликвидности'!C$5:L$684,10,FALSE)</f>
        <v>-19.600000000000001</v>
      </c>
    </row>
    <row r="107" spans="2:16" x14ac:dyDescent="0.3">
      <c r="B107" s="9">
        <v>43474</v>
      </c>
      <c r="C107" s="10" t="s">
        <v>290</v>
      </c>
      <c r="D107" s="10" t="s">
        <v>117</v>
      </c>
      <c r="E107" s="10" t="s">
        <v>18</v>
      </c>
      <c r="F107" s="10" t="s">
        <v>291</v>
      </c>
      <c r="G107" s="10">
        <f>VLOOKUP(B107:B254,'Остатки на корсчетах'!B$3:D$4956,2,FALSE)</f>
        <v>2250.9</v>
      </c>
      <c r="H107" s="10">
        <f>VLOOKUP(B107:B254,Сальдо!C$25:D$4010,2,FALSE)</f>
        <v>430</v>
      </c>
      <c r="I107" s="10">
        <f>VLOOKUP(B107:B254,'Факторы ликвидности'!C$5:L$684,2,FALSE)</f>
        <v>207.5</v>
      </c>
      <c r="J107" s="10">
        <f>VLOOKUP(B107:B254,'Факторы ликвидности'!C$5:L$684,3,FALSE)</f>
        <v>-193.4</v>
      </c>
      <c r="K107" s="10">
        <f>VLOOKUP(B107:B254,'Факторы ликвидности'!C$5:L$684,4,FALSE)</f>
        <v>6.8</v>
      </c>
      <c r="L107" s="10">
        <f>VLOOKUP(B107:B254,'Факторы ликвидности'!C$5:L$684,5,FALSE)</f>
        <v>0</v>
      </c>
      <c r="M107" s="10">
        <f>VLOOKUP(B107:B254,'Факторы ликвидности'!C$5:L$684,6,FALSE)</f>
        <v>0</v>
      </c>
      <c r="N107" s="10">
        <f>VLOOKUP(B107:B254,'Факторы ликвидности'!C$5:L$684,7,FALSE)</f>
        <v>0</v>
      </c>
      <c r="O107" s="10">
        <f>VLOOKUP(B107:B254,'Факторы ликвидности'!C$5:L$684,8,FALSE)</f>
        <v>0</v>
      </c>
      <c r="P107" s="10">
        <f>VLOOKUP(B107:B254,'Факторы ликвидности'!C$5:L$684,10,FALSE)</f>
        <v>209.6</v>
      </c>
    </row>
    <row r="108" spans="2:16" x14ac:dyDescent="0.3">
      <c r="B108" s="9">
        <v>43480</v>
      </c>
      <c r="C108" s="10" t="s">
        <v>292</v>
      </c>
      <c r="D108" s="10" t="s">
        <v>293</v>
      </c>
      <c r="E108" s="10" t="s">
        <v>18</v>
      </c>
      <c r="F108" s="10" t="s">
        <v>294</v>
      </c>
      <c r="G108" s="10">
        <f>VLOOKUP(B108:B255,'Остатки на корсчетах'!B$3:D$4956,2,FALSE)</f>
        <v>2685.3</v>
      </c>
      <c r="H108" s="10">
        <f>VLOOKUP(B108:B255,Сальдо!C$25:D$4010,2,FALSE)</f>
        <v>147.6</v>
      </c>
      <c r="I108" s="10">
        <f>VLOOKUP(B108:B255,'Факторы ликвидности'!C$5:L$684,2,FALSE)</f>
        <v>10.9</v>
      </c>
      <c r="J108" s="10">
        <f>VLOOKUP(B108:B255,'Факторы ликвидности'!C$5:L$684,3,FALSE)</f>
        <v>106.3</v>
      </c>
      <c r="K108" s="10">
        <f>VLOOKUP(B108:B255,'Факторы ликвидности'!C$5:L$684,4,FALSE)</f>
        <v>0</v>
      </c>
      <c r="L108" s="10">
        <f>VLOOKUP(B108:B255,'Факторы ликвидности'!C$5:L$684,5,FALSE)</f>
        <v>0</v>
      </c>
      <c r="M108" s="10">
        <f>VLOOKUP(B108:B255,'Факторы ликвидности'!C$5:L$684,6,FALSE)</f>
        <v>195.5</v>
      </c>
      <c r="N108" s="10">
        <f>VLOOKUP(B108:B255,'Факторы ликвидности'!C$5:L$684,7,FALSE)</f>
        <v>0</v>
      </c>
      <c r="O108" s="10">
        <f>VLOOKUP(B108:B255,'Факторы ликвидности'!C$5:L$684,8,FALSE)</f>
        <v>0</v>
      </c>
      <c r="P108" s="10">
        <f>VLOOKUP(B108:B255,'Факторы ликвидности'!C$5:L$684,10,FALSE)</f>
        <v>-4.3</v>
      </c>
    </row>
    <row r="109" spans="2:16" x14ac:dyDescent="0.3">
      <c r="B109" s="9">
        <v>43487</v>
      </c>
      <c r="C109" s="10" t="s">
        <v>209</v>
      </c>
      <c r="D109" s="10" t="s">
        <v>295</v>
      </c>
      <c r="E109" s="10" t="s">
        <v>18</v>
      </c>
      <c r="F109" s="10" t="s">
        <v>296</v>
      </c>
      <c r="G109" s="10">
        <f>VLOOKUP(B109:B256,'Остатки на корсчетах'!B$3:D$4956,2,FALSE)</f>
        <v>2549.5</v>
      </c>
      <c r="H109" s="10">
        <f>VLOOKUP(B109:B256,Сальдо!C$25:D$4010,2,FALSE)</f>
        <v>197.6</v>
      </c>
      <c r="I109" s="10">
        <f>VLOOKUP(B109:B256,'Факторы ликвидности'!C$5:L$684,2,FALSE)</f>
        <v>39.9</v>
      </c>
      <c r="J109" s="10">
        <f>VLOOKUP(B109:B256,'Факторы ликвидности'!C$5:L$684,3,FALSE)</f>
        <v>140.80000000000001</v>
      </c>
      <c r="K109" s="10">
        <f>VLOOKUP(B109:B256,'Факторы ликвидности'!C$5:L$684,4,FALSE)</f>
        <v>6.3</v>
      </c>
      <c r="L109" s="10">
        <f>VLOOKUP(B109:B256,'Факторы ликвидности'!C$5:L$684,5,FALSE)</f>
        <v>200</v>
      </c>
      <c r="M109" s="10">
        <f>VLOOKUP(B109:B256,'Факторы ликвидности'!C$5:L$684,6,FALSE)</f>
        <v>-298.60000000000002</v>
      </c>
      <c r="N109" s="10">
        <f>VLOOKUP(B109:B256,'Факторы ликвидности'!C$5:L$684,7,FALSE)</f>
        <v>24.2</v>
      </c>
      <c r="O109" s="10">
        <f>VLOOKUP(B109:B256,'Факторы ликвидности'!C$5:L$684,8,FALSE)</f>
        <v>0.1</v>
      </c>
      <c r="P109" s="10">
        <f>VLOOKUP(B109:B256,'Факторы ликвидности'!C$5:L$684,10,FALSE)</f>
        <v>60.8</v>
      </c>
    </row>
    <row r="110" spans="2:16" x14ac:dyDescent="0.3">
      <c r="B110" s="9">
        <v>43494</v>
      </c>
      <c r="C110" s="10" t="s">
        <v>84</v>
      </c>
      <c r="D110" s="10" t="s">
        <v>297</v>
      </c>
      <c r="E110" s="10" t="s">
        <v>18</v>
      </c>
      <c r="F110" s="10" t="s">
        <v>298</v>
      </c>
      <c r="G110" s="10">
        <f>VLOOKUP(B110:B257,'Остатки на корсчетах'!B$3:D$4956,2,FALSE)</f>
        <v>2166.4</v>
      </c>
      <c r="H110" s="10">
        <f>VLOOKUP(B110:B257,Сальдо!C$25:D$4010,2,FALSE)</f>
        <v>22.2</v>
      </c>
      <c r="I110" s="10">
        <f>VLOOKUP(B110:B257,'Факторы ликвидности'!C$5:L$684,2,FALSE)</f>
        <v>32.6</v>
      </c>
      <c r="J110" s="10">
        <f>VLOOKUP(B110:B257,'Факторы ликвидности'!C$5:L$684,3,FALSE)</f>
        <v>223.6</v>
      </c>
      <c r="K110" s="10">
        <f>VLOOKUP(B110:B257,'Факторы ликвидности'!C$5:L$684,4,FALSE)</f>
        <v>27.5</v>
      </c>
      <c r="L110" s="10">
        <f>VLOOKUP(B110:B257,'Факторы ликвидности'!C$5:L$684,5,FALSE)</f>
        <v>41</v>
      </c>
      <c r="M110" s="10">
        <f>VLOOKUP(B110:B257,'Факторы ликвидности'!C$5:L$684,6,FALSE)</f>
        <v>-1.9</v>
      </c>
      <c r="N110" s="10">
        <f>VLOOKUP(B110:B257,'Факторы ликвидности'!C$5:L$684,7,FALSE)</f>
        <v>15.6</v>
      </c>
      <c r="O110" s="10">
        <f>VLOOKUP(B110:B257,'Факторы ликвидности'!C$5:L$684,8,FALSE)</f>
        <v>0</v>
      </c>
      <c r="P110" s="10">
        <f>VLOOKUP(B110:B257,'Факторы ликвидности'!C$5:L$684,10,FALSE)</f>
        <v>-54.2</v>
      </c>
    </row>
    <row r="111" spans="2:16" x14ac:dyDescent="0.3">
      <c r="B111" s="9">
        <v>43501</v>
      </c>
      <c r="C111" s="10" t="s">
        <v>299</v>
      </c>
      <c r="D111" s="10" t="s">
        <v>300</v>
      </c>
      <c r="E111" s="10" t="s">
        <v>18</v>
      </c>
      <c r="F111" s="10" t="s">
        <v>301</v>
      </c>
      <c r="G111" s="10">
        <f>VLOOKUP(B111:B258,'Остатки на корсчетах'!B$3:D$4956,2,FALSE)</f>
        <v>1031.8</v>
      </c>
      <c r="H111" s="10">
        <f>VLOOKUP(B111:B258,Сальдо!C$25:D$4010,2,FALSE)</f>
        <v>1458.4</v>
      </c>
      <c r="I111" s="10">
        <f>VLOOKUP(B111:B258,'Факторы ликвидности'!C$5:L$684,2,FALSE)</f>
        <v>2.2000000000000002</v>
      </c>
      <c r="J111" s="10">
        <f>VLOOKUP(B111:B258,'Факторы ликвидности'!C$5:L$684,3,FALSE)</f>
        <v>146.1</v>
      </c>
      <c r="K111" s="10">
        <f>VLOOKUP(B111:B258,'Факторы ликвидности'!C$5:L$684,4,FALSE)</f>
        <v>16.100000000000001</v>
      </c>
      <c r="L111" s="10">
        <f>VLOOKUP(B111:B258,'Факторы ликвидности'!C$5:L$684,5,FALSE)</f>
        <v>0</v>
      </c>
      <c r="M111" s="10">
        <f>VLOOKUP(B111:B258,'Факторы ликвидности'!C$5:L$684,6,FALSE)</f>
        <v>-1</v>
      </c>
      <c r="N111" s="10">
        <f>VLOOKUP(B111:B258,'Факторы ликвидности'!C$5:L$684,7,FALSE)</f>
        <v>18.399999999999999</v>
      </c>
      <c r="O111" s="10">
        <f>VLOOKUP(B111:B258,'Факторы ликвидности'!C$5:L$684,8,FALSE)</f>
        <v>0</v>
      </c>
      <c r="P111" s="10">
        <f>VLOOKUP(B111:B258,'Факторы ликвидности'!C$5:L$684,10,FALSE)</f>
        <v>-207.2</v>
      </c>
    </row>
    <row r="112" spans="2:16" x14ac:dyDescent="0.3">
      <c r="B112" s="9">
        <v>43508</v>
      </c>
      <c r="C112" s="10" t="s">
        <v>302</v>
      </c>
      <c r="D112" s="10" t="s">
        <v>193</v>
      </c>
      <c r="E112" s="10" t="s">
        <v>18</v>
      </c>
      <c r="F112" s="10" t="s">
        <v>303</v>
      </c>
      <c r="G112" s="10">
        <f>VLOOKUP(B112:B259,'Остатки на корсчетах'!B$3:D$4956,2,FALSE)</f>
        <v>3287.4</v>
      </c>
      <c r="H112" s="10">
        <f>VLOOKUP(B112:B259,Сальдо!C$25:D$4010,2,FALSE)</f>
        <v>129.5</v>
      </c>
      <c r="I112" s="10">
        <f>VLOOKUP(B112:B259,'Факторы ликвидности'!C$5:L$684,2,FALSE)</f>
        <v>-17.899999999999999</v>
      </c>
      <c r="J112" s="10">
        <f>VLOOKUP(B112:B259,'Факторы ликвидности'!C$5:L$684,3,FALSE)</f>
        <v>34.4</v>
      </c>
      <c r="K112" s="10">
        <f>VLOOKUP(B112:B259,'Факторы ликвидности'!C$5:L$684,4,FALSE)</f>
        <v>16.2</v>
      </c>
      <c r="L112" s="10">
        <f>VLOOKUP(B112:B259,'Факторы ликвидности'!C$5:L$684,5,FALSE)</f>
        <v>-41</v>
      </c>
      <c r="M112" s="10">
        <f>VLOOKUP(B112:B259,'Факторы ликвидности'!C$5:L$684,6,FALSE)</f>
        <v>-3.1</v>
      </c>
      <c r="N112" s="10">
        <f>VLOOKUP(B112:B259,'Факторы ликвидности'!C$5:L$684,7,FALSE)</f>
        <v>12.4</v>
      </c>
      <c r="O112" s="10">
        <f>VLOOKUP(B112:B259,'Факторы ликвидности'!C$5:L$684,8,FALSE)</f>
        <v>0</v>
      </c>
      <c r="P112" s="10">
        <f>VLOOKUP(B112:B259,'Факторы ликвидности'!C$5:L$684,10,FALSE)</f>
        <v>-3.2</v>
      </c>
    </row>
    <row r="113" spans="2:16" x14ac:dyDescent="0.3">
      <c r="B113" s="9">
        <v>43515</v>
      </c>
      <c r="C113" s="10" t="s">
        <v>177</v>
      </c>
      <c r="D113" s="10" t="s">
        <v>304</v>
      </c>
      <c r="E113" s="10" t="s">
        <v>18</v>
      </c>
      <c r="F113" s="10" t="s">
        <v>305</v>
      </c>
      <c r="G113" s="10">
        <f>VLOOKUP(B113:B260,'Остатки на корсчетах'!B$3:D$4956,2,FALSE)</f>
        <v>2096.5</v>
      </c>
      <c r="H113" s="10">
        <f>VLOOKUP(B113:B260,Сальдо!C$25:D$4010,2,FALSE)</f>
        <v>130.69999999999999</v>
      </c>
      <c r="I113" s="10">
        <f>VLOOKUP(B113:B260,'Факторы ликвидности'!C$5:L$684,2,FALSE)</f>
        <v>13.2</v>
      </c>
      <c r="J113" s="10">
        <f>VLOOKUP(B113:B260,'Факторы ликвидности'!C$5:L$684,3,FALSE)</f>
        <v>-84.4</v>
      </c>
      <c r="K113" s="10">
        <f>VLOOKUP(B113:B260,'Факторы ликвидности'!C$5:L$684,4,FALSE)</f>
        <v>21.4</v>
      </c>
      <c r="L113" s="10">
        <f>VLOOKUP(B113:B260,'Факторы ликвидности'!C$5:L$684,5,FALSE)</f>
        <v>-200</v>
      </c>
      <c r="M113" s="10">
        <f>VLOOKUP(B113:B260,'Факторы ликвидности'!C$5:L$684,6,FALSE)</f>
        <v>-2.8</v>
      </c>
      <c r="N113" s="10">
        <f>VLOOKUP(B113:B260,'Факторы ликвидности'!C$5:L$684,7,FALSE)</f>
        <v>19.399999999999999</v>
      </c>
      <c r="O113" s="10">
        <f>VLOOKUP(B113:B260,'Факторы ликвидности'!C$5:L$684,8,FALSE)</f>
        <v>0</v>
      </c>
      <c r="P113" s="10">
        <f>VLOOKUP(B113:B260,'Факторы ликвидности'!C$5:L$684,10,FALSE)</f>
        <v>-3.1</v>
      </c>
    </row>
    <row r="114" spans="2:16" x14ac:dyDescent="0.3">
      <c r="B114" s="9">
        <v>43522</v>
      </c>
      <c r="C114" s="10" t="s">
        <v>254</v>
      </c>
      <c r="D114" s="10" t="s">
        <v>306</v>
      </c>
      <c r="E114" s="10" t="s">
        <v>18</v>
      </c>
      <c r="F114" s="10" t="s">
        <v>307</v>
      </c>
      <c r="G114" s="10">
        <f>VLOOKUP(B114:B261,'Остатки на корсчетах'!B$3:D$4956,2,FALSE)</f>
        <v>1776.6</v>
      </c>
      <c r="H114" s="10">
        <f>VLOOKUP(B114:B261,Сальдо!C$25:D$4010,2,FALSE)</f>
        <v>110.8</v>
      </c>
      <c r="I114" s="10">
        <f>VLOOKUP(B114:B261,'Факторы ликвидности'!C$5:L$684,2,FALSE)</f>
        <v>32.299999999999997</v>
      </c>
      <c r="J114" s="10">
        <f>VLOOKUP(B114:B261,'Факторы ликвидности'!C$5:L$684,3,FALSE)</f>
        <v>240.4</v>
      </c>
      <c r="K114" s="10">
        <f>VLOOKUP(B114:B261,'Факторы ликвидности'!C$5:L$684,4,FALSE)</f>
        <v>157.4</v>
      </c>
      <c r="L114" s="10">
        <f>VLOOKUP(B114:B261,'Факторы ликвидности'!C$5:L$684,5,FALSE)</f>
        <v>0</v>
      </c>
      <c r="M114" s="10">
        <f>VLOOKUP(B114:B261,'Факторы ликвидности'!C$5:L$684,6,FALSE)</f>
        <v>-1</v>
      </c>
      <c r="N114" s="10">
        <f>VLOOKUP(B114:B261,'Факторы ликвидности'!C$5:L$684,7,FALSE)</f>
        <v>12.5</v>
      </c>
      <c r="O114" s="10">
        <f>VLOOKUP(B114:B261,'Факторы ликвидности'!C$5:L$684,8,FALSE)</f>
        <v>0</v>
      </c>
      <c r="P114" s="10">
        <f>VLOOKUP(B114:B261,'Факторы ликвидности'!C$5:L$684,10,FALSE)</f>
        <v>9.1999999999999993</v>
      </c>
    </row>
    <row r="115" spans="2:16" x14ac:dyDescent="0.3">
      <c r="B115" s="9">
        <v>43529</v>
      </c>
      <c r="C115" s="10" t="s">
        <v>308</v>
      </c>
      <c r="D115" s="10" t="s">
        <v>309</v>
      </c>
      <c r="E115" s="10" t="s">
        <v>18</v>
      </c>
      <c r="F115" s="10" t="s">
        <v>310</v>
      </c>
      <c r="G115" s="10">
        <f>VLOOKUP(B115:B262,'Остатки на корсчетах'!B$3:D$4956,2,FALSE)</f>
        <v>1458.1</v>
      </c>
      <c r="H115" s="10">
        <f>VLOOKUP(B115:B262,Сальдо!C$25:D$4010,2,FALSE)</f>
        <v>865.8</v>
      </c>
      <c r="I115" s="10">
        <f>VLOOKUP(B115:B262,'Факторы ликвидности'!C$5:L$684,2,FALSE)</f>
        <v>-28.5</v>
      </c>
      <c r="J115" s="10">
        <f>VLOOKUP(B115:B262,'Факторы ликвидности'!C$5:L$684,3,FALSE)</f>
        <v>93.9</v>
      </c>
      <c r="K115" s="10">
        <f>VLOOKUP(B115:B262,'Факторы ликвидности'!C$5:L$684,4,FALSE)</f>
        <v>10.6</v>
      </c>
      <c r="L115" s="10">
        <f>VLOOKUP(B115:B262,'Факторы ликвидности'!C$5:L$684,5,FALSE)</f>
        <v>0</v>
      </c>
      <c r="M115" s="10">
        <f>VLOOKUP(B115:B262,'Факторы ликвидности'!C$5:L$684,6,FALSE)</f>
        <v>19.8</v>
      </c>
      <c r="N115" s="10">
        <f>VLOOKUP(B115:B262,'Факторы ликвидности'!C$5:L$684,7,FALSE)</f>
        <v>12.5</v>
      </c>
      <c r="O115" s="10">
        <f>VLOOKUP(B115:B262,'Факторы ликвидности'!C$5:L$684,8,FALSE)</f>
        <v>0.1</v>
      </c>
      <c r="P115" s="10">
        <f>VLOOKUP(B115:B262,'Факторы ликвидности'!C$5:L$684,10,FALSE)</f>
        <v>-18.3</v>
      </c>
    </row>
    <row r="116" spans="2:16" x14ac:dyDescent="0.3">
      <c r="B116" s="9">
        <v>43536</v>
      </c>
      <c r="C116" s="10" t="s">
        <v>50</v>
      </c>
      <c r="D116" s="10" t="s">
        <v>311</v>
      </c>
      <c r="E116" s="10" t="s">
        <v>18</v>
      </c>
      <c r="F116" s="10" t="s">
        <v>312</v>
      </c>
      <c r="G116" s="10">
        <f>VLOOKUP(B116:B263,'Остатки на корсчетах'!B$3:D$4956,2,FALSE)</f>
        <v>2541.1999999999998</v>
      </c>
      <c r="H116" s="10">
        <f>VLOOKUP(B116:B263,Сальдо!C$25:D$4010,2,FALSE)</f>
        <v>119</v>
      </c>
      <c r="I116" s="10">
        <f>VLOOKUP(B116:B263,'Факторы ликвидности'!C$5:L$684,2,FALSE)</f>
        <v>8.5</v>
      </c>
      <c r="J116" s="10">
        <f>VLOOKUP(B116:B263,'Факторы ликвидности'!C$5:L$684,3,FALSE)</f>
        <v>137.69999999999999</v>
      </c>
      <c r="K116" s="10">
        <f>VLOOKUP(B116:B263,'Факторы ликвидности'!C$5:L$684,4,FALSE)</f>
        <v>7.9</v>
      </c>
      <c r="L116" s="10">
        <f>VLOOKUP(B116:B263,'Факторы ликвидности'!C$5:L$684,5,FALSE)</f>
        <v>0</v>
      </c>
      <c r="M116" s="10">
        <f>VLOOKUP(B116:B263,'Факторы ликвидности'!C$5:L$684,6,FALSE)</f>
        <v>74</v>
      </c>
      <c r="N116" s="10">
        <f>VLOOKUP(B116:B263,'Факторы ликвидности'!C$5:L$684,7,FALSE)</f>
        <v>18.3</v>
      </c>
      <c r="O116" s="10">
        <f>VLOOKUP(B116:B263,'Факторы ликвидности'!C$5:L$684,8,FALSE)</f>
        <v>0</v>
      </c>
      <c r="P116" s="10">
        <f>VLOOKUP(B116:B263,'Факторы ликвидности'!C$5:L$684,10,FALSE)</f>
        <v>5.0999999999999996</v>
      </c>
    </row>
    <row r="117" spans="2:16" x14ac:dyDescent="0.3">
      <c r="B117" s="9">
        <v>43543</v>
      </c>
      <c r="C117" s="10" t="s">
        <v>313</v>
      </c>
      <c r="D117" s="10" t="s">
        <v>314</v>
      </c>
      <c r="E117" s="10" t="s">
        <v>18</v>
      </c>
      <c r="F117" s="10" t="s">
        <v>315</v>
      </c>
      <c r="G117" s="10">
        <f>VLOOKUP(B117:B264,'Остатки на корсчетах'!B$3:D$4956,2,FALSE)</f>
        <v>2535.9</v>
      </c>
      <c r="H117" s="10">
        <f>VLOOKUP(B117:B264,Сальдо!C$25:D$4010,2,FALSE)</f>
        <v>110.6</v>
      </c>
      <c r="I117" s="10">
        <f>VLOOKUP(B117:B264,'Факторы ликвидности'!C$5:L$684,2,FALSE)</f>
        <v>16.7</v>
      </c>
      <c r="J117" s="10">
        <f>VLOOKUP(B117:B264,'Факторы ликвидности'!C$5:L$684,3,FALSE)</f>
        <v>4.4000000000000004</v>
      </c>
      <c r="K117" s="10">
        <f>VLOOKUP(B117:B264,'Факторы ликвидности'!C$5:L$684,4,FALSE)</f>
        <v>2.9</v>
      </c>
      <c r="L117" s="10">
        <f>VLOOKUP(B117:B264,'Факторы ликвидности'!C$5:L$684,5,FALSE)</f>
        <v>0</v>
      </c>
      <c r="M117" s="10">
        <f>VLOOKUP(B117:B264,'Факторы ликвидности'!C$5:L$684,6,FALSE)</f>
        <v>17</v>
      </c>
      <c r="N117" s="10">
        <f>VLOOKUP(B117:B264,'Факторы ликвидности'!C$5:L$684,7,FALSE)</f>
        <v>18.100000000000001</v>
      </c>
      <c r="O117" s="10">
        <f>VLOOKUP(B117:B264,'Факторы ликвидности'!C$5:L$684,8,FALSE)</f>
        <v>-1.3</v>
      </c>
      <c r="P117" s="10">
        <f>VLOOKUP(B117:B264,'Факторы ликвидности'!C$5:L$684,10,FALSE)</f>
        <v>-4.2</v>
      </c>
    </row>
    <row r="118" spans="2:16" x14ac:dyDescent="0.3">
      <c r="B118" s="9">
        <v>43550</v>
      </c>
      <c r="C118" s="10" t="s">
        <v>243</v>
      </c>
      <c r="D118" s="10" t="s">
        <v>187</v>
      </c>
      <c r="E118" s="10" t="s">
        <v>18</v>
      </c>
      <c r="F118" s="10" t="s">
        <v>316</v>
      </c>
      <c r="G118" s="10">
        <f>VLOOKUP(B118:B265,'Остатки на корсчетах'!B$3:D$4956,2,FALSE)</f>
        <v>1774.8</v>
      </c>
      <c r="H118" s="10">
        <f>VLOOKUP(B118:B265,Сальдо!C$25:D$4010,2,FALSE)</f>
        <v>139.69999999999999</v>
      </c>
      <c r="I118" s="10">
        <f>VLOOKUP(B118:B265,'Факторы ликвидности'!C$5:L$684,2,FALSE)</f>
        <v>27.5</v>
      </c>
      <c r="J118" s="10">
        <f>VLOOKUP(B118:B265,'Факторы ликвидности'!C$5:L$684,3,FALSE)</f>
        <v>40.9</v>
      </c>
      <c r="K118" s="10">
        <f>VLOOKUP(B118:B265,'Факторы ликвидности'!C$5:L$684,4,FALSE)</f>
        <v>13.9</v>
      </c>
      <c r="L118" s="10">
        <f>VLOOKUP(B118:B265,'Факторы ликвидности'!C$5:L$684,5,FALSE)</f>
        <v>0</v>
      </c>
      <c r="M118" s="10">
        <f>VLOOKUP(B118:B265,'Факторы ликвидности'!C$5:L$684,6,FALSE)</f>
        <v>1</v>
      </c>
      <c r="N118" s="10">
        <f>VLOOKUP(B118:B265,'Факторы ликвидности'!C$5:L$684,7,FALSE)</f>
        <v>18.5</v>
      </c>
      <c r="O118" s="10">
        <f>VLOOKUP(B118:B265,'Факторы ликвидности'!C$5:L$684,8,FALSE)</f>
        <v>0</v>
      </c>
      <c r="P118" s="10">
        <f>VLOOKUP(B118:B265,'Факторы ликвидности'!C$5:L$684,10,FALSE)</f>
        <v>23.3</v>
      </c>
    </row>
    <row r="119" spans="2:16" x14ac:dyDescent="0.3">
      <c r="B119" s="9">
        <v>43557</v>
      </c>
      <c r="C119" s="10" t="s">
        <v>70</v>
      </c>
      <c r="D119" s="10" t="s">
        <v>317</v>
      </c>
      <c r="E119" s="10" t="s">
        <v>18</v>
      </c>
      <c r="F119" s="10" t="s">
        <v>318</v>
      </c>
      <c r="G119" s="10">
        <f>VLOOKUP(B119:B266,'Остатки на корсчетах'!B$3:D$4956,2,FALSE)</f>
        <v>2162</v>
      </c>
      <c r="H119" s="10">
        <f>VLOOKUP(B119:B266,Сальдо!C$25:D$4010,2,FALSE)</f>
        <v>134.19999999999999</v>
      </c>
      <c r="I119" s="10">
        <f>VLOOKUP(B119:B266,'Факторы ликвидности'!C$5:L$684,2,FALSE)</f>
        <v>-3.8</v>
      </c>
      <c r="J119" s="10">
        <f>VLOOKUP(B119:B266,'Факторы ликвидности'!C$5:L$684,3,FALSE)</f>
        <v>323.5</v>
      </c>
      <c r="K119" s="10">
        <f>VLOOKUP(B119:B266,'Факторы ликвидности'!C$5:L$684,4,FALSE)</f>
        <v>10.6</v>
      </c>
      <c r="L119" s="10">
        <f>VLOOKUP(B119:B266,'Факторы ликвидности'!C$5:L$684,5,FALSE)</f>
        <v>0</v>
      </c>
      <c r="M119" s="10">
        <f>VLOOKUP(B119:B266,'Факторы ликвидности'!C$5:L$684,6,FALSE)</f>
        <v>249.9</v>
      </c>
      <c r="N119" s="10">
        <f>VLOOKUP(B119:B266,'Факторы ликвидности'!C$5:L$684,7,FALSE)</f>
        <v>18.5</v>
      </c>
      <c r="O119" s="10">
        <f>VLOOKUP(B119:B266,'Факторы ликвидности'!C$5:L$684,8,FALSE)</f>
        <v>0</v>
      </c>
      <c r="P119" s="10">
        <f>VLOOKUP(B119:B266,'Факторы ликвидности'!C$5:L$684,10,FALSE)</f>
        <v>12.6</v>
      </c>
    </row>
    <row r="120" spans="2:16" x14ac:dyDescent="0.3">
      <c r="B120" s="9">
        <v>43564</v>
      </c>
      <c r="C120" s="10" t="s">
        <v>319</v>
      </c>
      <c r="D120" s="10" t="s">
        <v>320</v>
      </c>
      <c r="E120" s="10" t="s">
        <v>18</v>
      </c>
      <c r="F120" s="10" t="s">
        <v>321</v>
      </c>
      <c r="G120" s="10">
        <f>VLOOKUP(B120:B267,'Остатки на корсчетах'!B$3:D$4956,2,FALSE)</f>
        <v>2303</v>
      </c>
      <c r="H120" s="10">
        <f>VLOOKUP(B120:B267,Сальдо!C$25:D$4010,2,FALSE)</f>
        <v>130.69999999999999</v>
      </c>
      <c r="I120" s="10">
        <f>VLOOKUP(B120:B267,'Факторы ликвидности'!C$5:L$684,2,FALSE)</f>
        <v>-11.8</v>
      </c>
      <c r="J120" s="10">
        <f>VLOOKUP(B120:B267,'Факторы ликвидности'!C$5:L$684,3,FALSE)</f>
        <v>151.69999999999999</v>
      </c>
      <c r="K120" s="10">
        <f>VLOOKUP(B120:B267,'Факторы ликвидности'!C$5:L$684,4,FALSE)</f>
        <v>13.4</v>
      </c>
      <c r="L120" s="10">
        <f>VLOOKUP(B120:B267,'Факторы ликвидности'!C$5:L$684,5,FALSE)</f>
        <v>0</v>
      </c>
      <c r="M120" s="10">
        <f>VLOOKUP(B120:B267,'Факторы ликвидности'!C$5:L$684,6,FALSE)</f>
        <v>0.7</v>
      </c>
      <c r="N120" s="10">
        <f>VLOOKUP(B120:B267,'Факторы ликвидности'!C$5:L$684,7,FALSE)</f>
        <v>14.4</v>
      </c>
      <c r="O120" s="10">
        <f>VLOOKUP(B120:B267,'Факторы ликвидности'!C$5:L$684,8,FALSE)</f>
        <v>0</v>
      </c>
      <c r="P120" s="10">
        <f>VLOOKUP(B120:B267,'Факторы ликвидности'!C$5:L$684,10,FALSE)</f>
        <v>-712.1</v>
      </c>
    </row>
    <row r="121" spans="2:16" x14ac:dyDescent="0.3">
      <c r="B121" s="9">
        <v>43571</v>
      </c>
      <c r="C121" s="10" t="s">
        <v>322</v>
      </c>
      <c r="D121" s="10" t="s">
        <v>144</v>
      </c>
      <c r="E121" s="10" t="s">
        <v>18</v>
      </c>
      <c r="F121" s="10" t="s">
        <v>323</v>
      </c>
      <c r="G121" s="10">
        <f>VLOOKUP(B121:B268,'Остатки на корсчетах'!B$3:D$4956,2,FALSE)</f>
        <v>2355.5</v>
      </c>
      <c r="H121" s="10">
        <f>VLOOKUP(B121:B268,Сальдо!C$25:D$4010,2,FALSE)</f>
        <v>92.2</v>
      </c>
      <c r="I121" s="10">
        <f>VLOOKUP(B121:B268,'Факторы ликвидности'!C$5:L$684,2,FALSE)</f>
        <v>-4.0999999999999996</v>
      </c>
      <c r="J121" s="10">
        <f>VLOOKUP(B121:B268,'Факторы ликвидности'!C$5:L$684,3,FALSE)</f>
        <v>106.3</v>
      </c>
      <c r="K121" s="10">
        <f>VLOOKUP(B121:B268,'Факторы ликвидности'!C$5:L$684,4,FALSE)</f>
        <v>22</v>
      </c>
      <c r="L121" s="10">
        <f>VLOOKUP(B121:B268,'Факторы ликвидности'!C$5:L$684,5,FALSE)</f>
        <v>0</v>
      </c>
      <c r="M121" s="10">
        <f>VLOOKUP(B121:B268,'Факторы ликвидности'!C$5:L$684,6,FALSE)</f>
        <v>19</v>
      </c>
      <c r="N121" s="10">
        <f>VLOOKUP(B121:B268,'Факторы ликвидности'!C$5:L$684,7,FALSE)</f>
        <v>14.3</v>
      </c>
      <c r="O121" s="10">
        <f>VLOOKUP(B121:B268,'Факторы ликвидности'!C$5:L$684,8,FALSE)</f>
        <v>1.7</v>
      </c>
      <c r="P121" s="10">
        <f>VLOOKUP(B121:B268,'Факторы ликвидности'!C$5:L$684,10,FALSE)</f>
        <v>-23.5</v>
      </c>
    </row>
    <row r="122" spans="2:16" x14ac:dyDescent="0.3">
      <c r="B122" s="9">
        <v>43578</v>
      </c>
      <c r="C122" s="10" t="s">
        <v>18</v>
      </c>
      <c r="D122" s="10" t="s">
        <v>324</v>
      </c>
      <c r="E122" s="10" t="s">
        <v>18</v>
      </c>
      <c r="F122" s="10" t="s">
        <v>325</v>
      </c>
      <c r="G122" s="10">
        <f>VLOOKUP(B122:B269,'Остатки на корсчетах'!B$3:D$4956,2,FALSE)</f>
        <v>2896.6</v>
      </c>
      <c r="H122" s="10">
        <f>VLOOKUP(B122:B269,Сальдо!C$25:D$4010,2,FALSE)</f>
        <v>145.30000000000001</v>
      </c>
      <c r="I122" s="10">
        <f>VLOOKUP(B122:B269,'Факторы ликвидности'!C$5:L$684,2,FALSE)</f>
        <v>22.8</v>
      </c>
      <c r="J122" s="10">
        <f>VLOOKUP(B122:B269,'Факторы ликвидности'!C$5:L$684,3,FALSE)</f>
        <v>58.3</v>
      </c>
      <c r="K122" s="10">
        <f>VLOOKUP(B122:B269,'Факторы ликвидности'!C$5:L$684,4,FALSE)</f>
        <v>12.4</v>
      </c>
      <c r="L122" s="10">
        <f>VLOOKUP(B122:B269,'Факторы ликвидности'!C$5:L$684,5,FALSE)</f>
        <v>0</v>
      </c>
      <c r="M122" s="10">
        <f>VLOOKUP(B122:B269,'Факторы ликвидности'!C$5:L$684,6,FALSE)</f>
        <v>0.2</v>
      </c>
      <c r="N122" s="10">
        <f>VLOOKUP(B122:B269,'Факторы ликвидности'!C$5:L$684,7,FALSE)</f>
        <v>27.2</v>
      </c>
      <c r="O122" s="10">
        <f>VLOOKUP(B122:B269,'Факторы ликвидности'!C$5:L$684,8,FALSE)</f>
        <v>0</v>
      </c>
      <c r="P122" s="10">
        <f>VLOOKUP(B122:B269,'Факторы ликвидности'!C$5:L$684,10,FALSE)</f>
        <v>-0.5</v>
      </c>
    </row>
    <row r="123" spans="2:16" x14ac:dyDescent="0.3">
      <c r="B123" s="11">
        <v>43575</v>
      </c>
      <c r="C123" s="12" t="s">
        <v>326</v>
      </c>
      <c r="D123" s="12" t="s">
        <v>327</v>
      </c>
      <c r="E123" s="12" t="s">
        <v>18</v>
      </c>
      <c r="F123" s="12" t="s">
        <v>328</v>
      </c>
      <c r="G123" s="12" t="e">
        <f>VLOOKUP(B123:B270,'Остатки на корсчетах'!B$3:D$4956,2,FALSE)</f>
        <v>#N/A</v>
      </c>
      <c r="H123" s="12" t="e">
        <f>VLOOKUP(B123:B270,Сальдо!C$25:D$4010,2,FALSE)</f>
        <v>#N/A</v>
      </c>
      <c r="I123" s="12" t="e">
        <f>VLOOKUP(B123:B270,'Факторы ликвидности'!C$5:L$684,2,FALSE)</f>
        <v>#N/A</v>
      </c>
      <c r="J123" s="12" t="e">
        <f>VLOOKUP(B123:B270,'Факторы ликвидности'!C$5:L$684,3,FALSE)</f>
        <v>#N/A</v>
      </c>
      <c r="K123" s="12" t="e">
        <f>VLOOKUP(B123:B270,'Факторы ликвидности'!C$5:L$684,4,FALSE)</f>
        <v>#N/A</v>
      </c>
      <c r="L123" s="12" t="e">
        <f>VLOOKUP(B123:B270,'Факторы ликвидности'!C$5:L$684,5,FALSE)</f>
        <v>#N/A</v>
      </c>
      <c r="M123" s="12" t="e">
        <f>VLOOKUP(B123:B270,'Факторы ликвидности'!C$5:L$684,6,FALSE)</f>
        <v>#N/A</v>
      </c>
      <c r="N123" s="12" t="e">
        <f>VLOOKUP(B123:B270,'Факторы ликвидности'!C$5:L$684,7,FALSE)</f>
        <v>#N/A</v>
      </c>
      <c r="O123" s="12" t="e">
        <f>VLOOKUP(B123:B270,'Факторы ликвидности'!C$5:L$684,8,FALSE)</f>
        <v>#N/A</v>
      </c>
      <c r="P123" s="12" t="e">
        <f>VLOOKUP(B123:B270,'Факторы ликвидности'!C$5:L$684,10,FALSE)</f>
        <v>#N/A</v>
      </c>
    </row>
    <row r="124" spans="2:16" x14ac:dyDescent="0.3">
      <c r="B124" s="9">
        <v>43592</v>
      </c>
      <c r="C124" s="10" t="s">
        <v>329</v>
      </c>
      <c r="D124" s="10" t="s">
        <v>330</v>
      </c>
      <c r="E124" s="10" t="s">
        <v>18</v>
      </c>
      <c r="F124" s="10" t="s">
        <v>331</v>
      </c>
      <c r="G124" s="10">
        <f>VLOOKUP(B124:B271,'Остатки на корсчетах'!B$3:D$4956,2,FALSE)</f>
        <v>1584.9</v>
      </c>
      <c r="H124" s="10">
        <f>VLOOKUP(B124:B271,Сальдо!C$25:D$4010,2,FALSE)</f>
        <v>775.6</v>
      </c>
      <c r="I124" s="10">
        <f>VLOOKUP(B124:B271,'Факторы ликвидности'!C$5:L$684,2,FALSE)</f>
        <v>-39.700000000000003</v>
      </c>
      <c r="J124" s="10">
        <f>VLOOKUP(B124:B271,'Факторы ликвидности'!C$5:L$684,3,FALSE)</f>
        <v>250.5</v>
      </c>
      <c r="K124" s="10">
        <f>VLOOKUP(B124:B271,'Факторы ликвидности'!C$5:L$684,4,FALSE)</f>
        <v>0</v>
      </c>
      <c r="L124" s="10">
        <f>VLOOKUP(B124:B271,'Факторы ликвидности'!C$5:L$684,5,FALSE)</f>
        <v>40</v>
      </c>
      <c r="M124" s="10">
        <f>VLOOKUP(B124:B271,'Факторы ликвидности'!C$5:L$684,6,FALSE)</f>
        <v>0</v>
      </c>
      <c r="N124" s="10">
        <f>VLOOKUP(B124:B271,'Факторы ликвидности'!C$5:L$684,7,FALSE)</f>
        <v>14.5</v>
      </c>
      <c r="O124" s="10">
        <f>VLOOKUP(B124:B271,'Факторы ликвидности'!C$5:L$684,8,FALSE)</f>
        <v>0</v>
      </c>
      <c r="P124" s="10">
        <f>VLOOKUP(B124:B271,'Факторы ликвидности'!C$5:L$684,10,FALSE)</f>
        <v>-868.2</v>
      </c>
    </row>
    <row r="125" spans="2:16" x14ac:dyDescent="0.3">
      <c r="B125" s="9">
        <v>43599</v>
      </c>
      <c r="C125" s="10" t="s">
        <v>285</v>
      </c>
      <c r="D125" s="10" t="s">
        <v>332</v>
      </c>
      <c r="E125" s="10" t="s">
        <v>18</v>
      </c>
      <c r="F125" s="10" t="s">
        <v>333</v>
      </c>
      <c r="G125" s="10">
        <f>VLOOKUP(B125:B272,'Остатки на корсчетах'!B$3:D$4956,2,FALSE)</f>
        <v>2382.9</v>
      </c>
      <c r="H125" s="10">
        <f>VLOOKUP(B125:B272,Сальдо!C$25:D$4010,2,FALSE)</f>
        <v>49.7</v>
      </c>
      <c r="I125" s="10">
        <f>VLOOKUP(B125:B272,'Факторы ликвидности'!C$5:L$684,2,FALSE)</f>
        <v>-3.1</v>
      </c>
      <c r="J125" s="10">
        <f>VLOOKUP(B125:B272,'Факторы ликвидности'!C$5:L$684,3,FALSE)</f>
        <v>347.5</v>
      </c>
      <c r="K125" s="10">
        <f>VLOOKUP(B125:B272,'Факторы ликвидности'!C$5:L$684,4,FALSE)</f>
        <v>258.39999999999998</v>
      </c>
      <c r="L125" s="10">
        <f>VLOOKUP(B125:B272,'Факторы ликвидности'!C$5:L$684,5,FALSE)</f>
        <v>0</v>
      </c>
      <c r="M125" s="10">
        <f>VLOOKUP(B125:B272,'Факторы ликвидности'!C$5:L$684,6,FALSE)</f>
        <v>0</v>
      </c>
      <c r="N125" s="10">
        <f>VLOOKUP(B125:B272,'Факторы ликвидности'!C$5:L$684,7,FALSE)</f>
        <v>14.5</v>
      </c>
      <c r="O125" s="10">
        <f>VLOOKUP(B125:B272,'Факторы ликвидности'!C$5:L$684,8,FALSE)</f>
        <v>0</v>
      </c>
      <c r="P125" s="10">
        <f>VLOOKUP(B125:B272,'Факторы ликвидности'!C$5:L$684,10,FALSE)</f>
        <v>-46.2</v>
      </c>
    </row>
    <row r="126" spans="2:16" x14ac:dyDescent="0.3">
      <c r="B126" s="9">
        <v>43606</v>
      </c>
      <c r="C126" s="10" t="s">
        <v>334</v>
      </c>
      <c r="D126" s="10" t="s">
        <v>335</v>
      </c>
      <c r="E126" s="10" t="s">
        <v>18</v>
      </c>
      <c r="F126" s="10" t="s">
        <v>336</v>
      </c>
      <c r="G126" s="10">
        <f>VLOOKUP(B126:B273,'Остатки на корсчетах'!B$3:D$4956,2,FALSE)</f>
        <v>2694.1</v>
      </c>
      <c r="H126" s="10">
        <f>VLOOKUP(B126:B273,Сальдо!C$25:D$4010,2,FALSE)</f>
        <v>146.19999999999999</v>
      </c>
      <c r="I126" s="10">
        <f>VLOOKUP(B126:B273,'Факторы ликвидности'!C$5:L$684,2,FALSE)</f>
        <v>25.8</v>
      </c>
      <c r="J126" s="10">
        <f>VLOOKUP(B126:B273,'Факторы ликвидности'!C$5:L$684,3,FALSE)</f>
        <v>201</v>
      </c>
      <c r="K126" s="10">
        <f>VLOOKUP(B126:B273,'Факторы ликвидности'!C$5:L$684,4,FALSE)</f>
        <v>16.100000000000001</v>
      </c>
      <c r="L126" s="10">
        <f>VLOOKUP(B126:B273,'Факторы ликвидности'!C$5:L$684,5,FALSE)</f>
        <v>0</v>
      </c>
      <c r="M126" s="10">
        <f>VLOOKUP(B126:B273,'Факторы ликвидности'!C$5:L$684,6,FALSE)</f>
        <v>0</v>
      </c>
      <c r="N126" s="10">
        <f>VLOOKUP(B126:B273,'Факторы ликвидности'!C$5:L$684,7,FALSE)</f>
        <v>19.5</v>
      </c>
      <c r="O126" s="10">
        <f>VLOOKUP(B126:B273,'Факторы ликвидности'!C$5:L$684,8,FALSE)</f>
        <v>0.2</v>
      </c>
      <c r="P126" s="10">
        <f>VLOOKUP(B126:B273,'Факторы ликвидности'!C$5:L$684,10,FALSE)</f>
        <v>-4.0999999999999996</v>
      </c>
    </row>
    <row r="127" spans="2:16" x14ac:dyDescent="0.3">
      <c r="B127" s="9">
        <v>43613</v>
      </c>
      <c r="C127" s="10" t="s">
        <v>87</v>
      </c>
      <c r="D127" s="10" t="s">
        <v>337</v>
      </c>
      <c r="E127" s="10" t="s">
        <v>18</v>
      </c>
      <c r="F127" s="10" t="s">
        <v>338</v>
      </c>
      <c r="G127" s="10">
        <f>VLOOKUP(B127:B274,'Остатки на корсчетах'!B$3:D$4956,2,FALSE)</f>
        <v>1560.3</v>
      </c>
      <c r="H127" s="10">
        <f>VLOOKUP(B127:B274,Сальдо!C$25:D$4010,2,FALSE)</f>
        <v>166.2</v>
      </c>
      <c r="I127" s="10">
        <f>VLOOKUP(B127:B274,'Факторы ликвидности'!C$5:L$684,2,FALSE)</f>
        <v>15.3</v>
      </c>
      <c r="J127" s="10">
        <f>VLOOKUP(B127:B274,'Факторы ликвидности'!C$5:L$684,3,FALSE)</f>
        <v>-29</v>
      </c>
      <c r="K127" s="10">
        <f>VLOOKUP(B127:B274,'Факторы ликвидности'!C$5:L$684,4,FALSE)</f>
        <v>18.100000000000001</v>
      </c>
      <c r="L127" s="10">
        <f>VLOOKUP(B127:B274,'Факторы ликвидности'!C$5:L$684,5,FALSE)</f>
        <v>0</v>
      </c>
      <c r="M127" s="10">
        <f>VLOOKUP(B127:B274,'Факторы ликвидности'!C$5:L$684,6,FALSE)</f>
        <v>0.1</v>
      </c>
      <c r="N127" s="10">
        <f>VLOOKUP(B127:B274,'Факторы ликвидности'!C$5:L$684,7,FALSE)</f>
        <v>30.2</v>
      </c>
      <c r="O127" s="10">
        <f>VLOOKUP(B127:B274,'Факторы ликвидности'!C$5:L$684,8,FALSE)</f>
        <v>0</v>
      </c>
      <c r="P127" s="10">
        <f>VLOOKUP(B127:B274,'Факторы ликвидности'!C$5:L$684,10,FALSE)</f>
        <v>85.6</v>
      </c>
    </row>
    <row r="128" spans="2:16" x14ac:dyDescent="0.3">
      <c r="B128" s="9">
        <v>43620</v>
      </c>
      <c r="C128" s="10" t="s">
        <v>339</v>
      </c>
      <c r="D128" s="10" t="s">
        <v>123</v>
      </c>
      <c r="E128" s="10" t="s">
        <v>18</v>
      </c>
      <c r="F128" s="10" t="s">
        <v>340</v>
      </c>
      <c r="G128" s="10">
        <f>VLOOKUP(B128:B275,'Остатки на корсчетах'!B$3:D$4956,2,FALSE)</f>
        <v>2366.6999999999998</v>
      </c>
      <c r="H128" s="10">
        <f>VLOOKUP(B128:B275,Сальдо!C$25:D$4010,2,FALSE)</f>
        <v>168</v>
      </c>
      <c r="I128" s="10">
        <f>VLOOKUP(B128:B275,'Факторы ликвидности'!C$5:L$684,2,FALSE)</f>
        <v>-6.3</v>
      </c>
      <c r="J128" s="10">
        <f>VLOOKUP(B128:B275,'Факторы ликвидности'!C$5:L$684,3,FALSE)</f>
        <v>109.6</v>
      </c>
      <c r="K128" s="10">
        <f>VLOOKUP(B128:B275,'Факторы ликвидности'!C$5:L$684,4,FALSE)</f>
        <v>12</v>
      </c>
      <c r="L128" s="10">
        <f>VLOOKUP(B128:B275,'Факторы ликвидности'!C$5:L$684,5,FALSE)</f>
        <v>0</v>
      </c>
      <c r="M128" s="10">
        <f>VLOOKUP(B128:B275,'Факторы ликвидности'!C$5:L$684,6,FALSE)</f>
        <v>-0.1</v>
      </c>
      <c r="N128" s="10">
        <f>VLOOKUP(B128:B275,'Факторы ликвидности'!C$5:L$684,7,FALSE)</f>
        <v>19.5</v>
      </c>
      <c r="O128" s="10">
        <f>VLOOKUP(B128:B275,'Факторы ликвидности'!C$5:L$684,8,FALSE)</f>
        <v>0</v>
      </c>
      <c r="P128" s="10">
        <f>VLOOKUP(B128:B275,'Факторы ликвидности'!C$5:L$684,10,FALSE)</f>
        <v>-176</v>
      </c>
    </row>
    <row r="129" spans="2:16" x14ac:dyDescent="0.3">
      <c r="B129" s="9">
        <v>43627</v>
      </c>
      <c r="C129" s="10" t="s">
        <v>341</v>
      </c>
      <c r="D129" s="10" t="s">
        <v>342</v>
      </c>
      <c r="E129" s="10" t="s">
        <v>18</v>
      </c>
      <c r="F129" s="10" t="s">
        <v>343</v>
      </c>
      <c r="G129" s="10">
        <f>VLOOKUP(B129:B276,'Остатки на корсчетах'!B$3:D$4956,2,FALSE)</f>
        <v>2314.6999999999998</v>
      </c>
      <c r="H129" s="10">
        <f>VLOOKUP(B129:B276,Сальдо!C$25:D$4010,2,FALSE)</f>
        <v>130.30000000000001</v>
      </c>
      <c r="I129" s="10">
        <f>VLOOKUP(B129:B276,'Факторы ликвидности'!C$5:L$684,2,FALSE)</f>
        <v>-38</v>
      </c>
      <c r="J129" s="10">
        <f>VLOOKUP(B129:B276,'Факторы ликвидности'!C$5:L$684,3,FALSE)</f>
        <v>241.2</v>
      </c>
      <c r="K129" s="10">
        <f>VLOOKUP(B129:B276,'Факторы ликвидности'!C$5:L$684,4,FALSE)</f>
        <v>18</v>
      </c>
      <c r="L129" s="10">
        <f>VLOOKUP(B129:B276,'Факторы ликвидности'!C$5:L$684,5,FALSE)</f>
        <v>100</v>
      </c>
      <c r="M129" s="10">
        <f>VLOOKUP(B129:B276,'Факторы ликвидности'!C$5:L$684,6,FALSE)</f>
        <v>0.1</v>
      </c>
      <c r="N129" s="10">
        <f>VLOOKUP(B129:B276,'Факторы ликвидности'!C$5:L$684,7,FALSE)</f>
        <v>19</v>
      </c>
      <c r="O129" s="10">
        <f>VLOOKUP(B129:B276,'Факторы ликвидности'!C$5:L$684,8,FALSE)</f>
        <v>0</v>
      </c>
      <c r="P129" s="10">
        <f>VLOOKUP(B129:B276,'Факторы ликвидности'!C$5:L$684,10,FALSE)</f>
        <v>-4.9000000000000004</v>
      </c>
    </row>
    <row r="130" spans="2:16" x14ac:dyDescent="0.3">
      <c r="B130" s="9">
        <v>43634</v>
      </c>
      <c r="C130" s="10" t="s">
        <v>344</v>
      </c>
      <c r="D130" s="10" t="s">
        <v>136</v>
      </c>
      <c r="E130" s="10" t="s">
        <v>18</v>
      </c>
      <c r="F130" s="10" t="s">
        <v>345</v>
      </c>
      <c r="G130" s="10">
        <f>VLOOKUP(B130:B277,'Остатки на корсчетах'!B$3:D$4956,2,FALSE)</f>
        <v>2274.1999999999998</v>
      </c>
      <c r="H130" s="10">
        <f>VLOOKUP(B130:B277,Сальдо!C$25:D$4010,2,FALSE)</f>
        <v>172.7</v>
      </c>
      <c r="I130" s="10">
        <f>VLOOKUP(B130:B277,'Факторы ликвидности'!C$5:L$684,2,FALSE)</f>
        <v>4.7</v>
      </c>
      <c r="J130" s="10">
        <f>VLOOKUP(B130:B277,'Факторы ликвидности'!C$5:L$684,3,FALSE)</f>
        <v>165.9</v>
      </c>
      <c r="K130" s="10">
        <f>VLOOKUP(B130:B277,'Факторы ликвидности'!C$5:L$684,4,FALSE)</f>
        <v>12.2</v>
      </c>
      <c r="L130" s="10">
        <f>VLOOKUP(B130:B277,'Факторы ликвидности'!C$5:L$684,5,FALSE)</f>
        <v>0</v>
      </c>
      <c r="M130" s="10">
        <f>VLOOKUP(B130:B277,'Факторы ликвидности'!C$5:L$684,6,FALSE)</f>
        <v>170</v>
      </c>
      <c r="N130" s="10">
        <f>VLOOKUP(B130:B277,'Факторы ликвидности'!C$5:L$684,7,FALSE)</f>
        <v>19.100000000000001</v>
      </c>
      <c r="O130" s="10">
        <f>VLOOKUP(B130:B277,'Факторы ликвидности'!C$5:L$684,8,FALSE)</f>
        <v>-3.3</v>
      </c>
      <c r="P130" s="10">
        <f>VLOOKUP(B130:B277,'Факторы ликвидности'!C$5:L$684,10,FALSE)</f>
        <v>16.2</v>
      </c>
    </row>
    <row r="131" spans="2:16" x14ac:dyDescent="0.3">
      <c r="B131" s="9">
        <v>43641</v>
      </c>
      <c r="C131" s="10" t="s">
        <v>346</v>
      </c>
      <c r="D131" s="10" t="s">
        <v>347</v>
      </c>
      <c r="E131" s="10" t="s">
        <v>18</v>
      </c>
      <c r="F131" s="10" t="s">
        <v>348</v>
      </c>
      <c r="G131" s="10">
        <f>VLOOKUP(B131:B278,'Остатки на корсчетах'!B$3:D$4956,2,FALSE)</f>
        <v>2747.7</v>
      </c>
      <c r="H131" s="10">
        <f>VLOOKUP(B131:B278,Сальдо!C$25:D$4010,2,FALSE)</f>
        <v>126</v>
      </c>
      <c r="I131" s="10">
        <f>VLOOKUP(B131:B278,'Факторы ликвидности'!C$5:L$684,2,FALSE)</f>
        <v>26.4</v>
      </c>
      <c r="J131" s="10">
        <f>VLOOKUP(B131:B278,'Факторы ликвидности'!C$5:L$684,3,FALSE)</f>
        <v>-625.20000000000005</v>
      </c>
      <c r="K131" s="10">
        <f>VLOOKUP(B131:B278,'Факторы ликвидности'!C$5:L$684,4,FALSE)</f>
        <v>8.4</v>
      </c>
      <c r="L131" s="10">
        <f>VLOOKUP(B131:B278,'Факторы ликвидности'!C$5:L$684,5,FALSE)</f>
        <v>0</v>
      </c>
      <c r="M131" s="10">
        <f>VLOOKUP(B131:B278,'Факторы ликвидности'!C$5:L$684,6,FALSE)</f>
        <v>204.7</v>
      </c>
      <c r="N131" s="10">
        <f>VLOOKUP(B131:B278,'Факторы ликвидности'!C$5:L$684,7,FALSE)</f>
        <v>19.100000000000001</v>
      </c>
      <c r="O131" s="10">
        <f>VLOOKUP(B131:B278,'Факторы ликвидности'!C$5:L$684,8,FALSE)</f>
        <v>0</v>
      </c>
      <c r="P131" s="10">
        <f>VLOOKUP(B131:B278,'Факторы ликвидности'!C$5:L$684,10,FALSE)</f>
        <v>4.7</v>
      </c>
    </row>
    <row r="132" spans="2:16" x14ac:dyDescent="0.3">
      <c r="B132" s="9">
        <v>43648</v>
      </c>
      <c r="C132" s="10" t="s">
        <v>349</v>
      </c>
      <c r="D132" s="10" t="s">
        <v>214</v>
      </c>
      <c r="E132" s="10" t="s">
        <v>18</v>
      </c>
      <c r="F132" s="10" t="s">
        <v>350</v>
      </c>
      <c r="G132" s="10">
        <f>VLOOKUP(B132:B279,'Остатки на корсчетах'!B$3:D$4956,2,FALSE)</f>
        <v>2616.8000000000002</v>
      </c>
      <c r="H132" s="10">
        <f>VLOOKUP(B132:B279,Сальдо!C$25:D$4010,2,FALSE)</f>
        <v>139.80000000000001</v>
      </c>
      <c r="I132" s="10">
        <f>VLOOKUP(B132:B279,'Факторы ликвидности'!C$5:L$684,2,FALSE)</f>
        <v>-9.9</v>
      </c>
      <c r="J132" s="10">
        <f>VLOOKUP(B132:B279,'Факторы ликвидности'!C$5:L$684,3,FALSE)</f>
        <v>-138.4</v>
      </c>
      <c r="K132" s="10">
        <f>VLOOKUP(B132:B279,'Факторы ликвидности'!C$5:L$684,4,FALSE)</f>
        <v>0</v>
      </c>
      <c r="L132" s="10">
        <f>VLOOKUP(B132:B279,'Факторы ликвидности'!C$5:L$684,5,FALSE)</f>
        <v>0</v>
      </c>
      <c r="M132" s="10">
        <f>VLOOKUP(B132:B279,'Факторы ликвидности'!C$5:L$684,6,FALSE)</f>
        <v>-201.7</v>
      </c>
      <c r="N132" s="10">
        <f>VLOOKUP(B132:B279,'Факторы ликвидности'!C$5:L$684,7,FALSE)</f>
        <v>19.100000000000001</v>
      </c>
      <c r="O132" s="10">
        <f>VLOOKUP(B132:B279,'Факторы ликвидности'!C$5:L$684,8,FALSE)</f>
        <v>0</v>
      </c>
      <c r="P132" s="10">
        <f>VLOOKUP(B132:B279,'Факторы ликвидности'!C$5:L$684,10,FALSE)</f>
        <v>-7</v>
      </c>
    </row>
    <row r="133" spans="2:16" x14ac:dyDescent="0.3">
      <c r="B133" s="9">
        <v>43655</v>
      </c>
      <c r="C133" s="10" t="s">
        <v>85</v>
      </c>
      <c r="D133" s="10" t="s">
        <v>211</v>
      </c>
      <c r="E133" s="10" t="s">
        <v>18</v>
      </c>
      <c r="F133" s="10" t="s">
        <v>351</v>
      </c>
      <c r="G133" s="10">
        <f>VLOOKUP(B133:B280,'Остатки на корсчетах'!B$3:D$4956,2,FALSE)</f>
        <v>1833.6</v>
      </c>
      <c r="H133" s="10">
        <f>VLOOKUP(B133:B280,Сальдо!C$25:D$4010,2,FALSE)</f>
        <v>546.70000000000005</v>
      </c>
      <c r="I133" s="10">
        <f>VLOOKUP(B133:B280,'Факторы ликвидности'!C$5:L$684,2,FALSE)</f>
        <v>-14.8</v>
      </c>
      <c r="J133" s="10">
        <f>VLOOKUP(B133:B280,'Факторы ликвидности'!C$5:L$684,3,FALSE)</f>
        <v>-39.1</v>
      </c>
      <c r="K133" s="10">
        <f>VLOOKUP(B133:B280,'Факторы ликвидности'!C$5:L$684,4,FALSE)</f>
        <v>0</v>
      </c>
      <c r="L133" s="10">
        <f>VLOOKUP(B133:B280,'Факторы ликвидности'!C$5:L$684,5,FALSE)</f>
        <v>0</v>
      </c>
      <c r="M133" s="10">
        <f>VLOOKUP(B133:B280,'Факторы ликвидности'!C$5:L$684,6,FALSE)</f>
        <v>-200.1</v>
      </c>
      <c r="N133" s="10">
        <f>VLOOKUP(B133:B280,'Факторы ликвидности'!C$5:L$684,7,FALSE)</f>
        <v>12.9</v>
      </c>
      <c r="O133" s="10">
        <f>VLOOKUP(B133:B280,'Факторы ликвидности'!C$5:L$684,8,FALSE)</f>
        <v>0</v>
      </c>
      <c r="P133" s="10">
        <f>VLOOKUP(B133:B280,'Факторы ликвидности'!C$5:L$684,10,FALSE)</f>
        <v>-116.5</v>
      </c>
    </row>
    <row r="134" spans="2:16" x14ac:dyDescent="0.3">
      <c r="B134" s="9">
        <v>43662</v>
      </c>
      <c r="C134" s="10" t="s">
        <v>352</v>
      </c>
      <c r="D134" s="10" t="s">
        <v>353</v>
      </c>
      <c r="E134" s="10" t="s">
        <v>18</v>
      </c>
      <c r="F134" s="10" t="s">
        <v>354</v>
      </c>
      <c r="G134" s="10">
        <f>VLOOKUP(B134:B281,'Остатки на корсчетах'!B$3:D$4956,2,FALSE)</f>
        <v>2295.6999999999998</v>
      </c>
      <c r="H134" s="10">
        <f>VLOOKUP(B134:B281,Сальдо!C$25:D$4010,2,FALSE)</f>
        <v>174.9</v>
      </c>
      <c r="I134" s="10">
        <f>VLOOKUP(B134:B281,'Факторы ликвидности'!C$5:L$684,2,FALSE)</f>
        <v>-2</v>
      </c>
      <c r="J134" s="10">
        <f>VLOOKUP(B134:B281,'Факторы ликвидности'!C$5:L$684,3,FALSE)</f>
        <v>144.4</v>
      </c>
      <c r="K134" s="10">
        <f>VLOOKUP(B134:B281,'Факторы ликвидности'!C$5:L$684,4,FALSE)</f>
        <v>0</v>
      </c>
      <c r="L134" s="10">
        <f>VLOOKUP(B134:B281,'Факторы ликвидности'!C$5:L$684,5,FALSE)</f>
        <v>0</v>
      </c>
      <c r="M134" s="10">
        <f>VLOOKUP(B134:B281,'Факторы ликвидности'!C$5:L$684,6,FALSE)</f>
        <v>-0.3</v>
      </c>
      <c r="N134" s="10">
        <f>VLOOKUP(B134:B281,'Факторы ликвидности'!C$5:L$684,7,FALSE)</f>
        <v>12.8</v>
      </c>
      <c r="O134" s="10">
        <f>VLOOKUP(B134:B281,'Факторы ликвидности'!C$5:L$684,8,FALSE)</f>
        <v>0.2</v>
      </c>
      <c r="P134" s="10">
        <f>VLOOKUP(B134:B281,'Факторы ликвидности'!C$5:L$684,10,FALSE)</f>
        <v>18.399999999999999</v>
      </c>
    </row>
    <row r="135" spans="2:16" x14ac:dyDescent="0.3">
      <c r="B135" s="9">
        <v>43669</v>
      </c>
      <c r="C135" s="10" t="s">
        <v>72</v>
      </c>
      <c r="D135" s="10" t="s">
        <v>355</v>
      </c>
      <c r="E135" s="10" t="s">
        <v>18</v>
      </c>
      <c r="F135" s="10" t="s">
        <v>356</v>
      </c>
      <c r="G135" s="10">
        <f>VLOOKUP(B135:B282,'Остатки на корсчетах'!B$3:D$4956,2,FALSE)</f>
        <v>2673.5</v>
      </c>
      <c r="H135" s="10">
        <f>VLOOKUP(B135:B282,Сальдо!C$25:D$4010,2,FALSE)</f>
        <v>153.80000000000001</v>
      </c>
      <c r="I135" s="10">
        <f>VLOOKUP(B135:B282,'Факторы ликвидности'!C$5:L$684,2,FALSE)</f>
        <v>27.4</v>
      </c>
      <c r="J135" s="10">
        <f>VLOOKUP(B135:B282,'Факторы ликвидности'!C$5:L$684,3,FALSE)</f>
        <v>9.1</v>
      </c>
      <c r="K135" s="10">
        <f>VLOOKUP(B135:B282,'Факторы ликвидности'!C$5:L$684,4,FALSE)</f>
        <v>20.100000000000001</v>
      </c>
      <c r="L135" s="10">
        <f>VLOOKUP(B135:B282,'Факторы ликвидности'!C$5:L$684,5,FALSE)</f>
        <v>0</v>
      </c>
      <c r="M135" s="10">
        <f>VLOOKUP(B135:B282,'Факторы ликвидности'!C$5:L$684,6,FALSE)</f>
        <v>0</v>
      </c>
      <c r="N135" s="10">
        <f>VLOOKUP(B135:B282,'Факторы ликвидности'!C$5:L$684,7,FALSE)</f>
        <v>12.9</v>
      </c>
      <c r="O135" s="10">
        <f>VLOOKUP(B135:B282,'Факторы ликвидности'!C$5:L$684,8,FALSE)</f>
        <v>0</v>
      </c>
      <c r="P135" s="10">
        <f>VLOOKUP(B135:B282,'Факторы ликвидности'!C$5:L$684,10,FALSE)</f>
        <v>-141.80000000000001</v>
      </c>
    </row>
    <row r="136" spans="2:16" x14ac:dyDescent="0.3">
      <c r="B136" s="9">
        <v>43676</v>
      </c>
      <c r="C136" s="10" t="s">
        <v>196</v>
      </c>
      <c r="D136" s="10" t="s">
        <v>357</v>
      </c>
      <c r="E136" s="10" t="s">
        <v>18</v>
      </c>
      <c r="F136" s="10" t="s">
        <v>358</v>
      </c>
      <c r="G136" s="10">
        <f>VLOOKUP(B136:B283,'Остатки на корсчетах'!B$3:D$4956,2,FALSE)</f>
        <v>1946.7</v>
      </c>
      <c r="H136" s="10">
        <f>VLOOKUP(B136:B283,Сальдо!C$25:D$4010,2,FALSE)</f>
        <v>204.1</v>
      </c>
      <c r="I136" s="10">
        <f>VLOOKUP(B136:B283,'Факторы ликвидности'!C$5:L$684,2,FALSE)</f>
        <v>18.399999999999999</v>
      </c>
      <c r="J136" s="10">
        <f>VLOOKUP(B136:B283,'Факторы ликвидности'!C$5:L$684,3,FALSE)</f>
        <v>601.29999999999995</v>
      </c>
      <c r="K136" s="10">
        <f>VLOOKUP(B136:B283,'Факторы ликвидности'!C$5:L$684,4,FALSE)</f>
        <v>27.8</v>
      </c>
      <c r="L136" s="10">
        <f>VLOOKUP(B136:B283,'Факторы ликвидности'!C$5:L$684,5,FALSE)</f>
        <v>0</v>
      </c>
      <c r="M136" s="10">
        <f>VLOOKUP(B136:B283,'Факторы ликвидности'!C$5:L$684,6,FALSE)</f>
        <v>394.8</v>
      </c>
      <c r="N136" s="10">
        <f>VLOOKUP(B136:B283,'Факторы ликвидности'!C$5:L$684,7,FALSE)</f>
        <v>12.9</v>
      </c>
      <c r="O136" s="10">
        <f>VLOOKUP(B136:B283,'Факторы ликвидности'!C$5:L$684,8,FALSE)</f>
        <v>0</v>
      </c>
      <c r="P136" s="10">
        <f>VLOOKUP(B136:B283,'Факторы ликвидности'!C$5:L$684,10,FALSE)</f>
        <v>-24.7</v>
      </c>
    </row>
    <row r="137" spans="2:16" x14ac:dyDescent="0.3">
      <c r="B137" s="9">
        <v>43683</v>
      </c>
      <c r="C137" s="10" t="s">
        <v>339</v>
      </c>
      <c r="D137" s="10" t="s">
        <v>359</v>
      </c>
      <c r="E137" s="10" t="s">
        <v>18</v>
      </c>
      <c r="F137" s="10" t="s">
        <v>360</v>
      </c>
      <c r="G137" s="10">
        <f>VLOOKUP(B137:B284,'Остатки на корсчетах'!B$3:D$4956,2,FALSE)</f>
        <v>2477.3000000000002</v>
      </c>
      <c r="H137" s="10">
        <f>VLOOKUP(B137:B284,Сальдо!C$25:D$4010,2,FALSE)</f>
        <v>339.5</v>
      </c>
      <c r="I137" s="10">
        <f>VLOOKUP(B137:B284,'Факторы ликвидности'!C$5:L$684,2,FALSE)</f>
        <v>-11.7</v>
      </c>
      <c r="J137" s="10">
        <f>VLOOKUP(B137:B284,'Факторы ликвидности'!C$5:L$684,3,FALSE)</f>
        <v>148.30000000000001</v>
      </c>
      <c r="K137" s="10">
        <f>VLOOKUP(B137:B284,'Факторы ликвидности'!C$5:L$684,4,FALSE)</f>
        <v>16.5</v>
      </c>
      <c r="L137" s="10">
        <f>VLOOKUP(B137:B284,'Факторы ликвидности'!C$5:L$684,5,FALSE)</f>
        <v>0</v>
      </c>
      <c r="M137" s="10">
        <f>VLOOKUP(B137:B284,'Факторы ликвидности'!C$5:L$684,6,FALSE)</f>
        <v>-50.7</v>
      </c>
      <c r="N137" s="10">
        <f>VLOOKUP(B137:B284,'Факторы ликвидности'!C$5:L$684,7,FALSE)</f>
        <v>12.9</v>
      </c>
      <c r="O137" s="10">
        <f>VLOOKUP(B137:B284,'Факторы ликвидности'!C$5:L$684,8,FALSE)</f>
        <v>0</v>
      </c>
      <c r="P137" s="10">
        <f>VLOOKUP(B137:B284,'Факторы ликвидности'!C$5:L$684,10,FALSE)</f>
        <v>-955.4</v>
      </c>
    </row>
    <row r="138" spans="2:16" x14ac:dyDescent="0.3">
      <c r="B138" s="9">
        <v>43690</v>
      </c>
      <c r="C138" s="10" t="s">
        <v>116</v>
      </c>
      <c r="D138" s="10" t="s">
        <v>361</v>
      </c>
      <c r="E138" s="10" t="s">
        <v>352</v>
      </c>
      <c r="F138" s="10" t="s">
        <v>362</v>
      </c>
      <c r="G138" s="10">
        <f>VLOOKUP(B138:B285,'Остатки на корсчетах'!B$3:D$4956,2,FALSE)</f>
        <v>2926.3</v>
      </c>
      <c r="H138" s="10">
        <f>VLOOKUP(B138:B285,Сальдо!C$25:D$4010,2,FALSE)</f>
        <v>106.3</v>
      </c>
      <c r="I138" s="10">
        <f>VLOOKUP(B138:B285,'Факторы ликвидности'!C$5:L$684,2,FALSE)</f>
        <v>-13.1</v>
      </c>
      <c r="J138" s="10">
        <f>VLOOKUP(B138:B285,'Факторы ликвидности'!C$5:L$684,3,FALSE)</f>
        <v>-3.1</v>
      </c>
      <c r="K138" s="10">
        <f>VLOOKUP(B138:B285,'Факторы ликвидности'!C$5:L$684,4,FALSE)</f>
        <v>16.399999999999999</v>
      </c>
      <c r="L138" s="10">
        <f>VLOOKUP(B138:B285,'Факторы ликвидности'!C$5:L$684,5,FALSE)</f>
        <v>0</v>
      </c>
      <c r="M138" s="10">
        <f>VLOOKUP(B138:B285,'Факторы ликвидности'!C$5:L$684,6,FALSE)</f>
        <v>0</v>
      </c>
      <c r="N138" s="10">
        <f>VLOOKUP(B138:B285,'Факторы ликвидности'!C$5:L$684,7,FALSE)</f>
        <v>14</v>
      </c>
      <c r="O138" s="10">
        <f>VLOOKUP(B138:B285,'Факторы ликвидности'!C$5:L$684,8,FALSE)</f>
        <v>0</v>
      </c>
      <c r="P138" s="10">
        <f>VLOOKUP(B138:B285,'Факторы ликвидности'!C$5:L$684,10,FALSE)</f>
        <v>1</v>
      </c>
    </row>
    <row r="139" spans="2:16" x14ac:dyDescent="0.3">
      <c r="B139" s="9">
        <v>43697</v>
      </c>
      <c r="C139" s="10" t="s">
        <v>363</v>
      </c>
      <c r="D139" s="10" t="s">
        <v>364</v>
      </c>
      <c r="E139" s="10" t="s">
        <v>18</v>
      </c>
      <c r="F139" s="10" t="s">
        <v>365</v>
      </c>
      <c r="G139" s="10">
        <f>VLOOKUP(B139:B286,'Остатки на корсчетах'!B$3:D$4956,2,FALSE)</f>
        <v>2381.9</v>
      </c>
      <c r="H139" s="10">
        <f>VLOOKUP(B139:B286,Сальдо!C$25:D$4010,2,FALSE)</f>
        <v>136.5</v>
      </c>
      <c r="I139" s="10">
        <f>VLOOKUP(B139:B286,'Факторы ликвидности'!C$5:L$684,2,FALSE)</f>
        <v>15.3</v>
      </c>
      <c r="J139" s="10">
        <f>VLOOKUP(B139:B286,'Факторы ликвидности'!C$5:L$684,3,FALSE)</f>
        <v>172.5</v>
      </c>
      <c r="K139" s="10">
        <f>VLOOKUP(B139:B286,'Факторы ликвидности'!C$5:L$684,4,FALSE)</f>
        <v>21.4</v>
      </c>
      <c r="L139" s="10">
        <f>VLOOKUP(B139:B286,'Факторы ликвидности'!C$5:L$684,5,FALSE)</f>
        <v>0</v>
      </c>
      <c r="M139" s="10">
        <f>VLOOKUP(B139:B286,'Факторы ликвидности'!C$5:L$684,6,FALSE)</f>
        <v>-0.9</v>
      </c>
      <c r="N139" s="10">
        <f>VLOOKUP(B139:B286,'Факторы ликвидности'!C$5:L$684,7,FALSE)</f>
        <v>14.2</v>
      </c>
      <c r="O139" s="10">
        <f>VLOOKUP(B139:B286,'Факторы ликвидности'!C$5:L$684,8,FALSE)</f>
        <v>0</v>
      </c>
      <c r="P139" s="10">
        <f>VLOOKUP(B139:B286,'Факторы ликвидности'!C$5:L$684,10,FALSE)</f>
        <v>6.7</v>
      </c>
    </row>
    <row r="140" spans="2:16" x14ac:dyDescent="0.3">
      <c r="B140" s="9">
        <v>43704</v>
      </c>
      <c r="C140" s="10" t="s">
        <v>87</v>
      </c>
      <c r="D140" s="10" t="s">
        <v>366</v>
      </c>
      <c r="E140" s="10" t="s">
        <v>18</v>
      </c>
      <c r="F140" s="10" t="s">
        <v>367</v>
      </c>
      <c r="G140" s="10">
        <f>VLOOKUP(B140:B287,'Остатки на корсчетах'!B$3:D$4956,2,FALSE)</f>
        <v>1711.7</v>
      </c>
      <c r="H140" s="10">
        <f>VLOOKUP(B140:B287,Сальдо!C$25:D$4010,2,FALSE)</f>
        <v>109.2</v>
      </c>
      <c r="I140" s="10">
        <f>VLOOKUP(B140:B287,'Факторы ликвидности'!C$5:L$684,2,FALSE)</f>
        <v>20.3</v>
      </c>
      <c r="J140" s="10">
        <f>VLOOKUP(B140:B287,'Факторы ликвидности'!C$5:L$684,3,FALSE)</f>
        <v>32.1</v>
      </c>
      <c r="K140" s="10">
        <f>VLOOKUP(B140:B287,'Факторы ликвидности'!C$5:L$684,4,FALSE)</f>
        <v>1.8</v>
      </c>
      <c r="L140" s="10">
        <f>VLOOKUP(B140:B287,'Факторы ликвидности'!C$5:L$684,5,FALSE)</f>
        <v>0</v>
      </c>
      <c r="M140" s="10">
        <f>VLOOKUP(B140:B287,'Факторы ликвидности'!C$5:L$684,6,FALSE)</f>
        <v>0.1</v>
      </c>
      <c r="N140" s="10">
        <f>VLOOKUP(B140:B287,'Факторы ликвидности'!C$5:L$684,7,FALSE)</f>
        <v>14.1</v>
      </c>
      <c r="O140" s="10">
        <f>VLOOKUP(B140:B287,'Факторы ликвидности'!C$5:L$684,8,FALSE)</f>
        <v>0</v>
      </c>
      <c r="P140" s="10">
        <f>VLOOKUP(B140:B287,'Факторы ликвидности'!C$5:L$684,10,FALSE)</f>
        <v>-12</v>
      </c>
    </row>
    <row r="141" spans="2:16" x14ac:dyDescent="0.3">
      <c r="B141" s="9">
        <v>43711</v>
      </c>
      <c r="C141" s="10" t="s">
        <v>280</v>
      </c>
      <c r="D141" s="10" t="s">
        <v>368</v>
      </c>
      <c r="E141" s="10" t="s">
        <v>18</v>
      </c>
      <c r="F141" s="10" t="s">
        <v>369</v>
      </c>
      <c r="G141" s="10">
        <f>VLOOKUP(B141:B288,'Остатки на корсчетах'!B$3:D$4956,2,FALSE)</f>
        <v>2300.9</v>
      </c>
      <c r="H141" s="10">
        <f>VLOOKUP(B141:B288,Сальдо!C$25:D$4010,2,FALSE)</f>
        <v>190.2</v>
      </c>
      <c r="I141" s="10">
        <f>VLOOKUP(B141:B288,'Факторы ликвидности'!C$5:L$684,2,FALSE)</f>
        <v>-2.2999999999999998</v>
      </c>
      <c r="J141" s="10">
        <f>VLOOKUP(B141:B288,'Факторы ликвидности'!C$5:L$684,3,FALSE)</f>
        <v>292.2</v>
      </c>
      <c r="K141" s="10">
        <f>VLOOKUP(B141:B288,'Факторы ликвидности'!C$5:L$684,4,FALSE)</f>
        <v>10.6</v>
      </c>
      <c r="L141" s="10">
        <f>VLOOKUP(B141:B288,'Факторы ликвидности'!C$5:L$684,5,FALSE)</f>
        <v>0</v>
      </c>
      <c r="M141" s="10">
        <f>VLOOKUP(B141:B288,'Факторы ликвидности'!C$5:L$684,6,FALSE)</f>
        <v>100.6</v>
      </c>
      <c r="N141" s="10">
        <f>VLOOKUP(B141:B288,'Факторы ликвидности'!C$5:L$684,7,FALSE)</f>
        <v>21.7</v>
      </c>
      <c r="O141" s="10">
        <f>VLOOKUP(B141:B288,'Факторы ликвидности'!C$5:L$684,8,FALSE)</f>
        <v>0</v>
      </c>
      <c r="P141" s="10">
        <f>VLOOKUP(B141:B288,'Факторы ликвидности'!C$5:L$684,10,FALSE)</f>
        <v>-578.79999999999995</v>
      </c>
    </row>
    <row r="142" spans="2:16" x14ac:dyDescent="0.3">
      <c r="B142" s="9">
        <v>43718</v>
      </c>
      <c r="C142" s="10" t="s">
        <v>370</v>
      </c>
      <c r="D142" s="10" t="s">
        <v>371</v>
      </c>
      <c r="E142" s="10" t="s">
        <v>18</v>
      </c>
      <c r="F142" s="10" t="s">
        <v>372</v>
      </c>
      <c r="G142" s="10">
        <f>VLOOKUP(B142:B289,'Остатки на корсчетах'!B$3:D$4956,2,FALSE)</f>
        <v>2368.3000000000002</v>
      </c>
      <c r="H142" s="10">
        <f>VLOOKUP(B142:B289,Сальдо!C$25:D$4010,2,FALSE)</f>
        <v>160</v>
      </c>
      <c r="I142" s="10">
        <f>VLOOKUP(B142:B289,'Факторы ликвидности'!C$5:L$684,2,FALSE)</f>
        <v>-11.8</v>
      </c>
      <c r="J142" s="10">
        <f>VLOOKUP(B142:B289,'Факторы ликвидности'!C$5:L$684,3,FALSE)</f>
        <v>-38.4</v>
      </c>
      <c r="K142" s="10">
        <f>VLOOKUP(B142:B289,'Факторы ликвидности'!C$5:L$684,4,FALSE)</f>
        <v>8.1999999999999993</v>
      </c>
      <c r="L142" s="10">
        <f>VLOOKUP(B142:B289,'Факторы ликвидности'!C$5:L$684,5,FALSE)</f>
        <v>0</v>
      </c>
      <c r="M142" s="10">
        <f>VLOOKUP(B142:B289,'Факторы ликвидности'!C$5:L$684,6,FALSE)</f>
        <v>-100.3</v>
      </c>
      <c r="N142" s="10">
        <f>VLOOKUP(B142:B289,'Факторы ликвидности'!C$5:L$684,7,FALSE)</f>
        <v>11.6</v>
      </c>
      <c r="O142" s="10">
        <f>VLOOKUP(B142:B289,'Факторы ликвидности'!C$5:L$684,8,FALSE)</f>
        <v>0</v>
      </c>
      <c r="P142" s="10">
        <f>VLOOKUP(B142:B289,'Факторы ликвидности'!C$5:L$684,10,FALSE)</f>
        <v>16.5</v>
      </c>
    </row>
    <row r="143" spans="2:16" x14ac:dyDescent="0.3">
      <c r="B143" s="9">
        <v>43725</v>
      </c>
      <c r="C143" s="10" t="s">
        <v>373</v>
      </c>
      <c r="D143" s="10" t="s">
        <v>374</v>
      </c>
      <c r="E143" s="10" t="s">
        <v>18</v>
      </c>
      <c r="F143" s="10" t="s">
        <v>375</v>
      </c>
      <c r="G143" s="10">
        <f>VLOOKUP(B143:B290,'Остатки на корсчетах'!B$3:D$4956,2,FALSE)</f>
        <v>2637.7</v>
      </c>
      <c r="H143" s="10">
        <f>VLOOKUP(B143:B290,Сальдо!C$25:D$4010,2,FALSE)</f>
        <v>141.80000000000001</v>
      </c>
      <c r="I143" s="10">
        <f>VLOOKUP(B143:B290,'Факторы ликвидности'!C$5:L$684,2,FALSE)</f>
        <v>6.4</v>
      </c>
      <c r="J143" s="10">
        <f>VLOOKUP(B143:B290,'Факторы ликвидности'!C$5:L$684,3,FALSE)</f>
        <v>48.8</v>
      </c>
      <c r="K143" s="10">
        <f>VLOOKUP(B143:B290,'Факторы ликвидности'!C$5:L$684,4,FALSE)</f>
        <v>0.2</v>
      </c>
      <c r="L143" s="10">
        <f>VLOOKUP(B143:B290,'Факторы ликвидности'!C$5:L$684,5,FALSE)</f>
        <v>0</v>
      </c>
      <c r="M143" s="10">
        <f>VLOOKUP(B143:B290,'Факторы ликвидности'!C$5:L$684,6,FALSE)</f>
        <v>-0.5</v>
      </c>
      <c r="N143" s="10">
        <f>VLOOKUP(B143:B290,'Факторы ликвидности'!C$5:L$684,7,FALSE)</f>
        <v>11.7</v>
      </c>
      <c r="O143" s="10">
        <f>VLOOKUP(B143:B290,'Факторы ликвидности'!C$5:L$684,8,FALSE)</f>
        <v>-13.3</v>
      </c>
      <c r="P143" s="10">
        <f>VLOOKUP(B143:B290,'Факторы ликвидности'!C$5:L$684,10,FALSE)</f>
        <v>34.5</v>
      </c>
    </row>
    <row r="144" spans="2:16" x14ac:dyDescent="0.3">
      <c r="B144" s="9">
        <v>43732</v>
      </c>
      <c r="C144" s="10" t="s">
        <v>110</v>
      </c>
      <c r="D144" s="10" t="s">
        <v>376</v>
      </c>
      <c r="E144" s="10" t="s">
        <v>18</v>
      </c>
      <c r="F144" s="10" t="s">
        <v>377</v>
      </c>
      <c r="G144" s="10">
        <f>VLOOKUP(B144:B291,'Остатки на корсчетах'!B$3:D$4956,2,FALSE)</f>
        <v>2730</v>
      </c>
      <c r="H144" s="10">
        <f>VLOOKUP(B144:B291,Сальдо!C$25:D$4010,2,FALSE)</f>
        <v>130.80000000000001</v>
      </c>
      <c r="I144" s="10">
        <f>VLOOKUP(B144:B291,'Факторы ликвидности'!C$5:L$684,2,FALSE)</f>
        <v>27.5</v>
      </c>
      <c r="J144" s="10">
        <f>VLOOKUP(B144:B291,'Факторы ликвидности'!C$5:L$684,3,FALSE)</f>
        <v>-166.8</v>
      </c>
      <c r="K144" s="10">
        <f>VLOOKUP(B144:B291,'Факторы ликвидности'!C$5:L$684,4,FALSE)</f>
        <v>13.9</v>
      </c>
      <c r="L144" s="10">
        <f>VLOOKUP(B144:B291,'Факторы ликвидности'!C$5:L$684,5,FALSE)</f>
        <v>0</v>
      </c>
      <c r="M144" s="10">
        <f>VLOOKUP(B144:B291,'Факторы ликвидности'!C$5:L$684,6,FALSE)</f>
        <v>0.2</v>
      </c>
      <c r="N144" s="10">
        <f>VLOOKUP(B144:B291,'Факторы ликвидности'!C$5:L$684,7,FALSE)</f>
        <v>11.7</v>
      </c>
      <c r="O144" s="10">
        <f>VLOOKUP(B144:B291,'Факторы ликвидности'!C$5:L$684,8,FALSE)</f>
        <v>0</v>
      </c>
      <c r="P144" s="10">
        <f>VLOOKUP(B144:B291,'Факторы ликвидности'!C$5:L$684,10,FALSE)</f>
        <v>-6.2</v>
      </c>
    </row>
    <row r="145" spans="2:16" x14ac:dyDescent="0.3">
      <c r="B145" s="9">
        <v>43739</v>
      </c>
      <c r="C145" s="10" t="s">
        <v>107</v>
      </c>
      <c r="D145" s="10" t="s">
        <v>53</v>
      </c>
      <c r="E145" s="10" t="s">
        <v>18</v>
      </c>
      <c r="F145" s="10" t="s">
        <v>378</v>
      </c>
      <c r="G145" s="10">
        <f>VLOOKUP(B145:B292,'Остатки на корсчетах'!B$3:D$4956,2,FALSE)</f>
        <v>2671.2</v>
      </c>
      <c r="H145" s="10">
        <f>VLOOKUP(B145:B292,Сальдо!C$25:D$4010,2,FALSE)</f>
        <v>135</v>
      </c>
      <c r="I145" s="10">
        <f>VLOOKUP(B145:B292,'Факторы ликвидности'!C$5:L$684,2,FALSE)</f>
        <v>17.399999999999999</v>
      </c>
      <c r="J145" s="10">
        <f>VLOOKUP(B145:B292,'Факторы ликвидности'!C$5:L$684,3,FALSE)</f>
        <v>190.4</v>
      </c>
      <c r="K145" s="10">
        <f>VLOOKUP(B145:B292,'Факторы ликвидности'!C$5:L$684,4,FALSE)</f>
        <v>10.6</v>
      </c>
      <c r="L145" s="10">
        <f>VLOOKUP(B145:B292,'Факторы ликвидности'!C$5:L$684,5,FALSE)</f>
        <v>0</v>
      </c>
      <c r="M145" s="10">
        <f>VLOOKUP(B145:B292,'Факторы ликвидности'!C$5:L$684,6,FALSE)</f>
        <v>100</v>
      </c>
      <c r="N145" s="10">
        <f>VLOOKUP(B145:B292,'Факторы ликвидности'!C$5:L$684,7,FALSE)</f>
        <v>11.8</v>
      </c>
      <c r="O145" s="10">
        <f>VLOOKUP(B145:B292,'Факторы ликвидности'!C$5:L$684,8,FALSE)</f>
        <v>0</v>
      </c>
      <c r="P145" s="10">
        <f>VLOOKUP(B145:B292,'Факторы ликвидности'!C$5:L$684,10,FALSE)</f>
        <v>-468</v>
      </c>
    </row>
    <row r="146" spans="2:16" x14ac:dyDescent="0.3">
      <c r="B146" s="9">
        <v>43746</v>
      </c>
      <c r="C146" s="10" t="s">
        <v>93</v>
      </c>
      <c r="D146" s="10" t="s">
        <v>379</v>
      </c>
      <c r="E146" s="10" t="s">
        <v>18</v>
      </c>
      <c r="F146" s="10" t="s">
        <v>380</v>
      </c>
      <c r="G146" s="10">
        <f>VLOOKUP(B146:B293,'Остатки на корсчетах'!B$3:D$4956,2,FALSE)</f>
        <v>2315.3000000000002</v>
      </c>
      <c r="H146" s="10">
        <f>VLOOKUP(B146:B293,Сальдо!C$25:D$4010,2,FALSE)</f>
        <v>293.60000000000002</v>
      </c>
      <c r="I146" s="10">
        <f>VLOOKUP(B146:B293,'Факторы ликвидности'!C$5:L$684,2,FALSE)</f>
        <v>1.5</v>
      </c>
      <c r="J146" s="10">
        <f>VLOOKUP(B146:B293,'Факторы ликвидности'!C$5:L$684,3,FALSE)</f>
        <v>129</v>
      </c>
      <c r="K146" s="10">
        <f>VLOOKUP(B146:B293,'Факторы ликвидности'!C$5:L$684,4,FALSE)</f>
        <v>15</v>
      </c>
      <c r="L146" s="10">
        <f>VLOOKUP(B146:B293,'Факторы ликвидности'!C$5:L$684,5,FALSE)</f>
        <v>0</v>
      </c>
      <c r="M146" s="10">
        <f>VLOOKUP(B146:B293,'Факторы ликвидности'!C$5:L$684,6,FALSE)</f>
        <v>64</v>
      </c>
      <c r="N146" s="10">
        <f>VLOOKUP(B146:B293,'Факторы ликвидности'!C$5:L$684,7,FALSE)</f>
        <v>12</v>
      </c>
      <c r="O146" s="10">
        <f>VLOOKUP(B146:B293,'Факторы ликвидности'!C$5:L$684,8,FALSE)</f>
        <v>0</v>
      </c>
      <c r="P146" s="10">
        <f>VLOOKUP(B146:B293,'Факторы ликвидности'!C$5:L$684,10,FALSE)</f>
        <v>-223.9</v>
      </c>
    </row>
    <row r="147" spans="2:16" x14ac:dyDescent="0.3">
      <c r="B147" s="9">
        <v>43753</v>
      </c>
      <c r="C147" s="10" t="s">
        <v>381</v>
      </c>
      <c r="D147" s="10" t="s">
        <v>382</v>
      </c>
      <c r="E147" s="10" t="s">
        <v>18</v>
      </c>
      <c r="F147" s="10" t="s">
        <v>383</v>
      </c>
      <c r="G147" s="10">
        <f>VLOOKUP(B147:B294,'Остатки на корсчетах'!B$3:D$4956,2,FALSE)</f>
        <v>2415.8000000000002</v>
      </c>
      <c r="H147" s="10">
        <f>VLOOKUP(B147:B294,Сальдо!C$25:D$4010,2,FALSE)</f>
        <v>129.80000000000001</v>
      </c>
      <c r="I147" s="10">
        <f>VLOOKUP(B147:B294,'Факторы ликвидности'!C$5:L$684,2,FALSE)</f>
        <v>-7.7</v>
      </c>
      <c r="J147" s="10">
        <f>VLOOKUP(B147:B294,'Факторы ликвидности'!C$5:L$684,3,FALSE)</f>
        <v>277.2</v>
      </c>
      <c r="K147" s="10">
        <f>VLOOKUP(B147:B294,'Факторы ликвидности'!C$5:L$684,4,FALSE)</f>
        <v>139.4</v>
      </c>
      <c r="L147" s="10">
        <f>VLOOKUP(B147:B294,'Факторы ликвидности'!C$5:L$684,5,FALSE)</f>
        <v>0</v>
      </c>
      <c r="M147" s="10">
        <f>VLOOKUP(B147:B294,'Факторы ликвидности'!C$5:L$684,6,FALSE)</f>
        <v>200</v>
      </c>
      <c r="N147" s="10">
        <f>VLOOKUP(B147:B294,'Факторы ликвидности'!C$5:L$684,7,FALSE)</f>
        <v>18.600000000000001</v>
      </c>
      <c r="O147" s="10">
        <f>VLOOKUP(B147:B294,'Факторы ликвидности'!C$5:L$684,8,FALSE)</f>
        <v>-0.4</v>
      </c>
      <c r="P147" s="10">
        <f>VLOOKUP(B147:B294,'Факторы ликвидности'!C$5:L$684,10,FALSE)</f>
        <v>17</v>
      </c>
    </row>
    <row r="148" spans="2:16" x14ac:dyDescent="0.3">
      <c r="B148" s="9">
        <v>43760</v>
      </c>
      <c r="C148" s="10" t="s">
        <v>231</v>
      </c>
      <c r="D148" s="10" t="s">
        <v>384</v>
      </c>
      <c r="E148" s="10" t="s">
        <v>18</v>
      </c>
      <c r="F148" s="10" t="s">
        <v>192</v>
      </c>
      <c r="G148" s="10">
        <f>VLOOKUP(B148:B295,'Остатки на корсчетах'!B$3:D$4956,2,FALSE)</f>
        <v>2559.5</v>
      </c>
      <c r="H148" s="10">
        <f>VLOOKUP(B148:B295,Сальдо!C$25:D$4010,2,FALSE)</f>
        <v>124.7</v>
      </c>
      <c r="I148" s="10">
        <f>VLOOKUP(B148:B295,'Факторы ликвидности'!C$5:L$684,2,FALSE)</f>
        <v>27.7</v>
      </c>
      <c r="J148" s="10">
        <f>VLOOKUP(B148:B295,'Факторы ликвидности'!C$5:L$684,3,FALSE)</f>
        <v>34.700000000000003</v>
      </c>
      <c r="K148" s="10">
        <f>VLOOKUP(B148:B295,'Факторы ликвидности'!C$5:L$684,4,FALSE)</f>
        <v>16.100000000000001</v>
      </c>
      <c r="L148" s="10">
        <f>VLOOKUP(B148:B295,'Факторы ликвидности'!C$5:L$684,5,FALSE)</f>
        <v>0</v>
      </c>
      <c r="M148" s="10">
        <f>VLOOKUP(B148:B295,'Факторы ликвидности'!C$5:L$684,6,FALSE)</f>
        <v>0</v>
      </c>
      <c r="N148" s="10">
        <f>VLOOKUP(B148:B295,'Факторы ликвидности'!C$5:L$684,7,FALSE)</f>
        <v>12</v>
      </c>
      <c r="O148" s="10">
        <f>VLOOKUP(B148:B295,'Факторы ликвидности'!C$5:L$684,8,FALSE)</f>
        <v>0</v>
      </c>
      <c r="P148" s="10">
        <f>VLOOKUP(B148:B295,'Факторы ликвидности'!C$5:L$684,10,FALSE)</f>
        <v>-10.199999999999999</v>
      </c>
    </row>
    <row r="149" spans="2:16" x14ac:dyDescent="0.3">
      <c r="B149" s="11">
        <v>43767</v>
      </c>
      <c r="C149" s="12" t="s">
        <v>385</v>
      </c>
      <c r="D149" s="12" t="s">
        <v>386</v>
      </c>
      <c r="E149" s="12" t="s">
        <v>18</v>
      </c>
      <c r="F149" s="12" t="s">
        <v>387</v>
      </c>
      <c r="G149" s="12">
        <f>VLOOKUP(B149:B296,'Остатки на корсчетах'!B$3:D$4956,2,FALSE)</f>
        <v>1635.5</v>
      </c>
      <c r="H149" s="12" t="e">
        <f>VLOOKUP(B149:B296,Сальдо!C$25:D$4010,2,FALSE)</f>
        <v>#N/A</v>
      </c>
      <c r="I149" s="12">
        <f>VLOOKUP(B149:B296,'Факторы ликвидности'!C$5:L$684,2,FALSE)</f>
        <v>20.6</v>
      </c>
      <c r="J149" s="12">
        <f>VLOOKUP(B149:B296,'Факторы ликвидности'!C$5:L$684,3,FALSE)</f>
        <v>303.10000000000002</v>
      </c>
      <c r="K149" s="12">
        <f>VLOOKUP(B149:B296,'Факторы ликвидности'!C$5:L$684,4,FALSE)</f>
        <v>2</v>
      </c>
      <c r="L149" s="12">
        <f>VLOOKUP(B149:B296,'Факторы ликвидности'!C$5:L$684,5,FALSE)</f>
        <v>0</v>
      </c>
      <c r="M149" s="12">
        <f>VLOOKUP(B149:B296,'Факторы ликвидности'!C$5:L$684,6,FALSE)</f>
        <v>150</v>
      </c>
      <c r="N149" s="12">
        <f>VLOOKUP(B149:B296,'Факторы ликвидности'!C$5:L$684,7,FALSE)</f>
        <v>12</v>
      </c>
      <c r="O149" s="12">
        <f>VLOOKUP(B149:B296,'Факторы ликвидности'!C$5:L$684,8,FALSE)</f>
        <v>0</v>
      </c>
      <c r="P149" s="12">
        <f>VLOOKUP(B149:B296,'Факторы ликвидности'!C$5:L$684,10,FALSE)</f>
        <v>2.6</v>
      </c>
    </row>
    <row r="150" spans="2:16" x14ac:dyDescent="0.3">
      <c r="B150" s="11">
        <v>43774</v>
      </c>
      <c r="C150" s="12" t="s">
        <v>271</v>
      </c>
      <c r="D150" s="12" t="s">
        <v>388</v>
      </c>
      <c r="E150" s="12" t="s">
        <v>18</v>
      </c>
      <c r="F150" s="12" t="s">
        <v>389</v>
      </c>
      <c r="G150" s="12">
        <f>VLOOKUP(B150:B297,'Остатки на корсчетах'!B$3:D$4956,2,FALSE)</f>
        <v>2961.6</v>
      </c>
      <c r="H150" s="12" t="e">
        <f>VLOOKUP(B150:B297,Сальдо!C$25:D$4010,2,FALSE)</f>
        <v>#N/A</v>
      </c>
      <c r="I150" s="12">
        <f>VLOOKUP(B150:B297,'Факторы ликвидности'!C$5:L$684,2,FALSE)</f>
        <v>25.1</v>
      </c>
      <c r="J150" s="12">
        <f>VLOOKUP(B150:B297,'Факторы ликвидности'!C$5:L$684,3,FALSE)</f>
        <v>81.8</v>
      </c>
      <c r="K150" s="12">
        <f>VLOOKUP(B150:B297,'Факторы ликвидности'!C$5:L$684,4,FALSE)</f>
        <v>0</v>
      </c>
      <c r="L150" s="12">
        <f>VLOOKUP(B150:B297,'Факторы ликвидности'!C$5:L$684,5,FALSE)</f>
        <v>20</v>
      </c>
      <c r="M150" s="12">
        <f>VLOOKUP(B150:B297,'Факторы ликвидности'!C$5:L$684,6,FALSE)</f>
        <v>0.1</v>
      </c>
      <c r="N150" s="12">
        <f>VLOOKUP(B150:B297,'Факторы ликвидности'!C$5:L$684,7,FALSE)</f>
        <v>12.1</v>
      </c>
      <c r="O150" s="12">
        <f>VLOOKUP(B150:B297,'Факторы ликвидности'!C$5:L$684,8,FALSE)</f>
        <v>0</v>
      </c>
      <c r="P150" s="12">
        <f>VLOOKUP(B150:B297,'Факторы ликвидности'!C$5:L$684,10,FALSE)</f>
        <v>-1438.9</v>
      </c>
    </row>
    <row r="151" spans="2:16" x14ac:dyDescent="0.3">
      <c r="B151" s="11">
        <v>43781</v>
      </c>
      <c r="C151" s="12" t="s">
        <v>116</v>
      </c>
      <c r="D151" s="12" t="s">
        <v>368</v>
      </c>
      <c r="E151" s="12" t="s">
        <v>18</v>
      </c>
      <c r="F151" s="12" t="s">
        <v>390</v>
      </c>
      <c r="G151" s="12">
        <f>VLOOKUP(B151:B298,'Остатки на корсчетах'!B$3:D$4956,2,FALSE)</f>
        <v>2598.1</v>
      </c>
      <c r="H151" s="12" t="e">
        <f>VLOOKUP(B151:B298,Сальдо!C$25:D$4010,2,FALSE)</f>
        <v>#N/A</v>
      </c>
      <c r="I151" s="12">
        <f>VLOOKUP(B151:B298,'Факторы ликвидности'!C$5:L$684,2,FALSE)</f>
        <v>-17.5</v>
      </c>
      <c r="J151" s="12">
        <f>VLOOKUP(B151:B298,'Факторы ликвидности'!C$5:L$684,3,FALSE)</f>
        <v>75.599999999999994</v>
      </c>
      <c r="K151" s="12">
        <f>VLOOKUP(B151:B298,'Факторы ликвидности'!C$5:L$684,4,FALSE)</f>
        <v>0</v>
      </c>
      <c r="L151" s="12">
        <f>VLOOKUP(B151:B298,'Факторы ликвидности'!C$5:L$684,5,FALSE)</f>
        <v>0</v>
      </c>
      <c r="M151" s="12">
        <f>VLOOKUP(B151:B298,'Факторы ликвидности'!C$5:L$684,6,FALSE)</f>
        <v>-0.2</v>
      </c>
      <c r="N151" s="12">
        <f>VLOOKUP(B151:B298,'Факторы ликвидности'!C$5:L$684,7,FALSE)</f>
        <v>22.1</v>
      </c>
      <c r="O151" s="12">
        <f>VLOOKUP(B151:B298,'Факторы ликвидности'!C$5:L$684,8,FALSE)</f>
        <v>0</v>
      </c>
      <c r="P151" s="12">
        <f>VLOOKUP(B151:B298,'Факторы ликвидности'!C$5:L$684,10,FALSE)</f>
        <v>5.0999999999999996</v>
      </c>
    </row>
    <row r="152" spans="2:16" x14ac:dyDescent="0.3">
      <c r="B152" s="11">
        <v>43788</v>
      </c>
      <c r="C152" s="12" t="s">
        <v>326</v>
      </c>
      <c r="D152" s="12" t="s">
        <v>327</v>
      </c>
      <c r="E152" s="12" t="s">
        <v>18</v>
      </c>
      <c r="F152" s="12" t="s">
        <v>328</v>
      </c>
      <c r="G152" s="12">
        <f>VLOOKUP(B152:B299,'Остатки на корсчетах'!B$3:D$4956,2,FALSE)</f>
        <v>2424</v>
      </c>
      <c r="H152" s="12" t="e">
        <f>VLOOKUP(B152:B299,Сальдо!C$25:D$4010,2,FALSE)</f>
        <v>#N/A</v>
      </c>
      <c r="I152" s="12">
        <f>VLOOKUP(B152:B299,'Факторы ликвидности'!C$5:L$684,2,FALSE)</f>
        <v>7.3</v>
      </c>
      <c r="J152" s="12">
        <f>VLOOKUP(B152:B299,'Факторы ликвидности'!C$5:L$684,3,FALSE)</f>
        <v>57.3</v>
      </c>
      <c r="K152" s="12">
        <f>VLOOKUP(B152:B299,'Факторы ликвидности'!C$5:L$684,4,FALSE)</f>
        <v>21.2</v>
      </c>
      <c r="L152" s="12">
        <f>VLOOKUP(B152:B299,'Факторы ликвидности'!C$5:L$684,5,FALSE)</f>
        <v>0</v>
      </c>
      <c r="M152" s="12">
        <f>VLOOKUP(B152:B299,'Факторы ликвидности'!C$5:L$684,6,FALSE)</f>
        <v>-0.3</v>
      </c>
      <c r="N152" s="12">
        <f>VLOOKUP(B152:B299,'Факторы ликвидности'!C$5:L$684,7,FALSE)</f>
        <v>14.2</v>
      </c>
      <c r="O152" s="12">
        <f>VLOOKUP(B152:B299,'Факторы ликвидности'!C$5:L$684,8,FALSE)</f>
        <v>-4</v>
      </c>
      <c r="P152" s="12">
        <f>VLOOKUP(B152:B299,'Факторы ликвидности'!C$5:L$684,10,FALSE)</f>
        <v>10.8</v>
      </c>
    </row>
  </sheetData>
  <mergeCells count="13">
    <mergeCell ref="C2:F2"/>
    <mergeCell ref="G2:P2"/>
    <mergeCell ref="B3:B4"/>
    <mergeCell ref="P3:P4"/>
    <mergeCell ref="C3:C4"/>
    <mergeCell ref="D3:D4"/>
    <mergeCell ref="E3:E4"/>
    <mergeCell ref="F3:F4"/>
    <mergeCell ref="J3:N3"/>
    <mergeCell ref="G3:G4"/>
    <mergeCell ref="H3:H4"/>
    <mergeCell ref="I3:I4"/>
    <mergeCell ref="O3:O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3936-08C0-4DB4-BEB3-63B5D97246E6}">
  <dimension ref="B1:P147"/>
  <sheetViews>
    <sheetView zoomScale="40" zoomScaleNormal="40" workbookViewId="0">
      <selection activeCell="I18" sqref="I18"/>
    </sheetView>
  </sheetViews>
  <sheetFormatPr defaultRowHeight="14.4" x14ac:dyDescent="0.3"/>
  <cols>
    <col min="2" max="16" width="30.6640625" customWidth="1"/>
  </cols>
  <sheetData>
    <row r="1" spans="2:16" ht="15" thickBot="1" x14ac:dyDescent="0.35"/>
    <row r="2" spans="2:16" ht="15" thickBot="1" x14ac:dyDescent="0.35">
      <c r="C2" s="38" t="s">
        <v>393</v>
      </c>
      <c r="D2" s="39"/>
      <c r="E2" s="39"/>
      <c r="F2" s="40"/>
      <c r="G2" s="30" t="s">
        <v>394</v>
      </c>
      <c r="H2" s="31"/>
      <c r="I2" s="31"/>
      <c r="J2" s="31"/>
      <c r="K2" s="31"/>
      <c r="L2" s="31"/>
      <c r="M2" s="31"/>
      <c r="N2" s="31"/>
      <c r="O2" s="31"/>
      <c r="P2" s="32"/>
    </row>
    <row r="3" spans="2:16" ht="15" customHeight="1" x14ac:dyDescent="0.3">
      <c r="B3" s="51"/>
      <c r="C3" s="42" t="s">
        <v>14</v>
      </c>
      <c r="D3" s="44" t="s">
        <v>5</v>
      </c>
      <c r="E3" s="46" t="s">
        <v>7</v>
      </c>
      <c r="F3" s="48" t="s">
        <v>15</v>
      </c>
      <c r="G3" s="33" t="s">
        <v>391</v>
      </c>
      <c r="H3" s="33" t="s">
        <v>3</v>
      </c>
      <c r="I3" s="35" t="s">
        <v>4</v>
      </c>
      <c r="J3" s="50" t="s">
        <v>5</v>
      </c>
      <c r="K3" s="50"/>
      <c r="L3" s="50"/>
      <c r="M3" s="50"/>
      <c r="N3" s="50"/>
      <c r="O3" s="25" t="s">
        <v>7</v>
      </c>
      <c r="P3" s="27" t="s">
        <v>9</v>
      </c>
    </row>
    <row r="4" spans="2:16" ht="57.6" x14ac:dyDescent="0.3">
      <c r="B4" s="52"/>
      <c r="C4" s="43"/>
      <c r="D4" s="45"/>
      <c r="E4" s="47"/>
      <c r="F4" s="49"/>
      <c r="G4" s="34"/>
      <c r="H4" s="34"/>
      <c r="I4" s="36"/>
      <c r="J4" s="13" t="s">
        <v>392</v>
      </c>
      <c r="K4" s="13" t="s">
        <v>10</v>
      </c>
      <c r="L4" s="13" t="s">
        <v>11</v>
      </c>
      <c r="M4" s="13" t="s">
        <v>12</v>
      </c>
      <c r="N4" s="13" t="s">
        <v>13</v>
      </c>
      <c r="O4" s="26"/>
      <c r="P4" s="28"/>
    </row>
    <row r="5" spans="2:16" x14ac:dyDescent="0.3">
      <c r="B5" s="9">
        <v>42745</v>
      </c>
      <c r="C5" s="10" t="s">
        <v>16</v>
      </c>
      <c r="D5" s="10" t="s">
        <v>17</v>
      </c>
      <c r="E5" s="10" t="s">
        <v>18</v>
      </c>
      <c r="F5" s="10" t="s">
        <v>19</v>
      </c>
      <c r="G5" s="10">
        <f>VLOOKUP(B5:B147,'Остатки на корсчетах'!B$3:D$4956,2,FALSE)</f>
        <v>1567.9</v>
      </c>
      <c r="H5" s="10">
        <f>VLOOKUP(B5:B147,Сальдо!C$25:D$4010,2,FALSE)</f>
        <v>5.77</v>
      </c>
      <c r="I5" s="10" t="e">
        <f>VLOOKUP(B5:B147,'Факторы ликвидности'!C$5:L$684,2,FALSE)</f>
        <v>#N/A</v>
      </c>
      <c r="J5" s="10" t="e">
        <f>VLOOKUP(B5:B147,'Факторы ликвидности'!C$5:L$684,3,FALSE)</f>
        <v>#N/A</v>
      </c>
      <c r="K5" s="10" t="e">
        <f>VLOOKUP(B5:B147,'Факторы ликвидности'!C$5:L$684,4,FALSE)</f>
        <v>#N/A</v>
      </c>
      <c r="L5" s="10" t="e">
        <f>VLOOKUP(B5:B147,'Факторы ликвидности'!C$5:L$684,5,FALSE)</f>
        <v>#N/A</v>
      </c>
      <c r="M5" s="10" t="e">
        <f>VLOOKUP(B5:B147,'Факторы ликвидности'!C$5:L$684,6,FALSE)</f>
        <v>#N/A</v>
      </c>
      <c r="N5" s="10" t="e">
        <f>VLOOKUP(B5:B147,'Факторы ликвидности'!C$5:L$684,7,FALSE)</f>
        <v>#N/A</v>
      </c>
      <c r="O5" s="10" t="e">
        <f>VLOOKUP(B5:B147,'Факторы ликвидности'!C$5:L$684,8,FALSE)</f>
        <v>#N/A</v>
      </c>
      <c r="P5" s="10" t="e">
        <f>VLOOKUP(B5:B147,'Факторы ликвидности'!C$5:L$684,10,FALSE)</f>
        <v>#N/A</v>
      </c>
    </row>
    <row r="6" spans="2:16" x14ac:dyDescent="0.3">
      <c r="B6" s="9">
        <v>42752</v>
      </c>
      <c r="C6" s="10" t="s">
        <v>20</v>
      </c>
      <c r="D6" s="10" t="s">
        <v>21</v>
      </c>
      <c r="E6" s="10" t="s">
        <v>18</v>
      </c>
      <c r="F6" s="10" t="s">
        <v>22</v>
      </c>
      <c r="G6" s="10">
        <f>VLOOKUP(B6:B148,'Остатки на корсчетах'!B$3:D$4956,2,FALSE)</f>
        <v>2217.1</v>
      </c>
      <c r="H6" s="10">
        <f>VLOOKUP(B6:B148,Сальдо!C$25:D$4010,2,FALSE)</f>
        <v>45</v>
      </c>
      <c r="I6" s="10" t="e">
        <f>VLOOKUP(B6:B148,'Факторы ликвидности'!C$5:L$684,2,FALSE)</f>
        <v>#N/A</v>
      </c>
      <c r="J6" s="10" t="e">
        <f>VLOOKUP(B6:B148,'Факторы ликвидности'!C$5:L$684,3,FALSE)</f>
        <v>#N/A</v>
      </c>
      <c r="K6" s="10" t="e">
        <f>VLOOKUP(B6:B148,'Факторы ликвидности'!C$5:L$684,4,FALSE)</f>
        <v>#N/A</v>
      </c>
      <c r="L6" s="10" t="e">
        <f>VLOOKUP(B6:B148,'Факторы ликвидности'!C$5:L$684,5,FALSE)</f>
        <v>#N/A</v>
      </c>
      <c r="M6" s="10" t="e">
        <f>VLOOKUP(B6:B148,'Факторы ликвидности'!C$5:L$684,6,FALSE)</f>
        <v>#N/A</v>
      </c>
      <c r="N6" s="10" t="e">
        <f>VLOOKUP(B6:B148,'Факторы ликвидности'!C$5:L$684,7,FALSE)</f>
        <v>#N/A</v>
      </c>
      <c r="O6" s="10" t="e">
        <f>VLOOKUP(B6:B148,'Факторы ликвидности'!C$5:L$684,8,FALSE)</f>
        <v>#N/A</v>
      </c>
      <c r="P6" s="10" t="e">
        <f>VLOOKUP(B6:B148,'Факторы ликвидности'!C$5:L$684,10,FALSE)</f>
        <v>#N/A</v>
      </c>
    </row>
    <row r="7" spans="2:16" x14ac:dyDescent="0.3">
      <c r="B7" s="9">
        <v>42759</v>
      </c>
      <c r="C7" s="10" t="s">
        <v>23</v>
      </c>
      <c r="D7" s="10" t="s">
        <v>24</v>
      </c>
      <c r="E7" s="10" t="s">
        <v>18</v>
      </c>
      <c r="F7" s="10" t="s">
        <v>25</v>
      </c>
      <c r="G7" s="10">
        <f>VLOOKUP(B7:B149,'Остатки на корсчетах'!B$3:D$4956,2,FALSE)</f>
        <v>1940.2</v>
      </c>
      <c r="H7" s="10">
        <f>VLOOKUP(B7:B149,Сальдо!C$25:D$4010,2,FALSE)</f>
        <v>159.1</v>
      </c>
      <c r="I7" s="10" t="e">
        <f>VLOOKUP(B7:B149,'Факторы ликвидности'!C$5:L$684,2,FALSE)</f>
        <v>#N/A</v>
      </c>
      <c r="J7" s="10" t="e">
        <f>VLOOKUP(B7:B149,'Факторы ликвидности'!C$5:L$684,3,FALSE)</f>
        <v>#N/A</v>
      </c>
      <c r="K7" s="10" t="e">
        <f>VLOOKUP(B7:B149,'Факторы ликвидности'!C$5:L$684,4,FALSE)</f>
        <v>#N/A</v>
      </c>
      <c r="L7" s="10" t="e">
        <f>VLOOKUP(B7:B149,'Факторы ликвидности'!C$5:L$684,5,FALSE)</f>
        <v>#N/A</v>
      </c>
      <c r="M7" s="10" t="e">
        <f>VLOOKUP(B7:B149,'Факторы ликвидности'!C$5:L$684,6,FALSE)</f>
        <v>#N/A</v>
      </c>
      <c r="N7" s="10" t="e">
        <f>VLOOKUP(B7:B149,'Факторы ликвидности'!C$5:L$684,7,FALSE)</f>
        <v>#N/A</v>
      </c>
      <c r="O7" s="10" t="e">
        <f>VLOOKUP(B7:B149,'Факторы ликвидности'!C$5:L$684,8,FALSE)</f>
        <v>#N/A</v>
      </c>
      <c r="P7" s="10" t="e">
        <f>VLOOKUP(B7:B149,'Факторы ликвидности'!C$5:L$684,10,FALSE)</f>
        <v>#N/A</v>
      </c>
    </row>
    <row r="8" spans="2:16" x14ac:dyDescent="0.3">
      <c r="B8" s="9">
        <v>42766</v>
      </c>
      <c r="C8" s="10" t="s">
        <v>18</v>
      </c>
      <c r="D8" s="10" t="s">
        <v>26</v>
      </c>
      <c r="E8" s="10" t="s">
        <v>18</v>
      </c>
      <c r="F8" s="10" t="s">
        <v>27</v>
      </c>
      <c r="G8" s="10">
        <f>VLOOKUP(B8:B150,'Остатки на корсчетах'!B$3:D$4956,2,FALSE)</f>
        <v>1481.7</v>
      </c>
      <c r="H8" s="10">
        <f>VLOOKUP(B8:B150,Сальдо!C$25:D$4010,2,FALSE)</f>
        <v>28.1</v>
      </c>
      <c r="I8" s="10" t="e">
        <f>VLOOKUP(B8:B150,'Факторы ликвидности'!C$5:L$684,2,FALSE)</f>
        <v>#N/A</v>
      </c>
      <c r="J8" s="10" t="e">
        <f>VLOOKUP(B8:B150,'Факторы ликвидности'!C$5:L$684,3,FALSE)</f>
        <v>#N/A</v>
      </c>
      <c r="K8" s="10" t="e">
        <f>VLOOKUP(B8:B150,'Факторы ликвидности'!C$5:L$684,4,FALSE)</f>
        <v>#N/A</v>
      </c>
      <c r="L8" s="10" t="e">
        <f>VLOOKUP(B8:B150,'Факторы ликвидности'!C$5:L$684,5,FALSE)</f>
        <v>#N/A</v>
      </c>
      <c r="M8" s="10" t="e">
        <f>VLOOKUP(B8:B150,'Факторы ликвидности'!C$5:L$684,6,FALSE)</f>
        <v>#N/A</v>
      </c>
      <c r="N8" s="10" t="e">
        <f>VLOOKUP(B8:B150,'Факторы ликвидности'!C$5:L$684,7,FALSE)</f>
        <v>#N/A</v>
      </c>
      <c r="O8" s="10" t="e">
        <f>VLOOKUP(B8:B150,'Факторы ликвидности'!C$5:L$684,8,FALSE)</f>
        <v>#N/A</v>
      </c>
      <c r="P8" s="10" t="e">
        <f>VLOOKUP(B8:B150,'Факторы ликвидности'!C$5:L$684,10,FALSE)</f>
        <v>#N/A</v>
      </c>
    </row>
    <row r="9" spans="2:16" x14ac:dyDescent="0.3">
      <c r="B9" s="9">
        <v>42773</v>
      </c>
      <c r="C9" s="10" t="s">
        <v>28</v>
      </c>
      <c r="D9" s="10" t="s">
        <v>29</v>
      </c>
      <c r="E9" s="10" t="s">
        <v>18</v>
      </c>
      <c r="F9" s="10" t="s">
        <v>30</v>
      </c>
      <c r="G9" s="10">
        <f>VLOOKUP(B9:B151,'Остатки на корсчетах'!B$3:D$4956,2,FALSE)</f>
        <v>2013.4</v>
      </c>
      <c r="H9" s="10">
        <f>VLOOKUP(B9:B151,Сальдо!C$25:D$4010,2,FALSE)</f>
        <v>199.1</v>
      </c>
      <c r="I9" s="10" t="e">
        <f>VLOOKUP(B9:B151,'Факторы ликвидности'!C$5:L$684,2,FALSE)</f>
        <v>#N/A</v>
      </c>
      <c r="J9" s="10" t="e">
        <f>VLOOKUP(B9:B151,'Факторы ликвидности'!C$5:L$684,3,FALSE)</f>
        <v>#N/A</v>
      </c>
      <c r="K9" s="10" t="e">
        <f>VLOOKUP(B9:B151,'Факторы ликвидности'!C$5:L$684,4,FALSE)</f>
        <v>#N/A</v>
      </c>
      <c r="L9" s="10" t="e">
        <f>VLOOKUP(B9:B151,'Факторы ликвидности'!C$5:L$684,5,FALSE)</f>
        <v>#N/A</v>
      </c>
      <c r="M9" s="10" t="e">
        <f>VLOOKUP(B9:B151,'Факторы ликвидности'!C$5:L$684,6,FALSE)</f>
        <v>#N/A</v>
      </c>
      <c r="N9" s="10" t="e">
        <f>VLOOKUP(B9:B151,'Факторы ликвидности'!C$5:L$684,7,FALSE)</f>
        <v>#N/A</v>
      </c>
      <c r="O9" s="10" t="e">
        <f>VLOOKUP(B9:B151,'Факторы ликвидности'!C$5:L$684,8,FALSE)</f>
        <v>#N/A</v>
      </c>
      <c r="P9" s="10" t="e">
        <f>VLOOKUP(B9:B151,'Факторы ликвидности'!C$5:L$684,10,FALSE)</f>
        <v>#N/A</v>
      </c>
    </row>
    <row r="10" spans="2:16" x14ac:dyDescent="0.3">
      <c r="B10" s="9">
        <v>42780</v>
      </c>
      <c r="C10" s="10" t="s">
        <v>31</v>
      </c>
      <c r="D10" s="10" t="s">
        <v>32</v>
      </c>
      <c r="E10" s="10" t="s">
        <v>33</v>
      </c>
      <c r="F10" s="10" t="s">
        <v>34</v>
      </c>
      <c r="G10" s="10">
        <f>VLOOKUP(B10:B152,'Остатки на корсчетах'!B$3:D$4956,2,FALSE)</f>
        <v>1923.8</v>
      </c>
      <c r="H10" s="10">
        <f>VLOOKUP(B10:B152,Сальдо!C$25:D$4010,2,FALSE)</f>
        <v>112.2</v>
      </c>
      <c r="I10" s="10" t="e">
        <f>VLOOKUP(B10:B152,'Факторы ликвидности'!C$5:L$684,2,FALSE)</f>
        <v>#N/A</v>
      </c>
      <c r="J10" s="10" t="e">
        <f>VLOOKUP(B10:B152,'Факторы ликвидности'!C$5:L$684,3,FALSE)</f>
        <v>#N/A</v>
      </c>
      <c r="K10" s="10" t="e">
        <f>VLOOKUP(B10:B152,'Факторы ликвидности'!C$5:L$684,4,FALSE)</f>
        <v>#N/A</v>
      </c>
      <c r="L10" s="10" t="e">
        <f>VLOOKUP(B10:B152,'Факторы ликвидности'!C$5:L$684,5,FALSE)</f>
        <v>#N/A</v>
      </c>
      <c r="M10" s="10" t="e">
        <f>VLOOKUP(B10:B152,'Факторы ликвидности'!C$5:L$684,6,FALSE)</f>
        <v>#N/A</v>
      </c>
      <c r="N10" s="10" t="e">
        <f>VLOOKUP(B10:B152,'Факторы ликвидности'!C$5:L$684,7,FALSE)</f>
        <v>#N/A</v>
      </c>
      <c r="O10" s="10" t="e">
        <f>VLOOKUP(B10:B152,'Факторы ликвидности'!C$5:L$684,8,FALSE)</f>
        <v>#N/A</v>
      </c>
      <c r="P10" s="10" t="e">
        <f>VLOOKUP(B10:B152,'Факторы ликвидности'!C$5:L$684,10,FALSE)</f>
        <v>#N/A</v>
      </c>
    </row>
    <row r="11" spans="2:16" x14ac:dyDescent="0.3">
      <c r="B11" s="9">
        <v>42787</v>
      </c>
      <c r="C11" s="10" t="s">
        <v>35</v>
      </c>
      <c r="D11" s="10" t="s">
        <v>36</v>
      </c>
      <c r="E11" s="10" t="s">
        <v>18</v>
      </c>
      <c r="F11" s="10" t="s">
        <v>37</v>
      </c>
      <c r="G11" s="10">
        <f>VLOOKUP(B11:B153,'Остатки на корсчетах'!B$3:D$4956,2,FALSE)</f>
        <v>2014</v>
      </c>
      <c r="H11" s="10">
        <f>VLOOKUP(B11:B153,Сальдо!C$25:D$4010,2,FALSE)</f>
        <v>104.2</v>
      </c>
      <c r="I11" s="10" t="e">
        <f>VLOOKUP(B11:B153,'Факторы ликвидности'!C$5:L$684,2,FALSE)</f>
        <v>#N/A</v>
      </c>
      <c r="J11" s="10" t="e">
        <f>VLOOKUP(B11:B153,'Факторы ликвидности'!C$5:L$684,3,FALSE)</f>
        <v>#N/A</v>
      </c>
      <c r="K11" s="10" t="e">
        <f>VLOOKUP(B11:B153,'Факторы ликвидности'!C$5:L$684,4,FALSE)</f>
        <v>#N/A</v>
      </c>
      <c r="L11" s="10" t="e">
        <f>VLOOKUP(B11:B153,'Факторы ликвидности'!C$5:L$684,5,FALSE)</f>
        <v>#N/A</v>
      </c>
      <c r="M11" s="10" t="e">
        <f>VLOOKUP(B11:B153,'Факторы ликвидности'!C$5:L$684,6,FALSE)</f>
        <v>#N/A</v>
      </c>
      <c r="N11" s="10" t="e">
        <f>VLOOKUP(B11:B153,'Факторы ликвидности'!C$5:L$684,7,FALSE)</f>
        <v>#N/A</v>
      </c>
      <c r="O11" s="10" t="e">
        <f>VLOOKUP(B11:B153,'Факторы ликвидности'!C$5:L$684,8,FALSE)</f>
        <v>#N/A</v>
      </c>
      <c r="P11" s="10" t="e">
        <f>VLOOKUP(B11:B153,'Факторы ликвидности'!C$5:L$684,10,FALSE)</f>
        <v>#N/A</v>
      </c>
    </row>
    <row r="12" spans="2:16" x14ac:dyDescent="0.3">
      <c r="B12" s="9">
        <v>42794</v>
      </c>
      <c r="C12" s="10" t="s">
        <v>38</v>
      </c>
      <c r="D12" s="10" t="s">
        <v>39</v>
      </c>
      <c r="E12" s="10" t="s">
        <v>18</v>
      </c>
      <c r="F12" s="10" t="s">
        <v>30</v>
      </c>
      <c r="G12" s="10">
        <f>VLOOKUP(B12:B154,'Остатки на корсчетах'!B$3:D$4956,2,FALSE)</f>
        <v>1989.7</v>
      </c>
      <c r="H12" s="10">
        <f>VLOOKUP(B12:B154,Сальдо!C$25:D$4010,2,FALSE)</f>
        <v>87.7</v>
      </c>
      <c r="I12" s="10">
        <f>VLOOKUP(B12:B154,'Факторы ликвидности'!C$5:L$684,2,FALSE)</f>
        <v>43.7</v>
      </c>
      <c r="J12" s="10">
        <f>VLOOKUP(B12:B154,'Факторы ликвидности'!C$5:L$684,3,FALSE)</f>
        <v>-386.7</v>
      </c>
      <c r="K12" s="10">
        <f>VLOOKUP(B12:B154,'Факторы ликвидности'!C$5:L$684,4,FALSE)</f>
        <v>8.6</v>
      </c>
      <c r="L12" s="10">
        <f>VLOOKUP(B12:B154,'Факторы ликвидности'!C$5:L$684,5,FALSE)</f>
        <v>0</v>
      </c>
      <c r="M12" s="10">
        <f>VLOOKUP(B12:B154,'Факторы ликвидности'!C$5:L$684,6,FALSE)</f>
        <v>-351</v>
      </c>
      <c r="N12" s="10">
        <f>VLOOKUP(B12:B154,'Факторы ликвидности'!C$5:L$684,7,FALSE)</f>
        <v>6.4</v>
      </c>
      <c r="O12" s="10">
        <f>VLOOKUP(B12:B154,'Факторы ликвидности'!C$5:L$684,8,FALSE)</f>
        <v>0</v>
      </c>
      <c r="P12" s="10">
        <f>VLOOKUP(B12:B154,'Факторы ликвидности'!C$5:L$684,10,FALSE)</f>
        <v>383.6</v>
      </c>
    </row>
    <row r="13" spans="2:16" x14ac:dyDescent="0.3">
      <c r="B13" s="9">
        <v>42801</v>
      </c>
      <c r="C13" s="10" t="s">
        <v>40</v>
      </c>
      <c r="D13" s="10" t="s">
        <v>41</v>
      </c>
      <c r="E13" s="10" t="s">
        <v>18</v>
      </c>
      <c r="F13" s="10" t="s">
        <v>42</v>
      </c>
      <c r="G13" s="10">
        <f>VLOOKUP(B13:B155,'Остатки на корсчетах'!B$3:D$4956,2,FALSE)</f>
        <v>1881.6</v>
      </c>
      <c r="H13" s="10">
        <f>VLOOKUP(B13:B155,Сальдо!C$25:D$4010,2,FALSE)</f>
        <v>207.9</v>
      </c>
      <c r="I13" s="10">
        <f>VLOOKUP(B13:B155,'Факторы ликвидности'!C$5:L$684,2,FALSE)</f>
        <v>-34.299999999999997</v>
      </c>
      <c r="J13" s="10">
        <f>VLOOKUP(B13:B155,'Факторы ликвидности'!C$5:L$684,3,FALSE)</f>
        <v>-11.4</v>
      </c>
      <c r="K13" s="10">
        <f>VLOOKUP(B13:B155,'Факторы ликвидности'!C$5:L$684,4,FALSE)</f>
        <v>0</v>
      </c>
      <c r="L13" s="10">
        <f>VLOOKUP(B13:B155,'Факторы ликвидности'!C$5:L$684,5,FALSE)</f>
        <v>0</v>
      </c>
      <c r="M13" s="10">
        <f>VLOOKUP(B13:B155,'Факторы ликвидности'!C$5:L$684,6,FALSE)</f>
        <v>-100.5</v>
      </c>
      <c r="N13" s="10">
        <f>VLOOKUP(B13:B155,'Факторы ликвидности'!C$5:L$684,7,FALSE)</f>
        <v>6.2</v>
      </c>
      <c r="O13" s="10">
        <f>VLOOKUP(B13:B155,'Факторы ликвидности'!C$5:L$684,8,FALSE)</f>
        <v>0</v>
      </c>
      <c r="P13" s="10">
        <f>VLOOKUP(B13:B155,'Факторы ликвидности'!C$5:L$684,10,FALSE)</f>
        <v>134.5</v>
      </c>
    </row>
    <row r="14" spans="2:16" x14ac:dyDescent="0.3">
      <c r="B14" s="9">
        <v>42808</v>
      </c>
      <c r="C14" s="10" t="s">
        <v>43</v>
      </c>
      <c r="D14" s="10" t="s">
        <v>44</v>
      </c>
      <c r="E14" s="10" t="s">
        <v>18</v>
      </c>
      <c r="F14" s="10" t="s">
        <v>45</v>
      </c>
      <c r="G14" s="10">
        <f>VLOOKUP(B14:B156,'Остатки на корсчетах'!B$3:D$4956,2,FALSE)</f>
        <v>2033.4</v>
      </c>
      <c r="H14" s="10">
        <f>VLOOKUP(B14:B156,Сальдо!C$25:D$4010,2,FALSE)</f>
        <v>123.1</v>
      </c>
      <c r="I14" s="10">
        <f>VLOOKUP(B14:B156,'Факторы ликвидности'!C$5:L$684,2,FALSE)</f>
        <v>-12.1</v>
      </c>
      <c r="J14" s="10">
        <f>VLOOKUP(B14:B156,'Факторы ликвидности'!C$5:L$684,3,FALSE)</f>
        <v>-195.2</v>
      </c>
      <c r="K14" s="10">
        <f>VLOOKUP(B14:B156,'Факторы ликвидности'!C$5:L$684,4,FALSE)</f>
        <v>11.9</v>
      </c>
      <c r="L14" s="10">
        <f>VLOOKUP(B14:B156,'Факторы ликвидности'!C$5:L$684,5,FALSE)</f>
        <v>0</v>
      </c>
      <c r="M14" s="10">
        <f>VLOOKUP(B14:B156,'Факторы ликвидности'!C$5:L$684,6,FALSE)</f>
        <v>-154.6</v>
      </c>
      <c r="N14" s="10">
        <f>VLOOKUP(B14:B156,'Факторы ликвидности'!C$5:L$684,7,FALSE)</f>
        <v>3.2</v>
      </c>
      <c r="O14" s="10">
        <f>VLOOKUP(B14:B156,'Факторы ликвидности'!C$5:L$684,8,FALSE)</f>
        <v>0</v>
      </c>
      <c r="P14" s="10">
        <f>VLOOKUP(B14:B156,'Факторы ликвидности'!C$5:L$684,10,FALSE)</f>
        <v>-0.7</v>
      </c>
    </row>
    <row r="15" spans="2:16" x14ac:dyDescent="0.3">
      <c r="B15" s="9">
        <v>42815</v>
      </c>
      <c r="C15" s="10" t="s">
        <v>46</v>
      </c>
      <c r="D15" s="10" t="s">
        <v>47</v>
      </c>
      <c r="E15" s="10" t="s">
        <v>18</v>
      </c>
      <c r="F15" s="10" t="s">
        <v>48</v>
      </c>
      <c r="G15" s="10">
        <f>VLOOKUP(B15:B157,'Остатки на корсчетах'!B$3:D$4956,2,FALSE)</f>
        <v>1786.5</v>
      </c>
      <c r="H15" s="10">
        <f>VLOOKUP(B15:B157,Сальдо!C$25:D$4010,2,FALSE)</f>
        <v>147.80000000000001</v>
      </c>
      <c r="I15" s="10">
        <f>VLOOKUP(B15:B157,'Факторы ликвидности'!C$5:L$684,2,FALSE)</f>
        <v>35.1</v>
      </c>
      <c r="J15" s="10">
        <f>VLOOKUP(B15:B157,'Факторы ликвидности'!C$5:L$684,3,FALSE)</f>
        <v>181.6</v>
      </c>
      <c r="K15" s="10">
        <f>VLOOKUP(B15:B157,'Факторы ликвидности'!C$5:L$684,4,FALSE)</f>
        <v>5.4</v>
      </c>
      <c r="L15" s="10">
        <f>VLOOKUP(B15:B157,'Факторы ликвидности'!C$5:L$684,5,FALSE)</f>
        <v>0</v>
      </c>
      <c r="M15" s="10">
        <f>VLOOKUP(B15:B157,'Факторы ликвидности'!C$5:L$684,6,FALSE)</f>
        <v>143.1</v>
      </c>
      <c r="N15" s="10">
        <f>VLOOKUP(B15:B157,'Факторы ликвидности'!C$5:L$684,7,FALSE)</f>
        <v>3.2</v>
      </c>
      <c r="O15" s="10">
        <f>VLOOKUP(B15:B157,'Факторы ликвидности'!C$5:L$684,8,FALSE)</f>
        <v>0</v>
      </c>
      <c r="P15" s="10">
        <f>VLOOKUP(B15:B157,'Факторы ликвидности'!C$5:L$684,10,FALSE)</f>
        <v>1.6</v>
      </c>
    </row>
    <row r="16" spans="2:16" x14ac:dyDescent="0.3">
      <c r="B16" s="9">
        <v>42822</v>
      </c>
      <c r="C16" s="10" t="s">
        <v>49</v>
      </c>
      <c r="D16" s="10" t="s">
        <v>50</v>
      </c>
      <c r="E16" s="10" t="s">
        <v>18</v>
      </c>
      <c r="F16" s="10" t="s">
        <v>51</v>
      </c>
      <c r="G16" s="10">
        <f>VLOOKUP(B16:B158,'Остатки на корсчетах'!B$3:D$4956,2,FALSE)</f>
        <v>1678</v>
      </c>
      <c r="H16" s="10">
        <f>VLOOKUP(B16:B158,Сальдо!C$25:D$4010,2,FALSE)</f>
        <v>110.2</v>
      </c>
      <c r="I16" s="10">
        <f>VLOOKUP(B16:B158,'Факторы ликвидности'!C$5:L$684,2,FALSE)</f>
        <v>30.9</v>
      </c>
      <c r="J16" s="10">
        <f>VLOOKUP(B16:B158,'Факторы ликвидности'!C$5:L$684,3,FALSE)</f>
        <v>-233.8</v>
      </c>
      <c r="K16" s="10">
        <f>VLOOKUP(B16:B158,'Факторы ликвидности'!C$5:L$684,4,FALSE)</f>
        <v>9.3000000000000007</v>
      </c>
      <c r="L16" s="10">
        <f>VLOOKUP(B16:B158,'Факторы ликвидности'!C$5:L$684,5,FALSE)</f>
        <v>0</v>
      </c>
      <c r="M16" s="10">
        <f>VLOOKUP(B16:B158,'Факторы ликвидности'!C$5:L$684,6,FALSE)</f>
        <v>6.6</v>
      </c>
      <c r="N16" s="10">
        <f>VLOOKUP(B16:B158,'Факторы ликвидности'!C$5:L$684,7,FALSE)</f>
        <v>3.2</v>
      </c>
      <c r="O16" s="10">
        <f>VLOOKUP(B16:B158,'Факторы ликвидности'!C$5:L$684,8,FALSE)</f>
        <v>0</v>
      </c>
      <c r="P16" s="10">
        <f>VLOOKUP(B16:B158,'Факторы ликвидности'!C$5:L$684,10,FALSE)</f>
        <v>83.5</v>
      </c>
    </row>
    <row r="17" spans="2:16" x14ac:dyDescent="0.3">
      <c r="B17" s="9">
        <v>42829</v>
      </c>
      <c r="C17" s="10" t="s">
        <v>52</v>
      </c>
      <c r="D17" s="10" t="s">
        <v>53</v>
      </c>
      <c r="E17" s="10" t="s">
        <v>18</v>
      </c>
      <c r="F17" s="10" t="s">
        <v>54</v>
      </c>
      <c r="G17" s="10">
        <f>VLOOKUP(B17:B159,'Остатки на корсчетах'!B$3:D$4956,2,FALSE)</f>
        <v>2172.9</v>
      </c>
      <c r="H17" s="10">
        <f>VLOOKUP(B17:B159,Сальдо!C$25:D$4010,2,FALSE)</f>
        <v>105</v>
      </c>
      <c r="I17" s="10">
        <f>VLOOKUP(B17:B159,'Факторы ликвидности'!C$5:L$684,2,FALSE)</f>
        <v>-0.6</v>
      </c>
      <c r="J17" s="10">
        <f>VLOOKUP(B17:B159,'Факторы ликвидности'!C$5:L$684,3,FALSE)</f>
        <v>65.900000000000006</v>
      </c>
      <c r="K17" s="10">
        <f>VLOOKUP(B17:B159,'Факторы ликвидности'!C$5:L$684,4,FALSE)</f>
        <v>10.1</v>
      </c>
      <c r="L17" s="10">
        <f>VLOOKUP(B17:B159,'Факторы ликвидности'!C$5:L$684,5,FALSE)</f>
        <v>0</v>
      </c>
      <c r="M17" s="10">
        <f>VLOOKUP(B17:B159,'Факторы ликвидности'!C$5:L$684,6,FALSE)</f>
        <v>19.7</v>
      </c>
      <c r="N17" s="10">
        <f>VLOOKUP(B17:B159,'Факторы ликвидности'!C$5:L$684,7,FALSE)</f>
        <v>3.2</v>
      </c>
      <c r="O17" s="10">
        <f>VLOOKUP(B17:B159,'Факторы ликвидности'!C$5:L$684,8,FALSE)</f>
        <v>0</v>
      </c>
      <c r="P17" s="10">
        <f>VLOOKUP(B17:B159,'Факторы ликвидности'!C$5:L$684,10,FALSE)</f>
        <v>-27.5</v>
      </c>
    </row>
    <row r="18" spans="2:16" x14ac:dyDescent="0.3">
      <c r="B18" s="9">
        <v>42836</v>
      </c>
      <c r="C18" s="10" t="s">
        <v>55</v>
      </c>
      <c r="D18" s="10" t="s">
        <v>56</v>
      </c>
      <c r="E18" s="10" t="s">
        <v>18</v>
      </c>
      <c r="F18" s="10" t="s">
        <v>57</v>
      </c>
      <c r="G18" s="10">
        <f>VLOOKUP(B18:B160,'Остатки на корсчетах'!B$3:D$4956,2,FALSE)</f>
        <v>1823.9</v>
      </c>
      <c r="H18" s="10">
        <f>VLOOKUP(B18:B160,Сальдо!C$25:D$4010,2,FALSE)</f>
        <v>603.5</v>
      </c>
      <c r="I18" s="10">
        <f>VLOOKUP(B18:B160,'Факторы ликвидности'!C$5:L$684,2,FALSE)</f>
        <v>-20.8</v>
      </c>
      <c r="J18" s="10">
        <f>VLOOKUP(B18:B160,'Факторы ликвидности'!C$5:L$684,3,FALSE)</f>
        <v>-116.1</v>
      </c>
      <c r="K18" s="10">
        <f>VLOOKUP(B18:B160,'Факторы ликвидности'!C$5:L$684,4,FALSE)</f>
        <v>0</v>
      </c>
      <c r="L18" s="10">
        <f>VLOOKUP(B18:B160,'Факторы ликвидности'!C$5:L$684,5,FALSE)</f>
        <v>0</v>
      </c>
      <c r="M18" s="10">
        <f>VLOOKUP(B18:B160,'Факторы ликвидности'!C$5:L$684,6,FALSE)</f>
        <v>-168.6</v>
      </c>
      <c r="N18" s="10">
        <f>VLOOKUP(B18:B160,'Факторы ликвидности'!C$5:L$684,7,FALSE)</f>
        <v>3.5</v>
      </c>
      <c r="O18" s="10">
        <f>VLOOKUP(B18:B160,'Факторы ликвидности'!C$5:L$684,8,FALSE)</f>
        <v>0</v>
      </c>
      <c r="P18" s="10">
        <f>VLOOKUP(B18:B160,'Факторы ликвидности'!C$5:L$684,10,FALSE)</f>
        <v>205</v>
      </c>
    </row>
    <row r="19" spans="2:16" x14ac:dyDescent="0.3">
      <c r="B19" s="9">
        <v>42843</v>
      </c>
      <c r="C19" s="10" t="s">
        <v>58</v>
      </c>
      <c r="D19" s="10" t="s">
        <v>59</v>
      </c>
      <c r="E19" s="10" t="s">
        <v>18</v>
      </c>
      <c r="F19" s="10" t="s">
        <v>60</v>
      </c>
      <c r="G19" s="10">
        <f>VLOOKUP(B19:B161,'Остатки на корсчетах'!B$3:D$4956,2,FALSE)</f>
        <v>1714.6</v>
      </c>
      <c r="H19" s="10">
        <f>VLOOKUP(B19:B161,Сальдо!C$25:D$4010,2,FALSE)</f>
        <v>79.099999999999994</v>
      </c>
      <c r="I19" s="10">
        <f>VLOOKUP(B19:B161,'Факторы ликвидности'!C$5:L$684,2,FALSE)</f>
        <v>11</v>
      </c>
      <c r="J19" s="10">
        <f>VLOOKUP(B19:B161,'Факторы ликвидности'!C$5:L$684,3,FALSE)</f>
        <v>212.4</v>
      </c>
      <c r="K19" s="10">
        <f>VLOOKUP(B19:B161,'Факторы ликвидности'!C$5:L$684,4,FALSE)</f>
        <v>176.9</v>
      </c>
      <c r="L19" s="10">
        <f>VLOOKUP(B19:B161,'Факторы ликвидности'!C$5:L$684,5,FALSE)</f>
        <v>0</v>
      </c>
      <c r="M19" s="10">
        <f>VLOOKUP(B19:B161,'Факторы ликвидности'!C$5:L$684,6,FALSE)</f>
        <v>32.200000000000003</v>
      </c>
      <c r="N19" s="10">
        <f>VLOOKUP(B19:B161,'Факторы ликвидности'!C$5:L$684,7,FALSE)</f>
        <v>3.5</v>
      </c>
      <c r="O19" s="10">
        <f>VLOOKUP(B19:B161,'Факторы ликвидности'!C$5:L$684,8,FALSE)</f>
        <v>-1.6</v>
      </c>
      <c r="P19" s="10">
        <f>VLOOKUP(B19:B161,'Факторы ликвидности'!C$5:L$684,10,FALSE)</f>
        <v>1.3</v>
      </c>
    </row>
    <row r="20" spans="2:16" x14ac:dyDescent="0.3">
      <c r="B20" s="9">
        <v>42850</v>
      </c>
      <c r="C20" s="10" t="s">
        <v>61</v>
      </c>
      <c r="D20" s="10" t="s">
        <v>62</v>
      </c>
      <c r="E20" s="10" t="s">
        <v>18</v>
      </c>
      <c r="F20" s="10" t="s">
        <v>63</v>
      </c>
      <c r="G20" s="10">
        <f>VLOOKUP(B20:B162,'Остатки на корсчетах'!B$3:D$4956,2,FALSE)</f>
        <v>1801.4</v>
      </c>
      <c r="H20" s="10">
        <f>VLOOKUP(B20:B162,Сальдо!C$25:D$4010,2,FALSE)</f>
        <v>87.3</v>
      </c>
      <c r="I20" s="10">
        <f>VLOOKUP(B20:B162,'Факторы ликвидности'!C$5:L$684,2,FALSE)</f>
        <v>18.5</v>
      </c>
      <c r="J20" s="10">
        <f>VLOOKUP(B20:B162,'Факторы ликвидности'!C$5:L$684,3,FALSE)</f>
        <v>-546.79999999999995</v>
      </c>
      <c r="K20" s="10">
        <f>VLOOKUP(B20:B162,'Факторы ликвидности'!C$5:L$684,4,FALSE)</f>
        <v>0</v>
      </c>
      <c r="L20" s="10">
        <f>VLOOKUP(B20:B162,'Факторы ликвидности'!C$5:L$684,5,FALSE)</f>
        <v>0</v>
      </c>
      <c r="M20" s="10">
        <f>VLOOKUP(B20:B162,'Факторы ликвидности'!C$5:L$684,6,FALSE)</f>
        <v>-57.2</v>
      </c>
      <c r="N20" s="10">
        <f>VLOOKUP(B20:B162,'Факторы ликвидности'!C$5:L$684,7,FALSE)</f>
        <v>3.5</v>
      </c>
      <c r="O20" s="10">
        <f>VLOOKUP(B20:B162,'Факторы ликвидности'!C$5:L$684,8,FALSE)</f>
        <v>-0.3</v>
      </c>
      <c r="P20" s="10">
        <f>VLOOKUP(B20:B162,'Факторы ликвидности'!C$5:L$684,10,FALSE)</f>
        <v>-42.8</v>
      </c>
    </row>
    <row r="21" spans="2:16" x14ac:dyDescent="0.3">
      <c r="B21" s="9">
        <v>42857</v>
      </c>
      <c r="C21" s="10" t="s">
        <v>64</v>
      </c>
      <c r="D21" s="10" t="s">
        <v>65</v>
      </c>
      <c r="E21" s="10" t="s">
        <v>18</v>
      </c>
      <c r="F21" s="10" t="s">
        <v>66</v>
      </c>
      <c r="G21" s="10">
        <f>VLOOKUP(B21:B163,'Остатки на корсчетах'!B$3:D$4956,2,FALSE)</f>
        <v>1785.2</v>
      </c>
      <c r="H21" s="10">
        <f>VLOOKUP(B21:B163,Сальдо!C$25:D$4010,2,FALSE)</f>
        <v>-153</v>
      </c>
      <c r="I21" s="10">
        <f>VLOOKUP(B21:B163,'Факторы ликвидности'!C$5:L$684,2,FALSE)</f>
        <v>44.9</v>
      </c>
      <c r="J21" s="10">
        <f>VLOOKUP(B21:B163,'Факторы ликвидности'!C$5:L$684,3,FALSE)</f>
        <v>257.7</v>
      </c>
      <c r="K21" s="10">
        <f>VLOOKUP(B21:B163,'Факторы ликвидности'!C$5:L$684,4,FALSE)</f>
        <v>0</v>
      </c>
      <c r="L21" s="10">
        <f>VLOOKUP(B21:B163,'Факторы ликвидности'!C$5:L$684,5,FALSE)</f>
        <v>0</v>
      </c>
      <c r="M21" s="10">
        <f>VLOOKUP(B21:B163,'Факторы ликвидности'!C$5:L$684,6,FALSE)</f>
        <v>252.2</v>
      </c>
      <c r="N21" s="10">
        <f>VLOOKUP(B21:B163,'Факторы ликвидности'!C$5:L$684,7,FALSE)</f>
        <v>3.5</v>
      </c>
      <c r="O21" s="10">
        <f>VLOOKUP(B21:B163,'Факторы ликвидности'!C$5:L$684,8,FALSE)</f>
        <v>0.1</v>
      </c>
      <c r="P21" s="10">
        <f>VLOOKUP(B21:B163,'Факторы ликвидности'!C$5:L$684,10,FALSE)</f>
        <v>-274.3</v>
      </c>
    </row>
    <row r="22" spans="2:16" x14ac:dyDescent="0.3">
      <c r="B22" s="9">
        <v>42860</v>
      </c>
      <c r="C22" s="10" t="s">
        <v>67</v>
      </c>
      <c r="D22" s="10" t="s">
        <v>68</v>
      </c>
      <c r="E22" s="10" t="s">
        <v>18</v>
      </c>
      <c r="F22" s="10" t="s">
        <v>69</v>
      </c>
      <c r="G22" s="10">
        <f>VLOOKUP(B22:B164,'Остатки на корсчетах'!B$3:D$4956,2,FALSE)</f>
        <v>2300.6999999999998</v>
      </c>
      <c r="H22" s="10">
        <f>VLOOKUP(B22:B164,Сальдо!C$25:D$4010,2,FALSE)</f>
        <v>73</v>
      </c>
      <c r="I22" s="10">
        <f>VLOOKUP(B22:B164,'Факторы ликвидности'!C$5:L$684,2,FALSE)</f>
        <v>-68.8</v>
      </c>
      <c r="J22" s="10">
        <f>VLOOKUP(B22:B164,'Факторы ликвидности'!C$5:L$684,3,FALSE)</f>
        <v>490.5</v>
      </c>
      <c r="K22" s="10">
        <f>VLOOKUP(B22:B164,'Факторы ликвидности'!C$5:L$684,4,FALSE)</f>
        <v>0</v>
      </c>
      <c r="L22" s="10">
        <f>VLOOKUP(B22:B164,'Факторы ликвидности'!C$5:L$684,5,FALSE)</f>
        <v>0</v>
      </c>
      <c r="M22" s="10">
        <f>VLOOKUP(B22:B164,'Факторы ликвидности'!C$5:L$684,6,FALSE)</f>
        <v>351</v>
      </c>
      <c r="N22" s="10">
        <f>VLOOKUP(B22:B164,'Факторы ликвидности'!C$5:L$684,7,FALSE)</f>
        <v>3.5</v>
      </c>
      <c r="O22" s="10">
        <f>VLOOKUP(B22:B164,'Факторы ликвидности'!C$5:L$684,8,FALSE)</f>
        <v>0</v>
      </c>
      <c r="P22" s="10">
        <f>VLOOKUP(B22:B164,'Факторы ликвидности'!C$5:L$684,10,FALSE)</f>
        <v>-23.9</v>
      </c>
    </row>
    <row r="23" spans="2:16" x14ac:dyDescent="0.3">
      <c r="B23" s="9">
        <v>42871</v>
      </c>
      <c r="C23" s="10" t="s">
        <v>43</v>
      </c>
      <c r="D23" s="10" t="s">
        <v>70</v>
      </c>
      <c r="E23" s="10" t="s">
        <v>18</v>
      </c>
      <c r="F23" s="10" t="s">
        <v>71</v>
      </c>
      <c r="G23" s="10">
        <f>VLOOKUP(B23:B165,'Остатки на корсчетах'!B$3:D$4956,2,FALSE)</f>
        <v>2232.4</v>
      </c>
      <c r="H23" s="10">
        <f>VLOOKUP(B23:B165,Сальдо!C$25:D$4010,2,FALSE)</f>
        <v>112.8</v>
      </c>
      <c r="I23" s="10">
        <f>VLOOKUP(B23:B165,'Факторы ликвидности'!C$5:L$684,2,FALSE)</f>
        <v>-2</v>
      </c>
      <c r="J23" s="10">
        <f>VLOOKUP(B23:B165,'Факторы ликвидности'!C$5:L$684,3,FALSE)</f>
        <v>67.400000000000006</v>
      </c>
      <c r="K23" s="10">
        <f>VLOOKUP(B23:B165,'Факторы ликвидности'!C$5:L$684,4,FALSE)</f>
        <v>8.4</v>
      </c>
      <c r="L23" s="10">
        <f>VLOOKUP(B23:B165,'Факторы ликвидности'!C$5:L$684,5,FALSE)</f>
        <v>0</v>
      </c>
      <c r="M23" s="10">
        <f>VLOOKUP(B23:B165,'Факторы ликвидности'!C$5:L$684,6,FALSE)</f>
        <v>2.7</v>
      </c>
      <c r="N23" s="10">
        <f>VLOOKUP(B23:B165,'Факторы ликвидности'!C$5:L$684,7,FALSE)</f>
        <v>0.4</v>
      </c>
      <c r="O23" s="10">
        <f>VLOOKUP(B23:B165,'Факторы ликвидности'!C$5:L$684,8,FALSE)</f>
        <v>0</v>
      </c>
      <c r="P23" s="10">
        <f>VLOOKUP(B23:B165,'Факторы ликвидности'!C$5:L$684,10,FALSE)</f>
        <v>-4.4000000000000004</v>
      </c>
    </row>
    <row r="24" spans="2:16" x14ac:dyDescent="0.3">
      <c r="B24" s="9">
        <v>42878</v>
      </c>
      <c r="C24" s="10" t="s">
        <v>72</v>
      </c>
      <c r="D24" s="10" t="s">
        <v>73</v>
      </c>
      <c r="E24" s="10" t="s">
        <v>18</v>
      </c>
      <c r="F24" s="10" t="s">
        <v>74</v>
      </c>
      <c r="G24" s="10">
        <f>VLOOKUP(B24:B166,'Остатки на корсчетах'!B$3:D$4956,2,FALSE)</f>
        <v>1874.1</v>
      </c>
      <c r="H24" s="10">
        <f>VLOOKUP(B24:B166,Сальдо!C$25:D$4010,2,FALSE)</f>
        <v>93.7</v>
      </c>
      <c r="I24" s="10">
        <f>VLOOKUP(B24:B166,'Факторы ликвидности'!C$5:L$684,2,FALSE)</f>
        <v>29.5</v>
      </c>
      <c r="J24" s="10">
        <f>VLOOKUP(B24:B166,'Факторы ликвидности'!C$5:L$684,3,FALSE)</f>
        <v>142.5</v>
      </c>
      <c r="K24" s="10">
        <f>VLOOKUP(B24:B166,'Факторы ликвидности'!C$5:L$684,4,FALSE)</f>
        <v>16.5</v>
      </c>
      <c r="L24" s="10">
        <f>VLOOKUP(B24:B166,'Факторы ликвидности'!C$5:L$684,5,FALSE)</f>
        <v>0</v>
      </c>
      <c r="M24" s="10">
        <f>VLOOKUP(B24:B166,'Факторы ликвидности'!C$5:L$684,6,FALSE)</f>
        <v>101.7</v>
      </c>
      <c r="N24" s="10">
        <f>VLOOKUP(B24:B166,'Факторы ликвидности'!C$5:L$684,7,FALSE)</f>
        <v>0.4</v>
      </c>
      <c r="O24" s="10">
        <f>VLOOKUP(B24:B166,'Факторы ликвидности'!C$5:L$684,8,FALSE)</f>
        <v>0</v>
      </c>
      <c r="P24" s="10">
        <f>VLOOKUP(B24:B166,'Факторы ликвидности'!C$5:L$684,10,FALSE)</f>
        <v>-39.4</v>
      </c>
    </row>
    <row r="25" spans="2:16" x14ac:dyDescent="0.3">
      <c r="B25" s="9">
        <v>42885</v>
      </c>
      <c r="C25" s="10" t="s">
        <v>75</v>
      </c>
      <c r="D25" s="10" t="s">
        <v>76</v>
      </c>
      <c r="E25" s="10" t="s">
        <v>18</v>
      </c>
      <c r="F25" s="10" t="s">
        <v>77</v>
      </c>
      <c r="G25" s="10">
        <f>VLOOKUP(B25:B167,'Остатки на корсчетах'!B$3:D$4956,2,FALSE)</f>
        <v>1489.1</v>
      </c>
      <c r="H25" s="10">
        <f>VLOOKUP(B25:B167,Сальдо!C$25:D$4010,2,FALSE)</f>
        <v>111.9</v>
      </c>
      <c r="I25" s="10">
        <f>VLOOKUP(B25:B167,'Факторы ликвидности'!C$5:L$684,2,FALSE)</f>
        <v>27.1</v>
      </c>
      <c r="J25" s="10">
        <f>VLOOKUP(B25:B167,'Факторы ликвидности'!C$5:L$684,3,FALSE)</f>
        <v>111.5</v>
      </c>
      <c r="K25" s="10">
        <f>VLOOKUP(B25:B167,'Факторы ликвидности'!C$5:L$684,4,FALSE)</f>
        <v>7.4</v>
      </c>
      <c r="L25" s="10">
        <f>VLOOKUP(B25:B167,'Факторы ликвидности'!C$5:L$684,5,FALSE)</f>
        <v>0</v>
      </c>
      <c r="M25" s="10">
        <f>VLOOKUP(B25:B167,'Факторы ликвидности'!C$5:L$684,6,FALSE)</f>
        <v>11.7</v>
      </c>
      <c r="N25" s="10">
        <f>VLOOKUP(B25:B167,'Факторы ликвидности'!C$5:L$684,7,FALSE)</f>
        <v>0.8</v>
      </c>
      <c r="O25" s="10">
        <f>VLOOKUP(B25:B167,'Факторы ликвидности'!C$5:L$684,8,FALSE)</f>
        <v>0</v>
      </c>
      <c r="P25" s="10">
        <f>VLOOKUP(B25:B167,'Факторы ликвидности'!C$5:L$684,10,FALSE)</f>
        <v>16.2</v>
      </c>
    </row>
    <row r="26" spans="2:16" x14ac:dyDescent="0.3">
      <c r="B26" s="9">
        <v>42892</v>
      </c>
      <c r="C26" s="10" t="s">
        <v>78</v>
      </c>
      <c r="D26" s="10" t="s">
        <v>79</v>
      </c>
      <c r="E26" s="10" t="s">
        <v>18</v>
      </c>
      <c r="F26" s="10" t="s">
        <v>80</v>
      </c>
      <c r="G26" s="10">
        <f>VLOOKUP(B26:B168,'Остатки на корсчетах'!B$3:D$4956,2,FALSE)</f>
        <v>2006.2</v>
      </c>
      <c r="H26" s="10">
        <f>VLOOKUP(B26:B168,Сальдо!C$25:D$4010,2,FALSE)</f>
        <v>-1.7</v>
      </c>
      <c r="I26" s="10">
        <f>VLOOKUP(B26:B168,'Факторы ликвидности'!C$5:L$684,2,FALSE)</f>
        <v>-8.6999999999999993</v>
      </c>
      <c r="J26" s="10">
        <f>VLOOKUP(B26:B168,'Факторы ликвидности'!C$5:L$684,3,FALSE)</f>
        <v>57.3</v>
      </c>
      <c r="K26" s="10">
        <f>VLOOKUP(B26:B168,'Факторы ликвидности'!C$5:L$684,4,FALSE)</f>
        <v>0</v>
      </c>
      <c r="L26" s="10">
        <f>VLOOKUP(B26:B168,'Факторы ликвидности'!C$5:L$684,5,FALSE)</f>
        <v>0</v>
      </c>
      <c r="M26" s="10">
        <f>VLOOKUP(B26:B168,'Факторы ликвидности'!C$5:L$684,6,FALSE)</f>
        <v>-0.1</v>
      </c>
      <c r="N26" s="10">
        <f>VLOOKUP(B26:B168,'Факторы ликвидности'!C$5:L$684,7,FALSE)</f>
        <v>0.4</v>
      </c>
      <c r="O26" s="10">
        <f>VLOOKUP(B26:B168,'Факторы ликвидности'!C$5:L$684,8,FALSE)</f>
        <v>0</v>
      </c>
      <c r="P26" s="10">
        <f>VLOOKUP(B26:B168,'Факторы ликвидности'!C$5:L$684,10,FALSE)</f>
        <v>326</v>
      </c>
    </row>
    <row r="27" spans="2:16" x14ac:dyDescent="0.3">
      <c r="B27" s="9">
        <v>42899</v>
      </c>
      <c r="C27" s="10" t="s">
        <v>81</v>
      </c>
      <c r="D27" s="10" t="s">
        <v>82</v>
      </c>
      <c r="E27" s="10" t="s">
        <v>18</v>
      </c>
      <c r="F27" s="10" t="s">
        <v>83</v>
      </c>
      <c r="G27" s="10">
        <f>VLOOKUP(B27:B169,'Остатки на корсчетах'!B$3:D$4956,2,FALSE)</f>
        <v>1746.2</v>
      </c>
      <c r="H27" s="10">
        <f>VLOOKUP(B27:B169,Сальдо!C$25:D$4010,2,FALSE)</f>
        <v>123.3</v>
      </c>
      <c r="I27" s="10">
        <f>VLOOKUP(B27:B169,'Факторы ликвидности'!C$5:L$684,2,FALSE)</f>
        <v>19.600000000000001</v>
      </c>
      <c r="J27" s="10">
        <f>VLOOKUP(B27:B169,'Факторы ликвидности'!C$5:L$684,3,FALSE)</f>
        <v>210.5</v>
      </c>
      <c r="K27" s="10">
        <f>VLOOKUP(B27:B169,'Факторы ликвидности'!C$5:L$684,4,FALSE)</f>
        <v>165.5</v>
      </c>
      <c r="L27" s="10">
        <f>VLOOKUP(B27:B169,'Факторы ликвидности'!C$5:L$684,5,FALSE)</f>
        <v>0</v>
      </c>
      <c r="M27" s="10">
        <f>VLOOKUP(B27:B169,'Факторы ликвидности'!C$5:L$684,6,FALSE)</f>
        <v>45.3</v>
      </c>
      <c r="N27" s="10">
        <f>VLOOKUP(B27:B169,'Факторы ликвидности'!C$5:L$684,7,FALSE)</f>
        <v>2.1</v>
      </c>
      <c r="O27" s="10">
        <f>VLOOKUP(B27:B169,'Факторы ликвидности'!C$5:L$684,8,FALSE)</f>
        <v>0.1</v>
      </c>
      <c r="P27" s="10">
        <f>VLOOKUP(B27:B169,'Факторы ликвидности'!C$5:L$684,10,FALSE)</f>
        <v>9.6999999999999993</v>
      </c>
    </row>
    <row r="28" spans="2:16" x14ac:dyDescent="0.3">
      <c r="B28" s="9">
        <v>42906</v>
      </c>
      <c r="C28" s="10" t="s">
        <v>84</v>
      </c>
      <c r="D28" s="10" t="s">
        <v>85</v>
      </c>
      <c r="E28" s="10" t="s">
        <v>18</v>
      </c>
      <c r="F28" s="10" t="s">
        <v>86</v>
      </c>
      <c r="G28" s="10">
        <f>VLOOKUP(B28:B170,'Остатки на корсчетах'!B$3:D$4956,2,FALSE)</f>
        <v>1939.2</v>
      </c>
      <c r="H28" s="10">
        <f>VLOOKUP(B28:B170,Сальдо!C$25:D$4010,2,FALSE)</f>
        <v>76.2</v>
      </c>
      <c r="I28" s="10">
        <f>VLOOKUP(B28:B170,'Факторы ликвидности'!C$5:L$684,2,FALSE)</f>
        <v>16.7</v>
      </c>
      <c r="J28" s="10">
        <f>VLOOKUP(B28:B170,'Факторы ликвидности'!C$5:L$684,3,FALSE)</f>
        <v>249.7</v>
      </c>
      <c r="K28" s="10">
        <f>VLOOKUP(B28:B170,'Факторы ликвидности'!C$5:L$684,4,FALSE)</f>
        <v>0</v>
      </c>
      <c r="L28" s="10">
        <f>VLOOKUP(B28:B170,'Факторы ликвидности'!C$5:L$684,5,FALSE)</f>
        <v>100</v>
      </c>
      <c r="M28" s="10">
        <f>VLOOKUP(B28:B170,'Факторы ликвидности'!C$5:L$684,6,FALSE)</f>
        <v>81.400000000000006</v>
      </c>
      <c r="N28" s="10">
        <f>VLOOKUP(B28:B170,'Факторы ликвидности'!C$5:L$684,7,FALSE)</f>
        <v>2.1</v>
      </c>
      <c r="O28" s="10">
        <f>VLOOKUP(B28:B170,'Факторы ликвидности'!C$5:L$684,8,FALSE)</f>
        <v>0</v>
      </c>
      <c r="P28" s="10">
        <f>VLOOKUP(B28:B170,'Факторы ликвидности'!C$5:L$684,10,FALSE)</f>
        <v>8.1</v>
      </c>
    </row>
    <row r="29" spans="2:16" x14ac:dyDescent="0.3">
      <c r="B29" s="9">
        <v>42913</v>
      </c>
      <c r="C29" s="10" t="s">
        <v>87</v>
      </c>
      <c r="D29" s="10" t="s">
        <v>88</v>
      </c>
      <c r="E29" s="10" t="s">
        <v>18</v>
      </c>
      <c r="F29" s="10" t="s">
        <v>89</v>
      </c>
      <c r="G29" s="10">
        <f>VLOOKUP(B29:B171,'Остатки на корсчетах'!B$3:D$4956,2,FALSE)</f>
        <v>1775.9</v>
      </c>
      <c r="H29" s="10">
        <f>VLOOKUP(B29:B171,Сальдо!C$25:D$4010,2,FALSE)</f>
        <v>73.900000000000006</v>
      </c>
      <c r="I29" s="10">
        <f>VLOOKUP(B29:B171,'Факторы ликвидности'!C$5:L$684,2,FALSE)</f>
        <v>27.6</v>
      </c>
      <c r="J29" s="10">
        <f>VLOOKUP(B29:B171,'Факторы ликвидности'!C$5:L$684,3,FALSE)</f>
        <v>135.5</v>
      </c>
      <c r="K29" s="10">
        <f>VLOOKUP(B29:B171,'Факторы ликвидности'!C$5:L$684,4,FALSE)</f>
        <v>22.7</v>
      </c>
      <c r="L29" s="10">
        <f>VLOOKUP(B29:B171,'Факторы ликвидности'!C$5:L$684,5,FALSE)</f>
        <v>146</v>
      </c>
      <c r="M29" s="10">
        <f>VLOOKUP(B29:B171,'Факторы ликвидности'!C$5:L$684,6,FALSE)</f>
        <v>-1.4</v>
      </c>
      <c r="N29" s="10">
        <f>VLOOKUP(B29:B171,'Факторы ликвидности'!C$5:L$684,7,FALSE)</f>
        <v>2.1</v>
      </c>
      <c r="O29" s="10">
        <f>VLOOKUP(B29:B171,'Факторы ликвидности'!C$5:L$684,8,FALSE)</f>
        <v>0</v>
      </c>
      <c r="P29" s="10">
        <f>VLOOKUP(B29:B171,'Факторы ликвидности'!C$5:L$684,10,FALSE)</f>
        <v>13</v>
      </c>
    </row>
    <row r="30" spans="2:16" x14ac:dyDescent="0.3">
      <c r="B30" s="9">
        <v>42920</v>
      </c>
      <c r="C30" s="10" t="s">
        <v>90</v>
      </c>
      <c r="D30" s="10" t="s">
        <v>91</v>
      </c>
      <c r="E30" s="10" t="s">
        <v>18</v>
      </c>
      <c r="F30" s="10" t="s">
        <v>92</v>
      </c>
      <c r="G30" s="10">
        <f>VLOOKUP(B30:B172,'Остатки на корсчетах'!B$3:D$4956,2,FALSE)</f>
        <v>1917.3</v>
      </c>
      <c r="H30" s="10">
        <f>VLOOKUP(B30:B172,Сальдо!C$25:D$4010,2,FALSE)</f>
        <v>88.3</v>
      </c>
      <c r="I30" s="10">
        <f>VLOOKUP(B30:B172,'Факторы ликвидности'!C$5:L$684,2,FALSE)</f>
        <v>-12.4</v>
      </c>
      <c r="J30" s="10">
        <f>VLOOKUP(B30:B172,'Факторы ликвидности'!C$5:L$684,3,FALSE)</f>
        <v>73.3</v>
      </c>
      <c r="K30" s="10">
        <f>VLOOKUP(B30:B172,'Факторы ликвидности'!C$5:L$684,4,FALSE)</f>
        <v>0</v>
      </c>
      <c r="L30" s="10">
        <f>VLOOKUP(B30:B172,'Факторы ликвидности'!C$5:L$684,5,FALSE)</f>
        <v>0</v>
      </c>
      <c r="M30" s="10">
        <f>VLOOKUP(B30:B172,'Факторы ликвидности'!C$5:L$684,6,FALSE)</f>
        <v>56.8</v>
      </c>
      <c r="N30" s="10">
        <f>VLOOKUP(B30:B172,'Факторы ликвидности'!C$5:L$684,7,FALSE)</f>
        <v>0</v>
      </c>
      <c r="O30" s="10">
        <f>VLOOKUP(B30:B172,'Факторы ликвидности'!C$5:L$684,8,FALSE)</f>
        <v>0</v>
      </c>
      <c r="P30" s="10">
        <f>VLOOKUP(B30:B172,'Факторы ликвидности'!C$5:L$684,10,FALSE)</f>
        <v>-17.3</v>
      </c>
    </row>
    <row r="31" spans="2:16" x14ac:dyDescent="0.3">
      <c r="B31" s="9">
        <v>42927</v>
      </c>
      <c r="C31" s="10" t="s">
        <v>93</v>
      </c>
      <c r="D31" s="10" t="s">
        <v>94</v>
      </c>
      <c r="E31" s="10" t="s">
        <v>18</v>
      </c>
      <c r="F31" s="10" t="s">
        <v>95</v>
      </c>
      <c r="G31" s="10">
        <f>VLOOKUP(B31:B173,'Остатки на корсчетах'!B$3:D$4956,2,FALSE)</f>
        <v>1925.2</v>
      </c>
      <c r="H31" s="10">
        <f>VLOOKUP(B31:B173,Сальдо!C$25:D$4010,2,FALSE)</f>
        <v>298.89999999999998</v>
      </c>
      <c r="I31" s="10">
        <f>VLOOKUP(B31:B173,'Факторы ликвидности'!C$5:L$684,2,FALSE)</f>
        <v>-15.1</v>
      </c>
      <c r="J31" s="10">
        <f>VLOOKUP(B31:B173,'Факторы ликвидности'!C$5:L$684,3,FALSE)</f>
        <v>-304.3</v>
      </c>
      <c r="K31" s="10">
        <f>VLOOKUP(B31:B173,'Факторы ликвидности'!C$5:L$684,4,FALSE)</f>
        <v>0</v>
      </c>
      <c r="L31" s="10">
        <f>VLOOKUP(B31:B173,'Факторы ликвидности'!C$5:L$684,5,FALSE)</f>
        <v>0</v>
      </c>
      <c r="M31" s="10">
        <f>VLOOKUP(B31:B173,'Факторы ликвидности'!C$5:L$684,6,FALSE)</f>
        <v>-346.5</v>
      </c>
      <c r="N31" s="10">
        <f>VLOOKUP(B31:B173,'Факторы ликвидности'!C$5:L$684,7,FALSE)</f>
        <v>0</v>
      </c>
      <c r="O31" s="10">
        <f>VLOOKUP(B31:B173,'Факторы ликвидности'!C$5:L$684,8,FALSE)</f>
        <v>0</v>
      </c>
      <c r="P31" s="10">
        <f>VLOOKUP(B31:B173,'Факторы ликвидности'!C$5:L$684,10,FALSE)</f>
        <v>-47.4</v>
      </c>
    </row>
    <row r="32" spans="2:16" x14ac:dyDescent="0.3">
      <c r="B32" s="9">
        <v>42934</v>
      </c>
      <c r="C32" s="10" t="s">
        <v>96</v>
      </c>
      <c r="D32" s="10" t="s">
        <v>97</v>
      </c>
      <c r="E32" s="10" t="s">
        <v>18</v>
      </c>
      <c r="F32" s="10" t="s">
        <v>98</v>
      </c>
      <c r="G32" s="10">
        <f>VLOOKUP(B32:B174,'Остатки на корсчетах'!B$3:D$4956,2,FALSE)</f>
        <v>2138</v>
      </c>
      <c r="H32" s="10">
        <f>VLOOKUP(B32:B174,Сальдо!C$25:D$4010,2,FALSE)</f>
        <v>-21</v>
      </c>
      <c r="I32" s="10">
        <f>VLOOKUP(B32:B174,'Факторы ликвидности'!C$5:L$684,2,FALSE)</f>
        <v>-5.3</v>
      </c>
      <c r="J32" s="10">
        <f>VLOOKUP(B32:B174,'Факторы ликвидности'!C$5:L$684,3,FALSE)</f>
        <v>166.3</v>
      </c>
      <c r="K32" s="10">
        <f>VLOOKUP(B32:B174,'Факторы ликвидности'!C$5:L$684,4,FALSE)</f>
        <v>0.8</v>
      </c>
      <c r="L32" s="10">
        <f>VLOOKUP(B32:B174,'Факторы ликвидности'!C$5:L$684,5,FALSE)</f>
        <v>0</v>
      </c>
      <c r="M32" s="10">
        <f>VLOOKUP(B32:B174,'Факторы ликвидности'!C$5:L$684,6,FALSE)</f>
        <v>148.1</v>
      </c>
      <c r="N32" s="10">
        <f>VLOOKUP(B32:B174,'Факторы ликвидности'!C$5:L$684,7,FALSE)</f>
        <v>0</v>
      </c>
      <c r="O32" s="10">
        <f>VLOOKUP(B32:B174,'Факторы ликвидности'!C$5:L$684,8,FALSE)</f>
        <v>-3.2</v>
      </c>
      <c r="P32" s="10">
        <f>VLOOKUP(B32:B174,'Факторы ликвидности'!C$5:L$684,10,FALSE)</f>
        <v>-20.5</v>
      </c>
    </row>
    <row r="33" spans="2:16" x14ac:dyDescent="0.3">
      <c r="B33" s="9">
        <v>42941</v>
      </c>
      <c r="C33" s="10" t="s">
        <v>99</v>
      </c>
      <c r="D33" s="10" t="s">
        <v>100</v>
      </c>
      <c r="E33" s="10" t="s">
        <v>18</v>
      </c>
      <c r="F33" s="10" t="s">
        <v>101</v>
      </c>
      <c r="G33" s="10">
        <f>VLOOKUP(B33:B175,'Остатки на корсчетах'!B$3:D$4956,2,FALSE)</f>
        <v>2109.6</v>
      </c>
      <c r="H33" s="10">
        <f>VLOOKUP(B33:B175,Сальдо!C$25:D$4010,2,FALSE)</f>
        <v>-53.4</v>
      </c>
      <c r="I33" s="10">
        <f>VLOOKUP(B33:B175,'Факторы ликвидности'!C$5:L$684,2,FALSE)</f>
        <v>43.9</v>
      </c>
      <c r="J33" s="10">
        <f>VLOOKUP(B33:B175,'Факторы ликвидности'!C$5:L$684,3,FALSE)</f>
        <v>-519.9</v>
      </c>
      <c r="K33" s="10">
        <f>VLOOKUP(B33:B175,'Факторы ликвидности'!C$5:L$684,4,FALSE)</f>
        <v>5.5</v>
      </c>
      <c r="L33" s="10">
        <f>VLOOKUP(B33:B175,'Факторы ликвидности'!C$5:L$684,5,FALSE)</f>
        <v>0</v>
      </c>
      <c r="M33" s="10">
        <f>VLOOKUP(B33:B175,'Факторы ликвидности'!C$5:L$684,6,FALSE)</f>
        <v>70</v>
      </c>
      <c r="N33" s="10">
        <f>VLOOKUP(B33:B175,'Факторы ликвидности'!C$5:L$684,7,FALSE)</f>
        <v>0</v>
      </c>
      <c r="O33" s="10">
        <f>VLOOKUP(B33:B175,'Факторы ликвидности'!C$5:L$684,8,FALSE)</f>
        <v>0</v>
      </c>
      <c r="P33" s="10">
        <f>VLOOKUP(B33:B175,'Факторы ликвидности'!C$5:L$684,10,FALSE)</f>
        <v>77.8</v>
      </c>
    </row>
    <row r="34" spans="2:16" x14ac:dyDescent="0.3">
      <c r="B34" s="9">
        <v>42948</v>
      </c>
      <c r="C34" s="10" t="s">
        <v>94</v>
      </c>
      <c r="D34" s="10" t="s">
        <v>102</v>
      </c>
      <c r="E34" s="10" t="s">
        <v>18</v>
      </c>
      <c r="F34" s="10" t="s">
        <v>103</v>
      </c>
      <c r="G34" s="10">
        <f>VLOOKUP(B34:B176,'Остатки на корсчетах'!B$3:D$4956,2,FALSE)</f>
        <v>1835</v>
      </c>
      <c r="H34" s="10">
        <f>VLOOKUP(B34:B176,Сальдо!C$25:D$4010,2,FALSE)</f>
        <v>-234.3</v>
      </c>
      <c r="I34" s="10">
        <f>VLOOKUP(B34:B176,'Факторы ликвидности'!C$5:L$684,2,FALSE)</f>
        <v>18.399999999999999</v>
      </c>
      <c r="J34" s="10">
        <f>VLOOKUP(B34:B176,'Факторы ликвидности'!C$5:L$684,3,FALSE)</f>
        <v>59.6</v>
      </c>
      <c r="K34" s="10">
        <f>VLOOKUP(B34:B176,'Факторы ликвидности'!C$5:L$684,4,FALSE)</f>
        <v>31.8</v>
      </c>
      <c r="L34" s="10">
        <f>VLOOKUP(B34:B176,'Факторы ликвидности'!C$5:L$684,5,FALSE)</f>
        <v>0</v>
      </c>
      <c r="M34" s="10">
        <f>VLOOKUP(B34:B176,'Факторы ликвидности'!C$5:L$684,6,FALSE)</f>
        <v>3.1</v>
      </c>
      <c r="N34" s="10">
        <f>VLOOKUP(B34:B176,'Факторы ликвидности'!C$5:L$684,7,FALSE)</f>
        <v>0</v>
      </c>
      <c r="O34" s="10">
        <f>VLOOKUP(B34:B176,'Факторы ликвидности'!C$5:L$684,8,FALSE)</f>
        <v>0</v>
      </c>
      <c r="P34" s="10">
        <f>VLOOKUP(B34:B176,'Факторы ликвидности'!C$5:L$684,10,FALSE)</f>
        <v>14.6</v>
      </c>
    </row>
    <row r="35" spans="2:16" x14ac:dyDescent="0.3">
      <c r="B35" s="9">
        <v>42955</v>
      </c>
      <c r="C35" s="10" t="s">
        <v>104</v>
      </c>
      <c r="D35" s="10" t="s">
        <v>105</v>
      </c>
      <c r="E35" s="10" t="s">
        <v>18</v>
      </c>
      <c r="F35" s="10" t="s">
        <v>106</v>
      </c>
      <c r="G35" s="10">
        <f>VLOOKUP(B35:B177,'Остатки на корсчетах'!B$3:D$4956,2,FALSE)</f>
        <v>1533.2</v>
      </c>
      <c r="H35" s="10">
        <f>VLOOKUP(B35:B177,Сальдо!C$25:D$4010,2,FALSE)</f>
        <v>67.7</v>
      </c>
      <c r="I35" s="10">
        <f>VLOOKUP(B35:B177,'Факторы ликвидности'!C$5:L$684,2,FALSE)</f>
        <v>-2.4</v>
      </c>
      <c r="J35" s="10">
        <f>VLOOKUP(B35:B177,'Факторы ликвидности'!C$5:L$684,3,FALSE)</f>
        <v>-8.9</v>
      </c>
      <c r="K35" s="10">
        <f>VLOOKUP(B35:B177,'Факторы ликвидности'!C$5:L$684,4,FALSE)</f>
        <v>71.3</v>
      </c>
      <c r="L35" s="10">
        <f>VLOOKUP(B35:B177,'Факторы ликвидности'!C$5:L$684,5,FALSE)</f>
        <v>0</v>
      </c>
      <c r="M35" s="10">
        <f>VLOOKUP(B35:B177,'Факторы ликвидности'!C$5:L$684,6,FALSE)</f>
        <v>-171.7</v>
      </c>
      <c r="N35" s="10">
        <f>VLOOKUP(B35:B177,'Факторы ликвидности'!C$5:L$684,7,FALSE)</f>
        <v>2</v>
      </c>
      <c r="O35" s="10">
        <f>VLOOKUP(B35:B177,'Факторы ликвидности'!C$5:L$684,8,FALSE)</f>
        <v>0</v>
      </c>
      <c r="P35" s="10">
        <f>VLOOKUP(B35:B177,'Факторы ликвидности'!C$5:L$684,10,FALSE)</f>
        <v>-195.8</v>
      </c>
    </row>
    <row r="36" spans="2:16" x14ac:dyDescent="0.3">
      <c r="B36" s="9">
        <v>42962</v>
      </c>
      <c r="C36" s="10" t="s">
        <v>107</v>
      </c>
      <c r="D36" s="10" t="s">
        <v>108</v>
      </c>
      <c r="E36" s="10" t="s">
        <v>18</v>
      </c>
      <c r="F36" s="10" t="s">
        <v>109</v>
      </c>
      <c r="G36" s="10">
        <f>VLOOKUP(B36:B178,'Остатки на корсчетах'!B$3:D$4956,2,FALSE)</f>
        <v>2190.4</v>
      </c>
      <c r="H36" s="10">
        <f>VLOOKUP(B36:B178,Сальдо!C$25:D$4010,2,FALSE)</f>
        <v>-528.9</v>
      </c>
      <c r="I36" s="10">
        <f>VLOOKUP(B36:B178,'Факторы ликвидности'!C$5:L$684,2,FALSE)</f>
        <v>-0.5</v>
      </c>
      <c r="J36" s="10">
        <f>VLOOKUP(B36:B178,'Факторы ликвидности'!C$5:L$684,3,FALSE)</f>
        <v>-72.2</v>
      </c>
      <c r="K36" s="10">
        <f>VLOOKUP(B36:B178,'Факторы ликвидности'!C$5:L$684,4,FALSE)</f>
        <v>11.8</v>
      </c>
      <c r="L36" s="10">
        <f>VLOOKUP(B36:B178,'Факторы ликвидности'!C$5:L$684,5,FALSE)</f>
        <v>0</v>
      </c>
      <c r="M36" s="10">
        <f>VLOOKUP(B36:B178,'Факторы ликвидности'!C$5:L$684,6,FALSE)</f>
        <v>15.4</v>
      </c>
      <c r="N36" s="10">
        <f>VLOOKUP(B36:B178,'Факторы ликвидности'!C$5:L$684,7,FALSE)</f>
        <v>2</v>
      </c>
      <c r="O36" s="10">
        <f>VLOOKUP(B36:B178,'Факторы ликвидности'!C$5:L$684,8,FALSE)</f>
        <v>-1.7</v>
      </c>
      <c r="P36" s="10">
        <f>VLOOKUP(B36:B178,'Факторы ликвидности'!C$5:L$684,10,FALSE)</f>
        <v>9.8000000000000007</v>
      </c>
    </row>
    <row r="37" spans="2:16" x14ac:dyDescent="0.3">
      <c r="B37" s="9">
        <v>42969</v>
      </c>
      <c r="C37" s="10" t="s">
        <v>110</v>
      </c>
      <c r="D37" s="10" t="s">
        <v>111</v>
      </c>
      <c r="E37" s="10" t="s">
        <v>18</v>
      </c>
      <c r="F37" s="10" t="s">
        <v>112</v>
      </c>
      <c r="G37" s="10">
        <f>VLOOKUP(B37:B179,'Остатки на корсчетах'!B$3:D$4956,2,FALSE)</f>
        <v>2097</v>
      </c>
      <c r="H37" s="10">
        <f>VLOOKUP(B37:B179,Сальдо!C$25:D$4010,2,FALSE)</f>
        <v>-550.1</v>
      </c>
      <c r="I37" s="10">
        <f>VLOOKUP(B37:B179,'Факторы ликвидности'!C$5:L$684,2,FALSE)</f>
        <v>35.4</v>
      </c>
      <c r="J37" s="10">
        <f>VLOOKUP(B37:B179,'Факторы ликвидности'!C$5:L$684,3,FALSE)</f>
        <v>162.4</v>
      </c>
      <c r="K37" s="10">
        <f>VLOOKUP(B37:B179,'Факторы ликвидности'!C$5:L$684,4,FALSE)</f>
        <v>21.6</v>
      </c>
      <c r="L37" s="10">
        <f>VLOOKUP(B37:B179,'Факторы ликвидности'!C$5:L$684,5,FALSE)</f>
        <v>0</v>
      </c>
      <c r="M37" s="10">
        <f>VLOOKUP(B37:B179,'Факторы ликвидности'!C$5:L$684,6,FALSE)</f>
        <v>45.7</v>
      </c>
      <c r="N37" s="10">
        <f>VLOOKUP(B37:B179,'Факторы ликвидности'!C$5:L$684,7,FALSE)</f>
        <v>2.1</v>
      </c>
      <c r="O37" s="10">
        <f>VLOOKUP(B37:B179,'Факторы ликвидности'!C$5:L$684,8,FALSE)</f>
        <v>0</v>
      </c>
      <c r="P37" s="10">
        <f>VLOOKUP(B37:B179,'Факторы ликвидности'!C$5:L$684,10,FALSE)</f>
        <v>-42.9</v>
      </c>
    </row>
    <row r="38" spans="2:16" x14ac:dyDescent="0.3">
      <c r="B38" s="9">
        <v>42976</v>
      </c>
      <c r="C38" s="10" t="s">
        <v>113</v>
      </c>
      <c r="D38" s="10" t="s">
        <v>114</v>
      </c>
      <c r="E38" s="10" t="s">
        <v>18</v>
      </c>
      <c r="F38" s="10" t="s">
        <v>115</v>
      </c>
      <c r="G38" s="10">
        <f>VLOOKUP(B38:B180,'Остатки на корсчетах'!B$3:D$4956,2,FALSE)</f>
        <v>1595.8</v>
      </c>
      <c r="H38" s="10">
        <f>VLOOKUP(B38:B180,Сальдо!C$25:D$4010,2,FALSE)</f>
        <v>-628.9</v>
      </c>
      <c r="I38" s="10">
        <f>VLOOKUP(B38:B180,'Факторы ликвидности'!C$5:L$684,2,FALSE)</f>
        <v>26.5</v>
      </c>
      <c r="J38" s="10">
        <f>VLOOKUP(B38:B180,'Факторы ликвидности'!C$5:L$684,3,FALSE)</f>
        <v>180.2</v>
      </c>
      <c r="K38" s="10">
        <f>VLOOKUP(B38:B180,'Факторы ликвидности'!C$5:L$684,4,FALSE)</f>
        <v>8.6</v>
      </c>
      <c r="L38" s="10">
        <f>VLOOKUP(B38:B180,'Факторы ликвидности'!C$5:L$684,5,FALSE)</f>
        <v>0</v>
      </c>
      <c r="M38" s="10">
        <f>VLOOKUP(B38:B180,'Факторы ликвидности'!C$5:L$684,6,FALSE)</f>
        <v>100.1</v>
      </c>
      <c r="N38" s="10">
        <f>VLOOKUP(B38:B180,'Факторы ликвидности'!C$5:L$684,7,FALSE)</f>
        <v>2.1</v>
      </c>
      <c r="O38" s="10">
        <f>VLOOKUP(B38:B180,'Факторы ликвидности'!C$5:L$684,8,FALSE)</f>
        <v>0</v>
      </c>
      <c r="P38" s="10">
        <f>VLOOKUP(B38:B180,'Факторы ликвидности'!C$5:L$684,10,FALSE)</f>
        <v>39.9</v>
      </c>
    </row>
    <row r="39" spans="2:16" x14ac:dyDescent="0.3">
      <c r="B39" s="9">
        <v>42983</v>
      </c>
      <c r="C39" s="10" t="s">
        <v>116</v>
      </c>
      <c r="D39" s="10" t="s">
        <v>117</v>
      </c>
      <c r="E39" s="10" t="s">
        <v>18</v>
      </c>
      <c r="F39" s="10" t="s">
        <v>118</v>
      </c>
      <c r="G39" s="10">
        <f>VLOOKUP(B39:B181,'Остатки на корсчетах'!B$3:D$4956,2,FALSE)</f>
        <v>1950.9</v>
      </c>
      <c r="H39" s="10">
        <f>VLOOKUP(B39:B181,Сальдо!C$25:D$4010,2,FALSE)</f>
        <v>-355.6</v>
      </c>
      <c r="I39" s="10">
        <f>VLOOKUP(B39:B181,'Факторы ликвидности'!C$5:L$684,2,FALSE)</f>
        <v>5.3</v>
      </c>
      <c r="J39" s="10">
        <f>VLOOKUP(B39:B181,'Факторы ликвидности'!C$5:L$684,3,FALSE)</f>
        <v>-68.7</v>
      </c>
      <c r="K39" s="10">
        <f>VLOOKUP(B39:B181,'Факторы ликвидности'!C$5:L$684,4,FALSE)</f>
        <v>0</v>
      </c>
      <c r="L39" s="10">
        <f>VLOOKUP(B39:B181,'Факторы ликвидности'!C$5:L$684,5,FALSE)</f>
        <v>0</v>
      </c>
      <c r="M39" s="10">
        <f>VLOOKUP(B39:B181,'Факторы ликвидности'!C$5:L$684,6,FALSE)</f>
        <v>-167.6</v>
      </c>
      <c r="N39" s="10">
        <f>VLOOKUP(B39:B181,'Факторы ликвидности'!C$5:L$684,7,FALSE)</f>
        <v>4.0999999999999996</v>
      </c>
      <c r="O39" s="10">
        <f>VLOOKUP(B39:B181,'Факторы ликвидности'!C$5:L$684,8,FALSE)</f>
        <v>0</v>
      </c>
      <c r="P39" s="10">
        <f>VLOOKUP(B39:B181,'Факторы ликвидности'!C$5:L$684,10,FALSE)</f>
        <v>-130.19999999999999</v>
      </c>
    </row>
    <row r="40" spans="2:16" x14ac:dyDescent="0.3">
      <c r="B40" s="9">
        <v>42990</v>
      </c>
      <c r="C40" s="10" t="s">
        <v>43</v>
      </c>
      <c r="D40" s="10" t="s">
        <v>119</v>
      </c>
      <c r="E40" s="10" t="s">
        <v>18</v>
      </c>
      <c r="F40" s="10" t="s">
        <v>120</v>
      </c>
      <c r="G40" s="10">
        <f>VLOOKUP(B40:B182,'Остатки на корсчетах'!B$3:D$4956,2,FALSE)</f>
        <v>1765.5</v>
      </c>
      <c r="H40" s="10">
        <f>VLOOKUP(B40:B182,Сальдо!C$25:D$4010,2,FALSE)</f>
        <v>-340.4</v>
      </c>
      <c r="I40" s="10">
        <f>VLOOKUP(B40:B182,'Факторы ликвидности'!C$5:L$684,2,FALSE)</f>
        <v>-5.7</v>
      </c>
      <c r="J40" s="10">
        <f>VLOOKUP(B40:B182,'Факторы ликвидности'!C$5:L$684,3,FALSE)</f>
        <v>17</v>
      </c>
      <c r="K40" s="10">
        <f>VLOOKUP(B40:B182,'Факторы ликвидности'!C$5:L$684,4,FALSE)</f>
        <v>11.4</v>
      </c>
      <c r="L40" s="10">
        <f>VLOOKUP(B40:B182,'Факторы ликвидности'!C$5:L$684,5,FALSE)</f>
        <v>0</v>
      </c>
      <c r="M40" s="10">
        <f>VLOOKUP(B40:B182,'Факторы ликвидности'!C$5:L$684,6,FALSE)</f>
        <v>-51.6</v>
      </c>
      <c r="N40" s="10">
        <f>VLOOKUP(B40:B182,'Факторы ликвидности'!C$5:L$684,7,FALSE)</f>
        <v>3.4</v>
      </c>
      <c r="O40" s="10">
        <f>VLOOKUP(B40:B182,'Факторы ликвидности'!C$5:L$684,8,FALSE)</f>
        <v>0</v>
      </c>
      <c r="P40" s="10">
        <f>VLOOKUP(B40:B182,'Факторы ликвидности'!C$5:L$684,10,FALSE)</f>
        <v>-79.2</v>
      </c>
    </row>
    <row r="41" spans="2:16" x14ac:dyDescent="0.3">
      <c r="B41" s="9">
        <v>42997</v>
      </c>
      <c r="C41" s="10" t="s">
        <v>121</v>
      </c>
      <c r="D41" s="10" t="s">
        <v>58</v>
      </c>
      <c r="E41" s="10" t="s">
        <v>18</v>
      </c>
      <c r="F41" s="10" t="s">
        <v>122</v>
      </c>
      <c r="G41" s="10">
        <f>VLOOKUP(B41:B183,'Остатки на корсчетах'!B$3:D$4956,2,FALSE)</f>
        <v>2184.8000000000002</v>
      </c>
      <c r="H41" s="10">
        <f>VLOOKUP(B41:B183,Сальдо!C$25:D$4010,2,FALSE)</f>
        <v>-391.3</v>
      </c>
      <c r="I41" s="10">
        <f>VLOOKUP(B41:B183,'Факторы ликвидности'!C$5:L$684,2,FALSE)</f>
        <v>15.9</v>
      </c>
      <c r="J41" s="10">
        <f>VLOOKUP(B41:B183,'Факторы ликвидности'!C$5:L$684,3,FALSE)</f>
        <v>144.9</v>
      </c>
      <c r="K41" s="10">
        <f>VLOOKUP(B41:B183,'Факторы ликвидности'!C$5:L$684,4,FALSE)</f>
        <v>0</v>
      </c>
      <c r="L41" s="10">
        <f>VLOOKUP(B41:B183,'Факторы ликвидности'!C$5:L$684,5,FALSE)</f>
        <v>0</v>
      </c>
      <c r="M41" s="10">
        <f>VLOOKUP(B41:B183,'Факторы ликвидности'!C$5:L$684,6,FALSE)</f>
        <v>102.2</v>
      </c>
      <c r="N41" s="10">
        <f>VLOOKUP(B41:B183,'Факторы ликвидности'!C$5:L$684,7,FALSE)</f>
        <v>3.4</v>
      </c>
      <c r="O41" s="10">
        <f>VLOOKUP(B41:B183,'Факторы ликвидности'!C$5:L$684,8,FALSE)</f>
        <v>0</v>
      </c>
      <c r="P41" s="10">
        <f>VLOOKUP(B41:B183,'Факторы ликвидности'!C$5:L$684,10,FALSE)</f>
        <v>-574.29999999999995</v>
      </c>
    </row>
    <row r="42" spans="2:16" x14ac:dyDescent="0.3">
      <c r="B42" s="9">
        <v>43004</v>
      </c>
      <c r="C42" s="10" t="s">
        <v>123</v>
      </c>
      <c r="D42" s="10" t="s">
        <v>124</v>
      </c>
      <c r="E42" s="10" t="s">
        <v>18</v>
      </c>
      <c r="F42" s="10" t="s">
        <v>125</v>
      </c>
      <c r="G42" s="10">
        <f>VLOOKUP(B42:B184,'Остатки на корсчетах'!B$3:D$4956,2,FALSE)</f>
        <v>1965.8</v>
      </c>
      <c r="H42" s="10">
        <f>VLOOKUP(B42:B184,Сальдо!C$25:D$4010,2,FALSE)</f>
        <v>220.2</v>
      </c>
      <c r="I42" s="10">
        <f>VLOOKUP(B42:B184,'Факторы ликвидности'!C$5:L$684,2,FALSE)</f>
        <v>32.200000000000003</v>
      </c>
      <c r="J42" s="10">
        <f>VLOOKUP(B42:B184,'Факторы ликвидности'!C$5:L$684,3,FALSE)</f>
        <v>-88.5</v>
      </c>
      <c r="K42" s="10">
        <f>VLOOKUP(B42:B184,'Факторы ликвидности'!C$5:L$684,4,FALSE)</f>
        <v>13.5</v>
      </c>
      <c r="L42" s="10">
        <f>VLOOKUP(B42:B184,'Факторы ликвидности'!C$5:L$684,5,FALSE)</f>
        <v>0</v>
      </c>
      <c r="M42" s="10">
        <f>VLOOKUP(B42:B184,'Факторы ликвидности'!C$5:L$684,6,FALSE)</f>
        <v>-79.400000000000006</v>
      </c>
      <c r="N42" s="10">
        <f>VLOOKUP(B42:B184,'Факторы ликвидности'!C$5:L$684,7,FALSE)</f>
        <v>3.4</v>
      </c>
      <c r="O42" s="10">
        <f>VLOOKUP(B42:B184,'Факторы ликвидности'!C$5:L$684,8,FALSE)</f>
        <v>-0.2</v>
      </c>
      <c r="P42" s="10">
        <f>VLOOKUP(B42:B184,'Факторы ликвидности'!C$5:L$684,10,FALSE)</f>
        <v>-55.8</v>
      </c>
    </row>
    <row r="43" spans="2:16" x14ac:dyDescent="0.3">
      <c r="B43" s="9">
        <v>43011</v>
      </c>
      <c r="C43" s="10" t="s">
        <v>126</v>
      </c>
      <c r="D43" s="10" t="s">
        <v>127</v>
      </c>
      <c r="E43" s="10" t="s">
        <v>18</v>
      </c>
      <c r="F43" s="10" t="s">
        <v>128</v>
      </c>
      <c r="G43" s="10">
        <f>VLOOKUP(B43:B185,'Остатки на корсчетах'!B$3:D$4956,2,FALSE)</f>
        <v>2253.4</v>
      </c>
      <c r="H43" s="10">
        <f>VLOOKUP(B43:B185,Сальдо!C$25:D$4010,2,FALSE)</f>
        <v>101.8</v>
      </c>
      <c r="I43" s="10">
        <f>VLOOKUP(B43:B185,'Факторы ликвидности'!C$5:L$684,2,FALSE)</f>
        <v>-5</v>
      </c>
      <c r="J43" s="10">
        <f>VLOOKUP(B43:B185,'Факторы ликвидности'!C$5:L$684,3,FALSE)</f>
        <v>83.4</v>
      </c>
      <c r="K43" s="10">
        <f>VLOOKUP(B43:B185,'Факторы ликвидности'!C$5:L$684,4,FALSE)</f>
        <v>10.6</v>
      </c>
      <c r="L43" s="10">
        <f>VLOOKUP(B43:B185,'Факторы ликвидности'!C$5:L$684,5,FALSE)</f>
        <v>0</v>
      </c>
      <c r="M43" s="10">
        <f>VLOOKUP(B43:B185,'Факторы ликвидности'!C$5:L$684,6,FALSE)</f>
        <v>-12.9</v>
      </c>
      <c r="N43" s="10">
        <f>VLOOKUP(B43:B185,'Факторы ликвидности'!C$5:L$684,7,FALSE)</f>
        <v>3.4</v>
      </c>
      <c r="O43" s="10">
        <f>VLOOKUP(B43:B185,'Факторы ликвидности'!C$5:L$684,8,FALSE)</f>
        <v>0</v>
      </c>
      <c r="P43" s="10">
        <f>VLOOKUP(B43:B185,'Факторы ликвидности'!C$5:L$684,10,FALSE)</f>
        <v>4</v>
      </c>
    </row>
    <row r="44" spans="2:16" x14ac:dyDescent="0.3">
      <c r="B44" s="9">
        <v>43018</v>
      </c>
      <c r="C44" s="10" t="s">
        <v>116</v>
      </c>
      <c r="D44" s="10" t="s">
        <v>129</v>
      </c>
      <c r="E44" s="10" t="s">
        <v>18</v>
      </c>
      <c r="F44" s="10" t="s">
        <v>130</v>
      </c>
      <c r="G44" s="10">
        <f>VLOOKUP(B44:B186,'Остатки на корсчетах'!B$3:D$4956,2,FALSE)</f>
        <v>2225.1</v>
      </c>
      <c r="H44" s="10">
        <f>VLOOKUP(B44:B186,Сальдо!C$25:D$4010,2,FALSE)</f>
        <v>118.4</v>
      </c>
      <c r="I44" s="10">
        <f>VLOOKUP(B44:B186,'Факторы ликвидности'!C$5:L$684,2,FALSE)</f>
        <v>-13.4</v>
      </c>
      <c r="J44" s="10">
        <f>VLOOKUP(B44:B186,'Факторы ликвидности'!C$5:L$684,3,FALSE)</f>
        <v>-52</v>
      </c>
      <c r="K44" s="10">
        <f>VLOOKUP(B44:B186,'Факторы ликвидности'!C$5:L$684,4,FALSE)</f>
        <v>12.3</v>
      </c>
      <c r="L44" s="10">
        <f>VLOOKUP(B44:B186,'Факторы ликвидности'!C$5:L$684,5,FALSE)</f>
        <v>0</v>
      </c>
      <c r="M44" s="10">
        <f>VLOOKUP(B44:B186,'Факторы ликвидности'!C$5:L$684,6,FALSE)</f>
        <v>-160.5</v>
      </c>
      <c r="N44" s="10">
        <f>VLOOKUP(B44:B186,'Факторы ликвидности'!C$5:L$684,7,FALSE)</f>
        <v>7.1</v>
      </c>
      <c r="O44" s="10">
        <f>VLOOKUP(B44:B186,'Факторы ликвидности'!C$5:L$684,8,FALSE)</f>
        <v>0</v>
      </c>
      <c r="P44" s="10">
        <f>VLOOKUP(B44:B186,'Факторы ликвидности'!C$5:L$684,10,FALSE)</f>
        <v>-140.1</v>
      </c>
    </row>
    <row r="45" spans="2:16" x14ac:dyDescent="0.3">
      <c r="B45" s="9">
        <v>43025</v>
      </c>
      <c r="C45" s="10" t="s">
        <v>18</v>
      </c>
      <c r="D45" s="10" t="s">
        <v>131</v>
      </c>
      <c r="E45" s="10" t="s">
        <v>18</v>
      </c>
      <c r="F45" s="10" t="s">
        <v>132</v>
      </c>
      <c r="G45" s="10">
        <f>VLOOKUP(B45:B187,'Остатки на корсчетах'!B$3:D$4956,2,FALSE)</f>
        <v>2073.4</v>
      </c>
      <c r="H45" s="10">
        <f>VLOOKUP(B45:B187,Сальдо!C$25:D$4010,2,FALSE)</f>
        <v>125.7</v>
      </c>
      <c r="I45" s="10">
        <f>VLOOKUP(B45:B187,'Факторы ликвидности'!C$5:L$684,2,FALSE)</f>
        <v>8.6</v>
      </c>
      <c r="J45" s="10">
        <f>VLOOKUP(B45:B187,'Факторы ликвидности'!C$5:L$684,3,FALSE)</f>
        <v>54.4</v>
      </c>
      <c r="K45" s="10">
        <f>VLOOKUP(B45:B187,'Факторы ликвидности'!C$5:L$684,4,FALSE)</f>
        <v>22.7</v>
      </c>
      <c r="L45" s="10">
        <f>VLOOKUP(B45:B187,'Факторы ликвидности'!C$5:L$684,5,FALSE)</f>
        <v>0</v>
      </c>
      <c r="M45" s="10">
        <f>VLOOKUP(B45:B187,'Факторы ликвидности'!C$5:L$684,6,FALSE)</f>
        <v>-17.2</v>
      </c>
      <c r="N45" s="10">
        <f>VLOOKUP(B45:B187,'Факторы ликвидности'!C$5:L$684,7,FALSE)</f>
        <v>3.5</v>
      </c>
      <c r="O45" s="10">
        <f>VLOOKUP(B45:B187,'Факторы ликвидности'!C$5:L$684,8,FALSE)</f>
        <v>-1.6</v>
      </c>
      <c r="P45" s="10">
        <f>VLOOKUP(B45:B187,'Факторы ликвидности'!C$5:L$684,10,FALSE)</f>
        <v>-31.8</v>
      </c>
    </row>
    <row r="46" spans="2:16" x14ac:dyDescent="0.3">
      <c r="B46" s="9">
        <v>43032</v>
      </c>
      <c r="C46" s="10" t="s">
        <v>133</v>
      </c>
      <c r="D46" s="10" t="s">
        <v>134</v>
      </c>
      <c r="E46" s="10" t="s">
        <v>18</v>
      </c>
      <c r="F46" s="10" t="s">
        <v>135</v>
      </c>
      <c r="G46" s="10">
        <f>VLOOKUP(B46:B188,'Остатки на корсчетах'!B$3:D$4956,2,FALSE)</f>
        <v>1940.7</v>
      </c>
      <c r="H46" s="10">
        <f>VLOOKUP(B46:B188,Сальдо!C$25:D$4010,2,FALSE)</f>
        <v>126.4</v>
      </c>
      <c r="I46" s="10">
        <f>VLOOKUP(B46:B188,'Факторы ликвидности'!C$5:L$684,2,FALSE)</f>
        <v>34.4</v>
      </c>
      <c r="J46" s="10">
        <f>VLOOKUP(B46:B188,'Факторы ликвидности'!C$5:L$684,3,FALSE)</f>
        <v>-164.9</v>
      </c>
      <c r="K46" s="10">
        <f>VLOOKUP(B46:B188,'Факторы ликвидности'!C$5:L$684,4,FALSE)</f>
        <v>6.5</v>
      </c>
      <c r="L46" s="10">
        <f>VLOOKUP(B46:B188,'Факторы ликвидности'!C$5:L$684,5,FALSE)</f>
        <v>0</v>
      </c>
      <c r="M46" s="10">
        <f>VLOOKUP(B46:B188,'Факторы ликвидности'!C$5:L$684,6,FALSE)</f>
        <v>6.1</v>
      </c>
      <c r="N46" s="10">
        <f>VLOOKUP(B46:B188,'Факторы ликвидности'!C$5:L$684,7,FALSE)</f>
        <v>3.5</v>
      </c>
      <c r="O46" s="10">
        <f>VLOOKUP(B46:B188,'Факторы ликвидности'!C$5:L$684,8,FALSE)</f>
        <v>0</v>
      </c>
      <c r="P46" s="10">
        <f>VLOOKUP(B46:B188,'Факторы ликвидности'!C$5:L$684,10,FALSE)</f>
        <v>-2.9</v>
      </c>
    </row>
    <row r="47" spans="2:16" x14ac:dyDescent="0.3">
      <c r="B47" s="9">
        <v>43039</v>
      </c>
      <c r="C47" s="10" t="s">
        <v>136</v>
      </c>
      <c r="D47" s="10" t="s">
        <v>137</v>
      </c>
      <c r="E47" s="10" t="s">
        <v>18</v>
      </c>
      <c r="F47" s="10" t="s">
        <v>138</v>
      </c>
      <c r="G47" s="10">
        <f>VLOOKUP(B47:B189,'Остатки на корсчетах'!B$3:D$4956,2,FALSE)</f>
        <v>1606.2</v>
      </c>
      <c r="H47" s="10">
        <f>VLOOKUP(B47:B189,Сальдо!C$25:D$4010,2,FALSE)</f>
        <v>166.5</v>
      </c>
      <c r="I47" s="10">
        <f>VLOOKUP(B47:B189,'Факторы ликвидности'!C$5:L$684,2,FALSE)</f>
        <v>23.5</v>
      </c>
      <c r="J47" s="10">
        <f>VLOOKUP(B47:B189,'Факторы ликвидности'!C$5:L$684,3,FALSE)</f>
        <v>227.9</v>
      </c>
      <c r="K47" s="10">
        <f>VLOOKUP(B47:B189,'Факторы ликвидности'!C$5:L$684,4,FALSE)</f>
        <v>1.2</v>
      </c>
      <c r="L47" s="10">
        <f>VLOOKUP(B47:B189,'Факторы ликвидности'!C$5:L$684,5,FALSE)</f>
        <v>0</v>
      </c>
      <c r="M47" s="10">
        <f>VLOOKUP(B47:B189,'Факторы ликвидности'!C$5:L$684,6,FALSE)</f>
        <v>68.7</v>
      </c>
      <c r="N47" s="10">
        <f>VLOOKUP(B47:B189,'Факторы ликвидности'!C$5:L$684,7,FALSE)</f>
        <v>3.5</v>
      </c>
      <c r="O47" s="10">
        <f>VLOOKUP(B47:B189,'Факторы ликвидности'!C$5:L$684,8,FALSE)</f>
        <v>0</v>
      </c>
      <c r="P47" s="10">
        <f>VLOOKUP(B47:B189,'Факторы ликвидности'!C$5:L$684,10,FALSE)</f>
        <v>-50.4</v>
      </c>
    </row>
    <row r="48" spans="2:16" x14ac:dyDescent="0.3">
      <c r="B48" s="9">
        <v>43046</v>
      </c>
      <c r="C48" s="10" t="s">
        <v>136</v>
      </c>
      <c r="D48" s="10" t="s">
        <v>139</v>
      </c>
      <c r="E48" s="10" t="s">
        <v>18</v>
      </c>
      <c r="F48" s="10" t="s">
        <v>140</v>
      </c>
      <c r="G48" s="10">
        <f>VLOOKUP(B48:B190,'Остатки на корсчетах'!B$3:D$4956,2,FALSE)</f>
        <v>2219.9</v>
      </c>
      <c r="H48" s="10">
        <f>VLOOKUP(B48:B190,Сальдо!C$25:D$4010,2,FALSE)</f>
        <v>233</v>
      </c>
      <c r="I48" s="10">
        <f>VLOOKUP(B48:B190,'Факторы ликвидности'!C$5:L$684,2,FALSE)</f>
        <v>33.1</v>
      </c>
      <c r="J48" s="10">
        <f>VLOOKUP(B48:B190,'Факторы ликвидности'!C$5:L$684,3,FALSE)</f>
        <v>-31</v>
      </c>
      <c r="K48" s="10">
        <f>VLOOKUP(B48:B190,'Факторы ликвидности'!C$5:L$684,4,FALSE)</f>
        <v>0</v>
      </c>
      <c r="L48" s="10">
        <f>VLOOKUP(B48:B190,'Факторы ликвидности'!C$5:L$684,5,FALSE)</f>
        <v>0</v>
      </c>
      <c r="M48" s="10">
        <f>VLOOKUP(B48:B190,'Факторы ликвидности'!C$5:L$684,6,FALSE)</f>
        <v>-36.700000000000003</v>
      </c>
      <c r="N48" s="10">
        <f>VLOOKUP(B48:B190,'Факторы ликвидности'!C$5:L$684,7,FALSE)</f>
        <v>3.5</v>
      </c>
      <c r="O48" s="10">
        <f>VLOOKUP(B48:B190,'Факторы ликвидности'!C$5:L$684,8,FALSE)</f>
        <v>0</v>
      </c>
      <c r="P48" s="10">
        <f>VLOOKUP(B48:B190,'Факторы ликвидности'!C$5:L$684,10,FALSE)</f>
        <v>-839.2</v>
      </c>
    </row>
    <row r="49" spans="2:16" x14ac:dyDescent="0.3">
      <c r="B49" s="9">
        <v>43053</v>
      </c>
      <c r="C49" s="10" t="s">
        <v>67</v>
      </c>
      <c r="D49" s="10" t="s">
        <v>66</v>
      </c>
      <c r="E49" s="10" t="s">
        <v>18</v>
      </c>
      <c r="F49" s="10" t="s">
        <v>141</v>
      </c>
      <c r="G49" s="10">
        <f>VLOOKUP(B49:B191,'Остатки на корсчетах'!B$3:D$4956,2,FALSE)</f>
        <v>2046.7</v>
      </c>
      <c r="H49" s="10">
        <f>VLOOKUP(B49:B191,Сальдо!C$25:D$4010,2,FALSE)</f>
        <v>162.5</v>
      </c>
      <c r="I49" s="10">
        <f>VLOOKUP(B49:B191,'Факторы ликвидности'!C$5:L$684,2,FALSE)</f>
        <v>-16.600000000000001</v>
      </c>
      <c r="J49" s="10">
        <f>VLOOKUP(B49:B191,'Факторы ликвидности'!C$5:L$684,3,FALSE)</f>
        <v>46.8</v>
      </c>
      <c r="K49" s="10">
        <f>VLOOKUP(B49:B191,'Факторы ликвидности'!C$5:L$684,4,FALSE)</f>
        <v>8.4</v>
      </c>
      <c r="L49" s="10">
        <f>VLOOKUP(B49:B191,'Факторы ликвидности'!C$5:L$684,5,FALSE)</f>
        <v>0</v>
      </c>
      <c r="M49" s="10">
        <f>VLOOKUP(B49:B191,'Факторы ликвидности'!C$5:L$684,6,FALSE)</f>
        <v>45.6</v>
      </c>
      <c r="N49" s="10">
        <f>VLOOKUP(B49:B191,'Факторы ликвидности'!C$5:L$684,7,FALSE)</f>
        <v>5.8</v>
      </c>
      <c r="O49" s="10">
        <f>VLOOKUP(B49:B191,'Факторы ликвидности'!C$5:L$684,8,FALSE)</f>
        <v>0</v>
      </c>
      <c r="P49" s="10">
        <f>VLOOKUP(B49:B191,'Факторы ликвидности'!C$5:L$684,10,FALSE)</f>
        <v>-0.4</v>
      </c>
    </row>
    <row r="50" spans="2:16" x14ac:dyDescent="0.3">
      <c r="B50" s="9">
        <v>43060</v>
      </c>
      <c r="C50" s="10" t="s">
        <v>113</v>
      </c>
      <c r="D50" s="10" t="s">
        <v>142</v>
      </c>
      <c r="E50" s="10" t="s">
        <v>18</v>
      </c>
      <c r="F50" s="10" t="s">
        <v>143</v>
      </c>
      <c r="G50" s="10">
        <f>VLOOKUP(B50:B192,'Остатки на корсчетах'!B$3:D$4956,2,FALSE)</f>
        <v>2138.6999999999998</v>
      </c>
      <c r="H50" s="10">
        <f>VLOOKUP(B50:B192,Сальдо!C$25:D$4010,2,FALSE)</f>
        <v>155.69999999999999</v>
      </c>
      <c r="I50" s="10">
        <f>VLOOKUP(B50:B192,'Факторы ликвидности'!C$5:L$684,2,FALSE)</f>
        <v>29.4</v>
      </c>
      <c r="J50" s="10">
        <f>VLOOKUP(B50:B192,'Факторы ликвидности'!C$5:L$684,3,FALSE)</f>
        <v>-12.6</v>
      </c>
      <c r="K50" s="10">
        <f>VLOOKUP(B50:B192,'Факторы ликвидности'!C$5:L$684,4,FALSE)</f>
        <v>21.2</v>
      </c>
      <c r="L50" s="10">
        <f>VLOOKUP(B50:B192,'Факторы ликвидности'!C$5:L$684,5,FALSE)</f>
        <v>0</v>
      </c>
      <c r="M50" s="10">
        <f>VLOOKUP(B50:B192,'Факторы ликвидности'!C$5:L$684,6,FALSE)</f>
        <v>-70.3</v>
      </c>
      <c r="N50" s="10">
        <f>VLOOKUP(B50:B192,'Факторы ликвидности'!C$5:L$684,7,FALSE)</f>
        <v>5.8</v>
      </c>
      <c r="O50" s="10">
        <f>VLOOKUP(B50:B192,'Факторы ликвидности'!C$5:L$684,8,FALSE)</f>
        <v>0.2</v>
      </c>
      <c r="P50" s="10">
        <f>VLOOKUP(B50:B192,'Факторы ликвидности'!C$5:L$684,10,FALSE)</f>
        <v>16.899999999999999</v>
      </c>
    </row>
    <row r="51" spans="2:16" x14ac:dyDescent="0.3">
      <c r="B51" s="9">
        <v>43067</v>
      </c>
      <c r="C51" s="10" t="s">
        <v>144</v>
      </c>
      <c r="D51" s="10" t="s">
        <v>145</v>
      </c>
      <c r="E51" s="10" t="s">
        <v>18</v>
      </c>
      <c r="F51" s="10" t="s">
        <v>146</v>
      </c>
      <c r="G51" s="10">
        <f>VLOOKUP(B51:B193,'Остатки на корсчетах'!B$3:D$4956,2,FALSE)</f>
        <v>1414.8</v>
      </c>
      <c r="H51" s="10">
        <f>VLOOKUP(B51:B193,Сальдо!C$25:D$4010,2,FALSE)</f>
        <v>136.69999999999999</v>
      </c>
      <c r="I51" s="10">
        <f>VLOOKUP(B51:B193,'Факторы ликвидности'!C$5:L$684,2,FALSE)</f>
        <v>31.4</v>
      </c>
      <c r="J51" s="10">
        <f>VLOOKUP(B51:B193,'Факторы ликвидности'!C$5:L$684,3,FALSE)</f>
        <v>-10.199999999999999</v>
      </c>
      <c r="K51" s="10">
        <f>VLOOKUP(B51:B193,'Факторы ликвидности'!C$5:L$684,4,FALSE)</f>
        <v>8.1999999999999993</v>
      </c>
      <c r="L51" s="10">
        <f>VLOOKUP(B51:B193,'Факторы ликвидности'!C$5:L$684,5,FALSE)</f>
        <v>0</v>
      </c>
      <c r="M51" s="10">
        <f>VLOOKUP(B51:B193,'Факторы ликвидности'!C$5:L$684,6,FALSE)</f>
        <v>72.2</v>
      </c>
      <c r="N51" s="10">
        <f>VLOOKUP(B51:B193,'Факторы ликвидности'!C$5:L$684,7,FALSE)</f>
        <v>5.8</v>
      </c>
      <c r="O51" s="10">
        <f>VLOOKUP(B51:B193,'Факторы ликвидности'!C$5:L$684,8,FALSE)</f>
        <v>0</v>
      </c>
      <c r="P51" s="10">
        <f>VLOOKUP(B51:B193,'Факторы ликвидности'!C$5:L$684,10,FALSE)</f>
        <v>64.2</v>
      </c>
    </row>
    <row r="52" spans="2:16" x14ac:dyDescent="0.3">
      <c r="B52" s="9">
        <v>43074</v>
      </c>
      <c r="C52" s="10" t="s">
        <v>147</v>
      </c>
      <c r="D52" s="10" t="s">
        <v>148</v>
      </c>
      <c r="E52" s="10" t="s">
        <v>18</v>
      </c>
      <c r="F52" s="10" t="s">
        <v>149</v>
      </c>
      <c r="G52" s="10">
        <f>VLOOKUP(B52:B194,'Остатки на корсчетах'!B$3:D$4956,2,FALSE)</f>
        <v>2088.6</v>
      </c>
      <c r="H52" s="10">
        <f>VLOOKUP(B52:B194,Сальдо!C$25:D$4010,2,FALSE)</f>
        <v>137.5</v>
      </c>
      <c r="I52" s="10">
        <f>VLOOKUP(B52:B194,'Факторы ликвидности'!C$5:L$684,2,FALSE)</f>
        <v>-9.3000000000000007</v>
      </c>
      <c r="J52" s="10">
        <f>VLOOKUP(B52:B194,'Факторы ликвидности'!C$5:L$684,3,FALSE)</f>
        <v>-195.8</v>
      </c>
      <c r="K52" s="10">
        <f>VLOOKUP(B52:B194,'Факторы ликвидности'!C$5:L$684,4,FALSE)</f>
        <v>0</v>
      </c>
      <c r="L52" s="10">
        <f>VLOOKUP(B52:B194,'Факторы ликвидности'!C$5:L$684,5,FALSE)</f>
        <v>0</v>
      </c>
      <c r="M52" s="10">
        <f>VLOOKUP(B52:B194,'Факторы ликвидности'!C$5:L$684,6,FALSE)</f>
        <v>-252.4</v>
      </c>
      <c r="N52" s="10">
        <f>VLOOKUP(B52:B194,'Факторы ликвидности'!C$5:L$684,7,FALSE)</f>
        <v>5.8</v>
      </c>
      <c r="O52" s="10">
        <f>VLOOKUP(B52:B194,'Факторы ликвидности'!C$5:L$684,8,FALSE)</f>
        <v>0.5</v>
      </c>
      <c r="P52" s="10">
        <f>VLOOKUP(B52:B194,'Факторы ликвидности'!C$5:L$684,10,FALSE)</f>
        <v>-189.4</v>
      </c>
    </row>
    <row r="53" spans="2:16" x14ac:dyDescent="0.3">
      <c r="B53" s="9">
        <v>43081</v>
      </c>
      <c r="C53" s="10" t="s">
        <v>150</v>
      </c>
      <c r="D53" s="10" t="s">
        <v>151</v>
      </c>
      <c r="E53" s="10" t="s">
        <v>18</v>
      </c>
      <c r="F53" s="10" t="s">
        <v>152</v>
      </c>
      <c r="G53" s="10">
        <f>VLOOKUP(B53:B195,'Остатки на корсчетах'!B$3:D$4956,2,FALSE)</f>
        <v>2161.8000000000002</v>
      </c>
      <c r="H53" s="10">
        <f>VLOOKUP(B53:B195,Сальдо!C$25:D$4010,2,FALSE)</f>
        <v>121.3</v>
      </c>
      <c r="I53" s="10">
        <f>VLOOKUP(B53:B195,'Факторы ликвидности'!C$5:L$684,2,FALSE)</f>
        <v>-23.2</v>
      </c>
      <c r="J53" s="10">
        <f>VLOOKUP(B53:B195,'Факторы ликвидности'!C$5:L$684,3,FALSE)</f>
        <v>96.5</v>
      </c>
      <c r="K53" s="10">
        <f>VLOOKUP(B53:B195,'Факторы ликвидности'!C$5:L$684,4,FALSE)</f>
        <v>18</v>
      </c>
      <c r="L53" s="10">
        <f>VLOOKUP(B53:B195,'Факторы ликвидности'!C$5:L$684,5,FALSE)</f>
        <v>0</v>
      </c>
      <c r="M53" s="10">
        <f>VLOOKUP(B53:B195,'Факторы ликвидности'!C$5:L$684,6,FALSE)</f>
        <v>46.1</v>
      </c>
      <c r="N53" s="10">
        <f>VLOOKUP(B53:B195,'Факторы ликвидности'!C$5:L$684,7,FALSE)</f>
        <v>12.7</v>
      </c>
      <c r="O53" s="10">
        <f>VLOOKUP(B53:B195,'Факторы ликвидности'!C$5:L$684,8,FALSE)</f>
        <v>0</v>
      </c>
      <c r="P53" s="10">
        <f>VLOOKUP(B53:B195,'Факторы ликвидности'!C$5:L$684,10,FALSE)</f>
        <v>5.0999999999999996</v>
      </c>
    </row>
    <row r="54" spans="2:16" x14ac:dyDescent="0.3">
      <c r="B54" s="9">
        <v>43088</v>
      </c>
      <c r="C54" s="10" t="s">
        <v>153</v>
      </c>
      <c r="D54" s="10" t="s">
        <v>154</v>
      </c>
      <c r="E54" s="10" t="s">
        <v>18</v>
      </c>
      <c r="F54" s="10" t="s">
        <v>155</v>
      </c>
      <c r="G54" s="10">
        <f>VLOOKUP(B54:B196,'Остатки на корсчетах'!B$3:D$4956,2,FALSE)</f>
        <v>2340.8000000000002</v>
      </c>
      <c r="H54" s="10">
        <f>VLOOKUP(B54:B196,Сальдо!C$25:D$4010,2,FALSE)</f>
        <v>131</v>
      </c>
      <c r="I54" s="10">
        <f>VLOOKUP(B54:B196,'Факторы ликвидности'!C$5:L$684,2,FALSE)</f>
        <v>-8.1999999999999993</v>
      </c>
      <c r="J54" s="10">
        <f>VLOOKUP(B54:B196,'Факторы ликвидности'!C$5:L$684,3,FALSE)</f>
        <v>59</v>
      </c>
      <c r="K54" s="10">
        <f>VLOOKUP(B54:B196,'Факторы ликвидности'!C$5:L$684,4,FALSE)</f>
        <v>0</v>
      </c>
      <c r="L54" s="10">
        <f>VLOOKUP(B54:B196,'Факторы ликвидности'!C$5:L$684,5,FALSE)</f>
        <v>0</v>
      </c>
      <c r="M54" s="10">
        <f>VLOOKUP(B54:B196,'Факторы ликвидности'!C$5:L$684,6,FALSE)</f>
        <v>-77.2</v>
      </c>
      <c r="N54" s="10">
        <f>VLOOKUP(B54:B196,'Факторы ликвидности'!C$5:L$684,7,FALSE)</f>
        <v>12.7</v>
      </c>
      <c r="O54" s="10">
        <f>VLOOKUP(B54:B196,'Факторы ликвидности'!C$5:L$684,8,FALSE)</f>
        <v>0.1</v>
      </c>
      <c r="P54" s="10">
        <f>VLOOKUP(B54:B196,'Факторы ликвидности'!C$5:L$684,10,FALSE)</f>
        <v>9.9</v>
      </c>
    </row>
    <row r="55" spans="2:16" x14ac:dyDescent="0.3">
      <c r="B55" s="9">
        <v>43095</v>
      </c>
      <c r="C55" s="10" t="s">
        <v>156</v>
      </c>
      <c r="D55" s="10" t="s">
        <v>157</v>
      </c>
      <c r="E55" s="10" t="s">
        <v>18</v>
      </c>
      <c r="F55" s="10" t="s">
        <v>158</v>
      </c>
      <c r="G55" s="10">
        <f>VLOOKUP(B55:B197,'Остатки на корсчетах'!B$3:D$4956,2,FALSE)</f>
        <v>1752</v>
      </c>
      <c r="H55" s="10">
        <f>VLOOKUP(B55:B197,Сальдо!C$25:D$4010,2,FALSE)</f>
        <v>265.2</v>
      </c>
      <c r="I55" s="10">
        <f>VLOOKUP(B55:B197,'Факторы ликвидности'!C$5:L$684,2,FALSE)</f>
        <v>-34.299999999999997</v>
      </c>
      <c r="J55" s="10">
        <f>VLOOKUP(B55:B197,'Факторы ликвидности'!C$5:L$684,3,FALSE)</f>
        <v>638.6</v>
      </c>
      <c r="K55" s="10">
        <f>VLOOKUP(B55:B197,'Факторы ликвидности'!C$5:L$684,4,FALSE)</f>
        <v>221.7</v>
      </c>
      <c r="L55" s="10">
        <f>VLOOKUP(B55:B197,'Факторы ликвидности'!C$5:L$684,5,FALSE)</f>
        <v>0</v>
      </c>
      <c r="M55" s="10">
        <f>VLOOKUP(B55:B197,'Факторы ликвидности'!C$5:L$684,6,FALSE)</f>
        <v>181.7</v>
      </c>
      <c r="N55" s="10">
        <f>VLOOKUP(B55:B197,'Факторы ликвидности'!C$5:L$684,7,FALSE)</f>
        <v>25.3</v>
      </c>
      <c r="O55" s="10">
        <f>VLOOKUP(B55:B197,'Факторы ликвидности'!C$5:L$684,8,FALSE)</f>
        <v>0</v>
      </c>
      <c r="P55" s="10">
        <f>VLOOKUP(B55:B197,'Факторы ликвидности'!C$5:L$684,10,FALSE)</f>
        <v>39.9</v>
      </c>
    </row>
    <row r="56" spans="2:16" x14ac:dyDescent="0.3">
      <c r="B56" s="9">
        <v>43109</v>
      </c>
      <c r="C56" s="10" t="s">
        <v>159</v>
      </c>
      <c r="D56" s="10" t="s">
        <v>160</v>
      </c>
      <c r="E56" s="10" t="s">
        <v>18</v>
      </c>
      <c r="F56" s="10" t="s">
        <v>161</v>
      </c>
      <c r="G56" s="10">
        <f>VLOOKUP(B56:B198,'Остатки на корсчетах'!B$3:D$4956,2,FALSE)</f>
        <v>2180.9</v>
      </c>
      <c r="H56" s="10">
        <f>VLOOKUP(B56:B198,Сальдо!C$25:D$4010,2,FALSE)</f>
        <v>1349</v>
      </c>
      <c r="I56" s="10">
        <f>VLOOKUP(B56:B198,'Факторы ликвидности'!C$5:L$684,2,FALSE)</f>
        <v>306.10000000000002</v>
      </c>
      <c r="J56" s="10">
        <f>VLOOKUP(B56:B198,'Факторы ликвидности'!C$5:L$684,3,FALSE)</f>
        <v>-228.2</v>
      </c>
      <c r="K56" s="10">
        <f>VLOOKUP(B56:B198,'Факторы ликвидности'!C$5:L$684,4,FALSE)</f>
        <v>15.8</v>
      </c>
      <c r="L56" s="10">
        <f>VLOOKUP(B56:B198,'Факторы ликвидности'!C$5:L$684,5,FALSE)</f>
        <v>0</v>
      </c>
      <c r="M56" s="10">
        <f>VLOOKUP(B56:B198,'Факторы ликвидности'!C$5:L$684,6,FALSE)</f>
        <v>0</v>
      </c>
      <c r="N56" s="10">
        <f>VLOOKUP(B56:B198,'Факторы ликвидности'!C$5:L$684,7,FALSE)</f>
        <v>0</v>
      </c>
      <c r="O56" s="10">
        <f>VLOOKUP(B56:B198,'Факторы ликвидности'!C$5:L$684,8,FALSE)</f>
        <v>0</v>
      </c>
      <c r="P56" s="10">
        <f>VLOOKUP(B56:B198,'Факторы ликвидности'!C$5:L$684,10,FALSE)</f>
        <v>-845.1</v>
      </c>
    </row>
    <row r="57" spans="2:16" x14ac:dyDescent="0.3">
      <c r="B57" s="9">
        <v>43116</v>
      </c>
      <c r="C57" s="10" t="s">
        <v>162</v>
      </c>
      <c r="D57" s="10" t="s">
        <v>163</v>
      </c>
      <c r="E57" s="10" t="s">
        <v>18</v>
      </c>
      <c r="F57" s="10" t="s">
        <v>164</v>
      </c>
      <c r="G57" s="10">
        <f>VLOOKUP(B57:B199,'Остатки на корсчетах'!B$3:D$4956,2,FALSE)</f>
        <v>2656.8</v>
      </c>
      <c r="H57" s="10">
        <f>VLOOKUP(B57:B199,Сальдо!C$25:D$4010,2,FALSE)</f>
        <v>206.4</v>
      </c>
      <c r="I57" s="10">
        <f>VLOOKUP(B57:B199,'Факторы ликвидности'!C$5:L$684,2,FALSE)</f>
        <v>8</v>
      </c>
      <c r="J57" s="10">
        <f>VLOOKUP(B57:B199,'Факторы ликвидности'!C$5:L$684,3,FALSE)</f>
        <v>219.4</v>
      </c>
      <c r="K57" s="10">
        <f>VLOOKUP(B57:B199,'Факторы ликвидности'!C$5:L$684,4,FALSE)</f>
        <v>0</v>
      </c>
      <c r="L57" s="10">
        <f>VLOOKUP(B57:B199,'Факторы ликвидности'!C$5:L$684,5,FALSE)</f>
        <v>0</v>
      </c>
      <c r="M57" s="10">
        <f>VLOOKUP(B57:B199,'Факторы ликвидности'!C$5:L$684,6,FALSE)</f>
        <v>-40.9</v>
      </c>
      <c r="N57" s="10">
        <f>VLOOKUP(B57:B199,'Факторы ликвидности'!C$5:L$684,7,FALSE)</f>
        <v>15.1</v>
      </c>
      <c r="O57" s="10">
        <f>VLOOKUP(B57:B199,'Факторы ликвидности'!C$5:L$684,8,FALSE)</f>
        <v>0</v>
      </c>
      <c r="P57" s="10">
        <f>VLOOKUP(B57:B199,'Факторы ликвидности'!C$5:L$684,10,FALSE)</f>
        <v>-5.8</v>
      </c>
    </row>
    <row r="58" spans="2:16" x14ac:dyDescent="0.3">
      <c r="B58" s="9">
        <v>43123</v>
      </c>
      <c r="C58" s="10" t="s">
        <v>165</v>
      </c>
      <c r="D58" s="10" t="s">
        <v>166</v>
      </c>
      <c r="E58" s="10" t="s">
        <v>18</v>
      </c>
      <c r="F58" s="10" t="s">
        <v>167</v>
      </c>
      <c r="G58" s="10">
        <f>VLOOKUP(B58:B200,'Остатки на корсчетах'!B$3:D$4956,2,FALSE)</f>
        <v>2235.6</v>
      </c>
      <c r="H58" s="10">
        <f>VLOOKUP(B58:B200,Сальдо!C$25:D$4010,2,FALSE)</f>
        <v>219.8</v>
      </c>
      <c r="I58" s="10">
        <f>VLOOKUP(B58:B200,'Факторы ликвидности'!C$5:L$684,2,FALSE)</f>
        <v>42.1</v>
      </c>
      <c r="J58" s="10">
        <f>VLOOKUP(B58:B200,'Факторы ликвидности'!C$5:L$684,3,FALSE)</f>
        <v>8.6999999999999993</v>
      </c>
      <c r="K58" s="10">
        <f>VLOOKUP(B58:B200,'Факторы ликвидности'!C$5:L$684,4,FALSE)</f>
        <v>6.4</v>
      </c>
      <c r="L58" s="10">
        <f>VLOOKUP(B58:B200,'Факторы ликвидности'!C$5:L$684,5,FALSE)</f>
        <v>0</v>
      </c>
      <c r="M58" s="10">
        <f>VLOOKUP(B58:B200,'Факторы ликвидности'!C$5:L$684,6,FALSE)</f>
        <v>-0.3</v>
      </c>
      <c r="N58" s="10">
        <f>VLOOKUP(B58:B200,'Факторы ликвидности'!C$5:L$684,7,FALSE)</f>
        <v>15.1</v>
      </c>
      <c r="O58" s="10">
        <f>VLOOKUP(B58:B200,'Факторы ликвидности'!C$5:L$684,8,FALSE)</f>
        <v>0.5</v>
      </c>
      <c r="P58" s="10">
        <f>VLOOKUP(B58:B200,'Факторы ликвидности'!C$5:L$684,10,FALSE)</f>
        <v>-4.9000000000000004</v>
      </c>
    </row>
    <row r="59" spans="2:16" x14ac:dyDescent="0.3">
      <c r="B59" s="9">
        <v>43130</v>
      </c>
      <c r="C59" s="10" t="s">
        <v>168</v>
      </c>
      <c r="D59" s="10" t="s">
        <v>169</v>
      </c>
      <c r="E59" s="10" t="s">
        <v>18</v>
      </c>
      <c r="F59" s="10" t="s">
        <v>170</v>
      </c>
      <c r="G59" s="10">
        <f>VLOOKUP(B59:B201,'Остатки на корсчетах'!B$3:D$4956,2,FALSE)</f>
        <v>1354.4</v>
      </c>
      <c r="H59" s="10">
        <f>VLOOKUP(B59:B201,Сальдо!C$25:D$4010,2,FALSE)</f>
        <v>118.6</v>
      </c>
      <c r="I59" s="10">
        <f>VLOOKUP(B59:B201,'Факторы ликвидности'!C$5:L$684,2,FALSE)</f>
        <v>28.4</v>
      </c>
      <c r="J59" s="10">
        <f>VLOOKUP(B59:B201,'Факторы ликвидности'!C$5:L$684,3,FALSE)</f>
        <v>557.20000000000005</v>
      </c>
      <c r="K59" s="10">
        <f>VLOOKUP(B59:B201,'Факторы ликвидности'!C$5:L$684,4,FALSE)</f>
        <v>183.1</v>
      </c>
      <c r="L59" s="10">
        <f>VLOOKUP(B59:B201,'Факторы ликвидности'!C$5:L$684,5,FALSE)</f>
        <v>0</v>
      </c>
      <c r="M59" s="10">
        <f>VLOOKUP(B59:B201,'Факторы ликвидности'!C$5:L$684,6,FALSE)</f>
        <v>200</v>
      </c>
      <c r="N59" s="10">
        <f>VLOOKUP(B59:B201,'Факторы ликвидности'!C$5:L$684,7,FALSE)</f>
        <v>15.2</v>
      </c>
      <c r="O59" s="10">
        <f>VLOOKUP(B59:B201,'Факторы ликвидности'!C$5:L$684,8,FALSE)</f>
        <v>0</v>
      </c>
      <c r="P59" s="10">
        <f>VLOOKUP(B59:B201,'Факторы ликвидности'!C$5:L$684,10,FALSE)</f>
        <v>-93.6</v>
      </c>
    </row>
    <row r="60" spans="2:16" x14ac:dyDescent="0.3">
      <c r="B60" s="9">
        <v>43137</v>
      </c>
      <c r="C60" s="10" t="s">
        <v>171</v>
      </c>
      <c r="D60" s="10" t="s">
        <v>172</v>
      </c>
      <c r="E60" s="10" t="s">
        <v>18</v>
      </c>
      <c r="F60" s="10" t="s">
        <v>173</v>
      </c>
      <c r="G60" s="10">
        <f>VLOOKUP(B60:B202,'Остатки на корсчетах'!B$3:D$4956,2,FALSE)</f>
        <v>1483.2</v>
      </c>
      <c r="H60" s="10">
        <f>VLOOKUP(B60:B202,Сальдо!C$25:D$4010,2,FALSE)</f>
        <v>941.4</v>
      </c>
      <c r="I60" s="10">
        <f>VLOOKUP(B60:B202,'Факторы ликвидности'!C$5:L$684,2,FALSE)</f>
        <v>-1</v>
      </c>
      <c r="J60" s="10">
        <f>VLOOKUP(B60:B202,'Факторы ликвидности'!C$5:L$684,3,FALSE)</f>
        <v>124.7</v>
      </c>
      <c r="K60" s="10">
        <f>VLOOKUP(B60:B202,'Факторы ликвидности'!C$5:L$684,4,FALSE)</f>
        <v>21.8</v>
      </c>
      <c r="L60" s="10">
        <f>VLOOKUP(B60:B202,'Факторы ликвидности'!C$5:L$684,5,FALSE)</f>
        <v>0</v>
      </c>
      <c r="M60" s="10">
        <f>VLOOKUP(B60:B202,'Факторы ликвидности'!C$5:L$684,6,FALSE)</f>
        <v>0</v>
      </c>
      <c r="N60" s="10">
        <f>VLOOKUP(B60:B202,'Факторы ликвидности'!C$5:L$684,7,FALSE)</f>
        <v>15.2</v>
      </c>
      <c r="O60" s="10">
        <f>VLOOKUP(B60:B202,'Факторы ликвидности'!C$5:L$684,8,FALSE)</f>
        <v>0</v>
      </c>
      <c r="P60" s="10">
        <f>VLOOKUP(B60:B202,'Факторы ликвидности'!C$5:L$684,10,FALSE)</f>
        <v>-140.1</v>
      </c>
    </row>
    <row r="61" spans="2:16" x14ac:dyDescent="0.3">
      <c r="B61" s="9">
        <v>43144</v>
      </c>
      <c r="C61" s="10" t="s">
        <v>174</v>
      </c>
      <c r="D61" s="10" t="s">
        <v>175</v>
      </c>
      <c r="E61" s="10" t="s">
        <v>18</v>
      </c>
      <c r="F61" s="10" t="s">
        <v>176</v>
      </c>
      <c r="G61" s="10">
        <f>VLOOKUP(B61:B203,'Остатки на корсчетах'!B$3:D$4956,2,FALSE)</f>
        <v>2106.3000000000002</v>
      </c>
      <c r="H61" s="10">
        <f>VLOOKUP(B61:B203,Сальдо!C$25:D$4010,2,FALSE)</f>
        <v>231.7</v>
      </c>
      <c r="I61" s="10">
        <f>VLOOKUP(B61:B203,'Факторы ликвидности'!C$5:L$684,2,FALSE)</f>
        <v>-22.3</v>
      </c>
      <c r="J61" s="10">
        <f>VLOOKUP(B61:B203,'Факторы ликвидности'!C$5:L$684,3,FALSE)</f>
        <v>-2.1</v>
      </c>
      <c r="K61" s="10">
        <f>VLOOKUP(B61:B203,'Факторы ликвидности'!C$5:L$684,4,FALSE)</f>
        <v>14.9</v>
      </c>
      <c r="L61" s="10">
        <f>VLOOKUP(B61:B203,'Факторы ликвидности'!C$5:L$684,5,FALSE)</f>
        <v>0</v>
      </c>
      <c r="M61" s="10">
        <f>VLOOKUP(B61:B203,'Факторы ликвидности'!C$5:L$684,6,FALSE)</f>
        <v>0</v>
      </c>
      <c r="N61" s="10">
        <f>VLOOKUP(B61:B203,'Факторы ликвидности'!C$5:L$684,7,FALSE)</f>
        <v>15.7</v>
      </c>
      <c r="O61" s="10">
        <f>VLOOKUP(B61:B203,'Факторы ликвидности'!C$5:L$684,8,FALSE)</f>
        <v>0</v>
      </c>
      <c r="P61" s="10">
        <f>VLOOKUP(B61:B203,'Факторы ликвидности'!C$5:L$684,10,FALSE)</f>
        <v>35.6</v>
      </c>
    </row>
    <row r="62" spans="2:16" x14ac:dyDescent="0.3">
      <c r="B62" s="9">
        <v>43151</v>
      </c>
      <c r="C62" s="10" t="s">
        <v>144</v>
      </c>
      <c r="D62" s="10" t="s">
        <v>177</v>
      </c>
      <c r="E62" s="10" t="s">
        <v>18</v>
      </c>
      <c r="F62" s="10" t="s">
        <v>178</v>
      </c>
      <c r="G62" s="10">
        <f>VLOOKUP(B62:B204,'Остатки на корсчетах'!B$3:D$4956,2,FALSE)</f>
        <v>1688.9</v>
      </c>
      <c r="H62" s="10">
        <f>VLOOKUP(B62:B204,Сальдо!C$25:D$4010,2,FALSE)</f>
        <v>168.7</v>
      </c>
      <c r="I62" s="10">
        <f>VLOOKUP(B62:B204,'Факторы ликвидности'!C$5:L$684,2,FALSE)</f>
        <v>8.6999999999999993</v>
      </c>
      <c r="J62" s="10">
        <f>VLOOKUP(B62:B204,'Факторы ликвидности'!C$5:L$684,3,FALSE)</f>
        <v>95.4</v>
      </c>
      <c r="K62" s="10">
        <f>VLOOKUP(B62:B204,'Факторы ликвидности'!C$5:L$684,4,FALSE)</f>
        <v>21.3</v>
      </c>
      <c r="L62" s="10">
        <f>VLOOKUP(B62:B204,'Факторы ликвидности'!C$5:L$684,5,FALSE)</f>
        <v>0</v>
      </c>
      <c r="M62" s="10">
        <f>VLOOKUP(B62:B204,'Факторы ликвидности'!C$5:L$684,6,FALSE)</f>
        <v>0</v>
      </c>
      <c r="N62" s="10">
        <f>VLOOKUP(B62:B204,'Факторы ликвидности'!C$5:L$684,7,FALSE)</f>
        <v>31.4</v>
      </c>
      <c r="O62" s="10">
        <f>VLOOKUP(B62:B204,'Факторы ликвидности'!C$5:L$684,8,FALSE)</f>
        <v>0</v>
      </c>
      <c r="P62" s="10">
        <f>VLOOKUP(B62:B204,'Факторы ликвидности'!C$5:L$684,10,FALSE)</f>
        <v>11.8</v>
      </c>
    </row>
    <row r="63" spans="2:16" x14ac:dyDescent="0.3">
      <c r="B63" s="9">
        <v>43158</v>
      </c>
      <c r="C63" s="10" t="s">
        <v>179</v>
      </c>
      <c r="D63" s="10" t="s">
        <v>180</v>
      </c>
      <c r="E63" s="10" t="s">
        <v>18</v>
      </c>
      <c r="F63" s="10" t="s">
        <v>181</v>
      </c>
      <c r="G63" s="10">
        <f>VLOOKUP(B63:B205,'Остатки на корсчетах'!B$3:D$4956,2,FALSE)</f>
        <v>2113.6999999999998</v>
      </c>
      <c r="H63" s="10">
        <f>VLOOKUP(B63:B205,Сальдо!C$25:D$4010,2,FALSE)</f>
        <v>84</v>
      </c>
      <c r="I63" s="10">
        <f>VLOOKUP(B63:B205,'Факторы ликвидности'!C$5:L$684,2,FALSE)</f>
        <v>34.1</v>
      </c>
      <c r="J63" s="10">
        <f>VLOOKUP(B63:B205,'Факторы ликвидности'!C$5:L$684,3,FALSE)</f>
        <v>190</v>
      </c>
      <c r="K63" s="10">
        <f>VLOOKUP(B63:B205,'Факторы ликвидности'!C$5:L$684,4,FALSE)</f>
        <v>23</v>
      </c>
      <c r="L63" s="10">
        <f>VLOOKUP(B63:B205,'Факторы ликвидности'!C$5:L$684,5,FALSE)</f>
        <v>0</v>
      </c>
      <c r="M63" s="10">
        <f>VLOOKUP(B63:B205,'Факторы ликвидности'!C$5:L$684,6,FALSE)</f>
        <v>99.8</v>
      </c>
      <c r="N63" s="10">
        <f>VLOOKUP(B63:B205,'Факторы ликвидности'!C$5:L$684,7,FALSE)</f>
        <v>15.5</v>
      </c>
      <c r="O63" s="10">
        <f>VLOOKUP(B63:B205,'Факторы ликвидности'!C$5:L$684,8,FALSE)</f>
        <v>0</v>
      </c>
      <c r="P63" s="10">
        <f>VLOOKUP(B63:B205,'Факторы ликвидности'!C$5:L$684,10,FALSE)</f>
        <v>-72.7</v>
      </c>
    </row>
    <row r="64" spans="2:16" x14ac:dyDescent="0.3">
      <c r="B64" s="9">
        <v>43165</v>
      </c>
      <c r="C64" s="10" t="s">
        <v>182</v>
      </c>
      <c r="D64" s="10" t="s">
        <v>183</v>
      </c>
      <c r="E64" s="10" t="s">
        <v>18</v>
      </c>
      <c r="F64" s="10" t="s">
        <v>184</v>
      </c>
      <c r="G64" s="10">
        <f>VLOOKUP(B64:B206,'Остатки на корсчетах'!B$3:D$4956,2,FALSE)</f>
        <v>1753</v>
      </c>
      <c r="H64" s="10">
        <f>VLOOKUP(B64:B206,Сальдо!C$25:D$4010,2,FALSE)</f>
        <v>895</v>
      </c>
      <c r="I64" s="10">
        <f>VLOOKUP(B64:B206,'Факторы ликвидности'!C$5:L$684,2,FALSE)</f>
        <v>-65.8</v>
      </c>
      <c r="J64" s="10">
        <f>VLOOKUP(B64:B206,'Факторы ликвидности'!C$5:L$684,3,FALSE)</f>
        <v>73.400000000000006</v>
      </c>
      <c r="K64" s="10">
        <f>VLOOKUP(B64:B206,'Факторы ликвидности'!C$5:L$684,4,FALSE)</f>
        <v>0</v>
      </c>
      <c r="L64" s="10">
        <f>VLOOKUP(B64:B206,'Факторы ликвидности'!C$5:L$684,5,FALSE)</f>
        <v>0</v>
      </c>
      <c r="M64" s="10">
        <f>VLOOKUP(B64:B206,'Факторы ликвидности'!C$5:L$684,6,FALSE)</f>
        <v>0.6</v>
      </c>
      <c r="N64" s="10">
        <f>VLOOKUP(B64:B206,'Факторы ликвидности'!C$5:L$684,7,FALSE)</f>
        <v>15.8</v>
      </c>
      <c r="O64" s="10">
        <f>VLOOKUP(B64:B206,'Факторы ликвидности'!C$5:L$684,8,FALSE)</f>
        <v>0</v>
      </c>
      <c r="P64" s="10">
        <f>VLOOKUP(B64:B206,'Факторы ликвидности'!C$5:L$684,10,FALSE)</f>
        <v>-240.5</v>
      </c>
    </row>
    <row r="65" spans="2:16" x14ac:dyDescent="0.3">
      <c r="B65" s="9">
        <v>43172</v>
      </c>
      <c r="C65" s="10" t="s">
        <v>162</v>
      </c>
      <c r="D65" s="10" t="s">
        <v>185</v>
      </c>
      <c r="E65" s="10" t="s">
        <v>18</v>
      </c>
      <c r="F65" s="10" t="s">
        <v>186</v>
      </c>
      <c r="G65" s="10">
        <f>VLOOKUP(B65:B207,'Остатки на корсчетах'!B$3:D$4956,2,FALSE)</f>
        <v>2094.8000000000002</v>
      </c>
      <c r="H65" s="10">
        <f>VLOOKUP(B65:B207,Сальдо!C$25:D$4010,2,FALSE)</f>
        <v>598.1</v>
      </c>
      <c r="I65" s="10">
        <f>VLOOKUP(B65:B207,'Факторы ликвидности'!C$5:L$684,2,FALSE)</f>
        <v>-2.9</v>
      </c>
      <c r="J65" s="10">
        <f>VLOOKUP(B65:B207,'Факторы ликвидности'!C$5:L$684,3,FALSE)</f>
        <v>40.799999999999997</v>
      </c>
      <c r="K65" s="10">
        <f>VLOOKUP(B65:B207,'Факторы ликвидности'!C$5:L$684,4,FALSE)</f>
        <v>9.9</v>
      </c>
      <c r="L65" s="10">
        <f>VLOOKUP(B65:B207,'Факторы ликвидности'!C$5:L$684,5,FALSE)</f>
        <v>0</v>
      </c>
      <c r="M65" s="10">
        <f>VLOOKUP(B65:B207,'Факторы ликвидности'!C$5:L$684,6,FALSE)</f>
        <v>4.9000000000000004</v>
      </c>
      <c r="N65" s="10">
        <f>VLOOKUP(B65:B207,'Факторы ликвидности'!C$5:L$684,7,FALSE)</f>
        <v>9.6</v>
      </c>
      <c r="O65" s="10">
        <f>VLOOKUP(B65:B207,'Факторы ликвидности'!C$5:L$684,8,FALSE)</f>
        <v>0</v>
      </c>
      <c r="P65" s="10">
        <f>VLOOKUP(B65:B207,'Факторы ликвидности'!C$5:L$684,10,FALSE)</f>
        <v>-216.4</v>
      </c>
    </row>
    <row r="66" spans="2:16" x14ac:dyDescent="0.3">
      <c r="B66" s="9">
        <v>43179</v>
      </c>
      <c r="C66" s="10" t="s">
        <v>187</v>
      </c>
      <c r="D66" s="10" t="s">
        <v>188</v>
      </c>
      <c r="E66" s="10" t="s">
        <v>18</v>
      </c>
      <c r="F66" s="10" t="s">
        <v>189</v>
      </c>
      <c r="G66" s="10">
        <f>VLOOKUP(B66:B208,'Остатки на корсчетах'!B$3:D$4956,2,FALSE)</f>
        <v>1933.5</v>
      </c>
      <c r="H66" s="10">
        <f>VLOOKUP(B66:B208,Сальдо!C$25:D$4010,2,FALSE)</f>
        <v>140.4</v>
      </c>
      <c r="I66" s="10">
        <f>VLOOKUP(B66:B208,'Факторы ликвидности'!C$5:L$684,2,FALSE)</f>
        <v>13.4</v>
      </c>
      <c r="J66" s="10">
        <f>VLOOKUP(B66:B208,'Факторы ликвидности'!C$5:L$684,3,FALSE)</f>
        <v>66.900000000000006</v>
      </c>
      <c r="K66" s="10">
        <f>VLOOKUP(B66:B208,'Факторы ликвидности'!C$5:L$684,4,FALSE)</f>
        <v>3</v>
      </c>
      <c r="L66" s="10">
        <f>VLOOKUP(B66:B208,'Факторы ликвидности'!C$5:L$684,5,FALSE)</f>
        <v>0</v>
      </c>
      <c r="M66" s="10">
        <f>VLOOKUP(B66:B208,'Факторы ликвидности'!C$5:L$684,6,FALSE)</f>
        <v>1.5</v>
      </c>
      <c r="N66" s="10">
        <f>VLOOKUP(B66:B208,'Факторы ликвидности'!C$5:L$684,7,FALSE)</f>
        <v>9.6</v>
      </c>
      <c r="O66" s="10">
        <f>VLOOKUP(B66:B208,'Факторы ликвидности'!C$5:L$684,8,FALSE)</f>
        <v>-1.5</v>
      </c>
      <c r="P66" s="10">
        <f>VLOOKUP(B66:B208,'Факторы ликвидности'!C$5:L$684,10,FALSE)</f>
        <v>-8.1999999999999993</v>
      </c>
    </row>
    <row r="67" spans="2:16" x14ac:dyDescent="0.3">
      <c r="B67" s="9">
        <v>43186</v>
      </c>
      <c r="C67" s="10" t="s">
        <v>190</v>
      </c>
      <c r="D67" s="10" t="s">
        <v>191</v>
      </c>
      <c r="E67" s="10" t="s">
        <v>18</v>
      </c>
      <c r="F67" s="10" t="s">
        <v>192</v>
      </c>
      <c r="G67" s="10">
        <f>VLOOKUP(B67:B209,'Остатки на корсчетах'!B$3:D$4956,2,FALSE)</f>
        <v>1653.6</v>
      </c>
      <c r="H67" s="10">
        <f>VLOOKUP(B67:B209,Сальдо!C$25:D$4010,2,FALSE)</f>
        <v>180.8</v>
      </c>
      <c r="I67" s="10">
        <f>VLOOKUP(B67:B209,'Факторы ликвидности'!C$5:L$684,2,FALSE)</f>
        <v>22.9</v>
      </c>
      <c r="J67" s="10">
        <f>VLOOKUP(B67:B209,'Факторы ликвидности'!C$5:L$684,3,FALSE)</f>
        <v>44.3</v>
      </c>
      <c r="K67" s="10">
        <f>VLOOKUP(B67:B209,'Факторы ликвидности'!C$5:L$684,4,FALSE)</f>
        <v>13.5</v>
      </c>
      <c r="L67" s="10">
        <f>VLOOKUP(B67:B209,'Факторы ликвидности'!C$5:L$684,5,FALSE)</f>
        <v>0</v>
      </c>
      <c r="M67" s="10">
        <f>VLOOKUP(B67:B209,'Факторы ликвидности'!C$5:L$684,6,FALSE)</f>
        <v>0.5</v>
      </c>
      <c r="N67" s="10">
        <f>VLOOKUP(B67:B209,'Факторы ликвидности'!C$5:L$684,7,FALSE)</f>
        <v>9.6</v>
      </c>
      <c r="O67" s="10">
        <f>VLOOKUP(B67:B209,'Факторы ликвидности'!C$5:L$684,8,FALSE)</f>
        <v>-0.1</v>
      </c>
      <c r="P67" s="10">
        <f>VLOOKUP(B67:B209,'Факторы ликвидности'!C$5:L$684,10,FALSE)</f>
        <v>58.2</v>
      </c>
    </row>
    <row r="68" spans="2:16" x14ac:dyDescent="0.3">
      <c r="B68" s="9">
        <v>43193</v>
      </c>
      <c r="C68" s="10" t="s">
        <v>193</v>
      </c>
      <c r="D68" s="10" t="s">
        <v>194</v>
      </c>
      <c r="E68" s="10" t="s">
        <v>18</v>
      </c>
      <c r="F68" s="10" t="s">
        <v>195</v>
      </c>
      <c r="G68" s="10">
        <f>VLOOKUP(B68:B210,'Остатки на корсчетах'!B$3:D$4956,2,FALSE)</f>
        <v>2181.4</v>
      </c>
      <c r="H68" s="10">
        <f>VLOOKUP(B68:B210,Сальдо!C$25:D$4010,2,FALSE)</f>
        <v>147.80000000000001</v>
      </c>
      <c r="I68" s="10">
        <f>VLOOKUP(B68:B210,'Факторы ликвидности'!C$5:L$684,2,FALSE)</f>
        <v>-3.1</v>
      </c>
      <c r="J68" s="10">
        <f>VLOOKUP(B68:B210,'Факторы ликвидности'!C$5:L$684,3,FALSE)</f>
        <v>10.6</v>
      </c>
      <c r="K68" s="10">
        <f>VLOOKUP(B68:B210,'Факторы ликвидности'!C$5:L$684,4,FALSE)</f>
        <v>10.6</v>
      </c>
      <c r="L68" s="10">
        <f>VLOOKUP(B68:B210,'Факторы ликвидности'!C$5:L$684,5,FALSE)</f>
        <v>0</v>
      </c>
      <c r="M68" s="10">
        <f>VLOOKUP(B68:B210,'Факторы ликвидности'!C$5:L$684,6,FALSE)</f>
        <v>-89.6</v>
      </c>
      <c r="N68" s="10">
        <f>VLOOKUP(B68:B210,'Факторы ликвидности'!C$5:L$684,7,FALSE)</f>
        <v>9.6</v>
      </c>
      <c r="O68" s="10">
        <f>VLOOKUP(B68:B210,'Факторы ликвидности'!C$5:L$684,8,FALSE)</f>
        <v>0</v>
      </c>
      <c r="P68" s="10">
        <f>VLOOKUP(B68:B210,'Факторы ликвидности'!C$5:L$684,10,FALSE)</f>
        <v>-0.9</v>
      </c>
    </row>
    <row r="69" spans="2:16" x14ac:dyDescent="0.3">
      <c r="B69" s="9">
        <v>43200</v>
      </c>
      <c r="C69" s="10" t="s">
        <v>156</v>
      </c>
      <c r="D69" s="10" t="s">
        <v>196</v>
      </c>
      <c r="E69" s="10" t="s">
        <v>18</v>
      </c>
      <c r="F69" s="10" t="s">
        <v>197</v>
      </c>
      <c r="G69" s="10">
        <f>VLOOKUP(B69:B211,'Остатки на корсчетах'!B$3:D$4956,2,FALSE)</f>
        <v>1758.8</v>
      </c>
      <c r="H69" s="10">
        <f>VLOOKUP(B69:B211,Сальдо!C$25:D$4010,2,FALSE)</f>
        <v>627</v>
      </c>
      <c r="I69" s="10">
        <f>VLOOKUP(B69:B211,'Факторы ликвидности'!C$5:L$684,2,FALSE)</f>
        <v>-24.1</v>
      </c>
      <c r="J69" s="10">
        <f>VLOOKUP(B69:B211,'Факторы ликвидности'!C$5:L$684,3,FALSE)</f>
        <v>75.599999999999994</v>
      </c>
      <c r="K69" s="10">
        <f>VLOOKUP(B69:B211,'Факторы ликвидности'!C$5:L$684,4,FALSE)</f>
        <v>13.4</v>
      </c>
      <c r="L69" s="10">
        <f>VLOOKUP(B69:B211,'Факторы ликвидности'!C$5:L$684,5,FALSE)</f>
        <v>0</v>
      </c>
      <c r="M69" s="10">
        <f>VLOOKUP(B69:B211,'Факторы ликвидности'!C$5:L$684,6,FALSE)</f>
        <v>0</v>
      </c>
      <c r="N69" s="10">
        <f>VLOOKUP(B69:B211,'Факторы ликвидности'!C$5:L$684,7,FALSE)</f>
        <v>0</v>
      </c>
      <c r="O69" s="10">
        <f>VLOOKUP(B69:B211,'Факторы ликвидности'!C$5:L$684,8,FALSE)</f>
        <v>0</v>
      </c>
      <c r="P69" s="10">
        <f>VLOOKUP(B69:B211,'Факторы ликвидности'!C$5:L$684,10,FALSE)</f>
        <v>51.7</v>
      </c>
    </row>
    <row r="70" spans="2:16" x14ac:dyDescent="0.3">
      <c r="B70" s="9">
        <v>43207</v>
      </c>
      <c r="C70" s="10" t="s">
        <v>58</v>
      </c>
      <c r="D70" s="10" t="s">
        <v>198</v>
      </c>
      <c r="E70" s="10" t="s">
        <v>18</v>
      </c>
      <c r="F70" s="10" t="s">
        <v>199</v>
      </c>
      <c r="G70" s="10">
        <f>VLOOKUP(B70:B212,'Остатки на корсчетах'!B$3:D$4956,2,FALSE)</f>
        <v>1979.8</v>
      </c>
      <c r="H70" s="10">
        <f>VLOOKUP(B70:B212,Сальдо!C$25:D$4010,2,FALSE)</f>
        <v>131.6</v>
      </c>
      <c r="I70" s="10">
        <f>VLOOKUP(B70:B212,'Факторы ликвидности'!C$5:L$684,2,FALSE)</f>
        <v>-13.2</v>
      </c>
      <c r="J70" s="10">
        <f>VLOOKUP(B70:B212,'Факторы ликвидности'!C$5:L$684,3,FALSE)</f>
        <v>117</v>
      </c>
      <c r="K70" s="10">
        <f>VLOOKUP(B70:B212,'Факторы ликвидности'!C$5:L$684,4,FALSE)</f>
        <v>20.3</v>
      </c>
      <c r="L70" s="10">
        <f>VLOOKUP(B70:B212,'Факторы ликвидности'!C$5:L$684,5,FALSE)</f>
        <v>0</v>
      </c>
      <c r="M70" s="10">
        <f>VLOOKUP(B70:B212,'Факторы ликвидности'!C$5:L$684,6,FALSE)</f>
        <v>48.9</v>
      </c>
      <c r="N70" s="10">
        <f>VLOOKUP(B70:B212,'Факторы ликвидности'!C$5:L$684,7,FALSE)</f>
        <v>0</v>
      </c>
      <c r="O70" s="10">
        <f>VLOOKUP(B70:B212,'Факторы ликвидности'!C$5:L$684,8,FALSE)</f>
        <v>-2</v>
      </c>
      <c r="P70" s="10">
        <f>VLOOKUP(B70:B212,'Факторы ликвидности'!C$5:L$684,10,FALSE)</f>
        <v>-13.6</v>
      </c>
    </row>
    <row r="71" spans="2:16" x14ac:dyDescent="0.3">
      <c r="B71" s="9">
        <v>43214</v>
      </c>
      <c r="C71" s="10" t="s">
        <v>196</v>
      </c>
      <c r="D71" s="10" t="s">
        <v>200</v>
      </c>
      <c r="E71" s="10" t="s">
        <v>18</v>
      </c>
      <c r="F71" s="10" t="s">
        <v>201</v>
      </c>
      <c r="G71" s="10">
        <f>VLOOKUP(B71:B213,'Остатки на корсчетах'!B$3:D$4956,2,FALSE)</f>
        <v>2196.6</v>
      </c>
      <c r="H71" s="10">
        <f>VLOOKUP(B71:B213,Сальдо!C$25:D$4010,2,FALSE)</f>
        <v>149</v>
      </c>
      <c r="I71" s="10">
        <f>VLOOKUP(B71:B213,'Факторы ликвидности'!C$5:L$684,2,FALSE)</f>
        <v>10.5</v>
      </c>
      <c r="J71" s="10">
        <f>VLOOKUP(B71:B213,'Факторы ликвидности'!C$5:L$684,3,FALSE)</f>
        <v>-107.5</v>
      </c>
      <c r="K71" s="10">
        <f>VLOOKUP(B71:B213,'Факторы ликвидности'!C$5:L$684,4,FALSE)</f>
        <v>12.4</v>
      </c>
      <c r="L71" s="10">
        <f>VLOOKUP(B71:B213,'Факторы ликвидности'!C$5:L$684,5,FALSE)</f>
        <v>0</v>
      </c>
      <c r="M71" s="10">
        <f>VLOOKUP(B71:B213,'Факторы ликвидности'!C$5:L$684,6,FALSE)</f>
        <v>-2.8</v>
      </c>
      <c r="N71" s="10">
        <f>VLOOKUP(B71:B213,'Факторы ликвидности'!C$5:L$684,7,FALSE)</f>
        <v>18.7</v>
      </c>
      <c r="O71" s="10">
        <f>VLOOKUP(B71:B213,'Факторы ликвидности'!C$5:L$684,8,FALSE)</f>
        <v>0</v>
      </c>
      <c r="P71" s="10">
        <f>VLOOKUP(B71:B213,'Факторы ликвидности'!C$5:L$684,10,FALSE)</f>
        <v>-17</v>
      </c>
    </row>
    <row r="72" spans="2:16" x14ac:dyDescent="0.3">
      <c r="B72" s="9">
        <v>43218</v>
      </c>
      <c r="C72" s="10" t="s">
        <v>202</v>
      </c>
      <c r="D72" s="10" t="s">
        <v>203</v>
      </c>
      <c r="E72" s="10" t="s">
        <v>18</v>
      </c>
      <c r="F72" s="10" t="s">
        <v>204</v>
      </c>
      <c r="G72" s="10">
        <f>VLOOKUP(B72:B214,'Остатки на корсчетах'!B$3:D$4956,2,FALSE)</f>
        <v>1805</v>
      </c>
      <c r="H72" s="10">
        <f>VLOOKUP(B72:B214,Сальдо!C$25:D$4010,2,FALSE)</f>
        <v>165.7</v>
      </c>
      <c r="I72" s="10">
        <f>VLOOKUP(B72:B214,'Факторы ликвидности'!C$5:L$684,2,FALSE)</f>
        <v>-15.3</v>
      </c>
      <c r="J72" s="10">
        <f>VLOOKUP(B72:B214,'Факторы ликвидности'!C$5:L$684,3,FALSE)</f>
        <v>152.5</v>
      </c>
      <c r="K72" s="10">
        <f>VLOOKUP(B72:B214,'Факторы ликвидности'!C$5:L$684,4,FALSE)</f>
        <v>1.2</v>
      </c>
      <c r="L72" s="10">
        <f>VLOOKUP(B72:B214,'Факторы ликвидности'!C$5:L$684,5,FALSE)</f>
        <v>0</v>
      </c>
      <c r="M72" s="10">
        <f>VLOOKUP(B72:B214,'Факторы ликвидности'!C$5:L$684,6,FALSE)</f>
        <v>-6.9</v>
      </c>
      <c r="N72" s="10">
        <f>VLOOKUP(B72:B214,'Факторы ликвидности'!C$5:L$684,7,FALSE)</f>
        <v>0</v>
      </c>
      <c r="O72" s="10">
        <f>VLOOKUP(B72:B214,'Факторы ликвидности'!C$5:L$684,8,FALSE)</f>
        <v>0</v>
      </c>
      <c r="P72" s="10">
        <f>VLOOKUP(B72:B214,'Факторы ликвидности'!C$5:L$684,10,FALSE)</f>
        <v>-78.900000000000006</v>
      </c>
    </row>
    <row r="73" spans="2:16" x14ac:dyDescent="0.3">
      <c r="B73" s="9">
        <v>43228</v>
      </c>
      <c r="C73" s="10" t="s">
        <v>205</v>
      </c>
      <c r="D73" s="10" t="s">
        <v>206</v>
      </c>
      <c r="E73" s="10" t="s">
        <v>18</v>
      </c>
      <c r="F73" s="10" t="s">
        <v>207</v>
      </c>
      <c r="G73" s="10">
        <f>VLOOKUP(B73:B215,'Остатки на корсчетах'!B$3:D$4956,2,FALSE)</f>
        <v>1505.8</v>
      </c>
      <c r="H73" s="10">
        <f>VLOOKUP(B73:B215,Сальдо!C$25:D$4010,2,FALSE)</f>
        <v>176.3</v>
      </c>
      <c r="I73" s="10">
        <f>VLOOKUP(B73:B215,'Факторы ликвидности'!C$5:L$684,2,FALSE)</f>
        <v>-19</v>
      </c>
      <c r="J73" s="10">
        <f>VLOOKUP(B73:B215,'Факторы ликвидности'!C$5:L$684,3,FALSE)</f>
        <v>254.9</v>
      </c>
      <c r="K73" s="10">
        <f>VLOOKUP(B73:B215,'Факторы ликвидности'!C$5:L$684,4,FALSE)</f>
        <v>0</v>
      </c>
      <c r="L73" s="10">
        <f>VLOOKUP(B73:B215,'Факторы ликвидности'!C$5:L$684,5,FALSE)</f>
        <v>100</v>
      </c>
      <c r="M73" s="10">
        <f>VLOOKUP(B73:B215,'Факторы ликвидности'!C$5:L$684,6,FALSE)</f>
        <v>0</v>
      </c>
      <c r="N73" s="10">
        <f>VLOOKUP(B73:B215,'Факторы ликвидности'!C$5:L$684,7,FALSE)</f>
        <v>18.399999999999999</v>
      </c>
      <c r="O73" s="10">
        <f>VLOOKUP(B73:B215,'Факторы ликвидности'!C$5:L$684,8,FALSE)</f>
        <v>0</v>
      </c>
      <c r="P73" s="10">
        <f>VLOOKUP(B73:B215,'Факторы ликвидности'!C$5:L$684,10,FALSE)</f>
        <v>-337.8</v>
      </c>
    </row>
    <row r="74" spans="2:16" x14ac:dyDescent="0.3">
      <c r="B74" s="9">
        <v>43235</v>
      </c>
      <c r="C74" s="10" t="s">
        <v>208</v>
      </c>
      <c r="D74" s="10" t="s">
        <v>209</v>
      </c>
      <c r="E74" s="10" t="s">
        <v>18</v>
      </c>
      <c r="F74" s="10" t="s">
        <v>210</v>
      </c>
      <c r="G74" s="10">
        <f>VLOOKUP(B74:B216,'Остатки на корсчетах'!B$3:D$4956,2,FALSE)</f>
        <v>1949.5</v>
      </c>
      <c r="H74" s="10">
        <f>VLOOKUP(B74:B216,Сальдо!C$25:D$4010,2,FALSE)</f>
        <v>140.19999999999999</v>
      </c>
      <c r="I74" s="10">
        <f>VLOOKUP(B74:B216,'Факторы ликвидности'!C$5:L$684,2,FALSE)</f>
        <v>-16.600000000000001</v>
      </c>
      <c r="J74" s="10">
        <f>VLOOKUP(B74:B216,'Факторы ликвидности'!C$5:L$684,3,FALSE)</f>
        <v>23.1</v>
      </c>
      <c r="K74" s="10">
        <f>VLOOKUP(B74:B216,'Факторы ликвидности'!C$5:L$684,4,FALSE)</f>
        <v>8.3000000000000007</v>
      </c>
      <c r="L74" s="10">
        <f>VLOOKUP(B74:B216,'Факторы ликвидности'!C$5:L$684,5,FALSE)</f>
        <v>0</v>
      </c>
      <c r="M74" s="10">
        <f>VLOOKUP(B74:B216,'Факторы ликвидности'!C$5:L$684,6,FALSE)</f>
        <v>0</v>
      </c>
      <c r="N74" s="10">
        <f>VLOOKUP(B74:B216,'Факторы ликвидности'!C$5:L$684,7,FALSE)</f>
        <v>16.100000000000001</v>
      </c>
      <c r="O74" s="10">
        <f>VLOOKUP(B74:B216,'Факторы ликвидности'!C$5:L$684,8,FALSE)</f>
        <v>0</v>
      </c>
      <c r="P74" s="10">
        <f>VLOOKUP(B74:B216,'Факторы ликвидности'!C$5:L$684,10,FALSE)</f>
        <v>9.8000000000000007</v>
      </c>
    </row>
    <row r="75" spans="2:16" x14ac:dyDescent="0.3">
      <c r="B75" s="9">
        <v>43242</v>
      </c>
      <c r="C75" s="10" t="s">
        <v>211</v>
      </c>
      <c r="D75" s="10" t="s">
        <v>212</v>
      </c>
      <c r="E75" s="10" t="s">
        <v>18</v>
      </c>
      <c r="F75" s="10" t="s">
        <v>213</v>
      </c>
      <c r="G75" s="10">
        <f>VLOOKUP(B75:B217,'Остатки на корсчетах'!B$3:D$4956,2,FALSE)</f>
        <v>2125.1</v>
      </c>
      <c r="H75" s="10">
        <f>VLOOKUP(B75:B217,Сальдо!C$25:D$4010,2,FALSE)</f>
        <v>133</v>
      </c>
      <c r="I75" s="10">
        <f>VLOOKUP(B75:B217,'Факторы ликвидности'!C$5:L$684,2,FALSE)</f>
        <v>26.6</v>
      </c>
      <c r="J75" s="10">
        <f>VLOOKUP(B75:B217,'Факторы ликвидности'!C$5:L$684,3,FALSE)</f>
        <v>58</v>
      </c>
      <c r="K75" s="10">
        <f>VLOOKUP(B75:B217,'Факторы ликвидности'!C$5:L$684,4,FALSE)</f>
        <v>18.2</v>
      </c>
      <c r="L75" s="10">
        <f>VLOOKUP(B75:B217,'Факторы ликвидности'!C$5:L$684,5,FALSE)</f>
        <v>0</v>
      </c>
      <c r="M75" s="10">
        <f>VLOOKUP(B75:B217,'Факторы ликвидности'!C$5:L$684,6,FALSE)</f>
        <v>0.5</v>
      </c>
      <c r="N75" s="10">
        <f>VLOOKUP(B75:B217,'Факторы ликвидности'!C$5:L$684,7,FALSE)</f>
        <v>16.2</v>
      </c>
      <c r="O75" s="10">
        <f>VLOOKUP(B75:B217,'Факторы ликвидности'!C$5:L$684,8,FALSE)</f>
        <v>0</v>
      </c>
      <c r="P75" s="10">
        <f>VLOOKUP(B75:B217,'Факторы ликвидности'!C$5:L$684,10,FALSE)</f>
        <v>-6</v>
      </c>
    </row>
    <row r="76" spans="2:16" x14ac:dyDescent="0.3">
      <c r="B76" s="9">
        <v>43249</v>
      </c>
      <c r="C76" s="10" t="s">
        <v>214</v>
      </c>
      <c r="D76" s="10" t="s">
        <v>215</v>
      </c>
      <c r="E76" s="10" t="s">
        <v>18</v>
      </c>
      <c r="F76" s="10" t="s">
        <v>216</v>
      </c>
      <c r="G76" s="10">
        <f>VLOOKUP(B76:B218,'Остатки на корсчетах'!B$3:D$4956,2,FALSE)</f>
        <v>1844.7</v>
      </c>
      <c r="H76" s="10">
        <f>VLOOKUP(B76:B218,Сальдо!C$25:D$4010,2,FALSE)</f>
        <v>182.4</v>
      </c>
      <c r="I76" s="10">
        <f>VLOOKUP(B76:B218,'Факторы ликвидности'!C$5:L$684,2,FALSE)</f>
        <v>18.5</v>
      </c>
      <c r="J76" s="10">
        <f>VLOOKUP(B76:B218,'Факторы ликвидности'!C$5:L$684,3,FALSE)</f>
        <v>121.7</v>
      </c>
      <c r="K76" s="10">
        <f>VLOOKUP(B76:B218,'Факторы ликвидности'!C$5:L$684,4,FALSE)</f>
        <v>9.6</v>
      </c>
      <c r="L76" s="10">
        <f>VLOOKUP(B76:B218,'Факторы ликвидности'!C$5:L$684,5,FALSE)</f>
        <v>0</v>
      </c>
      <c r="M76" s="10">
        <f>VLOOKUP(B76:B218,'Факторы ликвидности'!C$5:L$684,6,FALSE)</f>
        <v>0.1</v>
      </c>
      <c r="N76" s="10">
        <f>VLOOKUP(B76:B218,'Факторы ликвидности'!C$5:L$684,7,FALSE)</f>
        <v>30.2</v>
      </c>
      <c r="O76" s="10">
        <f>VLOOKUP(B76:B218,'Факторы ликвидности'!C$5:L$684,8,FALSE)</f>
        <v>0</v>
      </c>
      <c r="P76" s="10">
        <f>VLOOKUP(B76:B218,'Факторы ликвидности'!C$5:L$684,10,FALSE)</f>
        <v>33.700000000000003</v>
      </c>
    </row>
    <row r="77" spans="2:16" x14ac:dyDescent="0.3">
      <c r="B77" s="9">
        <v>43256</v>
      </c>
      <c r="C77" s="10" t="s">
        <v>217</v>
      </c>
      <c r="D77" s="10" t="s">
        <v>191</v>
      </c>
      <c r="E77" s="10" t="s">
        <v>18</v>
      </c>
      <c r="F77" s="10" t="s">
        <v>218</v>
      </c>
      <c r="G77" s="10">
        <f>VLOOKUP(B77:B219,'Остатки на корсчетах'!B$3:D$4956,2,FALSE)</f>
        <v>1644.7</v>
      </c>
      <c r="H77" s="10">
        <f>VLOOKUP(B77:B219,Сальдо!C$25:D$4010,2,FALSE)</f>
        <v>903</v>
      </c>
      <c r="I77" s="10">
        <f>VLOOKUP(B77:B219,'Факторы ликвидности'!C$5:L$684,2,FALSE)</f>
        <v>-6.6</v>
      </c>
      <c r="J77" s="10">
        <f>VLOOKUP(B77:B219,'Факторы ликвидности'!C$5:L$684,3,FALSE)</f>
        <v>99.3</v>
      </c>
      <c r="K77" s="10">
        <f>VLOOKUP(B77:B219,'Факторы ликвидности'!C$5:L$684,4,FALSE)</f>
        <v>0.9</v>
      </c>
      <c r="L77" s="10">
        <f>VLOOKUP(B77:B219,'Факторы ликвидности'!C$5:L$684,5,FALSE)</f>
        <v>0</v>
      </c>
      <c r="M77" s="10">
        <f>VLOOKUP(B77:B219,'Факторы ликвидности'!C$5:L$684,6,FALSE)</f>
        <v>-0.2</v>
      </c>
      <c r="N77" s="10">
        <f>VLOOKUP(B77:B219,'Факторы ликвидности'!C$5:L$684,7,FALSE)</f>
        <v>16</v>
      </c>
      <c r="O77" s="10">
        <f>VLOOKUP(B77:B219,'Факторы ликвидности'!C$5:L$684,8,FALSE)</f>
        <v>0</v>
      </c>
      <c r="P77" s="10">
        <f>VLOOKUP(B77:B219,'Факторы ликвидности'!C$5:L$684,10,FALSE)</f>
        <v>-259.60000000000002</v>
      </c>
    </row>
    <row r="78" spans="2:16" x14ac:dyDescent="0.3">
      <c r="B78" s="9">
        <v>43260</v>
      </c>
      <c r="C78" s="10" t="s">
        <v>219</v>
      </c>
      <c r="D78" s="10" t="s">
        <v>220</v>
      </c>
      <c r="E78" s="10" t="s">
        <v>18</v>
      </c>
      <c r="F78" s="10" t="s">
        <v>221</v>
      </c>
      <c r="G78" s="10">
        <f>VLOOKUP(B78:B220,'Остатки на корсчетах'!B$3:D$4956,2,FALSE)</f>
        <v>2166.4</v>
      </c>
      <c r="H78" s="10">
        <f>VLOOKUP(B78:B220,Сальдо!C$25:D$4010,2,FALSE)</f>
        <v>202.4</v>
      </c>
      <c r="I78" s="10">
        <f>VLOOKUP(B78:B220,'Факторы ликвидности'!C$5:L$684,2,FALSE)</f>
        <v>-38.200000000000003</v>
      </c>
      <c r="J78" s="10">
        <f>VLOOKUP(B78:B220,'Факторы ликвидности'!C$5:L$684,3,FALSE)</f>
        <v>104.5</v>
      </c>
      <c r="K78" s="10">
        <f>VLOOKUP(B78:B220,'Факторы ликвидности'!C$5:L$684,4,FALSE)</f>
        <v>18</v>
      </c>
      <c r="L78" s="10">
        <f>VLOOKUP(B78:B220,'Факторы ликвидности'!C$5:L$684,5,FALSE)</f>
        <v>0</v>
      </c>
      <c r="M78" s="10">
        <f>VLOOKUP(B78:B220,'Факторы ликвидности'!C$5:L$684,6,FALSE)</f>
        <v>5.8</v>
      </c>
      <c r="N78" s="10">
        <f>VLOOKUP(B78:B220,'Факторы ликвидности'!C$5:L$684,7,FALSE)</f>
        <v>0</v>
      </c>
      <c r="O78" s="10">
        <f>VLOOKUP(B78:B220,'Факторы ликвидности'!C$5:L$684,8,FALSE)</f>
        <v>0</v>
      </c>
      <c r="P78" s="10">
        <f>VLOOKUP(B78:B220,'Факторы ликвидности'!C$5:L$684,10,FALSE)</f>
        <v>28.3</v>
      </c>
    </row>
    <row r="79" spans="2:16" x14ac:dyDescent="0.3">
      <c r="B79" s="9">
        <v>43270</v>
      </c>
      <c r="C79" s="10" t="s">
        <v>113</v>
      </c>
      <c r="D79" s="10" t="s">
        <v>142</v>
      </c>
      <c r="E79" s="10" t="s">
        <v>18</v>
      </c>
      <c r="F79" s="10" t="s">
        <v>222</v>
      </c>
      <c r="G79" s="10">
        <f>VLOOKUP(B79:B221,'Остатки на корсчетах'!B$3:D$4956,2,FALSE)</f>
        <v>1957.4</v>
      </c>
      <c r="H79" s="10">
        <f>VLOOKUP(B79:B221,Сальдо!C$25:D$4010,2,FALSE)</f>
        <v>203.1</v>
      </c>
      <c r="I79" s="10">
        <f>VLOOKUP(B79:B221,'Факторы ликвидности'!C$5:L$684,2,FALSE)</f>
        <v>13.6</v>
      </c>
      <c r="J79" s="10">
        <f>VLOOKUP(B79:B221,'Факторы ликвидности'!C$5:L$684,3,FALSE)</f>
        <v>51</v>
      </c>
      <c r="K79" s="10">
        <f>VLOOKUP(B79:B221,'Факторы ликвидности'!C$5:L$684,4,FALSE)</f>
        <v>11.3</v>
      </c>
      <c r="L79" s="10">
        <f>VLOOKUP(B79:B221,'Факторы ликвидности'!C$5:L$684,5,FALSE)</f>
        <v>0</v>
      </c>
      <c r="M79" s="10">
        <f>VLOOKUP(B79:B221,'Факторы ликвидности'!C$5:L$684,6,FALSE)</f>
        <v>-0.1</v>
      </c>
      <c r="N79" s="10">
        <f>VLOOKUP(B79:B221,'Факторы ликвидности'!C$5:L$684,7,FALSE)</f>
        <v>20.2</v>
      </c>
      <c r="O79" s="10">
        <f>VLOOKUP(B79:B221,'Факторы ликвидности'!C$5:L$684,8,FALSE)</f>
        <v>-5.9</v>
      </c>
      <c r="P79" s="10">
        <f>VLOOKUP(B79:B221,'Факторы ликвидности'!C$5:L$684,10,FALSE)</f>
        <v>27.3</v>
      </c>
    </row>
    <row r="80" spans="2:16" x14ac:dyDescent="0.3">
      <c r="B80" s="9">
        <v>43277</v>
      </c>
      <c r="C80" s="10" t="s">
        <v>177</v>
      </c>
      <c r="D80" s="10" t="s">
        <v>223</v>
      </c>
      <c r="E80" s="10" t="s">
        <v>18</v>
      </c>
      <c r="F80" s="10" t="s">
        <v>224</v>
      </c>
      <c r="G80" s="10">
        <f>VLOOKUP(B80:B222,'Остатки на корсчетах'!B$3:D$4956,2,FALSE)</f>
        <v>1774.6</v>
      </c>
      <c r="H80" s="10">
        <f>VLOOKUP(B80:B222,Сальдо!C$25:D$4010,2,FALSE)</f>
        <v>167.4</v>
      </c>
      <c r="I80" s="10">
        <f>VLOOKUP(B80:B222,'Факторы ликвидности'!C$5:L$684,2,FALSE)</f>
        <v>21</v>
      </c>
      <c r="J80" s="10">
        <f>VLOOKUP(B80:B222,'Факторы ликвидности'!C$5:L$684,3,FALSE)</f>
        <v>116</v>
      </c>
      <c r="K80" s="10">
        <f>VLOOKUP(B80:B222,'Факторы ликвидности'!C$5:L$684,4,FALSE)</f>
        <v>9.4</v>
      </c>
      <c r="L80" s="10">
        <f>VLOOKUP(B80:B222,'Факторы ликвидности'!C$5:L$684,5,FALSE)</f>
        <v>0</v>
      </c>
      <c r="M80" s="10">
        <f>VLOOKUP(B80:B222,'Факторы ликвидности'!C$5:L$684,6,FALSE)</f>
        <v>-0.7</v>
      </c>
      <c r="N80" s="10">
        <f>VLOOKUP(B80:B222,'Факторы ликвидности'!C$5:L$684,7,FALSE)</f>
        <v>19.899999999999999</v>
      </c>
      <c r="O80" s="10">
        <f>VLOOKUP(B80:B222,'Факторы ликвидности'!C$5:L$684,8,FALSE)</f>
        <v>0</v>
      </c>
      <c r="P80" s="10">
        <f>VLOOKUP(B80:B222,'Факторы ликвидности'!C$5:L$684,10,FALSE)</f>
        <v>-26.8</v>
      </c>
    </row>
    <row r="81" spans="2:16" x14ac:dyDescent="0.3">
      <c r="B81" s="9">
        <v>43284</v>
      </c>
      <c r="C81" s="10" t="s">
        <v>225</v>
      </c>
      <c r="D81" s="10" t="s">
        <v>226</v>
      </c>
      <c r="E81" s="10" t="s">
        <v>18</v>
      </c>
      <c r="F81" s="10" t="s">
        <v>227</v>
      </c>
      <c r="G81" s="10">
        <f>VLOOKUP(B81:B223,'Остатки на корсчетах'!B$3:D$4956,2,FALSE)</f>
        <v>2390.3000000000002</v>
      </c>
      <c r="H81" s="10">
        <f>VLOOKUP(B81:B223,Сальдо!C$25:D$4010,2,FALSE)</f>
        <v>240.1</v>
      </c>
      <c r="I81" s="10">
        <f>VLOOKUP(B81:B223,'Факторы ликвидности'!C$5:L$684,2,FALSE)</f>
        <v>-10.6</v>
      </c>
      <c r="J81" s="10">
        <f>VLOOKUP(B81:B223,'Факторы ликвидности'!C$5:L$684,3,FALSE)</f>
        <v>15</v>
      </c>
      <c r="K81" s="10">
        <f>VLOOKUP(B81:B223,'Факторы ликвидности'!C$5:L$684,4,FALSE)</f>
        <v>0</v>
      </c>
      <c r="L81" s="10">
        <f>VLOOKUP(B81:B223,'Факторы ликвидности'!C$5:L$684,5,FALSE)</f>
        <v>0</v>
      </c>
      <c r="M81" s="10">
        <f>VLOOKUP(B81:B223,'Факторы ликвидности'!C$5:L$684,6,FALSE)</f>
        <v>-49.3</v>
      </c>
      <c r="N81" s="10">
        <f>VLOOKUP(B81:B223,'Факторы ликвидности'!C$5:L$684,7,FALSE)</f>
        <v>20.2</v>
      </c>
      <c r="O81" s="10">
        <f>VLOOKUP(B81:B223,'Факторы ликвидности'!C$5:L$684,8,FALSE)</f>
        <v>0</v>
      </c>
      <c r="P81" s="10">
        <f>VLOOKUP(B81:B223,'Факторы ликвидности'!C$5:L$684,10,FALSE)</f>
        <v>-36.9</v>
      </c>
    </row>
    <row r="82" spans="2:16" x14ac:dyDescent="0.3">
      <c r="B82" s="9">
        <v>43291</v>
      </c>
      <c r="C82" s="10" t="s">
        <v>156</v>
      </c>
      <c r="D82" s="10" t="s">
        <v>228</v>
      </c>
      <c r="E82" s="10" t="s">
        <v>18</v>
      </c>
      <c r="F82" s="10" t="s">
        <v>229</v>
      </c>
      <c r="G82" s="10">
        <f>VLOOKUP(B82:B224,'Остатки на корсчетах'!B$3:D$4956,2,FALSE)</f>
        <v>1389.2</v>
      </c>
      <c r="H82" s="10">
        <f>VLOOKUP(B82:B224,Сальдо!C$25:D$4010,2,FALSE)</f>
        <v>1003.3</v>
      </c>
      <c r="I82" s="10">
        <f>VLOOKUP(B82:B224,'Факторы ликвидности'!C$5:L$684,2,FALSE)</f>
        <v>-23.4</v>
      </c>
      <c r="J82" s="10">
        <f>VLOOKUP(B82:B224,'Факторы ликвидности'!C$5:L$684,3,FALSE)</f>
        <v>-69.2</v>
      </c>
      <c r="K82" s="10">
        <f>VLOOKUP(B82:B224,'Факторы ликвидности'!C$5:L$684,4,FALSE)</f>
        <v>0</v>
      </c>
      <c r="L82" s="10">
        <f>VLOOKUP(B82:B224,'Факторы ликвидности'!C$5:L$684,5,FALSE)</f>
        <v>0</v>
      </c>
      <c r="M82" s="10">
        <f>VLOOKUP(B82:B224,'Факторы ликвидности'!C$5:L$684,6,FALSE)</f>
        <v>-0.6</v>
      </c>
      <c r="N82" s="10">
        <f>VLOOKUP(B82:B224,'Факторы ликвидности'!C$5:L$684,7,FALSE)</f>
        <v>15.7</v>
      </c>
      <c r="O82" s="10">
        <f>VLOOKUP(B82:B224,'Факторы ликвидности'!C$5:L$684,8,FALSE)</f>
        <v>0.1</v>
      </c>
      <c r="P82" s="10">
        <f>VLOOKUP(B82:B224,'Факторы ликвидности'!C$5:L$684,10,FALSE)</f>
        <v>-214.1</v>
      </c>
    </row>
    <row r="83" spans="2:16" x14ac:dyDescent="0.3">
      <c r="B83" s="9">
        <v>43298</v>
      </c>
      <c r="C83" s="10" t="s">
        <v>35</v>
      </c>
      <c r="D83" s="10" t="s">
        <v>110</v>
      </c>
      <c r="E83" s="10" t="s">
        <v>18</v>
      </c>
      <c r="F83" s="10" t="s">
        <v>230</v>
      </c>
      <c r="G83" s="10">
        <f>VLOOKUP(B83:B225,'Остатки на корсчетах'!B$3:D$4956,2,FALSE)</f>
        <v>2226.4</v>
      </c>
      <c r="H83" s="10">
        <f>VLOOKUP(B83:B225,Сальдо!C$25:D$4010,2,FALSE)</f>
        <v>159.9</v>
      </c>
      <c r="I83" s="10">
        <f>VLOOKUP(B83:B225,'Факторы ликвидности'!C$5:L$684,2,FALSE)</f>
        <v>5.6</v>
      </c>
      <c r="J83" s="10">
        <f>VLOOKUP(B83:B225,'Факторы ликвидности'!C$5:L$684,3,FALSE)</f>
        <v>-0.4</v>
      </c>
      <c r="K83" s="10">
        <f>VLOOKUP(B83:B225,'Факторы ликвидности'!C$5:L$684,4,FALSE)</f>
        <v>0</v>
      </c>
      <c r="L83" s="10">
        <f>VLOOKUP(B83:B225,'Факторы ликвидности'!C$5:L$684,5,FALSE)</f>
        <v>0</v>
      </c>
      <c r="M83" s="10">
        <f>VLOOKUP(B83:B225,'Факторы ликвидности'!C$5:L$684,6,FALSE)</f>
        <v>-9.1999999999999993</v>
      </c>
      <c r="N83" s="10">
        <f>VLOOKUP(B83:B225,'Факторы ликвидности'!C$5:L$684,7,FALSE)</f>
        <v>15.8</v>
      </c>
      <c r="O83" s="10">
        <f>VLOOKUP(B83:B225,'Факторы ликвидности'!C$5:L$684,8,FALSE)</f>
        <v>-5.9</v>
      </c>
      <c r="P83" s="10">
        <f>VLOOKUP(B83:B225,'Факторы ликвидности'!C$5:L$684,10,FALSE)</f>
        <v>-32</v>
      </c>
    </row>
    <row r="84" spans="2:16" x14ac:dyDescent="0.3">
      <c r="B84" s="9">
        <v>43305</v>
      </c>
      <c r="C84" s="10" t="s">
        <v>231</v>
      </c>
      <c r="D84" s="10" t="s">
        <v>232</v>
      </c>
      <c r="E84" s="10" t="s">
        <v>18</v>
      </c>
      <c r="F84" s="10" t="s">
        <v>233</v>
      </c>
      <c r="G84" s="10">
        <f>VLOOKUP(B84:B226,'Остатки на корсчетах'!B$3:D$4956,2,FALSE)</f>
        <v>2430.6999999999998</v>
      </c>
      <c r="H84" s="10">
        <f>VLOOKUP(B84:B226,Сальдо!C$25:D$4010,2,FALSE)</f>
        <v>220.8</v>
      </c>
      <c r="I84" s="10">
        <f>VLOOKUP(B84:B226,'Факторы ликвидности'!C$5:L$684,2,FALSE)</f>
        <v>23</v>
      </c>
      <c r="J84" s="10">
        <f>VLOOKUP(B84:B226,'Факторы ликвидности'!C$5:L$684,3,FALSE)</f>
        <v>-139.1</v>
      </c>
      <c r="K84" s="10">
        <f>VLOOKUP(B84:B226,'Факторы ликвидности'!C$5:L$684,4,FALSE)</f>
        <v>6.4</v>
      </c>
      <c r="L84" s="10">
        <f>VLOOKUP(B84:B226,'Факторы ликвидности'!C$5:L$684,5,FALSE)</f>
        <v>0</v>
      </c>
      <c r="M84" s="10">
        <f>VLOOKUP(B84:B226,'Факторы ликвидности'!C$5:L$684,6,FALSE)</f>
        <v>0</v>
      </c>
      <c r="N84" s="10">
        <f>VLOOKUP(B84:B226,'Факторы ликвидности'!C$5:L$684,7,FALSE)</f>
        <v>15.7</v>
      </c>
      <c r="O84" s="10">
        <f>VLOOKUP(B84:B226,'Факторы ликвидности'!C$5:L$684,8,FALSE)</f>
        <v>0</v>
      </c>
      <c r="P84" s="10">
        <f>VLOOKUP(B84:B226,'Факторы ликвидности'!C$5:L$684,10,FALSE)</f>
        <v>-42.4</v>
      </c>
    </row>
    <row r="85" spans="2:16" x14ac:dyDescent="0.3">
      <c r="B85" s="9">
        <v>43312</v>
      </c>
      <c r="C85" s="10" t="s">
        <v>234</v>
      </c>
      <c r="D85" s="10" t="s">
        <v>235</v>
      </c>
      <c r="E85" s="10" t="s">
        <v>18</v>
      </c>
      <c r="F85" s="10" t="s">
        <v>236</v>
      </c>
      <c r="G85" s="10">
        <f>VLOOKUP(B85:B227,'Остатки на корсчетах'!B$3:D$4956,2,FALSE)</f>
        <v>1889.6</v>
      </c>
      <c r="H85" s="10">
        <f>VLOOKUP(B85:B227,Сальдо!C$25:D$4010,2,FALSE)</f>
        <v>90</v>
      </c>
      <c r="I85" s="10">
        <f>VLOOKUP(B85:B227,'Факторы ликвидности'!C$5:L$684,2,FALSE)</f>
        <v>19.8</v>
      </c>
      <c r="J85" s="10">
        <f>VLOOKUP(B85:B227,'Факторы ликвидности'!C$5:L$684,3,FALSE)</f>
        <v>-103.5</v>
      </c>
      <c r="K85" s="10">
        <f>VLOOKUP(B85:B227,'Факторы ликвидности'!C$5:L$684,4,FALSE)</f>
        <v>28.3</v>
      </c>
      <c r="L85" s="10">
        <f>VLOOKUP(B85:B227,'Факторы ликвидности'!C$5:L$684,5,FALSE)</f>
        <v>0</v>
      </c>
      <c r="M85" s="10">
        <f>VLOOKUP(B85:B227,'Факторы ликвидности'!C$5:L$684,6,FALSE)</f>
        <v>-335.3</v>
      </c>
      <c r="N85" s="10">
        <f>VLOOKUP(B85:B227,'Факторы ликвидности'!C$5:L$684,7,FALSE)</f>
        <v>15.7</v>
      </c>
      <c r="O85" s="10">
        <f>VLOOKUP(B85:B227,'Факторы ликвидности'!C$5:L$684,8,FALSE)</f>
        <v>0</v>
      </c>
      <c r="P85" s="10">
        <f>VLOOKUP(B85:B227,'Факторы ликвидности'!C$5:L$684,10,FALSE)</f>
        <v>80</v>
      </c>
    </row>
    <row r="86" spans="2:16" x14ac:dyDescent="0.3">
      <c r="B86" s="9">
        <v>43319</v>
      </c>
      <c r="C86" s="10" t="s">
        <v>237</v>
      </c>
      <c r="D86" s="10" t="s">
        <v>238</v>
      </c>
      <c r="E86" s="10" t="s">
        <v>18</v>
      </c>
      <c r="F86" s="10" t="s">
        <v>239</v>
      </c>
      <c r="G86" s="10">
        <f>VLOOKUP(B86:B228,'Остатки на корсчетах'!B$3:D$4956,2,FALSE)</f>
        <v>1411</v>
      </c>
      <c r="H86" s="10">
        <f>VLOOKUP(B86:B228,Сальдо!C$25:D$4010,2,FALSE)</f>
        <v>1485.9</v>
      </c>
      <c r="I86" s="10">
        <f>VLOOKUP(B86:B228,'Факторы ликвидности'!C$5:L$684,2,FALSE)</f>
        <v>-7.7</v>
      </c>
      <c r="J86" s="10">
        <f>VLOOKUP(B86:B228,'Факторы ликвидности'!C$5:L$684,3,FALSE)</f>
        <v>151.30000000000001</v>
      </c>
      <c r="K86" s="10">
        <f>VLOOKUP(B86:B228,'Факторы ликвидности'!C$5:L$684,4,FALSE)</f>
        <v>63.8</v>
      </c>
      <c r="L86" s="10">
        <f>VLOOKUP(B86:B228,'Факторы ликвидности'!C$5:L$684,5,FALSE)</f>
        <v>0</v>
      </c>
      <c r="M86" s="10">
        <f>VLOOKUP(B86:B228,'Факторы ликвидности'!C$5:L$684,6,FALSE)</f>
        <v>-24.3</v>
      </c>
      <c r="N86" s="10">
        <f>VLOOKUP(B86:B228,'Факторы ликвидности'!C$5:L$684,7,FALSE)</f>
        <v>15.8</v>
      </c>
      <c r="O86" s="10">
        <f>VLOOKUP(B86:B228,'Факторы ликвидности'!C$5:L$684,8,FALSE)</f>
        <v>0</v>
      </c>
      <c r="P86" s="10">
        <f>VLOOKUP(B86:B228,'Факторы ликвидности'!C$5:L$684,10,FALSE)</f>
        <v>-101.1</v>
      </c>
    </row>
    <row r="87" spans="2:16" x14ac:dyDescent="0.3">
      <c r="B87" s="9">
        <v>43326</v>
      </c>
      <c r="C87" s="10" t="s">
        <v>240</v>
      </c>
      <c r="D87" s="10" t="s">
        <v>241</v>
      </c>
      <c r="E87" s="10" t="s">
        <v>18</v>
      </c>
      <c r="F87" s="10" t="s">
        <v>242</v>
      </c>
      <c r="G87" s="10">
        <f>VLOOKUP(B87:B229,'Остатки на корсчетах'!B$3:D$4956,2,FALSE)</f>
        <v>2129.6999999999998</v>
      </c>
      <c r="H87" s="10">
        <f>VLOOKUP(B87:B229,Сальдо!C$25:D$4010,2,FALSE)</f>
        <v>177.1</v>
      </c>
      <c r="I87" s="10">
        <f>VLOOKUP(B87:B229,'Факторы ликвидности'!C$5:L$684,2,FALSE)</f>
        <v>-21.4</v>
      </c>
      <c r="J87" s="10">
        <f>VLOOKUP(B87:B229,'Факторы ликвидности'!C$5:L$684,3,FALSE)</f>
        <v>-54.8</v>
      </c>
      <c r="K87" s="10">
        <f>VLOOKUP(B87:B229,'Факторы ликвидности'!C$5:L$684,4,FALSE)</f>
        <v>15.8</v>
      </c>
      <c r="L87" s="10">
        <f>VLOOKUP(B87:B229,'Факторы ликвидности'!C$5:L$684,5,FALSE)</f>
        <v>0</v>
      </c>
      <c r="M87" s="10">
        <f>VLOOKUP(B87:B229,'Факторы ликвидности'!C$5:L$684,6,FALSE)</f>
        <v>0</v>
      </c>
      <c r="N87" s="10">
        <f>VLOOKUP(B87:B229,'Факторы ликвидности'!C$5:L$684,7,FALSE)</f>
        <v>0</v>
      </c>
      <c r="O87" s="10">
        <f>VLOOKUP(B87:B229,'Факторы ликвидности'!C$5:L$684,8,FALSE)</f>
        <v>-0.2</v>
      </c>
      <c r="P87" s="10">
        <f>VLOOKUP(B87:B229,'Факторы ликвидности'!C$5:L$684,10,FALSE)</f>
        <v>17.7</v>
      </c>
    </row>
    <row r="88" spans="2:16" x14ac:dyDescent="0.3">
      <c r="B88" s="9">
        <v>43333</v>
      </c>
      <c r="C88" s="10" t="s">
        <v>243</v>
      </c>
      <c r="D88" s="10" t="s">
        <v>244</v>
      </c>
      <c r="E88" s="10" t="s">
        <v>18</v>
      </c>
      <c r="F88" s="10" t="s">
        <v>245</v>
      </c>
      <c r="G88" s="10">
        <f>VLOOKUP(B88:B230,'Остатки на корсчетах'!B$3:D$4956,2,FALSE)</f>
        <v>2438.1999999999998</v>
      </c>
      <c r="H88" s="10">
        <f>VLOOKUP(B88:B230,Сальдо!C$25:D$4010,2,FALSE)</f>
        <v>274.8</v>
      </c>
      <c r="I88" s="10">
        <f>VLOOKUP(B88:B230,'Факторы ликвидности'!C$5:L$684,2,FALSE)</f>
        <v>24.1</v>
      </c>
      <c r="J88" s="10">
        <f>VLOOKUP(B88:B230,'Факторы ликвидности'!C$5:L$684,3,FALSE)</f>
        <v>53.1</v>
      </c>
      <c r="K88" s="10">
        <f>VLOOKUP(B88:B230,'Факторы ликвидности'!C$5:L$684,4,FALSE)</f>
        <v>21.4</v>
      </c>
      <c r="L88" s="10">
        <f>VLOOKUP(B88:B230,'Факторы ликвидности'!C$5:L$684,5,FALSE)</f>
        <v>0</v>
      </c>
      <c r="M88" s="10">
        <f>VLOOKUP(B88:B230,'Факторы ликвидности'!C$5:L$684,6,FALSE)</f>
        <v>-1.6</v>
      </c>
      <c r="N88" s="10">
        <f>VLOOKUP(B88:B230,'Факторы ликвидности'!C$5:L$684,7,FALSE)</f>
        <v>17.5</v>
      </c>
      <c r="O88" s="10">
        <f>VLOOKUP(B88:B230,'Факторы ликвидности'!C$5:L$684,8,FALSE)</f>
        <v>0</v>
      </c>
      <c r="P88" s="10">
        <f>VLOOKUP(B88:B230,'Факторы ликвидности'!C$5:L$684,10,FALSE)</f>
        <v>11.1</v>
      </c>
    </row>
    <row r="89" spans="2:16" x14ac:dyDescent="0.3">
      <c r="B89" s="9">
        <v>43340</v>
      </c>
      <c r="C89" s="10" t="s">
        <v>187</v>
      </c>
      <c r="D89" s="10" t="s">
        <v>246</v>
      </c>
      <c r="E89" s="10" t="s">
        <v>18</v>
      </c>
      <c r="F89" s="10" t="s">
        <v>247</v>
      </c>
      <c r="G89" s="10">
        <f>VLOOKUP(B89:B231,'Остатки на корсчетах'!B$3:D$4956,2,FALSE)</f>
        <v>1534.1</v>
      </c>
      <c r="H89" s="10">
        <f>VLOOKUP(B89:B231,Сальдо!C$25:D$4010,2,FALSE)</f>
        <v>3.9</v>
      </c>
      <c r="I89" s="10">
        <f>VLOOKUP(B89:B231,'Факторы ликвидности'!C$5:L$684,2,FALSE)</f>
        <v>20.6</v>
      </c>
      <c r="J89" s="10">
        <f>VLOOKUP(B89:B231,'Факторы ликвидности'!C$5:L$684,3,FALSE)</f>
        <v>86.6</v>
      </c>
      <c r="K89" s="10">
        <f>VLOOKUP(B89:B231,'Факторы ликвидности'!C$5:L$684,4,FALSE)</f>
        <v>22.5</v>
      </c>
      <c r="L89" s="10">
        <f>VLOOKUP(B89:B231,'Факторы ликвидности'!C$5:L$684,5,FALSE)</f>
        <v>0</v>
      </c>
      <c r="M89" s="10">
        <f>VLOOKUP(B89:B231,'Факторы ликвидности'!C$5:L$684,6,FALSE)</f>
        <v>168</v>
      </c>
      <c r="N89" s="10">
        <f>VLOOKUP(B89:B231,'Факторы ликвидности'!C$5:L$684,7,FALSE)</f>
        <v>0</v>
      </c>
      <c r="O89" s="10">
        <f>VLOOKUP(B89:B231,'Факторы ликвидности'!C$5:L$684,8,FALSE)</f>
        <v>0</v>
      </c>
      <c r="P89" s="10">
        <f>VLOOKUP(B89:B231,'Факторы ликвидности'!C$5:L$684,10,FALSE)</f>
        <v>-33.700000000000003</v>
      </c>
    </row>
    <row r="90" spans="2:16" x14ac:dyDescent="0.3">
      <c r="B90" s="9">
        <v>43347</v>
      </c>
      <c r="C90" s="10" t="s">
        <v>248</v>
      </c>
      <c r="D90" s="10" t="s">
        <v>249</v>
      </c>
      <c r="E90" s="10" t="s">
        <v>18</v>
      </c>
      <c r="F90" s="10" t="s">
        <v>250</v>
      </c>
      <c r="G90" s="10">
        <f>VLOOKUP(B90:B232,'Остатки на корсчетах'!B$3:D$4956,2,FALSE)</f>
        <v>2002.1</v>
      </c>
      <c r="H90" s="10">
        <f>VLOOKUP(B90:B232,Сальдо!C$25:D$4010,2,FALSE)</f>
        <v>493.3</v>
      </c>
      <c r="I90" s="10">
        <f>VLOOKUP(B90:B232,'Факторы ликвидности'!C$5:L$684,2,FALSE)</f>
        <v>-6.2</v>
      </c>
      <c r="J90" s="10">
        <f>VLOOKUP(B90:B232,'Факторы ликвидности'!C$5:L$684,3,FALSE)</f>
        <v>62.1</v>
      </c>
      <c r="K90" s="10">
        <f>VLOOKUP(B90:B232,'Факторы ликвидности'!C$5:L$684,4,FALSE)</f>
        <v>5.0999999999999996</v>
      </c>
      <c r="L90" s="10">
        <f>VLOOKUP(B90:B232,'Факторы ликвидности'!C$5:L$684,5,FALSE)</f>
        <v>0</v>
      </c>
      <c r="M90" s="10">
        <f>VLOOKUP(B90:B232,'Факторы ликвидности'!C$5:L$684,6,FALSE)</f>
        <v>5.0999999999999996</v>
      </c>
      <c r="N90" s="10">
        <f>VLOOKUP(B90:B232,'Факторы ликвидности'!C$5:L$684,7,FALSE)</f>
        <v>0</v>
      </c>
      <c r="O90" s="10">
        <f>VLOOKUP(B90:B232,'Факторы ликвидности'!C$5:L$684,8,FALSE)</f>
        <v>0.3</v>
      </c>
      <c r="P90" s="10">
        <f>VLOOKUP(B90:B232,'Факторы ликвидности'!C$5:L$684,10,FALSE)</f>
        <v>-487.9</v>
      </c>
    </row>
    <row r="91" spans="2:16" x14ac:dyDescent="0.3">
      <c r="B91" s="9">
        <v>43354</v>
      </c>
      <c r="C91" s="10" t="s">
        <v>251</v>
      </c>
      <c r="D91" s="10" t="s">
        <v>252</v>
      </c>
      <c r="E91" s="10" t="s">
        <v>35</v>
      </c>
      <c r="F91" s="10" t="s">
        <v>253</v>
      </c>
      <c r="G91" s="10">
        <f>VLOOKUP(B91:B233,'Остатки на корсчетах'!B$3:D$4956,2,FALSE)</f>
        <v>2445.1999999999998</v>
      </c>
      <c r="H91" s="10">
        <f>VLOOKUP(B91:B233,Сальдо!C$25:D$4010,2,FALSE)</f>
        <v>-204.3</v>
      </c>
      <c r="I91" s="10">
        <f>VLOOKUP(B91:B233,'Факторы ликвидности'!C$5:L$684,2,FALSE)</f>
        <v>-13.3</v>
      </c>
      <c r="J91" s="10">
        <f>VLOOKUP(B91:B233,'Факторы ликвидности'!C$5:L$684,3,FALSE)</f>
        <v>46.9</v>
      </c>
      <c r="K91" s="10">
        <f>VLOOKUP(B91:B233,'Факторы ликвидности'!C$5:L$684,4,FALSE)</f>
        <v>8.5</v>
      </c>
      <c r="L91" s="10">
        <f>VLOOKUP(B91:B233,'Факторы ликвидности'!C$5:L$684,5,FALSE)</f>
        <v>0</v>
      </c>
      <c r="M91" s="10">
        <f>VLOOKUP(B91:B233,'Факторы ликвидности'!C$5:L$684,6,FALSE)</f>
        <v>0.2</v>
      </c>
      <c r="N91" s="10">
        <f>VLOOKUP(B91:B233,'Факторы ликвидности'!C$5:L$684,7,FALSE)</f>
        <v>0</v>
      </c>
      <c r="O91" s="10">
        <f>VLOOKUP(B91:B233,'Факторы ликвидности'!C$5:L$684,8,FALSE)</f>
        <v>0</v>
      </c>
      <c r="P91" s="10">
        <f>VLOOKUP(B91:B233,'Факторы ликвидности'!C$5:L$684,10,FALSE)</f>
        <v>-39.9</v>
      </c>
    </row>
    <row r="92" spans="2:16" x14ac:dyDescent="0.3">
      <c r="B92" s="9">
        <v>43361</v>
      </c>
      <c r="C92" s="10" t="s">
        <v>254</v>
      </c>
      <c r="D92" s="10" t="s">
        <v>255</v>
      </c>
      <c r="E92" s="10" t="s">
        <v>234</v>
      </c>
      <c r="F92" s="10" t="s">
        <v>256</v>
      </c>
      <c r="G92" s="10">
        <f>VLOOKUP(B92:B234,'Остатки на корсчетах'!B$3:D$4956,2,FALSE)</f>
        <v>2546.1</v>
      </c>
      <c r="H92" s="10">
        <f>VLOOKUP(B92:B234,Сальдо!C$25:D$4010,2,FALSE)</f>
        <v>-177</v>
      </c>
      <c r="I92" s="10">
        <f>VLOOKUP(B92:B234,'Факторы ликвидности'!C$5:L$684,2,FALSE)</f>
        <v>9.3000000000000007</v>
      </c>
      <c r="J92" s="10">
        <f>VLOOKUP(B92:B234,'Факторы ликвидности'!C$5:L$684,3,FALSE)</f>
        <v>6.6</v>
      </c>
      <c r="K92" s="10">
        <f>VLOOKUP(B92:B234,'Факторы ликвидности'!C$5:L$684,4,FALSE)</f>
        <v>0</v>
      </c>
      <c r="L92" s="10">
        <f>VLOOKUP(B92:B234,'Факторы ликвидности'!C$5:L$684,5,FALSE)</f>
        <v>0</v>
      </c>
      <c r="M92" s="10">
        <f>VLOOKUP(B92:B234,'Факторы ликвидности'!C$5:L$684,6,FALSE)</f>
        <v>10.199999999999999</v>
      </c>
      <c r="N92" s="10">
        <f>VLOOKUP(B92:B234,'Факторы ликвидности'!C$5:L$684,7,FALSE)</f>
        <v>0</v>
      </c>
      <c r="O92" s="10">
        <f>VLOOKUP(B92:B234,'Факторы ликвидности'!C$5:L$684,8,FALSE)</f>
        <v>-21.5</v>
      </c>
      <c r="P92" s="10">
        <f>VLOOKUP(B92:B234,'Факторы ликвидности'!C$5:L$684,10,FALSE)</f>
        <v>-4.2</v>
      </c>
    </row>
    <row r="93" spans="2:16" x14ac:dyDescent="0.3">
      <c r="B93" s="9">
        <v>43368</v>
      </c>
      <c r="C93" s="10" t="s">
        <v>257</v>
      </c>
      <c r="D93" s="10" t="s">
        <v>258</v>
      </c>
      <c r="E93" s="10" t="s">
        <v>18</v>
      </c>
      <c r="F93" s="10" t="s">
        <v>259</v>
      </c>
      <c r="G93" s="10">
        <f>VLOOKUP(B93:B235,'Остатки на корсчетах'!B$3:D$4956,2,FALSE)</f>
        <v>2542.5</v>
      </c>
      <c r="H93" s="10">
        <f>VLOOKUP(B93:B235,Сальдо!C$25:D$4010,2,FALSE)</f>
        <v>10.199999999999999</v>
      </c>
      <c r="I93" s="10">
        <f>VLOOKUP(B93:B235,'Факторы ликвидности'!C$5:L$684,2,FALSE)</f>
        <v>29.3</v>
      </c>
      <c r="J93" s="10">
        <f>VLOOKUP(B93:B235,'Факторы ликвидности'!C$5:L$684,3,FALSE)</f>
        <v>-829.1</v>
      </c>
      <c r="K93" s="10">
        <f>VLOOKUP(B93:B235,'Факторы ликвидности'!C$5:L$684,4,FALSE)</f>
        <v>13.9</v>
      </c>
      <c r="L93" s="10">
        <f>VLOOKUP(B93:B235,'Факторы ликвидности'!C$5:L$684,5,FALSE)</f>
        <v>0</v>
      </c>
      <c r="M93" s="10">
        <f>VLOOKUP(B93:B235,'Факторы ликвидности'!C$5:L$684,6,FALSE)</f>
        <v>0.2</v>
      </c>
      <c r="N93" s="10">
        <f>VLOOKUP(B93:B235,'Факторы ликвидности'!C$5:L$684,7,FALSE)</f>
        <v>0</v>
      </c>
      <c r="O93" s="10">
        <f>VLOOKUP(B93:B235,'Факторы ликвидности'!C$5:L$684,8,FALSE)</f>
        <v>0</v>
      </c>
      <c r="P93" s="10">
        <f>VLOOKUP(B93:B235,'Факторы ликвидности'!C$5:L$684,10,FALSE)</f>
        <v>272.39999999999998</v>
      </c>
    </row>
    <row r="94" spans="2:16" x14ac:dyDescent="0.3">
      <c r="B94" s="9">
        <v>43375</v>
      </c>
      <c r="C94" s="10" t="s">
        <v>260</v>
      </c>
      <c r="D94" s="10" t="s">
        <v>261</v>
      </c>
      <c r="E94" s="10" t="s">
        <v>18</v>
      </c>
      <c r="F94" s="10" t="s">
        <v>262</v>
      </c>
      <c r="G94" s="10">
        <f>VLOOKUP(B94:B236,'Остатки на корсчетах'!B$3:D$4956,2,FALSE)</f>
        <v>2005.9</v>
      </c>
      <c r="H94" s="10">
        <f>VLOOKUP(B94:B236,Сальдо!C$25:D$4010,2,FALSE)</f>
        <v>46.5</v>
      </c>
      <c r="I94" s="10">
        <f>VLOOKUP(B94:B236,'Факторы ликвидности'!C$5:L$684,2,FALSE)</f>
        <v>3.6</v>
      </c>
      <c r="J94" s="10">
        <f>VLOOKUP(B94:B236,'Факторы ликвидности'!C$5:L$684,3,FALSE)</f>
        <v>86.9</v>
      </c>
      <c r="K94" s="10">
        <f>VLOOKUP(B94:B236,'Факторы ликвидности'!C$5:L$684,4,FALSE)</f>
        <v>10.6</v>
      </c>
      <c r="L94" s="10">
        <f>VLOOKUP(B94:B236,'Факторы ликвидности'!C$5:L$684,5,FALSE)</f>
        <v>0</v>
      </c>
      <c r="M94" s="10">
        <f>VLOOKUP(B94:B236,'Факторы ликвидности'!C$5:L$684,6,FALSE)</f>
        <v>0</v>
      </c>
      <c r="N94" s="10">
        <f>VLOOKUP(B94:B236,'Факторы ликвидности'!C$5:L$684,7,FALSE)</f>
        <v>0</v>
      </c>
      <c r="O94" s="10">
        <f>VLOOKUP(B94:B236,'Факторы ликвидности'!C$5:L$684,8,FALSE)</f>
        <v>0</v>
      </c>
      <c r="P94" s="10">
        <f>VLOOKUP(B94:B236,'Факторы ликвидности'!C$5:L$684,10,FALSE)</f>
        <v>90.8</v>
      </c>
    </row>
    <row r="95" spans="2:16" x14ac:dyDescent="0.3">
      <c r="B95" s="9">
        <v>43382</v>
      </c>
      <c r="C95" s="10" t="s">
        <v>55</v>
      </c>
      <c r="D95" s="10" t="s">
        <v>263</v>
      </c>
      <c r="E95" s="10" t="s">
        <v>18</v>
      </c>
      <c r="F95" s="10" t="s">
        <v>264</v>
      </c>
      <c r="G95" s="10">
        <f>VLOOKUP(B95:B237,'Остатки на корсчетах'!B$3:D$4956,2,FALSE)</f>
        <v>1678.5</v>
      </c>
      <c r="H95" s="10">
        <f>VLOOKUP(B95:B237,Сальдо!C$25:D$4010,2,FALSE)</f>
        <v>195.3</v>
      </c>
      <c r="I95" s="10">
        <f>VLOOKUP(B95:B237,'Факторы ликвидности'!C$5:L$684,2,FALSE)</f>
        <v>-14.6</v>
      </c>
      <c r="J95" s="10">
        <f>VLOOKUP(B95:B237,'Факторы ликвидности'!C$5:L$684,3,FALSE)</f>
        <v>-29.2</v>
      </c>
      <c r="K95" s="10">
        <f>VLOOKUP(B95:B237,'Факторы ликвидности'!C$5:L$684,4,FALSE)</f>
        <v>13.4</v>
      </c>
      <c r="L95" s="10">
        <f>VLOOKUP(B95:B237,'Факторы ликвидности'!C$5:L$684,5,FALSE)</f>
        <v>0</v>
      </c>
      <c r="M95" s="10">
        <f>VLOOKUP(B95:B237,'Факторы ликвидности'!C$5:L$684,6,FALSE)</f>
        <v>-86.7</v>
      </c>
      <c r="N95" s="10">
        <f>VLOOKUP(B95:B237,'Факторы ликвидности'!C$5:L$684,7,FALSE)</f>
        <v>0</v>
      </c>
      <c r="O95" s="10">
        <f>VLOOKUP(B95:B237,'Факторы ликвидности'!C$5:L$684,8,FALSE)</f>
        <v>0</v>
      </c>
      <c r="P95" s="10">
        <f>VLOOKUP(B95:B237,'Факторы ликвидности'!C$5:L$684,10,FALSE)</f>
        <v>-664</v>
      </c>
    </row>
    <row r="96" spans="2:16" x14ac:dyDescent="0.3">
      <c r="B96" s="9">
        <v>43389</v>
      </c>
      <c r="C96" s="10" t="s">
        <v>252</v>
      </c>
      <c r="D96" s="10" t="s">
        <v>265</v>
      </c>
      <c r="E96" s="10" t="s">
        <v>18</v>
      </c>
      <c r="F96" s="10" t="s">
        <v>266</v>
      </c>
      <c r="G96" s="10">
        <f>VLOOKUP(B96:B238,'Остатки на корсчетах'!B$3:D$4956,2,FALSE)</f>
        <v>2496.1999999999998</v>
      </c>
      <c r="H96" s="10">
        <f>VLOOKUP(B96:B238,Сальдо!C$25:D$4010,2,FALSE)</f>
        <v>-302.5</v>
      </c>
      <c r="I96" s="10">
        <f>VLOOKUP(B96:B238,'Факторы ликвидности'!C$5:L$684,2,FALSE)</f>
        <v>3.4</v>
      </c>
      <c r="J96" s="10">
        <f>VLOOKUP(B96:B238,'Факторы ликвидности'!C$5:L$684,3,FALSE)</f>
        <v>53</v>
      </c>
      <c r="K96" s="10">
        <f>VLOOKUP(B96:B238,'Факторы ликвидности'!C$5:L$684,4,FALSE)</f>
        <v>18.3</v>
      </c>
      <c r="L96" s="10">
        <f>VLOOKUP(B96:B238,'Факторы ликвидности'!C$5:L$684,5,FALSE)</f>
        <v>0</v>
      </c>
      <c r="M96" s="10">
        <f>VLOOKUP(B96:B238,'Факторы ликвидности'!C$5:L$684,6,FALSE)</f>
        <v>0</v>
      </c>
      <c r="N96" s="10">
        <f>VLOOKUP(B96:B238,'Факторы ликвидности'!C$5:L$684,7,FALSE)</f>
        <v>0</v>
      </c>
      <c r="O96" s="10">
        <f>VLOOKUP(B96:B238,'Факторы ликвидности'!C$5:L$684,8,FALSE)</f>
        <v>-3.6</v>
      </c>
      <c r="P96" s="10">
        <f>VLOOKUP(B96:B238,'Факторы ликвидности'!C$5:L$684,10,FALSE)</f>
        <v>-52.8</v>
      </c>
    </row>
    <row r="97" spans="2:16" x14ac:dyDescent="0.3">
      <c r="B97" s="9">
        <v>43396</v>
      </c>
      <c r="C97" s="10" t="s">
        <v>110</v>
      </c>
      <c r="D97" s="10" t="s">
        <v>267</v>
      </c>
      <c r="E97" s="10" t="s">
        <v>18</v>
      </c>
      <c r="F97" s="10" t="s">
        <v>268</v>
      </c>
      <c r="G97" s="10">
        <f>VLOOKUP(B97:B239,'Остатки на корсчетах'!B$3:D$4956,2,FALSE)</f>
        <v>2622.2</v>
      </c>
      <c r="H97" s="10">
        <f>VLOOKUP(B97:B239,Сальдо!C$25:D$4010,2,FALSE)</f>
        <v>-39.5</v>
      </c>
      <c r="I97" s="10">
        <f>VLOOKUP(B97:B239,'Факторы ликвидности'!C$5:L$684,2,FALSE)</f>
        <v>29.1</v>
      </c>
      <c r="J97" s="10">
        <f>VLOOKUP(B97:B239,'Факторы ликвидности'!C$5:L$684,3,FALSE)</f>
        <v>-6.3</v>
      </c>
      <c r="K97" s="10">
        <f>VLOOKUP(B97:B239,'Факторы ликвидности'!C$5:L$684,4,FALSE)</f>
        <v>12.4</v>
      </c>
      <c r="L97" s="10">
        <f>VLOOKUP(B97:B239,'Факторы ликвидности'!C$5:L$684,5,FALSE)</f>
        <v>0</v>
      </c>
      <c r="M97" s="10">
        <f>VLOOKUP(B97:B239,'Факторы ликвидности'!C$5:L$684,6,FALSE)</f>
        <v>0</v>
      </c>
      <c r="N97" s="10">
        <f>VLOOKUP(B97:B239,'Факторы ликвидности'!C$5:L$684,7,FALSE)</f>
        <v>0</v>
      </c>
      <c r="O97" s="10">
        <f>VLOOKUP(B97:B239,'Факторы ликвидности'!C$5:L$684,8,FALSE)</f>
        <v>0</v>
      </c>
      <c r="P97" s="10">
        <f>VLOOKUP(B97:B239,'Факторы ликвидности'!C$5:L$684,10,FALSE)</f>
        <v>21.8</v>
      </c>
    </row>
    <row r="98" spans="2:16" x14ac:dyDescent="0.3">
      <c r="B98" s="9">
        <v>43403</v>
      </c>
      <c r="C98" s="10" t="s">
        <v>35</v>
      </c>
      <c r="D98" s="10" t="s">
        <v>269</v>
      </c>
      <c r="E98" s="10" t="s">
        <v>18</v>
      </c>
      <c r="F98" s="10" t="s">
        <v>270</v>
      </c>
      <c r="G98" s="10">
        <f>VLOOKUP(B98:B240,'Остатки на корсчетах'!B$3:D$4956,2,FALSE)</f>
        <v>2168</v>
      </c>
      <c r="H98" s="10">
        <f>VLOOKUP(B98:B240,Сальдо!C$25:D$4010,2,FALSE)</f>
        <v>-356.7</v>
      </c>
      <c r="I98" s="10">
        <f>VLOOKUP(B98:B240,'Факторы ликвидности'!C$5:L$684,2,FALSE)</f>
        <v>29</v>
      </c>
      <c r="J98" s="10">
        <f>VLOOKUP(B98:B240,'Факторы ликвидности'!C$5:L$684,3,FALSE)</f>
        <v>133.69999999999999</v>
      </c>
      <c r="K98" s="10">
        <f>VLOOKUP(B98:B240,'Факторы ликвидности'!C$5:L$684,4,FALSE)</f>
        <v>2.2999999999999998</v>
      </c>
      <c r="L98" s="10">
        <f>VLOOKUP(B98:B240,'Факторы ликвидности'!C$5:L$684,5,FALSE)</f>
        <v>0</v>
      </c>
      <c r="M98" s="10">
        <f>VLOOKUP(B98:B240,'Факторы ликвидности'!C$5:L$684,6,FALSE)</f>
        <v>-0.1</v>
      </c>
      <c r="N98" s="10">
        <f>VLOOKUP(B98:B240,'Факторы ликвидности'!C$5:L$684,7,FALSE)</f>
        <v>0</v>
      </c>
      <c r="O98" s="10">
        <f>VLOOKUP(B98:B240,'Факторы ликвидности'!C$5:L$684,8,FALSE)</f>
        <v>0</v>
      </c>
      <c r="P98" s="10">
        <f>VLOOKUP(B98:B240,'Факторы ликвидности'!C$5:L$684,10,FALSE)</f>
        <v>-53.6</v>
      </c>
    </row>
    <row r="99" spans="2:16" x14ac:dyDescent="0.3">
      <c r="B99" s="9">
        <v>43410</v>
      </c>
      <c r="C99" s="10" t="s">
        <v>271</v>
      </c>
      <c r="D99" s="10" t="s">
        <v>272</v>
      </c>
      <c r="E99" s="10" t="s">
        <v>18</v>
      </c>
      <c r="F99" s="10" t="s">
        <v>273</v>
      </c>
      <c r="G99" s="10">
        <f>VLOOKUP(B99:B241,'Остатки на корсчетах'!B$3:D$4956,2,FALSE)</f>
        <v>1376.1</v>
      </c>
      <c r="H99" s="10">
        <f>VLOOKUP(B99:B241,Сальдо!C$25:D$4010,2,FALSE)</f>
        <v>487.3</v>
      </c>
      <c r="I99" s="10">
        <f>VLOOKUP(B99:B241,'Факторы ликвидности'!C$5:L$684,2,FALSE)</f>
        <v>30.9</v>
      </c>
      <c r="J99" s="10">
        <f>VLOOKUP(B99:B241,'Факторы ликвидности'!C$5:L$684,3,FALSE)</f>
        <v>29.4</v>
      </c>
      <c r="K99" s="10">
        <f>VLOOKUP(B99:B241,'Факторы ликвидности'!C$5:L$684,4,FALSE)</f>
        <v>0</v>
      </c>
      <c r="L99" s="10">
        <f>VLOOKUP(B99:B241,'Факторы ликвидности'!C$5:L$684,5,FALSE)</f>
        <v>0</v>
      </c>
      <c r="M99" s="10">
        <f>VLOOKUP(B99:B241,'Факторы ликвидности'!C$5:L$684,6,FALSE)</f>
        <v>-2.1</v>
      </c>
      <c r="N99" s="10">
        <f>VLOOKUP(B99:B241,'Факторы ликвидности'!C$5:L$684,7,FALSE)</f>
        <v>0</v>
      </c>
      <c r="O99" s="10">
        <f>VLOOKUP(B99:B241,'Факторы ликвидности'!C$5:L$684,8,FALSE)</f>
        <v>0.2</v>
      </c>
      <c r="P99" s="10">
        <f>VLOOKUP(B99:B241,'Факторы ликвидности'!C$5:L$684,10,FALSE)</f>
        <v>134.69999999999999</v>
      </c>
    </row>
    <row r="100" spans="2:16" x14ac:dyDescent="0.3">
      <c r="B100" s="9">
        <v>43417</v>
      </c>
      <c r="C100" s="10" t="s">
        <v>28</v>
      </c>
      <c r="D100" s="10" t="s">
        <v>274</v>
      </c>
      <c r="E100" s="10" t="s">
        <v>18</v>
      </c>
      <c r="F100" s="10" t="s">
        <v>275</v>
      </c>
      <c r="G100" s="10">
        <f>VLOOKUP(B100:B242,'Остатки на корсчетах'!B$3:D$4956,2,FALSE)</f>
        <v>2501.9</v>
      </c>
      <c r="H100" s="10">
        <f>VLOOKUP(B100:B242,Сальдо!C$25:D$4010,2,FALSE)</f>
        <v>-8.6999999999999993</v>
      </c>
      <c r="I100" s="10">
        <f>VLOOKUP(B100:B242,'Факторы ликвидности'!C$5:L$684,2,FALSE)</f>
        <v>4</v>
      </c>
      <c r="J100" s="10">
        <f>VLOOKUP(B100:B242,'Факторы ликвидности'!C$5:L$684,3,FALSE)</f>
        <v>22.1</v>
      </c>
      <c r="K100" s="10">
        <f>VLOOKUP(B100:B242,'Факторы ликвидности'!C$5:L$684,4,FALSE)</f>
        <v>8.4</v>
      </c>
      <c r="L100" s="10">
        <f>VLOOKUP(B100:B242,'Факторы ликвидности'!C$5:L$684,5,FALSE)</f>
        <v>0</v>
      </c>
      <c r="M100" s="10">
        <f>VLOOKUP(B100:B242,'Факторы ликвидности'!C$5:L$684,6,FALSE)</f>
        <v>-13.5</v>
      </c>
      <c r="N100" s="10">
        <f>VLOOKUP(B100:B242,'Факторы ликвидности'!C$5:L$684,7,FALSE)</f>
        <v>0</v>
      </c>
      <c r="O100" s="10">
        <f>VLOOKUP(B100:B242,'Факторы ликвидности'!C$5:L$684,8,FALSE)</f>
        <v>0</v>
      </c>
      <c r="P100" s="10">
        <f>VLOOKUP(B100:B242,'Факторы ликвидности'!C$5:L$684,10,FALSE)</f>
        <v>70</v>
      </c>
    </row>
    <row r="101" spans="2:16" x14ac:dyDescent="0.3">
      <c r="B101" s="9">
        <v>43424</v>
      </c>
      <c r="C101" s="10" t="s">
        <v>121</v>
      </c>
      <c r="D101" s="10" t="s">
        <v>276</v>
      </c>
      <c r="E101" s="10" t="s">
        <v>18</v>
      </c>
      <c r="F101" s="10" t="s">
        <v>277</v>
      </c>
      <c r="G101" s="10">
        <f>VLOOKUP(B101:B243,'Остатки на корсчетах'!B$3:D$4956,2,FALSE)</f>
        <v>2245.6</v>
      </c>
      <c r="H101" s="10">
        <f>VLOOKUP(B101:B243,Сальдо!C$25:D$4010,2,FALSE)</f>
        <v>-69.599999999999994</v>
      </c>
      <c r="I101" s="10">
        <f>VLOOKUP(B101:B243,'Факторы ликвидности'!C$5:L$684,2,FALSE)</f>
        <v>25.4</v>
      </c>
      <c r="J101" s="10">
        <f>VLOOKUP(B101:B243,'Факторы ликвидности'!C$5:L$684,3,FALSE)</f>
        <v>78.7</v>
      </c>
      <c r="K101" s="10">
        <f>VLOOKUP(B101:B243,'Факторы ликвидности'!C$5:L$684,4,FALSE)</f>
        <v>16.2</v>
      </c>
      <c r="L101" s="10">
        <f>VLOOKUP(B101:B243,'Факторы ликвидности'!C$5:L$684,5,FALSE)</f>
        <v>0</v>
      </c>
      <c r="M101" s="10">
        <f>VLOOKUP(B101:B243,'Факторы ликвидности'!C$5:L$684,6,FALSE)</f>
        <v>-0.2</v>
      </c>
      <c r="N101" s="10">
        <f>VLOOKUP(B101:B243,'Факторы ликвидности'!C$5:L$684,7,FALSE)</f>
        <v>0</v>
      </c>
      <c r="O101" s="10">
        <f>VLOOKUP(B101:B243,'Факторы ликвидности'!C$5:L$684,8,FALSE)</f>
        <v>0</v>
      </c>
      <c r="P101" s="10">
        <f>VLOOKUP(B101:B243,'Факторы ликвидности'!C$5:L$684,10,FALSE)</f>
        <v>-50.5</v>
      </c>
    </row>
    <row r="102" spans="2:16" x14ac:dyDescent="0.3">
      <c r="B102" s="9">
        <v>43431</v>
      </c>
      <c r="C102" s="10" t="s">
        <v>99</v>
      </c>
      <c r="D102" s="10" t="s">
        <v>278</v>
      </c>
      <c r="E102" s="10" t="s">
        <v>18</v>
      </c>
      <c r="F102" s="10" t="s">
        <v>158</v>
      </c>
      <c r="G102" s="10">
        <f>VLOOKUP(B102:B244,'Остатки на корсчетах'!B$3:D$4956,2,FALSE)</f>
        <v>1664.1</v>
      </c>
      <c r="H102" s="10">
        <f>VLOOKUP(B102:B244,Сальдо!C$25:D$4010,2,FALSE)</f>
        <v>-249.7</v>
      </c>
      <c r="I102" s="10">
        <f>VLOOKUP(B102:B244,'Факторы ликвидности'!C$5:L$684,2,FALSE)</f>
        <v>28.7</v>
      </c>
      <c r="J102" s="10">
        <f>VLOOKUP(B102:B244,'Факторы ликвидности'!C$5:L$684,3,FALSE)</f>
        <v>262.60000000000002</v>
      </c>
      <c r="K102" s="10">
        <f>VLOOKUP(B102:B244,'Факторы ликвидности'!C$5:L$684,4,FALSE)</f>
        <v>12.4</v>
      </c>
      <c r="L102" s="10">
        <f>VLOOKUP(B102:B244,'Факторы ликвидности'!C$5:L$684,5,FALSE)</f>
        <v>0</v>
      </c>
      <c r="M102" s="10">
        <f>VLOOKUP(B102:B244,'Факторы ликвидности'!C$5:L$684,6,FALSE)</f>
        <v>199.7</v>
      </c>
      <c r="N102" s="10">
        <f>VLOOKUP(B102:B244,'Факторы ликвидности'!C$5:L$684,7,FALSE)</f>
        <v>0</v>
      </c>
      <c r="O102" s="10">
        <f>VLOOKUP(B102:B244,'Факторы ликвидности'!C$5:L$684,8,FALSE)</f>
        <v>0.1</v>
      </c>
      <c r="P102" s="10">
        <f>VLOOKUP(B102:B244,'Факторы ликвидности'!C$5:L$684,10,FALSE)</f>
        <v>2.1</v>
      </c>
    </row>
    <row r="103" spans="2:16" x14ac:dyDescent="0.3">
      <c r="B103" s="9">
        <v>43438</v>
      </c>
      <c r="C103" s="10" t="s">
        <v>279</v>
      </c>
      <c r="D103" s="10" t="s">
        <v>280</v>
      </c>
      <c r="E103" s="10" t="s">
        <v>18</v>
      </c>
      <c r="F103" s="10" t="s">
        <v>281</v>
      </c>
      <c r="G103" s="10">
        <f>VLOOKUP(B103:B245,'Остатки на корсчетах'!B$3:D$4956,2,FALSE)</f>
        <v>1677.9</v>
      </c>
      <c r="H103" s="10">
        <f>VLOOKUP(B103:B245,Сальдо!C$25:D$4010,2,FALSE)</f>
        <v>589.20000000000005</v>
      </c>
      <c r="I103" s="10">
        <f>VLOOKUP(B103:B245,'Факторы ликвидности'!C$5:L$684,2,FALSE)</f>
        <v>-10</v>
      </c>
      <c r="J103" s="10">
        <f>VLOOKUP(B103:B245,'Факторы ликвидности'!C$5:L$684,3,FALSE)</f>
        <v>-83.5</v>
      </c>
      <c r="K103" s="10">
        <f>VLOOKUP(B103:B245,'Факторы ликвидности'!C$5:L$684,4,FALSE)</f>
        <v>3.6</v>
      </c>
      <c r="L103" s="10">
        <f>VLOOKUP(B103:B245,'Факторы ликвидности'!C$5:L$684,5,FALSE)</f>
        <v>0</v>
      </c>
      <c r="M103" s="10">
        <f>VLOOKUP(B103:B245,'Факторы ликвидности'!C$5:L$684,6,FALSE)</f>
        <v>-191.1</v>
      </c>
      <c r="N103" s="10">
        <f>VLOOKUP(B103:B245,'Факторы ликвидности'!C$5:L$684,7,FALSE)</f>
        <v>0</v>
      </c>
      <c r="O103" s="10">
        <f>VLOOKUP(B103:B245,'Факторы ликвидности'!C$5:L$684,8,FALSE)</f>
        <v>0</v>
      </c>
      <c r="P103" s="10">
        <f>VLOOKUP(B103:B245,'Факторы ликвидности'!C$5:L$684,10,FALSE)</f>
        <v>64.400000000000006</v>
      </c>
    </row>
    <row r="104" spans="2:16" x14ac:dyDescent="0.3">
      <c r="B104" s="9">
        <v>43445</v>
      </c>
      <c r="C104" s="10" t="s">
        <v>282</v>
      </c>
      <c r="D104" s="10" t="s">
        <v>283</v>
      </c>
      <c r="E104" s="10" t="s">
        <v>18</v>
      </c>
      <c r="F104" s="10" t="s">
        <v>284</v>
      </c>
      <c r="G104" s="10">
        <f>VLOOKUP(B104:B246,'Остатки на корсчетах'!B$3:D$4956,2,FALSE)</f>
        <v>2347.5</v>
      </c>
      <c r="H104" s="10">
        <f>VLOOKUP(B104:B246,Сальдо!C$25:D$4010,2,FALSE)</f>
        <v>12.3</v>
      </c>
      <c r="I104" s="10">
        <f>VLOOKUP(B104:B246,'Факторы ликвидности'!C$5:L$684,2,FALSE)</f>
        <v>-23.6</v>
      </c>
      <c r="J104" s="10">
        <f>VLOOKUP(B104:B246,'Факторы ликвидности'!C$5:L$684,3,FALSE)</f>
        <v>92.1</v>
      </c>
      <c r="K104" s="10">
        <f>VLOOKUP(B104:B246,'Факторы ликвидности'!C$5:L$684,4,FALSE)</f>
        <v>18</v>
      </c>
      <c r="L104" s="10">
        <f>VLOOKUP(B104:B246,'Факторы ликвидности'!C$5:L$684,5,FALSE)</f>
        <v>0</v>
      </c>
      <c r="M104" s="10">
        <f>VLOOKUP(B104:B246,'Факторы ликвидности'!C$5:L$684,6,FALSE)</f>
        <v>-0.1</v>
      </c>
      <c r="N104" s="10">
        <f>VLOOKUP(B104:B246,'Факторы ликвидности'!C$5:L$684,7,FALSE)</f>
        <v>0</v>
      </c>
      <c r="O104" s="10">
        <f>VLOOKUP(B104:B246,'Факторы ликвидности'!C$5:L$684,8,FALSE)</f>
        <v>0</v>
      </c>
      <c r="P104" s="10">
        <f>VLOOKUP(B104:B246,'Факторы ликвидности'!C$5:L$684,10,FALSE)</f>
        <v>-55.9</v>
      </c>
    </row>
    <row r="105" spans="2:16" x14ac:dyDescent="0.3">
      <c r="B105" s="9">
        <v>43452</v>
      </c>
      <c r="C105" s="10" t="s">
        <v>285</v>
      </c>
      <c r="D105" s="10" t="s">
        <v>110</v>
      </c>
      <c r="E105" s="10" t="s">
        <v>18</v>
      </c>
      <c r="F105" s="10" t="s">
        <v>286</v>
      </c>
      <c r="G105" s="10">
        <f>VLOOKUP(B105:B247,'Остатки на корсчетах'!B$3:D$4956,2,FALSE)</f>
        <v>2441.6999999999998</v>
      </c>
      <c r="H105" s="10">
        <f>VLOOKUP(B105:B247,Сальдо!C$25:D$4010,2,FALSE)</f>
        <v>-95.1</v>
      </c>
      <c r="I105" s="10">
        <f>VLOOKUP(B105:B247,'Факторы ликвидности'!C$5:L$684,2,FALSE)</f>
        <v>-15.4</v>
      </c>
      <c r="J105" s="10">
        <f>VLOOKUP(B105:B247,'Факторы ликвидности'!C$5:L$684,3,FALSE)</f>
        <v>18.7</v>
      </c>
      <c r="K105" s="10">
        <f>VLOOKUP(B105:B247,'Факторы ликвидности'!C$5:L$684,4,FALSE)</f>
        <v>12</v>
      </c>
      <c r="L105" s="10">
        <f>VLOOKUP(B105:B247,'Факторы ликвидности'!C$5:L$684,5,FALSE)</f>
        <v>0</v>
      </c>
      <c r="M105" s="10">
        <f>VLOOKUP(B105:B247,'Факторы ликвидности'!C$5:L$684,6,FALSE)</f>
        <v>5.7</v>
      </c>
      <c r="N105" s="10">
        <f>VLOOKUP(B105:B247,'Факторы ликвидности'!C$5:L$684,7,FALSE)</f>
        <v>0</v>
      </c>
      <c r="O105" s="10">
        <f>VLOOKUP(B105:B247,'Факторы ликвидности'!C$5:L$684,8,FALSE)</f>
        <v>-0.1</v>
      </c>
      <c r="P105" s="10">
        <f>VLOOKUP(B105:B247,'Факторы ликвидности'!C$5:L$684,10,FALSE)</f>
        <v>-8.5</v>
      </c>
    </row>
    <row r="106" spans="2:16" x14ac:dyDescent="0.3">
      <c r="B106" s="9">
        <v>43459</v>
      </c>
      <c r="C106" s="10" t="s">
        <v>287</v>
      </c>
      <c r="D106" s="10" t="s">
        <v>288</v>
      </c>
      <c r="E106" s="10" t="s">
        <v>18</v>
      </c>
      <c r="F106" s="10" t="s">
        <v>289</v>
      </c>
      <c r="G106" s="10">
        <f>VLOOKUP(B106:B248,'Остатки на корсчетах'!B$3:D$4956,2,FALSE)</f>
        <v>2266.4</v>
      </c>
      <c r="H106" s="10">
        <f>VLOOKUP(B106:B248,Сальдо!C$25:D$4010,2,FALSE)</f>
        <v>119</v>
      </c>
      <c r="I106" s="10">
        <f>VLOOKUP(B106:B248,'Факторы ликвидности'!C$5:L$684,2,FALSE)</f>
        <v>-17.8</v>
      </c>
      <c r="J106" s="10">
        <f>VLOOKUP(B106:B248,'Факторы ликвидности'!C$5:L$684,3,FALSE)</f>
        <v>-131.69999999999999</v>
      </c>
      <c r="K106" s="10">
        <f>VLOOKUP(B106:B248,'Факторы ликвидности'!C$5:L$684,4,FALSE)</f>
        <v>8.1999999999999993</v>
      </c>
      <c r="L106" s="10">
        <f>VLOOKUP(B106:B248,'Факторы ликвидности'!C$5:L$684,5,FALSE)</f>
        <v>135</v>
      </c>
      <c r="M106" s="10">
        <f>VLOOKUP(B106:B248,'Факторы ликвидности'!C$5:L$684,6,FALSE)</f>
        <v>251</v>
      </c>
      <c r="N106" s="10">
        <f>VLOOKUP(B106:B248,'Факторы ликвидности'!C$5:L$684,7,FALSE)</f>
        <v>0</v>
      </c>
      <c r="O106" s="10">
        <f>VLOOKUP(B106:B248,'Факторы ликвидности'!C$5:L$684,8,FALSE)</f>
        <v>0</v>
      </c>
      <c r="P106" s="10">
        <f>VLOOKUP(B106:B248,'Факторы ликвидности'!C$5:L$684,10,FALSE)</f>
        <v>-19.600000000000001</v>
      </c>
    </row>
    <row r="107" spans="2:16" x14ac:dyDescent="0.3">
      <c r="B107" s="9">
        <v>43474</v>
      </c>
      <c r="C107" s="10" t="s">
        <v>290</v>
      </c>
      <c r="D107" s="10" t="s">
        <v>117</v>
      </c>
      <c r="E107" s="10" t="s">
        <v>18</v>
      </c>
      <c r="F107" s="10" t="s">
        <v>291</v>
      </c>
      <c r="G107" s="10">
        <f>VLOOKUP(B107:B249,'Остатки на корсчетах'!B$3:D$4956,2,FALSE)</f>
        <v>2250.9</v>
      </c>
      <c r="H107" s="10">
        <f>VLOOKUP(B107:B249,Сальдо!C$25:D$4010,2,FALSE)</f>
        <v>430</v>
      </c>
      <c r="I107" s="10">
        <f>VLOOKUP(B107:B249,'Факторы ликвидности'!C$5:L$684,2,FALSE)</f>
        <v>207.5</v>
      </c>
      <c r="J107" s="10">
        <f>VLOOKUP(B107:B249,'Факторы ликвидности'!C$5:L$684,3,FALSE)</f>
        <v>-193.4</v>
      </c>
      <c r="K107" s="10">
        <f>VLOOKUP(B107:B249,'Факторы ликвидности'!C$5:L$684,4,FALSE)</f>
        <v>6.8</v>
      </c>
      <c r="L107" s="10">
        <f>VLOOKUP(B107:B249,'Факторы ликвидности'!C$5:L$684,5,FALSE)</f>
        <v>0</v>
      </c>
      <c r="M107" s="10">
        <f>VLOOKUP(B107:B249,'Факторы ликвидности'!C$5:L$684,6,FALSE)</f>
        <v>0</v>
      </c>
      <c r="N107" s="10">
        <f>VLOOKUP(B107:B249,'Факторы ликвидности'!C$5:L$684,7,FALSE)</f>
        <v>0</v>
      </c>
      <c r="O107" s="10">
        <f>VLOOKUP(B107:B249,'Факторы ликвидности'!C$5:L$684,8,FALSE)</f>
        <v>0</v>
      </c>
      <c r="P107" s="10">
        <f>VLOOKUP(B107:B249,'Факторы ликвидности'!C$5:L$684,10,FALSE)</f>
        <v>209.6</v>
      </c>
    </row>
    <row r="108" spans="2:16" x14ac:dyDescent="0.3">
      <c r="B108" s="9">
        <v>43480</v>
      </c>
      <c r="C108" s="10" t="s">
        <v>292</v>
      </c>
      <c r="D108" s="10" t="s">
        <v>293</v>
      </c>
      <c r="E108" s="10" t="s">
        <v>18</v>
      </c>
      <c r="F108" s="10" t="s">
        <v>294</v>
      </c>
      <c r="G108" s="10">
        <f>VLOOKUP(B108:B250,'Остатки на корсчетах'!B$3:D$4956,2,FALSE)</f>
        <v>2685.3</v>
      </c>
      <c r="H108" s="10">
        <f>VLOOKUP(B108:B250,Сальдо!C$25:D$4010,2,FALSE)</f>
        <v>147.6</v>
      </c>
      <c r="I108" s="10">
        <f>VLOOKUP(B108:B250,'Факторы ликвидности'!C$5:L$684,2,FALSE)</f>
        <v>10.9</v>
      </c>
      <c r="J108" s="10">
        <f>VLOOKUP(B108:B250,'Факторы ликвидности'!C$5:L$684,3,FALSE)</f>
        <v>106.3</v>
      </c>
      <c r="K108" s="10">
        <f>VLOOKUP(B108:B250,'Факторы ликвидности'!C$5:L$684,4,FALSE)</f>
        <v>0</v>
      </c>
      <c r="L108" s="10">
        <f>VLOOKUP(B108:B250,'Факторы ликвидности'!C$5:L$684,5,FALSE)</f>
        <v>0</v>
      </c>
      <c r="M108" s="10">
        <f>VLOOKUP(B108:B250,'Факторы ликвидности'!C$5:L$684,6,FALSE)</f>
        <v>195.5</v>
      </c>
      <c r="N108" s="10">
        <f>VLOOKUP(B108:B250,'Факторы ликвидности'!C$5:L$684,7,FALSE)</f>
        <v>0</v>
      </c>
      <c r="O108" s="10">
        <f>VLOOKUP(B108:B250,'Факторы ликвидности'!C$5:L$684,8,FALSE)</f>
        <v>0</v>
      </c>
      <c r="P108" s="10">
        <f>VLOOKUP(B108:B250,'Факторы ликвидности'!C$5:L$684,10,FALSE)</f>
        <v>-4.3</v>
      </c>
    </row>
    <row r="109" spans="2:16" x14ac:dyDescent="0.3">
      <c r="B109" s="9">
        <v>43487</v>
      </c>
      <c r="C109" s="10" t="s">
        <v>209</v>
      </c>
      <c r="D109" s="10" t="s">
        <v>295</v>
      </c>
      <c r="E109" s="10" t="s">
        <v>18</v>
      </c>
      <c r="F109" s="10" t="s">
        <v>296</v>
      </c>
      <c r="G109" s="10">
        <f>VLOOKUP(B109:B251,'Остатки на корсчетах'!B$3:D$4956,2,FALSE)</f>
        <v>2549.5</v>
      </c>
      <c r="H109" s="10">
        <f>VLOOKUP(B109:B251,Сальдо!C$25:D$4010,2,FALSE)</f>
        <v>197.6</v>
      </c>
      <c r="I109" s="10">
        <f>VLOOKUP(B109:B251,'Факторы ликвидности'!C$5:L$684,2,FALSE)</f>
        <v>39.9</v>
      </c>
      <c r="J109" s="10">
        <f>VLOOKUP(B109:B251,'Факторы ликвидности'!C$5:L$684,3,FALSE)</f>
        <v>140.80000000000001</v>
      </c>
      <c r="K109" s="10">
        <f>VLOOKUP(B109:B251,'Факторы ликвидности'!C$5:L$684,4,FALSE)</f>
        <v>6.3</v>
      </c>
      <c r="L109" s="10">
        <f>VLOOKUP(B109:B251,'Факторы ликвидности'!C$5:L$684,5,FALSE)</f>
        <v>200</v>
      </c>
      <c r="M109" s="10">
        <f>VLOOKUP(B109:B251,'Факторы ликвидности'!C$5:L$684,6,FALSE)</f>
        <v>-298.60000000000002</v>
      </c>
      <c r="N109" s="10">
        <f>VLOOKUP(B109:B251,'Факторы ликвидности'!C$5:L$684,7,FALSE)</f>
        <v>24.2</v>
      </c>
      <c r="O109" s="10">
        <f>VLOOKUP(B109:B251,'Факторы ликвидности'!C$5:L$684,8,FALSE)</f>
        <v>0.1</v>
      </c>
      <c r="P109" s="10">
        <f>VLOOKUP(B109:B251,'Факторы ликвидности'!C$5:L$684,10,FALSE)</f>
        <v>60.8</v>
      </c>
    </row>
    <row r="110" spans="2:16" x14ac:dyDescent="0.3">
      <c r="B110" s="9">
        <v>43494</v>
      </c>
      <c r="C110" s="10" t="s">
        <v>84</v>
      </c>
      <c r="D110" s="10" t="s">
        <v>297</v>
      </c>
      <c r="E110" s="10" t="s">
        <v>18</v>
      </c>
      <c r="F110" s="10" t="s">
        <v>298</v>
      </c>
      <c r="G110" s="10">
        <f>VLOOKUP(B110:B252,'Остатки на корсчетах'!B$3:D$4956,2,FALSE)</f>
        <v>2166.4</v>
      </c>
      <c r="H110" s="10">
        <f>VLOOKUP(B110:B252,Сальдо!C$25:D$4010,2,FALSE)</f>
        <v>22.2</v>
      </c>
      <c r="I110" s="10">
        <f>VLOOKUP(B110:B252,'Факторы ликвидности'!C$5:L$684,2,FALSE)</f>
        <v>32.6</v>
      </c>
      <c r="J110" s="10">
        <f>VLOOKUP(B110:B252,'Факторы ликвидности'!C$5:L$684,3,FALSE)</f>
        <v>223.6</v>
      </c>
      <c r="K110" s="10">
        <f>VLOOKUP(B110:B252,'Факторы ликвидности'!C$5:L$684,4,FALSE)</f>
        <v>27.5</v>
      </c>
      <c r="L110" s="10">
        <f>VLOOKUP(B110:B252,'Факторы ликвидности'!C$5:L$684,5,FALSE)</f>
        <v>41</v>
      </c>
      <c r="M110" s="10">
        <f>VLOOKUP(B110:B252,'Факторы ликвидности'!C$5:L$684,6,FALSE)</f>
        <v>-1.9</v>
      </c>
      <c r="N110" s="10">
        <f>VLOOKUP(B110:B252,'Факторы ликвидности'!C$5:L$684,7,FALSE)</f>
        <v>15.6</v>
      </c>
      <c r="O110" s="10">
        <f>VLOOKUP(B110:B252,'Факторы ликвидности'!C$5:L$684,8,FALSE)</f>
        <v>0</v>
      </c>
      <c r="P110" s="10">
        <f>VLOOKUP(B110:B252,'Факторы ликвидности'!C$5:L$684,10,FALSE)</f>
        <v>-54.2</v>
      </c>
    </row>
    <row r="111" spans="2:16" x14ac:dyDescent="0.3">
      <c r="B111" s="9">
        <v>43501</v>
      </c>
      <c r="C111" s="10" t="s">
        <v>299</v>
      </c>
      <c r="D111" s="10" t="s">
        <v>300</v>
      </c>
      <c r="E111" s="10" t="s">
        <v>18</v>
      </c>
      <c r="F111" s="10" t="s">
        <v>301</v>
      </c>
      <c r="G111" s="10">
        <f>VLOOKUP(B111:B253,'Остатки на корсчетах'!B$3:D$4956,2,FALSE)</f>
        <v>1031.8</v>
      </c>
      <c r="H111" s="10">
        <f>VLOOKUP(B111:B253,Сальдо!C$25:D$4010,2,FALSE)</f>
        <v>1458.4</v>
      </c>
      <c r="I111" s="10">
        <f>VLOOKUP(B111:B253,'Факторы ликвидности'!C$5:L$684,2,FALSE)</f>
        <v>2.2000000000000002</v>
      </c>
      <c r="J111" s="10">
        <f>VLOOKUP(B111:B253,'Факторы ликвидности'!C$5:L$684,3,FALSE)</f>
        <v>146.1</v>
      </c>
      <c r="K111" s="10">
        <f>VLOOKUP(B111:B253,'Факторы ликвидности'!C$5:L$684,4,FALSE)</f>
        <v>16.100000000000001</v>
      </c>
      <c r="L111" s="10">
        <f>VLOOKUP(B111:B253,'Факторы ликвидности'!C$5:L$684,5,FALSE)</f>
        <v>0</v>
      </c>
      <c r="M111" s="10">
        <f>VLOOKUP(B111:B253,'Факторы ликвидности'!C$5:L$684,6,FALSE)</f>
        <v>-1</v>
      </c>
      <c r="N111" s="10">
        <f>VLOOKUP(B111:B253,'Факторы ликвидности'!C$5:L$684,7,FALSE)</f>
        <v>18.399999999999999</v>
      </c>
      <c r="O111" s="10">
        <f>VLOOKUP(B111:B253,'Факторы ликвидности'!C$5:L$684,8,FALSE)</f>
        <v>0</v>
      </c>
      <c r="P111" s="10">
        <f>VLOOKUP(B111:B253,'Факторы ликвидности'!C$5:L$684,10,FALSE)</f>
        <v>-207.2</v>
      </c>
    </row>
    <row r="112" spans="2:16" x14ac:dyDescent="0.3">
      <c r="B112" s="9">
        <v>43508</v>
      </c>
      <c r="C112" s="10" t="s">
        <v>302</v>
      </c>
      <c r="D112" s="10" t="s">
        <v>193</v>
      </c>
      <c r="E112" s="10" t="s">
        <v>18</v>
      </c>
      <c r="F112" s="10" t="s">
        <v>303</v>
      </c>
      <c r="G112" s="10">
        <f>VLOOKUP(B112:B254,'Остатки на корсчетах'!B$3:D$4956,2,FALSE)</f>
        <v>3287.4</v>
      </c>
      <c r="H112" s="10">
        <f>VLOOKUP(B112:B254,Сальдо!C$25:D$4010,2,FALSE)</f>
        <v>129.5</v>
      </c>
      <c r="I112" s="10">
        <f>VLOOKUP(B112:B254,'Факторы ликвидности'!C$5:L$684,2,FALSE)</f>
        <v>-17.899999999999999</v>
      </c>
      <c r="J112" s="10">
        <f>VLOOKUP(B112:B254,'Факторы ликвидности'!C$5:L$684,3,FALSE)</f>
        <v>34.4</v>
      </c>
      <c r="K112" s="10">
        <f>VLOOKUP(B112:B254,'Факторы ликвидности'!C$5:L$684,4,FALSE)</f>
        <v>16.2</v>
      </c>
      <c r="L112" s="10">
        <f>VLOOKUP(B112:B254,'Факторы ликвидности'!C$5:L$684,5,FALSE)</f>
        <v>-41</v>
      </c>
      <c r="M112" s="10">
        <f>VLOOKUP(B112:B254,'Факторы ликвидности'!C$5:L$684,6,FALSE)</f>
        <v>-3.1</v>
      </c>
      <c r="N112" s="10">
        <f>VLOOKUP(B112:B254,'Факторы ликвидности'!C$5:L$684,7,FALSE)</f>
        <v>12.4</v>
      </c>
      <c r="O112" s="10">
        <f>VLOOKUP(B112:B254,'Факторы ликвидности'!C$5:L$684,8,FALSE)</f>
        <v>0</v>
      </c>
      <c r="P112" s="10">
        <f>VLOOKUP(B112:B254,'Факторы ликвидности'!C$5:L$684,10,FALSE)</f>
        <v>-3.2</v>
      </c>
    </row>
    <row r="113" spans="2:16" x14ac:dyDescent="0.3">
      <c r="B113" s="9">
        <v>43515</v>
      </c>
      <c r="C113" s="10" t="s">
        <v>177</v>
      </c>
      <c r="D113" s="10" t="s">
        <v>304</v>
      </c>
      <c r="E113" s="10" t="s">
        <v>18</v>
      </c>
      <c r="F113" s="10" t="s">
        <v>305</v>
      </c>
      <c r="G113" s="10">
        <f>VLOOKUP(B113:B255,'Остатки на корсчетах'!B$3:D$4956,2,FALSE)</f>
        <v>2096.5</v>
      </c>
      <c r="H113" s="10">
        <f>VLOOKUP(B113:B255,Сальдо!C$25:D$4010,2,FALSE)</f>
        <v>130.69999999999999</v>
      </c>
      <c r="I113" s="10">
        <f>VLOOKUP(B113:B255,'Факторы ликвидности'!C$5:L$684,2,FALSE)</f>
        <v>13.2</v>
      </c>
      <c r="J113" s="10">
        <f>VLOOKUP(B113:B255,'Факторы ликвидности'!C$5:L$684,3,FALSE)</f>
        <v>-84.4</v>
      </c>
      <c r="K113" s="10">
        <f>VLOOKUP(B113:B255,'Факторы ликвидности'!C$5:L$684,4,FALSE)</f>
        <v>21.4</v>
      </c>
      <c r="L113" s="10">
        <f>VLOOKUP(B113:B255,'Факторы ликвидности'!C$5:L$684,5,FALSE)</f>
        <v>-200</v>
      </c>
      <c r="M113" s="10">
        <f>VLOOKUP(B113:B255,'Факторы ликвидности'!C$5:L$684,6,FALSE)</f>
        <v>-2.8</v>
      </c>
      <c r="N113" s="10">
        <f>VLOOKUP(B113:B255,'Факторы ликвидности'!C$5:L$684,7,FALSE)</f>
        <v>19.399999999999999</v>
      </c>
      <c r="O113" s="10">
        <f>VLOOKUP(B113:B255,'Факторы ликвидности'!C$5:L$684,8,FALSE)</f>
        <v>0</v>
      </c>
      <c r="P113" s="10">
        <f>VLOOKUP(B113:B255,'Факторы ликвидности'!C$5:L$684,10,FALSE)</f>
        <v>-3.1</v>
      </c>
    </row>
    <row r="114" spans="2:16" x14ac:dyDescent="0.3">
      <c r="B114" s="9">
        <v>43522</v>
      </c>
      <c r="C114" s="10" t="s">
        <v>254</v>
      </c>
      <c r="D114" s="10" t="s">
        <v>306</v>
      </c>
      <c r="E114" s="10" t="s">
        <v>18</v>
      </c>
      <c r="F114" s="10" t="s">
        <v>307</v>
      </c>
      <c r="G114" s="10">
        <f>VLOOKUP(B114:B256,'Остатки на корсчетах'!B$3:D$4956,2,FALSE)</f>
        <v>1776.6</v>
      </c>
      <c r="H114" s="10">
        <f>VLOOKUP(B114:B256,Сальдо!C$25:D$4010,2,FALSE)</f>
        <v>110.8</v>
      </c>
      <c r="I114" s="10">
        <f>VLOOKUP(B114:B256,'Факторы ликвидности'!C$5:L$684,2,FALSE)</f>
        <v>32.299999999999997</v>
      </c>
      <c r="J114" s="10">
        <f>VLOOKUP(B114:B256,'Факторы ликвидности'!C$5:L$684,3,FALSE)</f>
        <v>240.4</v>
      </c>
      <c r="K114" s="10">
        <f>VLOOKUP(B114:B256,'Факторы ликвидности'!C$5:L$684,4,FALSE)</f>
        <v>157.4</v>
      </c>
      <c r="L114" s="10">
        <f>VLOOKUP(B114:B256,'Факторы ликвидности'!C$5:L$684,5,FALSE)</f>
        <v>0</v>
      </c>
      <c r="M114" s="10">
        <f>VLOOKUP(B114:B256,'Факторы ликвидности'!C$5:L$684,6,FALSE)</f>
        <v>-1</v>
      </c>
      <c r="N114" s="10">
        <f>VLOOKUP(B114:B256,'Факторы ликвидности'!C$5:L$684,7,FALSE)</f>
        <v>12.5</v>
      </c>
      <c r="O114" s="10">
        <f>VLOOKUP(B114:B256,'Факторы ликвидности'!C$5:L$684,8,FALSE)</f>
        <v>0</v>
      </c>
      <c r="P114" s="10">
        <f>VLOOKUP(B114:B256,'Факторы ликвидности'!C$5:L$684,10,FALSE)</f>
        <v>9.1999999999999993</v>
      </c>
    </row>
    <row r="115" spans="2:16" x14ac:dyDescent="0.3">
      <c r="B115" s="9">
        <v>43529</v>
      </c>
      <c r="C115" s="10" t="s">
        <v>308</v>
      </c>
      <c r="D115" s="10" t="s">
        <v>309</v>
      </c>
      <c r="E115" s="10" t="s">
        <v>18</v>
      </c>
      <c r="F115" s="10" t="s">
        <v>310</v>
      </c>
      <c r="G115" s="10">
        <f>VLOOKUP(B115:B257,'Остатки на корсчетах'!B$3:D$4956,2,FALSE)</f>
        <v>1458.1</v>
      </c>
      <c r="H115" s="10">
        <f>VLOOKUP(B115:B257,Сальдо!C$25:D$4010,2,FALSE)</f>
        <v>865.8</v>
      </c>
      <c r="I115" s="10">
        <f>VLOOKUP(B115:B257,'Факторы ликвидности'!C$5:L$684,2,FALSE)</f>
        <v>-28.5</v>
      </c>
      <c r="J115" s="10">
        <f>VLOOKUP(B115:B257,'Факторы ликвидности'!C$5:L$684,3,FALSE)</f>
        <v>93.9</v>
      </c>
      <c r="K115" s="10">
        <f>VLOOKUP(B115:B257,'Факторы ликвидности'!C$5:L$684,4,FALSE)</f>
        <v>10.6</v>
      </c>
      <c r="L115" s="10">
        <f>VLOOKUP(B115:B257,'Факторы ликвидности'!C$5:L$684,5,FALSE)</f>
        <v>0</v>
      </c>
      <c r="M115" s="10">
        <f>VLOOKUP(B115:B257,'Факторы ликвидности'!C$5:L$684,6,FALSE)</f>
        <v>19.8</v>
      </c>
      <c r="N115" s="10">
        <f>VLOOKUP(B115:B257,'Факторы ликвидности'!C$5:L$684,7,FALSE)</f>
        <v>12.5</v>
      </c>
      <c r="O115" s="10">
        <f>VLOOKUP(B115:B257,'Факторы ликвидности'!C$5:L$684,8,FALSE)</f>
        <v>0.1</v>
      </c>
      <c r="P115" s="10">
        <f>VLOOKUP(B115:B257,'Факторы ликвидности'!C$5:L$684,10,FALSE)</f>
        <v>-18.3</v>
      </c>
    </row>
    <row r="116" spans="2:16" x14ac:dyDescent="0.3">
      <c r="B116" s="9">
        <v>43536</v>
      </c>
      <c r="C116" s="10" t="s">
        <v>50</v>
      </c>
      <c r="D116" s="10" t="s">
        <v>311</v>
      </c>
      <c r="E116" s="10" t="s">
        <v>18</v>
      </c>
      <c r="F116" s="10" t="s">
        <v>312</v>
      </c>
      <c r="G116" s="10">
        <f>VLOOKUP(B116:B258,'Остатки на корсчетах'!B$3:D$4956,2,FALSE)</f>
        <v>2541.1999999999998</v>
      </c>
      <c r="H116" s="10">
        <f>VLOOKUP(B116:B258,Сальдо!C$25:D$4010,2,FALSE)</f>
        <v>119</v>
      </c>
      <c r="I116" s="10">
        <f>VLOOKUP(B116:B258,'Факторы ликвидности'!C$5:L$684,2,FALSE)</f>
        <v>8.5</v>
      </c>
      <c r="J116" s="10">
        <f>VLOOKUP(B116:B258,'Факторы ликвидности'!C$5:L$684,3,FALSE)</f>
        <v>137.69999999999999</v>
      </c>
      <c r="K116" s="10">
        <f>VLOOKUP(B116:B258,'Факторы ликвидности'!C$5:L$684,4,FALSE)</f>
        <v>7.9</v>
      </c>
      <c r="L116" s="10">
        <f>VLOOKUP(B116:B258,'Факторы ликвидности'!C$5:L$684,5,FALSE)</f>
        <v>0</v>
      </c>
      <c r="M116" s="10">
        <f>VLOOKUP(B116:B258,'Факторы ликвидности'!C$5:L$684,6,FALSE)</f>
        <v>74</v>
      </c>
      <c r="N116" s="10">
        <f>VLOOKUP(B116:B258,'Факторы ликвидности'!C$5:L$684,7,FALSE)</f>
        <v>18.3</v>
      </c>
      <c r="O116" s="10">
        <f>VLOOKUP(B116:B258,'Факторы ликвидности'!C$5:L$684,8,FALSE)</f>
        <v>0</v>
      </c>
      <c r="P116" s="10">
        <f>VLOOKUP(B116:B258,'Факторы ликвидности'!C$5:L$684,10,FALSE)</f>
        <v>5.0999999999999996</v>
      </c>
    </row>
    <row r="117" spans="2:16" x14ac:dyDescent="0.3">
      <c r="B117" s="9">
        <v>43543</v>
      </c>
      <c r="C117" s="10" t="s">
        <v>313</v>
      </c>
      <c r="D117" s="10" t="s">
        <v>314</v>
      </c>
      <c r="E117" s="10" t="s">
        <v>18</v>
      </c>
      <c r="F117" s="10" t="s">
        <v>315</v>
      </c>
      <c r="G117" s="10">
        <f>VLOOKUP(B117:B259,'Остатки на корсчетах'!B$3:D$4956,2,FALSE)</f>
        <v>2535.9</v>
      </c>
      <c r="H117" s="10">
        <f>VLOOKUP(B117:B259,Сальдо!C$25:D$4010,2,FALSE)</f>
        <v>110.6</v>
      </c>
      <c r="I117" s="10">
        <f>VLOOKUP(B117:B259,'Факторы ликвидности'!C$5:L$684,2,FALSE)</f>
        <v>16.7</v>
      </c>
      <c r="J117" s="10">
        <f>VLOOKUP(B117:B259,'Факторы ликвидности'!C$5:L$684,3,FALSE)</f>
        <v>4.4000000000000004</v>
      </c>
      <c r="K117" s="10">
        <f>VLOOKUP(B117:B259,'Факторы ликвидности'!C$5:L$684,4,FALSE)</f>
        <v>2.9</v>
      </c>
      <c r="L117" s="10">
        <f>VLOOKUP(B117:B259,'Факторы ликвидности'!C$5:L$684,5,FALSE)</f>
        <v>0</v>
      </c>
      <c r="M117" s="10">
        <f>VLOOKUP(B117:B259,'Факторы ликвидности'!C$5:L$684,6,FALSE)</f>
        <v>17</v>
      </c>
      <c r="N117" s="10">
        <f>VLOOKUP(B117:B259,'Факторы ликвидности'!C$5:L$684,7,FALSE)</f>
        <v>18.100000000000001</v>
      </c>
      <c r="O117" s="10">
        <f>VLOOKUP(B117:B259,'Факторы ликвидности'!C$5:L$684,8,FALSE)</f>
        <v>-1.3</v>
      </c>
      <c r="P117" s="10">
        <f>VLOOKUP(B117:B259,'Факторы ликвидности'!C$5:L$684,10,FALSE)</f>
        <v>-4.2</v>
      </c>
    </row>
    <row r="118" spans="2:16" x14ac:dyDescent="0.3">
      <c r="B118" s="9">
        <v>43550</v>
      </c>
      <c r="C118" s="10" t="s">
        <v>243</v>
      </c>
      <c r="D118" s="10" t="s">
        <v>187</v>
      </c>
      <c r="E118" s="10" t="s">
        <v>18</v>
      </c>
      <c r="F118" s="10" t="s">
        <v>316</v>
      </c>
      <c r="G118" s="10">
        <f>VLOOKUP(B118:B260,'Остатки на корсчетах'!B$3:D$4956,2,FALSE)</f>
        <v>1774.8</v>
      </c>
      <c r="H118" s="10">
        <f>VLOOKUP(B118:B260,Сальдо!C$25:D$4010,2,FALSE)</f>
        <v>139.69999999999999</v>
      </c>
      <c r="I118" s="10">
        <f>VLOOKUP(B118:B260,'Факторы ликвидности'!C$5:L$684,2,FALSE)</f>
        <v>27.5</v>
      </c>
      <c r="J118" s="10">
        <f>VLOOKUP(B118:B260,'Факторы ликвидности'!C$5:L$684,3,FALSE)</f>
        <v>40.9</v>
      </c>
      <c r="K118" s="10">
        <f>VLOOKUP(B118:B260,'Факторы ликвидности'!C$5:L$684,4,FALSE)</f>
        <v>13.9</v>
      </c>
      <c r="L118" s="10">
        <f>VLOOKUP(B118:B260,'Факторы ликвидности'!C$5:L$684,5,FALSE)</f>
        <v>0</v>
      </c>
      <c r="M118" s="10">
        <f>VLOOKUP(B118:B260,'Факторы ликвидности'!C$5:L$684,6,FALSE)</f>
        <v>1</v>
      </c>
      <c r="N118" s="10">
        <f>VLOOKUP(B118:B260,'Факторы ликвидности'!C$5:L$684,7,FALSE)</f>
        <v>18.5</v>
      </c>
      <c r="O118" s="10">
        <f>VLOOKUP(B118:B260,'Факторы ликвидности'!C$5:L$684,8,FALSE)</f>
        <v>0</v>
      </c>
      <c r="P118" s="10">
        <f>VLOOKUP(B118:B260,'Факторы ликвидности'!C$5:L$684,10,FALSE)</f>
        <v>23.3</v>
      </c>
    </row>
    <row r="119" spans="2:16" x14ac:dyDescent="0.3">
      <c r="B119" s="9">
        <v>43557</v>
      </c>
      <c r="C119" s="10" t="s">
        <v>70</v>
      </c>
      <c r="D119" s="10" t="s">
        <v>317</v>
      </c>
      <c r="E119" s="10" t="s">
        <v>18</v>
      </c>
      <c r="F119" s="10" t="s">
        <v>318</v>
      </c>
      <c r="G119" s="10">
        <f>VLOOKUP(B119:B261,'Остатки на корсчетах'!B$3:D$4956,2,FALSE)</f>
        <v>2162</v>
      </c>
      <c r="H119" s="10">
        <f>VLOOKUP(B119:B261,Сальдо!C$25:D$4010,2,FALSE)</f>
        <v>134.19999999999999</v>
      </c>
      <c r="I119" s="10">
        <f>VLOOKUP(B119:B261,'Факторы ликвидности'!C$5:L$684,2,FALSE)</f>
        <v>-3.8</v>
      </c>
      <c r="J119" s="10">
        <f>VLOOKUP(B119:B261,'Факторы ликвидности'!C$5:L$684,3,FALSE)</f>
        <v>323.5</v>
      </c>
      <c r="K119" s="10">
        <f>VLOOKUP(B119:B261,'Факторы ликвидности'!C$5:L$684,4,FALSE)</f>
        <v>10.6</v>
      </c>
      <c r="L119" s="10">
        <f>VLOOKUP(B119:B261,'Факторы ликвидности'!C$5:L$684,5,FALSE)</f>
        <v>0</v>
      </c>
      <c r="M119" s="10">
        <f>VLOOKUP(B119:B261,'Факторы ликвидности'!C$5:L$684,6,FALSE)</f>
        <v>249.9</v>
      </c>
      <c r="N119" s="10">
        <f>VLOOKUP(B119:B261,'Факторы ликвидности'!C$5:L$684,7,FALSE)</f>
        <v>18.5</v>
      </c>
      <c r="O119" s="10">
        <f>VLOOKUP(B119:B261,'Факторы ликвидности'!C$5:L$684,8,FALSE)</f>
        <v>0</v>
      </c>
      <c r="P119" s="10">
        <f>VLOOKUP(B119:B261,'Факторы ликвидности'!C$5:L$684,10,FALSE)</f>
        <v>12.6</v>
      </c>
    </row>
    <row r="120" spans="2:16" x14ac:dyDescent="0.3">
      <c r="B120" s="9">
        <v>43564</v>
      </c>
      <c r="C120" s="10" t="s">
        <v>319</v>
      </c>
      <c r="D120" s="10" t="s">
        <v>320</v>
      </c>
      <c r="E120" s="10" t="s">
        <v>18</v>
      </c>
      <c r="F120" s="10" t="s">
        <v>321</v>
      </c>
      <c r="G120" s="10">
        <f>VLOOKUP(B120:B262,'Остатки на корсчетах'!B$3:D$4956,2,FALSE)</f>
        <v>2303</v>
      </c>
      <c r="H120" s="10">
        <f>VLOOKUP(B120:B262,Сальдо!C$25:D$4010,2,FALSE)</f>
        <v>130.69999999999999</v>
      </c>
      <c r="I120" s="10">
        <f>VLOOKUP(B120:B262,'Факторы ликвидности'!C$5:L$684,2,FALSE)</f>
        <v>-11.8</v>
      </c>
      <c r="J120" s="10">
        <f>VLOOKUP(B120:B262,'Факторы ликвидности'!C$5:L$684,3,FALSE)</f>
        <v>151.69999999999999</v>
      </c>
      <c r="K120" s="10">
        <f>VLOOKUP(B120:B262,'Факторы ликвидности'!C$5:L$684,4,FALSE)</f>
        <v>13.4</v>
      </c>
      <c r="L120" s="10">
        <f>VLOOKUP(B120:B262,'Факторы ликвидности'!C$5:L$684,5,FALSE)</f>
        <v>0</v>
      </c>
      <c r="M120" s="10">
        <f>VLOOKUP(B120:B262,'Факторы ликвидности'!C$5:L$684,6,FALSE)</f>
        <v>0.7</v>
      </c>
      <c r="N120" s="10">
        <f>VLOOKUP(B120:B262,'Факторы ликвидности'!C$5:L$684,7,FALSE)</f>
        <v>14.4</v>
      </c>
      <c r="O120" s="10">
        <f>VLOOKUP(B120:B262,'Факторы ликвидности'!C$5:L$684,8,FALSE)</f>
        <v>0</v>
      </c>
      <c r="P120" s="10">
        <f>VLOOKUP(B120:B262,'Факторы ликвидности'!C$5:L$684,10,FALSE)</f>
        <v>-712.1</v>
      </c>
    </row>
    <row r="121" spans="2:16" x14ac:dyDescent="0.3">
      <c r="B121" s="9">
        <v>43571</v>
      </c>
      <c r="C121" s="10" t="s">
        <v>322</v>
      </c>
      <c r="D121" s="10" t="s">
        <v>144</v>
      </c>
      <c r="E121" s="10" t="s">
        <v>18</v>
      </c>
      <c r="F121" s="10" t="s">
        <v>323</v>
      </c>
      <c r="G121" s="10">
        <f>VLOOKUP(B121:B263,'Остатки на корсчетах'!B$3:D$4956,2,FALSE)</f>
        <v>2355.5</v>
      </c>
      <c r="H121" s="10">
        <f>VLOOKUP(B121:B263,Сальдо!C$25:D$4010,2,FALSE)</f>
        <v>92.2</v>
      </c>
      <c r="I121" s="10">
        <f>VLOOKUP(B121:B263,'Факторы ликвидности'!C$5:L$684,2,FALSE)</f>
        <v>-4.0999999999999996</v>
      </c>
      <c r="J121" s="10">
        <f>VLOOKUP(B121:B263,'Факторы ликвидности'!C$5:L$684,3,FALSE)</f>
        <v>106.3</v>
      </c>
      <c r="K121" s="10">
        <f>VLOOKUP(B121:B263,'Факторы ликвидности'!C$5:L$684,4,FALSE)</f>
        <v>22</v>
      </c>
      <c r="L121" s="10">
        <f>VLOOKUP(B121:B263,'Факторы ликвидности'!C$5:L$684,5,FALSE)</f>
        <v>0</v>
      </c>
      <c r="M121" s="10">
        <f>VLOOKUP(B121:B263,'Факторы ликвидности'!C$5:L$684,6,FALSE)</f>
        <v>19</v>
      </c>
      <c r="N121" s="10">
        <f>VLOOKUP(B121:B263,'Факторы ликвидности'!C$5:L$684,7,FALSE)</f>
        <v>14.3</v>
      </c>
      <c r="O121" s="10">
        <f>VLOOKUP(B121:B263,'Факторы ликвидности'!C$5:L$684,8,FALSE)</f>
        <v>1.7</v>
      </c>
      <c r="P121" s="10">
        <f>VLOOKUP(B121:B263,'Факторы ликвидности'!C$5:L$684,10,FALSE)</f>
        <v>-23.5</v>
      </c>
    </row>
    <row r="122" spans="2:16" x14ac:dyDescent="0.3">
      <c r="B122" s="9">
        <v>43578</v>
      </c>
      <c r="C122" s="10" t="s">
        <v>18</v>
      </c>
      <c r="D122" s="10" t="s">
        <v>324</v>
      </c>
      <c r="E122" s="10" t="s">
        <v>18</v>
      </c>
      <c r="F122" s="10" t="s">
        <v>325</v>
      </c>
      <c r="G122" s="10">
        <f>VLOOKUP(B122:B264,'Остатки на корсчетах'!B$3:D$4956,2,FALSE)</f>
        <v>2896.6</v>
      </c>
      <c r="H122" s="10">
        <f>VLOOKUP(B122:B264,Сальдо!C$25:D$4010,2,FALSE)</f>
        <v>145.30000000000001</v>
      </c>
      <c r="I122" s="10">
        <f>VLOOKUP(B122:B264,'Факторы ликвидности'!C$5:L$684,2,FALSE)</f>
        <v>22.8</v>
      </c>
      <c r="J122" s="10">
        <f>VLOOKUP(B122:B264,'Факторы ликвидности'!C$5:L$684,3,FALSE)</f>
        <v>58.3</v>
      </c>
      <c r="K122" s="10">
        <f>VLOOKUP(B122:B264,'Факторы ликвидности'!C$5:L$684,4,FALSE)</f>
        <v>12.4</v>
      </c>
      <c r="L122" s="10">
        <f>VLOOKUP(B122:B264,'Факторы ликвидности'!C$5:L$684,5,FALSE)</f>
        <v>0</v>
      </c>
      <c r="M122" s="10">
        <f>VLOOKUP(B122:B264,'Факторы ликвидности'!C$5:L$684,6,FALSE)</f>
        <v>0.2</v>
      </c>
      <c r="N122" s="10">
        <f>VLOOKUP(B122:B264,'Факторы ликвидности'!C$5:L$684,7,FALSE)</f>
        <v>27.2</v>
      </c>
      <c r="O122" s="10">
        <f>VLOOKUP(B122:B264,'Факторы ликвидности'!C$5:L$684,8,FALSE)</f>
        <v>0</v>
      </c>
      <c r="P122" s="10">
        <f>VLOOKUP(B122:B264,'Факторы ликвидности'!C$5:L$684,10,FALSE)</f>
        <v>-0.5</v>
      </c>
    </row>
    <row r="123" spans="2:16" x14ac:dyDescent="0.3">
      <c r="B123" s="9">
        <v>43592</v>
      </c>
      <c r="C123" s="10" t="s">
        <v>329</v>
      </c>
      <c r="D123" s="10" t="s">
        <v>330</v>
      </c>
      <c r="E123" s="10" t="s">
        <v>18</v>
      </c>
      <c r="F123" s="10" t="s">
        <v>331</v>
      </c>
      <c r="G123" s="10">
        <f>VLOOKUP(B123:B266,'Остатки на корсчетах'!B$3:D$4956,2,FALSE)</f>
        <v>1584.9</v>
      </c>
      <c r="H123" s="10">
        <f>VLOOKUP(B123:B266,Сальдо!C$25:D$4010,2,FALSE)</f>
        <v>775.6</v>
      </c>
      <c r="I123" s="10">
        <f>VLOOKUP(B123:B266,'Факторы ликвидности'!C$5:L$684,2,FALSE)</f>
        <v>-39.700000000000003</v>
      </c>
      <c r="J123" s="10">
        <f>VLOOKUP(B123:B266,'Факторы ликвидности'!C$5:L$684,3,FALSE)</f>
        <v>250.5</v>
      </c>
      <c r="K123" s="10">
        <f>VLOOKUP(B123:B266,'Факторы ликвидности'!C$5:L$684,4,FALSE)</f>
        <v>0</v>
      </c>
      <c r="L123" s="10">
        <f>VLOOKUP(B123:B266,'Факторы ликвидности'!C$5:L$684,5,FALSE)</f>
        <v>40</v>
      </c>
      <c r="M123" s="10">
        <f>VLOOKUP(B123:B266,'Факторы ликвидности'!C$5:L$684,6,FALSE)</f>
        <v>0</v>
      </c>
      <c r="N123" s="10">
        <f>VLOOKUP(B123:B266,'Факторы ликвидности'!C$5:L$684,7,FALSE)</f>
        <v>14.5</v>
      </c>
      <c r="O123" s="10">
        <f>VLOOKUP(B123:B266,'Факторы ликвидности'!C$5:L$684,8,FALSE)</f>
        <v>0</v>
      </c>
      <c r="P123" s="10">
        <f>VLOOKUP(B123:B266,'Факторы ликвидности'!C$5:L$684,10,FALSE)</f>
        <v>-868.2</v>
      </c>
    </row>
    <row r="124" spans="2:16" x14ac:dyDescent="0.3">
      <c r="B124" s="9">
        <v>43599</v>
      </c>
      <c r="C124" s="10" t="s">
        <v>285</v>
      </c>
      <c r="D124" s="10" t="s">
        <v>332</v>
      </c>
      <c r="E124" s="10" t="s">
        <v>18</v>
      </c>
      <c r="F124" s="10" t="s">
        <v>333</v>
      </c>
      <c r="G124" s="10">
        <f>VLOOKUP(B124:B267,'Остатки на корсчетах'!B$3:D$4956,2,FALSE)</f>
        <v>2382.9</v>
      </c>
      <c r="H124" s="10">
        <f>VLOOKUP(B124:B267,Сальдо!C$25:D$4010,2,FALSE)</f>
        <v>49.7</v>
      </c>
      <c r="I124" s="10">
        <f>VLOOKUP(B124:B267,'Факторы ликвидности'!C$5:L$684,2,FALSE)</f>
        <v>-3.1</v>
      </c>
      <c r="J124" s="10">
        <f>VLOOKUP(B124:B267,'Факторы ликвидности'!C$5:L$684,3,FALSE)</f>
        <v>347.5</v>
      </c>
      <c r="K124" s="10">
        <f>VLOOKUP(B124:B267,'Факторы ликвидности'!C$5:L$684,4,FALSE)</f>
        <v>258.39999999999998</v>
      </c>
      <c r="L124" s="10">
        <f>VLOOKUP(B124:B267,'Факторы ликвидности'!C$5:L$684,5,FALSE)</f>
        <v>0</v>
      </c>
      <c r="M124" s="10">
        <f>VLOOKUP(B124:B267,'Факторы ликвидности'!C$5:L$684,6,FALSE)</f>
        <v>0</v>
      </c>
      <c r="N124" s="10">
        <f>VLOOKUP(B124:B267,'Факторы ликвидности'!C$5:L$684,7,FALSE)</f>
        <v>14.5</v>
      </c>
      <c r="O124" s="10">
        <f>VLOOKUP(B124:B267,'Факторы ликвидности'!C$5:L$684,8,FALSE)</f>
        <v>0</v>
      </c>
      <c r="P124" s="10">
        <f>VLOOKUP(B124:B267,'Факторы ликвидности'!C$5:L$684,10,FALSE)</f>
        <v>-46.2</v>
      </c>
    </row>
    <row r="125" spans="2:16" x14ac:dyDescent="0.3">
      <c r="B125" s="9">
        <v>43606</v>
      </c>
      <c r="C125" s="10" t="s">
        <v>334</v>
      </c>
      <c r="D125" s="10" t="s">
        <v>335</v>
      </c>
      <c r="E125" s="10" t="s">
        <v>18</v>
      </c>
      <c r="F125" s="10" t="s">
        <v>336</v>
      </c>
      <c r="G125" s="10">
        <f>VLOOKUP(B125:B268,'Остатки на корсчетах'!B$3:D$4956,2,FALSE)</f>
        <v>2694.1</v>
      </c>
      <c r="H125" s="10">
        <f>VLOOKUP(B125:B268,Сальдо!C$25:D$4010,2,FALSE)</f>
        <v>146.19999999999999</v>
      </c>
      <c r="I125" s="10">
        <f>VLOOKUP(B125:B268,'Факторы ликвидности'!C$5:L$684,2,FALSE)</f>
        <v>25.8</v>
      </c>
      <c r="J125" s="10">
        <f>VLOOKUP(B125:B268,'Факторы ликвидности'!C$5:L$684,3,FALSE)</f>
        <v>201</v>
      </c>
      <c r="K125" s="10">
        <f>VLOOKUP(B125:B268,'Факторы ликвидности'!C$5:L$684,4,FALSE)</f>
        <v>16.100000000000001</v>
      </c>
      <c r="L125" s="10">
        <f>VLOOKUP(B125:B268,'Факторы ликвидности'!C$5:L$684,5,FALSE)</f>
        <v>0</v>
      </c>
      <c r="M125" s="10">
        <f>VLOOKUP(B125:B268,'Факторы ликвидности'!C$5:L$684,6,FALSE)</f>
        <v>0</v>
      </c>
      <c r="N125" s="10">
        <f>VLOOKUP(B125:B268,'Факторы ликвидности'!C$5:L$684,7,FALSE)</f>
        <v>19.5</v>
      </c>
      <c r="O125" s="10">
        <f>VLOOKUP(B125:B268,'Факторы ликвидности'!C$5:L$684,8,FALSE)</f>
        <v>0.2</v>
      </c>
      <c r="P125" s="10">
        <f>VLOOKUP(B125:B268,'Факторы ликвидности'!C$5:L$684,10,FALSE)</f>
        <v>-4.0999999999999996</v>
      </c>
    </row>
    <row r="126" spans="2:16" x14ac:dyDescent="0.3">
      <c r="B126" s="9">
        <v>43613</v>
      </c>
      <c r="C126" s="10" t="s">
        <v>87</v>
      </c>
      <c r="D126" s="10" t="s">
        <v>337</v>
      </c>
      <c r="E126" s="10" t="s">
        <v>18</v>
      </c>
      <c r="F126" s="10" t="s">
        <v>338</v>
      </c>
      <c r="G126" s="10">
        <f>VLOOKUP(B126:B269,'Остатки на корсчетах'!B$3:D$4956,2,FALSE)</f>
        <v>1560.3</v>
      </c>
      <c r="H126" s="10">
        <f>VLOOKUP(B126:B269,Сальдо!C$25:D$4010,2,FALSE)</f>
        <v>166.2</v>
      </c>
      <c r="I126" s="10">
        <f>VLOOKUP(B126:B269,'Факторы ликвидности'!C$5:L$684,2,FALSE)</f>
        <v>15.3</v>
      </c>
      <c r="J126" s="10">
        <f>VLOOKUP(B126:B269,'Факторы ликвидности'!C$5:L$684,3,FALSE)</f>
        <v>-29</v>
      </c>
      <c r="K126" s="10">
        <f>VLOOKUP(B126:B269,'Факторы ликвидности'!C$5:L$684,4,FALSE)</f>
        <v>18.100000000000001</v>
      </c>
      <c r="L126" s="10">
        <f>VLOOKUP(B126:B269,'Факторы ликвидности'!C$5:L$684,5,FALSE)</f>
        <v>0</v>
      </c>
      <c r="M126" s="10">
        <f>VLOOKUP(B126:B269,'Факторы ликвидности'!C$5:L$684,6,FALSE)</f>
        <v>0.1</v>
      </c>
      <c r="N126" s="10">
        <f>VLOOKUP(B126:B269,'Факторы ликвидности'!C$5:L$684,7,FALSE)</f>
        <v>30.2</v>
      </c>
      <c r="O126" s="10">
        <f>VLOOKUP(B126:B269,'Факторы ликвидности'!C$5:L$684,8,FALSE)</f>
        <v>0</v>
      </c>
      <c r="P126" s="10">
        <f>VLOOKUP(B126:B269,'Факторы ликвидности'!C$5:L$684,10,FALSE)</f>
        <v>85.6</v>
      </c>
    </row>
    <row r="127" spans="2:16" x14ac:dyDescent="0.3">
      <c r="B127" s="9">
        <v>43620</v>
      </c>
      <c r="C127" s="10" t="s">
        <v>339</v>
      </c>
      <c r="D127" s="10" t="s">
        <v>123</v>
      </c>
      <c r="E127" s="10" t="s">
        <v>18</v>
      </c>
      <c r="F127" s="10" t="s">
        <v>340</v>
      </c>
      <c r="G127" s="10">
        <f>VLOOKUP(B127:B270,'Остатки на корсчетах'!B$3:D$4956,2,FALSE)</f>
        <v>2366.6999999999998</v>
      </c>
      <c r="H127" s="10">
        <f>VLOOKUP(B127:B270,Сальдо!C$25:D$4010,2,FALSE)</f>
        <v>168</v>
      </c>
      <c r="I127" s="10">
        <f>VLOOKUP(B127:B270,'Факторы ликвидности'!C$5:L$684,2,FALSE)</f>
        <v>-6.3</v>
      </c>
      <c r="J127" s="10">
        <f>VLOOKUP(B127:B270,'Факторы ликвидности'!C$5:L$684,3,FALSE)</f>
        <v>109.6</v>
      </c>
      <c r="K127" s="10">
        <f>VLOOKUP(B127:B270,'Факторы ликвидности'!C$5:L$684,4,FALSE)</f>
        <v>12</v>
      </c>
      <c r="L127" s="10">
        <f>VLOOKUP(B127:B270,'Факторы ликвидности'!C$5:L$684,5,FALSE)</f>
        <v>0</v>
      </c>
      <c r="M127" s="10">
        <f>VLOOKUP(B127:B270,'Факторы ликвидности'!C$5:L$684,6,FALSE)</f>
        <v>-0.1</v>
      </c>
      <c r="N127" s="10">
        <f>VLOOKUP(B127:B270,'Факторы ликвидности'!C$5:L$684,7,FALSE)</f>
        <v>19.5</v>
      </c>
      <c r="O127" s="10">
        <f>VLOOKUP(B127:B270,'Факторы ликвидности'!C$5:L$684,8,FALSE)</f>
        <v>0</v>
      </c>
      <c r="P127" s="10">
        <f>VLOOKUP(B127:B270,'Факторы ликвидности'!C$5:L$684,10,FALSE)</f>
        <v>-176</v>
      </c>
    </row>
    <row r="128" spans="2:16" x14ac:dyDescent="0.3">
      <c r="B128" s="9">
        <v>43627</v>
      </c>
      <c r="C128" s="10" t="s">
        <v>341</v>
      </c>
      <c r="D128" s="10" t="s">
        <v>342</v>
      </c>
      <c r="E128" s="10" t="s">
        <v>18</v>
      </c>
      <c r="F128" s="10" t="s">
        <v>343</v>
      </c>
      <c r="G128" s="10">
        <f>VLOOKUP(B128:B271,'Остатки на корсчетах'!B$3:D$4956,2,FALSE)</f>
        <v>2314.6999999999998</v>
      </c>
      <c r="H128" s="10">
        <f>VLOOKUP(B128:B271,Сальдо!C$25:D$4010,2,FALSE)</f>
        <v>130.30000000000001</v>
      </c>
      <c r="I128" s="10">
        <f>VLOOKUP(B128:B271,'Факторы ликвидности'!C$5:L$684,2,FALSE)</f>
        <v>-38</v>
      </c>
      <c r="J128" s="10">
        <f>VLOOKUP(B128:B271,'Факторы ликвидности'!C$5:L$684,3,FALSE)</f>
        <v>241.2</v>
      </c>
      <c r="K128" s="10">
        <f>VLOOKUP(B128:B271,'Факторы ликвидности'!C$5:L$684,4,FALSE)</f>
        <v>18</v>
      </c>
      <c r="L128" s="10">
        <f>VLOOKUP(B128:B271,'Факторы ликвидности'!C$5:L$684,5,FALSE)</f>
        <v>100</v>
      </c>
      <c r="M128" s="10">
        <f>VLOOKUP(B128:B271,'Факторы ликвидности'!C$5:L$684,6,FALSE)</f>
        <v>0.1</v>
      </c>
      <c r="N128" s="10">
        <f>VLOOKUP(B128:B271,'Факторы ликвидности'!C$5:L$684,7,FALSE)</f>
        <v>19</v>
      </c>
      <c r="O128" s="10">
        <f>VLOOKUP(B128:B271,'Факторы ликвидности'!C$5:L$684,8,FALSE)</f>
        <v>0</v>
      </c>
      <c r="P128" s="10">
        <f>VLOOKUP(B128:B271,'Факторы ликвидности'!C$5:L$684,10,FALSE)</f>
        <v>-4.9000000000000004</v>
      </c>
    </row>
    <row r="129" spans="2:16" x14ac:dyDescent="0.3">
      <c r="B129" s="9">
        <v>43634</v>
      </c>
      <c r="C129" s="10" t="s">
        <v>344</v>
      </c>
      <c r="D129" s="10" t="s">
        <v>136</v>
      </c>
      <c r="E129" s="10" t="s">
        <v>18</v>
      </c>
      <c r="F129" s="10" t="s">
        <v>345</v>
      </c>
      <c r="G129" s="10">
        <f>VLOOKUP(B129:B272,'Остатки на корсчетах'!B$3:D$4956,2,FALSE)</f>
        <v>2274.1999999999998</v>
      </c>
      <c r="H129" s="10">
        <f>VLOOKUP(B129:B272,Сальдо!C$25:D$4010,2,FALSE)</f>
        <v>172.7</v>
      </c>
      <c r="I129" s="10">
        <f>VLOOKUP(B129:B272,'Факторы ликвидности'!C$5:L$684,2,FALSE)</f>
        <v>4.7</v>
      </c>
      <c r="J129" s="10">
        <f>VLOOKUP(B129:B272,'Факторы ликвидности'!C$5:L$684,3,FALSE)</f>
        <v>165.9</v>
      </c>
      <c r="K129" s="10">
        <f>VLOOKUP(B129:B272,'Факторы ликвидности'!C$5:L$684,4,FALSE)</f>
        <v>12.2</v>
      </c>
      <c r="L129" s="10">
        <f>VLOOKUP(B129:B272,'Факторы ликвидности'!C$5:L$684,5,FALSE)</f>
        <v>0</v>
      </c>
      <c r="M129" s="10">
        <f>VLOOKUP(B129:B272,'Факторы ликвидности'!C$5:L$684,6,FALSE)</f>
        <v>170</v>
      </c>
      <c r="N129" s="10">
        <f>VLOOKUP(B129:B272,'Факторы ликвидности'!C$5:L$684,7,FALSE)</f>
        <v>19.100000000000001</v>
      </c>
      <c r="O129" s="10">
        <f>VLOOKUP(B129:B272,'Факторы ликвидности'!C$5:L$684,8,FALSE)</f>
        <v>-3.3</v>
      </c>
      <c r="P129" s="10">
        <f>VLOOKUP(B129:B272,'Факторы ликвидности'!C$5:L$684,10,FALSE)</f>
        <v>16.2</v>
      </c>
    </row>
    <row r="130" spans="2:16" x14ac:dyDescent="0.3">
      <c r="B130" s="9">
        <v>43641</v>
      </c>
      <c r="C130" s="10" t="s">
        <v>346</v>
      </c>
      <c r="D130" s="10" t="s">
        <v>347</v>
      </c>
      <c r="E130" s="10" t="s">
        <v>18</v>
      </c>
      <c r="F130" s="10" t="s">
        <v>348</v>
      </c>
      <c r="G130" s="10">
        <f>VLOOKUP(B130:B273,'Остатки на корсчетах'!B$3:D$4956,2,FALSE)</f>
        <v>2747.7</v>
      </c>
      <c r="H130" s="10">
        <f>VLOOKUP(B130:B273,Сальдо!C$25:D$4010,2,FALSE)</f>
        <v>126</v>
      </c>
      <c r="I130" s="10">
        <f>VLOOKUP(B130:B273,'Факторы ликвидности'!C$5:L$684,2,FALSE)</f>
        <v>26.4</v>
      </c>
      <c r="J130" s="10">
        <f>VLOOKUP(B130:B273,'Факторы ликвидности'!C$5:L$684,3,FALSE)</f>
        <v>-625.20000000000005</v>
      </c>
      <c r="K130" s="10">
        <f>VLOOKUP(B130:B273,'Факторы ликвидности'!C$5:L$684,4,FALSE)</f>
        <v>8.4</v>
      </c>
      <c r="L130" s="10">
        <f>VLOOKUP(B130:B273,'Факторы ликвидности'!C$5:L$684,5,FALSE)</f>
        <v>0</v>
      </c>
      <c r="M130" s="10">
        <f>VLOOKUP(B130:B273,'Факторы ликвидности'!C$5:L$684,6,FALSE)</f>
        <v>204.7</v>
      </c>
      <c r="N130" s="10">
        <f>VLOOKUP(B130:B273,'Факторы ликвидности'!C$5:L$684,7,FALSE)</f>
        <v>19.100000000000001</v>
      </c>
      <c r="O130" s="10">
        <f>VLOOKUP(B130:B273,'Факторы ликвидности'!C$5:L$684,8,FALSE)</f>
        <v>0</v>
      </c>
      <c r="P130" s="10">
        <f>VLOOKUP(B130:B273,'Факторы ликвидности'!C$5:L$684,10,FALSE)</f>
        <v>4.7</v>
      </c>
    </row>
    <row r="131" spans="2:16" x14ac:dyDescent="0.3">
      <c r="B131" s="9">
        <v>43648</v>
      </c>
      <c r="C131" s="10" t="s">
        <v>349</v>
      </c>
      <c r="D131" s="10" t="s">
        <v>214</v>
      </c>
      <c r="E131" s="10" t="s">
        <v>18</v>
      </c>
      <c r="F131" s="10" t="s">
        <v>350</v>
      </c>
      <c r="G131" s="10">
        <f>VLOOKUP(B131:B274,'Остатки на корсчетах'!B$3:D$4956,2,FALSE)</f>
        <v>2616.8000000000002</v>
      </c>
      <c r="H131" s="10">
        <f>VLOOKUP(B131:B274,Сальдо!C$25:D$4010,2,FALSE)</f>
        <v>139.80000000000001</v>
      </c>
      <c r="I131" s="10">
        <f>VLOOKUP(B131:B274,'Факторы ликвидности'!C$5:L$684,2,FALSE)</f>
        <v>-9.9</v>
      </c>
      <c r="J131" s="10">
        <f>VLOOKUP(B131:B274,'Факторы ликвидности'!C$5:L$684,3,FALSE)</f>
        <v>-138.4</v>
      </c>
      <c r="K131" s="10">
        <f>VLOOKUP(B131:B274,'Факторы ликвидности'!C$5:L$684,4,FALSE)</f>
        <v>0</v>
      </c>
      <c r="L131" s="10">
        <f>VLOOKUP(B131:B274,'Факторы ликвидности'!C$5:L$684,5,FALSE)</f>
        <v>0</v>
      </c>
      <c r="M131" s="10">
        <f>VLOOKUP(B131:B274,'Факторы ликвидности'!C$5:L$684,6,FALSE)</f>
        <v>-201.7</v>
      </c>
      <c r="N131" s="10">
        <f>VLOOKUP(B131:B274,'Факторы ликвидности'!C$5:L$684,7,FALSE)</f>
        <v>19.100000000000001</v>
      </c>
      <c r="O131" s="10">
        <f>VLOOKUP(B131:B274,'Факторы ликвидности'!C$5:L$684,8,FALSE)</f>
        <v>0</v>
      </c>
      <c r="P131" s="10">
        <f>VLOOKUP(B131:B274,'Факторы ликвидности'!C$5:L$684,10,FALSE)</f>
        <v>-7</v>
      </c>
    </row>
    <row r="132" spans="2:16" x14ac:dyDescent="0.3">
      <c r="B132" s="9">
        <v>43655</v>
      </c>
      <c r="C132" s="10" t="s">
        <v>85</v>
      </c>
      <c r="D132" s="10" t="s">
        <v>211</v>
      </c>
      <c r="E132" s="10" t="s">
        <v>18</v>
      </c>
      <c r="F132" s="10" t="s">
        <v>351</v>
      </c>
      <c r="G132" s="10">
        <f>VLOOKUP(B132:B275,'Остатки на корсчетах'!B$3:D$4956,2,FALSE)</f>
        <v>1833.6</v>
      </c>
      <c r="H132" s="10">
        <f>VLOOKUP(B132:B275,Сальдо!C$25:D$4010,2,FALSE)</f>
        <v>546.70000000000005</v>
      </c>
      <c r="I132" s="10">
        <f>VLOOKUP(B132:B275,'Факторы ликвидности'!C$5:L$684,2,FALSE)</f>
        <v>-14.8</v>
      </c>
      <c r="J132" s="10">
        <f>VLOOKUP(B132:B275,'Факторы ликвидности'!C$5:L$684,3,FALSE)</f>
        <v>-39.1</v>
      </c>
      <c r="K132" s="10">
        <f>VLOOKUP(B132:B275,'Факторы ликвидности'!C$5:L$684,4,FALSE)</f>
        <v>0</v>
      </c>
      <c r="L132" s="10">
        <f>VLOOKUP(B132:B275,'Факторы ликвидности'!C$5:L$684,5,FALSE)</f>
        <v>0</v>
      </c>
      <c r="M132" s="10">
        <f>VLOOKUP(B132:B275,'Факторы ликвидности'!C$5:L$684,6,FALSE)</f>
        <v>-200.1</v>
      </c>
      <c r="N132" s="10">
        <f>VLOOKUP(B132:B275,'Факторы ликвидности'!C$5:L$684,7,FALSE)</f>
        <v>12.9</v>
      </c>
      <c r="O132" s="10">
        <f>VLOOKUP(B132:B275,'Факторы ликвидности'!C$5:L$684,8,FALSE)</f>
        <v>0</v>
      </c>
      <c r="P132" s="10">
        <f>VLOOKUP(B132:B275,'Факторы ликвидности'!C$5:L$684,10,FALSE)</f>
        <v>-116.5</v>
      </c>
    </row>
    <row r="133" spans="2:16" x14ac:dyDescent="0.3">
      <c r="B133" s="9">
        <v>43662</v>
      </c>
      <c r="C133" s="10" t="s">
        <v>352</v>
      </c>
      <c r="D133" s="10" t="s">
        <v>353</v>
      </c>
      <c r="E133" s="10" t="s">
        <v>18</v>
      </c>
      <c r="F133" s="10" t="s">
        <v>354</v>
      </c>
      <c r="G133" s="10">
        <f>VLOOKUP(B133:B276,'Остатки на корсчетах'!B$3:D$4956,2,FALSE)</f>
        <v>2295.6999999999998</v>
      </c>
      <c r="H133" s="10">
        <f>VLOOKUP(B133:B276,Сальдо!C$25:D$4010,2,FALSE)</f>
        <v>174.9</v>
      </c>
      <c r="I133" s="10">
        <f>VLOOKUP(B133:B276,'Факторы ликвидности'!C$5:L$684,2,FALSE)</f>
        <v>-2</v>
      </c>
      <c r="J133" s="10">
        <f>VLOOKUP(B133:B276,'Факторы ликвидности'!C$5:L$684,3,FALSE)</f>
        <v>144.4</v>
      </c>
      <c r="K133" s="10">
        <f>VLOOKUP(B133:B276,'Факторы ликвидности'!C$5:L$684,4,FALSE)</f>
        <v>0</v>
      </c>
      <c r="L133" s="10">
        <f>VLOOKUP(B133:B276,'Факторы ликвидности'!C$5:L$684,5,FALSE)</f>
        <v>0</v>
      </c>
      <c r="M133" s="10">
        <f>VLOOKUP(B133:B276,'Факторы ликвидности'!C$5:L$684,6,FALSE)</f>
        <v>-0.3</v>
      </c>
      <c r="N133" s="10">
        <f>VLOOKUP(B133:B276,'Факторы ликвидности'!C$5:L$684,7,FALSE)</f>
        <v>12.8</v>
      </c>
      <c r="O133" s="10">
        <f>VLOOKUP(B133:B276,'Факторы ликвидности'!C$5:L$684,8,FALSE)</f>
        <v>0.2</v>
      </c>
      <c r="P133" s="10">
        <f>VLOOKUP(B133:B276,'Факторы ликвидности'!C$5:L$684,10,FALSE)</f>
        <v>18.399999999999999</v>
      </c>
    </row>
    <row r="134" spans="2:16" x14ac:dyDescent="0.3">
      <c r="B134" s="9">
        <v>43669</v>
      </c>
      <c r="C134" s="10" t="s">
        <v>72</v>
      </c>
      <c r="D134" s="10" t="s">
        <v>355</v>
      </c>
      <c r="E134" s="10" t="s">
        <v>18</v>
      </c>
      <c r="F134" s="10" t="s">
        <v>356</v>
      </c>
      <c r="G134" s="10">
        <f>VLOOKUP(B134:B277,'Остатки на корсчетах'!B$3:D$4956,2,FALSE)</f>
        <v>2673.5</v>
      </c>
      <c r="H134" s="10">
        <f>VLOOKUP(B134:B277,Сальдо!C$25:D$4010,2,FALSE)</f>
        <v>153.80000000000001</v>
      </c>
      <c r="I134" s="10">
        <f>VLOOKUP(B134:B277,'Факторы ликвидности'!C$5:L$684,2,FALSE)</f>
        <v>27.4</v>
      </c>
      <c r="J134" s="10">
        <f>VLOOKUP(B134:B277,'Факторы ликвидности'!C$5:L$684,3,FALSE)</f>
        <v>9.1</v>
      </c>
      <c r="K134" s="10">
        <f>VLOOKUP(B134:B277,'Факторы ликвидности'!C$5:L$684,4,FALSE)</f>
        <v>20.100000000000001</v>
      </c>
      <c r="L134" s="10">
        <f>VLOOKUP(B134:B277,'Факторы ликвидности'!C$5:L$684,5,FALSE)</f>
        <v>0</v>
      </c>
      <c r="M134" s="10">
        <f>VLOOKUP(B134:B277,'Факторы ликвидности'!C$5:L$684,6,FALSE)</f>
        <v>0</v>
      </c>
      <c r="N134" s="10">
        <f>VLOOKUP(B134:B277,'Факторы ликвидности'!C$5:L$684,7,FALSE)</f>
        <v>12.9</v>
      </c>
      <c r="O134" s="10">
        <f>VLOOKUP(B134:B277,'Факторы ликвидности'!C$5:L$684,8,FALSE)</f>
        <v>0</v>
      </c>
      <c r="P134" s="10">
        <f>VLOOKUP(B134:B277,'Факторы ликвидности'!C$5:L$684,10,FALSE)</f>
        <v>-141.80000000000001</v>
      </c>
    </row>
    <row r="135" spans="2:16" x14ac:dyDescent="0.3">
      <c r="B135" s="9">
        <v>43676</v>
      </c>
      <c r="C135" s="10" t="s">
        <v>196</v>
      </c>
      <c r="D135" s="10" t="s">
        <v>357</v>
      </c>
      <c r="E135" s="10" t="s">
        <v>18</v>
      </c>
      <c r="F135" s="10" t="s">
        <v>358</v>
      </c>
      <c r="G135" s="10">
        <f>VLOOKUP(B135:B278,'Остатки на корсчетах'!B$3:D$4956,2,FALSE)</f>
        <v>1946.7</v>
      </c>
      <c r="H135" s="10">
        <f>VLOOKUP(B135:B278,Сальдо!C$25:D$4010,2,FALSE)</f>
        <v>204.1</v>
      </c>
      <c r="I135" s="10">
        <f>VLOOKUP(B135:B278,'Факторы ликвидности'!C$5:L$684,2,FALSE)</f>
        <v>18.399999999999999</v>
      </c>
      <c r="J135" s="10">
        <f>VLOOKUP(B135:B278,'Факторы ликвидности'!C$5:L$684,3,FALSE)</f>
        <v>601.29999999999995</v>
      </c>
      <c r="K135" s="10">
        <f>VLOOKUP(B135:B278,'Факторы ликвидности'!C$5:L$684,4,FALSE)</f>
        <v>27.8</v>
      </c>
      <c r="L135" s="10">
        <f>VLOOKUP(B135:B278,'Факторы ликвидности'!C$5:L$684,5,FALSE)</f>
        <v>0</v>
      </c>
      <c r="M135" s="10">
        <f>VLOOKUP(B135:B278,'Факторы ликвидности'!C$5:L$684,6,FALSE)</f>
        <v>394.8</v>
      </c>
      <c r="N135" s="10">
        <f>VLOOKUP(B135:B278,'Факторы ликвидности'!C$5:L$684,7,FALSE)</f>
        <v>12.9</v>
      </c>
      <c r="O135" s="10">
        <f>VLOOKUP(B135:B278,'Факторы ликвидности'!C$5:L$684,8,FALSE)</f>
        <v>0</v>
      </c>
      <c r="P135" s="10">
        <f>VLOOKUP(B135:B278,'Факторы ликвидности'!C$5:L$684,10,FALSE)</f>
        <v>-24.7</v>
      </c>
    </row>
    <row r="136" spans="2:16" x14ac:dyDescent="0.3">
      <c r="B136" s="9">
        <v>43683</v>
      </c>
      <c r="C136" s="10" t="s">
        <v>339</v>
      </c>
      <c r="D136" s="10" t="s">
        <v>359</v>
      </c>
      <c r="E136" s="10" t="s">
        <v>18</v>
      </c>
      <c r="F136" s="10" t="s">
        <v>360</v>
      </c>
      <c r="G136" s="10">
        <f>VLOOKUP(B136:B279,'Остатки на корсчетах'!B$3:D$4956,2,FALSE)</f>
        <v>2477.3000000000002</v>
      </c>
      <c r="H136" s="10">
        <f>VLOOKUP(B136:B279,Сальдо!C$25:D$4010,2,FALSE)</f>
        <v>339.5</v>
      </c>
      <c r="I136" s="10">
        <f>VLOOKUP(B136:B279,'Факторы ликвидности'!C$5:L$684,2,FALSE)</f>
        <v>-11.7</v>
      </c>
      <c r="J136" s="10">
        <f>VLOOKUP(B136:B279,'Факторы ликвидности'!C$5:L$684,3,FALSE)</f>
        <v>148.30000000000001</v>
      </c>
      <c r="K136" s="10">
        <f>VLOOKUP(B136:B279,'Факторы ликвидности'!C$5:L$684,4,FALSE)</f>
        <v>16.5</v>
      </c>
      <c r="L136" s="10">
        <f>VLOOKUP(B136:B279,'Факторы ликвидности'!C$5:L$684,5,FALSE)</f>
        <v>0</v>
      </c>
      <c r="M136" s="10">
        <f>VLOOKUP(B136:B279,'Факторы ликвидности'!C$5:L$684,6,FALSE)</f>
        <v>-50.7</v>
      </c>
      <c r="N136" s="10">
        <f>VLOOKUP(B136:B279,'Факторы ликвидности'!C$5:L$684,7,FALSE)</f>
        <v>12.9</v>
      </c>
      <c r="O136" s="10">
        <f>VLOOKUP(B136:B279,'Факторы ликвидности'!C$5:L$684,8,FALSE)</f>
        <v>0</v>
      </c>
      <c r="P136" s="10">
        <f>VLOOKUP(B136:B279,'Факторы ликвидности'!C$5:L$684,10,FALSE)</f>
        <v>-955.4</v>
      </c>
    </row>
    <row r="137" spans="2:16" x14ac:dyDescent="0.3">
      <c r="B137" s="9">
        <v>43690</v>
      </c>
      <c r="C137" s="10" t="s">
        <v>116</v>
      </c>
      <c r="D137" s="10" t="s">
        <v>361</v>
      </c>
      <c r="E137" s="10" t="s">
        <v>352</v>
      </c>
      <c r="F137" s="10" t="s">
        <v>362</v>
      </c>
      <c r="G137" s="10">
        <f>VLOOKUP(B137:B280,'Остатки на корсчетах'!B$3:D$4956,2,FALSE)</f>
        <v>2926.3</v>
      </c>
      <c r="H137" s="10">
        <f>VLOOKUP(B137:B280,Сальдо!C$25:D$4010,2,FALSE)</f>
        <v>106.3</v>
      </c>
      <c r="I137" s="10">
        <f>VLOOKUP(B137:B280,'Факторы ликвидности'!C$5:L$684,2,FALSE)</f>
        <v>-13.1</v>
      </c>
      <c r="J137" s="10">
        <f>VLOOKUP(B137:B280,'Факторы ликвидности'!C$5:L$684,3,FALSE)</f>
        <v>-3.1</v>
      </c>
      <c r="K137" s="10">
        <f>VLOOKUP(B137:B280,'Факторы ликвидности'!C$5:L$684,4,FALSE)</f>
        <v>16.399999999999999</v>
      </c>
      <c r="L137" s="10">
        <f>VLOOKUP(B137:B280,'Факторы ликвидности'!C$5:L$684,5,FALSE)</f>
        <v>0</v>
      </c>
      <c r="M137" s="10">
        <f>VLOOKUP(B137:B280,'Факторы ликвидности'!C$5:L$684,6,FALSE)</f>
        <v>0</v>
      </c>
      <c r="N137" s="10">
        <f>VLOOKUP(B137:B280,'Факторы ликвидности'!C$5:L$684,7,FALSE)</f>
        <v>14</v>
      </c>
      <c r="O137" s="10">
        <f>VLOOKUP(B137:B280,'Факторы ликвидности'!C$5:L$684,8,FALSE)</f>
        <v>0</v>
      </c>
      <c r="P137" s="10">
        <f>VLOOKUP(B137:B280,'Факторы ликвидности'!C$5:L$684,10,FALSE)</f>
        <v>1</v>
      </c>
    </row>
    <row r="138" spans="2:16" x14ac:dyDescent="0.3">
      <c r="B138" s="9">
        <v>43697</v>
      </c>
      <c r="C138" s="10" t="s">
        <v>363</v>
      </c>
      <c r="D138" s="10" t="s">
        <v>364</v>
      </c>
      <c r="E138" s="10" t="s">
        <v>18</v>
      </c>
      <c r="F138" s="10" t="s">
        <v>365</v>
      </c>
      <c r="G138" s="10">
        <f>VLOOKUP(B138:B281,'Остатки на корсчетах'!B$3:D$4956,2,FALSE)</f>
        <v>2381.9</v>
      </c>
      <c r="H138" s="10">
        <f>VLOOKUP(B138:B281,Сальдо!C$25:D$4010,2,FALSE)</f>
        <v>136.5</v>
      </c>
      <c r="I138" s="10">
        <f>VLOOKUP(B138:B281,'Факторы ликвидности'!C$5:L$684,2,FALSE)</f>
        <v>15.3</v>
      </c>
      <c r="J138" s="10">
        <f>VLOOKUP(B138:B281,'Факторы ликвидности'!C$5:L$684,3,FALSE)</f>
        <v>172.5</v>
      </c>
      <c r="K138" s="10">
        <f>VLOOKUP(B138:B281,'Факторы ликвидности'!C$5:L$684,4,FALSE)</f>
        <v>21.4</v>
      </c>
      <c r="L138" s="10">
        <f>VLOOKUP(B138:B281,'Факторы ликвидности'!C$5:L$684,5,FALSE)</f>
        <v>0</v>
      </c>
      <c r="M138" s="10">
        <f>VLOOKUP(B138:B281,'Факторы ликвидности'!C$5:L$684,6,FALSE)</f>
        <v>-0.9</v>
      </c>
      <c r="N138" s="10">
        <f>VLOOKUP(B138:B281,'Факторы ликвидности'!C$5:L$684,7,FALSE)</f>
        <v>14.2</v>
      </c>
      <c r="O138" s="10">
        <f>VLOOKUP(B138:B281,'Факторы ликвидности'!C$5:L$684,8,FALSE)</f>
        <v>0</v>
      </c>
      <c r="P138" s="10">
        <f>VLOOKUP(B138:B281,'Факторы ликвидности'!C$5:L$684,10,FALSE)</f>
        <v>6.7</v>
      </c>
    </row>
    <row r="139" spans="2:16" x14ac:dyDescent="0.3">
      <c r="B139" s="9">
        <v>43704</v>
      </c>
      <c r="C139" s="10" t="s">
        <v>87</v>
      </c>
      <c r="D139" s="10" t="s">
        <v>366</v>
      </c>
      <c r="E139" s="10" t="s">
        <v>18</v>
      </c>
      <c r="F139" s="10" t="s">
        <v>367</v>
      </c>
      <c r="G139" s="10">
        <f>VLOOKUP(B139:B282,'Остатки на корсчетах'!B$3:D$4956,2,FALSE)</f>
        <v>1711.7</v>
      </c>
      <c r="H139" s="10">
        <f>VLOOKUP(B139:B282,Сальдо!C$25:D$4010,2,FALSE)</f>
        <v>109.2</v>
      </c>
      <c r="I139" s="10">
        <f>VLOOKUP(B139:B282,'Факторы ликвидности'!C$5:L$684,2,FALSE)</f>
        <v>20.3</v>
      </c>
      <c r="J139" s="10">
        <f>VLOOKUP(B139:B282,'Факторы ликвидности'!C$5:L$684,3,FALSE)</f>
        <v>32.1</v>
      </c>
      <c r="K139" s="10">
        <f>VLOOKUP(B139:B282,'Факторы ликвидности'!C$5:L$684,4,FALSE)</f>
        <v>1.8</v>
      </c>
      <c r="L139" s="10">
        <f>VLOOKUP(B139:B282,'Факторы ликвидности'!C$5:L$684,5,FALSE)</f>
        <v>0</v>
      </c>
      <c r="M139" s="10">
        <f>VLOOKUP(B139:B282,'Факторы ликвидности'!C$5:L$684,6,FALSE)</f>
        <v>0.1</v>
      </c>
      <c r="N139" s="10">
        <f>VLOOKUP(B139:B282,'Факторы ликвидности'!C$5:L$684,7,FALSE)</f>
        <v>14.1</v>
      </c>
      <c r="O139" s="10">
        <f>VLOOKUP(B139:B282,'Факторы ликвидности'!C$5:L$684,8,FALSE)</f>
        <v>0</v>
      </c>
      <c r="P139" s="10">
        <f>VLOOKUP(B139:B282,'Факторы ликвидности'!C$5:L$684,10,FALSE)</f>
        <v>-12</v>
      </c>
    </row>
    <row r="140" spans="2:16" x14ac:dyDescent="0.3">
      <c r="B140" s="9">
        <v>43711</v>
      </c>
      <c r="C140" s="10" t="s">
        <v>280</v>
      </c>
      <c r="D140" s="10" t="s">
        <v>368</v>
      </c>
      <c r="E140" s="10" t="s">
        <v>18</v>
      </c>
      <c r="F140" s="10" t="s">
        <v>369</v>
      </c>
      <c r="G140" s="10">
        <f>VLOOKUP(B140:B283,'Остатки на корсчетах'!B$3:D$4956,2,FALSE)</f>
        <v>2300.9</v>
      </c>
      <c r="H140" s="10">
        <f>VLOOKUP(B140:B283,Сальдо!C$25:D$4010,2,FALSE)</f>
        <v>190.2</v>
      </c>
      <c r="I140" s="10">
        <f>VLOOKUP(B140:B283,'Факторы ликвидности'!C$5:L$684,2,FALSE)</f>
        <v>-2.2999999999999998</v>
      </c>
      <c r="J140" s="10">
        <f>VLOOKUP(B140:B283,'Факторы ликвидности'!C$5:L$684,3,FALSE)</f>
        <v>292.2</v>
      </c>
      <c r="K140" s="10">
        <f>VLOOKUP(B140:B283,'Факторы ликвидности'!C$5:L$684,4,FALSE)</f>
        <v>10.6</v>
      </c>
      <c r="L140" s="10">
        <f>VLOOKUP(B140:B283,'Факторы ликвидности'!C$5:L$684,5,FALSE)</f>
        <v>0</v>
      </c>
      <c r="M140" s="10">
        <f>VLOOKUP(B140:B283,'Факторы ликвидности'!C$5:L$684,6,FALSE)</f>
        <v>100.6</v>
      </c>
      <c r="N140" s="10">
        <f>VLOOKUP(B140:B283,'Факторы ликвидности'!C$5:L$684,7,FALSE)</f>
        <v>21.7</v>
      </c>
      <c r="O140" s="10">
        <f>VLOOKUP(B140:B283,'Факторы ликвидности'!C$5:L$684,8,FALSE)</f>
        <v>0</v>
      </c>
      <c r="P140" s="10">
        <f>VLOOKUP(B140:B283,'Факторы ликвидности'!C$5:L$684,10,FALSE)</f>
        <v>-578.79999999999995</v>
      </c>
    </row>
    <row r="141" spans="2:16" x14ac:dyDescent="0.3">
      <c r="B141" s="9">
        <v>43718</v>
      </c>
      <c r="C141" s="10" t="s">
        <v>370</v>
      </c>
      <c r="D141" s="10" t="s">
        <v>371</v>
      </c>
      <c r="E141" s="10" t="s">
        <v>18</v>
      </c>
      <c r="F141" s="10" t="s">
        <v>372</v>
      </c>
      <c r="G141" s="10">
        <f>VLOOKUP(B141:B284,'Остатки на корсчетах'!B$3:D$4956,2,FALSE)</f>
        <v>2368.3000000000002</v>
      </c>
      <c r="H141" s="10">
        <f>VLOOKUP(B141:B284,Сальдо!C$25:D$4010,2,FALSE)</f>
        <v>160</v>
      </c>
      <c r="I141" s="10">
        <f>VLOOKUP(B141:B284,'Факторы ликвидности'!C$5:L$684,2,FALSE)</f>
        <v>-11.8</v>
      </c>
      <c r="J141" s="10">
        <f>VLOOKUP(B141:B284,'Факторы ликвидности'!C$5:L$684,3,FALSE)</f>
        <v>-38.4</v>
      </c>
      <c r="K141" s="10">
        <f>VLOOKUP(B141:B284,'Факторы ликвидности'!C$5:L$684,4,FALSE)</f>
        <v>8.1999999999999993</v>
      </c>
      <c r="L141" s="10">
        <f>VLOOKUP(B141:B284,'Факторы ликвидности'!C$5:L$684,5,FALSE)</f>
        <v>0</v>
      </c>
      <c r="M141" s="10">
        <f>VLOOKUP(B141:B284,'Факторы ликвидности'!C$5:L$684,6,FALSE)</f>
        <v>-100.3</v>
      </c>
      <c r="N141" s="10">
        <f>VLOOKUP(B141:B284,'Факторы ликвидности'!C$5:L$684,7,FALSE)</f>
        <v>11.6</v>
      </c>
      <c r="O141" s="10">
        <f>VLOOKUP(B141:B284,'Факторы ликвидности'!C$5:L$684,8,FALSE)</f>
        <v>0</v>
      </c>
      <c r="P141" s="10">
        <f>VLOOKUP(B141:B284,'Факторы ликвидности'!C$5:L$684,10,FALSE)</f>
        <v>16.5</v>
      </c>
    </row>
    <row r="142" spans="2:16" x14ac:dyDescent="0.3">
      <c r="B142" s="9">
        <v>43725</v>
      </c>
      <c r="C142" s="10" t="s">
        <v>373</v>
      </c>
      <c r="D142" s="10" t="s">
        <v>374</v>
      </c>
      <c r="E142" s="10" t="s">
        <v>18</v>
      </c>
      <c r="F142" s="10" t="s">
        <v>375</v>
      </c>
      <c r="G142" s="10">
        <f>VLOOKUP(B142:B285,'Остатки на корсчетах'!B$3:D$4956,2,FALSE)</f>
        <v>2637.7</v>
      </c>
      <c r="H142" s="10">
        <f>VLOOKUP(B142:B285,Сальдо!C$25:D$4010,2,FALSE)</f>
        <v>141.80000000000001</v>
      </c>
      <c r="I142" s="10">
        <f>VLOOKUP(B142:B285,'Факторы ликвидности'!C$5:L$684,2,FALSE)</f>
        <v>6.4</v>
      </c>
      <c r="J142" s="10">
        <f>VLOOKUP(B142:B285,'Факторы ликвидности'!C$5:L$684,3,FALSE)</f>
        <v>48.8</v>
      </c>
      <c r="K142" s="10">
        <f>VLOOKUP(B142:B285,'Факторы ликвидности'!C$5:L$684,4,FALSE)</f>
        <v>0.2</v>
      </c>
      <c r="L142" s="10">
        <f>VLOOKUP(B142:B285,'Факторы ликвидности'!C$5:L$684,5,FALSE)</f>
        <v>0</v>
      </c>
      <c r="M142" s="10">
        <f>VLOOKUP(B142:B285,'Факторы ликвидности'!C$5:L$684,6,FALSE)</f>
        <v>-0.5</v>
      </c>
      <c r="N142" s="10">
        <f>VLOOKUP(B142:B285,'Факторы ликвидности'!C$5:L$684,7,FALSE)</f>
        <v>11.7</v>
      </c>
      <c r="O142" s="10">
        <f>VLOOKUP(B142:B285,'Факторы ликвидности'!C$5:L$684,8,FALSE)</f>
        <v>-13.3</v>
      </c>
      <c r="P142" s="10">
        <f>VLOOKUP(B142:B285,'Факторы ликвидности'!C$5:L$684,10,FALSE)</f>
        <v>34.5</v>
      </c>
    </row>
    <row r="143" spans="2:16" x14ac:dyDescent="0.3">
      <c r="B143" s="9">
        <v>43732</v>
      </c>
      <c r="C143" s="10" t="s">
        <v>110</v>
      </c>
      <c r="D143" s="10" t="s">
        <v>376</v>
      </c>
      <c r="E143" s="10" t="s">
        <v>18</v>
      </c>
      <c r="F143" s="10" t="s">
        <v>377</v>
      </c>
      <c r="G143" s="10">
        <f>VLOOKUP(B143:B286,'Остатки на корсчетах'!B$3:D$4956,2,FALSE)</f>
        <v>2730</v>
      </c>
      <c r="H143" s="10">
        <f>VLOOKUP(B143:B286,Сальдо!C$25:D$4010,2,FALSE)</f>
        <v>130.80000000000001</v>
      </c>
      <c r="I143" s="10">
        <f>VLOOKUP(B143:B286,'Факторы ликвидности'!C$5:L$684,2,FALSE)</f>
        <v>27.5</v>
      </c>
      <c r="J143" s="10">
        <f>VLOOKUP(B143:B286,'Факторы ликвидности'!C$5:L$684,3,FALSE)</f>
        <v>-166.8</v>
      </c>
      <c r="K143" s="10">
        <f>VLOOKUP(B143:B286,'Факторы ликвидности'!C$5:L$684,4,FALSE)</f>
        <v>13.9</v>
      </c>
      <c r="L143" s="10">
        <f>VLOOKUP(B143:B286,'Факторы ликвидности'!C$5:L$684,5,FALSE)</f>
        <v>0</v>
      </c>
      <c r="M143" s="10">
        <f>VLOOKUP(B143:B286,'Факторы ликвидности'!C$5:L$684,6,FALSE)</f>
        <v>0.2</v>
      </c>
      <c r="N143" s="10">
        <f>VLOOKUP(B143:B286,'Факторы ликвидности'!C$5:L$684,7,FALSE)</f>
        <v>11.7</v>
      </c>
      <c r="O143" s="10">
        <f>VLOOKUP(B143:B286,'Факторы ликвидности'!C$5:L$684,8,FALSE)</f>
        <v>0</v>
      </c>
      <c r="P143" s="10">
        <f>VLOOKUP(B143:B286,'Факторы ликвидности'!C$5:L$684,10,FALSE)</f>
        <v>-6.2</v>
      </c>
    </row>
    <row r="144" spans="2:16" x14ac:dyDescent="0.3">
      <c r="B144" s="9">
        <v>43739</v>
      </c>
      <c r="C144" s="10" t="s">
        <v>107</v>
      </c>
      <c r="D144" s="10" t="s">
        <v>53</v>
      </c>
      <c r="E144" s="10" t="s">
        <v>18</v>
      </c>
      <c r="F144" s="10" t="s">
        <v>378</v>
      </c>
      <c r="G144" s="10">
        <f>VLOOKUP(B144:B287,'Остатки на корсчетах'!B$3:D$4956,2,FALSE)</f>
        <v>2671.2</v>
      </c>
      <c r="H144" s="10">
        <f>VLOOKUP(B144:B287,Сальдо!C$25:D$4010,2,FALSE)</f>
        <v>135</v>
      </c>
      <c r="I144" s="10">
        <f>VLOOKUP(B144:B287,'Факторы ликвидности'!C$5:L$684,2,FALSE)</f>
        <v>17.399999999999999</v>
      </c>
      <c r="J144" s="10">
        <f>VLOOKUP(B144:B287,'Факторы ликвидности'!C$5:L$684,3,FALSE)</f>
        <v>190.4</v>
      </c>
      <c r="K144" s="10">
        <f>VLOOKUP(B144:B287,'Факторы ликвидности'!C$5:L$684,4,FALSE)</f>
        <v>10.6</v>
      </c>
      <c r="L144" s="10">
        <f>VLOOKUP(B144:B287,'Факторы ликвидности'!C$5:L$684,5,FALSE)</f>
        <v>0</v>
      </c>
      <c r="M144" s="10">
        <f>VLOOKUP(B144:B287,'Факторы ликвидности'!C$5:L$684,6,FALSE)</f>
        <v>100</v>
      </c>
      <c r="N144" s="10">
        <f>VLOOKUP(B144:B287,'Факторы ликвидности'!C$5:L$684,7,FALSE)</f>
        <v>11.8</v>
      </c>
      <c r="O144" s="10">
        <f>VLOOKUP(B144:B287,'Факторы ликвидности'!C$5:L$684,8,FALSE)</f>
        <v>0</v>
      </c>
      <c r="P144" s="10">
        <f>VLOOKUP(B144:B287,'Факторы ликвидности'!C$5:L$684,10,FALSE)</f>
        <v>-468</v>
      </c>
    </row>
    <row r="145" spans="2:16" x14ac:dyDescent="0.3">
      <c r="B145" s="9">
        <v>43746</v>
      </c>
      <c r="C145" s="10" t="s">
        <v>93</v>
      </c>
      <c r="D145" s="10" t="s">
        <v>379</v>
      </c>
      <c r="E145" s="10" t="s">
        <v>18</v>
      </c>
      <c r="F145" s="10" t="s">
        <v>380</v>
      </c>
      <c r="G145" s="10">
        <f>VLOOKUP(B145:B288,'Остатки на корсчетах'!B$3:D$4956,2,FALSE)</f>
        <v>2315.3000000000002</v>
      </c>
      <c r="H145" s="10">
        <f>VLOOKUP(B145:B288,Сальдо!C$25:D$4010,2,FALSE)</f>
        <v>293.60000000000002</v>
      </c>
      <c r="I145" s="10">
        <f>VLOOKUP(B145:B288,'Факторы ликвидности'!C$5:L$684,2,FALSE)</f>
        <v>1.5</v>
      </c>
      <c r="J145" s="10">
        <f>VLOOKUP(B145:B288,'Факторы ликвидности'!C$5:L$684,3,FALSE)</f>
        <v>129</v>
      </c>
      <c r="K145" s="10">
        <f>VLOOKUP(B145:B288,'Факторы ликвидности'!C$5:L$684,4,FALSE)</f>
        <v>15</v>
      </c>
      <c r="L145" s="10">
        <f>VLOOKUP(B145:B288,'Факторы ликвидности'!C$5:L$684,5,FALSE)</f>
        <v>0</v>
      </c>
      <c r="M145" s="10">
        <f>VLOOKUP(B145:B288,'Факторы ликвидности'!C$5:L$684,6,FALSE)</f>
        <v>64</v>
      </c>
      <c r="N145" s="10">
        <f>VLOOKUP(B145:B288,'Факторы ликвидности'!C$5:L$684,7,FALSE)</f>
        <v>12</v>
      </c>
      <c r="O145" s="10">
        <f>VLOOKUP(B145:B288,'Факторы ликвидности'!C$5:L$684,8,FALSE)</f>
        <v>0</v>
      </c>
      <c r="P145" s="10">
        <f>VLOOKUP(B145:B288,'Факторы ликвидности'!C$5:L$684,10,FALSE)</f>
        <v>-223.9</v>
      </c>
    </row>
    <row r="146" spans="2:16" x14ac:dyDescent="0.3">
      <c r="B146" s="9">
        <v>43753</v>
      </c>
      <c r="C146" s="10" t="s">
        <v>381</v>
      </c>
      <c r="D146" s="10" t="s">
        <v>382</v>
      </c>
      <c r="E146" s="10" t="s">
        <v>18</v>
      </c>
      <c r="F146" s="10" t="s">
        <v>383</v>
      </c>
      <c r="G146" s="10">
        <f>VLOOKUP(B146:B289,'Остатки на корсчетах'!B$3:D$4956,2,FALSE)</f>
        <v>2415.8000000000002</v>
      </c>
      <c r="H146" s="10">
        <f>VLOOKUP(B146:B289,Сальдо!C$25:D$4010,2,FALSE)</f>
        <v>129.80000000000001</v>
      </c>
      <c r="I146" s="10">
        <f>VLOOKUP(B146:B289,'Факторы ликвидности'!C$5:L$684,2,FALSE)</f>
        <v>-7.7</v>
      </c>
      <c r="J146" s="10">
        <f>VLOOKUP(B146:B289,'Факторы ликвидности'!C$5:L$684,3,FALSE)</f>
        <v>277.2</v>
      </c>
      <c r="K146" s="10">
        <f>VLOOKUP(B146:B289,'Факторы ликвидности'!C$5:L$684,4,FALSE)</f>
        <v>139.4</v>
      </c>
      <c r="L146" s="10">
        <f>VLOOKUP(B146:B289,'Факторы ликвидности'!C$5:L$684,5,FALSE)</f>
        <v>0</v>
      </c>
      <c r="M146" s="10">
        <f>VLOOKUP(B146:B289,'Факторы ликвидности'!C$5:L$684,6,FALSE)</f>
        <v>200</v>
      </c>
      <c r="N146" s="10">
        <f>VLOOKUP(B146:B289,'Факторы ликвидности'!C$5:L$684,7,FALSE)</f>
        <v>18.600000000000001</v>
      </c>
      <c r="O146" s="10">
        <f>VLOOKUP(B146:B289,'Факторы ликвидности'!C$5:L$684,8,FALSE)</f>
        <v>-0.4</v>
      </c>
      <c r="P146" s="10">
        <f>VLOOKUP(B146:B289,'Факторы ликвидности'!C$5:L$684,10,FALSE)</f>
        <v>17</v>
      </c>
    </row>
    <row r="147" spans="2:16" x14ac:dyDescent="0.3">
      <c r="B147" s="9">
        <v>43760</v>
      </c>
      <c r="C147" s="10" t="s">
        <v>231</v>
      </c>
      <c r="D147" s="10" t="s">
        <v>384</v>
      </c>
      <c r="E147" s="10" t="s">
        <v>18</v>
      </c>
      <c r="F147" s="10" t="s">
        <v>192</v>
      </c>
      <c r="G147" s="10">
        <f>VLOOKUP(B147:B290,'Остатки на корсчетах'!B$3:D$4956,2,FALSE)</f>
        <v>2559.5</v>
      </c>
      <c r="H147" s="10">
        <f>VLOOKUP(B147:B290,Сальдо!C$25:D$4010,2,FALSE)</f>
        <v>124.7</v>
      </c>
      <c r="I147" s="10">
        <f>VLOOKUP(B147:B290,'Факторы ликвидности'!C$5:L$684,2,FALSE)</f>
        <v>27.7</v>
      </c>
      <c r="J147" s="10">
        <f>VLOOKUP(B147:B290,'Факторы ликвидности'!C$5:L$684,3,FALSE)</f>
        <v>34.700000000000003</v>
      </c>
      <c r="K147" s="10">
        <f>VLOOKUP(B147:B290,'Факторы ликвидности'!C$5:L$684,4,FALSE)</f>
        <v>16.100000000000001</v>
      </c>
      <c r="L147" s="10">
        <f>VLOOKUP(B147:B290,'Факторы ликвидности'!C$5:L$684,5,FALSE)</f>
        <v>0</v>
      </c>
      <c r="M147" s="10">
        <f>VLOOKUP(B147:B290,'Факторы ликвидности'!C$5:L$684,6,FALSE)</f>
        <v>0</v>
      </c>
      <c r="N147" s="10">
        <f>VLOOKUP(B147:B290,'Факторы ликвидности'!C$5:L$684,7,FALSE)</f>
        <v>12</v>
      </c>
      <c r="O147" s="10">
        <f>VLOOKUP(B147:B290,'Факторы ликвидности'!C$5:L$684,8,FALSE)</f>
        <v>0</v>
      </c>
      <c r="P147" s="10">
        <f>VLOOKUP(B147:B290,'Факторы ликвидности'!C$5:L$684,10,FALSE)</f>
        <v>-10.199999999999999</v>
      </c>
    </row>
  </sheetData>
  <mergeCells count="13">
    <mergeCell ref="B3:B4"/>
    <mergeCell ref="C3:C4"/>
    <mergeCell ref="D3:D4"/>
    <mergeCell ref="E3:E4"/>
    <mergeCell ref="F3:F4"/>
    <mergeCell ref="C2:F2"/>
    <mergeCell ref="P3:P4"/>
    <mergeCell ref="G2:P2"/>
    <mergeCell ref="H3:H4"/>
    <mergeCell ref="I3:I4"/>
    <mergeCell ref="J3:N3"/>
    <mergeCell ref="O3:O4"/>
    <mergeCell ref="G3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3DA0A-9BBE-42AC-96B6-6C8E9BECECC4}">
  <dimension ref="A1:B4955"/>
  <sheetViews>
    <sheetView workbookViewId="0">
      <selection sqref="A1:A1048576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391</v>
      </c>
    </row>
    <row r="2" spans="1:2" x14ac:dyDescent="0.3">
      <c r="A2" s="8">
        <v>43791</v>
      </c>
      <c r="B2">
        <v>2774.6</v>
      </c>
    </row>
    <row r="3" spans="1:2" x14ac:dyDescent="0.3">
      <c r="A3" s="8">
        <v>43790</v>
      </c>
      <c r="B3">
        <v>2674.3</v>
      </c>
    </row>
    <row r="4" spans="1:2" x14ac:dyDescent="0.3">
      <c r="A4" s="8">
        <v>43789</v>
      </c>
      <c r="B4">
        <v>2495.5</v>
      </c>
    </row>
    <row r="5" spans="1:2" x14ac:dyDescent="0.3">
      <c r="A5" s="8">
        <v>43788</v>
      </c>
      <c r="B5">
        <v>2424</v>
      </c>
    </row>
    <row r="6" spans="1:2" x14ac:dyDescent="0.3">
      <c r="A6" s="8">
        <v>43787</v>
      </c>
      <c r="B6">
        <v>2366.6</v>
      </c>
    </row>
    <row r="7" spans="1:2" x14ac:dyDescent="0.3">
      <c r="A7" s="8">
        <v>43784</v>
      </c>
      <c r="B7">
        <v>2506.1</v>
      </c>
    </row>
    <row r="8" spans="1:2" x14ac:dyDescent="0.3">
      <c r="A8" s="8">
        <v>43783</v>
      </c>
      <c r="B8">
        <v>2500.1</v>
      </c>
    </row>
    <row r="9" spans="1:2" x14ac:dyDescent="0.3">
      <c r="A9" s="8">
        <v>43782</v>
      </c>
      <c r="B9">
        <v>2661.4</v>
      </c>
    </row>
    <row r="10" spans="1:2" x14ac:dyDescent="0.3">
      <c r="A10" s="8">
        <v>43781</v>
      </c>
      <c r="B10">
        <v>2598.1</v>
      </c>
    </row>
    <row r="11" spans="1:2" x14ac:dyDescent="0.3">
      <c r="A11" s="8">
        <v>43780</v>
      </c>
      <c r="B11">
        <v>2494.6999999999998</v>
      </c>
    </row>
    <row r="12" spans="1:2" x14ac:dyDescent="0.3">
      <c r="A12" s="8">
        <v>43777</v>
      </c>
      <c r="B12">
        <v>2490.5</v>
      </c>
    </row>
    <row r="13" spans="1:2" x14ac:dyDescent="0.3">
      <c r="A13" s="8">
        <v>43776</v>
      </c>
      <c r="B13">
        <v>2249.4</v>
      </c>
    </row>
    <row r="14" spans="1:2" x14ac:dyDescent="0.3">
      <c r="A14" s="8">
        <v>43775</v>
      </c>
      <c r="B14">
        <v>1629.1</v>
      </c>
    </row>
    <row r="15" spans="1:2" x14ac:dyDescent="0.3">
      <c r="A15" s="8">
        <v>43774</v>
      </c>
      <c r="B15">
        <v>2961.6</v>
      </c>
    </row>
    <row r="16" spans="1:2" x14ac:dyDescent="0.3">
      <c r="A16" s="8">
        <v>43770</v>
      </c>
      <c r="B16">
        <v>3156.3</v>
      </c>
    </row>
    <row r="17" spans="1:2" x14ac:dyDescent="0.3">
      <c r="A17" s="8">
        <v>43769</v>
      </c>
      <c r="B17">
        <v>2957.8</v>
      </c>
    </row>
    <row r="18" spans="1:2" x14ac:dyDescent="0.3">
      <c r="A18" s="8">
        <v>43768</v>
      </c>
      <c r="B18">
        <v>1961.9</v>
      </c>
    </row>
    <row r="19" spans="1:2" x14ac:dyDescent="0.3">
      <c r="A19" s="8">
        <v>43767</v>
      </c>
      <c r="B19">
        <v>1635.5</v>
      </c>
    </row>
    <row r="20" spans="1:2" x14ac:dyDescent="0.3">
      <c r="A20" s="8">
        <v>43766</v>
      </c>
      <c r="B20">
        <v>1672.6</v>
      </c>
    </row>
    <row r="21" spans="1:2" x14ac:dyDescent="0.3">
      <c r="A21" s="8">
        <v>43763</v>
      </c>
      <c r="B21">
        <v>2690.6</v>
      </c>
    </row>
    <row r="22" spans="1:2" x14ac:dyDescent="0.3">
      <c r="A22" s="8">
        <v>43762</v>
      </c>
      <c r="B22">
        <v>2883.7</v>
      </c>
    </row>
    <row r="23" spans="1:2" x14ac:dyDescent="0.3">
      <c r="A23" s="8">
        <v>43761</v>
      </c>
      <c r="B23">
        <v>2611.6</v>
      </c>
    </row>
    <row r="24" spans="1:2" x14ac:dyDescent="0.3">
      <c r="A24" s="8">
        <v>43760</v>
      </c>
      <c r="B24">
        <v>2559.5</v>
      </c>
    </row>
    <row r="25" spans="1:2" x14ac:dyDescent="0.3">
      <c r="A25" s="8">
        <v>43759</v>
      </c>
      <c r="B25">
        <v>2684.4</v>
      </c>
    </row>
    <row r="26" spans="1:2" x14ac:dyDescent="0.3">
      <c r="A26" s="8">
        <v>43756</v>
      </c>
      <c r="B26">
        <v>2529.1</v>
      </c>
    </row>
    <row r="27" spans="1:2" x14ac:dyDescent="0.3">
      <c r="A27" s="8">
        <v>43755</v>
      </c>
      <c r="B27">
        <v>2498</v>
      </c>
    </row>
    <row r="28" spans="1:2" x14ac:dyDescent="0.3">
      <c r="A28" s="8">
        <v>43754</v>
      </c>
      <c r="B28">
        <v>2701.8</v>
      </c>
    </row>
    <row r="29" spans="1:2" x14ac:dyDescent="0.3">
      <c r="A29" s="8">
        <v>43753</v>
      </c>
      <c r="B29">
        <v>2415.8000000000002</v>
      </c>
    </row>
    <row r="30" spans="1:2" x14ac:dyDescent="0.3">
      <c r="A30" s="8">
        <v>43752</v>
      </c>
      <c r="B30">
        <v>2537</v>
      </c>
    </row>
    <row r="31" spans="1:2" x14ac:dyDescent="0.3">
      <c r="A31" s="8">
        <v>43749</v>
      </c>
      <c r="B31">
        <v>2497.9</v>
      </c>
    </row>
    <row r="32" spans="1:2" x14ac:dyDescent="0.3">
      <c r="A32" s="8">
        <v>43748</v>
      </c>
      <c r="B32">
        <v>2424.4</v>
      </c>
    </row>
    <row r="33" spans="1:2" x14ac:dyDescent="0.3">
      <c r="A33" s="8">
        <v>43747</v>
      </c>
      <c r="B33">
        <v>2221.9</v>
      </c>
    </row>
    <row r="34" spans="1:2" x14ac:dyDescent="0.3">
      <c r="A34" s="8">
        <v>43746</v>
      </c>
      <c r="B34">
        <v>2315.3000000000002</v>
      </c>
    </row>
    <row r="35" spans="1:2" x14ac:dyDescent="0.3">
      <c r="A35" s="8">
        <v>43745</v>
      </c>
      <c r="B35">
        <v>2322.1999999999998</v>
      </c>
    </row>
    <row r="36" spans="1:2" x14ac:dyDescent="0.3">
      <c r="A36" s="8">
        <v>43742</v>
      </c>
      <c r="B36">
        <v>2456.6</v>
      </c>
    </row>
    <row r="37" spans="1:2" x14ac:dyDescent="0.3">
      <c r="A37" s="8">
        <v>43741</v>
      </c>
      <c r="B37">
        <v>2270</v>
      </c>
    </row>
    <row r="38" spans="1:2" x14ac:dyDescent="0.3">
      <c r="A38" s="8">
        <v>43740</v>
      </c>
      <c r="B38">
        <v>2411.3000000000002</v>
      </c>
    </row>
    <row r="39" spans="1:2" x14ac:dyDescent="0.3">
      <c r="A39" s="8">
        <v>43739</v>
      </c>
      <c r="B39">
        <v>2671.2</v>
      </c>
    </row>
    <row r="40" spans="1:2" x14ac:dyDescent="0.3">
      <c r="A40" s="8">
        <v>43738</v>
      </c>
      <c r="B40">
        <v>2824</v>
      </c>
    </row>
    <row r="41" spans="1:2" x14ac:dyDescent="0.3">
      <c r="A41" s="8">
        <v>43735</v>
      </c>
      <c r="B41">
        <v>2449.3000000000002</v>
      </c>
    </row>
    <row r="42" spans="1:2" x14ac:dyDescent="0.3">
      <c r="A42" s="8">
        <v>43734</v>
      </c>
      <c r="B42">
        <v>2270.4</v>
      </c>
    </row>
    <row r="43" spans="1:2" x14ac:dyDescent="0.3">
      <c r="A43" s="8">
        <v>43733</v>
      </c>
      <c r="B43">
        <v>2584.6</v>
      </c>
    </row>
    <row r="44" spans="1:2" x14ac:dyDescent="0.3">
      <c r="A44" s="8">
        <v>43732</v>
      </c>
      <c r="B44">
        <v>2730</v>
      </c>
    </row>
    <row r="45" spans="1:2" x14ac:dyDescent="0.3">
      <c r="A45" s="8">
        <v>43731</v>
      </c>
      <c r="B45">
        <v>2685.9</v>
      </c>
    </row>
    <row r="46" spans="1:2" x14ac:dyDescent="0.3">
      <c r="A46" s="8">
        <v>43728</v>
      </c>
      <c r="B46">
        <v>2633.2</v>
      </c>
    </row>
    <row r="47" spans="1:2" x14ac:dyDescent="0.3">
      <c r="A47" s="8">
        <v>43727</v>
      </c>
      <c r="B47">
        <v>2612.3000000000002</v>
      </c>
    </row>
    <row r="48" spans="1:2" x14ac:dyDescent="0.3">
      <c r="A48" s="8">
        <v>43726</v>
      </c>
      <c r="B48">
        <v>2714.2</v>
      </c>
    </row>
    <row r="49" spans="1:2" x14ac:dyDescent="0.3">
      <c r="A49" s="8">
        <v>43725</v>
      </c>
      <c r="B49">
        <v>2637.7</v>
      </c>
    </row>
    <row r="50" spans="1:2" x14ac:dyDescent="0.3">
      <c r="A50" s="8">
        <v>43724</v>
      </c>
      <c r="B50">
        <v>2612.3000000000002</v>
      </c>
    </row>
    <row r="51" spans="1:2" x14ac:dyDescent="0.3">
      <c r="A51" s="8">
        <v>43721</v>
      </c>
      <c r="B51">
        <v>2575.6999999999998</v>
      </c>
    </row>
    <row r="52" spans="1:2" x14ac:dyDescent="0.3">
      <c r="A52" s="8">
        <v>43720</v>
      </c>
      <c r="B52">
        <v>2534.3000000000002</v>
      </c>
    </row>
    <row r="53" spans="1:2" x14ac:dyDescent="0.3">
      <c r="A53" s="8">
        <v>43719</v>
      </c>
      <c r="B53">
        <v>2334.5</v>
      </c>
    </row>
    <row r="54" spans="1:2" x14ac:dyDescent="0.3">
      <c r="A54" s="8">
        <v>43718</v>
      </c>
      <c r="B54">
        <v>2368.3000000000002</v>
      </c>
    </row>
    <row r="55" spans="1:2" x14ac:dyDescent="0.3">
      <c r="A55" s="8">
        <v>43717</v>
      </c>
      <c r="B55">
        <v>2252.8000000000002</v>
      </c>
    </row>
    <row r="56" spans="1:2" x14ac:dyDescent="0.3">
      <c r="A56" s="8">
        <v>43714</v>
      </c>
      <c r="B56">
        <v>2189.1</v>
      </c>
    </row>
    <row r="57" spans="1:2" x14ac:dyDescent="0.3">
      <c r="A57" s="8">
        <v>43713</v>
      </c>
      <c r="B57">
        <v>2084.8000000000002</v>
      </c>
    </row>
    <row r="58" spans="1:2" x14ac:dyDescent="0.3">
      <c r="A58" s="8">
        <v>43712</v>
      </c>
      <c r="B58">
        <v>2012</v>
      </c>
    </row>
    <row r="59" spans="1:2" x14ac:dyDescent="0.3">
      <c r="A59" s="8">
        <v>43711</v>
      </c>
      <c r="B59">
        <v>2300.9</v>
      </c>
    </row>
    <row r="60" spans="1:2" x14ac:dyDescent="0.3">
      <c r="A60" s="8">
        <v>43710</v>
      </c>
      <c r="B60">
        <v>2109.9</v>
      </c>
    </row>
    <row r="61" spans="1:2" x14ac:dyDescent="0.3">
      <c r="A61" s="8">
        <v>43707</v>
      </c>
      <c r="B61">
        <v>2384</v>
      </c>
    </row>
    <row r="62" spans="1:2" x14ac:dyDescent="0.3">
      <c r="A62" s="8">
        <v>43706</v>
      </c>
      <c r="B62">
        <v>1852.4</v>
      </c>
    </row>
    <row r="63" spans="1:2" x14ac:dyDescent="0.3">
      <c r="A63" s="8">
        <v>43705</v>
      </c>
      <c r="B63">
        <v>1752.2</v>
      </c>
    </row>
    <row r="64" spans="1:2" x14ac:dyDescent="0.3">
      <c r="A64" s="8">
        <v>43704</v>
      </c>
      <c r="B64">
        <v>1711.7</v>
      </c>
    </row>
    <row r="65" spans="1:2" x14ac:dyDescent="0.3">
      <c r="A65" s="8">
        <v>43703</v>
      </c>
      <c r="B65">
        <v>2434.4</v>
      </c>
    </row>
    <row r="66" spans="1:2" x14ac:dyDescent="0.3">
      <c r="A66" s="8">
        <v>43700</v>
      </c>
      <c r="B66">
        <v>2623.5</v>
      </c>
    </row>
    <row r="67" spans="1:2" x14ac:dyDescent="0.3">
      <c r="A67" s="8">
        <v>43699</v>
      </c>
      <c r="B67">
        <v>2778.1</v>
      </c>
    </row>
    <row r="68" spans="1:2" x14ac:dyDescent="0.3">
      <c r="A68" s="8">
        <v>43698</v>
      </c>
      <c r="B68">
        <v>2576.4</v>
      </c>
    </row>
    <row r="69" spans="1:2" x14ac:dyDescent="0.3">
      <c r="A69" s="8">
        <v>43697</v>
      </c>
      <c r="B69">
        <v>2381.9</v>
      </c>
    </row>
    <row r="70" spans="1:2" x14ac:dyDescent="0.3">
      <c r="A70" s="8">
        <v>43696</v>
      </c>
      <c r="B70">
        <v>2382.3000000000002</v>
      </c>
    </row>
    <row r="71" spans="1:2" x14ac:dyDescent="0.3">
      <c r="A71" s="8">
        <v>43693</v>
      </c>
      <c r="B71">
        <v>2339.5</v>
      </c>
    </row>
    <row r="72" spans="1:2" x14ac:dyDescent="0.3">
      <c r="A72" s="8">
        <v>43692</v>
      </c>
      <c r="B72">
        <v>2472.6</v>
      </c>
    </row>
    <row r="73" spans="1:2" x14ac:dyDescent="0.3">
      <c r="A73" s="8">
        <v>43691</v>
      </c>
      <c r="B73">
        <v>2911</v>
      </c>
    </row>
    <row r="74" spans="1:2" x14ac:dyDescent="0.3">
      <c r="A74" s="8">
        <v>43690</v>
      </c>
      <c r="B74">
        <v>2926.3</v>
      </c>
    </row>
    <row r="75" spans="1:2" x14ac:dyDescent="0.3">
      <c r="A75" s="8">
        <v>43689</v>
      </c>
      <c r="B75">
        <v>2890.3</v>
      </c>
    </row>
    <row r="76" spans="1:2" x14ac:dyDescent="0.3">
      <c r="A76" s="8">
        <v>43686</v>
      </c>
      <c r="B76">
        <v>2678.9</v>
      </c>
    </row>
    <row r="77" spans="1:2" x14ac:dyDescent="0.3">
      <c r="A77" s="8">
        <v>43685</v>
      </c>
      <c r="B77">
        <v>2727.8</v>
      </c>
    </row>
    <row r="78" spans="1:2" x14ac:dyDescent="0.3">
      <c r="A78" s="8">
        <v>43684</v>
      </c>
      <c r="B78">
        <v>1658.4</v>
      </c>
    </row>
    <row r="79" spans="1:2" x14ac:dyDescent="0.3">
      <c r="A79" s="8">
        <v>43683</v>
      </c>
      <c r="B79">
        <v>2477.3000000000002</v>
      </c>
    </row>
    <row r="80" spans="1:2" x14ac:dyDescent="0.3">
      <c r="A80" s="8">
        <v>43682</v>
      </c>
      <c r="B80">
        <v>2614.1</v>
      </c>
    </row>
    <row r="81" spans="1:2" x14ac:dyDescent="0.3">
      <c r="A81" s="8">
        <v>43679</v>
      </c>
      <c r="B81">
        <v>2451.8000000000002</v>
      </c>
    </row>
    <row r="82" spans="1:2" x14ac:dyDescent="0.3">
      <c r="A82" s="8">
        <v>43678</v>
      </c>
      <c r="B82">
        <v>2601.3000000000002</v>
      </c>
    </row>
    <row r="83" spans="1:2" x14ac:dyDescent="0.3">
      <c r="A83" s="8">
        <v>43677</v>
      </c>
      <c r="B83">
        <v>2541.6</v>
      </c>
    </row>
    <row r="84" spans="1:2" x14ac:dyDescent="0.3">
      <c r="A84" s="8">
        <v>43676</v>
      </c>
      <c r="B84">
        <v>1946.7</v>
      </c>
    </row>
    <row r="85" spans="1:2" x14ac:dyDescent="0.3">
      <c r="A85" s="8">
        <v>43675</v>
      </c>
      <c r="B85">
        <v>2105.9</v>
      </c>
    </row>
    <row r="86" spans="1:2" x14ac:dyDescent="0.3">
      <c r="A86" s="8">
        <v>43672</v>
      </c>
      <c r="B86">
        <v>1889.9</v>
      </c>
    </row>
    <row r="87" spans="1:2" x14ac:dyDescent="0.3">
      <c r="A87" s="8">
        <v>43671</v>
      </c>
      <c r="B87">
        <v>2819.7</v>
      </c>
    </row>
    <row r="88" spans="1:2" x14ac:dyDescent="0.3">
      <c r="A88" s="8">
        <v>43670</v>
      </c>
      <c r="B88">
        <v>2568.1999999999998</v>
      </c>
    </row>
    <row r="89" spans="1:2" x14ac:dyDescent="0.3">
      <c r="A89" s="8">
        <v>43669</v>
      </c>
      <c r="B89">
        <v>2673.5</v>
      </c>
    </row>
    <row r="90" spans="1:2" x14ac:dyDescent="0.3">
      <c r="A90" s="8">
        <v>43668</v>
      </c>
      <c r="B90">
        <v>2496.8000000000002</v>
      </c>
    </row>
    <row r="91" spans="1:2" x14ac:dyDescent="0.3">
      <c r="A91" s="8">
        <v>43665</v>
      </c>
      <c r="B91">
        <v>2286.4</v>
      </c>
    </row>
    <row r="92" spans="1:2" x14ac:dyDescent="0.3">
      <c r="A92" s="8">
        <v>43664</v>
      </c>
      <c r="B92">
        <v>2270.1</v>
      </c>
    </row>
    <row r="93" spans="1:2" x14ac:dyDescent="0.3">
      <c r="A93" s="8">
        <v>43663</v>
      </c>
      <c r="B93">
        <v>2456.6999999999998</v>
      </c>
    </row>
    <row r="94" spans="1:2" x14ac:dyDescent="0.3">
      <c r="A94" s="8">
        <v>43662</v>
      </c>
      <c r="B94">
        <v>2295.6999999999998</v>
      </c>
    </row>
    <row r="95" spans="1:2" x14ac:dyDescent="0.3">
      <c r="A95" s="8">
        <v>43661</v>
      </c>
      <c r="B95">
        <v>2467.1999999999998</v>
      </c>
    </row>
    <row r="96" spans="1:2" x14ac:dyDescent="0.3">
      <c r="A96" s="8">
        <v>43658</v>
      </c>
      <c r="B96">
        <v>2613.8000000000002</v>
      </c>
    </row>
    <row r="97" spans="1:2" x14ac:dyDescent="0.3">
      <c r="A97" s="8">
        <v>43657</v>
      </c>
      <c r="B97">
        <v>2704.6</v>
      </c>
    </row>
    <row r="98" spans="1:2" x14ac:dyDescent="0.3">
      <c r="A98" s="8">
        <v>43656</v>
      </c>
      <c r="B98">
        <v>1663.2</v>
      </c>
    </row>
    <row r="99" spans="1:2" x14ac:dyDescent="0.3">
      <c r="A99" s="8">
        <v>43655</v>
      </c>
      <c r="B99">
        <v>1833.6</v>
      </c>
    </row>
    <row r="100" spans="1:2" x14ac:dyDescent="0.3">
      <c r="A100" s="8">
        <v>43654</v>
      </c>
      <c r="B100">
        <v>2019.5</v>
      </c>
    </row>
    <row r="101" spans="1:2" x14ac:dyDescent="0.3">
      <c r="A101" s="8">
        <v>43651</v>
      </c>
      <c r="B101">
        <v>2346.1</v>
      </c>
    </row>
    <row r="102" spans="1:2" x14ac:dyDescent="0.3">
      <c r="A102" s="8">
        <v>43650</v>
      </c>
      <c r="B102">
        <v>2131.3000000000002</v>
      </c>
    </row>
    <row r="103" spans="1:2" x14ac:dyDescent="0.3">
      <c r="A103" s="8">
        <v>43649</v>
      </c>
      <c r="B103">
        <v>2461.5</v>
      </c>
    </row>
    <row r="104" spans="1:2" x14ac:dyDescent="0.3">
      <c r="A104" s="8">
        <v>43648</v>
      </c>
      <c r="B104">
        <v>2616.8000000000002</v>
      </c>
    </row>
    <row r="105" spans="1:2" x14ac:dyDescent="0.3">
      <c r="A105" s="8">
        <v>43647</v>
      </c>
      <c r="B105">
        <v>2391.6999999999998</v>
      </c>
    </row>
    <row r="106" spans="1:2" x14ac:dyDescent="0.3">
      <c r="A106" s="8">
        <v>43644</v>
      </c>
      <c r="B106">
        <v>2447.8000000000002</v>
      </c>
    </row>
    <row r="107" spans="1:2" x14ac:dyDescent="0.3">
      <c r="A107" s="8">
        <v>43643</v>
      </c>
      <c r="B107">
        <v>2464.8000000000002</v>
      </c>
    </row>
    <row r="108" spans="1:2" x14ac:dyDescent="0.3">
      <c r="A108" s="8">
        <v>43642</v>
      </c>
      <c r="B108">
        <v>2153.6999999999998</v>
      </c>
    </row>
    <row r="109" spans="1:2" x14ac:dyDescent="0.3">
      <c r="A109" s="8">
        <v>43641</v>
      </c>
      <c r="B109">
        <v>2747.7</v>
      </c>
    </row>
    <row r="110" spans="1:2" x14ac:dyDescent="0.3">
      <c r="A110" s="8">
        <v>43640</v>
      </c>
      <c r="B110">
        <v>3070.8</v>
      </c>
    </row>
    <row r="111" spans="1:2" x14ac:dyDescent="0.3">
      <c r="A111" s="8">
        <v>43637</v>
      </c>
      <c r="B111">
        <v>3010.5</v>
      </c>
    </row>
    <row r="112" spans="1:2" x14ac:dyDescent="0.3">
      <c r="A112" s="8">
        <v>43636</v>
      </c>
      <c r="B112">
        <v>2856.3</v>
      </c>
    </row>
    <row r="113" spans="1:2" x14ac:dyDescent="0.3">
      <c r="A113" s="8">
        <v>43635</v>
      </c>
      <c r="B113">
        <v>2457.6</v>
      </c>
    </row>
    <row r="114" spans="1:2" x14ac:dyDescent="0.3">
      <c r="A114" s="8">
        <v>43634</v>
      </c>
      <c r="B114">
        <v>2274.1999999999998</v>
      </c>
    </row>
    <row r="115" spans="1:2" x14ac:dyDescent="0.3">
      <c r="A115" s="8">
        <v>43633</v>
      </c>
      <c r="B115">
        <v>2312.6999999999998</v>
      </c>
    </row>
    <row r="116" spans="1:2" x14ac:dyDescent="0.3">
      <c r="A116" s="8">
        <v>43630</v>
      </c>
      <c r="B116">
        <v>2423.8000000000002</v>
      </c>
    </row>
    <row r="117" spans="1:2" x14ac:dyDescent="0.3">
      <c r="A117" s="8">
        <v>43629</v>
      </c>
      <c r="B117">
        <v>2512.4</v>
      </c>
    </row>
    <row r="118" spans="1:2" x14ac:dyDescent="0.3">
      <c r="A118" s="8">
        <v>43627</v>
      </c>
      <c r="B118">
        <v>2314.6999999999998</v>
      </c>
    </row>
    <row r="119" spans="1:2" x14ac:dyDescent="0.3">
      <c r="A119" s="8">
        <v>43626</v>
      </c>
      <c r="B119">
        <v>2295.6</v>
      </c>
    </row>
    <row r="120" spans="1:2" x14ac:dyDescent="0.3">
      <c r="A120" s="8">
        <v>43623</v>
      </c>
      <c r="B120">
        <v>2159.1</v>
      </c>
    </row>
    <row r="121" spans="1:2" x14ac:dyDescent="0.3">
      <c r="A121" s="8">
        <v>43622</v>
      </c>
      <c r="B121">
        <v>2122.3000000000002</v>
      </c>
    </row>
    <row r="122" spans="1:2" x14ac:dyDescent="0.3">
      <c r="A122" s="8">
        <v>43621</v>
      </c>
      <c r="B122">
        <v>2293.9</v>
      </c>
    </row>
    <row r="123" spans="1:2" x14ac:dyDescent="0.3">
      <c r="A123" s="8">
        <v>43620</v>
      </c>
      <c r="B123">
        <v>2366.6999999999998</v>
      </c>
    </row>
    <row r="124" spans="1:2" x14ac:dyDescent="0.3">
      <c r="A124" s="8">
        <v>43619</v>
      </c>
      <c r="B124">
        <v>2216.5</v>
      </c>
    </row>
    <row r="125" spans="1:2" x14ac:dyDescent="0.3">
      <c r="A125" s="8">
        <v>43616</v>
      </c>
      <c r="B125">
        <v>2182.3000000000002</v>
      </c>
    </row>
    <row r="126" spans="1:2" x14ac:dyDescent="0.3">
      <c r="A126" s="8">
        <v>43615</v>
      </c>
      <c r="B126">
        <v>1856.8</v>
      </c>
    </row>
    <row r="127" spans="1:2" x14ac:dyDescent="0.3">
      <c r="A127" s="8">
        <v>43614</v>
      </c>
      <c r="B127">
        <v>1632</v>
      </c>
    </row>
    <row r="128" spans="1:2" x14ac:dyDescent="0.3">
      <c r="A128" s="8">
        <v>43613</v>
      </c>
      <c r="B128">
        <v>1560.3</v>
      </c>
    </row>
    <row r="129" spans="1:2" x14ac:dyDescent="0.3">
      <c r="A129" s="8">
        <v>43612</v>
      </c>
      <c r="B129">
        <v>2517.6</v>
      </c>
    </row>
    <row r="130" spans="1:2" x14ac:dyDescent="0.3">
      <c r="A130" s="8">
        <v>43609</v>
      </c>
      <c r="B130">
        <v>2629.3</v>
      </c>
    </row>
    <row r="131" spans="1:2" x14ac:dyDescent="0.3">
      <c r="A131" s="8">
        <v>43608</v>
      </c>
      <c r="B131">
        <v>2567</v>
      </c>
    </row>
    <row r="132" spans="1:2" x14ac:dyDescent="0.3">
      <c r="A132" s="8">
        <v>43607</v>
      </c>
      <c r="B132">
        <v>2916.9</v>
      </c>
    </row>
    <row r="133" spans="1:2" x14ac:dyDescent="0.3">
      <c r="A133" s="8">
        <v>43606</v>
      </c>
      <c r="B133">
        <v>2694.1</v>
      </c>
    </row>
    <row r="134" spans="1:2" x14ac:dyDescent="0.3">
      <c r="A134" s="8">
        <v>43605</v>
      </c>
      <c r="B134">
        <v>2697.2</v>
      </c>
    </row>
    <row r="135" spans="1:2" x14ac:dyDescent="0.3">
      <c r="A135" s="8">
        <v>43602</v>
      </c>
      <c r="B135">
        <v>2699.7</v>
      </c>
    </row>
    <row r="136" spans="1:2" x14ac:dyDescent="0.3">
      <c r="A136" s="8">
        <v>43601</v>
      </c>
      <c r="B136">
        <v>2640.1</v>
      </c>
    </row>
    <row r="137" spans="1:2" x14ac:dyDescent="0.3">
      <c r="A137" s="8">
        <v>43600</v>
      </c>
      <c r="B137">
        <v>2681.1</v>
      </c>
    </row>
    <row r="138" spans="1:2" x14ac:dyDescent="0.3">
      <c r="A138" s="8">
        <v>43599</v>
      </c>
      <c r="B138">
        <v>2382.9</v>
      </c>
    </row>
    <row r="139" spans="1:2" x14ac:dyDescent="0.3">
      <c r="A139" s="8">
        <v>43598</v>
      </c>
      <c r="B139">
        <v>2299.3000000000002</v>
      </c>
    </row>
    <row r="140" spans="1:2" x14ac:dyDescent="0.3">
      <c r="A140" s="8">
        <v>43593</v>
      </c>
      <c r="B140">
        <v>927.5</v>
      </c>
    </row>
    <row r="141" spans="1:2" x14ac:dyDescent="0.3">
      <c r="A141" s="8">
        <v>43592</v>
      </c>
      <c r="B141">
        <v>1584.9</v>
      </c>
    </row>
    <row r="142" spans="1:2" x14ac:dyDescent="0.3">
      <c r="A142" s="8">
        <v>43591</v>
      </c>
      <c r="B142">
        <v>2487.1999999999998</v>
      </c>
    </row>
    <row r="143" spans="1:2" x14ac:dyDescent="0.3">
      <c r="A143" s="8">
        <v>43585</v>
      </c>
      <c r="B143">
        <v>1680.4</v>
      </c>
    </row>
    <row r="144" spans="1:2" x14ac:dyDescent="0.3">
      <c r="A144" s="8">
        <v>43584</v>
      </c>
      <c r="B144">
        <v>1986.9</v>
      </c>
    </row>
    <row r="145" spans="1:2" x14ac:dyDescent="0.3">
      <c r="A145" s="8">
        <v>43581</v>
      </c>
      <c r="B145">
        <v>1976.3</v>
      </c>
    </row>
    <row r="146" spans="1:2" x14ac:dyDescent="0.3">
      <c r="A146" s="8">
        <v>43580</v>
      </c>
      <c r="B146">
        <v>2748.2</v>
      </c>
    </row>
    <row r="147" spans="1:2" x14ac:dyDescent="0.3">
      <c r="A147" s="8">
        <v>43579</v>
      </c>
      <c r="B147">
        <v>2977.3</v>
      </c>
    </row>
    <row r="148" spans="1:2" x14ac:dyDescent="0.3">
      <c r="A148" s="8">
        <v>43578</v>
      </c>
      <c r="B148">
        <v>2896.6</v>
      </c>
    </row>
    <row r="149" spans="1:2" x14ac:dyDescent="0.3">
      <c r="A149" s="8">
        <v>43577</v>
      </c>
      <c r="B149">
        <v>2817.8</v>
      </c>
    </row>
    <row r="150" spans="1:2" x14ac:dyDescent="0.3">
      <c r="A150" s="8">
        <v>43574</v>
      </c>
      <c r="B150">
        <v>2720.4</v>
      </c>
    </row>
    <row r="151" spans="1:2" x14ac:dyDescent="0.3">
      <c r="A151" s="8">
        <v>43573</v>
      </c>
      <c r="B151">
        <v>2733.3</v>
      </c>
    </row>
    <row r="152" spans="1:2" x14ac:dyDescent="0.3">
      <c r="A152" s="8">
        <v>43572</v>
      </c>
      <c r="B152">
        <v>2435.9</v>
      </c>
    </row>
    <row r="153" spans="1:2" x14ac:dyDescent="0.3">
      <c r="A153" s="8">
        <v>43571</v>
      </c>
      <c r="B153">
        <v>2355.5</v>
      </c>
    </row>
    <row r="154" spans="1:2" x14ac:dyDescent="0.3">
      <c r="A154" s="8">
        <v>43570</v>
      </c>
      <c r="B154">
        <v>2443.6</v>
      </c>
    </row>
    <row r="155" spans="1:2" x14ac:dyDescent="0.3">
      <c r="A155" s="8">
        <v>43567</v>
      </c>
      <c r="B155">
        <v>2451.3000000000002</v>
      </c>
    </row>
    <row r="156" spans="1:2" x14ac:dyDescent="0.3">
      <c r="A156" s="8">
        <v>43566</v>
      </c>
      <c r="B156">
        <v>2400.6999999999998</v>
      </c>
    </row>
    <row r="157" spans="1:2" x14ac:dyDescent="0.3">
      <c r="A157" s="8">
        <v>43565</v>
      </c>
      <c r="B157">
        <v>1730.7</v>
      </c>
    </row>
    <row r="158" spans="1:2" x14ac:dyDescent="0.3">
      <c r="A158" s="8">
        <v>43564</v>
      </c>
      <c r="B158">
        <v>2303</v>
      </c>
    </row>
    <row r="159" spans="1:2" x14ac:dyDescent="0.3">
      <c r="A159" s="8">
        <v>43563</v>
      </c>
      <c r="B159">
        <v>2428.1</v>
      </c>
    </row>
    <row r="160" spans="1:2" x14ac:dyDescent="0.3">
      <c r="A160" s="8">
        <v>43560</v>
      </c>
      <c r="B160">
        <v>2275.6</v>
      </c>
    </row>
    <row r="161" spans="1:2" x14ac:dyDescent="0.3">
      <c r="A161" s="8">
        <v>43559</v>
      </c>
      <c r="B161">
        <v>2265</v>
      </c>
    </row>
    <row r="162" spans="1:2" x14ac:dyDescent="0.3">
      <c r="A162" s="8">
        <v>43558</v>
      </c>
      <c r="B162">
        <v>2494.4</v>
      </c>
    </row>
    <row r="163" spans="1:2" x14ac:dyDescent="0.3">
      <c r="A163" s="8">
        <v>43557</v>
      </c>
      <c r="B163">
        <v>2162</v>
      </c>
    </row>
    <row r="164" spans="1:2" x14ac:dyDescent="0.3">
      <c r="A164" s="8">
        <v>43556</v>
      </c>
      <c r="B164">
        <v>2128.6</v>
      </c>
    </row>
    <row r="165" spans="1:2" x14ac:dyDescent="0.3">
      <c r="A165" s="8">
        <v>43553</v>
      </c>
      <c r="B165">
        <v>2078.8000000000002</v>
      </c>
    </row>
    <row r="166" spans="1:2" x14ac:dyDescent="0.3">
      <c r="A166" s="8">
        <v>43552</v>
      </c>
      <c r="B166">
        <v>2125.6</v>
      </c>
    </row>
    <row r="167" spans="1:2" x14ac:dyDescent="0.3">
      <c r="A167" s="8">
        <v>43551</v>
      </c>
      <c r="B167">
        <v>1866.4</v>
      </c>
    </row>
    <row r="168" spans="1:2" x14ac:dyDescent="0.3">
      <c r="A168" s="8">
        <v>43550</v>
      </c>
      <c r="B168">
        <v>1774.8</v>
      </c>
    </row>
    <row r="169" spans="1:2" x14ac:dyDescent="0.3">
      <c r="A169" s="8">
        <v>43549</v>
      </c>
      <c r="B169">
        <v>2414</v>
      </c>
    </row>
    <row r="170" spans="1:2" x14ac:dyDescent="0.3">
      <c r="A170" s="8">
        <v>43546</v>
      </c>
      <c r="B170">
        <v>2489.5</v>
      </c>
    </row>
    <row r="171" spans="1:2" x14ac:dyDescent="0.3">
      <c r="A171" s="8">
        <v>43545</v>
      </c>
      <c r="B171">
        <v>2401.1</v>
      </c>
    </row>
    <row r="172" spans="1:2" x14ac:dyDescent="0.3">
      <c r="A172" s="8">
        <v>43544</v>
      </c>
      <c r="B172">
        <v>2551.6999999999998</v>
      </c>
    </row>
    <row r="173" spans="1:2" x14ac:dyDescent="0.3">
      <c r="A173" s="8">
        <v>43543</v>
      </c>
      <c r="B173">
        <v>2535.9</v>
      </c>
    </row>
    <row r="174" spans="1:2" x14ac:dyDescent="0.3">
      <c r="A174" s="8">
        <v>43542</v>
      </c>
      <c r="B174">
        <v>2558.8000000000002</v>
      </c>
    </row>
    <row r="175" spans="1:2" x14ac:dyDescent="0.3">
      <c r="A175" s="8">
        <v>43539</v>
      </c>
      <c r="B175">
        <v>2664</v>
      </c>
    </row>
    <row r="176" spans="1:2" x14ac:dyDescent="0.3">
      <c r="A176" s="8">
        <v>43538</v>
      </c>
      <c r="B176">
        <v>2685.1</v>
      </c>
    </row>
    <row r="177" spans="1:2" x14ac:dyDescent="0.3">
      <c r="A177" s="8">
        <v>43537</v>
      </c>
      <c r="B177">
        <v>2692.4</v>
      </c>
    </row>
    <row r="178" spans="1:2" x14ac:dyDescent="0.3">
      <c r="A178" s="8">
        <v>43536</v>
      </c>
      <c r="B178">
        <v>2541.1999999999998</v>
      </c>
    </row>
    <row r="179" spans="1:2" x14ac:dyDescent="0.3">
      <c r="A179" s="8">
        <v>43535</v>
      </c>
      <c r="B179">
        <v>2358.6999999999998</v>
      </c>
    </row>
    <row r="180" spans="1:2" x14ac:dyDescent="0.3">
      <c r="A180" s="8">
        <v>43531</v>
      </c>
      <c r="B180">
        <v>2458.3000000000002</v>
      </c>
    </row>
    <row r="181" spans="1:2" x14ac:dyDescent="0.3">
      <c r="A181" s="8">
        <v>43530</v>
      </c>
      <c r="B181">
        <v>1505.3</v>
      </c>
    </row>
    <row r="182" spans="1:2" x14ac:dyDescent="0.3">
      <c r="A182" s="8">
        <v>43529</v>
      </c>
      <c r="B182">
        <v>1458.1</v>
      </c>
    </row>
    <row r="183" spans="1:2" x14ac:dyDescent="0.3">
      <c r="A183" s="8">
        <v>43528</v>
      </c>
      <c r="B183">
        <v>1824.1</v>
      </c>
    </row>
    <row r="184" spans="1:2" x14ac:dyDescent="0.3">
      <c r="A184" s="8">
        <v>43525</v>
      </c>
      <c r="B184">
        <v>1685.3</v>
      </c>
    </row>
    <row r="185" spans="1:2" x14ac:dyDescent="0.3">
      <c r="A185" s="8">
        <v>43524</v>
      </c>
      <c r="B185">
        <v>1625.3</v>
      </c>
    </row>
    <row r="186" spans="1:2" x14ac:dyDescent="0.3">
      <c r="A186" s="8">
        <v>43523</v>
      </c>
      <c r="B186">
        <v>2058.6</v>
      </c>
    </row>
    <row r="187" spans="1:2" x14ac:dyDescent="0.3">
      <c r="A187" s="8">
        <v>43522</v>
      </c>
      <c r="B187">
        <v>1776.6</v>
      </c>
    </row>
    <row r="188" spans="1:2" x14ac:dyDescent="0.3">
      <c r="A188" s="8">
        <v>43521</v>
      </c>
      <c r="B188">
        <v>2496.1999999999998</v>
      </c>
    </row>
    <row r="189" spans="1:2" x14ac:dyDescent="0.3">
      <c r="A189" s="8">
        <v>43518</v>
      </c>
      <c r="B189">
        <v>2490</v>
      </c>
    </row>
    <row r="190" spans="1:2" x14ac:dyDescent="0.3">
      <c r="A190" s="8">
        <v>43517</v>
      </c>
      <c r="B190">
        <v>2493</v>
      </c>
    </row>
    <row r="191" spans="1:2" x14ac:dyDescent="0.3">
      <c r="A191" s="8">
        <v>43516</v>
      </c>
      <c r="B191">
        <v>2020.5</v>
      </c>
    </row>
    <row r="192" spans="1:2" x14ac:dyDescent="0.3">
      <c r="A192" s="8">
        <v>43515</v>
      </c>
      <c r="B192">
        <v>2096.5</v>
      </c>
    </row>
    <row r="193" spans="1:2" x14ac:dyDescent="0.3">
      <c r="A193" s="8">
        <v>43514</v>
      </c>
      <c r="B193">
        <v>2126</v>
      </c>
    </row>
    <row r="194" spans="1:2" x14ac:dyDescent="0.3">
      <c r="A194" s="8">
        <v>43511</v>
      </c>
      <c r="B194">
        <v>2637.4</v>
      </c>
    </row>
    <row r="195" spans="1:2" x14ac:dyDescent="0.3">
      <c r="A195" s="8">
        <v>43510</v>
      </c>
      <c r="B195">
        <v>2692</v>
      </c>
    </row>
    <row r="196" spans="1:2" x14ac:dyDescent="0.3">
      <c r="A196" s="8">
        <v>43509</v>
      </c>
      <c r="B196">
        <v>3300.7</v>
      </c>
    </row>
    <row r="197" spans="1:2" x14ac:dyDescent="0.3">
      <c r="A197" s="8">
        <v>43508</v>
      </c>
      <c r="B197">
        <v>3287.4</v>
      </c>
    </row>
    <row r="198" spans="1:2" x14ac:dyDescent="0.3">
      <c r="A198" s="8">
        <v>43507</v>
      </c>
      <c r="B198">
        <v>3083.4</v>
      </c>
    </row>
    <row r="199" spans="1:2" x14ac:dyDescent="0.3">
      <c r="A199" s="8">
        <v>43504</v>
      </c>
      <c r="B199">
        <v>2941.9</v>
      </c>
    </row>
    <row r="200" spans="1:2" x14ac:dyDescent="0.3">
      <c r="A200" s="8">
        <v>43503</v>
      </c>
      <c r="B200">
        <v>2792.8</v>
      </c>
    </row>
    <row r="201" spans="1:2" x14ac:dyDescent="0.3">
      <c r="A201" s="8">
        <v>43502</v>
      </c>
      <c r="B201">
        <v>972.9</v>
      </c>
    </row>
    <row r="202" spans="1:2" x14ac:dyDescent="0.3">
      <c r="A202" s="8">
        <v>43501</v>
      </c>
      <c r="B202">
        <v>1031.8</v>
      </c>
    </row>
    <row r="203" spans="1:2" x14ac:dyDescent="0.3">
      <c r="A203" s="8">
        <v>43500</v>
      </c>
      <c r="B203">
        <v>1868.7</v>
      </c>
    </row>
    <row r="204" spans="1:2" x14ac:dyDescent="0.3">
      <c r="A204" s="8">
        <v>43497</v>
      </c>
      <c r="B204">
        <v>2215.1999999999998</v>
      </c>
    </row>
    <row r="205" spans="1:2" x14ac:dyDescent="0.3">
      <c r="A205" s="8">
        <v>43496</v>
      </c>
      <c r="B205">
        <v>2130</v>
      </c>
    </row>
    <row r="206" spans="1:2" x14ac:dyDescent="0.3">
      <c r="A206" s="8">
        <v>43495</v>
      </c>
      <c r="B206">
        <v>2368.4</v>
      </c>
    </row>
    <row r="207" spans="1:2" x14ac:dyDescent="0.3">
      <c r="A207" s="8">
        <v>43494</v>
      </c>
      <c r="B207">
        <v>2166.4</v>
      </c>
    </row>
    <row r="208" spans="1:2" x14ac:dyDescent="0.3">
      <c r="A208" s="8">
        <v>43493</v>
      </c>
      <c r="B208">
        <v>2010.6</v>
      </c>
    </row>
    <row r="209" spans="1:2" x14ac:dyDescent="0.3">
      <c r="A209" s="8">
        <v>43490</v>
      </c>
      <c r="B209">
        <v>2824.7</v>
      </c>
    </row>
    <row r="210" spans="1:2" x14ac:dyDescent="0.3">
      <c r="A210" s="8">
        <v>43489</v>
      </c>
      <c r="B210">
        <v>2973.8</v>
      </c>
    </row>
    <row r="211" spans="1:2" x14ac:dyDescent="0.3">
      <c r="A211" s="8">
        <v>43488</v>
      </c>
      <c r="B211">
        <v>2788.6</v>
      </c>
    </row>
    <row r="212" spans="1:2" x14ac:dyDescent="0.3">
      <c r="A212" s="8">
        <v>43487</v>
      </c>
      <c r="B212">
        <v>2549.5</v>
      </c>
    </row>
    <row r="213" spans="1:2" x14ac:dyDescent="0.3">
      <c r="A213" s="8">
        <v>43486</v>
      </c>
      <c r="B213">
        <v>2490.1</v>
      </c>
    </row>
    <row r="214" spans="1:2" x14ac:dyDescent="0.3">
      <c r="A214" s="8">
        <v>43483</v>
      </c>
      <c r="B214">
        <v>2595.1</v>
      </c>
    </row>
    <row r="215" spans="1:2" x14ac:dyDescent="0.3">
      <c r="A215" s="8">
        <v>43482</v>
      </c>
      <c r="B215">
        <v>2638.8</v>
      </c>
    </row>
    <row r="216" spans="1:2" x14ac:dyDescent="0.3">
      <c r="A216" s="8">
        <v>43481</v>
      </c>
      <c r="B216">
        <v>2798.2</v>
      </c>
    </row>
    <row r="217" spans="1:2" x14ac:dyDescent="0.3">
      <c r="A217" s="8">
        <v>43480</v>
      </c>
      <c r="B217">
        <v>2685.3</v>
      </c>
    </row>
    <row r="218" spans="1:2" x14ac:dyDescent="0.3">
      <c r="A218" s="8">
        <v>43479</v>
      </c>
      <c r="B218">
        <v>2766.3</v>
      </c>
    </row>
    <row r="219" spans="1:2" x14ac:dyDescent="0.3">
      <c r="A219" s="8">
        <v>43476</v>
      </c>
      <c r="B219">
        <v>2690.6</v>
      </c>
    </row>
    <row r="220" spans="1:2" x14ac:dyDescent="0.3">
      <c r="A220" s="8">
        <v>43475</v>
      </c>
      <c r="B220">
        <v>2442.5</v>
      </c>
    </row>
    <row r="221" spans="1:2" x14ac:dyDescent="0.3">
      <c r="A221" s="8">
        <v>43474</v>
      </c>
      <c r="B221">
        <v>2250.9</v>
      </c>
    </row>
    <row r="222" spans="1:2" x14ac:dyDescent="0.3">
      <c r="A222" s="8">
        <v>43466</v>
      </c>
      <c r="B222">
        <v>1898.3</v>
      </c>
    </row>
    <row r="223" spans="1:2" x14ac:dyDescent="0.3">
      <c r="A223" s="8">
        <v>43463</v>
      </c>
      <c r="B223">
        <v>2111.3000000000002</v>
      </c>
    </row>
    <row r="224" spans="1:2" x14ac:dyDescent="0.3">
      <c r="A224" s="8">
        <v>43462</v>
      </c>
      <c r="B224">
        <v>2081</v>
      </c>
    </row>
    <row r="225" spans="1:2" x14ac:dyDescent="0.3">
      <c r="A225" s="8">
        <v>43461</v>
      </c>
      <c r="B225">
        <v>2216.6</v>
      </c>
    </row>
    <row r="226" spans="1:2" x14ac:dyDescent="0.3">
      <c r="A226" s="8">
        <v>43460</v>
      </c>
      <c r="B226">
        <v>2097.4</v>
      </c>
    </row>
    <row r="227" spans="1:2" x14ac:dyDescent="0.3">
      <c r="A227" s="8">
        <v>43459</v>
      </c>
      <c r="B227">
        <v>2266.4</v>
      </c>
    </row>
    <row r="228" spans="1:2" x14ac:dyDescent="0.3">
      <c r="A228" s="8">
        <v>43458</v>
      </c>
      <c r="B228">
        <v>2529.3000000000002</v>
      </c>
    </row>
    <row r="229" spans="1:2" x14ac:dyDescent="0.3">
      <c r="A229" s="8">
        <v>43455</v>
      </c>
      <c r="B229">
        <v>2555.6</v>
      </c>
    </row>
    <row r="230" spans="1:2" x14ac:dyDescent="0.3">
      <c r="A230" s="8">
        <v>43454</v>
      </c>
      <c r="B230">
        <v>2419.9</v>
      </c>
    </row>
    <row r="231" spans="1:2" x14ac:dyDescent="0.3">
      <c r="A231" s="8">
        <v>43453</v>
      </c>
      <c r="B231">
        <v>2564.6999999999998</v>
      </c>
    </row>
    <row r="232" spans="1:2" x14ac:dyDescent="0.3">
      <c r="A232" s="8">
        <v>43452</v>
      </c>
      <c r="B232">
        <v>2441.6999999999998</v>
      </c>
    </row>
    <row r="233" spans="1:2" x14ac:dyDescent="0.3">
      <c r="A233" s="8">
        <v>43451</v>
      </c>
      <c r="B233">
        <v>2926.3</v>
      </c>
    </row>
    <row r="234" spans="1:2" x14ac:dyDescent="0.3">
      <c r="A234" s="8">
        <v>43448</v>
      </c>
      <c r="B234">
        <v>2815.5</v>
      </c>
    </row>
    <row r="235" spans="1:2" x14ac:dyDescent="0.3">
      <c r="A235" s="8">
        <v>43447</v>
      </c>
      <c r="B235">
        <v>2858.1</v>
      </c>
    </row>
    <row r="236" spans="1:2" x14ac:dyDescent="0.3">
      <c r="A236" s="8">
        <v>43446</v>
      </c>
      <c r="B236">
        <v>2360.1999999999998</v>
      </c>
    </row>
    <row r="237" spans="1:2" x14ac:dyDescent="0.3">
      <c r="A237" s="8">
        <v>43445</v>
      </c>
      <c r="B237">
        <v>2347.5</v>
      </c>
    </row>
    <row r="238" spans="1:2" x14ac:dyDescent="0.3">
      <c r="A238" s="8">
        <v>43444</v>
      </c>
      <c r="B238">
        <v>2516.4</v>
      </c>
    </row>
    <row r="239" spans="1:2" x14ac:dyDescent="0.3">
      <c r="A239" s="8">
        <v>43441</v>
      </c>
      <c r="B239">
        <v>2530.3000000000002</v>
      </c>
    </row>
    <row r="240" spans="1:2" x14ac:dyDescent="0.3">
      <c r="A240" s="8">
        <v>43440</v>
      </c>
      <c r="B240">
        <v>2526.5</v>
      </c>
    </row>
    <row r="241" spans="1:2" x14ac:dyDescent="0.3">
      <c r="A241" s="8">
        <v>43439</v>
      </c>
      <c r="B241">
        <v>1648.8</v>
      </c>
    </row>
    <row r="242" spans="1:2" x14ac:dyDescent="0.3">
      <c r="A242" s="8">
        <v>43438</v>
      </c>
      <c r="B242">
        <v>1677.9</v>
      </c>
    </row>
    <row r="243" spans="1:2" x14ac:dyDescent="0.3">
      <c r="A243" s="8">
        <v>43437</v>
      </c>
      <c r="B243">
        <v>2020.6</v>
      </c>
    </row>
    <row r="244" spans="1:2" x14ac:dyDescent="0.3">
      <c r="A244" s="8">
        <v>43434</v>
      </c>
      <c r="B244">
        <v>2171.6</v>
      </c>
    </row>
    <row r="245" spans="1:2" x14ac:dyDescent="0.3">
      <c r="A245" s="8">
        <v>43433</v>
      </c>
      <c r="B245">
        <v>2214.4</v>
      </c>
    </row>
    <row r="246" spans="1:2" x14ac:dyDescent="0.3">
      <c r="A246" s="8">
        <v>43432</v>
      </c>
      <c r="B246">
        <v>1957.5</v>
      </c>
    </row>
    <row r="247" spans="1:2" x14ac:dyDescent="0.3">
      <c r="A247" s="8">
        <v>43431</v>
      </c>
      <c r="B247">
        <v>1664.1</v>
      </c>
    </row>
    <row r="248" spans="1:2" x14ac:dyDescent="0.3">
      <c r="A248" s="8">
        <v>43430</v>
      </c>
      <c r="B248">
        <v>2288.8000000000002</v>
      </c>
    </row>
    <row r="249" spans="1:2" x14ac:dyDescent="0.3">
      <c r="A249" s="8">
        <v>43427</v>
      </c>
      <c r="B249">
        <v>2251.5</v>
      </c>
    </row>
    <row r="250" spans="1:2" x14ac:dyDescent="0.3">
      <c r="A250" s="8">
        <v>43426</v>
      </c>
      <c r="B250">
        <v>2216.8000000000002</v>
      </c>
    </row>
    <row r="251" spans="1:2" x14ac:dyDescent="0.3">
      <c r="A251" s="8">
        <v>43425</v>
      </c>
      <c r="B251">
        <v>2299.1999999999998</v>
      </c>
    </row>
    <row r="252" spans="1:2" x14ac:dyDescent="0.3">
      <c r="A252" s="8">
        <v>43424</v>
      </c>
      <c r="B252">
        <v>2245.6</v>
      </c>
    </row>
    <row r="253" spans="1:2" x14ac:dyDescent="0.3">
      <c r="A253" s="8">
        <v>43423</v>
      </c>
      <c r="B253">
        <v>2593.1999999999998</v>
      </c>
    </row>
    <row r="254" spans="1:2" x14ac:dyDescent="0.3">
      <c r="A254" s="8">
        <v>43420</v>
      </c>
      <c r="B254">
        <v>2534.1</v>
      </c>
    </row>
    <row r="255" spans="1:2" x14ac:dyDescent="0.3">
      <c r="A255" s="8">
        <v>43419</v>
      </c>
      <c r="B255">
        <v>2707.6</v>
      </c>
    </row>
    <row r="256" spans="1:2" x14ac:dyDescent="0.3">
      <c r="A256" s="8">
        <v>43418</v>
      </c>
      <c r="B256">
        <v>2598.1</v>
      </c>
    </row>
    <row r="257" spans="1:2" x14ac:dyDescent="0.3">
      <c r="A257" s="8">
        <v>43417</v>
      </c>
      <c r="B257">
        <v>2501.9</v>
      </c>
    </row>
    <row r="258" spans="1:2" x14ac:dyDescent="0.3">
      <c r="A258" s="8">
        <v>43416</v>
      </c>
      <c r="B258">
        <v>2462.1</v>
      </c>
    </row>
    <row r="259" spans="1:2" x14ac:dyDescent="0.3">
      <c r="A259" s="8">
        <v>43413</v>
      </c>
      <c r="B259">
        <v>2489.1999999999998</v>
      </c>
    </row>
    <row r="260" spans="1:2" x14ac:dyDescent="0.3">
      <c r="A260" s="8">
        <v>43412</v>
      </c>
      <c r="B260">
        <v>2395.6</v>
      </c>
    </row>
    <row r="261" spans="1:2" x14ac:dyDescent="0.3">
      <c r="A261" s="8">
        <v>43411</v>
      </c>
      <c r="B261">
        <v>1571.2</v>
      </c>
    </row>
    <row r="262" spans="1:2" x14ac:dyDescent="0.3">
      <c r="A262" s="8">
        <v>43410</v>
      </c>
      <c r="B262">
        <v>1376.1</v>
      </c>
    </row>
    <row r="263" spans="1:2" x14ac:dyDescent="0.3">
      <c r="A263" s="8">
        <v>43406</v>
      </c>
      <c r="B263">
        <v>1968.5</v>
      </c>
    </row>
    <row r="264" spans="1:2" x14ac:dyDescent="0.3">
      <c r="A264" s="8">
        <v>43405</v>
      </c>
      <c r="B264">
        <v>2077.5</v>
      </c>
    </row>
    <row r="265" spans="1:2" x14ac:dyDescent="0.3">
      <c r="A265" s="8">
        <v>43404</v>
      </c>
      <c r="B265">
        <v>2277.1</v>
      </c>
    </row>
    <row r="266" spans="1:2" x14ac:dyDescent="0.3">
      <c r="A266" s="8">
        <v>43403</v>
      </c>
      <c r="B266">
        <v>2168</v>
      </c>
    </row>
    <row r="267" spans="1:2" x14ac:dyDescent="0.3">
      <c r="A267" s="8">
        <v>43402</v>
      </c>
      <c r="B267">
        <v>2311.9</v>
      </c>
    </row>
    <row r="268" spans="1:2" x14ac:dyDescent="0.3">
      <c r="A268" s="8">
        <v>43399</v>
      </c>
      <c r="B268">
        <v>2161.6</v>
      </c>
    </row>
    <row r="269" spans="1:2" x14ac:dyDescent="0.3">
      <c r="A269" s="8">
        <v>43398</v>
      </c>
      <c r="B269">
        <v>2888.9</v>
      </c>
    </row>
    <row r="270" spans="1:2" x14ac:dyDescent="0.3">
      <c r="A270" s="8">
        <v>43397</v>
      </c>
      <c r="B270">
        <v>2666.7</v>
      </c>
    </row>
    <row r="271" spans="1:2" x14ac:dyDescent="0.3">
      <c r="A271" s="8">
        <v>43396</v>
      </c>
      <c r="B271">
        <v>2622.2</v>
      </c>
    </row>
    <row r="272" spans="1:2" x14ac:dyDescent="0.3">
      <c r="A272" s="8">
        <v>43395</v>
      </c>
      <c r="B272">
        <v>2696.9</v>
      </c>
    </row>
    <row r="273" spans="1:2" x14ac:dyDescent="0.3">
      <c r="A273" s="8">
        <v>43392</v>
      </c>
      <c r="B273">
        <v>2558.3000000000002</v>
      </c>
    </row>
    <row r="274" spans="1:2" x14ac:dyDescent="0.3">
      <c r="A274" s="8">
        <v>43391</v>
      </c>
      <c r="B274">
        <v>2623.1</v>
      </c>
    </row>
    <row r="275" spans="1:2" x14ac:dyDescent="0.3">
      <c r="A275" s="8">
        <v>43390</v>
      </c>
      <c r="B275">
        <v>2496.3000000000002</v>
      </c>
    </row>
    <row r="276" spans="1:2" x14ac:dyDescent="0.3">
      <c r="A276" s="8">
        <v>43389</v>
      </c>
      <c r="B276">
        <v>2496.1999999999998</v>
      </c>
    </row>
    <row r="277" spans="1:2" x14ac:dyDescent="0.3">
      <c r="A277" s="8">
        <v>43388</v>
      </c>
      <c r="B277">
        <v>2570.6999999999998</v>
      </c>
    </row>
    <row r="278" spans="1:2" x14ac:dyDescent="0.3">
      <c r="A278" s="8">
        <v>43385</v>
      </c>
      <c r="B278">
        <v>2461.3000000000002</v>
      </c>
    </row>
    <row r="279" spans="1:2" x14ac:dyDescent="0.3">
      <c r="A279" s="8">
        <v>43384</v>
      </c>
      <c r="B279">
        <v>2516.9</v>
      </c>
    </row>
    <row r="280" spans="1:2" x14ac:dyDescent="0.3">
      <c r="A280" s="8">
        <v>43383</v>
      </c>
      <c r="B280">
        <v>970.8</v>
      </c>
    </row>
    <row r="281" spans="1:2" x14ac:dyDescent="0.3">
      <c r="A281" s="8">
        <v>43382</v>
      </c>
      <c r="B281">
        <v>1678.5</v>
      </c>
    </row>
    <row r="282" spans="1:2" x14ac:dyDescent="0.3">
      <c r="A282" s="8">
        <v>43381</v>
      </c>
      <c r="B282">
        <v>1762.2</v>
      </c>
    </row>
    <row r="283" spans="1:2" x14ac:dyDescent="0.3">
      <c r="A283" s="8">
        <v>43378</v>
      </c>
      <c r="B283">
        <v>1632</v>
      </c>
    </row>
    <row r="284" spans="1:2" x14ac:dyDescent="0.3">
      <c r="A284" s="8">
        <v>43377</v>
      </c>
      <c r="B284">
        <v>1611.4</v>
      </c>
    </row>
    <row r="285" spans="1:2" x14ac:dyDescent="0.3">
      <c r="A285" s="8">
        <v>43376</v>
      </c>
      <c r="B285">
        <v>2187.3000000000002</v>
      </c>
    </row>
    <row r="286" spans="1:2" x14ac:dyDescent="0.3">
      <c r="A286" s="8">
        <v>43375</v>
      </c>
      <c r="B286">
        <v>2005.9</v>
      </c>
    </row>
    <row r="287" spans="1:2" x14ac:dyDescent="0.3">
      <c r="A287" s="8">
        <v>43374</v>
      </c>
      <c r="B287">
        <v>2079.5</v>
      </c>
    </row>
    <row r="288" spans="1:2" x14ac:dyDescent="0.3">
      <c r="A288" s="8">
        <v>43371</v>
      </c>
      <c r="B288">
        <v>2128.1</v>
      </c>
    </row>
    <row r="289" spans="1:2" x14ac:dyDescent="0.3">
      <c r="A289" s="8">
        <v>43370</v>
      </c>
      <c r="B289">
        <v>2208.5</v>
      </c>
    </row>
    <row r="290" spans="1:2" x14ac:dyDescent="0.3">
      <c r="A290" s="8">
        <v>43369</v>
      </c>
      <c r="B290">
        <v>2015.1</v>
      </c>
    </row>
    <row r="291" spans="1:2" x14ac:dyDescent="0.3">
      <c r="A291" s="8">
        <v>43368</v>
      </c>
      <c r="B291">
        <v>2542.5</v>
      </c>
    </row>
    <row r="292" spans="1:2" x14ac:dyDescent="0.3">
      <c r="A292" s="8">
        <v>43367</v>
      </c>
      <c r="B292">
        <v>2459.5</v>
      </c>
    </row>
    <row r="293" spans="1:2" x14ac:dyDescent="0.3">
      <c r="A293" s="8">
        <v>43364</v>
      </c>
      <c r="B293">
        <v>2444.9</v>
      </c>
    </row>
    <row r="294" spans="1:2" x14ac:dyDescent="0.3">
      <c r="A294" s="8">
        <v>43363</v>
      </c>
      <c r="B294">
        <v>2586.9</v>
      </c>
    </row>
    <row r="295" spans="1:2" x14ac:dyDescent="0.3">
      <c r="A295" s="8">
        <v>43362</v>
      </c>
      <c r="B295">
        <v>2536.1999999999998</v>
      </c>
    </row>
    <row r="296" spans="1:2" x14ac:dyDescent="0.3">
      <c r="A296" s="8">
        <v>43361</v>
      </c>
      <c r="B296">
        <v>2546.1</v>
      </c>
    </row>
    <row r="297" spans="1:2" x14ac:dyDescent="0.3">
      <c r="A297" s="8">
        <v>43360</v>
      </c>
      <c r="B297">
        <v>2575.3000000000002</v>
      </c>
    </row>
    <row r="298" spans="1:2" x14ac:dyDescent="0.3">
      <c r="A298" s="8">
        <v>43357</v>
      </c>
      <c r="B298">
        <v>2600.1999999999998</v>
      </c>
    </row>
    <row r="299" spans="1:2" x14ac:dyDescent="0.3">
      <c r="A299" s="8">
        <v>43356</v>
      </c>
      <c r="B299">
        <v>2737.3</v>
      </c>
    </row>
    <row r="300" spans="1:2" x14ac:dyDescent="0.3">
      <c r="A300" s="8">
        <v>43355</v>
      </c>
      <c r="B300">
        <v>2439</v>
      </c>
    </row>
    <row r="301" spans="1:2" x14ac:dyDescent="0.3">
      <c r="A301" s="8">
        <v>43354</v>
      </c>
      <c r="B301">
        <v>2445.1999999999998</v>
      </c>
    </row>
    <row r="302" spans="1:2" x14ac:dyDescent="0.3">
      <c r="A302" s="8">
        <v>43353</v>
      </c>
      <c r="B302">
        <v>2419.1999999999998</v>
      </c>
    </row>
    <row r="303" spans="1:2" x14ac:dyDescent="0.3">
      <c r="A303" s="8">
        <v>43350</v>
      </c>
      <c r="B303">
        <v>2432.4</v>
      </c>
    </row>
    <row r="304" spans="1:2" x14ac:dyDescent="0.3">
      <c r="A304" s="8">
        <v>43349</v>
      </c>
      <c r="B304">
        <v>2626.8</v>
      </c>
    </row>
    <row r="305" spans="1:2" x14ac:dyDescent="0.3">
      <c r="A305" s="8">
        <v>43348</v>
      </c>
      <c r="B305">
        <v>1570.5</v>
      </c>
    </row>
    <row r="306" spans="1:2" x14ac:dyDescent="0.3">
      <c r="A306" s="8">
        <v>43347</v>
      </c>
      <c r="B306">
        <v>2002.1</v>
      </c>
    </row>
    <row r="307" spans="1:2" x14ac:dyDescent="0.3">
      <c r="A307" s="8">
        <v>43346</v>
      </c>
      <c r="B307">
        <v>1894.7</v>
      </c>
    </row>
    <row r="308" spans="1:2" x14ac:dyDescent="0.3">
      <c r="A308" s="8">
        <v>43343</v>
      </c>
      <c r="B308">
        <v>2324.6999999999998</v>
      </c>
    </row>
    <row r="309" spans="1:2" x14ac:dyDescent="0.3">
      <c r="A309" s="8">
        <v>43342</v>
      </c>
      <c r="B309">
        <v>2022.8</v>
      </c>
    </row>
    <row r="310" spans="1:2" x14ac:dyDescent="0.3">
      <c r="A310" s="8">
        <v>43341</v>
      </c>
      <c r="B310">
        <v>1607.5</v>
      </c>
    </row>
    <row r="311" spans="1:2" x14ac:dyDescent="0.3">
      <c r="A311" s="8">
        <v>43340</v>
      </c>
      <c r="B311">
        <v>1534.1</v>
      </c>
    </row>
    <row r="312" spans="1:2" x14ac:dyDescent="0.3">
      <c r="A312" s="8">
        <v>43339</v>
      </c>
      <c r="B312">
        <v>1961.3</v>
      </c>
    </row>
    <row r="313" spans="1:2" x14ac:dyDescent="0.3">
      <c r="A313" s="8">
        <v>43336</v>
      </c>
      <c r="B313">
        <v>2231.9</v>
      </c>
    </row>
    <row r="314" spans="1:2" x14ac:dyDescent="0.3">
      <c r="A314" s="8">
        <v>43335</v>
      </c>
      <c r="B314">
        <v>2320.8000000000002</v>
      </c>
    </row>
    <row r="315" spans="1:2" x14ac:dyDescent="0.3">
      <c r="A315" s="8">
        <v>43334</v>
      </c>
      <c r="B315">
        <v>2526.4</v>
      </c>
    </row>
    <row r="316" spans="1:2" x14ac:dyDescent="0.3">
      <c r="A316" s="8">
        <v>43333</v>
      </c>
      <c r="B316">
        <v>2438.1999999999998</v>
      </c>
    </row>
    <row r="317" spans="1:2" x14ac:dyDescent="0.3">
      <c r="A317" s="8">
        <v>43332</v>
      </c>
      <c r="B317">
        <v>2400.4</v>
      </c>
    </row>
    <row r="318" spans="1:2" x14ac:dyDescent="0.3">
      <c r="A318" s="8">
        <v>43329</v>
      </c>
      <c r="B318">
        <v>2339.3000000000002</v>
      </c>
    </row>
    <row r="319" spans="1:2" x14ac:dyDescent="0.3">
      <c r="A319" s="8">
        <v>43328</v>
      </c>
      <c r="B319">
        <v>2394.6</v>
      </c>
    </row>
    <row r="320" spans="1:2" x14ac:dyDescent="0.3">
      <c r="A320" s="8">
        <v>43327</v>
      </c>
      <c r="B320">
        <v>2071</v>
      </c>
    </row>
    <row r="321" spans="1:2" x14ac:dyDescent="0.3">
      <c r="A321" s="8">
        <v>43326</v>
      </c>
      <c r="B321">
        <v>2129.6999999999998</v>
      </c>
    </row>
    <row r="322" spans="1:2" x14ac:dyDescent="0.3">
      <c r="A322" s="8">
        <v>43325</v>
      </c>
      <c r="B322">
        <v>2127.6</v>
      </c>
    </row>
    <row r="323" spans="1:2" x14ac:dyDescent="0.3">
      <c r="A323" s="8">
        <v>43322</v>
      </c>
      <c r="B323">
        <v>2107.1</v>
      </c>
    </row>
    <row r="324" spans="1:2" x14ac:dyDescent="0.3">
      <c r="A324" s="8">
        <v>43321</v>
      </c>
      <c r="B324">
        <v>2036.6</v>
      </c>
    </row>
    <row r="325" spans="1:2" x14ac:dyDescent="0.3">
      <c r="A325" s="8">
        <v>43320</v>
      </c>
      <c r="B325">
        <v>1453.5</v>
      </c>
    </row>
    <row r="326" spans="1:2" x14ac:dyDescent="0.3">
      <c r="A326" s="8">
        <v>43319</v>
      </c>
      <c r="B326">
        <v>1411</v>
      </c>
    </row>
    <row r="327" spans="1:2" x14ac:dyDescent="0.3">
      <c r="A327" s="8">
        <v>43318</v>
      </c>
      <c r="B327">
        <v>2265.5</v>
      </c>
    </row>
    <row r="328" spans="1:2" x14ac:dyDescent="0.3">
      <c r="A328" s="8">
        <v>43315</v>
      </c>
      <c r="B328">
        <v>2114.6999999999998</v>
      </c>
    </row>
    <row r="329" spans="1:2" x14ac:dyDescent="0.3">
      <c r="A329" s="8">
        <v>43314</v>
      </c>
      <c r="B329">
        <v>2601</v>
      </c>
    </row>
    <row r="330" spans="1:2" x14ac:dyDescent="0.3">
      <c r="A330" s="8">
        <v>43313</v>
      </c>
      <c r="B330">
        <v>1886.1</v>
      </c>
    </row>
    <row r="331" spans="1:2" x14ac:dyDescent="0.3">
      <c r="A331" s="8">
        <v>43312</v>
      </c>
      <c r="B331">
        <v>1889.6</v>
      </c>
    </row>
    <row r="332" spans="1:2" x14ac:dyDescent="0.3">
      <c r="A332" s="8">
        <v>43311</v>
      </c>
      <c r="B332">
        <v>1729.7</v>
      </c>
    </row>
    <row r="333" spans="1:2" x14ac:dyDescent="0.3">
      <c r="A333" s="8">
        <v>43308</v>
      </c>
      <c r="B333">
        <v>1504.4</v>
      </c>
    </row>
    <row r="334" spans="1:2" x14ac:dyDescent="0.3">
      <c r="A334" s="8">
        <v>43307</v>
      </c>
      <c r="B334">
        <v>1571.2</v>
      </c>
    </row>
    <row r="335" spans="1:2" x14ac:dyDescent="0.3">
      <c r="A335" s="8">
        <v>43306</v>
      </c>
      <c r="B335">
        <v>2272.1</v>
      </c>
    </row>
    <row r="336" spans="1:2" x14ac:dyDescent="0.3">
      <c r="A336" s="8">
        <v>43305</v>
      </c>
      <c r="B336">
        <v>2430.6999999999998</v>
      </c>
    </row>
    <row r="337" spans="1:2" x14ac:dyDescent="0.3">
      <c r="A337" s="8">
        <v>43304</v>
      </c>
      <c r="B337">
        <v>2431.8000000000002</v>
      </c>
    </row>
    <row r="338" spans="1:2" x14ac:dyDescent="0.3">
      <c r="A338" s="8">
        <v>43301</v>
      </c>
      <c r="B338">
        <v>2429.6</v>
      </c>
    </row>
    <row r="339" spans="1:2" x14ac:dyDescent="0.3">
      <c r="A339" s="8">
        <v>43300</v>
      </c>
      <c r="B339">
        <v>2567.8000000000002</v>
      </c>
    </row>
    <row r="340" spans="1:2" x14ac:dyDescent="0.3">
      <c r="A340" s="8">
        <v>43299</v>
      </c>
      <c r="B340">
        <v>2193.6</v>
      </c>
    </row>
    <row r="341" spans="1:2" x14ac:dyDescent="0.3">
      <c r="A341" s="8">
        <v>43298</v>
      </c>
      <c r="B341">
        <v>2226.4</v>
      </c>
    </row>
    <row r="342" spans="1:2" x14ac:dyDescent="0.3">
      <c r="A342" s="8">
        <v>43297</v>
      </c>
      <c r="B342">
        <v>2215.6</v>
      </c>
    </row>
    <row r="343" spans="1:2" x14ac:dyDescent="0.3">
      <c r="A343" s="8">
        <v>43294</v>
      </c>
      <c r="B343">
        <v>2237.6999999999998</v>
      </c>
    </row>
    <row r="344" spans="1:2" x14ac:dyDescent="0.3">
      <c r="A344" s="8">
        <v>43293</v>
      </c>
      <c r="B344">
        <v>2244.6999999999998</v>
      </c>
    </row>
    <row r="345" spans="1:2" x14ac:dyDescent="0.3">
      <c r="A345" s="8">
        <v>43292</v>
      </c>
      <c r="B345">
        <v>1082.4000000000001</v>
      </c>
    </row>
    <row r="346" spans="1:2" x14ac:dyDescent="0.3">
      <c r="A346" s="8">
        <v>43291</v>
      </c>
      <c r="B346">
        <v>1389.2</v>
      </c>
    </row>
    <row r="347" spans="1:2" x14ac:dyDescent="0.3">
      <c r="A347" s="8">
        <v>43290</v>
      </c>
      <c r="B347">
        <v>1735.7</v>
      </c>
    </row>
    <row r="348" spans="1:2" x14ac:dyDescent="0.3">
      <c r="A348" s="8">
        <v>43287</v>
      </c>
      <c r="B348">
        <v>1692.6</v>
      </c>
    </row>
    <row r="349" spans="1:2" x14ac:dyDescent="0.3">
      <c r="A349" s="8">
        <v>43286</v>
      </c>
      <c r="B349">
        <v>1660</v>
      </c>
    </row>
    <row r="350" spans="1:2" x14ac:dyDescent="0.3">
      <c r="A350" s="8">
        <v>43285</v>
      </c>
      <c r="B350">
        <v>2357.9</v>
      </c>
    </row>
    <row r="351" spans="1:2" x14ac:dyDescent="0.3">
      <c r="A351" s="8">
        <v>43284</v>
      </c>
      <c r="B351">
        <v>2390.3000000000002</v>
      </c>
    </row>
    <row r="352" spans="1:2" x14ac:dyDescent="0.3">
      <c r="A352" s="8">
        <v>43283</v>
      </c>
      <c r="B352">
        <v>2345.6</v>
      </c>
    </row>
    <row r="353" spans="1:2" x14ac:dyDescent="0.3">
      <c r="A353" s="8">
        <v>43280</v>
      </c>
      <c r="B353">
        <v>2474.3000000000002</v>
      </c>
    </row>
    <row r="354" spans="1:2" x14ac:dyDescent="0.3">
      <c r="A354" s="8">
        <v>43279</v>
      </c>
      <c r="B354">
        <v>2461.6999999999998</v>
      </c>
    </row>
    <row r="355" spans="1:2" x14ac:dyDescent="0.3">
      <c r="A355" s="8">
        <v>43278</v>
      </c>
      <c r="B355">
        <v>1884.8</v>
      </c>
    </row>
    <row r="356" spans="1:2" x14ac:dyDescent="0.3">
      <c r="A356" s="8">
        <v>43277</v>
      </c>
      <c r="B356">
        <v>1774.6</v>
      </c>
    </row>
    <row r="357" spans="1:2" x14ac:dyDescent="0.3">
      <c r="A357" s="8">
        <v>43276</v>
      </c>
      <c r="B357">
        <v>2536.9</v>
      </c>
    </row>
    <row r="358" spans="1:2" x14ac:dyDescent="0.3">
      <c r="A358" s="8">
        <v>43273</v>
      </c>
      <c r="B358">
        <v>2336.3000000000002</v>
      </c>
    </row>
    <row r="359" spans="1:2" x14ac:dyDescent="0.3">
      <c r="A359" s="8">
        <v>43272</v>
      </c>
      <c r="B359">
        <v>2256.1999999999998</v>
      </c>
    </row>
    <row r="360" spans="1:2" x14ac:dyDescent="0.3">
      <c r="A360" s="8">
        <v>43271</v>
      </c>
      <c r="B360">
        <v>2043.4</v>
      </c>
    </row>
    <row r="361" spans="1:2" x14ac:dyDescent="0.3">
      <c r="A361" s="8">
        <v>43270</v>
      </c>
      <c r="B361">
        <v>1957.4</v>
      </c>
    </row>
    <row r="362" spans="1:2" x14ac:dyDescent="0.3">
      <c r="A362" s="8">
        <v>43269</v>
      </c>
      <c r="B362">
        <v>2050.5</v>
      </c>
    </row>
    <row r="363" spans="1:2" x14ac:dyDescent="0.3">
      <c r="A363" s="8">
        <v>43266</v>
      </c>
      <c r="B363">
        <v>2132.4</v>
      </c>
    </row>
    <row r="364" spans="1:2" x14ac:dyDescent="0.3">
      <c r="A364" s="8">
        <v>43265</v>
      </c>
      <c r="B364">
        <v>2230.1999999999998</v>
      </c>
    </row>
    <row r="365" spans="1:2" x14ac:dyDescent="0.3">
      <c r="A365" s="8">
        <v>43264</v>
      </c>
      <c r="B365">
        <v>2261</v>
      </c>
    </row>
    <row r="366" spans="1:2" x14ac:dyDescent="0.3">
      <c r="A366" s="8">
        <v>43260</v>
      </c>
      <c r="B366">
        <v>2166.4</v>
      </c>
    </row>
    <row r="367" spans="1:2" x14ac:dyDescent="0.3">
      <c r="A367" s="8">
        <v>43259</v>
      </c>
      <c r="B367">
        <v>2192.9</v>
      </c>
    </row>
    <row r="368" spans="1:2" x14ac:dyDescent="0.3">
      <c r="A368" s="8">
        <v>43258</v>
      </c>
      <c r="B368">
        <v>2139.6</v>
      </c>
    </row>
    <row r="369" spans="1:2" x14ac:dyDescent="0.3">
      <c r="A369" s="8">
        <v>43257</v>
      </c>
      <c r="B369">
        <v>1477.7</v>
      </c>
    </row>
    <row r="370" spans="1:2" x14ac:dyDescent="0.3">
      <c r="A370" s="8">
        <v>43256</v>
      </c>
      <c r="B370">
        <v>1644.7</v>
      </c>
    </row>
    <row r="371" spans="1:2" x14ac:dyDescent="0.3">
      <c r="A371" s="8">
        <v>43255</v>
      </c>
      <c r="B371">
        <v>2337.4</v>
      </c>
    </row>
    <row r="372" spans="1:2" x14ac:dyDescent="0.3">
      <c r="A372" s="8">
        <v>43252</v>
      </c>
      <c r="B372">
        <v>2102.6</v>
      </c>
    </row>
    <row r="373" spans="1:2" x14ac:dyDescent="0.3">
      <c r="A373" s="8">
        <v>43251</v>
      </c>
      <c r="B373">
        <v>2075.1</v>
      </c>
    </row>
    <row r="374" spans="1:2" x14ac:dyDescent="0.3">
      <c r="A374" s="8">
        <v>43250</v>
      </c>
      <c r="B374">
        <v>2018.7</v>
      </c>
    </row>
    <row r="375" spans="1:2" x14ac:dyDescent="0.3">
      <c r="A375" s="8">
        <v>43249</v>
      </c>
      <c r="B375">
        <v>1844.7</v>
      </c>
    </row>
    <row r="376" spans="1:2" x14ac:dyDescent="0.3">
      <c r="A376" s="8">
        <v>43248</v>
      </c>
      <c r="B376">
        <v>2075.1999999999998</v>
      </c>
    </row>
    <row r="377" spans="1:2" x14ac:dyDescent="0.3">
      <c r="A377" s="8">
        <v>43245</v>
      </c>
      <c r="B377">
        <v>2215.1</v>
      </c>
    </row>
    <row r="378" spans="1:2" x14ac:dyDescent="0.3">
      <c r="A378" s="8">
        <v>43244</v>
      </c>
      <c r="B378">
        <v>2279.1</v>
      </c>
    </row>
    <row r="379" spans="1:2" x14ac:dyDescent="0.3">
      <c r="A379" s="8">
        <v>43243</v>
      </c>
      <c r="B379">
        <v>2203.6999999999998</v>
      </c>
    </row>
    <row r="380" spans="1:2" x14ac:dyDescent="0.3">
      <c r="A380" s="8">
        <v>43242</v>
      </c>
      <c r="B380">
        <v>2125.1</v>
      </c>
    </row>
    <row r="381" spans="1:2" x14ac:dyDescent="0.3">
      <c r="A381" s="8">
        <v>43241</v>
      </c>
      <c r="B381">
        <v>2061.5</v>
      </c>
    </row>
    <row r="382" spans="1:2" x14ac:dyDescent="0.3">
      <c r="A382" s="8">
        <v>43238</v>
      </c>
      <c r="B382">
        <v>1982</v>
      </c>
    </row>
    <row r="383" spans="1:2" x14ac:dyDescent="0.3">
      <c r="A383" s="8">
        <v>43237</v>
      </c>
      <c r="B383">
        <v>2030</v>
      </c>
    </row>
    <row r="384" spans="1:2" x14ac:dyDescent="0.3">
      <c r="A384" s="8">
        <v>43236</v>
      </c>
      <c r="B384">
        <v>1965.8</v>
      </c>
    </row>
    <row r="385" spans="1:2" x14ac:dyDescent="0.3">
      <c r="A385" s="8">
        <v>43235</v>
      </c>
      <c r="B385">
        <v>1949.5</v>
      </c>
    </row>
    <row r="386" spans="1:2" x14ac:dyDescent="0.3">
      <c r="A386" s="8">
        <v>43234</v>
      </c>
      <c r="B386">
        <v>2320.1999999999998</v>
      </c>
    </row>
    <row r="387" spans="1:2" x14ac:dyDescent="0.3">
      <c r="A387" s="8">
        <v>43231</v>
      </c>
      <c r="B387">
        <v>2295.9</v>
      </c>
    </row>
    <row r="388" spans="1:2" x14ac:dyDescent="0.3">
      <c r="A388" s="8">
        <v>43230</v>
      </c>
      <c r="B388">
        <v>1404</v>
      </c>
    </row>
    <row r="389" spans="1:2" x14ac:dyDescent="0.3">
      <c r="A389" s="8">
        <v>43228</v>
      </c>
      <c r="B389">
        <v>1505.8</v>
      </c>
    </row>
    <row r="390" spans="1:2" x14ac:dyDescent="0.3">
      <c r="A390" s="8">
        <v>43227</v>
      </c>
      <c r="B390">
        <v>2210.4</v>
      </c>
    </row>
    <row r="391" spans="1:2" x14ac:dyDescent="0.3">
      <c r="A391" s="8">
        <v>43224</v>
      </c>
      <c r="B391">
        <v>2111.9</v>
      </c>
    </row>
    <row r="392" spans="1:2" x14ac:dyDescent="0.3">
      <c r="A392" s="8">
        <v>43223</v>
      </c>
      <c r="B392">
        <v>1862.6</v>
      </c>
    </row>
    <row r="393" spans="1:2" x14ac:dyDescent="0.3">
      <c r="A393" s="8">
        <v>43218</v>
      </c>
      <c r="B393">
        <v>1805</v>
      </c>
    </row>
    <row r="394" spans="1:2" x14ac:dyDescent="0.3">
      <c r="A394" s="8">
        <v>43217</v>
      </c>
      <c r="B394">
        <v>1876</v>
      </c>
    </row>
    <row r="395" spans="1:2" x14ac:dyDescent="0.3">
      <c r="A395" s="8">
        <v>43216</v>
      </c>
      <c r="B395">
        <v>1772.4</v>
      </c>
    </row>
    <row r="396" spans="1:2" x14ac:dyDescent="0.3">
      <c r="A396" s="8">
        <v>43215</v>
      </c>
      <c r="B396">
        <v>2082.6</v>
      </c>
    </row>
    <row r="397" spans="1:2" x14ac:dyDescent="0.3">
      <c r="A397" s="8">
        <v>43214</v>
      </c>
      <c r="B397">
        <v>2196.6</v>
      </c>
    </row>
    <row r="398" spans="1:2" x14ac:dyDescent="0.3">
      <c r="A398" s="8">
        <v>43213</v>
      </c>
      <c r="B398">
        <v>2370.6999999999998</v>
      </c>
    </row>
    <row r="399" spans="1:2" x14ac:dyDescent="0.3">
      <c r="A399" s="8">
        <v>43210</v>
      </c>
      <c r="B399">
        <v>2292.9</v>
      </c>
    </row>
    <row r="400" spans="1:2" x14ac:dyDescent="0.3">
      <c r="A400" s="8">
        <v>43209</v>
      </c>
      <c r="B400">
        <v>2232.9</v>
      </c>
    </row>
    <row r="401" spans="1:2" x14ac:dyDescent="0.3">
      <c r="A401" s="8">
        <v>43208</v>
      </c>
      <c r="B401">
        <v>2068</v>
      </c>
    </row>
    <row r="402" spans="1:2" x14ac:dyDescent="0.3">
      <c r="A402" s="8">
        <v>43207</v>
      </c>
      <c r="B402">
        <v>1979.8</v>
      </c>
    </row>
    <row r="403" spans="1:2" x14ac:dyDescent="0.3">
      <c r="A403" s="8">
        <v>43206</v>
      </c>
      <c r="B403">
        <v>2134.3000000000002</v>
      </c>
    </row>
    <row r="404" spans="1:2" x14ac:dyDescent="0.3">
      <c r="A404" s="8">
        <v>43203</v>
      </c>
      <c r="B404">
        <v>2200.5</v>
      </c>
    </row>
    <row r="405" spans="1:2" x14ac:dyDescent="0.3">
      <c r="A405" s="8">
        <v>43202</v>
      </c>
      <c r="B405">
        <v>2165.5</v>
      </c>
    </row>
    <row r="406" spans="1:2" x14ac:dyDescent="0.3">
      <c r="A406" s="8">
        <v>43201</v>
      </c>
      <c r="B406">
        <v>1862</v>
      </c>
    </row>
    <row r="407" spans="1:2" x14ac:dyDescent="0.3">
      <c r="A407" s="8">
        <v>43200</v>
      </c>
      <c r="B407">
        <v>1758.8</v>
      </c>
    </row>
    <row r="408" spans="1:2" x14ac:dyDescent="0.3">
      <c r="A408" s="8">
        <v>43199</v>
      </c>
      <c r="B408">
        <v>1923.2</v>
      </c>
    </row>
    <row r="409" spans="1:2" x14ac:dyDescent="0.3">
      <c r="A409" s="8">
        <v>43196</v>
      </c>
      <c r="B409">
        <v>1758.8</v>
      </c>
    </row>
    <row r="410" spans="1:2" x14ac:dyDescent="0.3">
      <c r="A410" s="8">
        <v>43195</v>
      </c>
      <c r="B410">
        <v>1960.6</v>
      </c>
    </row>
    <row r="411" spans="1:2" x14ac:dyDescent="0.3">
      <c r="A411" s="8">
        <v>43194</v>
      </c>
      <c r="B411">
        <v>2188</v>
      </c>
    </row>
    <row r="412" spans="1:2" x14ac:dyDescent="0.3">
      <c r="A412" s="8">
        <v>43193</v>
      </c>
      <c r="B412">
        <v>2181.4</v>
      </c>
    </row>
    <row r="413" spans="1:2" x14ac:dyDescent="0.3">
      <c r="A413" s="8">
        <v>43192</v>
      </c>
      <c r="B413">
        <v>1824.1</v>
      </c>
    </row>
    <row r="414" spans="1:2" x14ac:dyDescent="0.3">
      <c r="A414" s="8">
        <v>43189</v>
      </c>
      <c r="B414">
        <v>2136.1999999999998</v>
      </c>
    </row>
    <row r="415" spans="1:2" x14ac:dyDescent="0.3">
      <c r="A415" s="8">
        <v>43188</v>
      </c>
      <c r="B415">
        <v>1952.2</v>
      </c>
    </row>
    <row r="416" spans="1:2" x14ac:dyDescent="0.3">
      <c r="A416" s="8">
        <v>43187</v>
      </c>
      <c r="B416">
        <v>1778.9</v>
      </c>
    </row>
    <row r="417" spans="1:2" x14ac:dyDescent="0.3">
      <c r="A417" s="8">
        <v>43186</v>
      </c>
      <c r="B417">
        <v>1653.6</v>
      </c>
    </row>
    <row r="418" spans="1:2" x14ac:dyDescent="0.3">
      <c r="A418" s="8">
        <v>43185</v>
      </c>
      <c r="B418">
        <v>2246</v>
      </c>
    </row>
    <row r="419" spans="1:2" x14ac:dyDescent="0.3">
      <c r="A419" s="8">
        <v>43182</v>
      </c>
      <c r="B419">
        <v>1777.4</v>
      </c>
    </row>
    <row r="420" spans="1:2" x14ac:dyDescent="0.3">
      <c r="A420" s="8">
        <v>43181</v>
      </c>
      <c r="B420">
        <v>1955.5</v>
      </c>
    </row>
    <row r="421" spans="1:2" x14ac:dyDescent="0.3">
      <c r="A421" s="8">
        <v>43180</v>
      </c>
      <c r="B421">
        <v>2004.1</v>
      </c>
    </row>
    <row r="422" spans="1:2" x14ac:dyDescent="0.3">
      <c r="A422" s="8">
        <v>43179</v>
      </c>
      <c r="B422">
        <v>1933.5</v>
      </c>
    </row>
    <row r="423" spans="1:2" x14ac:dyDescent="0.3">
      <c r="A423" s="8">
        <v>43178</v>
      </c>
      <c r="B423">
        <v>1927.5</v>
      </c>
    </row>
    <row r="424" spans="1:2" x14ac:dyDescent="0.3">
      <c r="A424" s="8">
        <v>43175</v>
      </c>
      <c r="B424">
        <v>2502.8000000000002</v>
      </c>
    </row>
    <row r="425" spans="1:2" x14ac:dyDescent="0.3">
      <c r="A425" s="8">
        <v>43174</v>
      </c>
      <c r="B425">
        <v>2042.2</v>
      </c>
    </row>
    <row r="426" spans="1:2" x14ac:dyDescent="0.3">
      <c r="A426" s="8">
        <v>43173</v>
      </c>
      <c r="B426">
        <v>1916.3</v>
      </c>
    </row>
    <row r="427" spans="1:2" x14ac:dyDescent="0.3">
      <c r="A427" s="8">
        <v>43172</v>
      </c>
      <c r="B427">
        <v>2094.8000000000002</v>
      </c>
    </row>
    <row r="428" spans="1:2" x14ac:dyDescent="0.3">
      <c r="A428" s="8">
        <v>43171</v>
      </c>
      <c r="B428">
        <v>2328.1</v>
      </c>
    </row>
    <row r="429" spans="1:2" x14ac:dyDescent="0.3">
      <c r="A429" s="8">
        <v>43166</v>
      </c>
      <c r="B429">
        <v>1520.1</v>
      </c>
    </row>
    <row r="430" spans="1:2" x14ac:dyDescent="0.3">
      <c r="A430" s="8">
        <v>43165</v>
      </c>
      <c r="B430">
        <v>1753</v>
      </c>
    </row>
    <row r="431" spans="1:2" x14ac:dyDescent="0.3">
      <c r="A431" s="8">
        <v>43164</v>
      </c>
      <c r="B431">
        <v>2154.4</v>
      </c>
    </row>
    <row r="432" spans="1:2" x14ac:dyDescent="0.3">
      <c r="A432" s="8">
        <v>43161</v>
      </c>
      <c r="B432">
        <v>2016.4</v>
      </c>
    </row>
    <row r="433" spans="1:2" x14ac:dyDescent="0.3">
      <c r="A433" s="8">
        <v>43160</v>
      </c>
      <c r="B433">
        <v>1813.2</v>
      </c>
    </row>
    <row r="434" spans="1:2" x14ac:dyDescent="0.3">
      <c r="A434" s="8">
        <v>43159</v>
      </c>
      <c r="B434">
        <v>2265</v>
      </c>
    </row>
    <row r="435" spans="1:2" x14ac:dyDescent="0.3">
      <c r="A435" s="8">
        <v>43158</v>
      </c>
      <c r="B435">
        <v>2113.6999999999998</v>
      </c>
    </row>
    <row r="436" spans="1:2" x14ac:dyDescent="0.3">
      <c r="A436" s="8">
        <v>43157</v>
      </c>
      <c r="B436">
        <v>2511.6</v>
      </c>
    </row>
    <row r="437" spans="1:2" x14ac:dyDescent="0.3">
      <c r="A437" s="8">
        <v>43153</v>
      </c>
      <c r="B437">
        <v>2477.3000000000002</v>
      </c>
    </row>
    <row r="438" spans="1:2" x14ac:dyDescent="0.3">
      <c r="A438" s="8">
        <v>43152</v>
      </c>
      <c r="B438">
        <v>1804.7</v>
      </c>
    </row>
    <row r="439" spans="1:2" x14ac:dyDescent="0.3">
      <c r="A439" s="8">
        <v>43151</v>
      </c>
      <c r="B439">
        <v>1688.9</v>
      </c>
    </row>
    <row r="440" spans="1:2" x14ac:dyDescent="0.3">
      <c r="A440" s="8">
        <v>43150</v>
      </c>
      <c r="B440">
        <v>1610.5</v>
      </c>
    </row>
    <row r="441" spans="1:2" x14ac:dyDescent="0.3">
      <c r="A441" s="8">
        <v>43147</v>
      </c>
      <c r="B441">
        <v>1549.9</v>
      </c>
    </row>
    <row r="442" spans="1:2" x14ac:dyDescent="0.3">
      <c r="A442" s="8">
        <v>43146</v>
      </c>
      <c r="B442">
        <v>1634.3</v>
      </c>
    </row>
    <row r="443" spans="1:2" x14ac:dyDescent="0.3">
      <c r="A443" s="8">
        <v>43145</v>
      </c>
      <c r="B443">
        <v>2117.5</v>
      </c>
    </row>
    <row r="444" spans="1:2" x14ac:dyDescent="0.3">
      <c r="A444" s="8">
        <v>43144</v>
      </c>
      <c r="B444">
        <v>2106.3000000000002</v>
      </c>
    </row>
    <row r="445" spans="1:2" x14ac:dyDescent="0.3">
      <c r="A445" s="8">
        <v>43143</v>
      </c>
      <c r="B445">
        <v>2008.1</v>
      </c>
    </row>
    <row r="446" spans="1:2" x14ac:dyDescent="0.3">
      <c r="A446" s="8">
        <v>43140</v>
      </c>
      <c r="B446">
        <v>1932.8</v>
      </c>
    </row>
    <row r="447" spans="1:2" x14ac:dyDescent="0.3">
      <c r="A447" s="8">
        <v>43139</v>
      </c>
      <c r="B447">
        <v>1873.6</v>
      </c>
    </row>
    <row r="448" spans="1:2" x14ac:dyDescent="0.3">
      <c r="A448" s="8">
        <v>43138</v>
      </c>
      <c r="B448">
        <v>1466.7</v>
      </c>
    </row>
    <row r="449" spans="1:2" x14ac:dyDescent="0.3">
      <c r="A449" s="8">
        <v>43137</v>
      </c>
      <c r="B449">
        <v>1483.2</v>
      </c>
    </row>
    <row r="450" spans="1:2" x14ac:dyDescent="0.3">
      <c r="A450" s="8">
        <v>43136</v>
      </c>
      <c r="B450">
        <v>1559.1</v>
      </c>
    </row>
    <row r="451" spans="1:2" x14ac:dyDescent="0.3">
      <c r="A451" s="8">
        <v>43133</v>
      </c>
      <c r="B451">
        <v>1427.9</v>
      </c>
    </row>
    <row r="452" spans="1:2" x14ac:dyDescent="0.3">
      <c r="A452" s="8">
        <v>43132</v>
      </c>
      <c r="B452">
        <v>1906.2</v>
      </c>
    </row>
    <row r="453" spans="1:2" x14ac:dyDescent="0.3">
      <c r="A453" s="8">
        <v>43131</v>
      </c>
      <c r="B453">
        <v>1846.5</v>
      </c>
    </row>
    <row r="454" spans="1:2" x14ac:dyDescent="0.3">
      <c r="A454" s="8">
        <v>43130</v>
      </c>
      <c r="B454">
        <v>1354.4</v>
      </c>
    </row>
    <row r="455" spans="1:2" x14ac:dyDescent="0.3">
      <c r="A455" s="8">
        <v>43129</v>
      </c>
      <c r="B455">
        <v>1466.7</v>
      </c>
    </row>
    <row r="456" spans="1:2" x14ac:dyDescent="0.3">
      <c r="A456" s="8">
        <v>43126</v>
      </c>
      <c r="B456">
        <v>1256.8</v>
      </c>
    </row>
    <row r="457" spans="1:2" x14ac:dyDescent="0.3">
      <c r="A457" s="8">
        <v>43125</v>
      </c>
      <c r="B457">
        <v>1856.9</v>
      </c>
    </row>
    <row r="458" spans="1:2" x14ac:dyDescent="0.3">
      <c r="A458" s="8">
        <v>43124</v>
      </c>
      <c r="B458">
        <v>2282</v>
      </c>
    </row>
    <row r="459" spans="1:2" x14ac:dyDescent="0.3">
      <c r="A459" s="8">
        <v>43123</v>
      </c>
      <c r="B459">
        <v>2235.6</v>
      </c>
    </row>
    <row r="460" spans="1:2" x14ac:dyDescent="0.3">
      <c r="A460" s="8">
        <v>43122</v>
      </c>
      <c r="B460">
        <v>2181.4</v>
      </c>
    </row>
    <row r="461" spans="1:2" x14ac:dyDescent="0.3">
      <c r="A461" s="8">
        <v>43119</v>
      </c>
      <c r="B461">
        <v>2078.6999999999998</v>
      </c>
    </row>
    <row r="462" spans="1:2" x14ac:dyDescent="0.3">
      <c r="A462" s="8">
        <v>43118</v>
      </c>
      <c r="B462">
        <v>2053.1</v>
      </c>
    </row>
    <row r="463" spans="1:2" x14ac:dyDescent="0.3">
      <c r="A463" s="8">
        <v>43117</v>
      </c>
      <c r="B463">
        <v>2878.4</v>
      </c>
    </row>
    <row r="464" spans="1:2" x14ac:dyDescent="0.3">
      <c r="A464" s="8">
        <v>43116</v>
      </c>
      <c r="B464">
        <v>2656.8</v>
      </c>
    </row>
    <row r="465" spans="1:2" x14ac:dyDescent="0.3">
      <c r="A465" s="8">
        <v>43115</v>
      </c>
      <c r="B465">
        <v>2756.7</v>
      </c>
    </row>
    <row r="466" spans="1:2" x14ac:dyDescent="0.3">
      <c r="A466" s="8">
        <v>43112</v>
      </c>
      <c r="B466">
        <v>2814.7</v>
      </c>
    </row>
    <row r="467" spans="1:2" x14ac:dyDescent="0.3">
      <c r="A467" s="8">
        <v>43111</v>
      </c>
      <c r="B467">
        <v>2821.3</v>
      </c>
    </row>
    <row r="468" spans="1:2" x14ac:dyDescent="0.3">
      <c r="A468" s="8">
        <v>43110</v>
      </c>
      <c r="B468">
        <v>1413.6</v>
      </c>
    </row>
    <row r="469" spans="1:2" x14ac:dyDescent="0.3">
      <c r="A469" s="8">
        <v>43109</v>
      </c>
      <c r="B469">
        <v>2180.9</v>
      </c>
    </row>
    <row r="470" spans="1:2" x14ac:dyDescent="0.3">
      <c r="A470" s="8">
        <v>43101</v>
      </c>
      <c r="B470">
        <v>1930.7</v>
      </c>
    </row>
    <row r="471" spans="1:2" x14ac:dyDescent="0.3">
      <c r="A471" s="8">
        <v>43098</v>
      </c>
      <c r="B471">
        <v>2224</v>
      </c>
    </row>
    <row r="472" spans="1:2" x14ac:dyDescent="0.3">
      <c r="A472" s="8">
        <v>43097</v>
      </c>
      <c r="B472">
        <v>2427.3000000000002</v>
      </c>
    </row>
    <row r="473" spans="1:2" x14ac:dyDescent="0.3">
      <c r="A473" s="8">
        <v>43096</v>
      </c>
      <c r="B473">
        <v>2396.1999999999998</v>
      </c>
    </row>
    <row r="474" spans="1:2" x14ac:dyDescent="0.3">
      <c r="A474" s="8">
        <v>43095</v>
      </c>
      <c r="B474">
        <v>1752</v>
      </c>
    </row>
    <row r="475" spans="1:2" x14ac:dyDescent="0.3">
      <c r="A475" s="8">
        <v>43094</v>
      </c>
      <c r="B475">
        <v>2205.1999999999998</v>
      </c>
    </row>
    <row r="476" spans="1:2" x14ac:dyDescent="0.3">
      <c r="A476" s="8">
        <v>43091</v>
      </c>
      <c r="B476">
        <v>2413.6999999999998</v>
      </c>
    </row>
    <row r="477" spans="1:2" x14ac:dyDescent="0.3">
      <c r="A477" s="8">
        <v>43090</v>
      </c>
      <c r="B477">
        <v>2242</v>
      </c>
    </row>
    <row r="478" spans="1:2" x14ac:dyDescent="0.3">
      <c r="A478" s="8">
        <v>43089</v>
      </c>
      <c r="B478">
        <v>2401.6</v>
      </c>
    </row>
    <row r="479" spans="1:2" x14ac:dyDescent="0.3">
      <c r="A479" s="8">
        <v>43088</v>
      </c>
      <c r="B479">
        <v>2340.8000000000002</v>
      </c>
    </row>
    <row r="480" spans="1:2" x14ac:dyDescent="0.3">
      <c r="A480" s="8">
        <v>43087</v>
      </c>
      <c r="B480">
        <v>2016.1</v>
      </c>
    </row>
    <row r="481" spans="1:2" x14ac:dyDescent="0.3">
      <c r="A481" s="8">
        <v>43084</v>
      </c>
      <c r="B481">
        <v>2000</v>
      </c>
    </row>
    <row r="482" spans="1:2" x14ac:dyDescent="0.3">
      <c r="A482" s="8">
        <v>43083</v>
      </c>
      <c r="B482">
        <v>1933.2</v>
      </c>
    </row>
    <row r="483" spans="1:2" x14ac:dyDescent="0.3">
      <c r="A483" s="8">
        <v>43082</v>
      </c>
      <c r="B483">
        <v>2240.5</v>
      </c>
    </row>
    <row r="484" spans="1:2" x14ac:dyDescent="0.3">
      <c r="A484" s="8">
        <v>43081</v>
      </c>
      <c r="B484">
        <v>2161.8000000000002</v>
      </c>
    </row>
    <row r="485" spans="1:2" x14ac:dyDescent="0.3">
      <c r="A485" s="8">
        <v>43080</v>
      </c>
      <c r="B485">
        <v>2672.2</v>
      </c>
    </row>
    <row r="486" spans="1:2" x14ac:dyDescent="0.3">
      <c r="A486" s="8">
        <v>43077</v>
      </c>
      <c r="B486">
        <v>2107.5</v>
      </c>
    </row>
    <row r="487" spans="1:2" x14ac:dyDescent="0.3">
      <c r="A487" s="8">
        <v>43076</v>
      </c>
      <c r="B487">
        <v>2077.4</v>
      </c>
    </row>
    <row r="488" spans="1:2" x14ac:dyDescent="0.3">
      <c r="A488" s="8">
        <v>43075</v>
      </c>
      <c r="B488">
        <v>1694.6</v>
      </c>
    </row>
    <row r="489" spans="1:2" x14ac:dyDescent="0.3">
      <c r="A489" s="8">
        <v>43074</v>
      </c>
      <c r="B489">
        <v>2088.6</v>
      </c>
    </row>
    <row r="490" spans="1:2" x14ac:dyDescent="0.3">
      <c r="A490" s="8">
        <v>43073</v>
      </c>
      <c r="B490">
        <v>2162.6</v>
      </c>
    </row>
    <row r="491" spans="1:2" x14ac:dyDescent="0.3">
      <c r="A491" s="8">
        <v>43070</v>
      </c>
      <c r="B491">
        <v>1854.1</v>
      </c>
    </row>
    <row r="492" spans="1:2" x14ac:dyDescent="0.3">
      <c r="A492" s="8">
        <v>43069</v>
      </c>
      <c r="B492">
        <v>2015.1</v>
      </c>
    </row>
    <row r="493" spans="1:2" x14ac:dyDescent="0.3">
      <c r="A493" s="8">
        <v>43068</v>
      </c>
      <c r="B493">
        <v>1500</v>
      </c>
    </row>
    <row r="494" spans="1:2" x14ac:dyDescent="0.3">
      <c r="A494" s="8">
        <v>43067</v>
      </c>
      <c r="B494">
        <v>1414.8</v>
      </c>
    </row>
    <row r="495" spans="1:2" x14ac:dyDescent="0.3">
      <c r="A495" s="8">
        <v>43066</v>
      </c>
      <c r="B495">
        <v>1850</v>
      </c>
    </row>
    <row r="496" spans="1:2" x14ac:dyDescent="0.3">
      <c r="A496" s="8">
        <v>43063</v>
      </c>
      <c r="B496">
        <v>2003.8</v>
      </c>
    </row>
    <row r="497" spans="1:2" x14ac:dyDescent="0.3">
      <c r="A497" s="8">
        <v>43062</v>
      </c>
      <c r="B497">
        <v>2082.6999999999998</v>
      </c>
    </row>
    <row r="498" spans="1:2" x14ac:dyDescent="0.3">
      <c r="A498" s="8">
        <v>43061</v>
      </c>
      <c r="B498">
        <v>2172.6999999999998</v>
      </c>
    </row>
    <row r="499" spans="1:2" x14ac:dyDescent="0.3">
      <c r="A499" s="8">
        <v>43060</v>
      </c>
      <c r="B499">
        <v>2138.6999999999998</v>
      </c>
    </row>
    <row r="500" spans="1:2" x14ac:dyDescent="0.3">
      <c r="A500" s="8">
        <v>43059</v>
      </c>
      <c r="B500">
        <v>2022.6</v>
      </c>
    </row>
    <row r="501" spans="1:2" x14ac:dyDescent="0.3">
      <c r="A501" s="8">
        <v>43056</v>
      </c>
      <c r="B501">
        <v>1843.1</v>
      </c>
    </row>
    <row r="502" spans="1:2" x14ac:dyDescent="0.3">
      <c r="A502" s="8">
        <v>43055</v>
      </c>
      <c r="B502">
        <v>1724.6</v>
      </c>
    </row>
    <row r="503" spans="1:2" x14ac:dyDescent="0.3">
      <c r="A503" s="8">
        <v>43054</v>
      </c>
      <c r="B503">
        <v>2076.6</v>
      </c>
    </row>
    <row r="504" spans="1:2" x14ac:dyDescent="0.3">
      <c r="A504" s="8">
        <v>43053</v>
      </c>
      <c r="B504">
        <v>2046.7</v>
      </c>
    </row>
    <row r="505" spans="1:2" x14ac:dyDescent="0.3">
      <c r="A505" s="8">
        <v>43052</v>
      </c>
      <c r="B505">
        <v>2031.1</v>
      </c>
    </row>
    <row r="506" spans="1:2" x14ac:dyDescent="0.3">
      <c r="A506" s="8">
        <v>43049</v>
      </c>
      <c r="B506">
        <v>2165.1</v>
      </c>
    </row>
    <row r="507" spans="1:2" x14ac:dyDescent="0.3">
      <c r="A507" s="8">
        <v>43048</v>
      </c>
      <c r="B507">
        <v>2076.5</v>
      </c>
    </row>
    <row r="508" spans="1:2" x14ac:dyDescent="0.3">
      <c r="A508" s="8">
        <v>43047</v>
      </c>
      <c r="B508">
        <v>1382.7</v>
      </c>
    </row>
    <row r="509" spans="1:2" x14ac:dyDescent="0.3">
      <c r="A509" s="8">
        <v>43046</v>
      </c>
      <c r="B509">
        <v>2219.9</v>
      </c>
    </row>
    <row r="510" spans="1:2" x14ac:dyDescent="0.3">
      <c r="A510" s="8">
        <v>43042</v>
      </c>
      <c r="B510">
        <v>2248.3000000000002</v>
      </c>
    </row>
    <row r="511" spans="1:2" x14ac:dyDescent="0.3">
      <c r="A511" s="8">
        <v>43041</v>
      </c>
      <c r="B511">
        <v>1830.6</v>
      </c>
    </row>
    <row r="512" spans="1:2" x14ac:dyDescent="0.3">
      <c r="A512" s="8">
        <v>43040</v>
      </c>
      <c r="B512">
        <v>1807.2</v>
      </c>
    </row>
    <row r="513" spans="1:2" x14ac:dyDescent="0.3">
      <c r="A513" s="8">
        <v>43039</v>
      </c>
      <c r="B513">
        <v>1606.2</v>
      </c>
    </row>
    <row r="514" spans="1:2" x14ac:dyDescent="0.3">
      <c r="A514" s="8">
        <v>43038</v>
      </c>
      <c r="B514">
        <v>1692.1</v>
      </c>
    </row>
    <row r="515" spans="1:2" x14ac:dyDescent="0.3">
      <c r="A515" s="8">
        <v>43035</v>
      </c>
      <c r="B515">
        <v>1660.8</v>
      </c>
    </row>
    <row r="516" spans="1:2" x14ac:dyDescent="0.3">
      <c r="A516" s="8">
        <v>43034</v>
      </c>
      <c r="B516">
        <v>1679.2</v>
      </c>
    </row>
    <row r="517" spans="1:2" x14ac:dyDescent="0.3">
      <c r="A517" s="8">
        <v>43033</v>
      </c>
      <c r="B517">
        <v>1807.3</v>
      </c>
    </row>
    <row r="518" spans="1:2" x14ac:dyDescent="0.3">
      <c r="A518" s="8">
        <v>43032</v>
      </c>
      <c r="B518">
        <v>1940.7</v>
      </c>
    </row>
    <row r="519" spans="1:2" x14ac:dyDescent="0.3">
      <c r="A519" s="8">
        <v>43031</v>
      </c>
      <c r="B519">
        <v>2278.5</v>
      </c>
    </row>
    <row r="520" spans="1:2" x14ac:dyDescent="0.3">
      <c r="A520" s="8">
        <v>43028</v>
      </c>
      <c r="B520">
        <v>2152.4</v>
      </c>
    </row>
    <row r="521" spans="1:2" x14ac:dyDescent="0.3">
      <c r="A521" s="8">
        <v>43027</v>
      </c>
      <c r="B521">
        <v>2135.6999999999998</v>
      </c>
    </row>
    <row r="522" spans="1:2" x14ac:dyDescent="0.3">
      <c r="A522" s="8">
        <v>43026</v>
      </c>
      <c r="B522">
        <v>2103</v>
      </c>
    </row>
    <row r="523" spans="1:2" x14ac:dyDescent="0.3">
      <c r="A523" s="8">
        <v>43025</v>
      </c>
      <c r="B523">
        <v>2073.4</v>
      </c>
    </row>
    <row r="524" spans="1:2" x14ac:dyDescent="0.3">
      <c r="A524" s="8">
        <v>43024</v>
      </c>
      <c r="B524">
        <v>1940.5</v>
      </c>
    </row>
    <row r="525" spans="1:2" x14ac:dyDescent="0.3">
      <c r="A525" s="8">
        <v>43021</v>
      </c>
      <c r="B525">
        <v>1867.7</v>
      </c>
    </row>
    <row r="526" spans="1:2" x14ac:dyDescent="0.3">
      <c r="A526" s="8">
        <v>43020</v>
      </c>
      <c r="B526">
        <v>2365.3000000000002</v>
      </c>
    </row>
    <row r="527" spans="1:2" x14ac:dyDescent="0.3">
      <c r="A527" s="8">
        <v>43019</v>
      </c>
      <c r="B527">
        <v>2019.6</v>
      </c>
    </row>
    <row r="528" spans="1:2" x14ac:dyDescent="0.3">
      <c r="A528" s="8">
        <v>43018</v>
      </c>
      <c r="B528">
        <v>2225.1</v>
      </c>
    </row>
    <row r="529" spans="1:2" x14ac:dyDescent="0.3">
      <c r="A529" s="8">
        <v>43017</v>
      </c>
      <c r="B529">
        <v>2092.6</v>
      </c>
    </row>
    <row r="530" spans="1:2" x14ac:dyDescent="0.3">
      <c r="A530" s="8">
        <v>43014</v>
      </c>
      <c r="B530">
        <v>2320</v>
      </c>
    </row>
    <row r="531" spans="1:2" x14ac:dyDescent="0.3">
      <c r="A531" s="8">
        <v>43013</v>
      </c>
      <c r="B531">
        <v>2258.1999999999998</v>
      </c>
    </row>
    <row r="532" spans="1:2" x14ac:dyDescent="0.3">
      <c r="A532" s="8">
        <v>43012</v>
      </c>
      <c r="B532">
        <v>2335.9</v>
      </c>
    </row>
    <row r="533" spans="1:2" x14ac:dyDescent="0.3">
      <c r="A533" s="8">
        <v>43011</v>
      </c>
      <c r="B533">
        <v>2253.4</v>
      </c>
    </row>
    <row r="534" spans="1:2" x14ac:dyDescent="0.3">
      <c r="A534" s="8">
        <v>43010</v>
      </c>
      <c r="B534">
        <v>2225.1</v>
      </c>
    </row>
    <row r="535" spans="1:2" x14ac:dyDescent="0.3">
      <c r="A535" s="8">
        <v>43007</v>
      </c>
      <c r="B535">
        <v>1919.3</v>
      </c>
    </row>
    <row r="536" spans="1:2" x14ac:dyDescent="0.3">
      <c r="A536" s="8">
        <v>43006</v>
      </c>
      <c r="B536">
        <v>1889.1</v>
      </c>
    </row>
    <row r="537" spans="1:2" x14ac:dyDescent="0.3">
      <c r="A537" s="8">
        <v>43005</v>
      </c>
      <c r="B537">
        <v>1853.6</v>
      </c>
    </row>
    <row r="538" spans="1:2" x14ac:dyDescent="0.3">
      <c r="A538" s="8">
        <v>43004</v>
      </c>
      <c r="B538">
        <v>1965.8</v>
      </c>
    </row>
    <row r="539" spans="1:2" x14ac:dyDescent="0.3">
      <c r="A539" s="8">
        <v>43003</v>
      </c>
      <c r="B539">
        <v>2394.4</v>
      </c>
    </row>
    <row r="540" spans="1:2" x14ac:dyDescent="0.3">
      <c r="A540" s="8">
        <v>43000</v>
      </c>
      <c r="B540">
        <v>2396.3000000000002</v>
      </c>
    </row>
    <row r="541" spans="1:2" x14ac:dyDescent="0.3">
      <c r="A541" s="8">
        <v>42999</v>
      </c>
      <c r="B541">
        <v>2389.6</v>
      </c>
    </row>
    <row r="542" spans="1:2" x14ac:dyDescent="0.3">
      <c r="A542" s="8">
        <v>42998</v>
      </c>
      <c r="B542">
        <v>1771.3</v>
      </c>
    </row>
    <row r="543" spans="1:2" x14ac:dyDescent="0.3">
      <c r="A543" s="8">
        <v>42997</v>
      </c>
      <c r="B543">
        <v>2184.8000000000002</v>
      </c>
    </row>
    <row r="544" spans="1:2" x14ac:dyDescent="0.3">
      <c r="A544" s="8">
        <v>42996</v>
      </c>
      <c r="B544">
        <v>1342.1</v>
      </c>
    </row>
    <row r="545" spans="1:2" x14ac:dyDescent="0.3">
      <c r="A545" s="8">
        <v>42993</v>
      </c>
      <c r="B545">
        <v>1230.5</v>
      </c>
    </row>
    <row r="546" spans="1:2" x14ac:dyDescent="0.3">
      <c r="A546" s="8">
        <v>42992</v>
      </c>
      <c r="B546">
        <v>1592.2</v>
      </c>
    </row>
    <row r="547" spans="1:2" x14ac:dyDescent="0.3">
      <c r="A547" s="8">
        <v>42991</v>
      </c>
      <c r="B547">
        <v>1697.6</v>
      </c>
    </row>
    <row r="548" spans="1:2" x14ac:dyDescent="0.3">
      <c r="A548" s="8">
        <v>42990</v>
      </c>
      <c r="B548">
        <v>1765.5</v>
      </c>
    </row>
    <row r="549" spans="1:2" x14ac:dyDescent="0.3">
      <c r="A549" s="8">
        <v>42989</v>
      </c>
      <c r="B549">
        <v>1819.6</v>
      </c>
    </row>
    <row r="550" spans="1:2" x14ac:dyDescent="0.3">
      <c r="A550" s="8">
        <v>42986</v>
      </c>
      <c r="B550">
        <v>1783.1</v>
      </c>
    </row>
    <row r="551" spans="1:2" x14ac:dyDescent="0.3">
      <c r="A551" s="8">
        <v>42985</v>
      </c>
      <c r="B551">
        <v>1824.9</v>
      </c>
    </row>
    <row r="552" spans="1:2" x14ac:dyDescent="0.3">
      <c r="A552" s="8">
        <v>42984</v>
      </c>
      <c r="B552">
        <v>1757.4</v>
      </c>
    </row>
    <row r="553" spans="1:2" x14ac:dyDescent="0.3">
      <c r="A553" s="8">
        <v>42983</v>
      </c>
      <c r="B553">
        <v>1950.9</v>
      </c>
    </row>
    <row r="554" spans="1:2" x14ac:dyDescent="0.3">
      <c r="A554" s="8">
        <v>42982</v>
      </c>
      <c r="B554">
        <v>1948.6</v>
      </c>
    </row>
    <row r="555" spans="1:2" x14ac:dyDescent="0.3">
      <c r="A555" s="8">
        <v>42979</v>
      </c>
      <c r="B555">
        <v>1928.9</v>
      </c>
    </row>
    <row r="556" spans="1:2" x14ac:dyDescent="0.3">
      <c r="A556" s="8">
        <v>42978</v>
      </c>
      <c r="B556">
        <v>2038.4</v>
      </c>
    </row>
    <row r="557" spans="1:2" x14ac:dyDescent="0.3">
      <c r="A557" s="8">
        <v>42977</v>
      </c>
      <c r="B557">
        <v>1842.6</v>
      </c>
    </row>
    <row r="558" spans="1:2" x14ac:dyDescent="0.3">
      <c r="A558" s="8">
        <v>42976</v>
      </c>
      <c r="B558">
        <v>1595.8</v>
      </c>
    </row>
    <row r="559" spans="1:2" x14ac:dyDescent="0.3">
      <c r="A559" s="8">
        <v>42975</v>
      </c>
      <c r="B559">
        <v>1490.2</v>
      </c>
    </row>
    <row r="560" spans="1:2" x14ac:dyDescent="0.3">
      <c r="A560" s="8">
        <v>42972</v>
      </c>
      <c r="B560">
        <v>1928.7</v>
      </c>
    </row>
    <row r="561" spans="1:2" x14ac:dyDescent="0.3">
      <c r="A561" s="8">
        <v>42971</v>
      </c>
      <c r="B561">
        <v>1992.3</v>
      </c>
    </row>
    <row r="562" spans="1:2" x14ac:dyDescent="0.3">
      <c r="A562" s="8">
        <v>42970</v>
      </c>
      <c r="B562">
        <v>2251.9</v>
      </c>
    </row>
    <row r="563" spans="1:2" x14ac:dyDescent="0.3">
      <c r="A563" s="8">
        <v>42969</v>
      </c>
      <c r="B563">
        <v>2097</v>
      </c>
    </row>
    <row r="564" spans="1:2" x14ac:dyDescent="0.3">
      <c r="A564" s="8">
        <v>42968</v>
      </c>
      <c r="B564">
        <v>2043.1</v>
      </c>
    </row>
    <row r="565" spans="1:2" x14ac:dyDescent="0.3">
      <c r="A565" s="8">
        <v>42965</v>
      </c>
      <c r="B565">
        <v>2282.1999999999998</v>
      </c>
    </row>
    <row r="566" spans="1:2" x14ac:dyDescent="0.3">
      <c r="A566" s="8">
        <v>42964</v>
      </c>
      <c r="B566">
        <v>2026</v>
      </c>
    </row>
    <row r="567" spans="1:2" x14ac:dyDescent="0.3">
      <c r="A567" s="8">
        <v>42963</v>
      </c>
      <c r="B567">
        <v>2125.9</v>
      </c>
    </row>
    <row r="568" spans="1:2" x14ac:dyDescent="0.3">
      <c r="A568" s="8">
        <v>42962</v>
      </c>
      <c r="B568">
        <v>2190.4</v>
      </c>
    </row>
    <row r="569" spans="1:2" x14ac:dyDescent="0.3">
      <c r="A569" s="8">
        <v>42961</v>
      </c>
      <c r="B569">
        <v>2229.4</v>
      </c>
    </row>
    <row r="570" spans="1:2" x14ac:dyDescent="0.3">
      <c r="A570" s="8">
        <v>42958</v>
      </c>
      <c r="B570">
        <v>2162.1</v>
      </c>
    </row>
    <row r="571" spans="1:2" x14ac:dyDescent="0.3">
      <c r="A571" s="8">
        <v>42957</v>
      </c>
      <c r="B571">
        <v>2220.3000000000002</v>
      </c>
    </row>
    <row r="572" spans="1:2" x14ac:dyDescent="0.3">
      <c r="A572" s="8">
        <v>42956</v>
      </c>
      <c r="B572">
        <v>1326.1</v>
      </c>
    </row>
    <row r="573" spans="1:2" x14ac:dyDescent="0.3">
      <c r="A573" s="8">
        <v>42955</v>
      </c>
      <c r="B573">
        <v>1533.2</v>
      </c>
    </row>
    <row r="574" spans="1:2" x14ac:dyDescent="0.3">
      <c r="A574" s="8">
        <v>42954</v>
      </c>
      <c r="B574">
        <v>1749.1</v>
      </c>
    </row>
    <row r="575" spans="1:2" x14ac:dyDescent="0.3">
      <c r="A575" s="8">
        <v>42951</v>
      </c>
      <c r="B575">
        <v>1981.8</v>
      </c>
    </row>
    <row r="576" spans="1:2" x14ac:dyDescent="0.3">
      <c r="A576" s="8">
        <v>42950</v>
      </c>
      <c r="B576">
        <v>1787.1</v>
      </c>
    </row>
    <row r="577" spans="1:2" x14ac:dyDescent="0.3">
      <c r="A577" s="8">
        <v>42949</v>
      </c>
      <c r="B577">
        <v>1927.4</v>
      </c>
    </row>
    <row r="578" spans="1:2" x14ac:dyDescent="0.3">
      <c r="A578" s="8">
        <v>42948</v>
      </c>
      <c r="B578">
        <v>1835</v>
      </c>
    </row>
    <row r="579" spans="1:2" x14ac:dyDescent="0.3">
      <c r="A579" s="8">
        <v>42947</v>
      </c>
      <c r="B579">
        <v>1859.4</v>
      </c>
    </row>
    <row r="580" spans="1:2" x14ac:dyDescent="0.3">
      <c r="A580" s="8">
        <v>42944</v>
      </c>
      <c r="B580">
        <v>1852.1</v>
      </c>
    </row>
    <row r="581" spans="1:2" x14ac:dyDescent="0.3">
      <c r="A581" s="8">
        <v>42943</v>
      </c>
      <c r="B581">
        <v>1883.5</v>
      </c>
    </row>
    <row r="582" spans="1:2" x14ac:dyDescent="0.3">
      <c r="A582" s="8">
        <v>42942</v>
      </c>
      <c r="B582">
        <v>1711.3</v>
      </c>
    </row>
    <row r="583" spans="1:2" x14ac:dyDescent="0.3">
      <c r="A583" s="8">
        <v>42941</v>
      </c>
      <c r="B583">
        <v>2109.6</v>
      </c>
    </row>
    <row r="584" spans="1:2" x14ac:dyDescent="0.3">
      <c r="A584" s="8">
        <v>42940</v>
      </c>
      <c r="B584">
        <v>2244.8000000000002</v>
      </c>
    </row>
    <row r="585" spans="1:2" x14ac:dyDescent="0.3">
      <c r="A585" s="8">
        <v>42937</v>
      </c>
      <c r="B585">
        <v>2248.9</v>
      </c>
    </row>
    <row r="586" spans="1:2" x14ac:dyDescent="0.3">
      <c r="A586" s="8">
        <v>42936</v>
      </c>
      <c r="B586">
        <v>2178</v>
      </c>
    </row>
    <row r="587" spans="1:2" x14ac:dyDescent="0.3">
      <c r="A587" s="8">
        <v>42935</v>
      </c>
      <c r="B587">
        <v>2275.3000000000002</v>
      </c>
    </row>
    <row r="588" spans="1:2" x14ac:dyDescent="0.3">
      <c r="A588" s="8">
        <v>42934</v>
      </c>
      <c r="B588">
        <v>2138</v>
      </c>
    </row>
    <row r="589" spans="1:2" x14ac:dyDescent="0.3">
      <c r="A589" s="8">
        <v>42933</v>
      </c>
      <c r="B589">
        <v>2209.6</v>
      </c>
    </row>
    <row r="590" spans="1:2" x14ac:dyDescent="0.3">
      <c r="A590" s="8">
        <v>42930</v>
      </c>
      <c r="B590">
        <v>2034.3</v>
      </c>
    </row>
    <row r="591" spans="1:2" x14ac:dyDescent="0.3">
      <c r="A591" s="8">
        <v>42929</v>
      </c>
      <c r="B591">
        <v>2068.1</v>
      </c>
    </row>
    <row r="592" spans="1:2" x14ac:dyDescent="0.3">
      <c r="A592" s="8">
        <v>42928</v>
      </c>
      <c r="B592">
        <v>1558.5</v>
      </c>
    </row>
    <row r="593" spans="1:2" x14ac:dyDescent="0.3">
      <c r="A593" s="8">
        <v>42927</v>
      </c>
      <c r="B593">
        <v>1925.2</v>
      </c>
    </row>
    <row r="594" spans="1:2" x14ac:dyDescent="0.3">
      <c r="A594" s="8">
        <v>42926</v>
      </c>
      <c r="B594">
        <v>2326.4</v>
      </c>
    </row>
    <row r="595" spans="1:2" x14ac:dyDescent="0.3">
      <c r="A595" s="8">
        <v>42923</v>
      </c>
      <c r="B595">
        <v>2148.4</v>
      </c>
    </row>
    <row r="596" spans="1:2" x14ac:dyDescent="0.3">
      <c r="A596" s="8">
        <v>42922</v>
      </c>
      <c r="B596">
        <v>2057.5</v>
      </c>
    </row>
    <row r="597" spans="1:2" x14ac:dyDescent="0.3">
      <c r="A597" s="8">
        <v>42921</v>
      </c>
      <c r="B597">
        <v>1960.9</v>
      </c>
    </row>
    <row r="598" spans="1:2" x14ac:dyDescent="0.3">
      <c r="A598" s="8">
        <v>42920</v>
      </c>
      <c r="B598">
        <v>1917.3</v>
      </c>
    </row>
    <row r="599" spans="1:2" x14ac:dyDescent="0.3">
      <c r="A599" s="8">
        <v>42919</v>
      </c>
      <c r="B599">
        <v>1675.4</v>
      </c>
    </row>
    <row r="600" spans="1:2" x14ac:dyDescent="0.3">
      <c r="A600" s="8">
        <v>42916</v>
      </c>
      <c r="B600">
        <v>1809.1</v>
      </c>
    </row>
    <row r="601" spans="1:2" x14ac:dyDescent="0.3">
      <c r="A601" s="8">
        <v>42915</v>
      </c>
      <c r="B601">
        <v>1749.7</v>
      </c>
    </row>
    <row r="602" spans="1:2" x14ac:dyDescent="0.3">
      <c r="A602" s="8">
        <v>42914</v>
      </c>
      <c r="B602">
        <v>1952</v>
      </c>
    </row>
    <row r="603" spans="1:2" x14ac:dyDescent="0.3">
      <c r="A603" s="8">
        <v>42913</v>
      </c>
      <c r="B603">
        <v>1775.9</v>
      </c>
    </row>
    <row r="604" spans="1:2" x14ac:dyDescent="0.3">
      <c r="A604" s="8">
        <v>42912</v>
      </c>
      <c r="B604">
        <v>2255.1</v>
      </c>
    </row>
    <row r="605" spans="1:2" x14ac:dyDescent="0.3">
      <c r="A605" s="8">
        <v>42909</v>
      </c>
      <c r="B605">
        <v>2407.6</v>
      </c>
    </row>
    <row r="606" spans="1:2" x14ac:dyDescent="0.3">
      <c r="A606" s="8">
        <v>42908</v>
      </c>
      <c r="B606">
        <v>2371.6999999999998</v>
      </c>
    </row>
    <row r="607" spans="1:2" x14ac:dyDescent="0.3">
      <c r="A607" s="8">
        <v>42907</v>
      </c>
      <c r="B607">
        <v>2213.8000000000002</v>
      </c>
    </row>
    <row r="608" spans="1:2" x14ac:dyDescent="0.3">
      <c r="A608" s="8">
        <v>42906</v>
      </c>
      <c r="B608">
        <v>1939.2</v>
      </c>
    </row>
    <row r="609" spans="1:2" x14ac:dyDescent="0.3">
      <c r="A609" s="8">
        <v>42905</v>
      </c>
      <c r="B609">
        <v>1859</v>
      </c>
    </row>
    <row r="610" spans="1:2" x14ac:dyDescent="0.3">
      <c r="A610" s="8">
        <v>42902</v>
      </c>
      <c r="B610">
        <v>1806.3</v>
      </c>
    </row>
    <row r="611" spans="1:2" x14ac:dyDescent="0.3">
      <c r="A611" s="8">
        <v>42901</v>
      </c>
      <c r="B611">
        <v>1956.3</v>
      </c>
    </row>
    <row r="612" spans="1:2" x14ac:dyDescent="0.3">
      <c r="A612" s="8">
        <v>42900</v>
      </c>
      <c r="B612">
        <v>1986.1</v>
      </c>
    </row>
    <row r="613" spans="1:2" x14ac:dyDescent="0.3">
      <c r="A613" s="8">
        <v>42899</v>
      </c>
      <c r="B613">
        <v>1746.2</v>
      </c>
    </row>
    <row r="614" spans="1:2" x14ac:dyDescent="0.3">
      <c r="A614" s="8">
        <v>42895</v>
      </c>
      <c r="B614">
        <v>1621.2</v>
      </c>
    </row>
    <row r="615" spans="1:2" x14ac:dyDescent="0.3">
      <c r="A615" s="8">
        <v>42894</v>
      </c>
      <c r="B615">
        <v>1618.7</v>
      </c>
    </row>
    <row r="616" spans="1:2" x14ac:dyDescent="0.3">
      <c r="A616" s="8">
        <v>42893</v>
      </c>
      <c r="B616">
        <v>2380.8000000000002</v>
      </c>
    </row>
    <row r="617" spans="1:2" x14ac:dyDescent="0.3">
      <c r="A617" s="8">
        <v>42892</v>
      </c>
      <c r="B617">
        <v>2006.2</v>
      </c>
    </row>
    <row r="618" spans="1:2" x14ac:dyDescent="0.3">
      <c r="A618" s="8">
        <v>42891</v>
      </c>
      <c r="B618">
        <v>1754</v>
      </c>
    </row>
    <row r="619" spans="1:2" x14ac:dyDescent="0.3">
      <c r="A619" s="8">
        <v>42888</v>
      </c>
      <c r="B619">
        <v>1671.4</v>
      </c>
    </row>
    <row r="620" spans="1:2" x14ac:dyDescent="0.3">
      <c r="A620" s="8">
        <v>42887</v>
      </c>
      <c r="B620">
        <v>1507.1</v>
      </c>
    </row>
    <row r="621" spans="1:2" x14ac:dyDescent="0.3">
      <c r="A621" s="8">
        <v>42886</v>
      </c>
      <c r="B621">
        <v>1644</v>
      </c>
    </row>
    <row r="622" spans="1:2" x14ac:dyDescent="0.3">
      <c r="A622" s="8">
        <v>42885</v>
      </c>
      <c r="B622">
        <v>1489.1</v>
      </c>
    </row>
    <row r="623" spans="1:2" x14ac:dyDescent="0.3">
      <c r="A623" s="8">
        <v>42884</v>
      </c>
      <c r="B623">
        <v>1567.6</v>
      </c>
    </row>
    <row r="624" spans="1:2" x14ac:dyDescent="0.3">
      <c r="A624" s="8">
        <v>42881</v>
      </c>
      <c r="B624">
        <v>1630.3</v>
      </c>
    </row>
    <row r="625" spans="1:2" x14ac:dyDescent="0.3">
      <c r="A625" s="8">
        <v>42880</v>
      </c>
      <c r="B625">
        <v>2162.4</v>
      </c>
    </row>
    <row r="626" spans="1:2" x14ac:dyDescent="0.3">
      <c r="A626" s="8">
        <v>42879</v>
      </c>
      <c r="B626">
        <v>2006.7</v>
      </c>
    </row>
    <row r="627" spans="1:2" x14ac:dyDescent="0.3">
      <c r="A627" s="8">
        <v>42878</v>
      </c>
      <c r="B627">
        <v>1874.1</v>
      </c>
    </row>
    <row r="628" spans="1:2" x14ac:dyDescent="0.3">
      <c r="A628" s="8">
        <v>42877</v>
      </c>
      <c r="B628">
        <v>1821.5</v>
      </c>
    </row>
    <row r="629" spans="1:2" x14ac:dyDescent="0.3">
      <c r="A629" s="8">
        <v>42874</v>
      </c>
      <c r="B629">
        <v>1930.9</v>
      </c>
    </row>
    <row r="630" spans="1:2" x14ac:dyDescent="0.3">
      <c r="A630" s="8">
        <v>42873</v>
      </c>
      <c r="B630">
        <v>1916.7</v>
      </c>
    </row>
    <row r="631" spans="1:2" x14ac:dyDescent="0.3">
      <c r="A631" s="8">
        <v>42872</v>
      </c>
      <c r="B631">
        <v>2293.4</v>
      </c>
    </row>
    <row r="632" spans="1:2" x14ac:dyDescent="0.3">
      <c r="A632" s="8">
        <v>42871</v>
      </c>
      <c r="B632">
        <v>2232.4</v>
      </c>
    </row>
    <row r="633" spans="1:2" x14ac:dyDescent="0.3">
      <c r="A633" s="8">
        <v>42870</v>
      </c>
      <c r="B633">
        <v>2351.6</v>
      </c>
    </row>
    <row r="634" spans="1:2" x14ac:dyDescent="0.3">
      <c r="A634" s="8">
        <v>42867</v>
      </c>
      <c r="B634">
        <v>2488.5</v>
      </c>
    </row>
    <row r="635" spans="1:2" x14ac:dyDescent="0.3">
      <c r="A635" s="8">
        <v>42866</v>
      </c>
      <c r="B635">
        <v>2360.3000000000002</v>
      </c>
    </row>
    <row r="636" spans="1:2" x14ac:dyDescent="0.3">
      <c r="A636" s="8">
        <v>42865</v>
      </c>
      <c r="B636">
        <v>2698.5</v>
      </c>
    </row>
    <row r="637" spans="1:2" x14ac:dyDescent="0.3">
      <c r="A637" s="8">
        <v>42860</v>
      </c>
      <c r="B637">
        <v>2300.6999999999998</v>
      </c>
    </row>
    <row r="638" spans="1:2" x14ac:dyDescent="0.3">
      <c r="A638" s="8">
        <v>42859</v>
      </c>
      <c r="B638">
        <v>2100.9</v>
      </c>
    </row>
    <row r="639" spans="1:2" x14ac:dyDescent="0.3">
      <c r="A639" s="8">
        <v>42858</v>
      </c>
      <c r="B639">
        <v>1813.6</v>
      </c>
    </row>
    <row r="640" spans="1:2" x14ac:dyDescent="0.3">
      <c r="A640" s="8">
        <v>42857</v>
      </c>
      <c r="B640">
        <v>1785.2</v>
      </c>
    </row>
    <row r="641" spans="1:2" x14ac:dyDescent="0.3">
      <c r="A641" s="8">
        <v>42853</v>
      </c>
      <c r="B641">
        <v>1779.4</v>
      </c>
    </row>
    <row r="642" spans="1:2" x14ac:dyDescent="0.3">
      <c r="A642" s="8">
        <v>42852</v>
      </c>
      <c r="B642">
        <v>1832.5</v>
      </c>
    </row>
    <row r="643" spans="1:2" x14ac:dyDescent="0.3">
      <c r="A643" s="8">
        <v>42851</v>
      </c>
      <c r="B643">
        <v>1229.9000000000001</v>
      </c>
    </row>
    <row r="644" spans="1:2" x14ac:dyDescent="0.3">
      <c r="A644" s="8">
        <v>42850</v>
      </c>
      <c r="B644">
        <v>1801.4</v>
      </c>
    </row>
    <row r="645" spans="1:2" x14ac:dyDescent="0.3">
      <c r="A645" s="8">
        <v>42849</v>
      </c>
      <c r="B645">
        <v>1895.3</v>
      </c>
    </row>
    <row r="646" spans="1:2" x14ac:dyDescent="0.3">
      <c r="A646" s="8">
        <v>42846</v>
      </c>
      <c r="B646">
        <v>1868.7</v>
      </c>
    </row>
    <row r="647" spans="1:2" x14ac:dyDescent="0.3">
      <c r="A647" s="8">
        <v>42845</v>
      </c>
      <c r="B647">
        <v>1816.3</v>
      </c>
    </row>
    <row r="648" spans="1:2" x14ac:dyDescent="0.3">
      <c r="A648" s="8">
        <v>42844</v>
      </c>
      <c r="B648">
        <v>1937.8</v>
      </c>
    </row>
    <row r="649" spans="1:2" x14ac:dyDescent="0.3">
      <c r="A649" s="8">
        <v>42843</v>
      </c>
      <c r="B649">
        <v>1714.6</v>
      </c>
    </row>
    <row r="650" spans="1:2" x14ac:dyDescent="0.3">
      <c r="A650" s="8">
        <v>42842</v>
      </c>
      <c r="B650">
        <v>1730.6</v>
      </c>
    </row>
    <row r="651" spans="1:2" x14ac:dyDescent="0.3">
      <c r="A651" s="8">
        <v>42839</v>
      </c>
      <c r="B651">
        <v>1781.4</v>
      </c>
    </row>
    <row r="652" spans="1:2" x14ac:dyDescent="0.3">
      <c r="A652" s="8">
        <v>42838</v>
      </c>
      <c r="B652">
        <v>1980.1</v>
      </c>
    </row>
    <row r="653" spans="1:2" x14ac:dyDescent="0.3">
      <c r="A653" s="8">
        <v>42837</v>
      </c>
      <c r="B653">
        <v>1891.9</v>
      </c>
    </row>
    <row r="654" spans="1:2" x14ac:dyDescent="0.3">
      <c r="A654" s="8">
        <v>42836</v>
      </c>
      <c r="B654">
        <v>1823.9</v>
      </c>
    </row>
    <row r="655" spans="1:2" x14ac:dyDescent="0.3">
      <c r="A655" s="8">
        <v>42835</v>
      </c>
      <c r="B655">
        <v>2014.1</v>
      </c>
    </row>
    <row r="656" spans="1:2" x14ac:dyDescent="0.3">
      <c r="A656" s="8">
        <v>42832</v>
      </c>
      <c r="B656">
        <v>2283.8000000000002</v>
      </c>
    </row>
    <row r="657" spans="1:2" x14ac:dyDescent="0.3">
      <c r="A657" s="8">
        <v>42831</v>
      </c>
      <c r="B657">
        <v>2229.8000000000002</v>
      </c>
    </row>
    <row r="658" spans="1:2" x14ac:dyDescent="0.3">
      <c r="A658" s="8">
        <v>42830</v>
      </c>
      <c r="B658">
        <v>2210.8000000000002</v>
      </c>
    </row>
    <row r="659" spans="1:2" x14ac:dyDescent="0.3">
      <c r="A659" s="8">
        <v>42829</v>
      </c>
      <c r="B659">
        <v>2172.9</v>
      </c>
    </row>
    <row r="660" spans="1:2" x14ac:dyDescent="0.3">
      <c r="A660" s="8">
        <v>42828</v>
      </c>
      <c r="B660">
        <v>2144</v>
      </c>
    </row>
    <row r="661" spans="1:2" x14ac:dyDescent="0.3">
      <c r="A661" s="8">
        <v>42825</v>
      </c>
      <c r="B661">
        <v>2008.7</v>
      </c>
    </row>
    <row r="662" spans="1:2" x14ac:dyDescent="0.3">
      <c r="A662" s="8">
        <v>42824</v>
      </c>
      <c r="B662">
        <v>1870.2</v>
      </c>
    </row>
    <row r="663" spans="1:2" x14ac:dyDescent="0.3">
      <c r="A663" s="8">
        <v>42823</v>
      </c>
      <c r="B663">
        <v>1558.7</v>
      </c>
    </row>
    <row r="664" spans="1:2" x14ac:dyDescent="0.3">
      <c r="A664" s="8">
        <v>42822</v>
      </c>
      <c r="B664">
        <v>1678</v>
      </c>
    </row>
    <row r="665" spans="1:2" x14ac:dyDescent="0.3">
      <c r="A665" s="8">
        <v>42821</v>
      </c>
      <c r="B665">
        <v>1990.3</v>
      </c>
    </row>
    <row r="666" spans="1:2" x14ac:dyDescent="0.3">
      <c r="A666" s="8">
        <v>42818</v>
      </c>
      <c r="B666">
        <v>2029.5</v>
      </c>
    </row>
    <row r="667" spans="1:2" x14ac:dyDescent="0.3">
      <c r="A667" s="8">
        <v>42817</v>
      </c>
      <c r="B667">
        <v>2047.6</v>
      </c>
    </row>
    <row r="668" spans="1:2" x14ac:dyDescent="0.3">
      <c r="A668" s="8">
        <v>42816</v>
      </c>
      <c r="B668">
        <v>2004.7</v>
      </c>
    </row>
    <row r="669" spans="1:2" x14ac:dyDescent="0.3">
      <c r="A669" s="8">
        <v>42815</v>
      </c>
      <c r="B669">
        <v>1786.5</v>
      </c>
    </row>
    <row r="670" spans="1:2" x14ac:dyDescent="0.3">
      <c r="A670" s="8">
        <v>42814</v>
      </c>
      <c r="B670">
        <v>1854.7</v>
      </c>
    </row>
    <row r="671" spans="1:2" x14ac:dyDescent="0.3">
      <c r="A671" s="8">
        <v>42811</v>
      </c>
      <c r="B671">
        <v>1757.7</v>
      </c>
    </row>
    <row r="672" spans="1:2" x14ac:dyDescent="0.3">
      <c r="A672" s="8">
        <v>42810</v>
      </c>
      <c r="B672">
        <v>1733.6</v>
      </c>
    </row>
    <row r="673" spans="1:2" x14ac:dyDescent="0.3">
      <c r="A673" s="8">
        <v>42809</v>
      </c>
      <c r="B673">
        <v>1825.4</v>
      </c>
    </row>
    <row r="674" spans="1:2" x14ac:dyDescent="0.3">
      <c r="A674" s="8">
        <v>42808</v>
      </c>
      <c r="B674">
        <v>2033.4</v>
      </c>
    </row>
    <row r="675" spans="1:2" x14ac:dyDescent="0.3">
      <c r="A675" s="8">
        <v>42807</v>
      </c>
      <c r="B675">
        <v>2049.4</v>
      </c>
    </row>
    <row r="676" spans="1:2" x14ac:dyDescent="0.3">
      <c r="A676" s="8">
        <v>42804</v>
      </c>
      <c r="B676">
        <v>1910.7</v>
      </c>
    </row>
    <row r="677" spans="1:2" x14ac:dyDescent="0.3">
      <c r="A677" s="8">
        <v>42803</v>
      </c>
      <c r="B677">
        <v>1970.4</v>
      </c>
    </row>
    <row r="678" spans="1:2" x14ac:dyDescent="0.3">
      <c r="A678" s="8">
        <v>42801</v>
      </c>
      <c r="B678">
        <v>1881.6</v>
      </c>
    </row>
    <row r="679" spans="1:2" x14ac:dyDescent="0.3">
      <c r="A679" s="8">
        <v>42800</v>
      </c>
      <c r="B679">
        <v>2016.2</v>
      </c>
    </row>
    <row r="680" spans="1:2" x14ac:dyDescent="0.3">
      <c r="A680" s="8">
        <v>42797</v>
      </c>
      <c r="B680">
        <v>1657.5</v>
      </c>
    </row>
    <row r="681" spans="1:2" x14ac:dyDescent="0.3">
      <c r="A681" s="8">
        <v>42796</v>
      </c>
      <c r="B681">
        <v>1603</v>
      </c>
    </row>
    <row r="682" spans="1:2" x14ac:dyDescent="0.3">
      <c r="A682" s="8">
        <v>42795</v>
      </c>
      <c r="B682">
        <v>2030.4</v>
      </c>
    </row>
    <row r="683" spans="1:2" x14ac:dyDescent="0.3">
      <c r="A683" s="8">
        <v>42794</v>
      </c>
      <c r="B683">
        <v>1989.7</v>
      </c>
    </row>
    <row r="684" spans="1:2" x14ac:dyDescent="0.3">
      <c r="A684" s="8">
        <v>42793</v>
      </c>
      <c r="B684">
        <v>2426.3000000000002</v>
      </c>
    </row>
    <row r="685" spans="1:2" x14ac:dyDescent="0.3">
      <c r="A685" s="8">
        <v>42788</v>
      </c>
      <c r="B685">
        <v>2066.4</v>
      </c>
    </row>
    <row r="686" spans="1:2" x14ac:dyDescent="0.3">
      <c r="A686" s="8">
        <v>42787</v>
      </c>
      <c r="B686">
        <v>2014</v>
      </c>
    </row>
    <row r="687" spans="1:2" x14ac:dyDescent="0.3">
      <c r="A687" s="8">
        <v>42786</v>
      </c>
      <c r="B687">
        <v>1927</v>
      </c>
    </row>
    <row r="688" spans="1:2" x14ac:dyDescent="0.3">
      <c r="A688" s="8">
        <v>42783</v>
      </c>
      <c r="B688">
        <v>1902</v>
      </c>
    </row>
    <row r="689" spans="1:2" x14ac:dyDescent="0.3">
      <c r="A689" s="8">
        <v>42782</v>
      </c>
      <c r="B689">
        <v>1784.7</v>
      </c>
    </row>
    <row r="690" spans="1:2" x14ac:dyDescent="0.3">
      <c r="A690" s="8">
        <v>42781</v>
      </c>
      <c r="B690">
        <v>1893.7</v>
      </c>
    </row>
    <row r="691" spans="1:2" x14ac:dyDescent="0.3">
      <c r="A691" s="8">
        <v>42780</v>
      </c>
      <c r="B691">
        <v>1923.8</v>
      </c>
    </row>
    <row r="692" spans="1:2" x14ac:dyDescent="0.3">
      <c r="A692" s="8">
        <v>42779</v>
      </c>
      <c r="B692">
        <v>1836</v>
      </c>
    </row>
    <row r="693" spans="1:2" x14ac:dyDescent="0.3">
      <c r="A693" s="8">
        <v>42776</v>
      </c>
      <c r="B693">
        <v>1786.1</v>
      </c>
    </row>
    <row r="694" spans="1:2" x14ac:dyDescent="0.3">
      <c r="A694" s="8">
        <v>42775</v>
      </c>
      <c r="B694">
        <v>1730.5</v>
      </c>
    </row>
    <row r="695" spans="1:2" x14ac:dyDescent="0.3">
      <c r="A695" s="8">
        <v>42774</v>
      </c>
      <c r="B695">
        <v>1914.9</v>
      </c>
    </row>
    <row r="696" spans="1:2" x14ac:dyDescent="0.3">
      <c r="A696" s="8">
        <v>42773</v>
      </c>
      <c r="B696">
        <v>2013.4</v>
      </c>
    </row>
    <row r="697" spans="1:2" x14ac:dyDescent="0.3">
      <c r="A697" s="8">
        <v>42772</v>
      </c>
      <c r="B697">
        <v>1891.1</v>
      </c>
    </row>
    <row r="698" spans="1:2" x14ac:dyDescent="0.3">
      <c r="A698" s="8">
        <v>42769</v>
      </c>
      <c r="B698">
        <v>1674.5</v>
      </c>
    </row>
    <row r="699" spans="1:2" x14ac:dyDescent="0.3">
      <c r="A699" s="8">
        <v>42768</v>
      </c>
      <c r="B699">
        <v>1628.9</v>
      </c>
    </row>
    <row r="700" spans="1:2" x14ac:dyDescent="0.3">
      <c r="A700" s="8">
        <v>42767</v>
      </c>
      <c r="B700">
        <v>1628.1</v>
      </c>
    </row>
    <row r="701" spans="1:2" x14ac:dyDescent="0.3">
      <c r="A701" s="8">
        <v>42766</v>
      </c>
      <c r="B701">
        <v>1481.7</v>
      </c>
    </row>
    <row r="702" spans="1:2" x14ac:dyDescent="0.3">
      <c r="A702" s="8">
        <v>42765</v>
      </c>
      <c r="B702">
        <v>1199.8</v>
      </c>
    </row>
    <row r="703" spans="1:2" x14ac:dyDescent="0.3">
      <c r="A703" s="8">
        <v>42762</v>
      </c>
      <c r="B703">
        <v>1163</v>
      </c>
    </row>
    <row r="704" spans="1:2" x14ac:dyDescent="0.3">
      <c r="A704" s="8">
        <v>42761</v>
      </c>
      <c r="B704">
        <v>996.3</v>
      </c>
    </row>
    <row r="705" spans="1:2" x14ac:dyDescent="0.3">
      <c r="A705" s="8">
        <v>42760</v>
      </c>
      <c r="B705">
        <v>1818.9</v>
      </c>
    </row>
    <row r="706" spans="1:2" x14ac:dyDescent="0.3">
      <c r="A706" s="8">
        <v>42759</v>
      </c>
      <c r="B706">
        <v>1940.2</v>
      </c>
    </row>
    <row r="707" spans="1:2" x14ac:dyDescent="0.3">
      <c r="A707" s="8">
        <v>42758</v>
      </c>
      <c r="B707">
        <v>2117.1999999999998</v>
      </c>
    </row>
    <row r="708" spans="1:2" x14ac:dyDescent="0.3">
      <c r="A708" s="8">
        <v>42755</v>
      </c>
      <c r="B708">
        <v>1948.4</v>
      </c>
    </row>
    <row r="709" spans="1:2" x14ac:dyDescent="0.3">
      <c r="A709" s="8">
        <v>42754</v>
      </c>
      <c r="B709">
        <v>1945.5</v>
      </c>
    </row>
    <row r="710" spans="1:2" x14ac:dyDescent="0.3">
      <c r="A710" s="8">
        <v>42753</v>
      </c>
      <c r="B710">
        <v>2218.6999999999998</v>
      </c>
    </row>
    <row r="711" spans="1:2" x14ac:dyDescent="0.3">
      <c r="A711" s="8">
        <v>42752</v>
      </c>
      <c r="B711">
        <v>2217.1</v>
      </c>
    </row>
    <row r="712" spans="1:2" x14ac:dyDescent="0.3">
      <c r="A712" s="8">
        <v>42751</v>
      </c>
      <c r="B712">
        <v>2300.5</v>
      </c>
    </row>
    <row r="713" spans="1:2" x14ac:dyDescent="0.3">
      <c r="A713" s="8">
        <v>42748</v>
      </c>
      <c r="B713">
        <v>2440.5</v>
      </c>
    </row>
    <row r="714" spans="1:2" x14ac:dyDescent="0.3">
      <c r="A714" s="8">
        <v>42747</v>
      </c>
      <c r="B714">
        <v>2472.6999999999998</v>
      </c>
    </row>
    <row r="715" spans="1:2" x14ac:dyDescent="0.3">
      <c r="A715" s="8">
        <v>42746</v>
      </c>
      <c r="B715">
        <v>1526.8</v>
      </c>
    </row>
    <row r="716" spans="1:2" x14ac:dyDescent="0.3">
      <c r="A716" s="8">
        <v>42745</v>
      </c>
      <c r="B716">
        <v>1567.9</v>
      </c>
    </row>
    <row r="717" spans="1:2" x14ac:dyDescent="0.3">
      <c r="A717" s="8">
        <v>42744</v>
      </c>
      <c r="B717">
        <v>2041.3</v>
      </c>
    </row>
    <row r="718" spans="1:2" x14ac:dyDescent="0.3">
      <c r="A718" s="8">
        <v>42736</v>
      </c>
      <c r="B718">
        <v>1822.7</v>
      </c>
    </row>
    <row r="719" spans="1:2" x14ac:dyDescent="0.3">
      <c r="A719" s="8">
        <v>42734</v>
      </c>
      <c r="B719">
        <v>2191.8000000000002</v>
      </c>
    </row>
    <row r="720" spans="1:2" x14ac:dyDescent="0.3">
      <c r="A720" s="8">
        <v>42733</v>
      </c>
      <c r="B720">
        <v>2372.1</v>
      </c>
    </row>
    <row r="721" spans="1:2" x14ac:dyDescent="0.3">
      <c r="A721" s="8">
        <v>42732</v>
      </c>
      <c r="B721">
        <v>1906.8</v>
      </c>
    </row>
    <row r="722" spans="1:2" x14ac:dyDescent="0.3">
      <c r="A722" s="8">
        <v>42731</v>
      </c>
      <c r="B722">
        <v>2041.8</v>
      </c>
    </row>
    <row r="723" spans="1:2" x14ac:dyDescent="0.3">
      <c r="A723" s="8">
        <v>42730</v>
      </c>
      <c r="B723">
        <v>1726.3</v>
      </c>
    </row>
    <row r="724" spans="1:2" x14ac:dyDescent="0.3">
      <c r="A724" s="8">
        <v>42727</v>
      </c>
      <c r="B724">
        <v>1951.4</v>
      </c>
    </row>
    <row r="725" spans="1:2" x14ac:dyDescent="0.3">
      <c r="A725" s="8">
        <v>42726</v>
      </c>
      <c r="B725">
        <v>2197.1999999999998</v>
      </c>
    </row>
    <row r="726" spans="1:2" x14ac:dyDescent="0.3">
      <c r="A726" s="8">
        <v>42725</v>
      </c>
      <c r="B726">
        <v>2527.1</v>
      </c>
    </row>
    <row r="727" spans="1:2" x14ac:dyDescent="0.3">
      <c r="A727" s="8">
        <v>42724</v>
      </c>
      <c r="B727">
        <v>2371.6</v>
      </c>
    </row>
    <row r="728" spans="1:2" x14ac:dyDescent="0.3">
      <c r="A728" s="8">
        <v>42723</v>
      </c>
      <c r="B728">
        <v>2175.6</v>
      </c>
    </row>
    <row r="729" spans="1:2" x14ac:dyDescent="0.3">
      <c r="A729" s="8">
        <v>42720</v>
      </c>
      <c r="B729">
        <v>2634.3</v>
      </c>
    </row>
    <row r="730" spans="1:2" x14ac:dyDescent="0.3">
      <c r="A730" s="8">
        <v>42719</v>
      </c>
      <c r="B730">
        <v>2372.6</v>
      </c>
    </row>
    <row r="731" spans="1:2" x14ac:dyDescent="0.3">
      <c r="A731" s="8">
        <v>42718</v>
      </c>
      <c r="B731">
        <v>2149.6</v>
      </c>
    </row>
    <row r="732" spans="1:2" x14ac:dyDescent="0.3">
      <c r="A732" s="8">
        <v>42717</v>
      </c>
      <c r="B732">
        <v>1926.9</v>
      </c>
    </row>
    <row r="733" spans="1:2" x14ac:dyDescent="0.3">
      <c r="A733" s="8">
        <v>42716</v>
      </c>
      <c r="B733">
        <v>1563.8</v>
      </c>
    </row>
    <row r="734" spans="1:2" x14ac:dyDescent="0.3">
      <c r="A734" s="8">
        <v>42713</v>
      </c>
      <c r="B734">
        <v>1552.8</v>
      </c>
    </row>
    <row r="735" spans="1:2" x14ac:dyDescent="0.3">
      <c r="A735" s="8">
        <v>42712</v>
      </c>
      <c r="B735">
        <v>1593.7</v>
      </c>
    </row>
    <row r="736" spans="1:2" x14ac:dyDescent="0.3">
      <c r="A736" s="8">
        <v>42711</v>
      </c>
      <c r="B736">
        <v>1932.7</v>
      </c>
    </row>
    <row r="737" spans="1:2" x14ac:dyDescent="0.3">
      <c r="A737" s="8">
        <v>42710</v>
      </c>
      <c r="B737">
        <v>2099.1</v>
      </c>
    </row>
    <row r="738" spans="1:2" x14ac:dyDescent="0.3">
      <c r="A738" s="8">
        <v>42709</v>
      </c>
      <c r="B738">
        <v>1924.7</v>
      </c>
    </row>
    <row r="739" spans="1:2" x14ac:dyDescent="0.3">
      <c r="A739" s="8">
        <v>42706</v>
      </c>
      <c r="B739">
        <v>1831.7</v>
      </c>
    </row>
    <row r="740" spans="1:2" x14ac:dyDescent="0.3">
      <c r="A740" s="8">
        <v>42705</v>
      </c>
      <c r="B740">
        <v>2036.5</v>
      </c>
    </row>
    <row r="741" spans="1:2" x14ac:dyDescent="0.3">
      <c r="A741" s="8">
        <v>42704</v>
      </c>
      <c r="B741">
        <v>1898.3</v>
      </c>
    </row>
    <row r="742" spans="1:2" x14ac:dyDescent="0.3">
      <c r="A742" s="8">
        <v>42703</v>
      </c>
      <c r="B742">
        <v>1805.9</v>
      </c>
    </row>
    <row r="743" spans="1:2" x14ac:dyDescent="0.3">
      <c r="A743" s="8">
        <v>42702</v>
      </c>
      <c r="B743">
        <v>1468.2</v>
      </c>
    </row>
    <row r="744" spans="1:2" x14ac:dyDescent="0.3">
      <c r="A744" s="8">
        <v>42699</v>
      </c>
      <c r="B744">
        <v>1851.7</v>
      </c>
    </row>
    <row r="745" spans="1:2" x14ac:dyDescent="0.3">
      <c r="A745" s="8">
        <v>42698</v>
      </c>
      <c r="B745">
        <v>2002.8</v>
      </c>
    </row>
    <row r="746" spans="1:2" x14ac:dyDescent="0.3">
      <c r="A746" s="8">
        <v>42697</v>
      </c>
      <c r="B746">
        <v>2017.7</v>
      </c>
    </row>
    <row r="747" spans="1:2" x14ac:dyDescent="0.3">
      <c r="A747" s="8">
        <v>42696</v>
      </c>
      <c r="B747">
        <v>2000.4</v>
      </c>
    </row>
    <row r="748" spans="1:2" x14ac:dyDescent="0.3">
      <c r="A748" s="8">
        <v>42695</v>
      </c>
      <c r="B748">
        <v>1970</v>
      </c>
    </row>
    <row r="749" spans="1:2" x14ac:dyDescent="0.3">
      <c r="A749" s="8">
        <v>42692</v>
      </c>
      <c r="B749">
        <v>1873.5</v>
      </c>
    </row>
    <row r="750" spans="1:2" x14ac:dyDescent="0.3">
      <c r="A750" s="8">
        <v>42691</v>
      </c>
      <c r="B750">
        <v>1840</v>
      </c>
    </row>
    <row r="751" spans="1:2" x14ac:dyDescent="0.3">
      <c r="A751" s="8">
        <v>42690</v>
      </c>
      <c r="B751">
        <v>1774.8</v>
      </c>
    </row>
    <row r="752" spans="1:2" x14ac:dyDescent="0.3">
      <c r="A752" s="8">
        <v>42689</v>
      </c>
      <c r="B752">
        <v>1813.3</v>
      </c>
    </row>
    <row r="753" spans="1:2" x14ac:dyDescent="0.3">
      <c r="A753" s="8">
        <v>42688</v>
      </c>
      <c r="B753">
        <v>1842</v>
      </c>
    </row>
    <row r="754" spans="1:2" x14ac:dyDescent="0.3">
      <c r="A754" s="8">
        <v>42685</v>
      </c>
      <c r="B754">
        <v>1758.6</v>
      </c>
    </row>
    <row r="755" spans="1:2" x14ac:dyDescent="0.3">
      <c r="A755" s="8">
        <v>42684</v>
      </c>
      <c r="B755">
        <v>1710</v>
      </c>
    </row>
    <row r="756" spans="1:2" x14ac:dyDescent="0.3">
      <c r="A756" s="8">
        <v>42683</v>
      </c>
      <c r="B756">
        <v>1077.8</v>
      </c>
    </row>
    <row r="757" spans="1:2" x14ac:dyDescent="0.3">
      <c r="A757" s="8">
        <v>42682</v>
      </c>
      <c r="B757">
        <v>1215.0999999999999</v>
      </c>
    </row>
    <row r="758" spans="1:2" x14ac:dyDescent="0.3">
      <c r="A758" s="8">
        <v>42681</v>
      </c>
      <c r="B758">
        <v>1746.5</v>
      </c>
    </row>
    <row r="759" spans="1:2" x14ac:dyDescent="0.3">
      <c r="A759" s="8">
        <v>42677</v>
      </c>
      <c r="B759">
        <v>1716.8</v>
      </c>
    </row>
    <row r="760" spans="1:2" x14ac:dyDescent="0.3">
      <c r="A760" s="8">
        <v>42676</v>
      </c>
      <c r="B760">
        <v>1877</v>
      </c>
    </row>
    <row r="761" spans="1:2" x14ac:dyDescent="0.3">
      <c r="A761" s="8">
        <v>42675</v>
      </c>
      <c r="B761">
        <v>1924.7</v>
      </c>
    </row>
    <row r="762" spans="1:2" x14ac:dyDescent="0.3">
      <c r="A762" s="8">
        <v>42674</v>
      </c>
      <c r="B762">
        <v>1600.1</v>
      </c>
    </row>
    <row r="763" spans="1:2" x14ac:dyDescent="0.3">
      <c r="A763" s="8">
        <v>42671</v>
      </c>
      <c r="B763">
        <v>1679.9</v>
      </c>
    </row>
    <row r="764" spans="1:2" x14ac:dyDescent="0.3">
      <c r="A764" s="8">
        <v>42670</v>
      </c>
      <c r="B764">
        <v>1741.4</v>
      </c>
    </row>
    <row r="765" spans="1:2" x14ac:dyDescent="0.3">
      <c r="A765" s="8">
        <v>42669</v>
      </c>
      <c r="B765">
        <v>1522.1</v>
      </c>
    </row>
    <row r="766" spans="1:2" x14ac:dyDescent="0.3">
      <c r="A766" s="8">
        <v>42668</v>
      </c>
      <c r="B766">
        <v>2016.1</v>
      </c>
    </row>
    <row r="767" spans="1:2" x14ac:dyDescent="0.3">
      <c r="A767" s="8">
        <v>42667</v>
      </c>
      <c r="B767">
        <v>2164.6999999999998</v>
      </c>
    </row>
    <row r="768" spans="1:2" x14ac:dyDescent="0.3">
      <c r="A768" s="8">
        <v>42664</v>
      </c>
      <c r="B768">
        <v>1901.8</v>
      </c>
    </row>
    <row r="769" spans="1:2" x14ac:dyDescent="0.3">
      <c r="A769" s="8">
        <v>42663</v>
      </c>
      <c r="B769">
        <v>1985.3</v>
      </c>
    </row>
    <row r="770" spans="1:2" x14ac:dyDescent="0.3">
      <c r="A770" s="8">
        <v>42662</v>
      </c>
      <c r="B770">
        <v>2059</v>
      </c>
    </row>
    <row r="771" spans="1:2" x14ac:dyDescent="0.3">
      <c r="A771" s="8">
        <v>42661</v>
      </c>
      <c r="B771">
        <v>2053.4</v>
      </c>
    </row>
    <row r="772" spans="1:2" x14ac:dyDescent="0.3">
      <c r="A772" s="8">
        <v>42660</v>
      </c>
      <c r="B772">
        <v>2080.9</v>
      </c>
    </row>
    <row r="773" spans="1:2" x14ac:dyDescent="0.3">
      <c r="A773" s="8">
        <v>42657</v>
      </c>
      <c r="B773">
        <v>1862</v>
      </c>
    </row>
    <row r="774" spans="1:2" x14ac:dyDescent="0.3">
      <c r="A774" s="8">
        <v>42656</v>
      </c>
      <c r="B774">
        <v>1852.2</v>
      </c>
    </row>
    <row r="775" spans="1:2" x14ac:dyDescent="0.3">
      <c r="A775" s="8">
        <v>42655</v>
      </c>
      <c r="B775">
        <v>2168.3000000000002</v>
      </c>
    </row>
    <row r="776" spans="1:2" x14ac:dyDescent="0.3">
      <c r="A776" s="8">
        <v>42654</v>
      </c>
      <c r="B776">
        <v>2137.9</v>
      </c>
    </row>
    <row r="777" spans="1:2" x14ac:dyDescent="0.3">
      <c r="A777" s="8">
        <v>42653</v>
      </c>
      <c r="B777">
        <v>2102.9</v>
      </c>
    </row>
    <row r="778" spans="1:2" x14ac:dyDescent="0.3">
      <c r="A778" s="8">
        <v>42650</v>
      </c>
      <c r="B778">
        <v>1897.7</v>
      </c>
    </row>
    <row r="779" spans="1:2" x14ac:dyDescent="0.3">
      <c r="A779" s="8">
        <v>42649</v>
      </c>
      <c r="B779">
        <v>1857.1</v>
      </c>
    </row>
    <row r="780" spans="1:2" x14ac:dyDescent="0.3">
      <c r="A780" s="8">
        <v>42648</v>
      </c>
      <c r="B780">
        <v>1722.2</v>
      </c>
    </row>
    <row r="781" spans="1:2" x14ac:dyDescent="0.3">
      <c r="A781" s="8">
        <v>42647</v>
      </c>
      <c r="B781">
        <v>1934</v>
      </c>
    </row>
    <row r="782" spans="1:2" x14ac:dyDescent="0.3">
      <c r="A782" s="8">
        <v>42646</v>
      </c>
      <c r="B782">
        <v>2224.8000000000002</v>
      </c>
    </row>
    <row r="783" spans="1:2" x14ac:dyDescent="0.3">
      <c r="A783" s="8">
        <v>42643</v>
      </c>
      <c r="B783">
        <v>2089.9</v>
      </c>
    </row>
    <row r="784" spans="1:2" x14ac:dyDescent="0.3">
      <c r="A784" s="8">
        <v>42642</v>
      </c>
      <c r="B784">
        <v>1919.6</v>
      </c>
    </row>
    <row r="785" spans="1:2" x14ac:dyDescent="0.3">
      <c r="A785" s="8">
        <v>42641</v>
      </c>
      <c r="B785">
        <v>2154</v>
      </c>
    </row>
    <row r="786" spans="1:2" x14ac:dyDescent="0.3">
      <c r="A786" s="8">
        <v>42640</v>
      </c>
      <c r="B786">
        <v>2316.6999999999998</v>
      </c>
    </row>
    <row r="787" spans="1:2" x14ac:dyDescent="0.3">
      <c r="A787" s="8">
        <v>42639</v>
      </c>
      <c r="B787">
        <v>2261.6999999999998</v>
      </c>
    </row>
    <row r="788" spans="1:2" x14ac:dyDescent="0.3">
      <c r="A788" s="8">
        <v>42636</v>
      </c>
      <c r="B788">
        <v>2518</v>
      </c>
    </row>
    <row r="789" spans="1:2" x14ac:dyDescent="0.3">
      <c r="A789" s="8">
        <v>42635</v>
      </c>
      <c r="B789">
        <v>2559</v>
      </c>
    </row>
    <row r="790" spans="1:2" x14ac:dyDescent="0.3">
      <c r="A790" s="8">
        <v>42634</v>
      </c>
      <c r="B790">
        <v>2082.5</v>
      </c>
    </row>
    <row r="791" spans="1:2" x14ac:dyDescent="0.3">
      <c r="A791" s="8">
        <v>42633</v>
      </c>
      <c r="B791">
        <v>2015.3</v>
      </c>
    </row>
    <row r="792" spans="1:2" x14ac:dyDescent="0.3">
      <c r="A792" s="8">
        <v>42632</v>
      </c>
      <c r="B792">
        <v>1361.9</v>
      </c>
    </row>
    <row r="793" spans="1:2" x14ac:dyDescent="0.3">
      <c r="A793" s="8">
        <v>42629</v>
      </c>
      <c r="B793">
        <v>1452.2</v>
      </c>
    </row>
    <row r="794" spans="1:2" x14ac:dyDescent="0.3">
      <c r="A794" s="8">
        <v>42628</v>
      </c>
      <c r="B794">
        <v>1432.1</v>
      </c>
    </row>
    <row r="795" spans="1:2" x14ac:dyDescent="0.3">
      <c r="A795" s="8">
        <v>42627</v>
      </c>
      <c r="B795">
        <v>1602.1</v>
      </c>
    </row>
    <row r="796" spans="1:2" x14ac:dyDescent="0.3">
      <c r="A796" s="8">
        <v>42626</v>
      </c>
      <c r="B796">
        <v>1630.7</v>
      </c>
    </row>
    <row r="797" spans="1:2" x14ac:dyDescent="0.3">
      <c r="A797" s="8">
        <v>42625</v>
      </c>
      <c r="B797">
        <v>1529.2</v>
      </c>
    </row>
    <row r="798" spans="1:2" x14ac:dyDescent="0.3">
      <c r="A798" s="8">
        <v>42622</v>
      </c>
      <c r="B798">
        <v>1654.6</v>
      </c>
    </row>
    <row r="799" spans="1:2" x14ac:dyDescent="0.3">
      <c r="A799" s="8">
        <v>42621</v>
      </c>
      <c r="B799">
        <v>1549.4</v>
      </c>
    </row>
    <row r="800" spans="1:2" x14ac:dyDescent="0.3">
      <c r="A800" s="8">
        <v>42620</v>
      </c>
      <c r="B800">
        <v>1613.1</v>
      </c>
    </row>
    <row r="801" spans="1:2" x14ac:dyDescent="0.3">
      <c r="A801" s="8">
        <v>42619</v>
      </c>
      <c r="B801">
        <v>1531.5</v>
      </c>
    </row>
    <row r="802" spans="1:2" x14ac:dyDescent="0.3">
      <c r="A802" s="8">
        <v>42618</v>
      </c>
      <c r="B802">
        <v>1513.5</v>
      </c>
    </row>
    <row r="803" spans="1:2" x14ac:dyDescent="0.3">
      <c r="A803" s="8">
        <v>42615</v>
      </c>
      <c r="B803">
        <v>1322.4</v>
      </c>
    </row>
    <row r="804" spans="1:2" x14ac:dyDescent="0.3">
      <c r="A804" s="8">
        <v>42614</v>
      </c>
      <c r="B804">
        <v>1652.8</v>
      </c>
    </row>
    <row r="805" spans="1:2" x14ac:dyDescent="0.3">
      <c r="A805" s="8">
        <v>42613</v>
      </c>
      <c r="B805">
        <v>1615.9</v>
      </c>
    </row>
    <row r="806" spans="1:2" x14ac:dyDescent="0.3">
      <c r="A806" s="8">
        <v>42612</v>
      </c>
      <c r="B806">
        <v>1586.5</v>
      </c>
    </row>
    <row r="807" spans="1:2" x14ac:dyDescent="0.3">
      <c r="A807" s="8">
        <v>42611</v>
      </c>
      <c r="B807">
        <v>1610.5</v>
      </c>
    </row>
    <row r="808" spans="1:2" x14ac:dyDescent="0.3">
      <c r="A808" s="8">
        <v>42608</v>
      </c>
      <c r="B808">
        <v>1469.8</v>
      </c>
    </row>
    <row r="809" spans="1:2" x14ac:dyDescent="0.3">
      <c r="A809" s="8">
        <v>42607</v>
      </c>
      <c r="B809">
        <v>1816.5</v>
      </c>
    </row>
    <row r="810" spans="1:2" x14ac:dyDescent="0.3">
      <c r="A810" s="8">
        <v>42606</v>
      </c>
      <c r="B810">
        <v>1858.1</v>
      </c>
    </row>
    <row r="811" spans="1:2" x14ac:dyDescent="0.3">
      <c r="A811" s="8">
        <v>42605</v>
      </c>
      <c r="B811">
        <v>1814.7</v>
      </c>
    </row>
    <row r="812" spans="1:2" x14ac:dyDescent="0.3">
      <c r="A812" s="8">
        <v>42604</v>
      </c>
      <c r="B812">
        <v>1826.8</v>
      </c>
    </row>
    <row r="813" spans="1:2" x14ac:dyDescent="0.3">
      <c r="A813" s="8">
        <v>42601</v>
      </c>
      <c r="B813">
        <v>1664.8</v>
      </c>
    </row>
    <row r="814" spans="1:2" x14ac:dyDescent="0.3">
      <c r="A814" s="8">
        <v>42600</v>
      </c>
      <c r="B814">
        <v>1659.4</v>
      </c>
    </row>
    <row r="815" spans="1:2" x14ac:dyDescent="0.3">
      <c r="A815" s="8">
        <v>42599</v>
      </c>
      <c r="B815">
        <v>1586.6</v>
      </c>
    </row>
    <row r="816" spans="1:2" x14ac:dyDescent="0.3">
      <c r="A816" s="8">
        <v>42598</v>
      </c>
      <c r="B816">
        <v>1595.4</v>
      </c>
    </row>
    <row r="817" spans="1:2" x14ac:dyDescent="0.3">
      <c r="A817" s="8">
        <v>42597</v>
      </c>
      <c r="B817">
        <v>1566.9</v>
      </c>
    </row>
    <row r="818" spans="1:2" x14ac:dyDescent="0.3">
      <c r="A818" s="8">
        <v>42594</v>
      </c>
      <c r="B818">
        <v>1538.5</v>
      </c>
    </row>
    <row r="819" spans="1:2" x14ac:dyDescent="0.3">
      <c r="A819" s="8">
        <v>42593</v>
      </c>
      <c r="B819">
        <v>1531.6</v>
      </c>
    </row>
    <row r="820" spans="1:2" x14ac:dyDescent="0.3">
      <c r="A820" s="8">
        <v>42592</v>
      </c>
      <c r="B820">
        <v>1670.1</v>
      </c>
    </row>
    <row r="821" spans="1:2" x14ac:dyDescent="0.3">
      <c r="A821" s="8">
        <v>42591</v>
      </c>
      <c r="B821">
        <v>1655.1</v>
      </c>
    </row>
    <row r="822" spans="1:2" x14ac:dyDescent="0.3">
      <c r="A822" s="8">
        <v>42590</v>
      </c>
      <c r="B822">
        <v>1655.2</v>
      </c>
    </row>
    <row r="823" spans="1:2" x14ac:dyDescent="0.3">
      <c r="A823" s="8">
        <v>42587</v>
      </c>
      <c r="B823">
        <v>1687.4</v>
      </c>
    </row>
    <row r="824" spans="1:2" x14ac:dyDescent="0.3">
      <c r="A824" s="8">
        <v>42586</v>
      </c>
      <c r="B824">
        <v>1594.2</v>
      </c>
    </row>
    <row r="825" spans="1:2" x14ac:dyDescent="0.3">
      <c r="A825" s="8">
        <v>42585</v>
      </c>
      <c r="B825">
        <v>1563.4</v>
      </c>
    </row>
    <row r="826" spans="1:2" x14ac:dyDescent="0.3">
      <c r="A826" s="8">
        <v>42584</v>
      </c>
      <c r="B826">
        <v>1404.4</v>
      </c>
    </row>
    <row r="827" spans="1:2" x14ac:dyDescent="0.3">
      <c r="A827" s="8">
        <v>42583</v>
      </c>
      <c r="B827">
        <v>1491.3</v>
      </c>
    </row>
    <row r="828" spans="1:2" x14ac:dyDescent="0.3">
      <c r="A828" s="8">
        <v>42580</v>
      </c>
      <c r="B828">
        <v>1360.7</v>
      </c>
    </row>
    <row r="829" spans="1:2" x14ac:dyDescent="0.3">
      <c r="A829" s="8">
        <v>42579</v>
      </c>
      <c r="B829">
        <v>1377.3</v>
      </c>
    </row>
    <row r="830" spans="1:2" x14ac:dyDescent="0.3">
      <c r="A830" s="8">
        <v>42578</v>
      </c>
      <c r="B830">
        <v>1498.9</v>
      </c>
    </row>
    <row r="831" spans="1:2" x14ac:dyDescent="0.3">
      <c r="A831" s="8">
        <v>42577</v>
      </c>
      <c r="B831">
        <v>1405.9</v>
      </c>
    </row>
    <row r="832" spans="1:2" x14ac:dyDescent="0.3">
      <c r="A832" s="8">
        <v>42576</v>
      </c>
      <c r="B832">
        <v>1666.5</v>
      </c>
    </row>
    <row r="833" spans="1:2" x14ac:dyDescent="0.3">
      <c r="A833" s="8">
        <v>42573</v>
      </c>
      <c r="B833">
        <v>1703.9</v>
      </c>
    </row>
    <row r="834" spans="1:2" x14ac:dyDescent="0.3">
      <c r="A834" s="8">
        <v>42572</v>
      </c>
      <c r="B834">
        <v>1728.5</v>
      </c>
    </row>
    <row r="835" spans="1:2" x14ac:dyDescent="0.3">
      <c r="A835" s="8">
        <v>42571</v>
      </c>
      <c r="B835">
        <v>1491.1</v>
      </c>
    </row>
    <row r="836" spans="1:2" x14ac:dyDescent="0.3">
      <c r="A836" s="8">
        <v>42570</v>
      </c>
      <c r="B836">
        <v>1431.3</v>
      </c>
    </row>
    <row r="837" spans="1:2" x14ac:dyDescent="0.3">
      <c r="A837" s="8">
        <v>42569</v>
      </c>
      <c r="B837">
        <v>1476.4</v>
      </c>
    </row>
    <row r="838" spans="1:2" x14ac:dyDescent="0.3">
      <c r="A838" s="8">
        <v>42566</v>
      </c>
      <c r="B838">
        <v>1539.9</v>
      </c>
    </row>
    <row r="839" spans="1:2" x14ac:dyDescent="0.3">
      <c r="A839" s="8">
        <v>42565</v>
      </c>
      <c r="B839">
        <v>1683.7</v>
      </c>
    </row>
    <row r="840" spans="1:2" x14ac:dyDescent="0.3">
      <c r="A840" s="8">
        <v>42564</v>
      </c>
      <c r="B840">
        <v>1747.8</v>
      </c>
    </row>
    <row r="841" spans="1:2" x14ac:dyDescent="0.3">
      <c r="A841" s="8">
        <v>42563</v>
      </c>
      <c r="B841">
        <v>1719.1</v>
      </c>
    </row>
    <row r="842" spans="1:2" x14ac:dyDescent="0.3">
      <c r="A842" s="8">
        <v>42562</v>
      </c>
      <c r="B842">
        <v>1722.2</v>
      </c>
    </row>
    <row r="843" spans="1:2" x14ac:dyDescent="0.3">
      <c r="A843" s="8">
        <v>42559</v>
      </c>
      <c r="B843">
        <v>1696.8</v>
      </c>
    </row>
    <row r="844" spans="1:2" x14ac:dyDescent="0.3">
      <c r="A844" s="8">
        <v>42558</v>
      </c>
      <c r="B844">
        <v>1724</v>
      </c>
    </row>
    <row r="845" spans="1:2" x14ac:dyDescent="0.3">
      <c r="A845" s="8">
        <v>42557</v>
      </c>
      <c r="B845">
        <v>1685.4</v>
      </c>
    </row>
    <row r="846" spans="1:2" x14ac:dyDescent="0.3">
      <c r="A846" s="8">
        <v>42556</v>
      </c>
      <c r="B846">
        <v>1687.6</v>
      </c>
    </row>
    <row r="847" spans="1:2" x14ac:dyDescent="0.3">
      <c r="A847" s="8">
        <v>42555</v>
      </c>
      <c r="B847">
        <v>1694.8</v>
      </c>
    </row>
    <row r="848" spans="1:2" x14ac:dyDescent="0.3">
      <c r="A848" s="8">
        <v>42552</v>
      </c>
      <c r="B848">
        <v>1712.4</v>
      </c>
    </row>
    <row r="849" spans="1:2" x14ac:dyDescent="0.3">
      <c r="A849" s="8">
        <v>42551</v>
      </c>
      <c r="B849">
        <v>1572.6</v>
      </c>
    </row>
    <row r="850" spans="1:2" x14ac:dyDescent="0.3">
      <c r="A850" s="8">
        <v>42550</v>
      </c>
      <c r="B850">
        <v>1428.2</v>
      </c>
    </row>
    <row r="851" spans="1:2" x14ac:dyDescent="0.3">
      <c r="A851" s="8">
        <v>42549</v>
      </c>
      <c r="B851">
        <v>1428.9</v>
      </c>
    </row>
    <row r="852" spans="1:2" x14ac:dyDescent="0.3">
      <c r="A852" s="8">
        <v>42548</v>
      </c>
      <c r="B852">
        <v>1645.1</v>
      </c>
    </row>
    <row r="853" spans="1:2" x14ac:dyDescent="0.3">
      <c r="A853" s="8">
        <v>42545</v>
      </c>
      <c r="B853">
        <v>1749.4</v>
      </c>
    </row>
    <row r="854" spans="1:2" x14ac:dyDescent="0.3">
      <c r="A854" s="8">
        <v>42544</v>
      </c>
      <c r="B854">
        <v>1710.6</v>
      </c>
    </row>
    <row r="855" spans="1:2" x14ac:dyDescent="0.3">
      <c r="A855" s="8">
        <v>42543</v>
      </c>
      <c r="B855">
        <v>1577.9</v>
      </c>
    </row>
    <row r="856" spans="1:2" x14ac:dyDescent="0.3">
      <c r="A856" s="8">
        <v>42542</v>
      </c>
      <c r="B856">
        <v>1565.5</v>
      </c>
    </row>
    <row r="857" spans="1:2" x14ac:dyDescent="0.3">
      <c r="A857" s="8">
        <v>42541</v>
      </c>
      <c r="B857">
        <v>1533.7</v>
      </c>
    </row>
    <row r="858" spans="1:2" x14ac:dyDescent="0.3">
      <c r="A858" s="8">
        <v>42538</v>
      </c>
      <c r="B858">
        <v>1440.1</v>
      </c>
    </row>
    <row r="859" spans="1:2" x14ac:dyDescent="0.3">
      <c r="A859" s="8">
        <v>42537</v>
      </c>
      <c r="B859">
        <v>1415.5</v>
      </c>
    </row>
    <row r="860" spans="1:2" x14ac:dyDescent="0.3">
      <c r="A860" s="8">
        <v>42536</v>
      </c>
      <c r="B860">
        <v>1476.5</v>
      </c>
    </row>
    <row r="861" spans="1:2" x14ac:dyDescent="0.3">
      <c r="A861" s="8">
        <v>42535</v>
      </c>
      <c r="B861">
        <v>1460.1</v>
      </c>
    </row>
    <row r="862" spans="1:2" x14ac:dyDescent="0.3">
      <c r="A862" s="8">
        <v>42531</v>
      </c>
      <c r="B862">
        <v>1494.7</v>
      </c>
    </row>
    <row r="863" spans="1:2" x14ac:dyDescent="0.3">
      <c r="A863" s="8">
        <v>42530</v>
      </c>
      <c r="B863">
        <v>1547.1</v>
      </c>
    </row>
    <row r="864" spans="1:2" x14ac:dyDescent="0.3">
      <c r="A864" s="8">
        <v>42529</v>
      </c>
      <c r="B864">
        <v>1640</v>
      </c>
    </row>
    <row r="865" spans="1:2" x14ac:dyDescent="0.3">
      <c r="A865" s="8">
        <v>42528</v>
      </c>
      <c r="B865">
        <v>1616.1</v>
      </c>
    </row>
    <row r="866" spans="1:2" x14ac:dyDescent="0.3">
      <c r="A866" s="8">
        <v>42527</v>
      </c>
      <c r="B866">
        <v>1554.2</v>
      </c>
    </row>
    <row r="867" spans="1:2" x14ac:dyDescent="0.3">
      <c r="A867" s="8">
        <v>42524</v>
      </c>
      <c r="B867">
        <v>1335</v>
      </c>
    </row>
    <row r="868" spans="1:2" x14ac:dyDescent="0.3">
      <c r="A868" s="8">
        <v>42523</v>
      </c>
      <c r="B868">
        <v>1428.7</v>
      </c>
    </row>
    <row r="869" spans="1:2" x14ac:dyDescent="0.3">
      <c r="A869" s="8">
        <v>42522</v>
      </c>
      <c r="B869">
        <v>1825.9</v>
      </c>
    </row>
    <row r="870" spans="1:2" x14ac:dyDescent="0.3">
      <c r="A870" s="8">
        <v>42521</v>
      </c>
      <c r="B870">
        <v>1759.6</v>
      </c>
    </row>
    <row r="871" spans="1:2" x14ac:dyDescent="0.3">
      <c r="A871" s="8">
        <v>42520</v>
      </c>
      <c r="B871">
        <v>1620.1</v>
      </c>
    </row>
    <row r="872" spans="1:2" x14ac:dyDescent="0.3">
      <c r="A872" s="8">
        <v>42517</v>
      </c>
      <c r="B872">
        <v>1532.2</v>
      </c>
    </row>
    <row r="873" spans="1:2" x14ac:dyDescent="0.3">
      <c r="A873" s="8">
        <v>42516</v>
      </c>
      <c r="B873">
        <v>1463</v>
      </c>
    </row>
    <row r="874" spans="1:2" x14ac:dyDescent="0.3">
      <c r="A874" s="8">
        <v>42515</v>
      </c>
      <c r="B874">
        <v>1593</v>
      </c>
    </row>
    <row r="875" spans="1:2" x14ac:dyDescent="0.3">
      <c r="A875" s="8">
        <v>42514</v>
      </c>
      <c r="B875">
        <v>1554.6</v>
      </c>
    </row>
    <row r="876" spans="1:2" x14ac:dyDescent="0.3">
      <c r="A876" s="8">
        <v>42513</v>
      </c>
      <c r="B876">
        <v>1679.8</v>
      </c>
    </row>
    <row r="877" spans="1:2" x14ac:dyDescent="0.3">
      <c r="A877" s="8">
        <v>42510</v>
      </c>
      <c r="B877">
        <v>1649.7</v>
      </c>
    </row>
    <row r="878" spans="1:2" x14ac:dyDescent="0.3">
      <c r="A878" s="8">
        <v>42509</v>
      </c>
      <c r="B878">
        <v>1610.8</v>
      </c>
    </row>
    <row r="879" spans="1:2" x14ac:dyDescent="0.3">
      <c r="A879" s="8">
        <v>42508</v>
      </c>
      <c r="B879">
        <v>1701.7</v>
      </c>
    </row>
    <row r="880" spans="1:2" x14ac:dyDescent="0.3">
      <c r="A880" s="8">
        <v>42507</v>
      </c>
      <c r="B880">
        <v>1479.4</v>
      </c>
    </row>
    <row r="881" spans="1:2" x14ac:dyDescent="0.3">
      <c r="A881" s="8">
        <v>42506</v>
      </c>
      <c r="B881">
        <v>1390.8</v>
      </c>
    </row>
    <row r="882" spans="1:2" x14ac:dyDescent="0.3">
      <c r="A882" s="8">
        <v>42503</v>
      </c>
      <c r="B882">
        <v>1414</v>
      </c>
    </row>
    <row r="883" spans="1:2" x14ac:dyDescent="0.3">
      <c r="A883" s="8">
        <v>42502</v>
      </c>
      <c r="B883">
        <v>1414.6</v>
      </c>
    </row>
    <row r="884" spans="1:2" x14ac:dyDescent="0.3">
      <c r="A884" s="8">
        <v>42501</v>
      </c>
      <c r="B884">
        <v>1215.5999999999999</v>
      </c>
    </row>
    <row r="885" spans="1:2" x14ac:dyDescent="0.3">
      <c r="A885" s="8">
        <v>42500</v>
      </c>
      <c r="B885">
        <v>1611</v>
      </c>
    </row>
    <row r="886" spans="1:2" x14ac:dyDescent="0.3">
      <c r="A886" s="8">
        <v>42496</v>
      </c>
      <c r="B886">
        <v>1389.3</v>
      </c>
    </row>
    <row r="887" spans="1:2" x14ac:dyDescent="0.3">
      <c r="A887" s="8">
        <v>42495</v>
      </c>
      <c r="B887">
        <v>1281.3</v>
      </c>
    </row>
    <row r="888" spans="1:2" x14ac:dyDescent="0.3">
      <c r="A888" s="8">
        <v>42494</v>
      </c>
      <c r="B888">
        <v>1565.9</v>
      </c>
    </row>
    <row r="889" spans="1:2" x14ac:dyDescent="0.3">
      <c r="A889" s="8">
        <v>42489</v>
      </c>
      <c r="B889">
        <v>1291.9000000000001</v>
      </c>
    </row>
    <row r="890" spans="1:2" x14ac:dyDescent="0.3">
      <c r="A890" s="8">
        <v>42488</v>
      </c>
      <c r="B890">
        <v>1421.2</v>
      </c>
    </row>
    <row r="891" spans="1:2" x14ac:dyDescent="0.3">
      <c r="A891" s="8">
        <v>42487</v>
      </c>
      <c r="B891">
        <v>1382.8</v>
      </c>
    </row>
    <row r="892" spans="1:2" x14ac:dyDescent="0.3">
      <c r="A892" s="8">
        <v>42486</v>
      </c>
      <c r="B892">
        <v>1258.0999999999999</v>
      </c>
    </row>
    <row r="893" spans="1:2" x14ac:dyDescent="0.3">
      <c r="A893" s="8">
        <v>42485</v>
      </c>
      <c r="B893">
        <v>1673.4</v>
      </c>
    </row>
    <row r="894" spans="1:2" x14ac:dyDescent="0.3">
      <c r="A894" s="8">
        <v>42482</v>
      </c>
      <c r="B894">
        <v>1741.9</v>
      </c>
    </row>
    <row r="895" spans="1:2" x14ac:dyDescent="0.3">
      <c r="A895" s="8">
        <v>42481</v>
      </c>
      <c r="B895">
        <v>1770</v>
      </c>
    </row>
    <row r="896" spans="1:2" x14ac:dyDescent="0.3">
      <c r="A896" s="8">
        <v>42480</v>
      </c>
      <c r="B896">
        <v>1544.3</v>
      </c>
    </row>
    <row r="897" spans="1:2" x14ac:dyDescent="0.3">
      <c r="A897" s="8">
        <v>42479</v>
      </c>
      <c r="B897">
        <v>1431.3</v>
      </c>
    </row>
    <row r="898" spans="1:2" x14ac:dyDescent="0.3">
      <c r="A898" s="8">
        <v>42478</v>
      </c>
      <c r="B898">
        <v>1457.2</v>
      </c>
    </row>
    <row r="899" spans="1:2" x14ac:dyDescent="0.3">
      <c r="A899" s="8">
        <v>42475</v>
      </c>
      <c r="B899">
        <v>1527.4</v>
      </c>
    </row>
    <row r="900" spans="1:2" x14ac:dyDescent="0.3">
      <c r="A900" s="8">
        <v>42474</v>
      </c>
      <c r="B900">
        <v>1573</v>
      </c>
    </row>
    <row r="901" spans="1:2" x14ac:dyDescent="0.3">
      <c r="A901" s="8">
        <v>42473</v>
      </c>
      <c r="B901">
        <v>1540</v>
      </c>
    </row>
    <row r="902" spans="1:2" x14ac:dyDescent="0.3">
      <c r="A902" s="8">
        <v>42472</v>
      </c>
      <c r="B902">
        <v>1499.6</v>
      </c>
    </row>
    <row r="903" spans="1:2" x14ac:dyDescent="0.3">
      <c r="A903" s="8">
        <v>42471</v>
      </c>
      <c r="B903">
        <v>1466.3</v>
      </c>
    </row>
    <row r="904" spans="1:2" x14ac:dyDescent="0.3">
      <c r="A904" s="8">
        <v>42468</v>
      </c>
      <c r="B904">
        <v>1565.2</v>
      </c>
    </row>
    <row r="905" spans="1:2" x14ac:dyDescent="0.3">
      <c r="A905" s="8">
        <v>42467</v>
      </c>
      <c r="B905">
        <v>1521.3</v>
      </c>
    </row>
    <row r="906" spans="1:2" x14ac:dyDescent="0.3">
      <c r="A906" s="8">
        <v>42466</v>
      </c>
      <c r="B906">
        <v>1225.7</v>
      </c>
    </row>
    <row r="907" spans="1:2" x14ac:dyDescent="0.3">
      <c r="A907" s="8">
        <v>42465</v>
      </c>
      <c r="B907">
        <v>1531.9</v>
      </c>
    </row>
    <row r="908" spans="1:2" x14ac:dyDescent="0.3">
      <c r="A908" s="8">
        <v>42464</v>
      </c>
      <c r="B908">
        <v>1742.2</v>
      </c>
    </row>
    <row r="909" spans="1:2" x14ac:dyDescent="0.3">
      <c r="A909" s="8">
        <v>42461</v>
      </c>
      <c r="B909">
        <v>2177.4</v>
      </c>
    </row>
    <row r="910" spans="1:2" x14ac:dyDescent="0.3">
      <c r="A910" s="8">
        <v>42460</v>
      </c>
      <c r="B910">
        <v>1524.5</v>
      </c>
    </row>
    <row r="911" spans="1:2" x14ac:dyDescent="0.3">
      <c r="A911" s="8">
        <v>42459</v>
      </c>
      <c r="B911">
        <v>1565.5</v>
      </c>
    </row>
    <row r="912" spans="1:2" x14ac:dyDescent="0.3">
      <c r="A912" s="8">
        <v>42458</v>
      </c>
      <c r="B912">
        <v>1511.5</v>
      </c>
    </row>
    <row r="913" spans="1:2" x14ac:dyDescent="0.3">
      <c r="A913" s="8">
        <v>42457</v>
      </c>
      <c r="B913">
        <v>1254</v>
      </c>
    </row>
    <row r="914" spans="1:2" x14ac:dyDescent="0.3">
      <c r="A914" s="8">
        <v>42454</v>
      </c>
      <c r="B914">
        <v>1644.1</v>
      </c>
    </row>
    <row r="915" spans="1:2" x14ac:dyDescent="0.3">
      <c r="A915" s="8">
        <v>42453</v>
      </c>
      <c r="B915">
        <v>1726.7</v>
      </c>
    </row>
    <row r="916" spans="1:2" x14ac:dyDescent="0.3">
      <c r="A916" s="8">
        <v>42452</v>
      </c>
      <c r="B916">
        <v>1626.6</v>
      </c>
    </row>
    <row r="917" spans="1:2" x14ac:dyDescent="0.3">
      <c r="A917" s="8">
        <v>42451</v>
      </c>
      <c r="B917">
        <v>1636.7</v>
      </c>
    </row>
    <row r="918" spans="1:2" x14ac:dyDescent="0.3">
      <c r="A918" s="8">
        <v>42450</v>
      </c>
      <c r="B918">
        <v>1739.8</v>
      </c>
    </row>
    <row r="919" spans="1:2" x14ac:dyDescent="0.3">
      <c r="A919" s="8">
        <v>42447</v>
      </c>
      <c r="B919">
        <v>1614.8</v>
      </c>
    </row>
    <row r="920" spans="1:2" x14ac:dyDescent="0.3">
      <c r="A920" s="8">
        <v>42446</v>
      </c>
      <c r="B920">
        <v>1654</v>
      </c>
    </row>
    <row r="921" spans="1:2" x14ac:dyDescent="0.3">
      <c r="A921" s="8">
        <v>42445</v>
      </c>
      <c r="B921">
        <v>1366.6</v>
      </c>
    </row>
    <row r="922" spans="1:2" x14ac:dyDescent="0.3">
      <c r="A922" s="8">
        <v>42444</v>
      </c>
      <c r="B922">
        <v>1409.1</v>
      </c>
    </row>
    <row r="923" spans="1:2" x14ac:dyDescent="0.3">
      <c r="A923" s="8">
        <v>42443</v>
      </c>
      <c r="B923">
        <v>1467.6</v>
      </c>
    </row>
    <row r="924" spans="1:2" x14ac:dyDescent="0.3">
      <c r="A924" s="8">
        <v>42440</v>
      </c>
      <c r="B924">
        <v>1447.7</v>
      </c>
    </row>
    <row r="925" spans="1:2" x14ac:dyDescent="0.3">
      <c r="A925" s="8">
        <v>42439</v>
      </c>
      <c r="B925">
        <v>1586.6</v>
      </c>
    </row>
    <row r="926" spans="1:2" x14ac:dyDescent="0.3">
      <c r="A926" s="8">
        <v>42438</v>
      </c>
      <c r="B926">
        <v>1591.7</v>
      </c>
    </row>
    <row r="927" spans="1:2" x14ac:dyDescent="0.3">
      <c r="A927" s="8">
        <v>42433</v>
      </c>
      <c r="B927">
        <v>1525.4</v>
      </c>
    </row>
    <row r="928" spans="1:2" x14ac:dyDescent="0.3">
      <c r="A928" s="8">
        <v>42432</v>
      </c>
      <c r="B928">
        <v>1471.9</v>
      </c>
    </row>
    <row r="929" spans="1:2" x14ac:dyDescent="0.3">
      <c r="A929" s="8">
        <v>42431</v>
      </c>
      <c r="B929">
        <v>1557.3</v>
      </c>
    </row>
    <row r="930" spans="1:2" x14ac:dyDescent="0.3">
      <c r="A930" s="8">
        <v>42430</v>
      </c>
      <c r="B930">
        <v>1773.5</v>
      </c>
    </row>
    <row r="931" spans="1:2" x14ac:dyDescent="0.3">
      <c r="A931" s="8">
        <v>42429</v>
      </c>
      <c r="B931">
        <v>1331.9</v>
      </c>
    </row>
    <row r="932" spans="1:2" x14ac:dyDescent="0.3">
      <c r="A932" s="8">
        <v>42426</v>
      </c>
      <c r="B932">
        <v>1315.2</v>
      </c>
    </row>
    <row r="933" spans="1:2" x14ac:dyDescent="0.3">
      <c r="A933" s="8">
        <v>42425</v>
      </c>
      <c r="B933">
        <v>1629.7</v>
      </c>
    </row>
    <row r="934" spans="1:2" x14ac:dyDescent="0.3">
      <c r="A934" s="8">
        <v>42424</v>
      </c>
      <c r="B934">
        <v>1665.6</v>
      </c>
    </row>
    <row r="935" spans="1:2" x14ac:dyDescent="0.3">
      <c r="A935" s="8">
        <v>42420</v>
      </c>
      <c r="B935">
        <v>1590.8</v>
      </c>
    </row>
    <row r="936" spans="1:2" x14ac:dyDescent="0.3">
      <c r="A936" s="8">
        <v>42419</v>
      </c>
      <c r="B936">
        <v>1635.2</v>
      </c>
    </row>
    <row r="937" spans="1:2" x14ac:dyDescent="0.3">
      <c r="A937" s="8">
        <v>42418</v>
      </c>
      <c r="B937">
        <v>1474.5</v>
      </c>
    </row>
    <row r="938" spans="1:2" x14ac:dyDescent="0.3">
      <c r="A938" s="8">
        <v>42417</v>
      </c>
      <c r="B938">
        <v>1606.5</v>
      </c>
    </row>
    <row r="939" spans="1:2" x14ac:dyDescent="0.3">
      <c r="A939" s="8">
        <v>42416</v>
      </c>
      <c r="B939">
        <v>1492.1</v>
      </c>
    </row>
    <row r="940" spans="1:2" x14ac:dyDescent="0.3">
      <c r="A940" s="8">
        <v>42415</v>
      </c>
      <c r="B940">
        <v>1713.5</v>
      </c>
    </row>
    <row r="941" spans="1:2" x14ac:dyDescent="0.3">
      <c r="A941" s="8">
        <v>42412</v>
      </c>
      <c r="B941">
        <v>1738.2</v>
      </c>
    </row>
    <row r="942" spans="1:2" x14ac:dyDescent="0.3">
      <c r="A942" s="8">
        <v>42411</v>
      </c>
      <c r="B942">
        <v>1701</v>
      </c>
    </row>
    <row r="943" spans="1:2" x14ac:dyDescent="0.3">
      <c r="A943" s="8">
        <v>42410</v>
      </c>
      <c r="B943">
        <v>840.2</v>
      </c>
    </row>
    <row r="944" spans="1:2" x14ac:dyDescent="0.3">
      <c r="A944" s="8">
        <v>42409</v>
      </c>
      <c r="B944">
        <v>957.9</v>
      </c>
    </row>
    <row r="945" spans="1:2" x14ac:dyDescent="0.3">
      <c r="A945" s="8">
        <v>42408</v>
      </c>
      <c r="B945">
        <v>1276.7</v>
      </c>
    </row>
    <row r="946" spans="1:2" x14ac:dyDescent="0.3">
      <c r="A946" s="8">
        <v>42405</v>
      </c>
      <c r="B946">
        <v>1314.3</v>
      </c>
    </row>
    <row r="947" spans="1:2" x14ac:dyDescent="0.3">
      <c r="A947" s="8">
        <v>42404</v>
      </c>
      <c r="B947">
        <v>1387.9</v>
      </c>
    </row>
    <row r="948" spans="1:2" x14ac:dyDescent="0.3">
      <c r="A948" s="8">
        <v>42403</v>
      </c>
      <c r="B948">
        <v>1666.7</v>
      </c>
    </row>
    <row r="949" spans="1:2" x14ac:dyDescent="0.3">
      <c r="A949" s="8">
        <v>42402</v>
      </c>
      <c r="B949">
        <v>1505.6</v>
      </c>
    </row>
    <row r="950" spans="1:2" x14ac:dyDescent="0.3">
      <c r="A950" s="8">
        <v>42401</v>
      </c>
      <c r="B950">
        <v>1747</v>
      </c>
    </row>
    <row r="951" spans="1:2" x14ac:dyDescent="0.3">
      <c r="A951" s="8">
        <v>42398</v>
      </c>
      <c r="B951">
        <v>1359.3</v>
      </c>
    </row>
    <row r="952" spans="1:2" x14ac:dyDescent="0.3">
      <c r="A952" s="8">
        <v>42397</v>
      </c>
      <c r="B952">
        <v>1186.8</v>
      </c>
    </row>
    <row r="953" spans="1:2" x14ac:dyDescent="0.3">
      <c r="A953" s="8">
        <v>42396</v>
      </c>
      <c r="B953">
        <v>1327</v>
      </c>
    </row>
    <row r="954" spans="1:2" x14ac:dyDescent="0.3">
      <c r="A954" s="8">
        <v>42395</v>
      </c>
      <c r="B954">
        <v>1287.4000000000001</v>
      </c>
    </row>
    <row r="955" spans="1:2" x14ac:dyDescent="0.3">
      <c r="A955" s="8">
        <v>42394</v>
      </c>
      <c r="B955">
        <v>1534.8</v>
      </c>
    </row>
    <row r="956" spans="1:2" x14ac:dyDescent="0.3">
      <c r="A956" s="8">
        <v>42391</v>
      </c>
      <c r="B956">
        <v>1707.5</v>
      </c>
    </row>
    <row r="957" spans="1:2" x14ac:dyDescent="0.3">
      <c r="A957" s="8">
        <v>42390</v>
      </c>
      <c r="B957">
        <v>1636.1</v>
      </c>
    </row>
    <row r="958" spans="1:2" x14ac:dyDescent="0.3">
      <c r="A958" s="8">
        <v>42389</v>
      </c>
      <c r="B958">
        <v>1745.5</v>
      </c>
    </row>
    <row r="959" spans="1:2" x14ac:dyDescent="0.3">
      <c r="A959" s="8">
        <v>42388</v>
      </c>
      <c r="B959">
        <v>1691.1</v>
      </c>
    </row>
    <row r="960" spans="1:2" x14ac:dyDescent="0.3">
      <c r="A960" s="8">
        <v>42387</v>
      </c>
      <c r="B960">
        <v>1642.7</v>
      </c>
    </row>
    <row r="961" spans="1:2" x14ac:dyDescent="0.3">
      <c r="A961" s="8">
        <v>42384</v>
      </c>
      <c r="B961">
        <v>1720.9</v>
      </c>
    </row>
    <row r="962" spans="1:2" x14ac:dyDescent="0.3">
      <c r="A962" s="8">
        <v>42383</v>
      </c>
      <c r="B962">
        <v>1617.1</v>
      </c>
    </row>
    <row r="963" spans="1:2" x14ac:dyDescent="0.3">
      <c r="A963" s="8">
        <v>42382</v>
      </c>
      <c r="B963">
        <v>1986.5</v>
      </c>
    </row>
    <row r="964" spans="1:2" x14ac:dyDescent="0.3">
      <c r="A964" s="8">
        <v>42381</v>
      </c>
      <c r="B964">
        <v>2018.4</v>
      </c>
    </row>
    <row r="965" spans="1:2" x14ac:dyDescent="0.3">
      <c r="A965" s="8">
        <v>42380</v>
      </c>
      <c r="B965">
        <v>1691</v>
      </c>
    </row>
    <row r="966" spans="1:2" x14ac:dyDescent="0.3">
      <c r="A966" s="8">
        <v>42370</v>
      </c>
      <c r="B966">
        <v>1594</v>
      </c>
    </row>
    <row r="967" spans="1:2" x14ac:dyDescent="0.3">
      <c r="A967" s="8">
        <v>42369</v>
      </c>
      <c r="B967">
        <v>1363.5</v>
      </c>
    </row>
    <row r="968" spans="1:2" x14ac:dyDescent="0.3">
      <c r="A968" s="8">
        <v>42368</v>
      </c>
      <c r="B968">
        <v>1891.6</v>
      </c>
    </row>
    <row r="969" spans="1:2" x14ac:dyDescent="0.3">
      <c r="A969" s="8">
        <v>42367</v>
      </c>
      <c r="B969">
        <v>1502.7</v>
      </c>
    </row>
    <row r="970" spans="1:2" x14ac:dyDescent="0.3">
      <c r="A970" s="8">
        <v>42366</v>
      </c>
      <c r="B970">
        <v>1389.7</v>
      </c>
    </row>
    <row r="971" spans="1:2" x14ac:dyDescent="0.3">
      <c r="A971" s="8">
        <v>42363</v>
      </c>
      <c r="B971">
        <v>1507.3</v>
      </c>
    </row>
    <row r="972" spans="1:2" x14ac:dyDescent="0.3">
      <c r="A972" s="8">
        <v>42362</v>
      </c>
      <c r="B972">
        <v>1593.3</v>
      </c>
    </row>
    <row r="973" spans="1:2" x14ac:dyDescent="0.3">
      <c r="A973" s="8">
        <v>42361</v>
      </c>
      <c r="B973">
        <v>1910.1</v>
      </c>
    </row>
    <row r="974" spans="1:2" x14ac:dyDescent="0.3">
      <c r="A974" s="8">
        <v>42360</v>
      </c>
      <c r="B974">
        <v>1917.6</v>
      </c>
    </row>
    <row r="975" spans="1:2" x14ac:dyDescent="0.3">
      <c r="A975" s="8">
        <v>42359</v>
      </c>
      <c r="B975">
        <v>1804.7</v>
      </c>
    </row>
    <row r="976" spans="1:2" x14ac:dyDescent="0.3">
      <c r="A976" s="8">
        <v>42356</v>
      </c>
      <c r="B976">
        <v>1864.1</v>
      </c>
    </row>
    <row r="977" spans="1:2" x14ac:dyDescent="0.3">
      <c r="A977" s="8">
        <v>42355</v>
      </c>
      <c r="B977">
        <v>1781.9</v>
      </c>
    </row>
    <row r="978" spans="1:2" x14ac:dyDescent="0.3">
      <c r="A978" s="8">
        <v>42354</v>
      </c>
      <c r="B978">
        <v>1868.7</v>
      </c>
    </row>
    <row r="979" spans="1:2" x14ac:dyDescent="0.3">
      <c r="A979" s="8">
        <v>42353</v>
      </c>
      <c r="B979">
        <v>1757.4</v>
      </c>
    </row>
    <row r="980" spans="1:2" x14ac:dyDescent="0.3">
      <c r="A980" s="8">
        <v>42352</v>
      </c>
      <c r="B980">
        <v>1628.8</v>
      </c>
    </row>
    <row r="981" spans="1:2" x14ac:dyDescent="0.3">
      <c r="A981" s="8">
        <v>42349</v>
      </c>
      <c r="B981">
        <v>1578.4</v>
      </c>
    </row>
    <row r="982" spans="1:2" x14ac:dyDescent="0.3">
      <c r="A982" s="8">
        <v>42348</v>
      </c>
      <c r="B982">
        <v>1300</v>
      </c>
    </row>
    <row r="983" spans="1:2" x14ac:dyDescent="0.3">
      <c r="A983" s="8">
        <v>42347</v>
      </c>
      <c r="B983">
        <v>1571</v>
      </c>
    </row>
    <row r="984" spans="1:2" x14ac:dyDescent="0.3">
      <c r="A984" s="8">
        <v>42346</v>
      </c>
      <c r="B984">
        <v>1188.5999999999999</v>
      </c>
    </row>
    <row r="985" spans="1:2" x14ac:dyDescent="0.3">
      <c r="A985" s="8">
        <v>42345</v>
      </c>
      <c r="B985">
        <v>1109.5999999999999</v>
      </c>
    </row>
    <row r="986" spans="1:2" x14ac:dyDescent="0.3">
      <c r="A986" s="8">
        <v>42342</v>
      </c>
      <c r="B986">
        <v>1310.0999999999999</v>
      </c>
    </row>
    <row r="987" spans="1:2" x14ac:dyDescent="0.3">
      <c r="A987" s="8">
        <v>42341</v>
      </c>
      <c r="B987">
        <v>1197.5999999999999</v>
      </c>
    </row>
    <row r="988" spans="1:2" x14ac:dyDescent="0.3">
      <c r="A988" s="8">
        <v>42340</v>
      </c>
      <c r="B988">
        <v>1495</v>
      </c>
    </row>
    <row r="989" spans="1:2" x14ac:dyDescent="0.3">
      <c r="A989" s="8">
        <v>42339</v>
      </c>
      <c r="B989">
        <v>1383.6</v>
      </c>
    </row>
    <row r="990" spans="1:2" x14ac:dyDescent="0.3">
      <c r="A990" s="8">
        <v>42338</v>
      </c>
      <c r="B990">
        <v>1413.1</v>
      </c>
    </row>
    <row r="991" spans="1:2" x14ac:dyDescent="0.3">
      <c r="A991" s="8">
        <v>42335</v>
      </c>
      <c r="B991">
        <v>1422</v>
      </c>
    </row>
    <row r="992" spans="1:2" x14ac:dyDescent="0.3">
      <c r="A992" s="8">
        <v>42334</v>
      </c>
      <c r="B992">
        <v>1376.8</v>
      </c>
    </row>
    <row r="993" spans="1:2" x14ac:dyDescent="0.3">
      <c r="A993" s="8">
        <v>42333</v>
      </c>
      <c r="B993">
        <v>1833.2</v>
      </c>
    </row>
    <row r="994" spans="1:2" x14ac:dyDescent="0.3">
      <c r="A994" s="8">
        <v>42332</v>
      </c>
      <c r="B994">
        <v>1733.8</v>
      </c>
    </row>
    <row r="995" spans="1:2" x14ac:dyDescent="0.3">
      <c r="A995" s="8">
        <v>42331</v>
      </c>
      <c r="B995">
        <v>1645.8</v>
      </c>
    </row>
    <row r="996" spans="1:2" x14ac:dyDescent="0.3">
      <c r="A996" s="8">
        <v>42328</v>
      </c>
      <c r="B996">
        <v>1622</v>
      </c>
    </row>
    <row r="997" spans="1:2" x14ac:dyDescent="0.3">
      <c r="A997" s="8">
        <v>42327</v>
      </c>
      <c r="B997">
        <v>1548.2</v>
      </c>
    </row>
    <row r="998" spans="1:2" x14ac:dyDescent="0.3">
      <c r="A998" s="8">
        <v>42326</v>
      </c>
      <c r="B998">
        <v>1338.4</v>
      </c>
    </row>
    <row r="999" spans="1:2" x14ac:dyDescent="0.3">
      <c r="A999" s="8">
        <v>42325</v>
      </c>
      <c r="B999">
        <v>1302</v>
      </c>
    </row>
    <row r="1000" spans="1:2" x14ac:dyDescent="0.3">
      <c r="A1000" s="8">
        <v>42324</v>
      </c>
      <c r="B1000">
        <v>1329.8</v>
      </c>
    </row>
    <row r="1001" spans="1:2" x14ac:dyDescent="0.3">
      <c r="A1001" s="8">
        <v>42321</v>
      </c>
      <c r="B1001">
        <v>1407.9</v>
      </c>
    </row>
    <row r="1002" spans="1:2" x14ac:dyDescent="0.3">
      <c r="A1002" s="8">
        <v>42320</v>
      </c>
      <c r="B1002">
        <v>1495.4</v>
      </c>
    </row>
    <row r="1003" spans="1:2" x14ac:dyDescent="0.3">
      <c r="A1003" s="8">
        <v>42319</v>
      </c>
      <c r="B1003">
        <v>1664.1</v>
      </c>
    </row>
    <row r="1004" spans="1:2" x14ac:dyDescent="0.3">
      <c r="A1004" s="8">
        <v>42318</v>
      </c>
      <c r="B1004">
        <v>1327.7</v>
      </c>
    </row>
    <row r="1005" spans="1:2" x14ac:dyDescent="0.3">
      <c r="A1005" s="8">
        <v>42317</v>
      </c>
      <c r="B1005">
        <v>1469.3</v>
      </c>
    </row>
    <row r="1006" spans="1:2" x14ac:dyDescent="0.3">
      <c r="A1006" s="8">
        <v>42314</v>
      </c>
      <c r="B1006">
        <v>1449</v>
      </c>
    </row>
    <row r="1007" spans="1:2" x14ac:dyDescent="0.3">
      <c r="A1007" s="8">
        <v>42313</v>
      </c>
      <c r="B1007">
        <v>1759.7</v>
      </c>
    </row>
    <row r="1008" spans="1:2" x14ac:dyDescent="0.3">
      <c r="A1008" s="8">
        <v>42311</v>
      </c>
      <c r="B1008">
        <v>1477</v>
      </c>
    </row>
    <row r="1009" spans="1:2" x14ac:dyDescent="0.3">
      <c r="A1009" s="8">
        <v>42310</v>
      </c>
      <c r="B1009">
        <v>1420.9</v>
      </c>
    </row>
    <row r="1010" spans="1:2" x14ac:dyDescent="0.3">
      <c r="A1010" s="8">
        <v>42307</v>
      </c>
      <c r="B1010">
        <v>1442.5</v>
      </c>
    </row>
    <row r="1011" spans="1:2" x14ac:dyDescent="0.3">
      <c r="A1011" s="8">
        <v>42306</v>
      </c>
      <c r="B1011">
        <v>1370.8</v>
      </c>
    </row>
    <row r="1012" spans="1:2" x14ac:dyDescent="0.3">
      <c r="A1012" s="8">
        <v>42305</v>
      </c>
      <c r="B1012">
        <v>1499.7</v>
      </c>
    </row>
    <row r="1013" spans="1:2" x14ac:dyDescent="0.3">
      <c r="A1013" s="8">
        <v>42304</v>
      </c>
      <c r="B1013">
        <v>1211.5</v>
      </c>
    </row>
    <row r="1014" spans="1:2" x14ac:dyDescent="0.3">
      <c r="A1014" s="8">
        <v>42303</v>
      </c>
      <c r="B1014">
        <v>1556.5</v>
      </c>
    </row>
    <row r="1015" spans="1:2" x14ac:dyDescent="0.3">
      <c r="A1015" s="8">
        <v>42300</v>
      </c>
      <c r="B1015">
        <v>1676.6</v>
      </c>
    </row>
    <row r="1016" spans="1:2" x14ac:dyDescent="0.3">
      <c r="A1016" s="8">
        <v>42299</v>
      </c>
      <c r="B1016">
        <v>1710</v>
      </c>
    </row>
    <row r="1017" spans="1:2" x14ac:dyDescent="0.3">
      <c r="A1017" s="8">
        <v>42298</v>
      </c>
      <c r="B1017">
        <v>1636.3</v>
      </c>
    </row>
    <row r="1018" spans="1:2" x14ac:dyDescent="0.3">
      <c r="A1018" s="8">
        <v>42297</v>
      </c>
      <c r="B1018">
        <v>1555.2</v>
      </c>
    </row>
    <row r="1019" spans="1:2" x14ac:dyDescent="0.3">
      <c r="A1019" s="8">
        <v>42296</v>
      </c>
      <c r="B1019">
        <v>1527.4</v>
      </c>
    </row>
    <row r="1020" spans="1:2" x14ac:dyDescent="0.3">
      <c r="A1020" s="8">
        <v>42293</v>
      </c>
      <c r="B1020">
        <v>1425.5</v>
      </c>
    </row>
    <row r="1021" spans="1:2" x14ac:dyDescent="0.3">
      <c r="A1021" s="8">
        <v>42292</v>
      </c>
      <c r="B1021">
        <v>1465</v>
      </c>
    </row>
    <row r="1022" spans="1:2" x14ac:dyDescent="0.3">
      <c r="A1022" s="8">
        <v>42291</v>
      </c>
      <c r="B1022">
        <v>1379.5</v>
      </c>
    </row>
    <row r="1023" spans="1:2" x14ac:dyDescent="0.3">
      <c r="A1023" s="8">
        <v>42290</v>
      </c>
      <c r="B1023">
        <v>1356.1</v>
      </c>
    </row>
    <row r="1024" spans="1:2" x14ac:dyDescent="0.3">
      <c r="A1024" s="8">
        <v>42289</v>
      </c>
      <c r="B1024">
        <v>1068.5</v>
      </c>
    </row>
    <row r="1025" spans="1:2" x14ac:dyDescent="0.3">
      <c r="A1025" s="8">
        <v>42286</v>
      </c>
      <c r="B1025">
        <v>1081.3</v>
      </c>
    </row>
    <row r="1026" spans="1:2" x14ac:dyDescent="0.3">
      <c r="A1026" s="8">
        <v>42285</v>
      </c>
      <c r="B1026">
        <v>967.8</v>
      </c>
    </row>
    <row r="1027" spans="1:2" x14ac:dyDescent="0.3">
      <c r="A1027" s="8">
        <v>42284</v>
      </c>
      <c r="B1027">
        <v>1210.4000000000001</v>
      </c>
    </row>
    <row r="1028" spans="1:2" x14ac:dyDescent="0.3">
      <c r="A1028" s="8">
        <v>42283</v>
      </c>
      <c r="B1028">
        <v>1414.1</v>
      </c>
    </row>
    <row r="1029" spans="1:2" x14ac:dyDescent="0.3">
      <c r="A1029" s="8">
        <v>42282</v>
      </c>
      <c r="B1029">
        <v>1434.2</v>
      </c>
    </row>
    <row r="1030" spans="1:2" x14ac:dyDescent="0.3">
      <c r="A1030" s="8">
        <v>42279</v>
      </c>
      <c r="B1030">
        <v>1337.1</v>
      </c>
    </row>
    <row r="1031" spans="1:2" x14ac:dyDescent="0.3">
      <c r="A1031" s="8">
        <v>42278</v>
      </c>
      <c r="B1031">
        <v>1453.8</v>
      </c>
    </row>
    <row r="1032" spans="1:2" x14ac:dyDescent="0.3">
      <c r="A1032" s="8">
        <v>42277</v>
      </c>
      <c r="B1032">
        <v>1572.2</v>
      </c>
    </row>
    <row r="1033" spans="1:2" x14ac:dyDescent="0.3">
      <c r="A1033" s="8">
        <v>42276</v>
      </c>
      <c r="B1033">
        <v>1234</v>
      </c>
    </row>
    <row r="1034" spans="1:2" x14ac:dyDescent="0.3">
      <c r="A1034" s="8">
        <v>42275</v>
      </c>
      <c r="B1034">
        <v>1401.3</v>
      </c>
    </row>
    <row r="1035" spans="1:2" x14ac:dyDescent="0.3">
      <c r="A1035" s="8">
        <v>42272</v>
      </c>
      <c r="B1035">
        <v>1771.5</v>
      </c>
    </row>
    <row r="1036" spans="1:2" x14ac:dyDescent="0.3">
      <c r="A1036" s="8">
        <v>42271</v>
      </c>
      <c r="B1036">
        <v>1901.8</v>
      </c>
    </row>
    <row r="1037" spans="1:2" x14ac:dyDescent="0.3">
      <c r="A1037" s="8">
        <v>42270</v>
      </c>
      <c r="B1037">
        <v>1633.4</v>
      </c>
    </row>
    <row r="1038" spans="1:2" x14ac:dyDescent="0.3">
      <c r="A1038" s="8">
        <v>42269</v>
      </c>
      <c r="B1038">
        <v>1561.8</v>
      </c>
    </row>
    <row r="1039" spans="1:2" x14ac:dyDescent="0.3">
      <c r="A1039" s="8">
        <v>42268</v>
      </c>
      <c r="B1039">
        <v>1604.1</v>
      </c>
    </row>
    <row r="1040" spans="1:2" x14ac:dyDescent="0.3">
      <c r="A1040" s="8">
        <v>42265</v>
      </c>
      <c r="B1040">
        <v>1415.2</v>
      </c>
    </row>
    <row r="1041" spans="1:2" x14ac:dyDescent="0.3">
      <c r="A1041" s="8">
        <v>42264</v>
      </c>
      <c r="B1041">
        <v>1487.8</v>
      </c>
    </row>
    <row r="1042" spans="1:2" x14ac:dyDescent="0.3">
      <c r="A1042" s="8">
        <v>42263</v>
      </c>
      <c r="B1042">
        <v>1326.1</v>
      </c>
    </row>
    <row r="1043" spans="1:2" x14ac:dyDescent="0.3">
      <c r="A1043" s="8">
        <v>42262</v>
      </c>
      <c r="B1043">
        <v>1224</v>
      </c>
    </row>
    <row r="1044" spans="1:2" x14ac:dyDescent="0.3">
      <c r="A1044" s="8">
        <v>42261</v>
      </c>
      <c r="B1044">
        <v>1238.7</v>
      </c>
    </row>
    <row r="1045" spans="1:2" x14ac:dyDescent="0.3">
      <c r="A1045" s="8">
        <v>42258</v>
      </c>
      <c r="B1045">
        <v>1366.1</v>
      </c>
    </row>
    <row r="1046" spans="1:2" x14ac:dyDescent="0.3">
      <c r="A1046" s="8">
        <v>42257</v>
      </c>
      <c r="B1046">
        <v>829.6</v>
      </c>
    </row>
    <row r="1047" spans="1:2" x14ac:dyDescent="0.3">
      <c r="A1047" s="8">
        <v>42256</v>
      </c>
      <c r="B1047">
        <v>1206.4000000000001</v>
      </c>
    </row>
    <row r="1048" spans="1:2" x14ac:dyDescent="0.3">
      <c r="A1048" s="8">
        <v>42255</v>
      </c>
      <c r="B1048">
        <v>1100.3</v>
      </c>
    </row>
    <row r="1049" spans="1:2" x14ac:dyDescent="0.3">
      <c r="A1049" s="8">
        <v>42254</v>
      </c>
      <c r="B1049">
        <v>1081.5999999999999</v>
      </c>
    </row>
    <row r="1050" spans="1:2" x14ac:dyDescent="0.3">
      <c r="A1050" s="8">
        <v>42251</v>
      </c>
      <c r="B1050">
        <v>1117</v>
      </c>
    </row>
    <row r="1051" spans="1:2" x14ac:dyDescent="0.3">
      <c r="A1051" s="8">
        <v>42250</v>
      </c>
      <c r="B1051">
        <v>1033</v>
      </c>
    </row>
    <row r="1052" spans="1:2" x14ac:dyDescent="0.3">
      <c r="A1052" s="8">
        <v>42249</v>
      </c>
      <c r="B1052">
        <v>1387.1</v>
      </c>
    </row>
    <row r="1053" spans="1:2" x14ac:dyDescent="0.3">
      <c r="A1053" s="8">
        <v>42248</v>
      </c>
      <c r="B1053">
        <v>1297.0999999999999</v>
      </c>
    </row>
    <row r="1054" spans="1:2" x14ac:dyDescent="0.3">
      <c r="A1054" s="8">
        <v>42247</v>
      </c>
      <c r="B1054">
        <v>1256.9000000000001</v>
      </c>
    </row>
    <row r="1055" spans="1:2" x14ac:dyDescent="0.3">
      <c r="A1055" s="8">
        <v>42244</v>
      </c>
      <c r="B1055">
        <v>1219.3</v>
      </c>
    </row>
    <row r="1056" spans="1:2" x14ac:dyDescent="0.3">
      <c r="A1056" s="8">
        <v>42243</v>
      </c>
      <c r="B1056">
        <v>1083.5</v>
      </c>
    </row>
    <row r="1057" spans="1:2" x14ac:dyDescent="0.3">
      <c r="A1057" s="8">
        <v>42242</v>
      </c>
      <c r="B1057">
        <v>984.9</v>
      </c>
    </row>
    <row r="1058" spans="1:2" x14ac:dyDescent="0.3">
      <c r="A1058" s="8">
        <v>42241</v>
      </c>
      <c r="B1058">
        <v>1338.2</v>
      </c>
    </row>
    <row r="1059" spans="1:2" x14ac:dyDescent="0.3">
      <c r="A1059" s="8">
        <v>42240</v>
      </c>
      <c r="B1059">
        <v>1365.1</v>
      </c>
    </row>
    <row r="1060" spans="1:2" x14ac:dyDescent="0.3">
      <c r="A1060" s="8">
        <v>42237</v>
      </c>
      <c r="B1060">
        <v>1242.3</v>
      </c>
    </row>
    <row r="1061" spans="1:2" x14ac:dyDescent="0.3">
      <c r="A1061" s="8">
        <v>42236</v>
      </c>
      <c r="B1061">
        <v>1412</v>
      </c>
    </row>
    <row r="1062" spans="1:2" x14ac:dyDescent="0.3">
      <c r="A1062" s="8">
        <v>42235</v>
      </c>
      <c r="B1062">
        <v>1249</v>
      </c>
    </row>
    <row r="1063" spans="1:2" x14ac:dyDescent="0.3">
      <c r="A1063" s="8">
        <v>42234</v>
      </c>
      <c r="B1063">
        <v>1255.0999999999999</v>
      </c>
    </row>
    <row r="1064" spans="1:2" x14ac:dyDescent="0.3">
      <c r="A1064" s="8">
        <v>42233</v>
      </c>
      <c r="B1064">
        <v>1171.8</v>
      </c>
    </row>
    <row r="1065" spans="1:2" x14ac:dyDescent="0.3">
      <c r="A1065" s="8">
        <v>42230</v>
      </c>
      <c r="B1065">
        <v>1138.5</v>
      </c>
    </row>
    <row r="1066" spans="1:2" x14ac:dyDescent="0.3">
      <c r="A1066" s="8">
        <v>42229</v>
      </c>
      <c r="B1066">
        <v>1171.4000000000001</v>
      </c>
    </row>
    <row r="1067" spans="1:2" x14ac:dyDescent="0.3">
      <c r="A1067" s="8">
        <v>42228</v>
      </c>
      <c r="B1067">
        <v>1338.4</v>
      </c>
    </row>
    <row r="1068" spans="1:2" x14ac:dyDescent="0.3">
      <c r="A1068" s="8">
        <v>42227</v>
      </c>
      <c r="B1068">
        <v>1269.7</v>
      </c>
    </row>
    <row r="1069" spans="1:2" x14ac:dyDescent="0.3">
      <c r="A1069" s="8">
        <v>42226</v>
      </c>
      <c r="B1069">
        <v>941.7</v>
      </c>
    </row>
    <row r="1070" spans="1:2" x14ac:dyDescent="0.3">
      <c r="A1070" s="8">
        <v>42223</v>
      </c>
      <c r="B1070">
        <v>988.6</v>
      </c>
    </row>
    <row r="1071" spans="1:2" x14ac:dyDescent="0.3">
      <c r="A1071" s="8">
        <v>42222</v>
      </c>
      <c r="B1071">
        <v>1003.8</v>
      </c>
    </row>
    <row r="1072" spans="1:2" x14ac:dyDescent="0.3">
      <c r="A1072" s="8">
        <v>42221</v>
      </c>
      <c r="B1072">
        <v>1348.4</v>
      </c>
    </row>
    <row r="1073" spans="1:2" x14ac:dyDescent="0.3">
      <c r="A1073" s="8">
        <v>42220</v>
      </c>
      <c r="B1073">
        <v>1351.1</v>
      </c>
    </row>
    <row r="1074" spans="1:2" x14ac:dyDescent="0.3">
      <c r="A1074" s="8">
        <v>42219</v>
      </c>
      <c r="B1074">
        <v>1288.5999999999999</v>
      </c>
    </row>
    <row r="1075" spans="1:2" x14ac:dyDescent="0.3">
      <c r="A1075" s="8">
        <v>42216</v>
      </c>
      <c r="B1075">
        <v>1091.5999999999999</v>
      </c>
    </row>
    <row r="1076" spans="1:2" x14ac:dyDescent="0.3">
      <c r="A1076" s="8">
        <v>42215</v>
      </c>
      <c r="B1076">
        <v>1180.0999999999999</v>
      </c>
    </row>
    <row r="1077" spans="1:2" x14ac:dyDescent="0.3">
      <c r="A1077" s="8">
        <v>42214</v>
      </c>
      <c r="B1077">
        <v>1154.7</v>
      </c>
    </row>
    <row r="1078" spans="1:2" x14ac:dyDescent="0.3">
      <c r="A1078" s="8">
        <v>42213</v>
      </c>
      <c r="B1078">
        <v>994.8</v>
      </c>
    </row>
    <row r="1079" spans="1:2" x14ac:dyDescent="0.3">
      <c r="A1079" s="8">
        <v>42212</v>
      </c>
      <c r="B1079">
        <v>1270.5</v>
      </c>
    </row>
    <row r="1080" spans="1:2" x14ac:dyDescent="0.3">
      <c r="A1080" s="8">
        <v>42209</v>
      </c>
      <c r="B1080">
        <v>1462.8</v>
      </c>
    </row>
    <row r="1081" spans="1:2" x14ac:dyDescent="0.3">
      <c r="A1081" s="8">
        <v>42208</v>
      </c>
      <c r="B1081">
        <v>1592.2</v>
      </c>
    </row>
    <row r="1082" spans="1:2" x14ac:dyDescent="0.3">
      <c r="A1082" s="8">
        <v>42207</v>
      </c>
      <c r="B1082">
        <v>1277.0999999999999</v>
      </c>
    </row>
    <row r="1083" spans="1:2" x14ac:dyDescent="0.3">
      <c r="A1083" s="8">
        <v>42206</v>
      </c>
      <c r="B1083">
        <v>1235.0999999999999</v>
      </c>
    </row>
    <row r="1084" spans="1:2" x14ac:dyDescent="0.3">
      <c r="A1084" s="8">
        <v>42205</v>
      </c>
      <c r="B1084">
        <v>1191.5</v>
      </c>
    </row>
    <row r="1085" spans="1:2" x14ac:dyDescent="0.3">
      <c r="A1085" s="8">
        <v>42202</v>
      </c>
      <c r="B1085">
        <v>1296.0999999999999</v>
      </c>
    </row>
    <row r="1086" spans="1:2" x14ac:dyDescent="0.3">
      <c r="A1086" s="8">
        <v>42201</v>
      </c>
      <c r="B1086">
        <v>1136.3</v>
      </c>
    </row>
    <row r="1087" spans="1:2" x14ac:dyDescent="0.3">
      <c r="A1087" s="8">
        <v>42200</v>
      </c>
      <c r="B1087">
        <v>1340.7</v>
      </c>
    </row>
    <row r="1088" spans="1:2" x14ac:dyDescent="0.3">
      <c r="A1088" s="8">
        <v>42199</v>
      </c>
      <c r="B1088">
        <v>1226.5999999999999</v>
      </c>
    </row>
    <row r="1089" spans="1:2" x14ac:dyDescent="0.3">
      <c r="A1089" s="8">
        <v>42198</v>
      </c>
      <c r="B1089">
        <v>1171.8</v>
      </c>
    </row>
    <row r="1090" spans="1:2" x14ac:dyDescent="0.3">
      <c r="A1090" s="8">
        <v>42195</v>
      </c>
      <c r="B1090">
        <v>916</v>
      </c>
    </row>
    <row r="1091" spans="1:2" x14ac:dyDescent="0.3">
      <c r="A1091" s="8">
        <v>42194</v>
      </c>
      <c r="B1091">
        <v>928.4</v>
      </c>
    </row>
    <row r="1092" spans="1:2" x14ac:dyDescent="0.3">
      <c r="A1092" s="8">
        <v>42193</v>
      </c>
      <c r="B1092">
        <v>895.2</v>
      </c>
    </row>
    <row r="1093" spans="1:2" x14ac:dyDescent="0.3">
      <c r="A1093" s="8">
        <v>42192</v>
      </c>
      <c r="B1093">
        <v>1065.9000000000001</v>
      </c>
    </row>
    <row r="1094" spans="1:2" x14ac:dyDescent="0.3">
      <c r="A1094" s="8">
        <v>42191</v>
      </c>
      <c r="B1094">
        <v>1061</v>
      </c>
    </row>
    <row r="1095" spans="1:2" x14ac:dyDescent="0.3">
      <c r="A1095" s="8">
        <v>42188</v>
      </c>
      <c r="B1095">
        <v>1168.9000000000001</v>
      </c>
    </row>
    <row r="1096" spans="1:2" x14ac:dyDescent="0.3">
      <c r="A1096" s="8">
        <v>42187</v>
      </c>
      <c r="B1096">
        <v>1148</v>
      </c>
    </row>
    <row r="1097" spans="1:2" x14ac:dyDescent="0.3">
      <c r="A1097" s="8">
        <v>42186</v>
      </c>
      <c r="B1097">
        <v>1308.0999999999999</v>
      </c>
    </row>
    <row r="1098" spans="1:2" x14ac:dyDescent="0.3">
      <c r="A1098" s="8">
        <v>42185</v>
      </c>
      <c r="B1098">
        <v>1108.4000000000001</v>
      </c>
    </row>
    <row r="1099" spans="1:2" x14ac:dyDescent="0.3">
      <c r="A1099" s="8">
        <v>42184</v>
      </c>
      <c r="B1099">
        <v>1009.6</v>
      </c>
    </row>
    <row r="1100" spans="1:2" x14ac:dyDescent="0.3">
      <c r="A1100" s="8">
        <v>42181</v>
      </c>
      <c r="B1100">
        <v>1155</v>
      </c>
    </row>
    <row r="1101" spans="1:2" x14ac:dyDescent="0.3">
      <c r="A1101" s="8">
        <v>42180</v>
      </c>
      <c r="B1101">
        <v>1447.1</v>
      </c>
    </row>
    <row r="1102" spans="1:2" x14ac:dyDescent="0.3">
      <c r="A1102" s="8">
        <v>42179</v>
      </c>
      <c r="B1102">
        <v>1597.2</v>
      </c>
    </row>
    <row r="1103" spans="1:2" x14ac:dyDescent="0.3">
      <c r="A1103" s="8">
        <v>42178</v>
      </c>
      <c r="B1103">
        <v>1471.8</v>
      </c>
    </row>
    <row r="1104" spans="1:2" x14ac:dyDescent="0.3">
      <c r="A1104" s="8">
        <v>42177</v>
      </c>
      <c r="B1104">
        <v>1532.8</v>
      </c>
    </row>
    <row r="1105" spans="1:2" x14ac:dyDescent="0.3">
      <c r="A1105" s="8">
        <v>42174</v>
      </c>
      <c r="B1105">
        <v>1489.5</v>
      </c>
    </row>
    <row r="1106" spans="1:2" x14ac:dyDescent="0.3">
      <c r="A1106" s="8">
        <v>42173</v>
      </c>
      <c r="B1106">
        <v>1427.1</v>
      </c>
    </row>
    <row r="1107" spans="1:2" x14ac:dyDescent="0.3">
      <c r="A1107" s="8">
        <v>42172</v>
      </c>
      <c r="B1107">
        <v>1142.0999999999999</v>
      </c>
    </row>
    <row r="1108" spans="1:2" x14ac:dyDescent="0.3">
      <c r="A1108" s="8">
        <v>42171</v>
      </c>
      <c r="B1108">
        <v>917.9</v>
      </c>
    </row>
    <row r="1109" spans="1:2" x14ac:dyDescent="0.3">
      <c r="A1109" s="8">
        <v>42170</v>
      </c>
      <c r="B1109">
        <v>944.3</v>
      </c>
    </row>
    <row r="1110" spans="1:2" x14ac:dyDescent="0.3">
      <c r="A1110" s="8">
        <v>42166</v>
      </c>
      <c r="B1110">
        <v>999.9</v>
      </c>
    </row>
    <row r="1111" spans="1:2" x14ac:dyDescent="0.3">
      <c r="A1111" s="8">
        <v>42165</v>
      </c>
      <c r="B1111">
        <v>1151.0999999999999</v>
      </c>
    </row>
    <row r="1112" spans="1:2" x14ac:dyDescent="0.3">
      <c r="A1112" s="8">
        <v>42164</v>
      </c>
      <c r="B1112">
        <v>1123.8</v>
      </c>
    </row>
    <row r="1113" spans="1:2" x14ac:dyDescent="0.3">
      <c r="A1113" s="8">
        <v>42163</v>
      </c>
      <c r="B1113">
        <v>1015.2</v>
      </c>
    </row>
    <row r="1114" spans="1:2" x14ac:dyDescent="0.3">
      <c r="A1114" s="8">
        <v>42160</v>
      </c>
      <c r="B1114">
        <v>1022.7</v>
      </c>
    </row>
    <row r="1115" spans="1:2" x14ac:dyDescent="0.3">
      <c r="A1115" s="8">
        <v>42159</v>
      </c>
      <c r="B1115">
        <v>966.7</v>
      </c>
    </row>
    <row r="1116" spans="1:2" x14ac:dyDescent="0.3">
      <c r="A1116" s="8">
        <v>42158</v>
      </c>
      <c r="B1116">
        <v>1241.9000000000001</v>
      </c>
    </row>
    <row r="1117" spans="1:2" x14ac:dyDescent="0.3">
      <c r="A1117" s="8">
        <v>42157</v>
      </c>
      <c r="B1117">
        <v>1139.8</v>
      </c>
    </row>
    <row r="1118" spans="1:2" x14ac:dyDescent="0.3">
      <c r="A1118" s="8">
        <v>42156</v>
      </c>
      <c r="B1118">
        <v>954.8</v>
      </c>
    </row>
    <row r="1119" spans="1:2" x14ac:dyDescent="0.3">
      <c r="A1119" s="8">
        <v>42153</v>
      </c>
      <c r="B1119">
        <v>937</v>
      </c>
    </row>
    <row r="1120" spans="1:2" x14ac:dyDescent="0.3">
      <c r="A1120" s="8">
        <v>42152</v>
      </c>
      <c r="B1120">
        <v>895.8</v>
      </c>
    </row>
    <row r="1121" spans="1:2" x14ac:dyDescent="0.3">
      <c r="A1121" s="8">
        <v>42151</v>
      </c>
      <c r="B1121">
        <v>1162.2</v>
      </c>
    </row>
    <row r="1122" spans="1:2" x14ac:dyDescent="0.3">
      <c r="A1122" s="8">
        <v>42150</v>
      </c>
      <c r="B1122">
        <v>1114.2</v>
      </c>
    </row>
    <row r="1123" spans="1:2" x14ac:dyDescent="0.3">
      <c r="A1123" s="8">
        <v>42149</v>
      </c>
      <c r="B1123">
        <v>1485.9</v>
      </c>
    </row>
    <row r="1124" spans="1:2" x14ac:dyDescent="0.3">
      <c r="A1124" s="8">
        <v>42146</v>
      </c>
      <c r="B1124">
        <v>1493.3</v>
      </c>
    </row>
    <row r="1125" spans="1:2" x14ac:dyDescent="0.3">
      <c r="A1125" s="8">
        <v>42145</v>
      </c>
      <c r="B1125">
        <v>1506.1</v>
      </c>
    </row>
    <row r="1126" spans="1:2" x14ac:dyDescent="0.3">
      <c r="A1126" s="8">
        <v>42144</v>
      </c>
      <c r="B1126">
        <v>1117.0999999999999</v>
      </c>
    </row>
    <row r="1127" spans="1:2" x14ac:dyDescent="0.3">
      <c r="A1127" s="8">
        <v>42143</v>
      </c>
      <c r="B1127">
        <v>1096.3</v>
      </c>
    </row>
    <row r="1128" spans="1:2" x14ac:dyDescent="0.3">
      <c r="A1128" s="8">
        <v>42142</v>
      </c>
      <c r="B1128">
        <v>977.5</v>
      </c>
    </row>
    <row r="1129" spans="1:2" x14ac:dyDescent="0.3">
      <c r="A1129" s="8">
        <v>42139</v>
      </c>
      <c r="B1129">
        <v>1112.9000000000001</v>
      </c>
    </row>
    <row r="1130" spans="1:2" x14ac:dyDescent="0.3">
      <c r="A1130" s="8">
        <v>42138</v>
      </c>
      <c r="B1130">
        <v>1050.8</v>
      </c>
    </row>
    <row r="1131" spans="1:2" x14ac:dyDescent="0.3">
      <c r="A1131" s="8">
        <v>42137</v>
      </c>
      <c r="B1131">
        <v>1509.5</v>
      </c>
    </row>
    <row r="1132" spans="1:2" x14ac:dyDescent="0.3">
      <c r="A1132" s="8">
        <v>42136</v>
      </c>
      <c r="B1132">
        <v>1176.5999999999999</v>
      </c>
    </row>
    <row r="1133" spans="1:2" x14ac:dyDescent="0.3">
      <c r="A1133" s="8">
        <v>42132</v>
      </c>
      <c r="B1133">
        <v>1181.5999999999999</v>
      </c>
    </row>
    <row r="1134" spans="1:2" x14ac:dyDescent="0.3">
      <c r="A1134" s="8">
        <v>42131</v>
      </c>
      <c r="B1134">
        <v>1216.9000000000001</v>
      </c>
    </row>
    <row r="1135" spans="1:2" x14ac:dyDescent="0.3">
      <c r="A1135" s="8">
        <v>42130</v>
      </c>
      <c r="B1135">
        <v>1259.0999999999999</v>
      </c>
    </row>
    <row r="1136" spans="1:2" x14ac:dyDescent="0.3">
      <c r="A1136" s="8">
        <v>42129</v>
      </c>
      <c r="B1136">
        <v>1021.1</v>
      </c>
    </row>
    <row r="1137" spans="1:2" x14ac:dyDescent="0.3">
      <c r="A1137" s="8">
        <v>42124</v>
      </c>
      <c r="B1137">
        <v>1181.9000000000001</v>
      </c>
    </row>
    <row r="1138" spans="1:2" x14ac:dyDescent="0.3">
      <c r="A1138" s="8">
        <v>42123</v>
      </c>
      <c r="B1138">
        <v>1293</v>
      </c>
    </row>
    <row r="1139" spans="1:2" x14ac:dyDescent="0.3">
      <c r="A1139" s="8">
        <v>42122</v>
      </c>
      <c r="B1139">
        <v>1426.8</v>
      </c>
    </row>
    <row r="1140" spans="1:2" x14ac:dyDescent="0.3">
      <c r="A1140" s="8">
        <v>42121</v>
      </c>
      <c r="B1140">
        <v>1241.0999999999999</v>
      </c>
    </row>
    <row r="1141" spans="1:2" x14ac:dyDescent="0.3">
      <c r="A1141" s="8">
        <v>42118</v>
      </c>
      <c r="B1141">
        <v>1276.9000000000001</v>
      </c>
    </row>
    <row r="1142" spans="1:2" x14ac:dyDescent="0.3">
      <c r="A1142" s="8">
        <v>42117</v>
      </c>
      <c r="B1142">
        <v>1361.2</v>
      </c>
    </row>
    <row r="1143" spans="1:2" x14ac:dyDescent="0.3">
      <c r="A1143" s="8">
        <v>42116</v>
      </c>
      <c r="B1143">
        <v>1281.5999999999999</v>
      </c>
    </row>
    <row r="1144" spans="1:2" x14ac:dyDescent="0.3">
      <c r="A1144" s="8">
        <v>42115</v>
      </c>
      <c r="B1144">
        <v>1334.3</v>
      </c>
    </row>
    <row r="1145" spans="1:2" x14ac:dyDescent="0.3">
      <c r="A1145" s="8">
        <v>42114</v>
      </c>
      <c r="B1145">
        <v>1307</v>
      </c>
    </row>
    <row r="1146" spans="1:2" x14ac:dyDescent="0.3">
      <c r="A1146" s="8">
        <v>42111</v>
      </c>
      <c r="B1146">
        <v>1287.8</v>
      </c>
    </row>
    <row r="1147" spans="1:2" x14ac:dyDescent="0.3">
      <c r="A1147" s="8">
        <v>42110</v>
      </c>
      <c r="B1147">
        <v>1264.2</v>
      </c>
    </row>
    <row r="1148" spans="1:2" x14ac:dyDescent="0.3">
      <c r="A1148" s="8">
        <v>42109</v>
      </c>
      <c r="B1148">
        <v>1114.9000000000001</v>
      </c>
    </row>
    <row r="1149" spans="1:2" x14ac:dyDescent="0.3">
      <c r="A1149" s="8">
        <v>42108</v>
      </c>
      <c r="B1149">
        <v>1061.5999999999999</v>
      </c>
    </row>
    <row r="1150" spans="1:2" x14ac:dyDescent="0.3">
      <c r="A1150" s="8">
        <v>42107</v>
      </c>
      <c r="B1150">
        <v>1065</v>
      </c>
    </row>
    <row r="1151" spans="1:2" x14ac:dyDescent="0.3">
      <c r="A1151" s="8">
        <v>42104</v>
      </c>
      <c r="B1151">
        <v>834.4</v>
      </c>
    </row>
    <row r="1152" spans="1:2" x14ac:dyDescent="0.3">
      <c r="A1152" s="8">
        <v>42103</v>
      </c>
      <c r="B1152">
        <v>949.4</v>
      </c>
    </row>
    <row r="1153" spans="1:2" x14ac:dyDescent="0.3">
      <c r="A1153" s="8">
        <v>42102</v>
      </c>
      <c r="B1153">
        <v>1154.7</v>
      </c>
    </row>
    <row r="1154" spans="1:2" x14ac:dyDescent="0.3">
      <c r="A1154" s="8">
        <v>42101</v>
      </c>
      <c r="B1154">
        <v>1126</v>
      </c>
    </row>
    <row r="1155" spans="1:2" x14ac:dyDescent="0.3">
      <c r="A1155" s="8">
        <v>42100</v>
      </c>
      <c r="B1155">
        <v>1078</v>
      </c>
    </row>
    <row r="1156" spans="1:2" x14ac:dyDescent="0.3">
      <c r="A1156" s="8">
        <v>42097</v>
      </c>
      <c r="B1156">
        <v>1177.9000000000001</v>
      </c>
    </row>
    <row r="1157" spans="1:2" x14ac:dyDescent="0.3">
      <c r="A1157" s="8">
        <v>42096</v>
      </c>
      <c r="B1157">
        <v>1238.8</v>
      </c>
    </row>
    <row r="1158" spans="1:2" x14ac:dyDescent="0.3">
      <c r="A1158" s="8">
        <v>42095</v>
      </c>
      <c r="B1158">
        <v>1342.3</v>
      </c>
    </row>
    <row r="1159" spans="1:2" x14ac:dyDescent="0.3">
      <c r="A1159" s="8">
        <v>42094</v>
      </c>
      <c r="B1159">
        <v>1216.2</v>
      </c>
    </row>
    <row r="1160" spans="1:2" x14ac:dyDescent="0.3">
      <c r="A1160" s="8">
        <v>42093</v>
      </c>
      <c r="B1160">
        <v>1177.9000000000001</v>
      </c>
    </row>
    <row r="1161" spans="1:2" x14ac:dyDescent="0.3">
      <c r="A1161" s="8">
        <v>42090</v>
      </c>
      <c r="B1161">
        <v>1216.4000000000001</v>
      </c>
    </row>
    <row r="1162" spans="1:2" x14ac:dyDescent="0.3">
      <c r="A1162" s="8">
        <v>42089</v>
      </c>
      <c r="B1162">
        <v>1251.2</v>
      </c>
    </row>
    <row r="1163" spans="1:2" x14ac:dyDescent="0.3">
      <c r="A1163" s="8">
        <v>42088</v>
      </c>
      <c r="B1163">
        <v>1412.4</v>
      </c>
    </row>
    <row r="1164" spans="1:2" x14ac:dyDescent="0.3">
      <c r="A1164" s="8">
        <v>42087</v>
      </c>
      <c r="B1164">
        <v>1377.6</v>
      </c>
    </row>
    <row r="1165" spans="1:2" x14ac:dyDescent="0.3">
      <c r="A1165" s="8">
        <v>42086</v>
      </c>
      <c r="B1165">
        <v>1328.3</v>
      </c>
    </row>
    <row r="1166" spans="1:2" x14ac:dyDescent="0.3">
      <c r="A1166" s="8">
        <v>42083</v>
      </c>
      <c r="B1166">
        <v>1278.8</v>
      </c>
    </row>
    <row r="1167" spans="1:2" x14ac:dyDescent="0.3">
      <c r="A1167" s="8">
        <v>42082</v>
      </c>
      <c r="B1167">
        <v>1379.1</v>
      </c>
    </row>
    <row r="1168" spans="1:2" x14ac:dyDescent="0.3">
      <c r="A1168" s="8">
        <v>42081</v>
      </c>
      <c r="B1168">
        <v>1315.9</v>
      </c>
    </row>
    <row r="1169" spans="1:2" x14ac:dyDescent="0.3">
      <c r="A1169" s="8">
        <v>42080</v>
      </c>
      <c r="B1169">
        <v>1228.4000000000001</v>
      </c>
    </row>
    <row r="1170" spans="1:2" x14ac:dyDescent="0.3">
      <c r="A1170" s="8">
        <v>42079</v>
      </c>
      <c r="B1170">
        <v>1047.7</v>
      </c>
    </row>
    <row r="1171" spans="1:2" x14ac:dyDescent="0.3">
      <c r="A1171" s="8">
        <v>42076</v>
      </c>
      <c r="B1171">
        <v>1265.2</v>
      </c>
    </row>
    <row r="1172" spans="1:2" x14ac:dyDescent="0.3">
      <c r="A1172" s="8">
        <v>42075</v>
      </c>
      <c r="B1172">
        <v>1402.9</v>
      </c>
    </row>
    <row r="1173" spans="1:2" x14ac:dyDescent="0.3">
      <c r="A1173" s="8">
        <v>42074</v>
      </c>
      <c r="B1173">
        <v>1443</v>
      </c>
    </row>
    <row r="1174" spans="1:2" x14ac:dyDescent="0.3">
      <c r="A1174" s="8">
        <v>42073</v>
      </c>
      <c r="B1174">
        <v>1206.2</v>
      </c>
    </row>
    <row r="1175" spans="1:2" x14ac:dyDescent="0.3">
      <c r="A1175" s="8">
        <v>42069</v>
      </c>
      <c r="B1175">
        <v>1041.3</v>
      </c>
    </row>
    <row r="1176" spans="1:2" x14ac:dyDescent="0.3">
      <c r="A1176" s="8">
        <v>42068</v>
      </c>
      <c r="B1176">
        <v>962.6</v>
      </c>
    </row>
    <row r="1177" spans="1:2" x14ac:dyDescent="0.3">
      <c r="A1177" s="8">
        <v>42067</v>
      </c>
      <c r="B1177">
        <v>1149.2</v>
      </c>
    </row>
    <row r="1178" spans="1:2" x14ac:dyDescent="0.3">
      <c r="A1178" s="8">
        <v>42066</v>
      </c>
      <c r="B1178">
        <v>1067.9000000000001</v>
      </c>
    </row>
    <row r="1179" spans="1:2" x14ac:dyDescent="0.3">
      <c r="A1179" s="8">
        <v>42065</v>
      </c>
      <c r="B1179">
        <v>1146.7</v>
      </c>
    </row>
    <row r="1180" spans="1:2" x14ac:dyDescent="0.3">
      <c r="A1180" s="8">
        <v>42062</v>
      </c>
      <c r="B1180">
        <v>1149.9000000000001</v>
      </c>
    </row>
    <row r="1181" spans="1:2" x14ac:dyDescent="0.3">
      <c r="A1181" s="8">
        <v>42061</v>
      </c>
      <c r="B1181">
        <v>1195.2</v>
      </c>
    </row>
    <row r="1182" spans="1:2" x14ac:dyDescent="0.3">
      <c r="A1182" s="8">
        <v>42060</v>
      </c>
      <c r="B1182">
        <v>1364</v>
      </c>
    </row>
    <row r="1183" spans="1:2" x14ac:dyDescent="0.3">
      <c r="A1183" s="8">
        <v>42059</v>
      </c>
      <c r="B1183">
        <v>1274.3</v>
      </c>
    </row>
    <row r="1184" spans="1:2" x14ac:dyDescent="0.3">
      <c r="A1184" s="8">
        <v>42055</v>
      </c>
      <c r="B1184">
        <v>1364.5</v>
      </c>
    </row>
    <row r="1185" spans="1:2" x14ac:dyDescent="0.3">
      <c r="A1185" s="8">
        <v>42054</v>
      </c>
      <c r="B1185">
        <v>1361.1</v>
      </c>
    </row>
    <row r="1186" spans="1:2" x14ac:dyDescent="0.3">
      <c r="A1186" s="8">
        <v>42053</v>
      </c>
      <c r="B1186">
        <v>1357.2</v>
      </c>
    </row>
    <row r="1187" spans="1:2" x14ac:dyDescent="0.3">
      <c r="A1187" s="8">
        <v>42052</v>
      </c>
      <c r="B1187">
        <v>1211.5</v>
      </c>
    </row>
    <row r="1188" spans="1:2" x14ac:dyDescent="0.3">
      <c r="A1188" s="8">
        <v>42051</v>
      </c>
      <c r="B1188">
        <v>1263.2</v>
      </c>
    </row>
    <row r="1189" spans="1:2" x14ac:dyDescent="0.3">
      <c r="A1189" s="8">
        <v>42048</v>
      </c>
      <c r="B1189">
        <v>1159.8</v>
      </c>
    </row>
    <row r="1190" spans="1:2" x14ac:dyDescent="0.3">
      <c r="A1190" s="8">
        <v>42047</v>
      </c>
      <c r="B1190">
        <v>1157.0999999999999</v>
      </c>
    </row>
    <row r="1191" spans="1:2" x14ac:dyDescent="0.3">
      <c r="A1191" s="8">
        <v>42046</v>
      </c>
      <c r="B1191">
        <v>1277</v>
      </c>
    </row>
    <row r="1192" spans="1:2" x14ac:dyDescent="0.3">
      <c r="A1192" s="8">
        <v>42045</v>
      </c>
      <c r="B1192">
        <v>1282.7</v>
      </c>
    </row>
    <row r="1193" spans="1:2" x14ac:dyDescent="0.3">
      <c r="A1193" s="8">
        <v>42044</v>
      </c>
      <c r="B1193">
        <v>789.3</v>
      </c>
    </row>
    <row r="1194" spans="1:2" x14ac:dyDescent="0.3">
      <c r="A1194" s="8">
        <v>42041</v>
      </c>
      <c r="B1194">
        <v>933.6</v>
      </c>
    </row>
    <row r="1195" spans="1:2" x14ac:dyDescent="0.3">
      <c r="A1195" s="8">
        <v>42040</v>
      </c>
      <c r="B1195">
        <v>1047.7</v>
      </c>
    </row>
    <row r="1196" spans="1:2" x14ac:dyDescent="0.3">
      <c r="A1196" s="8">
        <v>42039</v>
      </c>
      <c r="B1196">
        <v>959.9</v>
      </c>
    </row>
    <row r="1197" spans="1:2" x14ac:dyDescent="0.3">
      <c r="A1197" s="8">
        <v>42038</v>
      </c>
      <c r="B1197">
        <v>956.4</v>
      </c>
    </row>
    <row r="1198" spans="1:2" x14ac:dyDescent="0.3">
      <c r="A1198" s="8">
        <v>42037</v>
      </c>
      <c r="B1198">
        <v>880.7</v>
      </c>
    </row>
    <row r="1199" spans="1:2" x14ac:dyDescent="0.3">
      <c r="A1199" s="8">
        <v>42034</v>
      </c>
      <c r="B1199">
        <v>1049.9000000000001</v>
      </c>
    </row>
    <row r="1200" spans="1:2" x14ac:dyDescent="0.3">
      <c r="A1200" s="8">
        <v>42033</v>
      </c>
      <c r="B1200">
        <v>1254.0999999999999</v>
      </c>
    </row>
    <row r="1201" spans="1:2" x14ac:dyDescent="0.3">
      <c r="A1201" s="8">
        <v>42032</v>
      </c>
      <c r="B1201">
        <v>1377.7</v>
      </c>
    </row>
    <row r="1202" spans="1:2" x14ac:dyDescent="0.3">
      <c r="A1202" s="8">
        <v>42031</v>
      </c>
      <c r="B1202">
        <v>1211.8</v>
      </c>
    </row>
    <row r="1203" spans="1:2" x14ac:dyDescent="0.3">
      <c r="A1203" s="8">
        <v>42030</v>
      </c>
      <c r="B1203">
        <v>1401.2</v>
      </c>
    </row>
    <row r="1204" spans="1:2" x14ac:dyDescent="0.3">
      <c r="A1204" s="8">
        <v>42027</v>
      </c>
      <c r="B1204">
        <v>1448</v>
      </c>
    </row>
    <row r="1205" spans="1:2" x14ac:dyDescent="0.3">
      <c r="A1205" s="8">
        <v>42026</v>
      </c>
      <c r="B1205">
        <v>1378</v>
      </c>
    </row>
    <row r="1206" spans="1:2" x14ac:dyDescent="0.3">
      <c r="A1206" s="8">
        <v>42025</v>
      </c>
      <c r="B1206">
        <v>1256.4000000000001</v>
      </c>
    </row>
    <row r="1207" spans="1:2" x14ac:dyDescent="0.3">
      <c r="A1207" s="8">
        <v>42024</v>
      </c>
      <c r="B1207">
        <v>1339.8</v>
      </c>
    </row>
    <row r="1208" spans="1:2" x14ac:dyDescent="0.3">
      <c r="A1208" s="8">
        <v>42023</v>
      </c>
      <c r="B1208">
        <v>1245.5</v>
      </c>
    </row>
    <row r="1209" spans="1:2" x14ac:dyDescent="0.3">
      <c r="A1209" s="8">
        <v>42020</v>
      </c>
      <c r="B1209">
        <v>1251.8</v>
      </c>
    </row>
    <row r="1210" spans="1:2" x14ac:dyDescent="0.3">
      <c r="A1210" s="8">
        <v>42019</v>
      </c>
      <c r="B1210">
        <v>1399.7</v>
      </c>
    </row>
    <row r="1211" spans="1:2" x14ac:dyDescent="0.3">
      <c r="A1211" s="8">
        <v>42018</v>
      </c>
      <c r="B1211">
        <v>1857.5</v>
      </c>
    </row>
    <row r="1212" spans="1:2" x14ac:dyDescent="0.3">
      <c r="A1212" s="8">
        <v>42017</v>
      </c>
      <c r="B1212">
        <v>1803.1</v>
      </c>
    </row>
    <row r="1213" spans="1:2" x14ac:dyDescent="0.3">
      <c r="A1213" s="8">
        <v>42016</v>
      </c>
      <c r="B1213">
        <v>1542.1</v>
      </c>
    </row>
    <row r="1214" spans="1:2" x14ac:dyDescent="0.3">
      <c r="A1214" s="8">
        <v>42005</v>
      </c>
      <c r="B1214">
        <v>1215.5</v>
      </c>
    </row>
    <row r="1215" spans="1:2" x14ac:dyDescent="0.3">
      <c r="A1215" s="8">
        <v>42004</v>
      </c>
      <c r="B1215">
        <v>1347</v>
      </c>
    </row>
    <row r="1216" spans="1:2" x14ac:dyDescent="0.3">
      <c r="A1216" s="8">
        <v>42003</v>
      </c>
      <c r="B1216">
        <v>1311.9</v>
      </c>
    </row>
    <row r="1217" spans="1:2" x14ac:dyDescent="0.3">
      <c r="A1217" s="8">
        <v>42002</v>
      </c>
      <c r="B1217">
        <v>1313.7</v>
      </c>
    </row>
    <row r="1218" spans="1:2" x14ac:dyDescent="0.3">
      <c r="A1218" s="8">
        <v>41999</v>
      </c>
      <c r="B1218">
        <v>1221.3</v>
      </c>
    </row>
    <row r="1219" spans="1:2" x14ac:dyDescent="0.3">
      <c r="A1219" s="8">
        <v>41998</v>
      </c>
      <c r="B1219">
        <v>1258.0999999999999</v>
      </c>
    </row>
    <row r="1220" spans="1:2" x14ac:dyDescent="0.3">
      <c r="A1220" s="8">
        <v>41997</v>
      </c>
      <c r="B1220">
        <v>1633</v>
      </c>
    </row>
    <row r="1221" spans="1:2" x14ac:dyDescent="0.3">
      <c r="A1221" s="8">
        <v>41996</v>
      </c>
      <c r="B1221">
        <v>1443.9</v>
      </c>
    </row>
    <row r="1222" spans="1:2" x14ac:dyDescent="0.3">
      <c r="A1222" s="8">
        <v>41995</v>
      </c>
      <c r="B1222">
        <v>1861.7</v>
      </c>
    </row>
    <row r="1223" spans="1:2" x14ac:dyDescent="0.3">
      <c r="A1223" s="8">
        <v>41992</v>
      </c>
      <c r="B1223">
        <v>1884.3</v>
      </c>
    </row>
    <row r="1224" spans="1:2" x14ac:dyDescent="0.3">
      <c r="A1224" s="8">
        <v>41991</v>
      </c>
      <c r="B1224">
        <v>1456.9</v>
      </c>
    </row>
    <row r="1225" spans="1:2" x14ac:dyDescent="0.3">
      <c r="A1225" s="8">
        <v>41990</v>
      </c>
      <c r="B1225">
        <v>1686.9</v>
      </c>
    </row>
    <row r="1226" spans="1:2" x14ac:dyDescent="0.3">
      <c r="A1226" s="8">
        <v>41989</v>
      </c>
      <c r="B1226">
        <v>1397.4</v>
      </c>
    </row>
    <row r="1227" spans="1:2" x14ac:dyDescent="0.3">
      <c r="A1227" s="8">
        <v>41988</v>
      </c>
      <c r="B1227">
        <v>1501.4</v>
      </c>
    </row>
    <row r="1228" spans="1:2" x14ac:dyDescent="0.3">
      <c r="A1228" s="8">
        <v>41985</v>
      </c>
      <c r="B1228">
        <v>2101.5</v>
      </c>
    </row>
    <row r="1229" spans="1:2" x14ac:dyDescent="0.3">
      <c r="A1229" s="8">
        <v>41984</v>
      </c>
      <c r="B1229">
        <v>1570.2</v>
      </c>
    </row>
    <row r="1230" spans="1:2" x14ac:dyDescent="0.3">
      <c r="A1230" s="8">
        <v>41983</v>
      </c>
      <c r="B1230">
        <v>826.8</v>
      </c>
    </row>
    <row r="1231" spans="1:2" x14ac:dyDescent="0.3">
      <c r="A1231" s="8">
        <v>41982</v>
      </c>
      <c r="B1231">
        <v>708.2</v>
      </c>
    </row>
    <row r="1232" spans="1:2" x14ac:dyDescent="0.3">
      <c r="A1232" s="8">
        <v>41981</v>
      </c>
      <c r="B1232">
        <v>825.8</v>
      </c>
    </row>
    <row r="1233" spans="1:2" x14ac:dyDescent="0.3">
      <c r="A1233" s="8">
        <v>41978</v>
      </c>
      <c r="B1233">
        <v>747.1</v>
      </c>
    </row>
    <row r="1234" spans="1:2" x14ac:dyDescent="0.3">
      <c r="A1234" s="8">
        <v>41977</v>
      </c>
      <c r="B1234">
        <v>793.5</v>
      </c>
    </row>
    <row r="1235" spans="1:2" x14ac:dyDescent="0.3">
      <c r="A1235" s="8">
        <v>41976</v>
      </c>
      <c r="B1235">
        <v>1338.3</v>
      </c>
    </row>
    <row r="1236" spans="1:2" x14ac:dyDescent="0.3">
      <c r="A1236" s="8">
        <v>41975</v>
      </c>
      <c r="B1236">
        <v>1264.4000000000001</v>
      </c>
    </row>
    <row r="1237" spans="1:2" x14ac:dyDescent="0.3">
      <c r="A1237" s="8">
        <v>41974</v>
      </c>
      <c r="B1237">
        <v>1381.4</v>
      </c>
    </row>
    <row r="1238" spans="1:2" x14ac:dyDescent="0.3">
      <c r="A1238" s="8">
        <v>41971</v>
      </c>
      <c r="B1238">
        <v>1296.3</v>
      </c>
    </row>
    <row r="1239" spans="1:2" x14ac:dyDescent="0.3">
      <c r="A1239" s="8">
        <v>41970</v>
      </c>
      <c r="B1239">
        <v>1256.5</v>
      </c>
    </row>
    <row r="1240" spans="1:2" x14ac:dyDescent="0.3">
      <c r="A1240" s="8">
        <v>41969</v>
      </c>
      <c r="B1240">
        <v>1129.4000000000001</v>
      </c>
    </row>
    <row r="1241" spans="1:2" x14ac:dyDescent="0.3">
      <c r="A1241" s="8">
        <v>41968</v>
      </c>
      <c r="B1241">
        <v>1070.5</v>
      </c>
    </row>
    <row r="1242" spans="1:2" x14ac:dyDescent="0.3">
      <c r="A1242" s="8">
        <v>41967</v>
      </c>
      <c r="B1242">
        <v>1025.3</v>
      </c>
    </row>
    <row r="1243" spans="1:2" x14ac:dyDescent="0.3">
      <c r="A1243" s="8">
        <v>41964</v>
      </c>
      <c r="B1243">
        <v>966.8</v>
      </c>
    </row>
    <row r="1244" spans="1:2" x14ac:dyDescent="0.3">
      <c r="A1244" s="8">
        <v>41963</v>
      </c>
      <c r="B1244">
        <v>1135.0999999999999</v>
      </c>
    </row>
    <row r="1245" spans="1:2" x14ac:dyDescent="0.3">
      <c r="A1245" s="8">
        <v>41962</v>
      </c>
      <c r="B1245">
        <v>1093.7</v>
      </c>
    </row>
    <row r="1246" spans="1:2" x14ac:dyDescent="0.3">
      <c r="A1246" s="8">
        <v>41961</v>
      </c>
      <c r="B1246">
        <v>1104.5</v>
      </c>
    </row>
    <row r="1247" spans="1:2" x14ac:dyDescent="0.3">
      <c r="A1247" s="8">
        <v>41960</v>
      </c>
      <c r="B1247">
        <v>1099.0999999999999</v>
      </c>
    </row>
    <row r="1248" spans="1:2" x14ac:dyDescent="0.3">
      <c r="A1248" s="8">
        <v>41957</v>
      </c>
      <c r="B1248">
        <v>1111</v>
      </c>
    </row>
    <row r="1249" spans="1:2" x14ac:dyDescent="0.3">
      <c r="A1249" s="8">
        <v>41956</v>
      </c>
      <c r="B1249">
        <v>1155.2</v>
      </c>
    </row>
    <row r="1250" spans="1:2" x14ac:dyDescent="0.3">
      <c r="A1250" s="8">
        <v>41955</v>
      </c>
      <c r="B1250">
        <v>1396</v>
      </c>
    </row>
    <row r="1251" spans="1:2" x14ac:dyDescent="0.3">
      <c r="A1251" s="8">
        <v>41954</v>
      </c>
      <c r="B1251">
        <v>1305.8</v>
      </c>
    </row>
    <row r="1252" spans="1:2" x14ac:dyDescent="0.3">
      <c r="A1252" s="8">
        <v>41953</v>
      </c>
      <c r="B1252">
        <v>1084.3</v>
      </c>
    </row>
    <row r="1253" spans="1:2" x14ac:dyDescent="0.3">
      <c r="A1253" s="8">
        <v>41950</v>
      </c>
      <c r="B1253">
        <v>1152.5</v>
      </c>
    </row>
    <row r="1254" spans="1:2" x14ac:dyDescent="0.3">
      <c r="A1254" s="8">
        <v>41949</v>
      </c>
      <c r="B1254">
        <v>1291.0999999999999</v>
      </c>
    </row>
    <row r="1255" spans="1:2" x14ac:dyDescent="0.3">
      <c r="A1255" s="8">
        <v>41948</v>
      </c>
      <c r="B1255">
        <v>1070.9000000000001</v>
      </c>
    </row>
    <row r="1256" spans="1:2" x14ac:dyDescent="0.3">
      <c r="A1256" s="8">
        <v>41943</v>
      </c>
      <c r="B1256">
        <v>999.2</v>
      </c>
    </row>
    <row r="1257" spans="1:2" x14ac:dyDescent="0.3">
      <c r="A1257" s="8">
        <v>41942</v>
      </c>
      <c r="B1257">
        <v>1012.6</v>
      </c>
    </row>
    <row r="1258" spans="1:2" x14ac:dyDescent="0.3">
      <c r="A1258" s="8">
        <v>41941</v>
      </c>
      <c r="B1258">
        <v>907.1</v>
      </c>
    </row>
    <row r="1259" spans="1:2" x14ac:dyDescent="0.3">
      <c r="A1259" s="8">
        <v>41940</v>
      </c>
      <c r="B1259">
        <v>1015.6</v>
      </c>
    </row>
    <row r="1260" spans="1:2" x14ac:dyDescent="0.3">
      <c r="A1260" s="8">
        <v>41939</v>
      </c>
      <c r="B1260">
        <v>1113.9000000000001</v>
      </c>
    </row>
    <row r="1261" spans="1:2" x14ac:dyDescent="0.3">
      <c r="A1261" s="8">
        <v>41936</v>
      </c>
      <c r="B1261">
        <v>1248.7</v>
      </c>
    </row>
    <row r="1262" spans="1:2" x14ac:dyDescent="0.3">
      <c r="A1262" s="8">
        <v>41935</v>
      </c>
      <c r="B1262">
        <v>1230.3</v>
      </c>
    </row>
    <row r="1263" spans="1:2" x14ac:dyDescent="0.3">
      <c r="A1263" s="8">
        <v>41934</v>
      </c>
      <c r="B1263">
        <v>1061.2</v>
      </c>
    </row>
    <row r="1264" spans="1:2" x14ac:dyDescent="0.3">
      <c r="A1264" s="8">
        <v>41933</v>
      </c>
      <c r="B1264">
        <v>1076.7</v>
      </c>
    </row>
    <row r="1265" spans="1:2" x14ac:dyDescent="0.3">
      <c r="A1265" s="8">
        <v>41932</v>
      </c>
      <c r="B1265">
        <v>1196.4000000000001</v>
      </c>
    </row>
    <row r="1266" spans="1:2" x14ac:dyDescent="0.3">
      <c r="A1266" s="8">
        <v>41929</v>
      </c>
      <c r="B1266">
        <v>984.1</v>
      </c>
    </row>
    <row r="1267" spans="1:2" x14ac:dyDescent="0.3">
      <c r="A1267" s="8">
        <v>41928</v>
      </c>
      <c r="B1267">
        <v>1067.9000000000001</v>
      </c>
    </row>
    <row r="1268" spans="1:2" x14ac:dyDescent="0.3">
      <c r="A1268" s="8">
        <v>41927</v>
      </c>
      <c r="B1268">
        <v>905</v>
      </c>
    </row>
    <row r="1269" spans="1:2" x14ac:dyDescent="0.3">
      <c r="A1269" s="8">
        <v>41926</v>
      </c>
      <c r="B1269">
        <v>1003.6</v>
      </c>
    </row>
    <row r="1270" spans="1:2" x14ac:dyDescent="0.3">
      <c r="A1270" s="8">
        <v>41925</v>
      </c>
      <c r="B1270">
        <v>764.8</v>
      </c>
    </row>
    <row r="1271" spans="1:2" x14ac:dyDescent="0.3">
      <c r="A1271" s="8">
        <v>41922</v>
      </c>
      <c r="B1271">
        <v>734.6</v>
      </c>
    </row>
    <row r="1272" spans="1:2" x14ac:dyDescent="0.3">
      <c r="A1272" s="8">
        <v>41921</v>
      </c>
      <c r="B1272">
        <v>647.1</v>
      </c>
    </row>
    <row r="1273" spans="1:2" x14ac:dyDescent="0.3">
      <c r="A1273" s="8">
        <v>41920</v>
      </c>
      <c r="B1273">
        <v>696.9</v>
      </c>
    </row>
    <row r="1274" spans="1:2" x14ac:dyDescent="0.3">
      <c r="A1274" s="8">
        <v>41919</v>
      </c>
      <c r="B1274">
        <v>620.70000000000005</v>
      </c>
    </row>
    <row r="1275" spans="1:2" x14ac:dyDescent="0.3">
      <c r="A1275" s="8">
        <v>41918</v>
      </c>
      <c r="B1275">
        <v>574.79999999999995</v>
      </c>
    </row>
    <row r="1276" spans="1:2" x14ac:dyDescent="0.3">
      <c r="A1276" s="8">
        <v>41915</v>
      </c>
      <c r="B1276">
        <v>685.5</v>
      </c>
    </row>
    <row r="1277" spans="1:2" x14ac:dyDescent="0.3">
      <c r="A1277" s="8">
        <v>41914</v>
      </c>
      <c r="B1277">
        <v>796.3</v>
      </c>
    </row>
    <row r="1278" spans="1:2" x14ac:dyDescent="0.3">
      <c r="A1278" s="8">
        <v>41913</v>
      </c>
      <c r="B1278">
        <v>1358.6</v>
      </c>
    </row>
    <row r="1279" spans="1:2" x14ac:dyDescent="0.3">
      <c r="A1279" s="8">
        <v>41912</v>
      </c>
      <c r="B1279">
        <v>1438</v>
      </c>
    </row>
    <row r="1280" spans="1:2" x14ac:dyDescent="0.3">
      <c r="A1280" s="8">
        <v>41911</v>
      </c>
      <c r="B1280">
        <v>1292.9000000000001</v>
      </c>
    </row>
    <row r="1281" spans="1:2" x14ac:dyDescent="0.3">
      <c r="A1281" s="8">
        <v>41908</v>
      </c>
      <c r="B1281">
        <v>1175.2</v>
      </c>
    </row>
    <row r="1282" spans="1:2" x14ac:dyDescent="0.3">
      <c r="A1282" s="8">
        <v>41907</v>
      </c>
      <c r="B1282">
        <v>1362.7</v>
      </c>
    </row>
    <row r="1283" spans="1:2" x14ac:dyDescent="0.3">
      <c r="A1283" s="8">
        <v>41906</v>
      </c>
      <c r="B1283">
        <v>1304.4000000000001</v>
      </c>
    </row>
    <row r="1284" spans="1:2" x14ac:dyDescent="0.3">
      <c r="A1284" s="8">
        <v>41905</v>
      </c>
      <c r="B1284">
        <v>1091.9000000000001</v>
      </c>
    </row>
    <row r="1285" spans="1:2" x14ac:dyDescent="0.3">
      <c r="A1285" s="8">
        <v>41904</v>
      </c>
      <c r="B1285">
        <v>1257</v>
      </c>
    </row>
    <row r="1286" spans="1:2" x14ac:dyDescent="0.3">
      <c r="A1286" s="8">
        <v>41901</v>
      </c>
      <c r="B1286">
        <v>1254.8</v>
      </c>
    </row>
    <row r="1287" spans="1:2" x14ac:dyDescent="0.3">
      <c r="A1287" s="8">
        <v>41900</v>
      </c>
      <c r="B1287">
        <v>1122.9000000000001</v>
      </c>
    </row>
    <row r="1288" spans="1:2" x14ac:dyDescent="0.3">
      <c r="A1288" s="8">
        <v>41899</v>
      </c>
      <c r="B1288">
        <v>959.2</v>
      </c>
    </row>
    <row r="1289" spans="1:2" x14ac:dyDescent="0.3">
      <c r="A1289" s="8">
        <v>41898</v>
      </c>
      <c r="B1289">
        <v>947.6</v>
      </c>
    </row>
    <row r="1290" spans="1:2" x14ac:dyDescent="0.3">
      <c r="A1290" s="8">
        <v>41897</v>
      </c>
      <c r="B1290">
        <v>1003.3</v>
      </c>
    </row>
    <row r="1291" spans="1:2" x14ac:dyDescent="0.3">
      <c r="A1291" s="8">
        <v>41894</v>
      </c>
      <c r="B1291">
        <v>1022.2</v>
      </c>
    </row>
    <row r="1292" spans="1:2" x14ac:dyDescent="0.3">
      <c r="A1292" s="8">
        <v>41893</v>
      </c>
      <c r="B1292">
        <v>1003.8</v>
      </c>
    </row>
    <row r="1293" spans="1:2" x14ac:dyDescent="0.3">
      <c r="A1293" s="8">
        <v>41892</v>
      </c>
      <c r="B1293">
        <v>709.5</v>
      </c>
    </row>
    <row r="1294" spans="1:2" x14ac:dyDescent="0.3">
      <c r="A1294" s="8">
        <v>41891</v>
      </c>
      <c r="B1294">
        <v>826.5</v>
      </c>
    </row>
    <row r="1295" spans="1:2" x14ac:dyDescent="0.3">
      <c r="A1295" s="8">
        <v>41890</v>
      </c>
      <c r="B1295">
        <v>704.2</v>
      </c>
    </row>
    <row r="1296" spans="1:2" x14ac:dyDescent="0.3">
      <c r="A1296" s="8">
        <v>41887</v>
      </c>
      <c r="B1296">
        <v>808.5</v>
      </c>
    </row>
    <row r="1297" spans="1:2" x14ac:dyDescent="0.3">
      <c r="A1297" s="8">
        <v>41886</v>
      </c>
      <c r="B1297">
        <v>860.7</v>
      </c>
    </row>
    <row r="1298" spans="1:2" x14ac:dyDescent="0.3">
      <c r="A1298" s="8">
        <v>41885</v>
      </c>
      <c r="B1298">
        <v>1091.2</v>
      </c>
    </row>
    <row r="1299" spans="1:2" x14ac:dyDescent="0.3">
      <c r="A1299" s="8">
        <v>41884</v>
      </c>
      <c r="B1299">
        <v>1048.2</v>
      </c>
    </row>
    <row r="1300" spans="1:2" x14ac:dyDescent="0.3">
      <c r="A1300" s="8">
        <v>41883</v>
      </c>
      <c r="B1300">
        <v>989</v>
      </c>
    </row>
    <row r="1301" spans="1:2" x14ac:dyDescent="0.3">
      <c r="A1301" s="8">
        <v>41880</v>
      </c>
      <c r="B1301">
        <v>963.3</v>
      </c>
    </row>
    <row r="1302" spans="1:2" x14ac:dyDescent="0.3">
      <c r="A1302" s="8">
        <v>41879</v>
      </c>
      <c r="B1302">
        <v>991.6</v>
      </c>
    </row>
    <row r="1303" spans="1:2" x14ac:dyDescent="0.3">
      <c r="A1303" s="8">
        <v>41878</v>
      </c>
      <c r="B1303">
        <v>1115</v>
      </c>
    </row>
    <row r="1304" spans="1:2" x14ac:dyDescent="0.3">
      <c r="A1304" s="8">
        <v>41877</v>
      </c>
      <c r="B1304">
        <v>1004.8</v>
      </c>
    </row>
    <row r="1305" spans="1:2" x14ac:dyDescent="0.3">
      <c r="A1305" s="8">
        <v>41876</v>
      </c>
      <c r="B1305">
        <v>1212.5999999999999</v>
      </c>
    </row>
    <row r="1306" spans="1:2" x14ac:dyDescent="0.3">
      <c r="A1306" s="8">
        <v>41873</v>
      </c>
      <c r="B1306">
        <v>1060.0999999999999</v>
      </c>
    </row>
    <row r="1307" spans="1:2" x14ac:dyDescent="0.3">
      <c r="A1307" s="8">
        <v>41872</v>
      </c>
      <c r="B1307">
        <v>1122.4000000000001</v>
      </c>
    </row>
    <row r="1308" spans="1:2" x14ac:dyDescent="0.3">
      <c r="A1308" s="8">
        <v>41871</v>
      </c>
      <c r="B1308">
        <v>1074.5999999999999</v>
      </c>
    </row>
    <row r="1309" spans="1:2" x14ac:dyDescent="0.3">
      <c r="A1309" s="8">
        <v>41870</v>
      </c>
      <c r="B1309">
        <v>1001.5</v>
      </c>
    </row>
    <row r="1310" spans="1:2" x14ac:dyDescent="0.3">
      <c r="A1310" s="8">
        <v>41869</v>
      </c>
      <c r="B1310">
        <v>1143.0999999999999</v>
      </c>
    </row>
    <row r="1311" spans="1:2" x14ac:dyDescent="0.3">
      <c r="A1311" s="8">
        <v>41866</v>
      </c>
      <c r="B1311">
        <v>1149.7</v>
      </c>
    </row>
    <row r="1312" spans="1:2" x14ac:dyDescent="0.3">
      <c r="A1312" s="8">
        <v>41865</v>
      </c>
      <c r="B1312">
        <v>1289.8</v>
      </c>
    </row>
    <row r="1313" spans="1:2" x14ac:dyDescent="0.3">
      <c r="A1313" s="8">
        <v>41864</v>
      </c>
      <c r="B1313">
        <v>1035.8</v>
      </c>
    </row>
    <row r="1314" spans="1:2" x14ac:dyDescent="0.3">
      <c r="A1314" s="8">
        <v>41863</v>
      </c>
      <c r="B1314">
        <v>990.5</v>
      </c>
    </row>
    <row r="1315" spans="1:2" x14ac:dyDescent="0.3">
      <c r="A1315" s="8">
        <v>41862</v>
      </c>
      <c r="B1315">
        <v>783.9</v>
      </c>
    </row>
    <row r="1316" spans="1:2" x14ac:dyDescent="0.3">
      <c r="A1316" s="8">
        <v>41859</v>
      </c>
      <c r="B1316">
        <v>756.3</v>
      </c>
    </row>
    <row r="1317" spans="1:2" x14ac:dyDescent="0.3">
      <c r="A1317" s="8">
        <v>41858</v>
      </c>
      <c r="B1317">
        <v>953.8</v>
      </c>
    </row>
    <row r="1318" spans="1:2" x14ac:dyDescent="0.3">
      <c r="A1318" s="8">
        <v>41857</v>
      </c>
      <c r="B1318">
        <v>1069.3</v>
      </c>
    </row>
    <row r="1319" spans="1:2" x14ac:dyDescent="0.3">
      <c r="A1319" s="8">
        <v>41856</v>
      </c>
      <c r="B1319">
        <v>921.1</v>
      </c>
    </row>
    <row r="1320" spans="1:2" x14ac:dyDescent="0.3">
      <c r="A1320" s="8">
        <v>41855</v>
      </c>
      <c r="B1320">
        <v>1179</v>
      </c>
    </row>
    <row r="1321" spans="1:2" x14ac:dyDescent="0.3">
      <c r="A1321" s="8">
        <v>41852</v>
      </c>
      <c r="B1321">
        <v>1218.3</v>
      </c>
    </row>
    <row r="1322" spans="1:2" x14ac:dyDescent="0.3">
      <c r="A1322" s="8">
        <v>41851</v>
      </c>
      <c r="B1322">
        <v>1173.3</v>
      </c>
    </row>
    <row r="1323" spans="1:2" x14ac:dyDescent="0.3">
      <c r="A1323" s="8">
        <v>41850</v>
      </c>
      <c r="B1323">
        <v>1128.5999999999999</v>
      </c>
    </row>
    <row r="1324" spans="1:2" x14ac:dyDescent="0.3">
      <c r="A1324" s="8">
        <v>41849</v>
      </c>
      <c r="B1324">
        <v>908.3</v>
      </c>
    </row>
    <row r="1325" spans="1:2" x14ac:dyDescent="0.3">
      <c r="A1325" s="8">
        <v>41848</v>
      </c>
      <c r="B1325">
        <v>937.2</v>
      </c>
    </row>
    <row r="1326" spans="1:2" x14ac:dyDescent="0.3">
      <c r="A1326" s="8">
        <v>41845</v>
      </c>
      <c r="B1326">
        <v>1072.8</v>
      </c>
    </row>
    <row r="1327" spans="1:2" x14ac:dyDescent="0.3">
      <c r="A1327" s="8">
        <v>41844</v>
      </c>
      <c r="B1327">
        <v>1159.7</v>
      </c>
    </row>
    <row r="1328" spans="1:2" x14ac:dyDescent="0.3">
      <c r="A1328" s="8">
        <v>41843</v>
      </c>
      <c r="B1328">
        <v>1204.4000000000001</v>
      </c>
    </row>
    <row r="1329" spans="1:2" x14ac:dyDescent="0.3">
      <c r="A1329" s="8">
        <v>41842</v>
      </c>
      <c r="B1329">
        <v>1077.5999999999999</v>
      </c>
    </row>
    <row r="1330" spans="1:2" x14ac:dyDescent="0.3">
      <c r="A1330" s="8">
        <v>41841</v>
      </c>
      <c r="B1330">
        <v>1123.0999999999999</v>
      </c>
    </row>
    <row r="1331" spans="1:2" x14ac:dyDescent="0.3">
      <c r="A1331" s="8">
        <v>41838</v>
      </c>
      <c r="B1331">
        <v>1089.0999999999999</v>
      </c>
    </row>
    <row r="1332" spans="1:2" x14ac:dyDescent="0.3">
      <c r="A1332" s="8">
        <v>41837</v>
      </c>
      <c r="B1332">
        <v>1261.0999999999999</v>
      </c>
    </row>
    <row r="1333" spans="1:2" x14ac:dyDescent="0.3">
      <c r="A1333" s="8">
        <v>41836</v>
      </c>
      <c r="B1333">
        <v>1113.9000000000001</v>
      </c>
    </row>
    <row r="1334" spans="1:2" x14ac:dyDescent="0.3">
      <c r="A1334" s="8">
        <v>41835</v>
      </c>
      <c r="B1334">
        <v>1013.2</v>
      </c>
    </row>
    <row r="1335" spans="1:2" x14ac:dyDescent="0.3">
      <c r="A1335" s="8">
        <v>41834</v>
      </c>
      <c r="B1335">
        <v>973.9</v>
      </c>
    </row>
    <row r="1336" spans="1:2" x14ac:dyDescent="0.3">
      <c r="A1336" s="8">
        <v>41831</v>
      </c>
      <c r="B1336">
        <v>997.8</v>
      </c>
    </row>
    <row r="1337" spans="1:2" x14ac:dyDescent="0.3">
      <c r="A1337" s="8">
        <v>41830</v>
      </c>
      <c r="B1337">
        <v>800.1</v>
      </c>
    </row>
    <row r="1338" spans="1:2" x14ac:dyDescent="0.3">
      <c r="A1338" s="8">
        <v>41829</v>
      </c>
      <c r="B1338">
        <v>910.4</v>
      </c>
    </row>
    <row r="1339" spans="1:2" x14ac:dyDescent="0.3">
      <c r="A1339" s="8">
        <v>41828</v>
      </c>
      <c r="B1339">
        <v>910</v>
      </c>
    </row>
    <row r="1340" spans="1:2" x14ac:dyDescent="0.3">
      <c r="A1340" s="8">
        <v>41827</v>
      </c>
      <c r="B1340">
        <v>879.7</v>
      </c>
    </row>
    <row r="1341" spans="1:2" x14ac:dyDescent="0.3">
      <c r="A1341" s="8">
        <v>41824</v>
      </c>
      <c r="B1341">
        <v>1138.5</v>
      </c>
    </row>
    <row r="1342" spans="1:2" x14ac:dyDescent="0.3">
      <c r="A1342" s="8">
        <v>41823</v>
      </c>
      <c r="B1342">
        <v>1122.0999999999999</v>
      </c>
    </row>
    <row r="1343" spans="1:2" x14ac:dyDescent="0.3">
      <c r="A1343" s="8">
        <v>41822</v>
      </c>
      <c r="B1343">
        <v>1395</v>
      </c>
    </row>
    <row r="1344" spans="1:2" x14ac:dyDescent="0.3">
      <c r="A1344" s="8">
        <v>41821</v>
      </c>
      <c r="B1344">
        <v>1371.5</v>
      </c>
    </row>
    <row r="1345" spans="1:2" x14ac:dyDescent="0.3">
      <c r="A1345" s="8">
        <v>41820</v>
      </c>
      <c r="B1345">
        <v>1179.4000000000001</v>
      </c>
    </row>
    <row r="1346" spans="1:2" x14ac:dyDescent="0.3">
      <c r="A1346" s="8">
        <v>41817</v>
      </c>
      <c r="B1346">
        <v>1138.3</v>
      </c>
    </row>
    <row r="1347" spans="1:2" x14ac:dyDescent="0.3">
      <c r="A1347" s="8">
        <v>41816</v>
      </c>
      <c r="B1347">
        <v>1204</v>
      </c>
    </row>
    <row r="1348" spans="1:2" x14ac:dyDescent="0.3">
      <c r="A1348" s="8">
        <v>41815</v>
      </c>
      <c r="B1348">
        <v>1201.9000000000001</v>
      </c>
    </row>
    <row r="1349" spans="1:2" x14ac:dyDescent="0.3">
      <c r="A1349" s="8">
        <v>41814</v>
      </c>
      <c r="B1349">
        <v>1087.5</v>
      </c>
    </row>
    <row r="1350" spans="1:2" x14ac:dyDescent="0.3">
      <c r="A1350" s="8">
        <v>41813</v>
      </c>
      <c r="B1350">
        <v>1028.8</v>
      </c>
    </row>
    <row r="1351" spans="1:2" x14ac:dyDescent="0.3">
      <c r="A1351" s="8">
        <v>41810</v>
      </c>
      <c r="B1351">
        <v>1015.7</v>
      </c>
    </row>
    <row r="1352" spans="1:2" x14ac:dyDescent="0.3">
      <c r="A1352" s="8">
        <v>41809</v>
      </c>
      <c r="B1352">
        <v>1103</v>
      </c>
    </row>
    <row r="1353" spans="1:2" x14ac:dyDescent="0.3">
      <c r="A1353" s="8">
        <v>41808</v>
      </c>
      <c r="B1353">
        <v>1081.0999999999999</v>
      </c>
    </row>
    <row r="1354" spans="1:2" x14ac:dyDescent="0.3">
      <c r="A1354" s="8">
        <v>41807</v>
      </c>
      <c r="B1354">
        <v>1076.3</v>
      </c>
    </row>
    <row r="1355" spans="1:2" x14ac:dyDescent="0.3">
      <c r="A1355" s="8">
        <v>41806</v>
      </c>
      <c r="B1355">
        <v>1097</v>
      </c>
    </row>
    <row r="1356" spans="1:2" x14ac:dyDescent="0.3">
      <c r="A1356" s="8">
        <v>41801</v>
      </c>
      <c r="B1356">
        <v>909.5</v>
      </c>
    </row>
    <row r="1357" spans="1:2" x14ac:dyDescent="0.3">
      <c r="A1357" s="8">
        <v>41800</v>
      </c>
      <c r="B1357">
        <v>1077.2</v>
      </c>
    </row>
    <row r="1358" spans="1:2" x14ac:dyDescent="0.3">
      <c r="A1358" s="8">
        <v>41799</v>
      </c>
      <c r="B1358">
        <v>854.8</v>
      </c>
    </row>
    <row r="1359" spans="1:2" x14ac:dyDescent="0.3">
      <c r="A1359" s="8">
        <v>41796</v>
      </c>
      <c r="B1359">
        <v>819.6</v>
      </c>
    </row>
    <row r="1360" spans="1:2" x14ac:dyDescent="0.3">
      <c r="A1360" s="8">
        <v>41795</v>
      </c>
      <c r="B1360">
        <v>779.7</v>
      </c>
    </row>
    <row r="1361" spans="1:2" x14ac:dyDescent="0.3">
      <c r="A1361" s="8">
        <v>41794</v>
      </c>
      <c r="B1361">
        <v>1206</v>
      </c>
    </row>
    <row r="1362" spans="1:2" x14ac:dyDescent="0.3">
      <c r="A1362" s="8">
        <v>41793</v>
      </c>
      <c r="B1362">
        <v>1118.5</v>
      </c>
    </row>
    <row r="1363" spans="1:2" x14ac:dyDescent="0.3">
      <c r="A1363" s="8">
        <v>41792</v>
      </c>
      <c r="B1363">
        <v>1050.2</v>
      </c>
    </row>
    <row r="1364" spans="1:2" x14ac:dyDescent="0.3">
      <c r="A1364" s="8">
        <v>41789</v>
      </c>
      <c r="B1364">
        <v>1020.8</v>
      </c>
    </row>
    <row r="1365" spans="1:2" x14ac:dyDescent="0.3">
      <c r="A1365" s="8">
        <v>41788</v>
      </c>
      <c r="B1365">
        <v>982.8</v>
      </c>
    </row>
    <row r="1366" spans="1:2" x14ac:dyDescent="0.3">
      <c r="A1366" s="8">
        <v>41787</v>
      </c>
      <c r="B1366">
        <v>1174.8</v>
      </c>
    </row>
    <row r="1367" spans="1:2" x14ac:dyDescent="0.3">
      <c r="A1367" s="8">
        <v>41786</v>
      </c>
      <c r="B1367">
        <v>1078.9000000000001</v>
      </c>
    </row>
    <row r="1368" spans="1:2" x14ac:dyDescent="0.3">
      <c r="A1368" s="8">
        <v>41785</v>
      </c>
      <c r="B1368">
        <v>1258.2</v>
      </c>
    </row>
    <row r="1369" spans="1:2" x14ac:dyDescent="0.3">
      <c r="A1369" s="8">
        <v>41782</v>
      </c>
      <c r="B1369">
        <v>1255.0999999999999</v>
      </c>
    </row>
    <row r="1370" spans="1:2" x14ac:dyDescent="0.3">
      <c r="A1370" s="8">
        <v>41781</v>
      </c>
      <c r="B1370">
        <v>1215.4000000000001</v>
      </c>
    </row>
    <row r="1371" spans="1:2" x14ac:dyDescent="0.3">
      <c r="A1371" s="8">
        <v>41780</v>
      </c>
      <c r="B1371">
        <v>1175.3</v>
      </c>
    </row>
    <row r="1372" spans="1:2" x14ac:dyDescent="0.3">
      <c r="A1372" s="8">
        <v>41779</v>
      </c>
      <c r="B1372">
        <v>1110.8</v>
      </c>
    </row>
    <row r="1373" spans="1:2" x14ac:dyDescent="0.3">
      <c r="A1373" s="8">
        <v>41778</v>
      </c>
      <c r="B1373">
        <v>1021</v>
      </c>
    </row>
    <row r="1374" spans="1:2" x14ac:dyDescent="0.3">
      <c r="A1374" s="8">
        <v>41775</v>
      </c>
      <c r="B1374">
        <v>1080.8</v>
      </c>
    </row>
    <row r="1375" spans="1:2" x14ac:dyDescent="0.3">
      <c r="A1375" s="8">
        <v>41774</v>
      </c>
      <c r="B1375">
        <v>1123</v>
      </c>
    </row>
    <row r="1376" spans="1:2" x14ac:dyDescent="0.3">
      <c r="A1376" s="8">
        <v>41773</v>
      </c>
      <c r="B1376">
        <v>1165.3</v>
      </c>
    </row>
    <row r="1377" spans="1:2" x14ac:dyDescent="0.3">
      <c r="A1377" s="8">
        <v>41772</v>
      </c>
      <c r="B1377">
        <v>1145.8</v>
      </c>
    </row>
    <row r="1378" spans="1:2" x14ac:dyDescent="0.3">
      <c r="A1378" s="8">
        <v>41771</v>
      </c>
      <c r="B1378">
        <v>932.6</v>
      </c>
    </row>
    <row r="1379" spans="1:2" x14ac:dyDescent="0.3">
      <c r="A1379" s="8">
        <v>41767</v>
      </c>
      <c r="B1379">
        <v>1098.5999999999999</v>
      </c>
    </row>
    <row r="1380" spans="1:2" x14ac:dyDescent="0.3">
      <c r="A1380" s="8">
        <v>41766</v>
      </c>
      <c r="B1380">
        <v>1169.7</v>
      </c>
    </row>
    <row r="1381" spans="1:2" x14ac:dyDescent="0.3">
      <c r="A1381" s="8">
        <v>41765</v>
      </c>
      <c r="B1381">
        <v>1110.3</v>
      </c>
    </row>
    <row r="1382" spans="1:2" x14ac:dyDescent="0.3">
      <c r="A1382" s="8">
        <v>41764</v>
      </c>
      <c r="B1382">
        <v>1016.5</v>
      </c>
    </row>
    <row r="1383" spans="1:2" x14ac:dyDescent="0.3">
      <c r="A1383" s="8">
        <v>41759</v>
      </c>
      <c r="B1383">
        <v>1132.0999999999999</v>
      </c>
    </row>
    <row r="1384" spans="1:2" x14ac:dyDescent="0.3">
      <c r="A1384" s="8">
        <v>41758</v>
      </c>
      <c r="B1384">
        <v>1080.8</v>
      </c>
    </row>
    <row r="1385" spans="1:2" x14ac:dyDescent="0.3">
      <c r="A1385" s="8">
        <v>41757</v>
      </c>
      <c r="B1385">
        <v>1159.9000000000001</v>
      </c>
    </row>
    <row r="1386" spans="1:2" x14ac:dyDescent="0.3">
      <c r="A1386" s="8">
        <v>41754</v>
      </c>
      <c r="B1386">
        <v>1087.0999999999999</v>
      </c>
    </row>
    <row r="1387" spans="1:2" x14ac:dyDescent="0.3">
      <c r="A1387" s="8">
        <v>41753</v>
      </c>
      <c r="B1387">
        <v>1134.0999999999999</v>
      </c>
    </row>
    <row r="1388" spans="1:2" x14ac:dyDescent="0.3">
      <c r="A1388" s="8">
        <v>41752</v>
      </c>
      <c r="B1388">
        <v>1099.7</v>
      </c>
    </row>
    <row r="1389" spans="1:2" x14ac:dyDescent="0.3">
      <c r="A1389" s="8">
        <v>41751</v>
      </c>
      <c r="B1389">
        <v>1102.5</v>
      </c>
    </row>
    <row r="1390" spans="1:2" x14ac:dyDescent="0.3">
      <c r="A1390" s="8">
        <v>41750</v>
      </c>
      <c r="B1390">
        <v>952</v>
      </c>
    </row>
    <row r="1391" spans="1:2" x14ac:dyDescent="0.3">
      <c r="A1391" s="8">
        <v>41747</v>
      </c>
      <c r="B1391">
        <v>1030.4000000000001</v>
      </c>
    </row>
    <row r="1392" spans="1:2" x14ac:dyDescent="0.3">
      <c r="A1392" s="8">
        <v>41746</v>
      </c>
      <c r="B1392">
        <v>1109.5</v>
      </c>
    </row>
    <row r="1393" spans="1:2" x14ac:dyDescent="0.3">
      <c r="A1393" s="8">
        <v>41745</v>
      </c>
      <c r="B1393">
        <v>1086.0999999999999</v>
      </c>
    </row>
    <row r="1394" spans="1:2" x14ac:dyDescent="0.3">
      <c r="A1394" s="8">
        <v>41744</v>
      </c>
      <c r="B1394">
        <v>1033.5999999999999</v>
      </c>
    </row>
    <row r="1395" spans="1:2" x14ac:dyDescent="0.3">
      <c r="A1395" s="8">
        <v>41743</v>
      </c>
      <c r="B1395">
        <v>1055.7</v>
      </c>
    </row>
    <row r="1396" spans="1:2" x14ac:dyDescent="0.3">
      <c r="A1396" s="8">
        <v>41740</v>
      </c>
      <c r="B1396">
        <v>1146</v>
      </c>
    </row>
    <row r="1397" spans="1:2" x14ac:dyDescent="0.3">
      <c r="A1397" s="8">
        <v>41739</v>
      </c>
      <c r="B1397">
        <v>824.1</v>
      </c>
    </row>
    <row r="1398" spans="1:2" x14ac:dyDescent="0.3">
      <c r="A1398" s="8">
        <v>41738</v>
      </c>
      <c r="B1398">
        <v>986.3</v>
      </c>
    </row>
    <row r="1399" spans="1:2" x14ac:dyDescent="0.3">
      <c r="A1399" s="8">
        <v>41737</v>
      </c>
      <c r="B1399">
        <v>946.8</v>
      </c>
    </row>
    <row r="1400" spans="1:2" x14ac:dyDescent="0.3">
      <c r="A1400" s="8">
        <v>41736</v>
      </c>
      <c r="B1400">
        <v>923.8</v>
      </c>
    </row>
    <row r="1401" spans="1:2" x14ac:dyDescent="0.3">
      <c r="A1401" s="8">
        <v>41733</v>
      </c>
      <c r="B1401">
        <v>946.5</v>
      </c>
    </row>
    <row r="1402" spans="1:2" x14ac:dyDescent="0.3">
      <c r="A1402" s="8">
        <v>41732</v>
      </c>
      <c r="B1402">
        <v>1007.3</v>
      </c>
    </row>
    <row r="1403" spans="1:2" x14ac:dyDescent="0.3">
      <c r="A1403" s="8">
        <v>41731</v>
      </c>
      <c r="B1403">
        <v>1091.5</v>
      </c>
    </row>
    <row r="1404" spans="1:2" x14ac:dyDescent="0.3">
      <c r="A1404" s="8">
        <v>41730</v>
      </c>
      <c r="B1404">
        <v>1162.5999999999999</v>
      </c>
    </row>
    <row r="1405" spans="1:2" x14ac:dyDescent="0.3">
      <c r="A1405" s="8">
        <v>41729</v>
      </c>
      <c r="B1405">
        <v>1021.5</v>
      </c>
    </row>
    <row r="1406" spans="1:2" x14ac:dyDescent="0.3">
      <c r="A1406" s="8">
        <v>41726</v>
      </c>
      <c r="B1406">
        <v>997.2</v>
      </c>
    </row>
    <row r="1407" spans="1:2" x14ac:dyDescent="0.3">
      <c r="A1407" s="8">
        <v>41725</v>
      </c>
      <c r="B1407">
        <v>1116.4000000000001</v>
      </c>
    </row>
    <row r="1408" spans="1:2" x14ac:dyDescent="0.3">
      <c r="A1408" s="8">
        <v>41724</v>
      </c>
      <c r="B1408">
        <v>1053.8</v>
      </c>
    </row>
    <row r="1409" spans="1:2" x14ac:dyDescent="0.3">
      <c r="A1409" s="8">
        <v>41723</v>
      </c>
      <c r="B1409">
        <v>1104.3</v>
      </c>
    </row>
    <row r="1410" spans="1:2" x14ac:dyDescent="0.3">
      <c r="A1410" s="8">
        <v>41722</v>
      </c>
      <c r="B1410">
        <v>1079.5999999999999</v>
      </c>
    </row>
    <row r="1411" spans="1:2" x14ac:dyDescent="0.3">
      <c r="A1411" s="8">
        <v>41719</v>
      </c>
      <c r="B1411">
        <v>1026.2</v>
      </c>
    </row>
    <row r="1412" spans="1:2" x14ac:dyDescent="0.3">
      <c r="A1412" s="8">
        <v>41718</v>
      </c>
      <c r="B1412">
        <v>1053.5</v>
      </c>
    </row>
    <row r="1413" spans="1:2" x14ac:dyDescent="0.3">
      <c r="A1413" s="8">
        <v>41717</v>
      </c>
      <c r="B1413">
        <v>1052.5999999999999</v>
      </c>
    </row>
    <row r="1414" spans="1:2" x14ac:dyDescent="0.3">
      <c r="A1414" s="8">
        <v>41716</v>
      </c>
      <c r="B1414">
        <v>1106.5</v>
      </c>
    </row>
    <row r="1415" spans="1:2" x14ac:dyDescent="0.3">
      <c r="A1415" s="8">
        <v>41715</v>
      </c>
      <c r="B1415">
        <v>1186</v>
      </c>
    </row>
    <row r="1416" spans="1:2" x14ac:dyDescent="0.3">
      <c r="A1416" s="8">
        <v>41712</v>
      </c>
      <c r="B1416">
        <v>1112.9000000000001</v>
      </c>
    </row>
    <row r="1417" spans="1:2" x14ac:dyDescent="0.3">
      <c r="A1417" s="8">
        <v>41711</v>
      </c>
      <c r="B1417">
        <v>1317.8</v>
      </c>
    </row>
    <row r="1418" spans="1:2" x14ac:dyDescent="0.3">
      <c r="A1418" s="8">
        <v>41710</v>
      </c>
      <c r="B1418">
        <v>1019.9</v>
      </c>
    </row>
    <row r="1419" spans="1:2" x14ac:dyDescent="0.3">
      <c r="A1419" s="8">
        <v>41709</v>
      </c>
      <c r="B1419">
        <v>936</v>
      </c>
    </row>
    <row r="1420" spans="1:2" x14ac:dyDescent="0.3">
      <c r="A1420" s="8">
        <v>41705</v>
      </c>
      <c r="B1420">
        <v>945.2</v>
      </c>
    </row>
    <row r="1421" spans="1:2" x14ac:dyDescent="0.3">
      <c r="A1421" s="8">
        <v>41704</v>
      </c>
      <c r="B1421">
        <v>968.5</v>
      </c>
    </row>
    <row r="1422" spans="1:2" x14ac:dyDescent="0.3">
      <c r="A1422" s="8">
        <v>41703</v>
      </c>
      <c r="B1422">
        <v>1121</v>
      </c>
    </row>
    <row r="1423" spans="1:2" x14ac:dyDescent="0.3">
      <c r="A1423" s="8">
        <v>41702</v>
      </c>
      <c r="B1423">
        <v>1261.3</v>
      </c>
    </row>
    <row r="1424" spans="1:2" x14ac:dyDescent="0.3">
      <c r="A1424" s="8">
        <v>41701</v>
      </c>
      <c r="B1424">
        <v>1001.1</v>
      </c>
    </row>
    <row r="1425" spans="1:2" x14ac:dyDescent="0.3">
      <c r="A1425" s="8">
        <v>41698</v>
      </c>
      <c r="B1425">
        <v>909.4</v>
      </c>
    </row>
    <row r="1426" spans="1:2" x14ac:dyDescent="0.3">
      <c r="A1426" s="8">
        <v>41697</v>
      </c>
      <c r="B1426">
        <v>1164.3</v>
      </c>
    </row>
    <row r="1427" spans="1:2" x14ac:dyDescent="0.3">
      <c r="A1427" s="8">
        <v>41696</v>
      </c>
      <c r="B1427">
        <v>914.5</v>
      </c>
    </row>
    <row r="1428" spans="1:2" x14ac:dyDescent="0.3">
      <c r="A1428" s="8">
        <v>41695</v>
      </c>
      <c r="B1428">
        <v>1043.0999999999999</v>
      </c>
    </row>
    <row r="1429" spans="1:2" x14ac:dyDescent="0.3">
      <c r="A1429" s="8">
        <v>41694</v>
      </c>
      <c r="B1429">
        <v>1051.9000000000001</v>
      </c>
    </row>
    <row r="1430" spans="1:2" x14ac:dyDescent="0.3">
      <c r="A1430" s="8">
        <v>41691</v>
      </c>
      <c r="B1430">
        <v>978.6</v>
      </c>
    </row>
    <row r="1431" spans="1:2" x14ac:dyDescent="0.3">
      <c r="A1431" s="8">
        <v>41690</v>
      </c>
      <c r="B1431">
        <v>1056.5999999999999</v>
      </c>
    </row>
    <row r="1432" spans="1:2" x14ac:dyDescent="0.3">
      <c r="A1432" s="8">
        <v>41689</v>
      </c>
      <c r="B1432">
        <v>990.6</v>
      </c>
    </row>
    <row r="1433" spans="1:2" x14ac:dyDescent="0.3">
      <c r="A1433" s="8">
        <v>41688</v>
      </c>
      <c r="B1433">
        <v>991.5</v>
      </c>
    </row>
    <row r="1434" spans="1:2" x14ac:dyDescent="0.3">
      <c r="A1434" s="8">
        <v>41687</v>
      </c>
      <c r="B1434">
        <v>1037.5</v>
      </c>
    </row>
    <row r="1435" spans="1:2" x14ac:dyDescent="0.3">
      <c r="A1435" s="8">
        <v>41684</v>
      </c>
      <c r="B1435">
        <v>1097.2</v>
      </c>
    </row>
    <row r="1436" spans="1:2" x14ac:dyDescent="0.3">
      <c r="A1436" s="8">
        <v>41683</v>
      </c>
      <c r="B1436">
        <v>1169.4000000000001</v>
      </c>
    </row>
    <row r="1437" spans="1:2" x14ac:dyDescent="0.3">
      <c r="A1437" s="8">
        <v>41682</v>
      </c>
      <c r="B1437">
        <v>1030.7</v>
      </c>
    </row>
    <row r="1438" spans="1:2" x14ac:dyDescent="0.3">
      <c r="A1438" s="8">
        <v>41681</v>
      </c>
      <c r="B1438">
        <v>1052.2</v>
      </c>
    </row>
    <row r="1439" spans="1:2" x14ac:dyDescent="0.3">
      <c r="A1439" s="8">
        <v>41680</v>
      </c>
      <c r="B1439">
        <v>920.7</v>
      </c>
    </row>
    <row r="1440" spans="1:2" x14ac:dyDescent="0.3">
      <c r="A1440" s="8">
        <v>41677</v>
      </c>
      <c r="B1440">
        <v>929.2</v>
      </c>
    </row>
    <row r="1441" spans="1:2" x14ac:dyDescent="0.3">
      <c r="A1441" s="8">
        <v>41676</v>
      </c>
      <c r="B1441">
        <v>893.9</v>
      </c>
    </row>
    <row r="1442" spans="1:2" x14ac:dyDescent="0.3">
      <c r="A1442" s="8">
        <v>41675</v>
      </c>
      <c r="B1442">
        <v>1215.3</v>
      </c>
    </row>
    <row r="1443" spans="1:2" x14ac:dyDescent="0.3">
      <c r="A1443" s="8">
        <v>41674</v>
      </c>
      <c r="B1443">
        <v>1143.8</v>
      </c>
    </row>
    <row r="1444" spans="1:2" x14ac:dyDescent="0.3">
      <c r="A1444" s="8">
        <v>41673</v>
      </c>
      <c r="B1444">
        <v>1142.0999999999999</v>
      </c>
    </row>
    <row r="1445" spans="1:2" x14ac:dyDescent="0.3">
      <c r="A1445" s="8">
        <v>41670</v>
      </c>
      <c r="B1445">
        <v>1074.9000000000001</v>
      </c>
    </row>
    <row r="1446" spans="1:2" x14ac:dyDescent="0.3">
      <c r="A1446" s="8">
        <v>41669</v>
      </c>
      <c r="B1446">
        <v>1096.5</v>
      </c>
    </row>
    <row r="1447" spans="1:2" x14ac:dyDescent="0.3">
      <c r="A1447" s="8">
        <v>41668</v>
      </c>
      <c r="B1447">
        <v>1149.8</v>
      </c>
    </row>
    <row r="1448" spans="1:2" x14ac:dyDescent="0.3">
      <c r="A1448" s="8">
        <v>41667</v>
      </c>
      <c r="B1448">
        <v>1100.5999999999999</v>
      </c>
    </row>
    <row r="1449" spans="1:2" x14ac:dyDescent="0.3">
      <c r="A1449" s="8">
        <v>41666</v>
      </c>
      <c r="B1449">
        <v>1149.2</v>
      </c>
    </row>
    <row r="1450" spans="1:2" x14ac:dyDescent="0.3">
      <c r="A1450" s="8">
        <v>41663</v>
      </c>
      <c r="B1450">
        <v>1146.7</v>
      </c>
    </row>
    <row r="1451" spans="1:2" x14ac:dyDescent="0.3">
      <c r="A1451" s="8">
        <v>41662</v>
      </c>
      <c r="B1451">
        <v>1174</v>
      </c>
    </row>
    <row r="1452" spans="1:2" x14ac:dyDescent="0.3">
      <c r="A1452" s="8">
        <v>41661</v>
      </c>
      <c r="B1452">
        <v>1041.3</v>
      </c>
    </row>
    <row r="1453" spans="1:2" x14ac:dyDescent="0.3">
      <c r="A1453" s="8">
        <v>41660</v>
      </c>
      <c r="B1453">
        <v>908</v>
      </c>
    </row>
    <row r="1454" spans="1:2" x14ac:dyDescent="0.3">
      <c r="A1454" s="8">
        <v>41659</v>
      </c>
      <c r="B1454">
        <v>972.5</v>
      </c>
    </row>
    <row r="1455" spans="1:2" x14ac:dyDescent="0.3">
      <c r="A1455" s="8">
        <v>41656</v>
      </c>
      <c r="B1455">
        <v>979.7</v>
      </c>
    </row>
    <row r="1456" spans="1:2" x14ac:dyDescent="0.3">
      <c r="A1456" s="8">
        <v>41655</v>
      </c>
      <c r="B1456">
        <v>1130.7</v>
      </c>
    </row>
    <row r="1457" spans="1:2" x14ac:dyDescent="0.3">
      <c r="A1457" s="8">
        <v>41654</v>
      </c>
      <c r="B1457">
        <v>1190.2</v>
      </c>
    </row>
    <row r="1458" spans="1:2" x14ac:dyDescent="0.3">
      <c r="A1458" s="8">
        <v>41653</v>
      </c>
      <c r="B1458">
        <v>965.1</v>
      </c>
    </row>
    <row r="1459" spans="1:2" x14ac:dyDescent="0.3">
      <c r="A1459" s="8">
        <v>41652</v>
      </c>
      <c r="B1459">
        <v>1094.5999999999999</v>
      </c>
    </row>
    <row r="1460" spans="1:2" x14ac:dyDescent="0.3">
      <c r="A1460" s="8">
        <v>41649</v>
      </c>
      <c r="B1460">
        <v>1125.5</v>
      </c>
    </row>
    <row r="1461" spans="1:2" x14ac:dyDescent="0.3">
      <c r="A1461" s="8">
        <v>41648</v>
      </c>
      <c r="B1461">
        <v>1329.4</v>
      </c>
    </row>
    <row r="1462" spans="1:2" x14ac:dyDescent="0.3">
      <c r="A1462" s="8">
        <v>41640</v>
      </c>
      <c r="B1462">
        <v>1270</v>
      </c>
    </row>
    <row r="1463" spans="1:2" x14ac:dyDescent="0.3">
      <c r="A1463" s="8">
        <v>41639</v>
      </c>
      <c r="B1463">
        <v>1464</v>
      </c>
    </row>
    <row r="1464" spans="1:2" x14ac:dyDescent="0.3">
      <c r="A1464" s="8">
        <v>41638</v>
      </c>
      <c r="B1464">
        <v>1568.3</v>
      </c>
    </row>
    <row r="1465" spans="1:2" x14ac:dyDescent="0.3">
      <c r="A1465" s="8">
        <v>41635</v>
      </c>
      <c r="B1465">
        <v>1342.6</v>
      </c>
    </row>
    <row r="1466" spans="1:2" x14ac:dyDescent="0.3">
      <c r="A1466" s="8">
        <v>41634</v>
      </c>
      <c r="B1466">
        <v>1191.2</v>
      </c>
    </row>
    <row r="1467" spans="1:2" x14ac:dyDescent="0.3">
      <c r="A1467" s="8">
        <v>41633</v>
      </c>
      <c r="B1467">
        <v>1373.4</v>
      </c>
    </row>
    <row r="1468" spans="1:2" x14ac:dyDescent="0.3">
      <c r="A1468" s="8">
        <v>41632</v>
      </c>
      <c r="B1468">
        <v>1131.0999999999999</v>
      </c>
    </row>
    <row r="1469" spans="1:2" x14ac:dyDescent="0.3">
      <c r="A1469" s="8">
        <v>41631</v>
      </c>
      <c r="B1469">
        <v>1005.3</v>
      </c>
    </row>
    <row r="1470" spans="1:2" x14ac:dyDescent="0.3">
      <c r="A1470" s="8">
        <v>41628</v>
      </c>
      <c r="B1470">
        <v>1130.4000000000001</v>
      </c>
    </row>
    <row r="1471" spans="1:2" x14ac:dyDescent="0.3">
      <c r="A1471" s="8">
        <v>41627</v>
      </c>
      <c r="B1471">
        <v>1122.5</v>
      </c>
    </row>
    <row r="1472" spans="1:2" x14ac:dyDescent="0.3">
      <c r="A1472" s="8">
        <v>41626</v>
      </c>
      <c r="B1472">
        <v>1305.4000000000001</v>
      </c>
    </row>
    <row r="1473" spans="1:2" x14ac:dyDescent="0.3">
      <c r="A1473" s="8">
        <v>41625</v>
      </c>
      <c r="B1473">
        <v>1222.8</v>
      </c>
    </row>
    <row r="1474" spans="1:2" x14ac:dyDescent="0.3">
      <c r="A1474" s="8">
        <v>41624</v>
      </c>
      <c r="B1474">
        <v>1132.0999999999999</v>
      </c>
    </row>
    <row r="1475" spans="1:2" x14ac:dyDescent="0.3">
      <c r="A1475" s="8">
        <v>41621</v>
      </c>
      <c r="B1475">
        <v>1142.2</v>
      </c>
    </row>
    <row r="1476" spans="1:2" x14ac:dyDescent="0.3">
      <c r="A1476" s="8">
        <v>41620</v>
      </c>
      <c r="B1476">
        <v>1068</v>
      </c>
    </row>
    <row r="1477" spans="1:2" x14ac:dyDescent="0.3">
      <c r="A1477" s="8">
        <v>41619</v>
      </c>
      <c r="B1477">
        <v>1043.8</v>
      </c>
    </row>
    <row r="1478" spans="1:2" x14ac:dyDescent="0.3">
      <c r="A1478" s="8">
        <v>41618</v>
      </c>
      <c r="B1478">
        <v>762.8</v>
      </c>
    </row>
    <row r="1479" spans="1:2" x14ac:dyDescent="0.3">
      <c r="A1479" s="8">
        <v>41617</v>
      </c>
      <c r="B1479">
        <v>655.4</v>
      </c>
    </row>
    <row r="1480" spans="1:2" x14ac:dyDescent="0.3">
      <c r="A1480" s="8">
        <v>41614</v>
      </c>
      <c r="B1480">
        <v>649.70000000000005</v>
      </c>
    </row>
    <row r="1481" spans="1:2" x14ac:dyDescent="0.3">
      <c r="A1481" s="8">
        <v>41613</v>
      </c>
      <c r="B1481">
        <v>781.8</v>
      </c>
    </row>
    <row r="1482" spans="1:2" x14ac:dyDescent="0.3">
      <c r="A1482" s="8">
        <v>41612</v>
      </c>
      <c r="B1482">
        <v>929.3</v>
      </c>
    </row>
    <row r="1483" spans="1:2" x14ac:dyDescent="0.3">
      <c r="A1483" s="8">
        <v>41611</v>
      </c>
      <c r="B1483">
        <v>1005.3</v>
      </c>
    </row>
    <row r="1484" spans="1:2" x14ac:dyDescent="0.3">
      <c r="A1484" s="8">
        <v>41610</v>
      </c>
      <c r="B1484">
        <v>1004.7</v>
      </c>
    </row>
    <row r="1485" spans="1:2" x14ac:dyDescent="0.3">
      <c r="A1485" s="8">
        <v>41607</v>
      </c>
      <c r="B1485">
        <v>919.7</v>
      </c>
    </row>
    <row r="1486" spans="1:2" x14ac:dyDescent="0.3">
      <c r="A1486" s="8">
        <v>41606</v>
      </c>
      <c r="B1486">
        <v>913</v>
      </c>
    </row>
    <row r="1487" spans="1:2" x14ac:dyDescent="0.3">
      <c r="A1487" s="8">
        <v>41605</v>
      </c>
      <c r="B1487">
        <v>894.1</v>
      </c>
    </row>
    <row r="1488" spans="1:2" x14ac:dyDescent="0.3">
      <c r="A1488" s="8">
        <v>41604</v>
      </c>
      <c r="B1488">
        <v>897.8</v>
      </c>
    </row>
    <row r="1489" spans="1:2" x14ac:dyDescent="0.3">
      <c r="A1489" s="8">
        <v>41603</v>
      </c>
      <c r="B1489">
        <v>911.4</v>
      </c>
    </row>
    <row r="1490" spans="1:2" x14ac:dyDescent="0.3">
      <c r="A1490" s="8">
        <v>41600</v>
      </c>
      <c r="B1490">
        <v>948.5</v>
      </c>
    </row>
    <row r="1491" spans="1:2" x14ac:dyDescent="0.3">
      <c r="A1491" s="8">
        <v>41599</v>
      </c>
      <c r="B1491">
        <v>881.1</v>
      </c>
    </row>
    <row r="1492" spans="1:2" x14ac:dyDescent="0.3">
      <c r="A1492" s="8">
        <v>41598</v>
      </c>
      <c r="B1492">
        <v>950.7</v>
      </c>
    </row>
    <row r="1493" spans="1:2" x14ac:dyDescent="0.3">
      <c r="A1493" s="8">
        <v>41597</v>
      </c>
      <c r="B1493">
        <v>973</v>
      </c>
    </row>
    <row r="1494" spans="1:2" x14ac:dyDescent="0.3">
      <c r="A1494" s="8">
        <v>41596</v>
      </c>
      <c r="B1494">
        <v>974.9</v>
      </c>
    </row>
    <row r="1495" spans="1:2" x14ac:dyDescent="0.3">
      <c r="A1495" s="8">
        <v>41593</v>
      </c>
      <c r="B1495">
        <v>991.9</v>
      </c>
    </row>
    <row r="1496" spans="1:2" x14ac:dyDescent="0.3">
      <c r="A1496" s="8">
        <v>41592</v>
      </c>
      <c r="B1496">
        <v>999.5</v>
      </c>
    </row>
    <row r="1497" spans="1:2" x14ac:dyDescent="0.3">
      <c r="A1497" s="8">
        <v>41591</v>
      </c>
      <c r="B1497">
        <v>1000</v>
      </c>
    </row>
    <row r="1498" spans="1:2" x14ac:dyDescent="0.3">
      <c r="A1498" s="8">
        <v>41590</v>
      </c>
      <c r="B1498">
        <v>922.7</v>
      </c>
    </row>
    <row r="1499" spans="1:2" x14ac:dyDescent="0.3">
      <c r="A1499" s="8">
        <v>41589</v>
      </c>
      <c r="B1499">
        <v>643.20000000000005</v>
      </c>
    </row>
    <row r="1500" spans="1:2" x14ac:dyDescent="0.3">
      <c r="A1500" s="8">
        <v>41586</v>
      </c>
      <c r="B1500">
        <v>878.3</v>
      </c>
    </row>
    <row r="1501" spans="1:2" x14ac:dyDescent="0.3">
      <c r="A1501" s="8">
        <v>41585</v>
      </c>
      <c r="B1501">
        <v>784.1</v>
      </c>
    </row>
    <row r="1502" spans="1:2" x14ac:dyDescent="0.3">
      <c r="A1502" s="8">
        <v>41584</v>
      </c>
      <c r="B1502">
        <v>923.4</v>
      </c>
    </row>
    <row r="1503" spans="1:2" x14ac:dyDescent="0.3">
      <c r="A1503" s="8">
        <v>41583</v>
      </c>
      <c r="B1503">
        <v>873.4</v>
      </c>
    </row>
    <row r="1504" spans="1:2" x14ac:dyDescent="0.3">
      <c r="A1504" s="8">
        <v>41579</v>
      </c>
      <c r="B1504">
        <v>960.1</v>
      </c>
    </row>
    <row r="1505" spans="1:2" x14ac:dyDescent="0.3">
      <c r="A1505" s="8">
        <v>41578</v>
      </c>
      <c r="B1505">
        <v>805.9</v>
      </c>
    </row>
    <row r="1506" spans="1:2" x14ac:dyDescent="0.3">
      <c r="A1506" s="8">
        <v>41577</v>
      </c>
      <c r="B1506">
        <v>977.3</v>
      </c>
    </row>
    <row r="1507" spans="1:2" x14ac:dyDescent="0.3">
      <c r="A1507" s="8">
        <v>41576</v>
      </c>
      <c r="B1507">
        <v>850.4</v>
      </c>
    </row>
    <row r="1508" spans="1:2" x14ac:dyDescent="0.3">
      <c r="A1508" s="8">
        <v>41575</v>
      </c>
      <c r="B1508">
        <v>878.6</v>
      </c>
    </row>
    <row r="1509" spans="1:2" x14ac:dyDescent="0.3">
      <c r="A1509" s="8">
        <v>41572</v>
      </c>
      <c r="B1509">
        <v>935.7</v>
      </c>
    </row>
    <row r="1510" spans="1:2" x14ac:dyDescent="0.3">
      <c r="A1510" s="8">
        <v>41571</v>
      </c>
      <c r="B1510">
        <v>921.4</v>
      </c>
    </row>
    <row r="1511" spans="1:2" x14ac:dyDescent="0.3">
      <c r="A1511" s="8">
        <v>41570</v>
      </c>
      <c r="B1511">
        <v>900.9</v>
      </c>
    </row>
    <row r="1512" spans="1:2" x14ac:dyDescent="0.3">
      <c r="A1512" s="8">
        <v>41569</v>
      </c>
      <c r="B1512">
        <v>827.6</v>
      </c>
    </row>
    <row r="1513" spans="1:2" x14ac:dyDescent="0.3">
      <c r="A1513" s="8">
        <v>41568</v>
      </c>
      <c r="B1513">
        <v>885.6</v>
      </c>
    </row>
    <row r="1514" spans="1:2" x14ac:dyDescent="0.3">
      <c r="A1514" s="8">
        <v>41565</v>
      </c>
      <c r="B1514">
        <v>866.9</v>
      </c>
    </row>
    <row r="1515" spans="1:2" x14ac:dyDescent="0.3">
      <c r="A1515" s="8">
        <v>41564</v>
      </c>
      <c r="B1515">
        <v>921.1</v>
      </c>
    </row>
    <row r="1516" spans="1:2" x14ac:dyDescent="0.3">
      <c r="A1516" s="8">
        <v>41563</v>
      </c>
      <c r="B1516">
        <v>977.2</v>
      </c>
    </row>
    <row r="1517" spans="1:2" x14ac:dyDescent="0.3">
      <c r="A1517" s="8">
        <v>41562</v>
      </c>
      <c r="B1517">
        <v>807.2</v>
      </c>
    </row>
    <row r="1518" spans="1:2" x14ac:dyDescent="0.3">
      <c r="A1518" s="8">
        <v>41561</v>
      </c>
      <c r="B1518">
        <v>818.1</v>
      </c>
    </row>
    <row r="1519" spans="1:2" x14ac:dyDescent="0.3">
      <c r="A1519" s="8">
        <v>41558</v>
      </c>
      <c r="B1519">
        <v>857.9</v>
      </c>
    </row>
    <row r="1520" spans="1:2" x14ac:dyDescent="0.3">
      <c r="A1520" s="8">
        <v>41557</v>
      </c>
      <c r="B1520">
        <v>656</v>
      </c>
    </row>
    <row r="1521" spans="1:2" x14ac:dyDescent="0.3">
      <c r="A1521" s="8">
        <v>41556</v>
      </c>
      <c r="B1521">
        <v>721.3</v>
      </c>
    </row>
    <row r="1522" spans="1:2" x14ac:dyDescent="0.3">
      <c r="A1522" s="8">
        <v>41555</v>
      </c>
      <c r="B1522">
        <v>736.2</v>
      </c>
    </row>
    <row r="1523" spans="1:2" x14ac:dyDescent="0.3">
      <c r="A1523" s="8">
        <v>41554</v>
      </c>
      <c r="B1523">
        <v>857.1</v>
      </c>
    </row>
    <row r="1524" spans="1:2" x14ac:dyDescent="0.3">
      <c r="A1524" s="8">
        <v>41551</v>
      </c>
      <c r="B1524">
        <v>886.9</v>
      </c>
    </row>
    <row r="1525" spans="1:2" x14ac:dyDescent="0.3">
      <c r="A1525" s="8">
        <v>41550</v>
      </c>
      <c r="B1525">
        <v>910.6</v>
      </c>
    </row>
    <row r="1526" spans="1:2" x14ac:dyDescent="0.3">
      <c r="A1526" s="8">
        <v>41549</v>
      </c>
      <c r="B1526">
        <v>1014.2</v>
      </c>
    </row>
    <row r="1527" spans="1:2" x14ac:dyDescent="0.3">
      <c r="A1527" s="8">
        <v>41548</v>
      </c>
      <c r="B1527">
        <v>1097.8</v>
      </c>
    </row>
    <row r="1528" spans="1:2" x14ac:dyDescent="0.3">
      <c r="A1528" s="8">
        <v>41547</v>
      </c>
      <c r="B1528">
        <v>918</v>
      </c>
    </row>
    <row r="1529" spans="1:2" x14ac:dyDescent="0.3">
      <c r="A1529" s="8">
        <v>41544</v>
      </c>
      <c r="B1529">
        <v>990.4</v>
      </c>
    </row>
    <row r="1530" spans="1:2" x14ac:dyDescent="0.3">
      <c r="A1530" s="8">
        <v>41543</v>
      </c>
      <c r="B1530">
        <v>937.1</v>
      </c>
    </row>
    <row r="1531" spans="1:2" x14ac:dyDescent="0.3">
      <c r="A1531" s="8">
        <v>41542</v>
      </c>
      <c r="B1531">
        <v>859.7</v>
      </c>
    </row>
    <row r="1532" spans="1:2" x14ac:dyDescent="0.3">
      <c r="A1532" s="8">
        <v>41541</v>
      </c>
      <c r="B1532">
        <v>927.6</v>
      </c>
    </row>
    <row r="1533" spans="1:2" x14ac:dyDescent="0.3">
      <c r="A1533" s="8">
        <v>41540</v>
      </c>
      <c r="B1533">
        <v>855.4</v>
      </c>
    </row>
    <row r="1534" spans="1:2" x14ac:dyDescent="0.3">
      <c r="A1534" s="8">
        <v>41537</v>
      </c>
      <c r="B1534">
        <v>858</v>
      </c>
    </row>
    <row r="1535" spans="1:2" x14ac:dyDescent="0.3">
      <c r="A1535" s="8">
        <v>41536</v>
      </c>
      <c r="B1535">
        <v>875.7</v>
      </c>
    </row>
    <row r="1536" spans="1:2" x14ac:dyDescent="0.3">
      <c r="A1536" s="8">
        <v>41535</v>
      </c>
      <c r="B1536">
        <v>941.9</v>
      </c>
    </row>
    <row r="1537" spans="1:2" x14ac:dyDescent="0.3">
      <c r="A1537" s="8">
        <v>41534</v>
      </c>
      <c r="B1537">
        <v>803</v>
      </c>
    </row>
    <row r="1538" spans="1:2" x14ac:dyDescent="0.3">
      <c r="A1538" s="8">
        <v>41533</v>
      </c>
      <c r="B1538">
        <v>785.7</v>
      </c>
    </row>
    <row r="1539" spans="1:2" x14ac:dyDescent="0.3">
      <c r="A1539" s="8">
        <v>41530</v>
      </c>
      <c r="B1539">
        <v>829.8</v>
      </c>
    </row>
    <row r="1540" spans="1:2" x14ac:dyDescent="0.3">
      <c r="A1540" s="8">
        <v>41529</v>
      </c>
      <c r="B1540">
        <v>819.6</v>
      </c>
    </row>
    <row r="1541" spans="1:2" x14ac:dyDescent="0.3">
      <c r="A1541" s="8">
        <v>41528</v>
      </c>
      <c r="B1541">
        <v>810.7</v>
      </c>
    </row>
    <row r="1542" spans="1:2" x14ac:dyDescent="0.3">
      <c r="A1542" s="8">
        <v>41527</v>
      </c>
      <c r="B1542">
        <v>748.1</v>
      </c>
    </row>
    <row r="1543" spans="1:2" x14ac:dyDescent="0.3">
      <c r="A1543" s="8">
        <v>41526</v>
      </c>
      <c r="B1543">
        <v>681</v>
      </c>
    </row>
    <row r="1544" spans="1:2" x14ac:dyDescent="0.3">
      <c r="A1544" s="8">
        <v>41523</v>
      </c>
      <c r="B1544">
        <v>596.70000000000005</v>
      </c>
    </row>
    <row r="1545" spans="1:2" x14ac:dyDescent="0.3">
      <c r="A1545" s="8">
        <v>41522</v>
      </c>
      <c r="B1545">
        <v>596.70000000000005</v>
      </c>
    </row>
    <row r="1546" spans="1:2" x14ac:dyDescent="0.3">
      <c r="A1546" s="8">
        <v>41521</v>
      </c>
      <c r="B1546">
        <v>844.3</v>
      </c>
    </row>
    <row r="1547" spans="1:2" x14ac:dyDescent="0.3">
      <c r="A1547" s="8">
        <v>41520</v>
      </c>
      <c r="B1547">
        <v>813.1</v>
      </c>
    </row>
    <row r="1548" spans="1:2" x14ac:dyDescent="0.3">
      <c r="A1548" s="8">
        <v>41519</v>
      </c>
      <c r="B1548">
        <v>820.1</v>
      </c>
    </row>
    <row r="1549" spans="1:2" x14ac:dyDescent="0.3">
      <c r="A1549" s="8">
        <v>41516</v>
      </c>
      <c r="B1549">
        <v>821.9</v>
      </c>
    </row>
    <row r="1550" spans="1:2" x14ac:dyDescent="0.3">
      <c r="A1550" s="8">
        <v>41515</v>
      </c>
      <c r="B1550">
        <v>687.7</v>
      </c>
    </row>
    <row r="1551" spans="1:2" x14ac:dyDescent="0.3">
      <c r="A1551" s="8">
        <v>41514</v>
      </c>
      <c r="B1551">
        <v>768.7</v>
      </c>
    </row>
    <row r="1552" spans="1:2" x14ac:dyDescent="0.3">
      <c r="A1552" s="8">
        <v>41513</v>
      </c>
      <c r="B1552">
        <v>740.1</v>
      </c>
    </row>
    <row r="1553" spans="1:2" x14ac:dyDescent="0.3">
      <c r="A1553" s="8">
        <v>41512</v>
      </c>
      <c r="B1553">
        <v>945.9</v>
      </c>
    </row>
    <row r="1554" spans="1:2" x14ac:dyDescent="0.3">
      <c r="A1554" s="8">
        <v>41509</v>
      </c>
      <c r="B1554">
        <v>1048.0999999999999</v>
      </c>
    </row>
    <row r="1555" spans="1:2" x14ac:dyDescent="0.3">
      <c r="A1555" s="8">
        <v>41508</v>
      </c>
      <c r="B1555">
        <v>1021.3</v>
      </c>
    </row>
    <row r="1556" spans="1:2" x14ac:dyDescent="0.3">
      <c r="A1556" s="8">
        <v>41507</v>
      </c>
      <c r="B1556">
        <v>915.3</v>
      </c>
    </row>
    <row r="1557" spans="1:2" x14ac:dyDescent="0.3">
      <c r="A1557" s="8">
        <v>41506</v>
      </c>
      <c r="B1557">
        <v>942</v>
      </c>
    </row>
    <row r="1558" spans="1:2" x14ac:dyDescent="0.3">
      <c r="A1558" s="8">
        <v>41505</v>
      </c>
      <c r="B1558">
        <v>930.9</v>
      </c>
    </row>
    <row r="1559" spans="1:2" x14ac:dyDescent="0.3">
      <c r="A1559" s="8">
        <v>41502</v>
      </c>
      <c r="B1559">
        <v>889</v>
      </c>
    </row>
    <row r="1560" spans="1:2" x14ac:dyDescent="0.3">
      <c r="A1560" s="8">
        <v>41501</v>
      </c>
      <c r="B1560">
        <v>902.2</v>
      </c>
    </row>
    <row r="1561" spans="1:2" x14ac:dyDescent="0.3">
      <c r="A1561" s="8">
        <v>41500</v>
      </c>
      <c r="B1561">
        <v>924</v>
      </c>
    </row>
    <row r="1562" spans="1:2" x14ac:dyDescent="0.3">
      <c r="A1562" s="8">
        <v>41499</v>
      </c>
      <c r="B1562">
        <v>916.7</v>
      </c>
    </row>
    <row r="1563" spans="1:2" x14ac:dyDescent="0.3">
      <c r="A1563" s="8">
        <v>41498</v>
      </c>
      <c r="B1563">
        <v>848.6</v>
      </c>
    </row>
    <row r="1564" spans="1:2" x14ac:dyDescent="0.3">
      <c r="A1564" s="8">
        <v>41495</v>
      </c>
      <c r="B1564">
        <v>871.8</v>
      </c>
    </row>
    <row r="1565" spans="1:2" x14ac:dyDescent="0.3">
      <c r="A1565" s="8">
        <v>41494</v>
      </c>
      <c r="B1565">
        <v>961</v>
      </c>
    </row>
    <row r="1566" spans="1:2" x14ac:dyDescent="0.3">
      <c r="A1566" s="8">
        <v>41493</v>
      </c>
      <c r="B1566">
        <v>934.9</v>
      </c>
    </row>
    <row r="1567" spans="1:2" x14ac:dyDescent="0.3">
      <c r="A1567" s="8">
        <v>41492</v>
      </c>
      <c r="B1567">
        <v>934.5</v>
      </c>
    </row>
    <row r="1568" spans="1:2" x14ac:dyDescent="0.3">
      <c r="A1568" s="8">
        <v>41491</v>
      </c>
      <c r="B1568">
        <v>949</v>
      </c>
    </row>
    <row r="1569" spans="1:2" x14ac:dyDescent="0.3">
      <c r="A1569" s="8">
        <v>41488</v>
      </c>
      <c r="B1569">
        <v>910.8</v>
      </c>
    </row>
    <row r="1570" spans="1:2" x14ac:dyDescent="0.3">
      <c r="A1570" s="8">
        <v>41487</v>
      </c>
      <c r="B1570">
        <v>817.4</v>
      </c>
    </row>
    <row r="1571" spans="1:2" x14ac:dyDescent="0.3">
      <c r="A1571" s="8">
        <v>41486</v>
      </c>
      <c r="B1571">
        <v>1035</v>
      </c>
    </row>
    <row r="1572" spans="1:2" x14ac:dyDescent="0.3">
      <c r="A1572" s="8">
        <v>41485</v>
      </c>
      <c r="B1572">
        <v>823.8</v>
      </c>
    </row>
    <row r="1573" spans="1:2" x14ac:dyDescent="0.3">
      <c r="A1573" s="8">
        <v>41484</v>
      </c>
      <c r="B1573">
        <v>787.7</v>
      </c>
    </row>
    <row r="1574" spans="1:2" x14ac:dyDescent="0.3">
      <c r="A1574" s="8">
        <v>41481</v>
      </c>
      <c r="B1574">
        <v>775.3</v>
      </c>
    </row>
    <row r="1575" spans="1:2" x14ac:dyDescent="0.3">
      <c r="A1575" s="8">
        <v>41480</v>
      </c>
      <c r="B1575">
        <v>850.2</v>
      </c>
    </row>
    <row r="1576" spans="1:2" x14ac:dyDescent="0.3">
      <c r="A1576" s="8">
        <v>41479</v>
      </c>
      <c r="B1576">
        <v>906.3</v>
      </c>
    </row>
    <row r="1577" spans="1:2" x14ac:dyDescent="0.3">
      <c r="A1577" s="8">
        <v>41478</v>
      </c>
      <c r="B1577">
        <v>855.4</v>
      </c>
    </row>
    <row r="1578" spans="1:2" x14ac:dyDescent="0.3">
      <c r="A1578" s="8">
        <v>41477</v>
      </c>
      <c r="B1578">
        <v>844.1</v>
      </c>
    </row>
    <row r="1579" spans="1:2" x14ac:dyDescent="0.3">
      <c r="A1579" s="8">
        <v>41474</v>
      </c>
      <c r="B1579">
        <v>913.3</v>
      </c>
    </row>
    <row r="1580" spans="1:2" x14ac:dyDescent="0.3">
      <c r="A1580" s="8">
        <v>41473</v>
      </c>
      <c r="B1580">
        <v>874.6</v>
      </c>
    </row>
    <row r="1581" spans="1:2" x14ac:dyDescent="0.3">
      <c r="A1581" s="8">
        <v>41472</v>
      </c>
      <c r="B1581">
        <v>931.9</v>
      </c>
    </row>
    <row r="1582" spans="1:2" x14ac:dyDescent="0.3">
      <c r="A1582" s="8">
        <v>41471</v>
      </c>
      <c r="B1582">
        <v>899.1</v>
      </c>
    </row>
    <row r="1583" spans="1:2" x14ac:dyDescent="0.3">
      <c r="A1583" s="8">
        <v>41470</v>
      </c>
      <c r="B1583">
        <v>869.1</v>
      </c>
    </row>
    <row r="1584" spans="1:2" x14ac:dyDescent="0.3">
      <c r="A1584" s="8">
        <v>41467</v>
      </c>
      <c r="B1584">
        <v>807.8</v>
      </c>
    </row>
    <row r="1585" spans="1:2" x14ac:dyDescent="0.3">
      <c r="A1585" s="8">
        <v>41466</v>
      </c>
      <c r="B1585">
        <v>763.3</v>
      </c>
    </row>
    <row r="1586" spans="1:2" x14ac:dyDescent="0.3">
      <c r="A1586" s="8">
        <v>41465</v>
      </c>
      <c r="B1586">
        <v>747.7</v>
      </c>
    </row>
    <row r="1587" spans="1:2" x14ac:dyDescent="0.3">
      <c r="A1587" s="8">
        <v>41464</v>
      </c>
      <c r="B1587">
        <v>759.5</v>
      </c>
    </row>
    <row r="1588" spans="1:2" x14ac:dyDescent="0.3">
      <c r="A1588" s="8">
        <v>41463</v>
      </c>
      <c r="B1588">
        <v>760.7</v>
      </c>
    </row>
    <row r="1589" spans="1:2" x14ac:dyDescent="0.3">
      <c r="A1589" s="8">
        <v>41460</v>
      </c>
      <c r="B1589">
        <v>800.7</v>
      </c>
    </row>
    <row r="1590" spans="1:2" x14ac:dyDescent="0.3">
      <c r="A1590" s="8">
        <v>41459</v>
      </c>
      <c r="B1590">
        <v>788.6</v>
      </c>
    </row>
    <row r="1591" spans="1:2" x14ac:dyDescent="0.3">
      <c r="A1591" s="8">
        <v>41458</v>
      </c>
      <c r="B1591">
        <v>874.1</v>
      </c>
    </row>
    <row r="1592" spans="1:2" x14ac:dyDescent="0.3">
      <c r="A1592" s="8">
        <v>41457</v>
      </c>
      <c r="B1592">
        <v>882.8</v>
      </c>
    </row>
    <row r="1593" spans="1:2" x14ac:dyDescent="0.3">
      <c r="A1593" s="8">
        <v>41456</v>
      </c>
      <c r="B1593">
        <v>1002.4</v>
      </c>
    </row>
    <row r="1594" spans="1:2" x14ac:dyDescent="0.3">
      <c r="A1594" s="8">
        <v>41453</v>
      </c>
      <c r="B1594">
        <v>1021.5</v>
      </c>
    </row>
    <row r="1595" spans="1:2" x14ac:dyDescent="0.3">
      <c r="A1595" s="8">
        <v>41452</v>
      </c>
      <c r="B1595">
        <v>971.6</v>
      </c>
    </row>
    <row r="1596" spans="1:2" x14ac:dyDescent="0.3">
      <c r="A1596" s="8">
        <v>41451</v>
      </c>
      <c r="B1596">
        <v>987.8</v>
      </c>
    </row>
    <row r="1597" spans="1:2" x14ac:dyDescent="0.3">
      <c r="A1597" s="8">
        <v>41450</v>
      </c>
      <c r="B1597">
        <v>953.7</v>
      </c>
    </row>
    <row r="1598" spans="1:2" x14ac:dyDescent="0.3">
      <c r="A1598" s="8">
        <v>41449</v>
      </c>
      <c r="B1598">
        <v>964.2</v>
      </c>
    </row>
    <row r="1599" spans="1:2" x14ac:dyDescent="0.3">
      <c r="A1599" s="8">
        <v>41446</v>
      </c>
      <c r="B1599">
        <v>999.5</v>
      </c>
    </row>
    <row r="1600" spans="1:2" x14ac:dyDescent="0.3">
      <c r="A1600" s="8">
        <v>41445</v>
      </c>
      <c r="B1600">
        <v>891.6</v>
      </c>
    </row>
    <row r="1601" spans="1:2" x14ac:dyDescent="0.3">
      <c r="A1601" s="8">
        <v>41444</v>
      </c>
      <c r="B1601">
        <v>920.7</v>
      </c>
    </row>
    <row r="1602" spans="1:2" x14ac:dyDescent="0.3">
      <c r="A1602" s="8">
        <v>41443</v>
      </c>
      <c r="B1602">
        <v>886.9</v>
      </c>
    </row>
    <row r="1603" spans="1:2" x14ac:dyDescent="0.3">
      <c r="A1603" s="8">
        <v>41442</v>
      </c>
      <c r="B1603">
        <v>846.6</v>
      </c>
    </row>
    <row r="1604" spans="1:2" x14ac:dyDescent="0.3">
      <c r="A1604" s="8">
        <v>41439</v>
      </c>
      <c r="B1604">
        <v>854.2</v>
      </c>
    </row>
    <row r="1605" spans="1:2" x14ac:dyDescent="0.3">
      <c r="A1605" s="8">
        <v>41438</v>
      </c>
      <c r="B1605">
        <v>898.9</v>
      </c>
    </row>
    <row r="1606" spans="1:2" x14ac:dyDescent="0.3">
      <c r="A1606" s="8">
        <v>41436</v>
      </c>
      <c r="B1606">
        <v>889</v>
      </c>
    </row>
    <row r="1607" spans="1:2" x14ac:dyDescent="0.3">
      <c r="A1607" s="8">
        <v>41435</v>
      </c>
      <c r="B1607">
        <v>690.7</v>
      </c>
    </row>
    <row r="1608" spans="1:2" x14ac:dyDescent="0.3">
      <c r="A1608" s="8">
        <v>41432</v>
      </c>
      <c r="B1608">
        <v>728.3</v>
      </c>
    </row>
    <row r="1609" spans="1:2" x14ac:dyDescent="0.3">
      <c r="A1609" s="8">
        <v>41431</v>
      </c>
      <c r="B1609">
        <v>844.8</v>
      </c>
    </row>
    <row r="1610" spans="1:2" x14ac:dyDescent="0.3">
      <c r="A1610" s="8">
        <v>41430</v>
      </c>
      <c r="B1610">
        <v>1122.4000000000001</v>
      </c>
    </row>
    <row r="1611" spans="1:2" x14ac:dyDescent="0.3">
      <c r="A1611" s="8">
        <v>41429</v>
      </c>
      <c r="B1611">
        <v>927.6</v>
      </c>
    </row>
    <row r="1612" spans="1:2" x14ac:dyDescent="0.3">
      <c r="A1612" s="8">
        <v>41428</v>
      </c>
      <c r="B1612">
        <v>893.1</v>
      </c>
    </row>
    <row r="1613" spans="1:2" x14ac:dyDescent="0.3">
      <c r="A1613" s="8">
        <v>41425</v>
      </c>
      <c r="B1613">
        <v>927</v>
      </c>
    </row>
    <row r="1614" spans="1:2" x14ac:dyDescent="0.3">
      <c r="A1614" s="8">
        <v>41424</v>
      </c>
      <c r="B1614">
        <v>930.6</v>
      </c>
    </row>
    <row r="1615" spans="1:2" x14ac:dyDescent="0.3">
      <c r="A1615" s="8">
        <v>41423</v>
      </c>
      <c r="B1615">
        <v>999.6</v>
      </c>
    </row>
    <row r="1616" spans="1:2" x14ac:dyDescent="0.3">
      <c r="A1616" s="8">
        <v>41422</v>
      </c>
      <c r="B1616">
        <v>915.2</v>
      </c>
    </row>
    <row r="1617" spans="1:2" x14ac:dyDescent="0.3">
      <c r="A1617" s="8">
        <v>41421</v>
      </c>
      <c r="B1617">
        <v>952.7</v>
      </c>
    </row>
    <row r="1618" spans="1:2" x14ac:dyDescent="0.3">
      <c r="A1618" s="8">
        <v>41418</v>
      </c>
      <c r="B1618">
        <v>971</v>
      </c>
    </row>
    <row r="1619" spans="1:2" x14ac:dyDescent="0.3">
      <c r="A1619" s="8">
        <v>41417</v>
      </c>
      <c r="B1619">
        <v>910.6</v>
      </c>
    </row>
    <row r="1620" spans="1:2" x14ac:dyDescent="0.3">
      <c r="A1620" s="8">
        <v>41416</v>
      </c>
      <c r="B1620">
        <v>924.9</v>
      </c>
    </row>
    <row r="1621" spans="1:2" x14ac:dyDescent="0.3">
      <c r="A1621" s="8">
        <v>41415</v>
      </c>
      <c r="B1621">
        <v>867</v>
      </c>
    </row>
    <row r="1622" spans="1:2" x14ac:dyDescent="0.3">
      <c r="A1622" s="8">
        <v>41414</v>
      </c>
      <c r="B1622">
        <v>892.2</v>
      </c>
    </row>
    <row r="1623" spans="1:2" x14ac:dyDescent="0.3">
      <c r="A1623" s="8">
        <v>41411</v>
      </c>
      <c r="B1623">
        <v>904.3</v>
      </c>
    </row>
    <row r="1624" spans="1:2" x14ac:dyDescent="0.3">
      <c r="A1624" s="8">
        <v>41410</v>
      </c>
      <c r="B1624">
        <v>866.3</v>
      </c>
    </row>
    <row r="1625" spans="1:2" x14ac:dyDescent="0.3">
      <c r="A1625" s="8">
        <v>41409</v>
      </c>
      <c r="B1625">
        <v>953.4</v>
      </c>
    </row>
    <row r="1626" spans="1:2" x14ac:dyDescent="0.3">
      <c r="A1626" s="8">
        <v>41408</v>
      </c>
      <c r="B1626">
        <v>837.7</v>
      </c>
    </row>
    <row r="1627" spans="1:2" x14ac:dyDescent="0.3">
      <c r="A1627" s="8">
        <v>41407</v>
      </c>
      <c r="B1627">
        <v>585.20000000000005</v>
      </c>
    </row>
    <row r="1628" spans="1:2" x14ac:dyDescent="0.3">
      <c r="A1628" s="8">
        <v>41402</v>
      </c>
      <c r="B1628">
        <v>726.3</v>
      </c>
    </row>
    <row r="1629" spans="1:2" x14ac:dyDescent="0.3">
      <c r="A1629" s="8">
        <v>41401</v>
      </c>
      <c r="B1629">
        <v>1085.3</v>
      </c>
    </row>
    <row r="1630" spans="1:2" x14ac:dyDescent="0.3">
      <c r="A1630" s="8">
        <v>41400</v>
      </c>
      <c r="B1630">
        <v>814.9</v>
      </c>
    </row>
    <row r="1631" spans="1:2" x14ac:dyDescent="0.3">
      <c r="A1631" s="8">
        <v>41394</v>
      </c>
      <c r="B1631">
        <v>1051.4000000000001</v>
      </c>
    </row>
    <row r="1632" spans="1:2" x14ac:dyDescent="0.3">
      <c r="A1632" s="8">
        <v>41393</v>
      </c>
      <c r="B1632">
        <v>1024.5</v>
      </c>
    </row>
    <row r="1633" spans="1:2" x14ac:dyDescent="0.3">
      <c r="A1633" s="8">
        <v>41390</v>
      </c>
      <c r="B1633">
        <v>977.5</v>
      </c>
    </row>
    <row r="1634" spans="1:2" x14ac:dyDescent="0.3">
      <c r="A1634" s="8">
        <v>41389</v>
      </c>
      <c r="B1634">
        <v>1004.1</v>
      </c>
    </row>
    <row r="1635" spans="1:2" x14ac:dyDescent="0.3">
      <c r="A1635" s="8">
        <v>41388</v>
      </c>
      <c r="B1635">
        <v>904.8</v>
      </c>
    </row>
    <row r="1636" spans="1:2" x14ac:dyDescent="0.3">
      <c r="A1636" s="8">
        <v>41387</v>
      </c>
      <c r="B1636">
        <v>810.8</v>
      </c>
    </row>
    <row r="1637" spans="1:2" x14ac:dyDescent="0.3">
      <c r="A1637" s="8">
        <v>41386</v>
      </c>
      <c r="B1637">
        <v>840</v>
      </c>
    </row>
    <row r="1638" spans="1:2" x14ac:dyDescent="0.3">
      <c r="A1638" s="8">
        <v>41383</v>
      </c>
      <c r="B1638">
        <v>770.5</v>
      </c>
    </row>
    <row r="1639" spans="1:2" x14ac:dyDescent="0.3">
      <c r="A1639" s="8">
        <v>41382</v>
      </c>
      <c r="B1639">
        <v>786.1</v>
      </c>
    </row>
    <row r="1640" spans="1:2" x14ac:dyDescent="0.3">
      <c r="A1640" s="8">
        <v>41381</v>
      </c>
      <c r="B1640">
        <v>820.7</v>
      </c>
    </row>
    <row r="1641" spans="1:2" x14ac:dyDescent="0.3">
      <c r="A1641" s="8">
        <v>41380</v>
      </c>
      <c r="B1641">
        <v>710.2</v>
      </c>
    </row>
    <row r="1642" spans="1:2" x14ac:dyDescent="0.3">
      <c r="A1642" s="8">
        <v>41379</v>
      </c>
      <c r="B1642">
        <v>752.3</v>
      </c>
    </row>
    <row r="1643" spans="1:2" x14ac:dyDescent="0.3">
      <c r="A1643" s="8">
        <v>41376</v>
      </c>
      <c r="B1643">
        <v>775.2</v>
      </c>
    </row>
    <row r="1644" spans="1:2" x14ac:dyDescent="0.3">
      <c r="A1644" s="8">
        <v>41375</v>
      </c>
      <c r="B1644">
        <v>749.7</v>
      </c>
    </row>
    <row r="1645" spans="1:2" x14ac:dyDescent="0.3">
      <c r="A1645" s="8">
        <v>41374</v>
      </c>
      <c r="B1645">
        <v>907.6</v>
      </c>
    </row>
    <row r="1646" spans="1:2" x14ac:dyDescent="0.3">
      <c r="A1646" s="8">
        <v>41373</v>
      </c>
      <c r="B1646">
        <v>763.5</v>
      </c>
    </row>
    <row r="1647" spans="1:2" x14ac:dyDescent="0.3">
      <c r="A1647" s="8">
        <v>41372</v>
      </c>
      <c r="B1647">
        <v>622.20000000000005</v>
      </c>
    </row>
    <row r="1648" spans="1:2" x14ac:dyDescent="0.3">
      <c r="A1648" s="8">
        <v>41369</v>
      </c>
      <c r="B1648">
        <v>681.1</v>
      </c>
    </row>
    <row r="1649" spans="1:2" x14ac:dyDescent="0.3">
      <c r="A1649" s="8">
        <v>41368</v>
      </c>
      <c r="B1649">
        <v>782.3</v>
      </c>
    </row>
    <row r="1650" spans="1:2" x14ac:dyDescent="0.3">
      <c r="A1650" s="8">
        <v>41367</v>
      </c>
      <c r="B1650">
        <v>849.2</v>
      </c>
    </row>
    <row r="1651" spans="1:2" x14ac:dyDescent="0.3">
      <c r="A1651" s="8">
        <v>41366</v>
      </c>
      <c r="B1651">
        <v>889.7</v>
      </c>
    </row>
    <row r="1652" spans="1:2" x14ac:dyDescent="0.3">
      <c r="A1652" s="8">
        <v>41365</v>
      </c>
      <c r="B1652">
        <v>856.3</v>
      </c>
    </row>
    <row r="1653" spans="1:2" x14ac:dyDescent="0.3">
      <c r="A1653" s="8">
        <v>41362</v>
      </c>
      <c r="B1653">
        <v>911.1</v>
      </c>
    </row>
    <row r="1654" spans="1:2" x14ac:dyDescent="0.3">
      <c r="A1654" s="8">
        <v>41361</v>
      </c>
      <c r="B1654">
        <v>846.7</v>
      </c>
    </row>
    <row r="1655" spans="1:2" x14ac:dyDescent="0.3">
      <c r="A1655" s="8">
        <v>41360</v>
      </c>
      <c r="B1655">
        <v>870.8</v>
      </c>
    </row>
    <row r="1656" spans="1:2" x14ac:dyDescent="0.3">
      <c r="A1656" s="8">
        <v>41359</v>
      </c>
      <c r="B1656">
        <v>827.7</v>
      </c>
    </row>
    <row r="1657" spans="1:2" x14ac:dyDescent="0.3">
      <c r="A1657" s="8">
        <v>41358</v>
      </c>
      <c r="B1657">
        <v>775.8</v>
      </c>
    </row>
    <row r="1658" spans="1:2" x14ac:dyDescent="0.3">
      <c r="A1658" s="8">
        <v>41355</v>
      </c>
      <c r="B1658">
        <v>844.8</v>
      </c>
    </row>
    <row r="1659" spans="1:2" x14ac:dyDescent="0.3">
      <c r="A1659" s="8">
        <v>41354</v>
      </c>
      <c r="B1659">
        <v>809</v>
      </c>
    </row>
    <row r="1660" spans="1:2" x14ac:dyDescent="0.3">
      <c r="A1660" s="8">
        <v>41353</v>
      </c>
      <c r="B1660">
        <v>722</v>
      </c>
    </row>
    <row r="1661" spans="1:2" x14ac:dyDescent="0.3">
      <c r="A1661" s="8">
        <v>41352</v>
      </c>
      <c r="B1661">
        <v>774</v>
      </c>
    </row>
    <row r="1662" spans="1:2" x14ac:dyDescent="0.3">
      <c r="A1662" s="8">
        <v>41351</v>
      </c>
      <c r="B1662">
        <v>805.6</v>
      </c>
    </row>
    <row r="1663" spans="1:2" x14ac:dyDescent="0.3">
      <c r="A1663" s="8">
        <v>41348</v>
      </c>
      <c r="B1663">
        <v>796.4</v>
      </c>
    </row>
    <row r="1664" spans="1:2" x14ac:dyDescent="0.3">
      <c r="A1664" s="8">
        <v>41347</v>
      </c>
      <c r="B1664">
        <v>759.6</v>
      </c>
    </row>
    <row r="1665" spans="1:2" x14ac:dyDescent="0.3">
      <c r="A1665" s="8">
        <v>41346</v>
      </c>
      <c r="B1665">
        <v>821</v>
      </c>
    </row>
    <row r="1666" spans="1:2" x14ac:dyDescent="0.3">
      <c r="A1666" s="8">
        <v>41345</v>
      </c>
      <c r="B1666">
        <v>874.8</v>
      </c>
    </row>
    <row r="1667" spans="1:2" x14ac:dyDescent="0.3">
      <c r="A1667" s="8">
        <v>41344</v>
      </c>
      <c r="B1667">
        <v>858.9</v>
      </c>
    </row>
    <row r="1668" spans="1:2" x14ac:dyDescent="0.3">
      <c r="A1668" s="8">
        <v>41340</v>
      </c>
      <c r="B1668">
        <v>769.4</v>
      </c>
    </row>
    <row r="1669" spans="1:2" x14ac:dyDescent="0.3">
      <c r="A1669" s="8">
        <v>41339</v>
      </c>
      <c r="B1669">
        <v>794.6</v>
      </c>
    </row>
    <row r="1670" spans="1:2" x14ac:dyDescent="0.3">
      <c r="A1670" s="8">
        <v>41338</v>
      </c>
      <c r="B1670">
        <v>774.2</v>
      </c>
    </row>
    <row r="1671" spans="1:2" x14ac:dyDescent="0.3">
      <c r="A1671" s="8">
        <v>41337</v>
      </c>
      <c r="B1671">
        <v>818.9</v>
      </c>
    </row>
    <row r="1672" spans="1:2" x14ac:dyDescent="0.3">
      <c r="A1672" s="8">
        <v>41334</v>
      </c>
      <c r="B1672">
        <v>816.5</v>
      </c>
    </row>
    <row r="1673" spans="1:2" x14ac:dyDescent="0.3">
      <c r="A1673" s="8">
        <v>41333</v>
      </c>
      <c r="B1673">
        <v>784</v>
      </c>
    </row>
    <row r="1674" spans="1:2" x14ac:dyDescent="0.3">
      <c r="A1674" s="8">
        <v>41332</v>
      </c>
      <c r="B1674">
        <v>812.7</v>
      </c>
    </row>
    <row r="1675" spans="1:2" x14ac:dyDescent="0.3">
      <c r="A1675" s="8">
        <v>41331</v>
      </c>
      <c r="B1675">
        <v>856.7</v>
      </c>
    </row>
    <row r="1676" spans="1:2" x14ac:dyDescent="0.3">
      <c r="A1676" s="8">
        <v>41330</v>
      </c>
      <c r="B1676">
        <v>908.7</v>
      </c>
    </row>
    <row r="1677" spans="1:2" x14ac:dyDescent="0.3">
      <c r="A1677" s="8">
        <v>41327</v>
      </c>
      <c r="B1677">
        <v>852.6</v>
      </c>
    </row>
    <row r="1678" spans="1:2" x14ac:dyDescent="0.3">
      <c r="A1678" s="8">
        <v>41326</v>
      </c>
      <c r="B1678">
        <v>851.6</v>
      </c>
    </row>
    <row r="1679" spans="1:2" x14ac:dyDescent="0.3">
      <c r="A1679" s="8">
        <v>41325</v>
      </c>
      <c r="B1679">
        <v>737.1</v>
      </c>
    </row>
    <row r="1680" spans="1:2" x14ac:dyDescent="0.3">
      <c r="A1680" s="8">
        <v>41324</v>
      </c>
      <c r="B1680">
        <v>751.9</v>
      </c>
    </row>
    <row r="1681" spans="1:2" x14ac:dyDescent="0.3">
      <c r="A1681" s="8">
        <v>41323</v>
      </c>
      <c r="B1681">
        <v>753.9</v>
      </c>
    </row>
    <row r="1682" spans="1:2" x14ac:dyDescent="0.3">
      <c r="A1682" s="8">
        <v>41320</v>
      </c>
      <c r="B1682">
        <v>744.8</v>
      </c>
    </row>
    <row r="1683" spans="1:2" x14ac:dyDescent="0.3">
      <c r="A1683" s="8">
        <v>41319</v>
      </c>
      <c r="B1683">
        <v>775.2</v>
      </c>
    </row>
    <row r="1684" spans="1:2" x14ac:dyDescent="0.3">
      <c r="A1684" s="8">
        <v>41318</v>
      </c>
      <c r="B1684">
        <v>729.3</v>
      </c>
    </row>
    <row r="1685" spans="1:2" x14ac:dyDescent="0.3">
      <c r="A1685" s="8">
        <v>41317</v>
      </c>
      <c r="B1685">
        <v>763.9</v>
      </c>
    </row>
    <row r="1686" spans="1:2" x14ac:dyDescent="0.3">
      <c r="A1686" s="8">
        <v>41316</v>
      </c>
      <c r="B1686">
        <v>473.4</v>
      </c>
    </row>
    <row r="1687" spans="1:2" x14ac:dyDescent="0.3">
      <c r="A1687" s="8">
        <v>41313</v>
      </c>
      <c r="B1687">
        <v>539.5</v>
      </c>
    </row>
    <row r="1688" spans="1:2" x14ac:dyDescent="0.3">
      <c r="A1688" s="8">
        <v>41312</v>
      </c>
      <c r="B1688">
        <v>622.5</v>
      </c>
    </row>
    <row r="1689" spans="1:2" x14ac:dyDescent="0.3">
      <c r="A1689" s="8">
        <v>41311</v>
      </c>
      <c r="B1689">
        <v>927.4</v>
      </c>
    </row>
    <row r="1690" spans="1:2" x14ac:dyDescent="0.3">
      <c r="A1690" s="8">
        <v>41310</v>
      </c>
      <c r="B1690">
        <v>853.8</v>
      </c>
    </row>
    <row r="1691" spans="1:2" x14ac:dyDescent="0.3">
      <c r="A1691" s="8">
        <v>41309</v>
      </c>
      <c r="B1691">
        <v>804.3</v>
      </c>
    </row>
    <row r="1692" spans="1:2" x14ac:dyDescent="0.3">
      <c r="A1692" s="8">
        <v>41306</v>
      </c>
      <c r="B1692">
        <v>813.2</v>
      </c>
    </row>
    <row r="1693" spans="1:2" x14ac:dyDescent="0.3">
      <c r="A1693" s="8">
        <v>41305</v>
      </c>
      <c r="B1693">
        <v>900</v>
      </c>
    </row>
    <row r="1694" spans="1:2" x14ac:dyDescent="0.3">
      <c r="A1694" s="8">
        <v>41304</v>
      </c>
      <c r="B1694">
        <v>850.6</v>
      </c>
    </row>
    <row r="1695" spans="1:2" x14ac:dyDescent="0.3">
      <c r="A1695" s="8">
        <v>41303</v>
      </c>
      <c r="B1695">
        <v>796.8</v>
      </c>
    </row>
    <row r="1696" spans="1:2" x14ac:dyDescent="0.3">
      <c r="A1696" s="8">
        <v>41302</v>
      </c>
      <c r="B1696">
        <v>810.5</v>
      </c>
    </row>
    <row r="1697" spans="1:2" x14ac:dyDescent="0.3">
      <c r="A1697" s="8">
        <v>41299</v>
      </c>
      <c r="B1697">
        <v>887.3</v>
      </c>
    </row>
    <row r="1698" spans="1:2" x14ac:dyDescent="0.3">
      <c r="A1698" s="8">
        <v>41298</v>
      </c>
      <c r="B1698">
        <v>903.6</v>
      </c>
    </row>
    <row r="1699" spans="1:2" x14ac:dyDescent="0.3">
      <c r="A1699" s="8">
        <v>41297</v>
      </c>
      <c r="B1699">
        <v>910.2</v>
      </c>
    </row>
    <row r="1700" spans="1:2" x14ac:dyDescent="0.3">
      <c r="A1700" s="8">
        <v>41296</v>
      </c>
      <c r="B1700">
        <v>769.8</v>
      </c>
    </row>
    <row r="1701" spans="1:2" x14ac:dyDescent="0.3">
      <c r="A1701" s="8">
        <v>41295</v>
      </c>
      <c r="B1701">
        <v>711.7</v>
      </c>
    </row>
    <row r="1702" spans="1:2" x14ac:dyDescent="0.3">
      <c r="A1702" s="8">
        <v>41292</v>
      </c>
      <c r="B1702">
        <v>767</v>
      </c>
    </row>
    <row r="1703" spans="1:2" x14ac:dyDescent="0.3">
      <c r="A1703" s="8">
        <v>41291</v>
      </c>
      <c r="B1703">
        <v>787.2</v>
      </c>
    </row>
    <row r="1704" spans="1:2" x14ac:dyDescent="0.3">
      <c r="A1704" s="8">
        <v>41290</v>
      </c>
      <c r="B1704">
        <v>984.7</v>
      </c>
    </row>
    <row r="1705" spans="1:2" x14ac:dyDescent="0.3">
      <c r="A1705" s="8">
        <v>41289</v>
      </c>
      <c r="B1705">
        <v>1071.3</v>
      </c>
    </row>
    <row r="1706" spans="1:2" x14ac:dyDescent="0.3">
      <c r="A1706" s="8">
        <v>41288</v>
      </c>
      <c r="B1706">
        <v>1111.9000000000001</v>
      </c>
    </row>
    <row r="1707" spans="1:2" x14ac:dyDescent="0.3">
      <c r="A1707" s="8">
        <v>41285</v>
      </c>
      <c r="B1707">
        <v>1178.9000000000001</v>
      </c>
    </row>
    <row r="1708" spans="1:2" x14ac:dyDescent="0.3">
      <c r="A1708" s="8">
        <v>41284</v>
      </c>
      <c r="B1708">
        <v>1015.3</v>
      </c>
    </row>
    <row r="1709" spans="1:2" x14ac:dyDescent="0.3">
      <c r="A1709" s="8">
        <v>41283</v>
      </c>
      <c r="B1709">
        <v>1569.5</v>
      </c>
    </row>
    <row r="1710" spans="1:2" x14ac:dyDescent="0.3">
      <c r="A1710" s="8">
        <v>41282</v>
      </c>
      <c r="B1710">
        <v>1356.2</v>
      </c>
    </row>
    <row r="1711" spans="1:2" x14ac:dyDescent="0.3">
      <c r="A1711" s="8">
        <v>41275</v>
      </c>
      <c r="B1711">
        <v>1356.3</v>
      </c>
    </row>
    <row r="1712" spans="1:2" x14ac:dyDescent="0.3">
      <c r="A1712" s="8">
        <v>41272</v>
      </c>
      <c r="B1712">
        <v>1366.5</v>
      </c>
    </row>
    <row r="1713" spans="1:2" x14ac:dyDescent="0.3">
      <c r="A1713" s="8">
        <v>41271</v>
      </c>
      <c r="B1713">
        <v>1121.7</v>
      </c>
    </row>
    <row r="1714" spans="1:2" x14ac:dyDescent="0.3">
      <c r="A1714" s="8">
        <v>41270</v>
      </c>
      <c r="B1714">
        <v>998.8</v>
      </c>
    </row>
    <row r="1715" spans="1:2" x14ac:dyDescent="0.3">
      <c r="A1715" s="8">
        <v>41269</v>
      </c>
      <c r="B1715">
        <v>947.7</v>
      </c>
    </row>
    <row r="1716" spans="1:2" x14ac:dyDescent="0.3">
      <c r="A1716" s="8">
        <v>41268</v>
      </c>
      <c r="B1716">
        <v>1043.3</v>
      </c>
    </row>
    <row r="1717" spans="1:2" x14ac:dyDescent="0.3">
      <c r="A1717" s="8">
        <v>41267</v>
      </c>
      <c r="B1717">
        <v>833.4</v>
      </c>
    </row>
    <row r="1718" spans="1:2" x14ac:dyDescent="0.3">
      <c r="A1718" s="8">
        <v>41264</v>
      </c>
      <c r="B1718">
        <v>911.2</v>
      </c>
    </row>
    <row r="1719" spans="1:2" x14ac:dyDescent="0.3">
      <c r="A1719" s="8">
        <v>41263</v>
      </c>
      <c r="B1719">
        <v>805.7</v>
      </c>
    </row>
    <row r="1720" spans="1:2" x14ac:dyDescent="0.3">
      <c r="A1720" s="8">
        <v>41262</v>
      </c>
      <c r="B1720">
        <v>964</v>
      </c>
    </row>
    <row r="1721" spans="1:2" x14ac:dyDescent="0.3">
      <c r="A1721" s="8">
        <v>41261</v>
      </c>
      <c r="B1721">
        <v>823.5</v>
      </c>
    </row>
    <row r="1722" spans="1:2" x14ac:dyDescent="0.3">
      <c r="A1722" s="8">
        <v>41260</v>
      </c>
      <c r="B1722">
        <v>715.2</v>
      </c>
    </row>
    <row r="1723" spans="1:2" x14ac:dyDescent="0.3">
      <c r="A1723" s="8">
        <v>41257</v>
      </c>
      <c r="B1723">
        <v>707.3</v>
      </c>
    </row>
    <row r="1724" spans="1:2" x14ac:dyDescent="0.3">
      <c r="A1724" s="8">
        <v>41256</v>
      </c>
      <c r="B1724">
        <v>835.8</v>
      </c>
    </row>
    <row r="1725" spans="1:2" x14ac:dyDescent="0.3">
      <c r="A1725" s="8">
        <v>41255</v>
      </c>
      <c r="B1725">
        <v>841.7</v>
      </c>
    </row>
    <row r="1726" spans="1:2" x14ac:dyDescent="0.3">
      <c r="A1726" s="8">
        <v>41254</v>
      </c>
      <c r="B1726">
        <v>768.9</v>
      </c>
    </row>
    <row r="1727" spans="1:2" x14ac:dyDescent="0.3">
      <c r="A1727" s="8">
        <v>41253</v>
      </c>
      <c r="B1727">
        <v>566</v>
      </c>
    </row>
    <row r="1728" spans="1:2" x14ac:dyDescent="0.3">
      <c r="A1728" s="8">
        <v>41250</v>
      </c>
      <c r="B1728">
        <v>612.1</v>
      </c>
    </row>
    <row r="1729" spans="1:2" x14ac:dyDescent="0.3">
      <c r="A1729" s="8">
        <v>41249</v>
      </c>
      <c r="B1729">
        <v>702.3</v>
      </c>
    </row>
    <row r="1730" spans="1:2" x14ac:dyDescent="0.3">
      <c r="A1730" s="8">
        <v>41248</v>
      </c>
      <c r="B1730">
        <v>1011.3</v>
      </c>
    </row>
    <row r="1731" spans="1:2" x14ac:dyDescent="0.3">
      <c r="A1731" s="8">
        <v>41247</v>
      </c>
      <c r="B1731">
        <v>793.7</v>
      </c>
    </row>
    <row r="1732" spans="1:2" x14ac:dyDescent="0.3">
      <c r="A1732" s="8">
        <v>41246</v>
      </c>
      <c r="B1732">
        <v>827.4</v>
      </c>
    </row>
    <row r="1733" spans="1:2" x14ac:dyDescent="0.3">
      <c r="A1733" s="8">
        <v>41243</v>
      </c>
      <c r="B1733">
        <v>793.7</v>
      </c>
    </row>
    <row r="1734" spans="1:2" x14ac:dyDescent="0.3">
      <c r="A1734" s="8">
        <v>41242</v>
      </c>
      <c r="B1734">
        <v>741.3</v>
      </c>
    </row>
    <row r="1735" spans="1:2" x14ac:dyDescent="0.3">
      <c r="A1735" s="8">
        <v>41241</v>
      </c>
      <c r="B1735">
        <v>709.9</v>
      </c>
    </row>
    <row r="1736" spans="1:2" x14ac:dyDescent="0.3">
      <c r="A1736" s="8">
        <v>41240</v>
      </c>
      <c r="B1736">
        <v>735.5</v>
      </c>
    </row>
    <row r="1737" spans="1:2" x14ac:dyDescent="0.3">
      <c r="A1737" s="8">
        <v>41239</v>
      </c>
      <c r="B1737">
        <v>735.7</v>
      </c>
    </row>
    <row r="1738" spans="1:2" x14ac:dyDescent="0.3">
      <c r="A1738" s="8">
        <v>41236</v>
      </c>
      <c r="B1738">
        <v>714.8</v>
      </c>
    </row>
    <row r="1739" spans="1:2" x14ac:dyDescent="0.3">
      <c r="A1739" s="8">
        <v>41235</v>
      </c>
      <c r="B1739">
        <v>708</v>
      </c>
    </row>
    <row r="1740" spans="1:2" x14ac:dyDescent="0.3">
      <c r="A1740" s="8">
        <v>41234</v>
      </c>
      <c r="B1740">
        <v>815.6</v>
      </c>
    </row>
    <row r="1741" spans="1:2" x14ac:dyDescent="0.3">
      <c r="A1741" s="8">
        <v>41233</v>
      </c>
      <c r="B1741">
        <v>808.1</v>
      </c>
    </row>
    <row r="1742" spans="1:2" x14ac:dyDescent="0.3">
      <c r="A1742" s="8">
        <v>41232</v>
      </c>
      <c r="B1742">
        <v>825.7</v>
      </c>
    </row>
    <row r="1743" spans="1:2" x14ac:dyDescent="0.3">
      <c r="A1743" s="8">
        <v>41229</v>
      </c>
      <c r="B1743">
        <v>733.6</v>
      </c>
    </row>
    <row r="1744" spans="1:2" x14ac:dyDescent="0.3">
      <c r="A1744" s="8">
        <v>41228</v>
      </c>
      <c r="B1744">
        <v>741.2</v>
      </c>
    </row>
    <row r="1745" spans="1:2" x14ac:dyDescent="0.3">
      <c r="A1745" s="8">
        <v>41227</v>
      </c>
      <c r="B1745">
        <v>732.5</v>
      </c>
    </row>
    <row r="1746" spans="1:2" x14ac:dyDescent="0.3">
      <c r="A1746" s="8">
        <v>41226</v>
      </c>
      <c r="B1746">
        <v>718.8</v>
      </c>
    </row>
    <row r="1747" spans="1:2" x14ac:dyDescent="0.3">
      <c r="A1747" s="8">
        <v>41225</v>
      </c>
      <c r="B1747">
        <v>674.9</v>
      </c>
    </row>
    <row r="1748" spans="1:2" x14ac:dyDescent="0.3">
      <c r="A1748" s="8">
        <v>41222</v>
      </c>
      <c r="B1748">
        <v>739</v>
      </c>
    </row>
    <row r="1749" spans="1:2" x14ac:dyDescent="0.3">
      <c r="A1749" s="8">
        <v>41221</v>
      </c>
      <c r="B1749">
        <v>750.8</v>
      </c>
    </row>
    <row r="1750" spans="1:2" x14ac:dyDescent="0.3">
      <c r="A1750" s="8">
        <v>41220</v>
      </c>
      <c r="B1750">
        <v>659.5</v>
      </c>
    </row>
    <row r="1751" spans="1:2" x14ac:dyDescent="0.3">
      <c r="A1751" s="8">
        <v>41219</v>
      </c>
      <c r="B1751">
        <v>636</v>
      </c>
    </row>
    <row r="1752" spans="1:2" x14ac:dyDescent="0.3">
      <c r="A1752" s="8">
        <v>41215</v>
      </c>
      <c r="B1752">
        <v>706.2</v>
      </c>
    </row>
    <row r="1753" spans="1:2" x14ac:dyDescent="0.3">
      <c r="A1753" s="8">
        <v>41214</v>
      </c>
      <c r="B1753">
        <v>720.9</v>
      </c>
    </row>
    <row r="1754" spans="1:2" x14ac:dyDescent="0.3">
      <c r="A1754" s="8">
        <v>41213</v>
      </c>
      <c r="B1754">
        <v>789.6</v>
      </c>
    </row>
    <row r="1755" spans="1:2" x14ac:dyDescent="0.3">
      <c r="A1755" s="8">
        <v>41212</v>
      </c>
      <c r="B1755">
        <v>604.79999999999995</v>
      </c>
    </row>
    <row r="1756" spans="1:2" x14ac:dyDescent="0.3">
      <c r="A1756" s="8">
        <v>41211</v>
      </c>
      <c r="B1756">
        <v>607.6</v>
      </c>
    </row>
    <row r="1757" spans="1:2" x14ac:dyDescent="0.3">
      <c r="A1757" s="8">
        <v>41208</v>
      </c>
      <c r="B1757">
        <v>643</v>
      </c>
    </row>
    <row r="1758" spans="1:2" x14ac:dyDescent="0.3">
      <c r="A1758" s="8">
        <v>41207</v>
      </c>
      <c r="B1758">
        <v>657.1</v>
      </c>
    </row>
    <row r="1759" spans="1:2" x14ac:dyDescent="0.3">
      <c r="A1759" s="8">
        <v>41206</v>
      </c>
      <c r="B1759">
        <v>816.8</v>
      </c>
    </row>
    <row r="1760" spans="1:2" x14ac:dyDescent="0.3">
      <c r="A1760" s="8">
        <v>41205</v>
      </c>
      <c r="B1760">
        <v>770.2</v>
      </c>
    </row>
    <row r="1761" spans="1:2" x14ac:dyDescent="0.3">
      <c r="A1761" s="8">
        <v>41204</v>
      </c>
      <c r="B1761">
        <v>850.7</v>
      </c>
    </row>
    <row r="1762" spans="1:2" x14ac:dyDescent="0.3">
      <c r="A1762" s="8">
        <v>41201</v>
      </c>
      <c r="B1762">
        <v>895.1</v>
      </c>
    </row>
    <row r="1763" spans="1:2" x14ac:dyDescent="0.3">
      <c r="A1763" s="8">
        <v>41200</v>
      </c>
      <c r="B1763">
        <v>934.5</v>
      </c>
    </row>
    <row r="1764" spans="1:2" x14ac:dyDescent="0.3">
      <c r="A1764" s="8">
        <v>41199</v>
      </c>
      <c r="B1764">
        <v>877.4</v>
      </c>
    </row>
    <row r="1765" spans="1:2" x14ac:dyDescent="0.3">
      <c r="A1765" s="8">
        <v>41198</v>
      </c>
      <c r="B1765">
        <v>790.4</v>
      </c>
    </row>
    <row r="1766" spans="1:2" x14ac:dyDescent="0.3">
      <c r="A1766" s="8">
        <v>41197</v>
      </c>
      <c r="B1766">
        <v>771.2</v>
      </c>
    </row>
    <row r="1767" spans="1:2" x14ac:dyDescent="0.3">
      <c r="A1767" s="8">
        <v>41194</v>
      </c>
      <c r="B1767">
        <v>745.4</v>
      </c>
    </row>
    <row r="1768" spans="1:2" x14ac:dyDescent="0.3">
      <c r="A1768" s="8">
        <v>41193</v>
      </c>
      <c r="B1768">
        <v>840.7</v>
      </c>
    </row>
    <row r="1769" spans="1:2" x14ac:dyDescent="0.3">
      <c r="A1769" s="8">
        <v>41192</v>
      </c>
      <c r="B1769">
        <v>737.6</v>
      </c>
    </row>
    <row r="1770" spans="1:2" x14ac:dyDescent="0.3">
      <c r="A1770" s="8">
        <v>41191</v>
      </c>
      <c r="B1770">
        <v>730.1</v>
      </c>
    </row>
    <row r="1771" spans="1:2" x14ac:dyDescent="0.3">
      <c r="A1771" s="8">
        <v>41190</v>
      </c>
      <c r="B1771">
        <v>618.79999999999995</v>
      </c>
    </row>
    <row r="1772" spans="1:2" x14ac:dyDescent="0.3">
      <c r="A1772" s="8">
        <v>41187</v>
      </c>
      <c r="B1772">
        <v>590.20000000000005</v>
      </c>
    </row>
    <row r="1773" spans="1:2" x14ac:dyDescent="0.3">
      <c r="A1773" s="8">
        <v>41186</v>
      </c>
      <c r="B1773">
        <v>553.6</v>
      </c>
    </row>
    <row r="1774" spans="1:2" x14ac:dyDescent="0.3">
      <c r="A1774" s="8">
        <v>41185</v>
      </c>
      <c r="B1774">
        <v>711.2</v>
      </c>
    </row>
    <row r="1775" spans="1:2" x14ac:dyDescent="0.3">
      <c r="A1775" s="8">
        <v>41184</v>
      </c>
      <c r="B1775">
        <v>661.1</v>
      </c>
    </row>
    <row r="1776" spans="1:2" x14ac:dyDescent="0.3">
      <c r="A1776" s="8">
        <v>41183</v>
      </c>
      <c r="B1776">
        <v>753.7</v>
      </c>
    </row>
    <row r="1777" spans="1:2" x14ac:dyDescent="0.3">
      <c r="A1777" s="8">
        <v>41180</v>
      </c>
      <c r="B1777">
        <v>684.5</v>
      </c>
    </row>
    <row r="1778" spans="1:2" x14ac:dyDescent="0.3">
      <c r="A1778" s="8">
        <v>41179</v>
      </c>
      <c r="B1778">
        <v>669.4</v>
      </c>
    </row>
    <row r="1779" spans="1:2" x14ac:dyDescent="0.3">
      <c r="A1779" s="8">
        <v>41178</v>
      </c>
      <c r="B1779">
        <v>730.1</v>
      </c>
    </row>
    <row r="1780" spans="1:2" x14ac:dyDescent="0.3">
      <c r="A1780" s="8">
        <v>41177</v>
      </c>
      <c r="B1780">
        <v>824.5</v>
      </c>
    </row>
    <row r="1781" spans="1:2" x14ac:dyDescent="0.3">
      <c r="A1781" s="8">
        <v>41176</v>
      </c>
      <c r="B1781">
        <v>812.9</v>
      </c>
    </row>
    <row r="1782" spans="1:2" x14ac:dyDescent="0.3">
      <c r="A1782" s="8">
        <v>41173</v>
      </c>
      <c r="B1782">
        <v>770.2</v>
      </c>
    </row>
    <row r="1783" spans="1:2" x14ac:dyDescent="0.3">
      <c r="A1783" s="8">
        <v>41172</v>
      </c>
      <c r="B1783">
        <v>857.5</v>
      </c>
    </row>
    <row r="1784" spans="1:2" x14ac:dyDescent="0.3">
      <c r="A1784" s="8">
        <v>41171</v>
      </c>
      <c r="B1784">
        <v>842.9</v>
      </c>
    </row>
    <row r="1785" spans="1:2" x14ac:dyDescent="0.3">
      <c r="A1785" s="8">
        <v>41170</v>
      </c>
      <c r="B1785">
        <v>798.4</v>
      </c>
    </row>
    <row r="1786" spans="1:2" x14ac:dyDescent="0.3">
      <c r="A1786" s="8">
        <v>41169</v>
      </c>
      <c r="B1786">
        <v>771.4</v>
      </c>
    </row>
    <row r="1787" spans="1:2" x14ac:dyDescent="0.3">
      <c r="A1787" s="8">
        <v>41166</v>
      </c>
      <c r="B1787">
        <v>778.6</v>
      </c>
    </row>
    <row r="1788" spans="1:2" x14ac:dyDescent="0.3">
      <c r="A1788" s="8">
        <v>41165</v>
      </c>
      <c r="B1788">
        <v>790.2</v>
      </c>
    </row>
    <row r="1789" spans="1:2" x14ac:dyDescent="0.3">
      <c r="A1789" s="8">
        <v>41164</v>
      </c>
      <c r="B1789">
        <v>742.2</v>
      </c>
    </row>
    <row r="1790" spans="1:2" x14ac:dyDescent="0.3">
      <c r="A1790" s="8">
        <v>41163</v>
      </c>
      <c r="B1790">
        <v>679.5</v>
      </c>
    </row>
    <row r="1791" spans="1:2" x14ac:dyDescent="0.3">
      <c r="A1791" s="8">
        <v>41162</v>
      </c>
      <c r="B1791">
        <v>446.2</v>
      </c>
    </row>
    <row r="1792" spans="1:2" x14ac:dyDescent="0.3">
      <c r="A1792" s="8">
        <v>41159</v>
      </c>
      <c r="B1792">
        <v>469.5</v>
      </c>
    </row>
    <row r="1793" spans="1:2" x14ac:dyDescent="0.3">
      <c r="A1793" s="8">
        <v>41158</v>
      </c>
      <c r="B1793">
        <v>514.6</v>
      </c>
    </row>
    <row r="1794" spans="1:2" x14ac:dyDescent="0.3">
      <c r="A1794" s="8">
        <v>41157</v>
      </c>
      <c r="B1794">
        <v>697.6</v>
      </c>
    </row>
    <row r="1795" spans="1:2" x14ac:dyDescent="0.3">
      <c r="A1795" s="8">
        <v>41156</v>
      </c>
      <c r="B1795">
        <v>749.1</v>
      </c>
    </row>
    <row r="1796" spans="1:2" x14ac:dyDescent="0.3">
      <c r="A1796" s="8">
        <v>41155</v>
      </c>
      <c r="B1796">
        <v>724.3</v>
      </c>
    </row>
    <row r="1797" spans="1:2" x14ac:dyDescent="0.3">
      <c r="A1797" s="8">
        <v>41152</v>
      </c>
      <c r="B1797">
        <v>774.4</v>
      </c>
    </row>
    <row r="1798" spans="1:2" x14ac:dyDescent="0.3">
      <c r="A1798" s="8">
        <v>41151</v>
      </c>
      <c r="B1798">
        <v>701.6</v>
      </c>
    </row>
    <row r="1799" spans="1:2" x14ac:dyDescent="0.3">
      <c r="A1799" s="8">
        <v>41150</v>
      </c>
      <c r="B1799">
        <v>733.7</v>
      </c>
    </row>
    <row r="1800" spans="1:2" x14ac:dyDescent="0.3">
      <c r="A1800" s="8">
        <v>41149</v>
      </c>
      <c r="B1800">
        <v>701</v>
      </c>
    </row>
    <row r="1801" spans="1:2" x14ac:dyDescent="0.3">
      <c r="A1801" s="8">
        <v>41148</v>
      </c>
      <c r="B1801">
        <v>536.1</v>
      </c>
    </row>
    <row r="1802" spans="1:2" x14ac:dyDescent="0.3">
      <c r="A1802" s="8">
        <v>41145</v>
      </c>
      <c r="B1802">
        <v>659.6</v>
      </c>
    </row>
    <row r="1803" spans="1:2" x14ac:dyDescent="0.3">
      <c r="A1803" s="8">
        <v>41144</v>
      </c>
      <c r="B1803">
        <v>694.9</v>
      </c>
    </row>
    <row r="1804" spans="1:2" x14ac:dyDescent="0.3">
      <c r="A1804" s="8">
        <v>41143</v>
      </c>
      <c r="B1804">
        <v>887.3</v>
      </c>
    </row>
    <row r="1805" spans="1:2" x14ac:dyDescent="0.3">
      <c r="A1805" s="8">
        <v>41142</v>
      </c>
      <c r="B1805">
        <v>846.8</v>
      </c>
    </row>
    <row r="1806" spans="1:2" x14ac:dyDescent="0.3">
      <c r="A1806" s="8">
        <v>41141</v>
      </c>
      <c r="B1806">
        <v>940.4</v>
      </c>
    </row>
    <row r="1807" spans="1:2" x14ac:dyDescent="0.3">
      <c r="A1807" s="8">
        <v>41138</v>
      </c>
      <c r="B1807">
        <v>940.4</v>
      </c>
    </row>
    <row r="1808" spans="1:2" x14ac:dyDescent="0.3">
      <c r="A1808" s="8">
        <v>41137</v>
      </c>
      <c r="B1808">
        <v>799.1</v>
      </c>
    </row>
    <row r="1809" spans="1:2" x14ac:dyDescent="0.3">
      <c r="A1809" s="8">
        <v>41136</v>
      </c>
      <c r="B1809">
        <v>764.8</v>
      </c>
    </row>
    <row r="1810" spans="1:2" x14ac:dyDescent="0.3">
      <c r="A1810" s="8">
        <v>41135</v>
      </c>
      <c r="B1810">
        <v>782.2</v>
      </c>
    </row>
    <row r="1811" spans="1:2" x14ac:dyDescent="0.3">
      <c r="A1811" s="8">
        <v>41134</v>
      </c>
      <c r="B1811">
        <v>777.5</v>
      </c>
    </row>
    <row r="1812" spans="1:2" x14ac:dyDescent="0.3">
      <c r="A1812" s="8">
        <v>41131</v>
      </c>
      <c r="B1812">
        <v>643.4</v>
      </c>
    </row>
    <row r="1813" spans="1:2" x14ac:dyDescent="0.3">
      <c r="A1813" s="8">
        <v>41130</v>
      </c>
      <c r="B1813">
        <v>762</v>
      </c>
    </row>
    <row r="1814" spans="1:2" x14ac:dyDescent="0.3">
      <c r="A1814" s="8">
        <v>41129</v>
      </c>
      <c r="B1814">
        <v>694.1</v>
      </c>
    </row>
    <row r="1815" spans="1:2" x14ac:dyDescent="0.3">
      <c r="A1815" s="8">
        <v>41128</v>
      </c>
      <c r="B1815">
        <v>700.7</v>
      </c>
    </row>
    <row r="1816" spans="1:2" x14ac:dyDescent="0.3">
      <c r="A1816" s="8">
        <v>41127</v>
      </c>
      <c r="B1816">
        <v>725.7</v>
      </c>
    </row>
    <row r="1817" spans="1:2" x14ac:dyDescent="0.3">
      <c r="A1817" s="8">
        <v>41124</v>
      </c>
      <c r="B1817">
        <v>740.1</v>
      </c>
    </row>
    <row r="1818" spans="1:2" x14ac:dyDescent="0.3">
      <c r="A1818" s="8">
        <v>41123</v>
      </c>
      <c r="B1818">
        <v>807.6</v>
      </c>
    </row>
    <row r="1819" spans="1:2" x14ac:dyDescent="0.3">
      <c r="A1819" s="8">
        <v>41122</v>
      </c>
      <c r="B1819">
        <v>874.8</v>
      </c>
    </row>
    <row r="1820" spans="1:2" x14ac:dyDescent="0.3">
      <c r="A1820" s="8">
        <v>41121</v>
      </c>
      <c r="B1820">
        <v>663.3</v>
      </c>
    </row>
    <row r="1821" spans="1:2" x14ac:dyDescent="0.3">
      <c r="A1821" s="8">
        <v>41120</v>
      </c>
      <c r="B1821">
        <v>620.1</v>
      </c>
    </row>
    <row r="1822" spans="1:2" x14ac:dyDescent="0.3">
      <c r="A1822" s="8">
        <v>41117</v>
      </c>
      <c r="B1822">
        <v>661.9</v>
      </c>
    </row>
    <row r="1823" spans="1:2" x14ac:dyDescent="0.3">
      <c r="A1823" s="8">
        <v>41116</v>
      </c>
      <c r="B1823">
        <v>636.9</v>
      </c>
    </row>
    <row r="1824" spans="1:2" x14ac:dyDescent="0.3">
      <c r="A1824" s="8">
        <v>41115</v>
      </c>
      <c r="B1824">
        <v>671.9</v>
      </c>
    </row>
    <row r="1825" spans="1:2" x14ac:dyDescent="0.3">
      <c r="A1825" s="8">
        <v>41114</v>
      </c>
      <c r="B1825">
        <v>670.7</v>
      </c>
    </row>
    <row r="1826" spans="1:2" x14ac:dyDescent="0.3">
      <c r="A1826" s="8">
        <v>41113</v>
      </c>
      <c r="B1826">
        <v>601.6</v>
      </c>
    </row>
    <row r="1827" spans="1:2" x14ac:dyDescent="0.3">
      <c r="A1827" s="8">
        <v>41110</v>
      </c>
      <c r="B1827">
        <v>691.8</v>
      </c>
    </row>
    <row r="1828" spans="1:2" x14ac:dyDescent="0.3">
      <c r="A1828" s="8">
        <v>41109</v>
      </c>
      <c r="B1828">
        <v>718.9</v>
      </c>
    </row>
    <row r="1829" spans="1:2" x14ac:dyDescent="0.3">
      <c r="A1829" s="8">
        <v>41108</v>
      </c>
      <c r="B1829">
        <v>810.5</v>
      </c>
    </row>
    <row r="1830" spans="1:2" x14ac:dyDescent="0.3">
      <c r="A1830" s="8">
        <v>41107</v>
      </c>
      <c r="B1830">
        <v>827.9</v>
      </c>
    </row>
    <row r="1831" spans="1:2" x14ac:dyDescent="0.3">
      <c r="A1831" s="8">
        <v>41106</v>
      </c>
      <c r="B1831">
        <v>848.5</v>
      </c>
    </row>
    <row r="1832" spans="1:2" x14ac:dyDescent="0.3">
      <c r="A1832" s="8">
        <v>41103</v>
      </c>
      <c r="B1832">
        <v>845.9</v>
      </c>
    </row>
    <row r="1833" spans="1:2" x14ac:dyDescent="0.3">
      <c r="A1833" s="8">
        <v>41102</v>
      </c>
      <c r="B1833">
        <v>827.9</v>
      </c>
    </row>
    <row r="1834" spans="1:2" x14ac:dyDescent="0.3">
      <c r="A1834" s="8">
        <v>41101</v>
      </c>
      <c r="B1834">
        <v>691.9</v>
      </c>
    </row>
    <row r="1835" spans="1:2" x14ac:dyDescent="0.3">
      <c r="A1835" s="8">
        <v>41100</v>
      </c>
      <c r="B1835">
        <v>640.9</v>
      </c>
    </row>
    <row r="1836" spans="1:2" x14ac:dyDescent="0.3">
      <c r="A1836" s="8">
        <v>41099</v>
      </c>
      <c r="B1836">
        <v>625</v>
      </c>
    </row>
    <row r="1837" spans="1:2" x14ac:dyDescent="0.3">
      <c r="A1837" s="8">
        <v>41096</v>
      </c>
      <c r="B1837">
        <v>595.1</v>
      </c>
    </row>
    <row r="1838" spans="1:2" x14ac:dyDescent="0.3">
      <c r="A1838" s="8">
        <v>41095</v>
      </c>
      <c r="B1838">
        <v>515.1</v>
      </c>
    </row>
    <row r="1839" spans="1:2" x14ac:dyDescent="0.3">
      <c r="A1839" s="8">
        <v>41094</v>
      </c>
      <c r="B1839">
        <v>642.4</v>
      </c>
    </row>
    <row r="1840" spans="1:2" x14ac:dyDescent="0.3">
      <c r="A1840" s="8">
        <v>41093</v>
      </c>
      <c r="B1840">
        <v>722.2</v>
      </c>
    </row>
    <row r="1841" spans="1:2" x14ac:dyDescent="0.3">
      <c r="A1841" s="8">
        <v>41092</v>
      </c>
      <c r="B1841">
        <v>790.7</v>
      </c>
    </row>
    <row r="1842" spans="1:2" x14ac:dyDescent="0.3">
      <c r="A1842" s="8">
        <v>41089</v>
      </c>
      <c r="B1842">
        <v>695.9</v>
      </c>
    </row>
    <row r="1843" spans="1:2" x14ac:dyDescent="0.3">
      <c r="A1843" s="8">
        <v>41088</v>
      </c>
      <c r="B1843">
        <v>647.5</v>
      </c>
    </row>
    <row r="1844" spans="1:2" x14ac:dyDescent="0.3">
      <c r="A1844" s="8">
        <v>41087</v>
      </c>
      <c r="B1844">
        <v>587.20000000000005</v>
      </c>
    </row>
    <row r="1845" spans="1:2" x14ac:dyDescent="0.3">
      <c r="A1845" s="8">
        <v>41086</v>
      </c>
      <c r="B1845">
        <v>659.8</v>
      </c>
    </row>
    <row r="1846" spans="1:2" x14ac:dyDescent="0.3">
      <c r="A1846" s="8">
        <v>41085</v>
      </c>
      <c r="B1846">
        <v>701.6</v>
      </c>
    </row>
    <row r="1847" spans="1:2" x14ac:dyDescent="0.3">
      <c r="A1847" s="8">
        <v>41082</v>
      </c>
      <c r="B1847">
        <v>673.5</v>
      </c>
    </row>
    <row r="1848" spans="1:2" x14ac:dyDescent="0.3">
      <c r="A1848" s="8">
        <v>41081</v>
      </c>
      <c r="B1848">
        <v>640.6</v>
      </c>
    </row>
    <row r="1849" spans="1:2" x14ac:dyDescent="0.3">
      <c r="A1849" s="8">
        <v>41080</v>
      </c>
      <c r="B1849">
        <v>780.8</v>
      </c>
    </row>
    <row r="1850" spans="1:2" x14ac:dyDescent="0.3">
      <c r="A1850" s="8">
        <v>41079</v>
      </c>
      <c r="B1850">
        <v>811</v>
      </c>
    </row>
    <row r="1851" spans="1:2" x14ac:dyDescent="0.3">
      <c r="A1851" s="8">
        <v>41078</v>
      </c>
      <c r="B1851">
        <v>862</v>
      </c>
    </row>
    <row r="1852" spans="1:2" x14ac:dyDescent="0.3">
      <c r="A1852" s="8">
        <v>41075</v>
      </c>
      <c r="B1852">
        <v>761.4</v>
      </c>
    </row>
    <row r="1853" spans="1:2" x14ac:dyDescent="0.3">
      <c r="A1853" s="8">
        <v>41074</v>
      </c>
      <c r="B1853">
        <v>687</v>
      </c>
    </row>
    <row r="1854" spans="1:2" x14ac:dyDescent="0.3">
      <c r="A1854" s="8">
        <v>41073</v>
      </c>
      <c r="B1854">
        <v>728.8</v>
      </c>
    </row>
    <row r="1855" spans="1:2" x14ac:dyDescent="0.3">
      <c r="A1855" s="8">
        <v>41069</v>
      </c>
      <c r="B1855">
        <v>594.29999999999995</v>
      </c>
    </row>
    <row r="1856" spans="1:2" x14ac:dyDescent="0.3">
      <c r="A1856" s="8">
        <v>41068</v>
      </c>
      <c r="B1856">
        <v>621.4</v>
      </c>
    </row>
    <row r="1857" spans="1:2" x14ac:dyDescent="0.3">
      <c r="A1857" s="8">
        <v>41067</v>
      </c>
      <c r="B1857">
        <v>598.20000000000005</v>
      </c>
    </row>
    <row r="1858" spans="1:2" x14ac:dyDescent="0.3">
      <c r="A1858" s="8">
        <v>41066</v>
      </c>
      <c r="B1858">
        <v>557</v>
      </c>
    </row>
    <row r="1859" spans="1:2" x14ac:dyDescent="0.3">
      <c r="A1859" s="8">
        <v>41065</v>
      </c>
      <c r="B1859">
        <v>535.79999999999995</v>
      </c>
    </row>
    <row r="1860" spans="1:2" x14ac:dyDescent="0.3">
      <c r="A1860" s="8">
        <v>41064</v>
      </c>
      <c r="B1860">
        <v>642.6</v>
      </c>
    </row>
    <row r="1861" spans="1:2" x14ac:dyDescent="0.3">
      <c r="A1861" s="8">
        <v>41061</v>
      </c>
      <c r="B1861">
        <v>595.70000000000005</v>
      </c>
    </row>
    <row r="1862" spans="1:2" x14ac:dyDescent="0.3">
      <c r="A1862" s="8">
        <v>41060</v>
      </c>
      <c r="B1862">
        <v>580.29999999999995</v>
      </c>
    </row>
    <row r="1863" spans="1:2" x14ac:dyDescent="0.3">
      <c r="A1863" s="8">
        <v>41059</v>
      </c>
      <c r="B1863">
        <v>638.4</v>
      </c>
    </row>
    <row r="1864" spans="1:2" x14ac:dyDescent="0.3">
      <c r="A1864" s="8">
        <v>41058</v>
      </c>
      <c r="B1864">
        <v>595.20000000000005</v>
      </c>
    </row>
    <row r="1865" spans="1:2" x14ac:dyDescent="0.3">
      <c r="A1865" s="8">
        <v>41057</v>
      </c>
      <c r="B1865">
        <v>585.20000000000005</v>
      </c>
    </row>
    <row r="1866" spans="1:2" x14ac:dyDescent="0.3">
      <c r="A1866" s="8">
        <v>41054</v>
      </c>
      <c r="B1866">
        <v>654.5</v>
      </c>
    </row>
    <row r="1867" spans="1:2" x14ac:dyDescent="0.3">
      <c r="A1867" s="8">
        <v>41053</v>
      </c>
      <c r="B1867">
        <v>644.1</v>
      </c>
    </row>
    <row r="1868" spans="1:2" x14ac:dyDescent="0.3">
      <c r="A1868" s="8">
        <v>41052</v>
      </c>
      <c r="B1868">
        <v>658.7</v>
      </c>
    </row>
    <row r="1869" spans="1:2" x14ac:dyDescent="0.3">
      <c r="A1869" s="8">
        <v>41051</v>
      </c>
      <c r="B1869">
        <v>590.9</v>
      </c>
    </row>
    <row r="1870" spans="1:2" x14ac:dyDescent="0.3">
      <c r="A1870" s="8">
        <v>41050</v>
      </c>
      <c r="B1870">
        <v>609.4</v>
      </c>
    </row>
    <row r="1871" spans="1:2" x14ac:dyDescent="0.3">
      <c r="A1871" s="8">
        <v>41047</v>
      </c>
      <c r="B1871">
        <v>634.5</v>
      </c>
    </row>
    <row r="1872" spans="1:2" x14ac:dyDescent="0.3">
      <c r="A1872" s="8">
        <v>41046</v>
      </c>
      <c r="B1872">
        <v>655.5</v>
      </c>
    </row>
    <row r="1873" spans="1:2" x14ac:dyDescent="0.3">
      <c r="A1873" s="8">
        <v>41045</v>
      </c>
      <c r="B1873">
        <v>1011.9</v>
      </c>
    </row>
    <row r="1874" spans="1:2" x14ac:dyDescent="0.3">
      <c r="A1874" s="8">
        <v>41044</v>
      </c>
      <c r="B1874">
        <v>1032.2</v>
      </c>
    </row>
    <row r="1875" spans="1:2" x14ac:dyDescent="0.3">
      <c r="A1875" s="8">
        <v>41043</v>
      </c>
      <c r="B1875">
        <v>1022.4</v>
      </c>
    </row>
    <row r="1876" spans="1:2" x14ac:dyDescent="0.3">
      <c r="A1876" s="8">
        <v>41041</v>
      </c>
      <c r="B1876">
        <v>986</v>
      </c>
    </row>
    <row r="1877" spans="1:2" x14ac:dyDescent="0.3">
      <c r="A1877" s="8">
        <v>41040</v>
      </c>
      <c r="B1877">
        <v>969.7</v>
      </c>
    </row>
    <row r="1878" spans="1:2" x14ac:dyDescent="0.3">
      <c r="A1878" s="8">
        <v>41039</v>
      </c>
      <c r="B1878">
        <v>538.9</v>
      </c>
    </row>
    <row r="1879" spans="1:2" x14ac:dyDescent="0.3">
      <c r="A1879" s="8">
        <v>41034</v>
      </c>
      <c r="B1879">
        <v>676.2</v>
      </c>
    </row>
    <row r="1880" spans="1:2" x14ac:dyDescent="0.3">
      <c r="A1880" s="8">
        <v>41033</v>
      </c>
      <c r="B1880">
        <v>849.8</v>
      </c>
    </row>
    <row r="1881" spans="1:2" x14ac:dyDescent="0.3">
      <c r="A1881" s="8">
        <v>41032</v>
      </c>
      <c r="B1881">
        <v>694.1</v>
      </c>
    </row>
    <row r="1882" spans="1:2" x14ac:dyDescent="0.3">
      <c r="A1882" s="8">
        <v>41031</v>
      </c>
      <c r="B1882">
        <v>620</v>
      </c>
    </row>
    <row r="1883" spans="1:2" x14ac:dyDescent="0.3">
      <c r="A1883" s="8">
        <v>41027</v>
      </c>
      <c r="B1883">
        <v>864.1</v>
      </c>
    </row>
    <row r="1884" spans="1:2" x14ac:dyDescent="0.3">
      <c r="A1884" s="8">
        <v>41026</v>
      </c>
      <c r="B1884">
        <v>752.8</v>
      </c>
    </row>
    <row r="1885" spans="1:2" x14ac:dyDescent="0.3">
      <c r="A1885" s="8">
        <v>41025</v>
      </c>
      <c r="B1885">
        <v>707</v>
      </c>
    </row>
    <row r="1886" spans="1:2" x14ac:dyDescent="0.3">
      <c r="A1886" s="8">
        <v>41024</v>
      </c>
      <c r="B1886">
        <v>709.1</v>
      </c>
    </row>
    <row r="1887" spans="1:2" x14ac:dyDescent="0.3">
      <c r="A1887" s="8">
        <v>41023</v>
      </c>
      <c r="B1887">
        <v>731.4</v>
      </c>
    </row>
    <row r="1888" spans="1:2" x14ac:dyDescent="0.3">
      <c r="A1888" s="8">
        <v>41022</v>
      </c>
      <c r="B1888">
        <v>764</v>
      </c>
    </row>
    <row r="1889" spans="1:2" x14ac:dyDescent="0.3">
      <c r="A1889" s="8">
        <v>41019</v>
      </c>
      <c r="B1889">
        <v>770.9</v>
      </c>
    </row>
    <row r="1890" spans="1:2" x14ac:dyDescent="0.3">
      <c r="A1890" s="8">
        <v>41018</v>
      </c>
      <c r="B1890">
        <v>802.8</v>
      </c>
    </row>
    <row r="1891" spans="1:2" x14ac:dyDescent="0.3">
      <c r="A1891" s="8">
        <v>41017</v>
      </c>
      <c r="B1891">
        <v>746.4</v>
      </c>
    </row>
    <row r="1892" spans="1:2" x14ac:dyDescent="0.3">
      <c r="A1892" s="8">
        <v>41016</v>
      </c>
      <c r="B1892">
        <v>716.3</v>
      </c>
    </row>
    <row r="1893" spans="1:2" x14ac:dyDescent="0.3">
      <c r="A1893" s="8">
        <v>41015</v>
      </c>
      <c r="B1893">
        <v>679.5</v>
      </c>
    </row>
    <row r="1894" spans="1:2" x14ac:dyDescent="0.3">
      <c r="A1894" s="8">
        <v>41012</v>
      </c>
      <c r="B1894">
        <v>692</v>
      </c>
    </row>
    <row r="1895" spans="1:2" x14ac:dyDescent="0.3">
      <c r="A1895" s="8">
        <v>41011</v>
      </c>
      <c r="B1895">
        <v>750.8</v>
      </c>
    </row>
    <row r="1896" spans="1:2" x14ac:dyDescent="0.3">
      <c r="A1896" s="8">
        <v>41010</v>
      </c>
      <c r="B1896">
        <v>822.8</v>
      </c>
    </row>
    <row r="1897" spans="1:2" x14ac:dyDescent="0.3">
      <c r="A1897" s="8">
        <v>41009</v>
      </c>
      <c r="B1897">
        <v>528</v>
      </c>
    </row>
    <row r="1898" spans="1:2" x14ac:dyDescent="0.3">
      <c r="A1898" s="8">
        <v>41008</v>
      </c>
      <c r="B1898">
        <v>719.1</v>
      </c>
    </row>
    <row r="1899" spans="1:2" x14ac:dyDescent="0.3">
      <c r="A1899" s="8">
        <v>41005</v>
      </c>
      <c r="B1899">
        <v>683.5</v>
      </c>
    </row>
    <row r="1900" spans="1:2" x14ac:dyDescent="0.3">
      <c r="A1900" s="8">
        <v>41004</v>
      </c>
      <c r="B1900">
        <v>679.5</v>
      </c>
    </row>
    <row r="1901" spans="1:2" x14ac:dyDescent="0.3">
      <c r="A1901" s="8">
        <v>41003</v>
      </c>
      <c r="B1901">
        <v>741.1</v>
      </c>
    </row>
    <row r="1902" spans="1:2" x14ac:dyDescent="0.3">
      <c r="A1902" s="8">
        <v>41002</v>
      </c>
      <c r="B1902">
        <v>784.7</v>
      </c>
    </row>
    <row r="1903" spans="1:2" x14ac:dyDescent="0.3">
      <c r="A1903" s="8">
        <v>41001</v>
      </c>
      <c r="B1903">
        <v>812.5</v>
      </c>
    </row>
    <row r="1904" spans="1:2" x14ac:dyDescent="0.3">
      <c r="A1904" s="8">
        <v>40998</v>
      </c>
      <c r="B1904">
        <v>722.1</v>
      </c>
    </row>
    <row r="1905" spans="1:2" x14ac:dyDescent="0.3">
      <c r="A1905" s="8">
        <v>40997</v>
      </c>
      <c r="B1905">
        <v>581.4</v>
      </c>
    </row>
    <row r="1906" spans="1:2" x14ac:dyDescent="0.3">
      <c r="A1906" s="8">
        <v>40996</v>
      </c>
      <c r="B1906">
        <v>692.1</v>
      </c>
    </row>
    <row r="1907" spans="1:2" x14ac:dyDescent="0.3">
      <c r="A1907" s="8">
        <v>40995</v>
      </c>
      <c r="B1907">
        <v>603.1</v>
      </c>
    </row>
    <row r="1908" spans="1:2" x14ac:dyDescent="0.3">
      <c r="A1908" s="8">
        <v>40994</v>
      </c>
      <c r="B1908">
        <v>612.4</v>
      </c>
    </row>
    <row r="1909" spans="1:2" x14ac:dyDescent="0.3">
      <c r="A1909" s="8">
        <v>40991</v>
      </c>
      <c r="B1909">
        <v>694.5</v>
      </c>
    </row>
    <row r="1910" spans="1:2" x14ac:dyDescent="0.3">
      <c r="A1910" s="8">
        <v>40990</v>
      </c>
      <c r="B1910">
        <v>724.1</v>
      </c>
    </row>
    <row r="1911" spans="1:2" x14ac:dyDescent="0.3">
      <c r="A1911" s="8">
        <v>40989</v>
      </c>
      <c r="B1911">
        <v>768.4</v>
      </c>
    </row>
    <row r="1912" spans="1:2" x14ac:dyDescent="0.3">
      <c r="A1912" s="8">
        <v>40988</v>
      </c>
      <c r="B1912">
        <v>768.6</v>
      </c>
    </row>
    <row r="1913" spans="1:2" x14ac:dyDescent="0.3">
      <c r="A1913" s="8">
        <v>40987</v>
      </c>
      <c r="B1913">
        <v>759.5</v>
      </c>
    </row>
    <row r="1914" spans="1:2" x14ac:dyDescent="0.3">
      <c r="A1914" s="8">
        <v>40984</v>
      </c>
      <c r="B1914">
        <v>721.3</v>
      </c>
    </row>
    <row r="1915" spans="1:2" x14ac:dyDescent="0.3">
      <c r="A1915" s="8">
        <v>40983</v>
      </c>
      <c r="B1915">
        <v>813.3</v>
      </c>
    </row>
    <row r="1916" spans="1:2" x14ac:dyDescent="0.3">
      <c r="A1916" s="8">
        <v>40982</v>
      </c>
      <c r="B1916">
        <v>807.4</v>
      </c>
    </row>
    <row r="1917" spans="1:2" x14ac:dyDescent="0.3">
      <c r="A1917" s="8">
        <v>40981</v>
      </c>
      <c r="B1917">
        <v>744.2</v>
      </c>
    </row>
    <row r="1918" spans="1:2" x14ac:dyDescent="0.3">
      <c r="A1918" s="8">
        <v>40980</v>
      </c>
      <c r="B1918">
        <v>664</v>
      </c>
    </row>
    <row r="1919" spans="1:2" x14ac:dyDescent="0.3">
      <c r="A1919" s="8">
        <v>40979</v>
      </c>
      <c r="B1919">
        <v>564.9</v>
      </c>
    </row>
    <row r="1920" spans="1:2" x14ac:dyDescent="0.3">
      <c r="A1920" s="8">
        <v>40975</v>
      </c>
      <c r="B1920">
        <v>651.29999999999995</v>
      </c>
    </row>
    <row r="1921" spans="1:2" x14ac:dyDescent="0.3">
      <c r="A1921" s="8">
        <v>40974</v>
      </c>
      <c r="B1921">
        <v>611.4</v>
      </c>
    </row>
    <row r="1922" spans="1:2" x14ac:dyDescent="0.3">
      <c r="A1922" s="8">
        <v>40973</v>
      </c>
      <c r="B1922">
        <v>574.4</v>
      </c>
    </row>
    <row r="1923" spans="1:2" x14ac:dyDescent="0.3">
      <c r="A1923" s="8">
        <v>40970</v>
      </c>
      <c r="B1923">
        <v>622.9</v>
      </c>
    </row>
    <row r="1924" spans="1:2" x14ac:dyDescent="0.3">
      <c r="A1924" s="8">
        <v>40969</v>
      </c>
      <c r="B1924">
        <v>702.2</v>
      </c>
    </row>
    <row r="1925" spans="1:2" x14ac:dyDescent="0.3">
      <c r="A1925" s="8">
        <v>40968</v>
      </c>
      <c r="B1925">
        <v>681.7</v>
      </c>
    </row>
    <row r="1926" spans="1:2" x14ac:dyDescent="0.3">
      <c r="A1926" s="8">
        <v>40967</v>
      </c>
      <c r="B1926">
        <v>603.70000000000005</v>
      </c>
    </row>
    <row r="1927" spans="1:2" x14ac:dyDescent="0.3">
      <c r="A1927" s="8">
        <v>40966</v>
      </c>
      <c r="B1927">
        <v>639.20000000000005</v>
      </c>
    </row>
    <row r="1928" spans="1:2" x14ac:dyDescent="0.3">
      <c r="A1928" s="8">
        <v>40963</v>
      </c>
      <c r="B1928">
        <v>729.2</v>
      </c>
    </row>
    <row r="1929" spans="1:2" x14ac:dyDescent="0.3">
      <c r="A1929" s="8">
        <v>40961</v>
      </c>
      <c r="B1929">
        <v>789.2</v>
      </c>
    </row>
    <row r="1930" spans="1:2" x14ac:dyDescent="0.3">
      <c r="A1930" s="8">
        <v>40960</v>
      </c>
      <c r="B1930">
        <v>803.2</v>
      </c>
    </row>
    <row r="1931" spans="1:2" x14ac:dyDescent="0.3">
      <c r="A1931" s="8">
        <v>40959</v>
      </c>
      <c r="B1931">
        <v>863</v>
      </c>
    </row>
    <row r="1932" spans="1:2" x14ac:dyDescent="0.3">
      <c r="A1932" s="8">
        <v>40956</v>
      </c>
      <c r="B1932">
        <v>838.4</v>
      </c>
    </row>
    <row r="1933" spans="1:2" x14ac:dyDescent="0.3">
      <c r="A1933" s="8">
        <v>40955</v>
      </c>
      <c r="B1933">
        <v>846.8</v>
      </c>
    </row>
    <row r="1934" spans="1:2" x14ac:dyDescent="0.3">
      <c r="A1934" s="8">
        <v>40954</v>
      </c>
      <c r="B1934">
        <v>949.8</v>
      </c>
    </row>
    <row r="1935" spans="1:2" x14ac:dyDescent="0.3">
      <c r="A1935" s="8">
        <v>40953</v>
      </c>
      <c r="B1935">
        <v>944.7</v>
      </c>
    </row>
    <row r="1936" spans="1:2" x14ac:dyDescent="0.3">
      <c r="A1936" s="8">
        <v>40952</v>
      </c>
      <c r="B1936">
        <v>869</v>
      </c>
    </row>
    <row r="1937" spans="1:2" x14ac:dyDescent="0.3">
      <c r="A1937" s="8">
        <v>40949</v>
      </c>
      <c r="B1937">
        <v>537.20000000000005</v>
      </c>
    </row>
    <row r="1938" spans="1:2" x14ac:dyDescent="0.3">
      <c r="A1938" s="8">
        <v>40948</v>
      </c>
      <c r="B1938">
        <v>504</v>
      </c>
    </row>
    <row r="1939" spans="1:2" x14ac:dyDescent="0.3">
      <c r="A1939" s="8">
        <v>40947</v>
      </c>
      <c r="B1939">
        <v>543.9</v>
      </c>
    </row>
    <row r="1940" spans="1:2" x14ac:dyDescent="0.3">
      <c r="A1940" s="8">
        <v>40946</v>
      </c>
      <c r="B1940">
        <v>520.9</v>
      </c>
    </row>
    <row r="1941" spans="1:2" x14ac:dyDescent="0.3">
      <c r="A1941" s="8">
        <v>40945</v>
      </c>
      <c r="B1941">
        <v>636.79999999999995</v>
      </c>
    </row>
    <row r="1942" spans="1:2" x14ac:dyDescent="0.3">
      <c r="A1942" s="8">
        <v>40942</v>
      </c>
      <c r="B1942">
        <v>610.79999999999995</v>
      </c>
    </row>
    <row r="1943" spans="1:2" x14ac:dyDescent="0.3">
      <c r="A1943" s="8">
        <v>40941</v>
      </c>
      <c r="B1943">
        <v>679.8</v>
      </c>
    </row>
    <row r="1944" spans="1:2" x14ac:dyDescent="0.3">
      <c r="A1944" s="8">
        <v>40940</v>
      </c>
      <c r="B1944">
        <v>724.9</v>
      </c>
    </row>
    <row r="1945" spans="1:2" x14ac:dyDescent="0.3">
      <c r="A1945" s="8">
        <v>40939</v>
      </c>
      <c r="B1945">
        <v>804.2</v>
      </c>
    </row>
    <row r="1946" spans="1:2" x14ac:dyDescent="0.3">
      <c r="A1946" s="8">
        <v>40938</v>
      </c>
      <c r="B1946">
        <v>764.1</v>
      </c>
    </row>
    <row r="1947" spans="1:2" x14ac:dyDescent="0.3">
      <c r="A1947" s="8">
        <v>40935</v>
      </c>
      <c r="B1947">
        <v>721.4</v>
      </c>
    </row>
    <row r="1948" spans="1:2" x14ac:dyDescent="0.3">
      <c r="A1948" s="8">
        <v>40934</v>
      </c>
      <c r="B1948">
        <v>659.4</v>
      </c>
    </row>
    <row r="1949" spans="1:2" x14ac:dyDescent="0.3">
      <c r="A1949" s="8">
        <v>40933</v>
      </c>
      <c r="B1949">
        <v>725.3</v>
      </c>
    </row>
    <row r="1950" spans="1:2" x14ac:dyDescent="0.3">
      <c r="A1950" s="8">
        <v>40932</v>
      </c>
      <c r="B1950">
        <v>711.4</v>
      </c>
    </row>
    <row r="1951" spans="1:2" x14ac:dyDescent="0.3">
      <c r="A1951" s="8">
        <v>40931</v>
      </c>
      <c r="B1951">
        <v>661.3</v>
      </c>
    </row>
    <row r="1952" spans="1:2" x14ac:dyDescent="0.3">
      <c r="A1952" s="8">
        <v>40928</v>
      </c>
      <c r="B1952">
        <v>864.5</v>
      </c>
    </row>
    <row r="1953" spans="1:2" x14ac:dyDescent="0.3">
      <c r="A1953" s="8">
        <v>40927</v>
      </c>
      <c r="B1953">
        <v>861.6</v>
      </c>
    </row>
    <row r="1954" spans="1:2" x14ac:dyDescent="0.3">
      <c r="A1954" s="8">
        <v>40926</v>
      </c>
      <c r="B1954">
        <v>972.9</v>
      </c>
    </row>
    <row r="1955" spans="1:2" x14ac:dyDescent="0.3">
      <c r="A1955" s="8">
        <v>40925</v>
      </c>
      <c r="B1955">
        <v>952</v>
      </c>
    </row>
    <row r="1956" spans="1:2" x14ac:dyDescent="0.3">
      <c r="A1956" s="8">
        <v>40924</v>
      </c>
      <c r="B1956">
        <v>1023.6</v>
      </c>
    </row>
    <row r="1957" spans="1:2" x14ac:dyDescent="0.3">
      <c r="A1957" s="8">
        <v>40921</v>
      </c>
      <c r="B1957">
        <v>958.4</v>
      </c>
    </row>
    <row r="1958" spans="1:2" x14ac:dyDescent="0.3">
      <c r="A1958" s="8">
        <v>40920</v>
      </c>
      <c r="B1958">
        <v>1022.6</v>
      </c>
    </row>
    <row r="1959" spans="1:2" x14ac:dyDescent="0.3">
      <c r="A1959" s="8">
        <v>40919</v>
      </c>
      <c r="B1959">
        <v>1106.4000000000001</v>
      </c>
    </row>
    <row r="1960" spans="1:2" x14ac:dyDescent="0.3">
      <c r="A1960" s="8">
        <v>40918</v>
      </c>
      <c r="B1960">
        <v>1022.7</v>
      </c>
    </row>
    <row r="1961" spans="1:2" x14ac:dyDescent="0.3">
      <c r="A1961" s="8">
        <v>40909</v>
      </c>
      <c r="B1961">
        <v>981.6</v>
      </c>
    </row>
    <row r="1962" spans="1:2" x14ac:dyDescent="0.3">
      <c r="A1962" s="8">
        <v>40907</v>
      </c>
      <c r="B1962">
        <v>1147.4000000000001</v>
      </c>
    </row>
    <row r="1963" spans="1:2" x14ac:dyDescent="0.3">
      <c r="A1963" s="8">
        <v>40906</v>
      </c>
      <c r="B1963">
        <v>1153.0999999999999</v>
      </c>
    </row>
    <row r="1964" spans="1:2" x14ac:dyDescent="0.3">
      <c r="A1964" s="8">
        <v>40905</v>
      </c>
      <c r="B1964">
        <v>1140.5</v>
      </c>
    </row>
    <row r="1965" spans="1:2" x14ac:dyDescent="0.3">
      <c r="A1965" s="8">
        <v>40904</v>
      </c>
      <c r="B1965">
        <v>1023.8</v>
      </c>
    </row>
    <row r="1966" spans="1:2" x14ac:dyDescent="0.3">
      <c r="A1966" s="8">
        <v>40903</v>
      </c>
      <c r="B1966">
        <v>918.1</v>
      </c>
    </row>
    <row r="1967" spans="1:2" x14ac:dyDescent="0.3">
      <c r="A1967" s="8">
        <v>40900</v>
      </c>
      <c r="B1967">
        <v>961.8</v>
      </c>
    </row>
    <row r="1968" spans="1:2" x14ac:dyDescent="0.3">
      <c r="A1968" s="8">
        <v>40899</v>
      </c>
      <c r="B1968">
        <v>934.6</v>
      </c>
    </row>
    <row r="1969" spans="1:2" x14ac:dyDescent="0.3">
      <c r="A1969" s="8">
        <v>40898</v>
      </c>
      <c r="B1969">
        <v>950</v>
      </c>
    </row>
    <row r="1970" spans="1:2" x14ac:dyDescent="0.3">
      <c r="A1970" s="8">
        <v>40897</v>
      </c>
      <c r="B1970">
        <v>944</v>
      </c>
    </row>
    <row r="1971" spans="1:2" x14ac:dyDescent="0.3">
      <c r="A1971" s="8">
        <v>40896</v>
      </c>
      <c r="B1971">
        <v>978.9</v>
      </c>
    </row>
    <row r="1972" spans="1:2" x14ac:dyDescent="0.3">
      <c r="A1972" s="8">
        <v>40893</v>
      </c>
      <c r="B1972">
        <v>1007.5</v>
      </c>
    </row>
    <row r="1973" spans="1:2" x14ac:dyDescent="0.3">
      <c r="A1973" s="8">
        <v>40892</v>
      </c>
      <c r="B1973">
        <v>901.7</v>
      </c>
    </row>
    <row r="1974" spans="1:2" x14ac:dyDescent="0.3">
      <c r="A1974" s="8">
        <v>40891</v>
      </c>
      <c r="B1974">
        <v>864.2</v>
      </c>
    </row>
    <row r="1975" spans="1:2" x14ac:dyDescent="0.3">
      <c r="A1975" s="8">
        <v>40890</v>
      </c>
      <c r="B1975">
        <v>741.7</v>
      </c>
    </row>
    <row r="1976" spans="1:2" x14ac:dyDescent="0.3">
      <c r="A1976" s="8">
        <v>40889</v>
      </c>
      <c r="B1976">
        <v>573</v>
      </c>
    </row>
    <row r="1977" spans="1:2" x14ac:dyDescent="0.3">
      <c r="A1977" s="8">
        <v>40886</v>
      </c>
      <c r="B1977">
        <v>589.5</v>
      </c>
    </row>
    <row r="1978" spans="1:2" x14ac:dyDescent="0.3">
      <c r="A1978" s="8">
        <v>40885</v>
      </c>
      <c r="B1978">
        <v>653</v>
      </c>
    </row>
    <row r="1979" spans="1:2" x14ac:dyDescent="0.3">
      <c r="A1979" s="8">
        <v>40884</v>
      </c>
      <c r="B1979">
        <v>622</v>
      </c>
    </row>
    <row r="1980" spans="1:2" x14ac:dyDescent="0.3">
      <c r="A1980" s="8">
        <v>40883</v>
      </c>
      <c r="B1980">
        <v>610.1</v>
      </c>
    </row>
    <row r="1981" spans="1:2" x14ac:dyDescent="0.3">
      <c r="A1981" s="8">
        <v>40882</v>
      </c>
      <c r="B1981">
        <v>594.4</v>
      </c>
    </row>
    <row r="1982" spans="1:2" x14ac:dyDescent="0.3">
      <c r="A1982" s="8">
        <v>40879</v>
      </c>
      <c r="B1982">
        <v>645.6</v>
      </c>
    </row>
    <row r="1983" spans="1:2" x14ac:dyDescent="0.3">
      <c r="A1983" s="8">
        <v>40878</v>
      </c>
      <c r="B1983">
        <v>735.7</v>
      </c>
    </row>
    <row r="1984" spans="1:2" x14ac:dyDescent="0.3">
      <c r="A1984" s="8">
        <v>40877</v>
      </c>
      <c r="B1984">
        <v>734.8</v>
      </c>
    </row>
    <row r="1985" spans="1:2" x14ac:dyDescent="0.3">
      <c r="A1985" s="8">
        <v>40876</v>
      </c>
      <c r="B1985">
        <v>688</v>
      </c>
    </row>
    <row r="1986" spans="1:2" x14ac:dyDescent="0.3">
      <c r="A1986" s="8">
        <v>40875</v>
      </c>
      <c r="B1986">
        <v>707.4</v>
      </c>
    </row>
    <row r="1987" spans="1:2" x14ac:dyDescent="0.3">
      <c r="A1987" s="8">
        <v>40872</v>
      </c>
      <c r="B1987">
        <v>601.29999999999995</v>
      </c>
    </row>
    <row r="1988" spans="1:2" x14ac:dyDescent="0.3">
      <c r="A1988" s="8">
        <v>40871</v>
      </c>
      <c r="B1988">
        <v>679.7</v>
      </c>
    </row>
    <row r="1989" spans="1:2" x14ac:dyDescent="0.3">
      <c r="A1989" s="8">
        <v>40870</v>
      </c>
      <c r="B1989">
        <v>698.7</v>
      </c>
    </row>
    <row r="1990" spans="1:2" x14ac:dyDescent="0.3">
      <c r="A1990" s="8">
        <v>40869</v>
      </c>
      <c r="B1990">
        <v>668.8</v>
      </c>
    </row>
    <row r="1991" spans="1:2" x14ac:dyDescent="0.3">
      <c r="A1991" s="8">
        <v>40868</v>
      </c>
      <c r="B1991">
        <v>717.6</v>
      </c>
    </row>
    <row r="1992" spans="1:2" x14ac:dyDescent="0.3">
      <c r="A1992" s="8">
        <v>40865</v>
      </c>
      <c r="B1992">
        <v>707.5</v>
      </c>
    </row>
    <row r="1993" spans="1:2" x14ac:dyDescent="0.3">
      <c r="A1993" s="8">
        <v>40864</v>
      </c>
      <c r="B1993">
        <v>932.1</v>
      </c>
    </row>
    <row r="1994" spans="1:2" x14ac:dyDescent="0.3">
      <c r="A1994" s="8">
        <v>40863</v>
      </c>
      <c r="B1994">
        <v>967.8</v>
      </c>
    </row>
    <row r="1995" spans="1:2" x14ac:dyDescent="0.3">
      <c r="A1995" s="8">
        <v>40862</v>
      </c>
      <c r="B1995">
        <v>906.9</v>
      </c>
    </row>
    <row r="1996" spans="1:2" x14ac:dyDescent="0.3">
      <c r="A1996" s="8">
        <v>40861</v>
      </c>
      <c r="B1996">
        <v>888.6</v>
      </c>
    </row>
    <row r="1997" spans="1:2" x14ac:dyDescent="0.3">
      <c r="A1997" s="8">
        <v>40858</v>
      </c>
      <c r="B1997">
        <v>894.7</v>
      </c>
    </row>
    <row r="1998" spans="1:2" x14ac:dyDescent="0.3">
      <c r="A1998" s="8">
        <v>40857</v>
      </c>
      <c r="B1998">
        <v>486.4</v>
      </c>
    </row>
    <row r="1999" spans="1:2" x14ac:dyDescent="0.3">
      <c r="A1999" s="8">
        <v>40856</v>
      </c>
      <c r="B1999">
        <v>697.9</v>
      </c>
    </row>
    <row r="2000" spans="1:2" x14ac:dyDescent="0.3">
      <c r="A2000" s="8">
        <v>40855</v>
      </c>
      <c r="B2000">
        <v>556</v>
      </c>
    </row>
    <row r="2001" spans="1:2" x14ac:dyDescent="0.3">
      <c r="A2001" s="8">
        <v>40854</v>
      </c>
      <c r="B2001">
        <v>543.1</v>
      </c>
    </row>
    <row r="2002" spans="1:2" x14ac:dyDescent="0.3">
      <c r="A2002" s="8">
        <v>40850</v>
      </c>
      <c r="B2002">
        <v>562.4</v>
      </c>
    </row>
    <row r="2003" spans="1:2" x14ac:dyDescent="0.3">
      <c r="A2003" s="8">
        <v>40849</v>
      </c>
      <c r="B2003">
        <v>667.2</v>
      </c>
    </row>
    <row r="2004" spans="1:2" x14ac:dyDescent="0.3">
      <c r="A2004" s="8">
        <v>40848</v>
      </c>
      <c r="B2004">
        <v>681.6</v>
      </c>
    </row>
    <row r="2005" spans="1:2" x14ac:dyDescent="0.3">
      <c r="A2005" s="8">
        <v>40847</v>
      </c>
      <c r="B2005">
        <v>545.9</v>
      </c>
    </row>
    <row r="2006" spans="1:2" x14ac:dyDescent="0.3">
      <c r="A2006" s="8">
        <v>40844</v>
      </c>
      <c r="B2006">
        <v>625.29999999999995</v>
      </c>
    </row>
    <row r="2007" spans="1:2" x14ac:dyDescent="0.3">
      <c r="A2007" s="8">
        <v>40843</v>
      </c>
      <c r="B2007">
        <v>766.1</v>
      </c>
    </row>
    <row r="2008" spans="1:2" x14ac:dyDescent="0.3">
      <c r="A2008" s="8">
        <v>40842</v>
      </c>
      <c r="B2008">
        <v>790.4</v>
      </c>
    </row>
    <row r="2009" spans="1:2" x14ac:dyDescent="0.3">
      <c r="A2009" s="8">
        <v>40841</v>
      </c>
      <c r="B2009">
        <v>751</v>
      </c>
    </row>
    <row r="2010" spans="1:2" x14ac:dyDescent="0.3">
      <c r="A2010" s="8">
        <v>40840</v>
      </c>
      <c r="B2010">
        <v>739.8</v>
      </c>
    </row>
    <row r="2011" spans="1:2" x14ac:dyDescent="0.3">
      <c r="A2011" s="8">
        <v>40837</v>
      </c>
      <c r="B2011">
        <v>698.1</v>
      </c>
    </row>
    <row r="2012" spans="1:2" x14ac:dyDescent="0.3">
      <c r="A2012" s="8">
        <v>40836</v>
      </c>
      <c r="B2012">
        <v>812.5</v>
      </c>
    </row>
    <row r="2013" spans="1:2" x14ac:dyDescent="0.3">
      <c r="A2013" s="8">
        <v>40835</v>
      </c>
      <c r="B2013">
        <v>922.6</v>
      </c>
    </row>
    <row r="2014" spans="1:2" x14ac:dyDescent="0.3">
      <c r="A2014" s="8">
        <v>40834</v>
      </c>
      <c r="B2014">
        <v>856.9</v>
      </c>
    </row>
    <row r="2015" spans="1:2" x14ac:dyDescent="0.3">
      <c r="A2015" s="8">
        <v>40833</v>
      </c>
      <c r="B2015">
        <v>812</v>
      </c>
    </row>
    <row r="2016" spans="1:2" x14ac:dyDescent="0.3">
      <c r="A2016" s="8">
        <v>40830</v>
      </c>
      <c r="B2016">
        <v>841.1</v>
      </c>
    </row>
    <row r="2017" spans="1:2" x14ac:dyDescent="0.3">
      <c r="A2017" s="8">
        <v>40829</v>
      </c>
      <c r="B2017">
        <v>931.3</v>
      </c>
    </row>
    <row r="2018" spans="1:2" x14ac:dyDescent="0.3">
      <c r="A2018" s="8">
        <v>40828</v>
      </c>
      <c r="B2018">
        <v>858.2</v>
      </c>
    </row>
    <row r="2019" spans="1:2" x14ac:dyDescent="0.3">
      <c r="A2019" s="8">
        <v>40827</v>
      </c>
      <c r="B2019">
        <v>712.1</v>
      </c>
    </row>
    <row r="2020" spans="1:2" x14ac:dyDescent="0.3">
      <c r="A2020" s="8">
        <v>40826</v>
      </c>
      <c r="B2020">
        <v>515</v>
      </c>
    </row>
    <row r="2021" spans="1:2" x14ac:dyDescent="0.3">
      <c r="A2021" s="8">
        <v>40823</v>
      </c>
      <c r="B2021">
        <v>550.6</v>
      </c>
    </row>
    <row r="2022" spans="1:2" x14ac:dyDescent="0.3">
      <c r="A2022" s="8">
        <v>40822</v>
      </c>
      <c r="B2022">
        <v>600.6</v>
      </c>
    </row>
    <row r="2023" spans="1:2" x14ac:dyDescent="0.3">
      <c r="A2023" s="8">
        <v>40821</v>
      </c>
      <c r="B2023">
        <v>654</v>
      </c>
    </row>
    <row r="2024" spans="1:2" x14ac:dyDescent="0.3">
      <c r="A2024" s="8">
        <v>40820</v>
      </c>
      <c r="B2024">
        <v>771</v>
      </c>
    </row>
    <row r="2025" spans="1:2" x14ac:dyDescent="0.3">
      <c r="A2025" s="8">
        <v>40819</v>
      </c>
      <c r="B2025">
        <v>781.6</v>
      </c>
    </row>
    <row r="2026" spans="1:2" x14ac:dyDescent="0.3">
      <c r="A2026" s="8">
        <v>40816</v>
      </c>
      <c r="B2026">
        <v>694.8</v>
      </c>
    </row>
    <row r="2027" spans="1:2" x14ac:dyDescent="0.3">
      <c r="A2027" s="8">
        <v>40815</v>
      </c>
      <c r="B2027">
        <v>676.7</v>
      </c>
    </row>
    <row r="2028" spans="1:2" x14ac:dyDescent="0.3">
      <c r="A2028" s="8">
        <v>40814</v>
      </c>
      <c r="B2028">
        <v>717.9</v>
      </c>
    </row>
    <row r="2029" spans="1:2" x14ac:dyDescent="0.3">
      <c r="A2029" s="8">
        <v>40813</v>
      </c>
      <c r="B2029">
        <v>767.9</v>
      </c>
    </row>
    <row r="2030" spans="1:2" x14ac:dyDescent="0.3">
      <c r="A2030" s="8">
        <v>40812</v>
      </c>
      <c r="B2030">
        <v>832.9</v>
      </c>
    </row>
    <row r="2031" spans="1:2" x14ac:dyDescent="0.3">
      <c r="A2031" s="8">
        <v>40809</v>
      </c>
      <c r="B2031">
        <v>793.1</v>
      </c>
    </row>
    <row r="2032" spans="1:2" x14ac:dyDescent="0.3">
      <c r="A2032" s="8">
        <v>40808</v>
      </c>
      <c r="B2032">
        <v>775.8</v>
      </c>
    </row>
    <row r="2033" spans="1:2" x14ac:dyDescent="0.3">
      <c r="A2033" s="8">
        <v>40807</v>
      </c>
      <c r="B2033">
        <v>787.9</v>
      </c>
    </row>
    <row r="2034" spans="1:2" x14ac:dyDescent="0.3">
      <c r="A2034" s="8">
        <v>40806</v>
      </c>
      <c r="B2034">
        <v>749.3</v>
      </c>
    </row>
    <row r="2035" spans="1:2" x14ac:dyDescent="0.3">
      <c r="A2035" s="8">
        <v>40805</v>
      </c>
      <c r="B2035">
        <v>771.4</v>
      </c>
    </row>
    <row r="2036" spans="1:2" x14ac:dyDescent="0.3">
      <c r="A2036" s="8">
        <v>40802</v>
      </c>
      <c r="B2036">
        <v>682.4</v>
      </c>
    </row>
    <row r="2037" spans="1:2" x14ac:dyDescent="0.3">
      <c r="A2037" s="8">
        <v>40801</v>
      </c>
      <c r="B2037">
        <v>696.2</v>
      </c>
    </row>
    <row r="2038" spans="1:2" x14ac:dyDescent="0.3">
      <c r="A2038" s="8">
        <v>40800</v>
      </c>
      <c r="B2038">
        <v>685</v>
      </c>
    </row>
    <row r="2039" spans="1:2" x14ac:dyDescent="0.3">
      <c r="A2039" s="8">
        <v>40799</v>
      </c>
      <c r="B2039">
        <v>607.6</v>
      </c>
    </row>
    <row r="2040" spans="1:2" x14ac:dyDescent="0.3">
      <c r="A2040" s="8">
        <v>40798</v>
      </c>
      <c r="B2040">
        <v>592.4</v>
      </c>
    </row>
    <row r="2041" spans="1:2" x14ac:dyDescent="0.3">
      <c r="A2041" s="8">
        <v>40795</v>
      </c>
      <c r="B2041">
        <v>538.70000000000005</v>
      </c>
    </row>
    <row r="2042" spans="1:2" x14ac:dyDescent="0.3">
      <c r="A2042" s="8">
        <v>40794</v>
      </c>
      <c r="B2042">
        <v>564.5</v>
      </c>
    </row>
    <row r="2043" spans="1:2" x14ac:dyDescent="0.3">
      <c r="A2043" s="8">
        <v>40793</v>
      </c>
      <c r="B2043">
        <v>581.6</v>
      </c>
    </row>
    <row r="2044" spans="1:2" x14ac:dyDescent="0.3">
      <c r="A2044" s="8">
        <v>40792</v>
      </c>
      <c r="B2044">
        <v>672</v>
      </c>
    </row>
    <row r="2045" spans="1:2" x14ac:dyDescent="0.3">
      <c r="A2045" s="8">
        <v>40791</v>
      </c>
      <c r="B2045">
        <v>575.20000000000005</v>
      </c>
    </row>
    <row r="2046" spans="1:2" x14ac:dyDescent="0.3">
      <c r="A2046" s="8">
        <v>40788</v>
      </c>
      <c r="B2046">
        <v>613.20000000000005</v>
      </c>
    </row>
    <row r="2047" spans="1:2" x14ac:dyDescent="0.3">
      <c r="A2047" s="8">
        <v>40787</v>
      </c>
      <c r="B2047">
        <v>649.5</v>
      </c>
    </row>
    <row r="2048" spans="1:2" x14ac:dyDescent="0.3">
      <c r="A2048" s="8">
        <v>40786</v>
      </c>
      <c r="B2048">
        <v>618.6</v>
      </c>
    </row>
    <row r="2049" spans="1:2" x14ac:dyDescent="0.3">
      <c r="A2049" s="8">
        <v>40785</v>
      </c>
      <c r="B2049">
        <v>581</v>
      </c>
    </row>
    <row r="2050" spans="1:2" x14ac:dyDescent="0.3">
      <c r="A2050" s="8">
        <v>40784</v>
      </c>
      <c r="B2050">
        <v>651.79999999999995</v>
      </c>
    </row>
    <row r="2051" spans="1:2" x14ac:dyDescent="0.3">
      <c r="A2051" s="8">
        <v>40781</v>
      </c>
      <c r="B2051">
        <v>605.4</v>
      </c>
    </row>
    <row r="2052" spans="1:2" x14ac:dyDescent="0.3">
      <c r="A2052" s="8">
        <v>40780</v>
      </c>
      <c r="B2052">
        <v>674.1</v>
      </c>
    </row>
    <row r="2053" spans="1:2" x14ac:dyDescent="0.3">
      <c r="A2053" s="8">
        <v>40779</v>
      </c>
      <c r="B2053">
        <v>726.7</v>
      </c>
    </row>
    <row r="2054" spans="1:2" x14ac:dyDescent="0.3">
      <c r="A2054" s="8">
        <v>40778</v>
      </c>
      <c r="B2054">
        <v>679.5</v>
      </c>
    </row>
    <row r="2055" spans="1:2" x14ac:dyDescent="0.3">
      <c r="A2055" s="8">
        <v>40777</v>
      </c>
      <c r="B2055">
        <v>678.1</v>
      </c>
    </row>
    <row r="2056" spans="1:2" x14ac:dyDescent="0.3">
      <c r="A2056" s="8">
        <v>40774</v>
      </c>
      <c r="B2056">
        <v>740.1</v>
      </c>
    </row>
    <row r="2057" spans="1:2" x14ac:dyDescent="0.3">
      <c r="A2057" s="8">
        <v>40773</v>
      </c>
      <c r="B2057">
        <v>790.3</v>
      </c>
    </row>
    <row r="2058" spans="1:2" x14ac:dyDescent="0.3">
      <c r="A2058" s="8">
        <v>40772</v>
      </c>
      <c r="B2058">
        <v>795.4</v>
      </c>
    </row>
    <row r="2059" spans="1:2" x14ac:dyDescent="0.3">
      <c r="A2059" s="8">
        <v>40771</v>
      </c>
      <c r="B2059">
        <v>765.1</v>
      </c>
    </row>
    <row r="2060" spans="1:2" x14ac:dyDescent="0.3">
      <c r="A2060" s="8">
        <v>40770</v>
      </c>
      <c r="B2060">
        <v>770.9</v>
      </c>
    </row>
    <row r="2061" spans="1:2" x14ac:dyDescent="0.3">
      <c r="A2061" s="8">
        <v>40767</v>
      </c>
      <c r="B2061">
        <v>834.6</v>
      </c>
    </row>
    <row r="2062" spans="1:2" x14ac:dyDescent="0.3">
      <c r="A2062" s="8">
        <v>40766</v>
      </c>
      <c r="B2062">
        <v>795.5</v>
      </c>
    </row>
    <row r="2063" spans="1:2" x14ac:dyDescent="0.3">
      <c r="A2063" s="8">
        <v>40765</v>
      </c>
      <c r="B2063">
        <v>488.8</v>
      </c>
    </row>
    <row r="2064" spans="1:2" x14ac:dyDescent="0.3">
      <c r="A2064" s="8">
        <v>40764</v>
      </c>
      <c r="B2064">
        <v>642.79999999999995</v>
      </c>
    </row>
    <row r="2065" spans="1:2" x14ac:dyDescent="0.3">
      <c r="A2065" s="8">
        <v>40763</v>
      </c>
      <c r="B2065">
        <v>657.6</v>
      </c>
    </row>
    <row r="2066" spans="1:2" x14ac:dyDescent="0.3">
      <c r="A2066" s="8">
        <v>40760</v>
      </c>
      <c r="B2066">
        <v>685.7</v>
      </c>
    </row>
    <row r="2067" spans="1:2" x14ac:dyDescent="0.3">
      <c r="A2067" s="8">
        <v>40759</v>
      </c>
      <c r="B2067">
        <v>689.5</v>
      </c>
    </row>
    <row r="2068" spans="1:2" x14ac:dyDescent="0.3">
      <c r="A2068" s="8">
        <v>40758</v>
      </c>
      <c r="B2068">
        <v>788.8</v>
      </c>
    </row>
    <row r="2069" spans="1:2" x14ac:dyDescent="0.3">
      <c r="A2069" s="8">
        <v>40757</v>
      </c>
      <c r="B2069">
        <v>770.5</v>
      </c>
    </row>
    <row r="2070" spans="1:2" x14ac:dyDescent="0.3">
      <c r="A2070" s="8">
        <v>40756</v>
      </c>
      <c r="B2070">
        <v>710.4</v>
      </c>
    </row>
    <row r="2071" spans="1:2" x14ac:dyDescent="0.3">
      <c r="A2071" s="8">
        <v>40753</v>
      </c>
      <c r="B2071">
        <v>701.9</v>
      </c>
    </row>
    <row r="2072" spans="1:2" x14ac:dyDescent="0.3">
      <c r="A2072" s="8">
        <v>40752</v>
      </c>
      <c r="B2072">
        <v>722.4</v>
      </c>
    </row>
    <row r="2073" spans="1:2" x14ac:dyDescent="0.3">
      <c r="A2073" s="8">
        <v>40751</v>
      </c>
      <c r="B2073">
        <v>645.29999999999995</v>
      </c>
    </row>
    <row r="2074" spans="1:2" x14ac:dyDescent="0.3">
      <c r="A2074" s="8">
        <v>40750</v>
      </c>
      <c r="B2074">
        <v>579.6</v>
      </c>
    </row>
    <row r="2075" spans="1:2" x14ac:dyDescent="0.3">
      <c r="A2075" s="8">
        <v>40749</v>
      </c>
      <c r="B2075">
        <v>695.5</v>
      </c>
    </row>
    <row r="2076" spans="1:2" x14ac:dyDescent="0.3">
      <c r="A2076" s="8">
        <v>40746</v>
      </c>
      <c r="B2076">
        <v>647.1</v>
      </c>
    </row>
    <row r="2077" spans="1:2" x14ac:dyDescent="0.3">
      <c r="A2077" s="8">
        <v>40745</v>
      </c>
      <c r="B2077">
        <v>632.4</v>
      </c>
    </row>
    <row r="2078" spans="1:2" x14ac:dyDescent="0.3">
      <c r="A2078" s="8">
        <v>40744</v>
      </c>
      <c r="B2078">
        <v>687.7</v>
      </c>
    </row>
    <row r="2079" spans="1:2" x14ac:dyDescent="0.3">
      <c r="A2079" s="8">
        <v>40743</v>
      </c>
      <c r="B2079">
        <v>714.4</v>
      </c>
    </row>
    <row r="2080" spans="1:2" x14ac:dyDescent="0.3">
      <c r="A2080" s="8">
        <v>40742</v>
      </c>
      <c r="B2080">
        <v>661.8</v>
      </c>
    </row>
    <row r="2081" spans="1:2" x14ac:dyDescent="0.3">
      <c r="A2081" s="8">
        <v>40739</v>
      </c>
      <c r="B2081">
        <v>662.9</v>
      </c>
    </row>
    <row r="2082" spans="1:2" x14ac:dyDescent="0.3">
      <c r="A2082" s="8">
        <v>40738</v>
      </c>
      <c r="B2082">
        <v>624.1</v>
      </c>
    </row>
    <row r="2083" spans="1:2" x14ac:dyDescent="0.3">
      <c r="A2083" s="8">
        <v>40737</v>
      </c>
      <c r="B2083">
        <v>635.6</v>
      </c>
    </row>
    <row r="2084" spans="1:2" x14ac:dyDescent="0.3">
      <c r="A2084" s="8">
        <v>40736</v>
      </c>
      <c r="B2084">
        <v>627</v>
      </c>
    </row>
    <row r="2085" spans="1:2" x14ac:dyDescent="0.3">
      <c r="A2085" s="8">
        <v>40735</v>
      </c>
      <c r="B2085">
        <v>465</v>
      </c>
    </row>
    <row r="2086" spans="1:2" x14ac:dyDescent="0.3">
      <c r="A2086" s="8">
        <v>40732</v>
      </c>
      <c r="B2086">
        <v>582.4</v>
      </c>
    </row>
    <row r="2087" spans="1:2" x14ac:dyDescent="0.3">
      <c r="A2087" s="8">
        <v>40731</v>
      </c>
      <c r="B2087">
        <v>583.1</v>
      </c>
    </row>
    <row r="2088" spans="1:2" x14ac:dyDescent="0.3">
      <c r="A2088" s="8">
        <v>40730</v>
      </c>
      <c r="B2088">
        <v>699.4</v>
      </c>
    </row>
    <row r="2089" spans="1:2" x14ac:dyDescent="0.3">
      <c r="A2089" s="8">
        <v>40729</v>
      </c>
      <c r="B2089">
        <v>676.6</v>
      </c>
    </row>
    <row r="2090" spans="1:2" x14ac:dyDescent="0.3">
      <c r="A2090" s="8">
        <v>40728</v>
      </c>
      <c r="B2090">
        <v>767.1</v>
      </c>
    </row>
    <row r="2091" spans="1:2" x14ac:dyDescent="0.3">
      <c r="A2091" s="8">
        <v>40725</v>
      </c>
      <c r="B2091">
        <v>786.5</v>
      </c>
    </row>
    <row r="2092" spans="1:2" x14ac:dyDescent="0.3">
      <c r="A2092" s="8">
        <v>40724</v>
      </c>
      <c r="B2092">
        <v>737.4</v>
      </c>
    </row>
    <row r="2093" spans="1:2" x14ac:dyDescent="0.3">
      <c r="A2093" s="8">
        <v>40723</v>
      </c>
      <c r="B2093">
        <v>721.6</v>
      </c>
    </row>
    <row r="2094" spans="1:2" x14ac:dyDescent="0.3">
      <c r="A2094" s="8">
        <v>40722</v>
      </c>
      <c r="B2094">
        <v>691.4</v>
      </c>
    </row>
    <row r="2095" spans="1:2" x14ac:dyDescent="0.3">
      <c r="A2095" s="8">
        <v>40721</v>
      </c>
      <c r="B2095">
        <v>691.7</v>
      </c>
    </row>
    <row r="2096" spans="1:2" x14ac:dyDescent="0.3">
      <c r="A2096" s="8">
        <v>40718</v>
      </c>
      <c r="B2096">
        <v>716.9</v>
      </c>
    </row>
    <row r="2097" spans="1:2" x14ac:dyDescent="0.3">
      <c r="A2097" s="8">
        <v>40717</v>
      </c>
      <c r="B2097">
        <v>785.2</v>
      </c>
    </row>
    <row r="2098" spans="1:2" x14ac:dyDescent="0.3">
      <c r="A2098" s="8">
        <v>40716</v>
      </c>
      <c r="B2098">
        <v>695.9</v>
      </c>
    </row>
    <row r="2099" spans="1:2" x14ac:dyDescent="0.3">
      <c r="A2099" s="8">
        <v>40715</v>
      </c>
      <c r="B2099">
        <v>647.5</v>
      </c>
    </row>
    <row r="2100" spans="1:2" x14ac:dyDescent="0.3">
      <c r="A2100" s="8">
        <v>40714</v>
      </c>
      <c r="B2100">
        <v>738.4</v>
      </c>
    </row>
    <row r="2101" spans="1:2" x14ac:dyDescent="0.3">
      <c r="A2101" s="8">
        <v>40711</v>
      </c>
      <c r="B2101">
        <v>573.29999999999995</v>
      </c>
    </row>
    <row r="2102" spans="1:2" x14ac:dyDescent="0.3">
      <c r="A2102" s="8">
        <v>40710</v>
      </c>
      <c r="B2102">
        <v>591.79999999999995</v>
      </c>
    </row>
    <row r="2103" spans="1:2" x14ac:dyDescent="0.3">
      <c r="A2103" s="8">
        <v>40709</v>
      </c>
      <c r="B2103">
        <v>564.20000000000005</v>
      </c>
    </row>
    <row r="2104" spans="1:2" x14ac:dyDescent="0.3">
      <c r="A2104" s="8">
        <v>40708</v>
      </c>
      <c r="B2104">
        <v>518.79999999999995</v>
      </c>
    </row>
    <row r="2105" spans="1:2" x14ac:dyDescent="0.3">
      <c r="A2105" s="8">
        <v>40704</v>
      </c>
      <c r="B2105">
        <v>494.3</v>
      </c>
    </row>
    <row r="2106" spans="1:2" x14ac:dyDescent="0.3">
      <c r="A2106" s="8">
        <v>40703</v>
      </c>
      <c r="B2106">
        <v>540.70000000000005</v>
      </c>
    </row>
    <row r="2107" spans="1:2" x14ac:dyDescent="0.3">
      <c r="A2107" s="8">
        <v>40702</v>
      </c>
      <c r="B2107">
        <v>492.8</v>
      </c>
    </row>
    <row r="2108" spans="1:2" x14ac:dyDescent="0.3">
      <c r="A2108" s="8">
        <v>40701</v>
      </c>
      <c r="B2108">
        <v>536.79999999999995</v>
      </c>
    </row>
    <row r="2109" spans="1:2" x14ac:dyDescent="0.3">
      <c r="A2109" s="8">
        <v>40700</v>
      </c>
      <c r="B2109">
        <v>482.6</v>
      </c>
    </row>
    <row r="2110" spans="1:2" x14ac:dyDescent="0.3">
      <c r="A2110" s="8">
        <v>40697</v>
      </c>
      <c r="B2110">
        <v>496.1</v>
      </c>
    </row>
    <row r="2111" spans="1:2" x14ac:dyDescent="0.3">
      <c r="A2111" s="8">
        <v>40696</v>
      </c>
      <c r="B2111">
        <v>560.20000000000005</v>
      </c>
    </row>
    <row r="2112" spans="1:2" x14ac:dyDescent="0.3">
      <c r="A2112" s="8">
        <v>40695</v>
      </c>
      <c r="B2112">
        <v>649.9</v>
      </c>
    </row>
    <row r="2113" spans="1:2" x14ac:dyDescent="0.3">
      <c r="A2113" s="8">
        <v>40694</v>
      </c>
      <c r="B2113">
        <v>608.29999999999995</v>
      </c>
    </row>
    <row r="2114" spans="1:2" x14ac:dyDescent="0.3">
      <c r="A2114" s="8">
        <v>40693</v>
      </c>
      <c r="B2114">
        <v>648.20000000000005</v>
      </c>
    </row>
    <row r="2115" spans="1:2" x14ac:dyDescent="0.3">
      <c r="A2115" s="8">
        <v>40690</v>
      </c>
      <c r="B2115">
        <v>610.70000000000005</v>
      </c>
    </row>
    <row r="2116" spans="1:2" x14ac:dyDescent="0.3">
      <c r="A2116" s="8">
        <v>40689</v>
      </c>
      <c r="B2116">
        <v>632.5</v>
      </c>
    </row>
    <row r="2117" spans="1:2" x14ac:dyDescent="0.3">
      <c r="A2117" s="8">
        <v>40688</v>
      </c>
      <c r="B2117">
        <v>706.7</v>
      </c>
    </row>
    <row r="2118" spans="1:2" x14ac:dyDescent="0.3">
      <c r="A2118" s="8">
        <v>40687</v>
      </c>
      <c r="B2118">
        <v>703.8</v>
      </c>
    </row>
    <row r="2119" spans="1:2" x14ac:dyDescent="0.3">
      <c r="A2119" s="8">
        <v>40686</v>
      </c>
      <c r="B2119">
        <v>718.6</v>
      </c>
    </row>
    <row r="2120" spans="1:2" x14ac:dyDescent="0.3">
      <c r="A2120" s="8">
        <v>40683</v>
      </c>
      <c r="B2120">
        <v>747.4</v>
      </c>
    </row>
    <row r="2121" spans="1:2" x14ac:dyDescent="0.3">
      <c r="A2121" s="8">
        <v>40682</v>
      </c>
      <c r="B2121">
        <v>739.1</v>
      </c>
    </row>
    <row r="2122" spans="1:2" x14ac:dyDescent="0.3">
      <c r="A2122" s="8">
        <v>40681</v>
      </c>
      <c r="B2122">
        <v>714.4</v>
      </c>
    </row>
    <row r="2123" spans="1:2" x14ac:dyDescent="0.3">
      <c r="A2123" s="8">
        <v>40680</v>
      </c>
      <c r="B2123">
        <v>728.7</v>
      </c>
    </row>
    <row r="2124" spans="1:2" x14ac:dyDescent="0.3">
      <c r="A2124" s="8">
        <v>40679</v>
      </c>
      <c r="B2124">
        <v>729.2</v>
      </c>
    </row>
    <row r="2125" spans="1:2" x14ac:dyDescent="0.3">
      <c r="A2125" s="8">
        <v>40676</v>
      </c>
      <c r="B2125">
        <v>687.1</v>
      </c>
    </row>
    <row r="2126" spans="1:2" x14ac:dyDescent="0.3">
      <c r="A2126" s="8">
        <v>40675</v>
      </c>
      <c r="B2126">
        <v>705.5</v>
      </c>
    </row>
    <row r="2127" spans="1:2" x14ac:dyDescent="0.3">
      <c r="A2127" s="8">
        <v>40674</v>
      </c>
      <c r="B2127">
        <v>727.7</v>
      </c>
    </row>
    <row r="2128" spans="1:2" x14ac:dyDescent="0.3">
      <c r="A2128" s="8">
        <v>40673</v>
      </c>
      <c r="B2128">
        <v>582.1</v>
      </c>
    </row>
    <row r="2129" spans="1:2" x14ac:dyDescent="0.3">
      <c r="A2129" s="8">
        <v>40669</v>
      </c>
      <c r="B2129">
        <v>657.9</v>
      </c>
    </row>
    <row r="2130" spans="1:2" x14ac:dyDescent="0.3">
      <c r="A2130" s="8">
        <v>40668</v>
      </c>
      <c r="B2130">
        <v>652.29999999999995</v>
      </c>
    </row>
    <row r="2131" spans="1:2" x14ac:dyDescent="0.3">
      <c r="A2131" s="8">
        <v>40667</v>
      </c>
      <c r="B2131">
        <v>720.1</v>
      </c>
    </row>
    <row r="2132" spans="1:2" x14ac:dyDescent="0.3">
      <c r="A2132" s="8">
        <v>40666</v>
      </c>
      <c r="B2132">
        <v>616.4</v>
      </c>
    </row>
    <row r="2133" spans="1:2" x14ac:dyDescent="0.3">
      <c r="A2133" s="8">
        <v>40662</v>
      </c>
      <c r="B2133">
        <v>513.5</v>
      </c>
    </row>
    <row r="2134" spans="1:2" x14ac:dyDescent="0.3">
      <c r="A2134" s="8">
        <v>40661</v>
      </c>
      <c r="B2134">
        <v>621.6</v>
      </c>
    </row>
    <row r="2135" spans="1:2" x14ac:dyDescent="0.3">
      <c r="A2135" s="8">
        <v>40660</v>
      </c>
      <c r="B2135">
        <v>588.5</v>
      </c>
    </row>
    <row r="2136" spans="1:2" x14ac:dyDescent="0.3">
      <c r="A2136" s="8">
        <v>40659</v>
      </c>
      <c r="B2136">
        <v>513.4</v>
      </c>
    </row>
    <row r="2137" spans="1:2" x14ac:dyDescent="0.3">
      <c r="A2137" s="8">
        <v>40658</v>
      </c>
      <c r="B2137">
        <v>603.9</v>
      </c>
    </row>
    <row r="2138" spans="1:2" x14ac:dyDescent="0.3">
      <c r="A2138" s="8">
        <v>40655</v>
      </c>
      <c r="B2138">
        <v>563.1</v>
      </c>
    </row>
    <row r="2139" spans="1:2" x14ac:dyDescent="0.3">
      <c r="A2139" s="8">
        <v>40654</v>
      </c>
      <c r="B2139">
        <v>579.79999999999995</v>
      </c>
    </row>
    <row r="2140" spans="1:2" x14ac:dyDescent="0.3">
      <c r="A2140" s="8">
        <v>40653</v>
      </c>
      <c r="B2140">
        <v>677.9</v>
      </c>
    </row>
    <row r="2141" spans="1:2" x14ac:dyDescent="0.3">
      <c r="A2141" s="8">
        <v>40652</v>
      </c>
      <c r="B2141">
        <v>652</v>
      </c>
    </row>
    <row r="2142" spans="1:2" x14ac:dyDescent="0.3">
      <c r="A2142" s="8">
        <v>40651</v>
      </c>
      <c r="B2142">
        <v>685.2</v>
      </c>
    </row>
    <row r="2143" spans="1:2" x14ac:dyDescent="0.3">
      <c r="A2143" s="8">
        <v>40648</v>
      </c>
      <c r="B2143">
        <v>660</v>
      </c>
    </row>
    <row r="2144" spans="1:2" x14ac:dyDescent="0.3">
      <c r="A2144" s="8">
        <v>40647</v>
      </c>
      <c r="B2144">
        <v>590.5</v>
      </c>
    </row>
    <row r="2145" spans="1:2" x14ac:dyDescent="0.3">
      <c r="A2145" s="8">
        <v>40646</v>
      </c>
      <c r="B2145">
        <v>578.6</v>
      </c>
    </row>
    <row r="2146" spans="1:2" x14ac:dyDescent="0.3">
      <c r="A2146" s="8">
        <v>40645</v>
      </c>
      <c r="B2146">
        <v>592.20000000000005</v>
      </c>
    </row>
    <row r="2147" spans="1:2" x14ac:dyDescent="0.3">
      <c r="A2147" s="8">
        <v>40644</v>
      </c>
      <c r="B2147">
        <v>403.4</v>
      </c>
    </row>
    <row r="2148" spans="1:2" x14ac:dyDescent="0.3">
      <c r="A2148" s="8">
        <v>40641</v>
      </c>
      <c r="B2148">
        <v>572</v>
      </c>
    </row>
    <row r="2149" spans="1:2" x14ac:dyDescent="0.3">
      <c r="A2149" s="8">
        <v>40640</v>
      </c>
      <c r="B2149">
        <v>542.1</v>
      </c>
    </row>
    <row r="2150" spans="1:2" x14ac:dyDescent="0.3">
      <c r="A2150" s="8">
        <v>40639</v>
      </c>
      <c r="B2150">
        <v>513.70000000000005</v>
      </c>
    </row>
    <row r="2151" spans="1:2" x14ac:dyDescent="0.3">
      <c r="A2151" s="8">
        <v>40638</v>
      </c>
      <c r="B2151">
        <v>494</v>
      </c>
    </row>
    <row r="2152" spans="1:2" x14ac:dyDescent="0.3">
      <c r="A2152" s="8">
        <v>40637</v>
      </c>
      <c r="B2152">
        <v>550.29999999999995</v>
      </c>
    </row>
    <row r="2153" spans="1:2" x14ac:dyDescent="0.3">
      <c r="A2153" s="8">
        <v>40634</v>
      </c>
      <c r="B2153">
        <v>597.20000000000005</v>
      </c>
    </row>
    <row r="2154" spans="1:2" x14ac:dyDescent="0.3">
      <c r="A2154" s="8">
        <v>40633</v>
      </c>
      <c r="B2154">
        <v>610.1</v>
      </c>
    </row>
    <row r="2155" spans="1:2" x14ac:dyDescent="0.3">
      <c r="A2155" s="8">
        <v>40632</v>
      </c>
      <c r="B2155">
        <v>573.4</v>
      </c>
    </row>
    <row r="2156" spans="1:2" x14ac:dyDescent="0.3">
      <c r="A2156" s="8">
        <v>40631</v>
      </c>
      <c r="B2156">
        <v>500.3</v>
      </c>
    </row>
    <row r="2157" spans="1:2" x14ac:dyDescent="0.3">
      <c r="A2157" s="8">
        <v>40630</v>
      </c>
      <c r="B2157">
        <v>537</v>
      </c>
    </row>
    <row r="2158" spans="1:2" x14ac:dyDescent="0.3">
      <c r="A2158" s="8">
        <v>40627</v>
      </c>
      <c r="B2158">
        <v>700.1</v>
      </c>
    </row>
    <row r="2159" spans="1:2" x14ac:dyDescent="0.3">
      <c r="A2159" s="8">
        <v>40626</v>
      </c>
      <c r="B2159">
        <v>687.3</v>
      </c>
    </row>
    <row r="2160" spans="1:2" x14ac:dyDescent="0.3">
      <c r="A2160" s="8">
        <v>40625</v>
      </c>
      <c r="B2160">
        <v>765.8</v>
      </c>
    </row>
    <row r="2161" spans="1:2" x14ac:dyDescent="0.3">
      <c r="A2161" s="8">
        <v>40624</v>
      </c>
      <c r="B2161">
        <v>567.9</v>
      </c>
    </row>
    <row r="2162" spans="1:2" x14ac:dyDescent="0.3">
      <c r="A2162" s="8">
        <v>40623</v>
      </c>
      <c r="B2162">
        <v>613.29999999999995</v>
      </c>
    </row>
    <row r="2163" spans="1:2" x14ac:dyDescent="0.3">
      <c r="A2163" s="8">
        <v>40620</v>
      </c>
      <c r="B2163">
        <v>618.70000000000005</v>
      </c>
    </row>
    <row r="2164" spans="1:2" x14ac:dyDescent="0.3">
      <c r="A2164" s="8">
        <v>40619</v>
      </c>
      <c r="B2164">
        <v>483.4</v>
      </c>
    </row>
    <row r="2165" spans="1:2" x14ac:dyDescent="0.3">
      <c r="A2165" s="8">
        <v>40618</v>
      </c>
      <c r="B2165">
        <v>497.6</v>
      </c>
    </row>
    <row r="2166" spans="1:2" x14ac:dyDescent="0.3">
      <c r="A2166" s="8">
        <v>40617</v>
      </c>
      <c r="B2166">
        <v>477</v>
      </c>
    </row>
    <row r="2167" spans="1:2" x14ac:dyDescent="0.3">
      <c r="A2167" s="8">
        <v>40616</v>
      </c>
      <c r="B2167">
        <v>470.7</v>
      </c>
    </row>
    <row r="2168" spans="1:2" x14ac:dyDescent="0.3">
      <c r="A2168" s="8">
        <v>40613</v>
      </c>
      <c r="B2168">
        <v>451.9</v>
      </c>
    </row>
    <row r="2169" spans="1:2" x14ac:dyDescent="0.3">
      <c r="A2169" s="8">
        <v>40612</v>
      </c>
      <c r="B2169">
        <v>698.5</v>
      </c>
    </row>
    <row r="2170" spans="1:2" x14ac:dyDescent="0.3">
      <c r="A2170" s="8">
        <v>40611</v>
      </c>
      <c r="B2170">
        <v>559.6</v>
      </c>
    </row>
    <row r="2171" spans="1:2" x14ac:dyDescent="0.3">
      <c r="A2171" s="8">
        <v>40607</v>
      </c>
      <c r="B2171">
        <v>579.29999999999995</v>
      </c>
    </row>
    <row r="2172" spans="1:2" x14ac:dyDescent="0.3">
      <c r="A2172" s="8">
        <v>40606</v>
      </c>
      <c r="B2172">
        <v>571</v>
      </c>
    </row>
    <row r="2173" spans="1:2" x14ac:dyDescent="0.3">
      <c r="A2173" s="8">
        <v>40605</v>
      </c>
      <c r="B2173">
        <v>456.7</v>
      </c>
    </row>
    <row r="2174" spans="1:2" x14ac:dyDescent="0.3">
      <c r="A2174" s="8">
        <v>40604</v>
      </c>
      <c r="B2174">
        <v>562.20000000000005</v>
      </c>
    </row>
    <row r="2175" spans="1:2" x14ac:dyDescent="0.3">
      <c r="A2175" s="8">
        <v>40603</v>
      </c>
      <c r="B2175">
        <v>633.6</v>
      </c>
    </row>
    <row r="2176" spans="1:2" x14ac:dyDescent="0.3">
      <c r="A2176" s="8">
        <v>40602</v>
      </c>
      <c r="B2176">
        <v>517.70000000000005</v>
      </c>
    </row>
    <row r="2177" spans="1:2" x14ac:dyDescent="0.3">
      <c r="A2177" s="8">
        <v>40599</v>
      </c>
      <c r="B2177">
        <v>634.6</v>
      </c>
    </row>
    <row r="2178" spans="1:2" x14ac:dyDescent="0.3">
      <c r="A2178" s="8">
        <v>40598</v>
      </c>
      <c r="B2178">
        <v>551.9</v>
      </c>
    </row>
    <row r="2179" spans="1:2" x14ac:dyDescent="0.3">
      <c r="A2179" s="8">
        <v>40596</v>
      </c>
      <c r="B2179">
        <v>479.5</v>
      </c>
    </row>
    <row r="2180" spans="1:2" x14ac:dyDescent="0.3">
      <c r="A2180" s="8">
        <v>40595</v>
      </c>
      <c r="B2180">
        <v>517.20000000000005</v>
      </c>
    </row>
    <row r="2181" spans="1:2" x14ac:dyDescent="0.3">
      <c r="A2181" s="8">
        <v>40592</v>
      </c>
      <c r="B2181">
        <v>526.9</v>
      </c>
    </row>
    <row r="2182" spans="1:2" x14ac:dyDescent="0.3">
      <c r="A2182" s="8">
        <v>40591</v>
      </c>
      <c r="B2182">
        <v>638.4</v>
      </c>
    </row>
    <row r="2183" spans="1:2" x14ac:dyDescent="0.3">
      <c r="A2183" s="8">
        <v>40590</v>
      </c>
      <c r="B2183">
        <v>540.29999999999995</v>
      </c>
    </row>
    <row r="2184" spans="1:2" x14ac:dyDescent="0.3">
      <c r="A2184" s="8">
        <v>40589</v>
      </c>
      <c r="B2184">
        <v>482</v>
      </c>
    </row>
    <row r="2185" spans="1:2" x14ac:dyDescent="0.3">
      <c r="A2185" s="8">
        <v>40588</v>
      </c>
      <c r="B2185">
        <v>393.7</v>
      </c>
    </row>
    <row r="2186" spans="1:2" x14ac:dyDescent="0.3">
      <c r="A2186" s="8">
        <v>40585</v>
      </c>
      <c r="B2186">
        <v>420.7</v>
      </c>
    </row>
    <row r="2187" spans="1:2" x14ac:dyDescent="0.3">
      <c r="A2187" s="8">
        <v>40584</v>
      </c>
      <c r="B2187">
        <v>406.9</v>
      </c>
    </row>
    <row r="2188" spans="1:2" x14ac:dyDescent="0.3">
      <c r="A2188" s="8">
        <v>40583</v>
      </c>
      <c r="B2188">
        <v>417.2</v>
      </c>
    </row>
    <row r="2189" spans="1:2" x14ac:dyDescent="0.3">
      <c r="A2189" s="8">
        <v>40582</v>
      </c>
      <c r="B2189">
        <v>426.2</v>
      </c>
    </row>
    <row r="2190" spans="1:2" x14ac:dyDescent="0.3">
      <c r="A2190" s="8">
        <v>40581</v>
      </c>
      <c r="B2190">
        <v>453.8</v>
      </c>
    </row>
    <row r="2191" spans="1:2" x14ac:dyDescent="0.3">
      <c r="A2191" s="8">
        <v>40578</v>
      </c>
      <c r="B2191">
        <v>425.9</v>
      </c>
    </row>
    <row r="2192" spans="1:2" x14ac:dyDescent="0.3">
      <c r="A2192" s="8">
        <v>40577</v>
      </c>
      <c r="B2192">
        <v>423</v>
      </c>
    </row>
    <row r="2193" spans="1:2" x14ac:dyDescent="0.3">
      <c r="A2193" s="8">
        <v>40576</v>
      </c>
      <c r="B2193">
        <v>461.2</v>
      </c>
    </row>
    <row r="2194" spans="1:2" x14ac:dyDescent="0.3">
      <c r="A2194" s="8">
        <v>40575</v>
      </c>
      <c r="B2194">
        <v>543.70000000000005</v>
      </c>
    </row>
    <row r="2195" spans="1:2" x14ac:dyDescent="0.3">
      <c r="A2195" s="8">
        <v>40574</v>
      </c>
      <c r="B2195">
        <v>529.6</v>
      </c>
    </row>
    <row r="2196" spans="1:2" x14ac:dyDescent="0.3">
      <c r="A2196" s="8">
        <v>40571</v>
      </c>
      <c r="B2196">
        <v>531.70000000000005</v>
      </c>
    </row>
    <row r="2197" spans="1:2" x14ac:dyDescent="0.3">
      <c r="A2197" s="8">
        <v>40570</v>
      </c>
      <c r="B2197">
        <v>475.3</v>
      </c>
    </row>
    <row r="2198" spans="1:2" x14ac:dyDescent="0.3">
      <c r="A2198" s="8">
        <v>40569</v>
      </c>
      <c r="B2198">
        <v>514.20000000000005</v>
      </c>
    </row>
    <row r="2199" spans="1:2" x14ac:dyDescent="0.3">
      <c r="A2199" s="8">
        <v>40568</v>
      </c>
      <c r="B2199">
        <v>483</v>
      </c>
    </row>
    <row r="2200" spans="1:2" x14ac:dyDescent="0.3">
      <c r="A2200" s="8">
        <v>40567</v>
      </c>
      <c r="B2200">
        <v>494.7</v>
      </c>
    </row>
    <row r="2201" spans="1:2" x14ac:dyDescent="0.3">
      <c r="A2201" s="8">
        <v>40564</v>
      </c>
      <c r="B2201">
        <v>478.1</v>
      </c>
    </row>
    <row r="2202" spans="1:2" x14ac:dyDescent="0.3">
      <c r="A2202" s="8">
        <v>40563</v>
      </c>
      <c r="B2202">
        <v>601</v>
      </c>
    </row>
    <row r="2203" spans="1:2" x14ac:dyDescent="0.3">
      <c r="A2203" s="8">
        <v>40562</v>
      </c>
      <c r="B2203">
        <v>690.3</v>
      </c>
    </row>
    <row r="2204" spans="1:2" x14ac:dyDescent="0.3">
      <c r="A2204" s="8">
        <v>40561</v>
      </c>
      <c r="B2204">
        <v>642.6</v>
      </c>
    </row>
    <row r="2205" spans="1:2" x14ac:dyDescent="0.3">
      <c r="A2205" s="8">
        <v>40560</v>
      </c>
      <c r="B2205">
        <v>607.20000000000005</v>
      </c>
    </row>
    <row r="2206" spans="1:2" x14ac:dyDescent="0.3">
      <c r="A2206" s="8">
        <v>40557</v>
      </c>
      <c r="B2206">
        <v>693.6</v>
      </c>
    </row>
    <row r="2207" spans="1:2" x14ac:dyDescent="0.3">
      <c r="A2207" s="8">
        <v>40556</v>
      </c>
      <c r="B2207">
        <v>712.8</v>
      </c>
    </row>
    <row r="2208" spans="1:2" x14ac:dyDescent="0.3">
      <c r="A2208" s="8">
        <v>40555</v>
      </c>
      <c r="B2208">
        <v>935.5</v>
      </c>
    </row>
    <row r="2209" spans="1:2" x14ac:dyDescent="0.3">
      <c r="A2209" s="8">
        <v>40554</v>
      </c>
      <c r="B2209">
        <v>992</v>
      </c>
    </row>
    <row r="2210" spans="1:2" x14ac:dyDescent="0.3">
      <c r="A2210" s="8">
        <v>40544</v>
      </c>
      <c r="B2210">
        <v>994.7</v>
      </c>
    </row>
    <row r="2211" spans="1:2" x14ac:dyDescent="0.3">
      <c r="A2211" s="8">
        <v>40543</v>
      </c>
      <c r="B2211">
        <v>888.3</v>
      </c>
    </row>
    <row r="2212" spans="1:2" x14ac:dyDescent="0.3">
      <c r="A2212" s="8">
        <v>40542</v>
      </c>
      <c r="B2212">
        <v>973.8</v>
      </c>
    </row>
    <row r="2213" spans="1:2" x14ac:dyDescent="0.3">
      <c r="A2213" s="8">
        <v>40541</v>
      </c>
      <c r="B2213">
        <v>861.7</v>
      </c>
    </row>
    <row r="2214" spans="1:2" x14ac:dyDescent="0.3">
      <c r="A2214" s="8">
        <v>40540</v>
      </c>
      <c r="B2214">
        <v>747.3</v>
      </c>
    </row>
    <row r="2215" spans="1:2" x14ac:dyDescent="0.3">
      <c r="A2215" s="8">
        <v>40539</v>
      </c>
      <c r="B2215">
        <v>712.7</v>
      </c>
    </row>
    <row r="2216" spans="1:2" x14ac:dyDescent="0.3">
      <c r="A2216" s="8">
        <v>40536</v>
      </c>
      <c r="B2216">
        <v>687.3</v>
      </c>
    </row>
    <row r="2217" spans="1:2" x14ac:dyDescent="0.3">
      <c r="A2217" s="8">
        <v>40535</v>
      </c>
      <c r="B2217">
        <v>668.6</v>
      </c>
    </row>
    <row r="2218" spans="1:2" x14ac:dyDescent="0.3">
      <c r="A2218" s="8">
        <v>40534</v>
      </c>
      <c r="B2218">
        <v>628.9</v>
      </c>
    </row>
    <row r="2219" spans="1:2" x14ac:dyDescent="0.3">
      <c r="A2219" s="8">
        <v>40533</v>
      </c>
      <c r="B2219">
        <v>606.4</v>
      </c>
    </row>
    <row r="2220" spans="1:2" x14ac:dyDescent="0.3">
      <c r="A2220" s="8">
        <v>40532</v>
      </c>
      <c r="B2220">
        <v>600.6</v>
      </c>
    </row>
    <row r="2221" spans="1:2" x14ac:dyDescent="0.3">
      <c r="A2221" s="8">
        <v>40529</v>
      </c>
      <c r="B2221">
        <v>634.9</v>
      </c>
    </row>
    <row r="2222" spans="1:2" x14ac:dyDescent="0.3">
      <c r="A2222" s="8">
        <v>40528</v>
      </c>
      <c r="B2222">
        <v>682.9</v>
      </c>
    </row>
    <row r="2223" spans="1:2" x14ac:dyDescent="0.3">
      <c r="A2223" s="8">
        <v>40527</v>
      </c>
      <c r="B2223">
        <v>469.2</v>
      </c>
    </row>
    <row r="2224" spans="1:2" x14ac:dyDescent="0.3">
      <c r="A2224" s="8">
        <v>40526</v>
      </c>
      <c r="B2224">
        <v>467.1</v>
      </c>
    </row>
    <row r="2225" spans="1:2" x14ac:dyDescent="0.3">
      <c r="A2225" s="8">
        <v>40525</v>
      </c>
      <c r="B2225">
        <v>496.7</v>
      </c>
    </row>
    <row r="2226" spans="1:2" x14ac:dyDescent="0.3">
      <c r="A2226" s="8">
        <v>40522</v>
      </c>
      <c r="B2226">
        <v>487.9</v>
      </c>
    </row>
    <row r="2227" spans="1:2" x14ac:dyDescent="0.3">
      <c r="A2227" s="8">
        <v>40521</v>
      </c>
      <c r="B2227">
        <v>524.79999999999995</v>
      </c>
    </row>
    <row r="2228" spans="1:2" x14ac:dyDescent="0.3">
      <c r="A2228" s="8">
        <v>40520</v>
      </c>
      <c r="B2228">
        <v>499.1</v>
      </c>
    </row>
    <row r="2229" spans="1:2" x14ac:dyDescent="0.3">
      <c r="A2229" s="8">
        <v>40519</v>
      </c>
      <c r="B2229">
        <v>504.9</v>
      </c>
    </row>
    <row r="2230" spans="1:2" x14ac:dyDescent="0.3">
      <c r="A2230" s="8">
        <v>40518</v>
      </c>
      <c r="B2230">
        <v>455</v>
      </c>
    </row>
    <row r="2231" spans="1:2" x14ac:dyDescent="0.3">
      <c r="A2231" s="8">
        <v>40515</v>
      </c>
      <c r="B2231">
        <v>492.3</v>
      </c>
    </row>
    <row r="2232" spans="1:2" x14ac:dyDescent="0.3">
      <c r="A2232" s="8">
        <v>40514</v>
      </c>
      <c r="B2232">
        <v>507.9</v>
      </c>
    </row>
    <row r="2233" spans="1:2" x14ac:dyDescent="0.3">
      <c r="A2233" s="8">
        <v>40513</v>
      </c>
      <c r="B2233">
        <v>599.9</v>
      </c>
    </row>
    <row r="2234" spans="1:2" x14ac:dyDescent="0.3">
      <c r="A2234" s="8">
        <v>40512</v>
      </c>
      <c r="B2234">
        <v>482.6</v>
      </c>
    </row>
    <row r="2235" spans="1:2" x14ac:dyDescent="0.3">
      <c r="A2235" s="8">
        <v>40511</v>
      </c>
      <c r="B2235">
        <v>497.8</v>
      </c>
    </row>
    <row r="2236" spans="1:2" x14ac:dyDescent="0.3">
      <c r="A2236" s="8">
        <v>40508</v>
      </c>
      <c r="B2236">
        <v>516.29999999999995</v>
      </c>
    </row>
    <row r="2237" spans="1:2" x14ac:dyDescent="0.3">
      <c r="A2237" s="8">
        <v>40507</v>
      </c>
      <c r="B2237">
        <v>608.5</v>
      </c>
    </row>
    <row r="2238" spans="1:2" x14ac:dyDescent="0.3">
      <c r="A2238" s="8">
        <v>40506</v>
      </c>
      <c r="B2238">
        <v>550.29999999999995</v>
      </c>
    </row>
    <row r="2239" spans="1:2" x14ac:dyDescent="0.3">
      <c r="A2239" s="8">
        <v>40505</v>
      </c>
      <c r="B2239">
        <v>533.20000000000005</v>
      </c>
    </row>
    <row r="2240" spans="1:2" x14ac:dyDescent="0.3">
      <c r="A2240" s="8">
        <v>40504</v>
      </c>
      <c r="B2240">
        <v>494.2</v>
      </c>
    </row>
    <row r="2241" spans="1:2" x14ac:dyDescent="0.3">
      <c r="A2241" s="8">
        <v>40501</v>
      </c>
      <c r="B2241">
        <v>486.9</v>
      </c>
    </row>
    <row r="2242" spans="1:2" x14ac:dyDescent="0.3">
      <c r="A2242" s="8">
        <v>40500</v>
      </c>
      <c r="B2242">
        <v>556.6</v>
      </c>
    </row>
    <row r="2243" spans="1:2" x14ac:dyDescent="0.3">
      <c r="A2243" s="8">
        <v>40499</v>
      </c>
      <c r="B2243">
        <v>556.20000000000005</v>
      </c>
    </row>
    <row r="2244" spans="1:2" x14ac:dyDescent="0.3">
      <c r="A2244" s="8">
        <v>40498</v>
      </c>
      <c r="B2244">
        <v>551.1</v>
      </c>
    </row>
    <row r="2245" spans="1:2" x14ac:dyDescent="0.3">
      <c r="A2245" s="8">
        <v>40497</v>
      </c>
      <c r="B2245">
        <v>547.1</v>
      </c>
    </row>
    <row r="2246" spans="1:2" x14ac:dyDescent="0.3">
      <c r="A2246" s="8">
        <v>40495</v>
      </c>
      <c r="B2246">
        <v>564.6</v>
      </c>
    </row>
    <row r="2247" spans="1:2" x14ac:dyDescent="0.3">
      <c r="A2247" s="8">
        <v>40494</v>
      </c>
      <c r="B2247">
        <v>601.6</v>
      </c>
    </row>
    <row r="2248" spans="1:2" x14ac:dyDescent="0.3">
      <c r="A2248" s="8">
        <v>40493</v>
      </c>
      <c r="B2248">
        <v>609.29999999999995</v>
      </c>
    </row>
    <row r="2249" spans="1:2" x14ac:dyDescent="0.3">
      <c r="A2249" s="8">
        <v>40492</v>
      </c>
      <c r="B2249">
        <v>537.9</v>
      </c>
    </row>
    <row r="2250" spans="1:2" x14ac:dyDescent="0.3">
      <c r="A2250" s="8">
        <v>40491</v>
      </c>
      <c r="B2250">
        <v>575.29999999999995</v>
      </c>
    </row>
    <row r="2251" spans="1:2" x14ac:dyDescent="0.3">
      <c r="A2251" s="8">
        <v>40490</v>
      </c>
      <c r="B2251">
        <v>437.8</v>
      </c>
    </row>
    <row r="2252" spans="1:2" x14ac:dyDescent="0.3">
      <c r="A2252" s="8">
        <v>40485</v>
      </c>
      <c r="B2252">
        <v>510.6</v>
      </c>
    </row>
    <row r="2253" spans="1:2" x14ac:dyDescent="0.3">
      <c r="A2253" s="8">
        <v>40484</v>
      </c>
      <c r="B2253">
        <v>531.9</v>
      </c>
    </row>
    <row r="2254" spans="1:2" x14ac:dyDescent="0.3">
      <c r="A2254" s="8">
        <v>40483</v>
      </c>
      <c r="B2254">
        <v>585.5</v>
      </c>
    </row>
    <row r="2255" spans="1:2" x14ac:dyDescent="0.3">
      <c r="A2255" s="8">
        <v>40480</v>
      </c>
      <c r="B2255">
        <v>531.9</v>
      </c>
    </row>
    <row r="2256" spans="1:2" x14ac:dyDescent="0.3">
      <c r="A2256" s="8">
        <v>40479</v>
      </c>
      <c r="B2256">
        <v>615.1</v>
      </c>
    </row>
    <row r="2257" spans="1:2" x14ac:dyDescent="0.3">
      <c r="A2257" s="8">
        <v>40478</v>
      </c>
      <c r="B2257">
        <v>579.79999999999995</v>
      </c>
    </row>
    <row r="2258" spans="1:2" x14ac:dyDescent="0.3">
      <c r="A2258" s="8">
        <v>40477</v>
      </c>
      <c r="B2258">
        <v>478.2</v>
      </c>
    </row>
    <row r="2259" spans="1:2" x14ac:dyDescent="0.3">
      <c r="A2259" s="8">
        <v>40476</v>
      </c>
      <c r="B2259">
        <v>553.79999999999995</v>
      </c>
    </row>
    <row r="2260" spans="1:2" x14ac:dyDescent="0.3">
      <c r="A2260" s="8">
        <v>40473</v>
      </c>
      <c r="B2260">
        <v>532.20000000000005</v>
      </c>
    </row>
    <row r="2261" spans="1:2" x14ac:dyDescent="0.3">
      <c r="A2261" s="8">
        <v>40472</v>
      </c>
      <c r="B2261">
        <v>472.8</v>
      </c>
    </row>
    <row r="2262" spans="1:2" x14ac:dyDescent="0.3">
      <c r="A2262" s="8">
        <v>40471</v>
      </c>
      <c r="B2262">
        <v>583.70000000000005</v>
      </c>
    </row>
    <row r="2263" spans="1:2" x14ac:dyDescent="0.3">
      <c r="A2263" s="8">
        <v>40470</v>
      </c>
      <c r="B2263">
        <v>521.5</v>
      </c>
    </row>
    <row r="2264" spans="1:2" x14ac:dyDescent="0.3">
      <c r="A2264" s="8">
        <v>40469</v>
      </c>
      <c r="B2264">
        <v>478.3</v>
      </c>
    </row>
    <row r="2265" spans="1:2" x14ac:dyDescent="0.3">
      <c r="A2265" s="8">
        <v>40466</v>
      </c>
      <c r="B2265">
        <v>483.7</v>
      </c>
    </row>
    <row r="2266" spans="1:2" x14ac:dyDescent="0.3">
      <c r="A2266" s="8">
        <v>40465</v>
      </c>
      <c r="B2266">
        <v>468.1</v>
      </c>
    </row>
    <row r="2267" spans="1:2" x14ac:dyDescent="0.3">
      <c r="A2267" s="8">
        <v>40464</v>
      </c>
      <c r="B2267">
        <v>515.1</v>
      </c>
    </row>
    <row r="2268" spans="1:2" x14ac:dyDescent="0.3">
      <c r="A2268" s="8">
        <v>40463</v>
      </c>
      <c r="B2268">
        <v>494.2</v>
      </c>
    </row>
    <row r="2269" spans="1:2" x14ac:dyDescent="0.3">
      <c r="A2269" s="8">
        <v>40462</v>
      </c>
      <c r="B2269">
        <v>437.3</v>
      </c>
    </row>
    <row r="2270" spans="1:2" x14ac:dyDescent="0.3">
      <c r="A2270" s="8">
        <v>40459</v>
      </c>
      <c r="B2270">
        <v>533.6</v>
      </c>
    </row>
    <row r="2271" spans="1:2" x14ac:dyDescent="0.3">
      <c r="A2271" s="8">
        <v>40458</v>
      </c>
      <c r="B2271">
        <v>486.9</v>
      </c>
    </row>
    <row r="2272" spans="1:2" x14ac:dyDescent="0.3">
      <c r="A2272" s="8">
        <v>40457</v>
      </c>
      <c r="B2272">
        <v>467.2</v>
      </c>
    </row>
    <row r="2273" spans="1:2" x14ac:dyDescent="0.3">
      <c r="A2273" s="8">
        <v>40456</v>
      </c>
      <c r="B2273">
        <v>480.9</v>
      </c>
    </row>
    <row r="2274" spans="1:2" x14ac:dyDescent="0.3">
      <c r="A2274" s="8">
        <v>40455</v>
      </c>
      <c r="B2274">
        <v>542.4</v>
      </c>
    </row>
    <row r="2275" spans="1:2" x14ac:dyDescent="0.3">
      <c r="A2275" s="8">
        <v>40452</v>
      </c>
      <c r="B2275">
        <v>590</v>
      </c>
    </row>
    <row r="2276" spans="1:2" x14ac:dyDescent="0.3">
      <c r="A2276" s="8">
        <v>40451</v>
      </c>
      <c r="B2276">
        <v>638.70000000000005</v>
      </c>
    </row>
    <row r="2277" spans="1:2" x14ac:dyDescent="0.3">
      <c r="A2277" s="8">
        <v>40450</v>
      </c>
      <c r="B2277">
        <v>537.79999999999995</v>
      </c>
    </row>
    <row r="2278" spans="1:2" x14ac:dyDescent="0.3">
      <c r="A2278" s="8">
        <v>40449</v>
      </c>
      <c r="B2278">
        <v>509</v>
      </c>
    </row>
    <row r="2279" spans="1:2" x14ac:dyDescent="0.3">
      <c r="A2279" s="8">
        <v>40448</v>
      </c>
      <c r="B2279">
        <v>555</v>
      </c>
    </row>
    <row r="2280" spans="1:2" x14ac:dyDescent="0.3">
      <c r="A2280" s="8">
        <v>40445</v>
      </c>
      <c r="B2280">
        <v>542</v>
      </c>
    </row>
    <row r="2281" spans="1:2" x14ac:dyDescent="0.3">
      <c r="A2281" s="8">
        <v>40444</v>
      </c>
      <c r="B2281">
        <v>511.8</v>
      </c>
    </row>
    <row r="2282" spans="1:2" x14ac:dyDescent="0.3">
      <c r="A2282" s="8">
        <v>40443</v>
      </c>
      <c r="B2282">
        <v>449.7</v>
      </c>
    </row>
    <row r="2283" spans="1:2" x14ac:dyDescent="0.3">
      <c r="A2283" s="8">
        <v>40442</v>
      </c>
      <c r="B2283">
        <v>444.2</v>
      </c>
    </row>
    <row r="2284" spans="1:2" x14ac:dyDescent="0.3">
      <c r="A2284" s="8">
        <v>40441</v>
      </c>
      <c r="B2284">
        <v>475.1</v>
      </c>
    </row>
    <row r="2285" spans="1:2" x14ac:dyDescent="0.3">
      <c r="A2285" s="8">
        <v>40438</v>
      </c>
      <c r="B2285">
        <v>589</v>
      </c>
    </row>
    <row r="2286" spans="1:2" x14ac:dyDescent="0.3">
      <c r="A2286" s="8">
        <v>40437</v>
      </c>
      <c r="B2286">
        <v>591.4</v>
      </c>
    </row>
    <row r="2287" spans="1:2" x14ac:dyDescent="0.3">
      <c r="A2287" s="8">
        <v>40436</v>
      </c>
      <c r="B2287">
        <v>448.1</v>
      </c>
    </row>
    <row r="2288" spans="1:2" x14ac:dyDescent="0.3">
      <c r="A2288" s="8">
        <v>40435</v>
      </c>
      <c r="B2288">
        <v>416.7</v>
      </c>
    </row>
    <row r="2289" spans="1:2" x14ac:dyDescent="0.3">
      <c r="A2289" s="8">
        <v>40434</v>
      </c>
      <c r="B2289">
        <v>416.6</v>
      </c>
    </row>
    <row r="2290" spans="1:2" x14ac:dyDescent="0.3">
      <c r="A2290" s="8">
        <v>40431</v>
      </c>
      <c r="B2290">
        <v>449.3</v>
      </c>
    </row>
    <row r="2291" spans="1:2" x14ac:dyDescent="0.3">
      <c r="A2291" s="8">
        <v>40430</v>
      </c>
      <c r="B2291">
        <v>483.3</v>
      </c>
    </row>
    <row r="2292" spans="1:2" x14ac:dyDescent="0.3">
      <c r="A2292" s="8">
        <v>40429</v>
      </c>
      <c r="B2292">
        <v>529.70000000000005</v>
      </c>
    </row>
    <row r="2293" spans="1:2" x14ac:dyDescent="0.3">
      <c r="A2293" s="8">
        <v>40428</v>
      </c>
      <c r="B2293">
        <v>505</v>
      </c>
    </row>
    <row r="2294" spans="1:2" x14ac:dyDescent="0.3">
      <c r="A2294" s="8">
        <v>40427</v>
      </c>
      <c r="B2294">
        <v>442.3</v>
      </c>
    </row>
    <row r="2295" spans="1:2" x14ac:dyDescent="0.3">
      <c r="A2295" s="8">
        <v>40424</v>
      </c>
      <c r="B2295">
        <v>494.3</v>
      </c>
    </row>
    <row r="2296" spans="1:2" x14ac:dyDescent="0.3">
      <c r="A2296" s="8">
        <v>40423</v>
      </c>
      <c r="B2296">
        <v>486.7</v>
      </c>
    </row>
    <row r="2297" spans="1:2" x14ac:dyDescent="0.3">
      <c r="A2297" s="8">
        <v>40422</v>
      </c>
      <c r="B2297">
        <v>558.1</v>
      </c>
    </row>
    <row r="2298" spans="1:2" x14ac:dyDescent="0.3">
      <c r="A2298" s="8">
        <v>40421</v>
      </c>
      <c r="B2298">
        <v>518.70000000000005</v>
      </c>
    </row>
    <row r="2299" spans="1:2" x14ac:dyDescent="0.3">
      <c r="A2299" s="8">
        <v>40420</v>
      </c>
      <c r="B2299">
        <v>510.4</v>
      </c>
    </row>
    <row r="2300" spans="1:2" x14ac:dyDescent="0.3">
      <c r="A2300" s="8">
        <v>40417</v>
      </c>
      <c r="B2300">
        <v>578.6</v>
      </c>
    </row>
    <row r="2301" spans="1:2" x14ac:dyDescent="0.3">
      <c r="A2301" s="8">
        <v>40416</v>
      </c>
      <c r="B2301">
        <v>557.9</v>
      </c>
    </row>
    <row r="2302" spans="1:2" x14ac:dyDescent="0.3">
      <c r="A2302" s="8">
        <v>40415</v>
      </c>
      <c r="B2302">
        <v>595.9</v>
      </c>
    </row>
    <row r="2303" spans="1:2" x14ac:dyDescent="0.3">
      <c r="A2303" s="8">
        <v>40414</v>
      </c>
      <c r="B2303">
        <v>495.2</v>
      </c>
    </row>
    <row r="2304" spans="1:2" x14ac:dyDescent="0.3">
      <c r="A2304" s="8">
        <v>40413</v>
      </c>
      <c r="B2304">
        <v>474</v>
      </c>
    </row>
    <row r="2305" spans="1:2" x14ac:dyDescent="0.3">
      <c r="A2305" s="8">
        <v>40410</v>
      </c>
      <c r="B2305">
        <v>587.29999999999995</v>
      </c>
    </row>
    <row r="2306" spans="1:2" x14ac:dyDescent="0.3">
      <c r="A2306" s="8">
        <v>40409</v>
      </c>
      <c r="B2306">
        <v>482.2</v>
      </c>
    </row>
    <row r="2307" spans="1:2" x14ac:dyDescent="0.3">
      <c r="A2307" s="8">
        <v>40408</v>
      </c>
      <c r="B2307">
        <v>505.6</v>
      </c>
    </row>
    <row r="2308" spans="1:2" x14ac:dyDescent="0.3">
      <c r="A2308" s="8">
        <v>40407</v>
      </c>
      <c r="B2308">
        <v>455.4</v>
      </c>
    </row>
    <row r="2309" spans="1:2" x14ac:dyDescent="0.3">
      <c r="A2309" s="8">
        <v>40406</v>
      </c>
      <c r="B2309">
        <v>392.5</v>
      </c>
    </row>
    <row r="2310" spans="1:2" x14ac:dyDescent="0.3">
      <c r="A2310" s="8">
        <v>40403</v>
      </c>
      <c r="B2310">
        <v>470.2</v>
      </c>
    </row>
    <row r="2311" spans="1:2" x14ac:dyDescent="0.3">
      <c r="A2311" s="8">
        <v>40402</v>
      </c>
      <c r="B2311">
        <v>478.8</v>
      </c>
    </row>
    <row r="2312" spans="1:2" x14ac:dyDescent="0.3">
      <c r="A2312" s="8">
        <v>40401</v>
      </c>
      <c r="B2312">
        <v>482.6</v>
      </c>
    </row>
    <row r="2313" spans="1:2" x14ac:dyDescent="0.3">
      <c r="A2313" s="8">
        <v>40400</v>
      </c>
      <c r="B2313">
        <v>549.29999999999995</v>
      </c>
    </row>
    <row r="2314" spans="1:2" x14ac:dyDescent="0.3">
      <c r="A2314" s="8">
        <v>40399</v>
      </c>
      <c r="B2314">
        <v>546</v>
      </c>
    </row>
    <row r="2315" spans="1:2" x14ac:dyDescent="0.3">
      <c r="A2315" s="8">
        <v>40396</v>
      </c>
      <c r="B2315">
        <v>570</v>
      </c>
    </row>
    <row r="2316" spans="1:2" x14ac:dyDescent="0.3">
      <c r="A2316" s="8">
        <v>40395</v>
      </c>
      <c r="B2316">
        <v>550.29999999999995</v>
      </c>
    </row>
    <row r="2317" spans="1:2" x14ac:dyDescent="0.3">
      <c r="A2317" s="8">
        <v>40394</v>
      </c>
      <c r="B2317">
        <v>605.1</v>
      </c>
    </row>
    <row r="2318" spans="1:2" x14ac:dyDescent="0.3">
      <c r="A2318" s="8">
        <v>40393</v>
      </c>
      <c r="B2318">
        <v>559.1</v>
      </c>
    </row>
    <row r="2319" spans="1:2" x14ac:dyDescent="0.3">
      <c r="A2319" s="8">
        <v>40392</v>
      </c>
      <c r="B2319">
        <v>605.20000000000005</v>
      </c>
    </row>
    <row r="2320" spans="1:2" x14ac:dyDescent="0.3">
      <c r="A2320" s="8">
        <v>40389</v>
      </c>
      <c r="B2320">
        <v>567.1</v>
      </c>
    </row>
    <row r="2321" spans="1:2" x14ac:dyDescent="0.3">
      <c r="A2321" s="8">
        <v>40388</v>
      </c>
      <c r="B2321">
        <v>434.7</v>
      </c>
    </row>
    <row r="2322" spans="1:2" x14ac:dyDescent="0.3">
      <c r="A2322" s="8">
        <v>40387</v>
      </c>
      <c r="B2322">
        <v>455.8</v>
      </c>
    </row>
    <row r="2323" spans="1:2" x14ac:dyDescent="0.3">
      <c r="A2323" s="8">
        <v>40386</v>
      </c>
      <c r="B2323">
        <v>403.5</v>
      </c>
    </row>
    <row r="2324" spans="1:2" x14ac:dyDescent="0.3">
      <c r="A2324" s="8">
        <v>40385</v>
      </c>
      <c r="B2324">
        <v>458.9</v>
      </c>
    </row>
    <row r="2325" spans="1:2" x14ac:dyDescent="0.3">
      <c r="A2325" s="8">
        <v>40382</v>
      </c>
      <c r="B2325">
        <v>497.9</v>
      </c>
    </row>
    <row r="2326" spans="1:2" x14ac:dyDescent="0.3">
      <c r="A2326" s="8">
        <v>40381</v>
      </c>
      <c r="B2326">
        <v>434.5</v>
      </c>
    </row>
    <row r="2327" spans="1:2" x14ac:dyDescent="0.3">
      <c r="A2327" s="8">
        <v>40380</v>
      </c>
      <c r="B2327">
        <v>409.7</v>
      </c>
    </row>
    <row r="2328" spans="1:2" x14ac:dyDescent="0.3">
      <c r="A2328" s="8">
        <v>40379</v>
      </c>
      <c r="B2328">
        <v>495.5</v>
      </c>
    </row>
    <row r="2329" spans="1:2" x14ac:dyDescent="0.3">
      <c r="A2329" s="8">
        <v>40378</v>
      </c>
      <c r="B2329">
        <v>479.7</v>
      </c>
    </row>
    <row r="2330" spans="1:2" x14ac:dyDescent="0.3">
      <c r="A2330" s="8">
        <v>40375</v>
      </c>
      <c r="B2330">
        <v>456.7</v>
      </c>
    </row>
    <row r="2331" spans="1:2" x14ac:dyDescent="0.3">
      <c r="A2331" s="8">
        <v>40374</v>
      </c>
      <c r="B2331">
        <v>427.1</v>
      </c>
    </row>
    <row r="2332" spans="1:2" x14ac:dyDescent="0.3">
      <c r="A2332" s="8">
        <v>40373</v>
      </c>
      <c r="B2332">
        <v>457.7</v>
      </c>
    </row>
    <row r="2333" spans="1:2" x14ac:dyDescent="0.3">
      <c r="A2333" s="8">
        <v>40372</v>
      </c>
      <c r="B2333">
        <v>461.3</v>
      </c>
    </row>
    <row r="2334" spans="1:2" x14ac:dyDescent="0.3">
      <c r="A2334" s="8">
        <v>40371</v>
      </c>
      <c r="B2334">
        <v>397.3</v>
      </c>
    </row>
    <row r="2335" spans="1:2" x14ac:dyDescent="0.3">
      <c r="A2335" s="8">
        <v>40368</v>
      </c>
      <c r="B2335">
        <v>570</v>
      </c>
    </row>
    <row r="2336" spans="1:2" x14ac:dyDescent="0.3">
      <c r="A2336" s="8">
        <v>40367</v>
      </c>
      <c r="B2336">
        <v>633.1</v>
      </c>
    </row>
    <row r="2337" spans="1:2" x14ac:dyDescent="0.3">
      <c r="A2337" s="8">
        <v>40366</v>
      </c>
      <c r="B2337">
        <v>600</v>
      </c>
    </row>
    <row r="2338" spans="1:2" x14ac:dyDescent="0.3">
      <c r="A2338" s="8">
        <v>40365</v>
      </c>
      <c r="B2338">
        <v>534.29999999999995</v>
      </c>
    </row>
    <row r="2339" spans="1:2" x14ac:dyDescent="0.3">
      <c r="A2339" s="8">
        <v>40364</v>
      </c>
      <c r="B2339">
        <v>527.70000000000005</v>
      </c>
    </row>
    <row r="2340" spans="1:2" x14ac:dyDescent="0.3">
      <c r="A2340" s="8">
        <v>40361</v>
      </c>
      <c r="B2340">
        <v>572.1</v>
      </c>
    </row>
    <row r="2341" spans="1:2" x14ac:dyDescent="0.3">
      <c r="A2341" s="8">
        <v>40360</v>
      </c>
      <c r="B2341">
        <v>603.6</v>
      </c>
    </row>
    <row r="2342" spans="1:2" x14ac:dyDescent="0.3">
      <c r="A2342" s="8">
        <v>40359</v>
      </c>
      <c r="B2342">
        <v>583.9</v>
      </c>
    </row>
    <row r="2343" spans="1:2" x14ac:dyDescent="0.3">
      <c r="A2343" s="8">
        <v>40358</v>
      </c>
      <c r="B2343">
        <v>458.1</v>
      </c>
    </row>
    <row r="2344" spans="1:2" x14ac:dyDescent="0.3">
      <c r="A2344" s="8">
        <v>40357</v>
      </c>
      <c r="B2344">
        <v>434.9</v>
      </c>
    </row>
    <row r="2345" spans="1:2" x14ac:dyDescent="0.3">
      <c r="A2345" s="8">
        <v>40354</v>
      </c>
      <c r="B2345">
        <v>527.29999999999995</v>
      </c>
    </row>
    <row r="2346" spans="1:2" x14ac:dyDescent="0.3">
      <c r="A2346" s="8">
        <v>40353</v>
      </c>
      <c r="B2346">
        <v>499.7</v>
      </c>
    </row>
    <row r="2347" spans="1:2" x14ac:dyDescent="0.3">
      <c r="A2347" s="8">
        <v>40352</v>
      </c>
      <c r="B2347">
        <v>497.1</v>
      </c>
    </row>
    <row r="2348" spans="1:2" x14ac:dyDescent="0.3">
      <c r="A2348" s="8">
        <v>40351</v>
      </c>
      <c r="B2348">
        <v>498.6</v>
      </c>
    </row>
    <row r="2349" spans="1:2" x14ac:dyDescent="0.3">
      <c r="A2349" s="8">
        <v>40350</v>
      </c>
      <c r="B2349">
        <v>500.6</v>
      </c>
    </row>
    <row r="2350" spans="1:2" x14ac:dyDescent="0.3">
      <c r="A2350" s="8">
        <v>40347</v>
      </c>
      <c r="B2350">
        <v>530.6</v>
      </c>
    </row>
    <row r="2351" spans="1:2" x14ac:dyDescent="0.3">
      <c r="A2351" s="8">
        <v>40346</v>
      </c>
      <c r="B2351">
        <v>506.1</v>
      </c>
    </row>
    <row r="2352" spans="1:2" x14ac:dyDescent="0.3">
      <c r="A2352" s="8">
        <v>40345</v>
      </c>
      <c r="B2352">
        <v>536.5</v>
      </c>
    </row>
    <row r="2353" spans="1:2" x14ac:dyDescent="0.3">
      <c r="A2353" s="8">
        <v>40344</v>
      </c>
      <c r="B2353">
        <v>841.9</v>
      </c>
    </row>
    <row r="2354" spans="1:2" x14ac:dyDescent="0.3">
      <c r="A2354" s="8">
        <v>40340</v>
      </c>
      <c r="B2354">
        <v>845.7</v>
      </c>
    </row>
    <row r="2355" spans="1:2" x14ac:dyDescent="0.3">
      <c r="A2355" s="8">
        <v>40339</v>
      </c>
      <c r="B2355">
        <v>417.5</v>
      </c>
    </row>
    <row r="2356" spans="1:2" x14ac:dyDescent="0.3">
      <c r="A2356" s="8">
        <v>40338</v>
      </c>
      <c r="B2356">
        <v>479.1</v>
      </c>
    </row>
    <row r="2357" spans="1:2" x14ac:dyDescent="0.3">
      <c r="A2357" s="8">
        <v>40337</v>
      </c>
      <c r="B2357">
        <v>513.9</v>
      </c>
    </row>
    <row r="2358" spans="1:2" x14ac:dyDescent="0.3">
      <c r="A2358" s="8">
        <v>40336</v>
      </c>
      <c r="B2358">
        <v>550.20000000000005</v>
      </c>
    </row>
    <row r="2359" spans="1:2" x14ac:dyDescent="0.3">
      <c r="A2359" s="8">
        <v>40333</v>
      </c>
      <c r="B2359">
        <v>513.79999999999995</v>
      </c>
    </row>
    <row r="2360" spans="1:2" x14ac:dyDescent="0.3">
      <c r="A2360" s="8">
        <v>40332</v>
      </c>
      <c r="B2360">
        <v>435.7</v>
      </c>
    </row>
    <row r="2361" spans="1:2" x14ac:dyDescent="0.3">
      <c r="A2361" s="8">
        <v>40331</v>
      </c>
      <c r="B2361">
        <v>478.6</v>
      </c>
    </row>
    <row r="2362" spans="1:2" x14ac:dyDescent="0.3">
      <c r="A2362" s="8">
        <v>40330</v>
      </c>
      <c r="B2362">
        <v>539.4</v>
      </c>
    </row>
    <row r="2363" spans="1:2" x14ac:dyDescent="0.3">
      <c r="A2363" s="8">
        <v>40329</v>
      </c>
      <c r="B2363">
        <v>500.5</v>
      </c>
    </row>
    <row r="2364" spans="1:2" x14ac:dyDescent="0.3">
      <c r="A2364" s="8">
        <v>40326</v>
      </c>
      <c r="B2364">
        <v>466.8</v>
      </c>
    </row>
    <row r="2365" spans="1:2" x14ac:dyDescent="0.3">
      <c r="A2365" s="8">
        <v>40325</v>
      </c>
      <c r="B2365">
        <v>475.5</v>
      </c>
    </row>
    <row r="2366" spans="1:2" x14ac:dyDescent="0.3">
      <c r="A2366" s="8">
        <v>40324</v>
      </c>
      <c r="B2366">
        <v>455</v>
      </c>
    </row>
    <row r="2367" spans="1:2" x14ac:dyDescent="0.3">
      <c r="A2367" s="8">
        <v>40323</v>
      </c>
      <c r="B2367">
        <v>513.70000000000005</v>
      </c>
    </row>
    <row r="2368" spans="1:2" x14ac:dyDescent="0.3">
      <c r="A2368" s="8">
        <v>40322</v>
      </c>
      <c r="B2368">
        <v>569.70000000000005</v>
      </c>
    </row>
    <row r="2369" spans="1:2" x14ac:dyDescent="0.3">
      <c r="A2369" s="8">
        <v>40319</v>
      </c>
      <c r="B2369">
        <v>481.4</v>
      </c>
    </row>
    <row r="2370" spans="1:2" x14ac:dyDescent="0.3">
      <c r="A2370" s="8">
        <v>40318</v>
      </c>
      <c r="B2370">
        <v>516.20000000000005</v>
      </c>
    </row>
    <row r="2371" spans="1:2" x14ac:dyDescent="0.3">
      <c r="A2371" s="8">
        <v>40317</v>
      </c>
      <c r="B2371">
        <v>632</v>
      </c>
    </row>
    <row r="2372" spans="1:2" x14ac:dyDescent="0.3">
      <c r="A2372" s="8">
        <v>40316</v>
      </c>
      <c r="B2372">
        <v>474.5</v>
      </c>
    </row>
    <row r="2373" spans="1:2" x14ac:dyDescent="0.3">
      <c r="A2373" s="8">
        <v>40315</v>
      </c>
      <c r="B2373">
        <v>487.6</v>
      </c>
    </row>
    <row r="2374" spans="1:2" x14ac:dyDescent="0.3">
      <c r="A2374" s="8">
        <v>40312</v>
      </c>
      <c r="B2374">
        <v>487.9</v>
      </c>
    </row>
    <row r="2375" spans="1:2" x14ac:dyDescent="0.3">
      <c r="A2375" s="8">
        <v>40311</v>
      </c>
      <c r="B2375">
        <v>476.5</v>
      </c>
    </row>
    <row r="2376" spans="1:2" x14ac:dyDescent="0.3">
      <c r="A2376" s="8">
        <v>40310</v>
      </c>
      <c r="B2376">
        <v>476.7</v>
      </c>
    </row>
    <row r="2377" spans="1:2" x14ac:dyDescent="0.3">
      <c r="A2377" s="8">
        <v>40309</v>
      </c>
      <c r="B2377">
        <v>456.6</v>
      </c>
    </row>
    <row r="2378" spans="1:2" x14ac:dyDescent="0.3">
      <c r="A2378" s="8">
        <v>40305</v>
      </c>
      <c r="B2378">
        <v>617</v>
      </c>
    </row>
    <row r="2379" spans="1:2" x14ac:dyDescent="0.3">
      <c r="A2379" s="8">
        <v>40304</v>
      </c>
      <c r="B2379">
        <v>672.7</v>
      </c>
    </row>
    <row r="2380" spans="1:2" x14ac:dyDescent="0.3">
      <c r="A2380" s="8">
        <v>40303</v>
      </c>
      <c r="B2380">
        <v>659.9</v>
      </c>
    </row>
    <row r="2381" spans="1:2" x14ac:dyDescent="0.3">
      <c r="A2381" s="8">
        <v>40302</v>
      </c>
      <c r="B2381">
        <v>554.79999999999995</v>
      </c>
    </row>
    <row r="2382" spans="1:2" x14ac:dyDescent="0.3">
      <c r="A2382" s="8">
        <v>40298</v>
      </c>
      <c r="B2382">
        <v>513.9</v>
      </c>
    </row>
    <row r="2383" spans="1:2" x14ac:dyDescent="0.3">
      <c r="A2383" s="8">
        <v>40297</v>
      </c>
      <c r="B2383">
        <v>469.2</v>
      </c>
    </row>
    <row r="2384" spans="1:2" x14ac:dyDescent="0.3">
      <c r="A2384" s="8">
        <v>40296</v>
      </c>
      <c r="B2384">
        <v>618</v>
      </c>
    </row>
    <row r="2385" spans="1:2" x14ac:dyDescent="0.3">
      <c r="A2385" s="8">
        <v>40295</v>
      </c>
      <c r="B2385">
        <v>552.1</v>
      </c>
    </row>
    <row r="2386" spans="1:2" x14ac:dyDescent="0.3">
      <c r="A2386" s="8">
        <v>40294</v>
      </c>
      <c r="B2386">
        <v>511.1</v>
      </c>
    </row>
    <row r="2387" spans="1:2" x14ac:dyDescent="0.3">
      <c r="A2387" s="8">
        <v>40291</v>
      </c>
      <c r="B2387">
        <v>469.8</v>
      </c>
    </row>
    <row r="2388" spans="1:2" x14ac:dyDescent="0.3">
      <c r="A2388" s="8">
        <v>40290</v>
      </c>
      <c r="B2388">
        <v>506.9</v>
      </c>
    </row>
    <row r="2389" spans="1:2" x14ac:dyDescent="0.3">
      <c r="A2389" s="8">
        <v>40289</v>
      </c>
      <c r="B2389">
        <v>410.6</v>
      </c>
    </row>
    <row r="2390" spans="1:2" x14ac:dyDescent="0.3">
      <c r="A2390" s="8">
        <v>40288</v>
      </c>
      <c r="B2390">
        <v>489</v>
      </c>
    </row>
    <row r="2391" spans="1:2" x14ac:dyDescent="0.3">
      <c r="A2391" s="8">
        <v>40287</v>
      </c>
      <c r="B2391">
        <v>477.1</v>
      </c>
    </row>
    <row r="2392" spans="1:2" x14ac:dyDescent="0.3">
      <c r="A2392" s="8">
        <v>40284</v>
      </c>
      <c r="B2392">
        <v>428.5</v>
      </c>
    </row>
    <row r="2393" spans="1:2" x14ac:dyDescent="0.3">
      <c r="A2393" s="8">
        <v>40283</v>
      </c>
      <c r="B2393">
        <v>430.7</v>
      </c>
    </row>
    <row r="2394" spans="1:2" x14ac:dyDescent="0.3">
      <c r="A2394" s="8">
        <v>40282</v>
      </c>
      <c r="B2394">
        <v>439.8</v>
      </c>
    </row>
    <row r="2395" spans="1:2" x14ac:dyDescent="0.3">
      <c r="A2395" s="8">
        <v>40281</v>
      </c>
      <c r="B2395">
        <v>422.4</v>
      </c>
    </row>
    <row r="2396" spans="1:2" x14ac:dyDescent="0.3">
      <c r="A2396" s="8">
        <v>40280</v>
      </c>
      <c r="B2396">
        <v>396.3</v>
      </c>
    </row>
    <row r="2397" spans="1:2" x14ac:dyDescent="0.3">
      <c r="A2397" s="8">
        <v>40277</v>
      </c>
      <c r="B2397">
        <v>514.1</v>
      </c>
    </row>
    <row r="2398" spans="1:2" x14ac:dyDescent="0.3">
      <c r="A2398" s="8">
        <v>40276</v>
      </c>
      <c r="B2398">
        <v>488</v>
      </c>
    </row>
    <row r="2399" spans="1:2" x14ac:dyDescent="0.3">
      <c r="A2399" s="8">
        <v>40275</v>
      </c>
      <c r="B2399">
        <v>436.8</v>
      </c>
    </row>
    <row r="2400" spans="1:2" x14ac:dyDescent="0.3">
      <c r="A2400" s="8">
        <v>40274</v>
      </c>
      <c r="B2400">
        <v>438.4</v>
      </c>
    </row>
    <row r="2401" spans="1:2" x14ac:dyDescent="0.3">
      <c r="A2401" s="8">
        <v>40273</v>
      </c>
      <c r="B2401">
        <v>443.4</v>
      </c>
    </row>
    <row r="2402" spans="1:2" x14ac:dyDescent="0.3">
      <c r="A2402" s="8">
        <v>40270</v>
      </c>
      <c r="B2402">
        <v>540.29999999999995</v>
      </c>
    </row>
    <row r="2403" spans="1:2" x14ac:dyDescent="0.3">
      <c r="A2403" s="8">
        <v>40269</v>
      </c>
      <c r="B2403">
        <v>579.5</v>
      </c>
    </row>
    <row r="2404" spans="1:2" x14ac:dyDescent="0.3">
      <c r="A2404" s="8">
        <v>40268</v>
      </c>
      <c r="B2404">
        <v>523.4</v>
      </c>
    </row>
    <row r="2405" spans="1:2" x14ac:dyDescent="0.3">
      <c r="A2405" s="8">
        <v>40267</v>
      </c>
      <c r="B2405">
        <v>440.9</v>
      </c>
    </row>
    <row r="2406" spans="1:2" x14ac:dyDescent="0.3">
      <c r="A2406" s="8">
        <v>40266</v>
      </c>
      <c r="B2406">
        <v>434.2</v>
      </c>
    </row>
    <row r="2407" spans="1:2" x14ac:dyDescent="0.3">
      <c r="A2407" s="8">
        <v>40263</v>
      </c>
      <c r="B2407">
        <v>463.1</v>
      </c>
    </row>
    <row r="2408" spans="1:2" x14ac:dyDescent="0.3">
      <c r="A2408" s="8">
        <v>40262</v>
      </c>
      <c r="B2408">
        <v>479.4</v>
      </c>
    </row>
    <row r="2409" spans="1:2" x14ac:dyDescent="0.3">
      <c r="A2409" s="8">
        <v>40261</v>
      </c>
      <c r="B2409">
        <v>493.5</v>
      </c>
    </row>
    <row r="2410" spans="1:2" x14ac:dyDescent="0.3">
      <c r="A2410" s="8">
        <v>40260</v>
      </c>
      <c r="B2410">
        <v>516.79999999999995</v>
      </c>
    </row>
    <row r="2411" spans="1:2" x14ac:dyDescent="0.3">
      <c r="A2411" s="8">
        <v>40259</v>
      </c>
      <c r="B2411">
        <v>609.4</v>
      </c>
    </row>
    <row r="2412" spans="1:2" x14ac:dyDescent="0.3">
      <c r="A2412" s="8">
        <v>40256</v>
      </c>
      <c r="B2412">
        <v>649.29999999999995</v>
      </c>
    </row>
    <row r="2413" spans="1:2" x14ac:dyDescent="0.3">
      <c r="A2413" s="8">
        <v>40255</v>
      </c>
      <c r="B2413">
        <v>571.29999999999995</v>
      </c>
    </row>
    <row r="2414" spans="1:2" x14ac:dyDescent="0.3">
      <c r="A2414" s="8">
        <v>40254</v>
      </c>
      <c r="B2414">
        <v>514.20000000000005</v>
      </c>
    </row>
    <row r="2415" spans="1:2" x14ac:dyDescent="0.3">
      <c r="A2415" s="8">
        <v>40253</v>
      </c>
      <c r="B2415">
        <v>475.4</v>
      </c>
    </row>
    <row r="2416" spans="1:2" x14ac:dyDescent="0.3">
      <c r="A2416" s="8">
        <v>40252</v>
      </c>
      <c r="B2416">
        <v>532.5</v>
      </c>
    </row>
    <row r="2417" spans="1:2" x14ac:dyDescent="0.3">
      <c r="A2417" s="8">
        <v>40249</v>
      </c>
      <c r="B2417">
        <v>579.9</v>
      </c>
    </row>
    <row r="2418" spans="1:2" x14ac:dyDescent="0.3">
      <c r="A2418" s="8">
        <v>40248</v>
      </c>
      <c r="B2418">
        <v>576.6</v>
      </c>
    </row>
    <row r="2419" spans="1:2" x14ac:dyDescent="0.3">
      <c r="A2419" s="8">
        <v>40247</v>
      </c>
      <c r="B2419">
        <v>589.5</v>
      </c>
    </row>
    <row r="2420" spans="1:2" x14ac:dyDescent="0.3">
      <c r="A2420" s="8">
        <v>40246</v>
      </c>
      <c r="B2420">
        <v>401.1</v>
      </c>
    </row>
    <row r="2421" spans="1:2" x14ac:dyDescent="0.3">
      <c r="A2421" s="8">
        <v>40242</v>
      </c>
      <c r="B2421">
        <v>463.9</v>
      </c>
    </row>
    <row r="2422" spans="1:2" x14ac:dyDescent="0.3">
      <c r="A2422" s="8">
        <v>40241</v>
      </c>
      <c r="B2422">
        <v>465.5</v>
      </c>
    </row>
    <row r="2423" spans="1:2" x14ac:dyDescent="0.3">
      <c r="A2423" s="8">
        <v>40240</v>
      </c>
      <c r="B2423">
        <v>477.9</v>
      </c>
    </row>
    <row r="2424" spans="1:2" x14ac:dyDescent="0.3">
      <c r="A2424" s="8">
        <v>40239</v>
      </c>
      <c r="B2424">
        <v>479.2</v>
      </c>
    </row>
    <row r="2425" spans="1:2" x14ac:dyDescent="0.3">
      <c r="A2425" s="8">
        <v>40238</v>
      </c>
      <c r="B2425">
        <v>555.5</v>
      </c>
    </row>
    <row r="2426" spans="1:2" x14ac:dyDescent="0.3">
      <c r="A2426" s="8">
        <v>40236</v>
      </c>
      <c r="B2426">
        <v>611.5</v>
      </c>
    </row>
    <row r="2427" spans="1:2" x14ac:dyDescent="0.3">
      <c r="A2427" s="8">
        <v>40235</v>
      </c>
      <c r="B2427">
        <v>492.7</v>
      </c>
    </row>
    <row r="2428" spans="1:2" x14ac:dyDescent="0.3">
      <c r="A2428" s="8">
        <v>40234</v>
      </c>
      <c r="B2428">
        <v>564.9</v>
      </c>
    </row>
    <row r="2429" spans="1:2" x14ac:dyDescent="0.3">
      <c r="A2429" s="8">
        <v>40233</v>
      </c>
      <c r="B2429">
        <v>500</v>
      </c>
    </row>
    <row r="2430" spans="1:2" x14ac:dyDescent="0.3">
      <c r="A2430" s="8">
        <v>40228</v>
      </c>
      <c r="B2430">
        <v>503.8</v>
      </c>
    </row>
    <row r="2431" spans="1:2" x14ac:dyDescent="0.3">
      <c r="A2431" s="8">
        <v>40227</v>
      </c>
      <c r="B2431">
        <v>525</v>
      </c>
    </row>
    <row r="2432" spans="1:2" x14ac:dyDescent="0.3">
      <c r="A2432" s="8">
        <v>40226</v>
      </c>
      <c r="B2432">
        <v>511.9</v>
      </c>
    </row>
    <row r="2433" spans="1:2" x14ac:dyDescent="0.3">
      <c r="A2433" s="8">
        <v>40225</v>
      </c>
      <c r="B2433">
        <v>406</v>
      </c>
    </row>
    <row r="2434" spans="1:2" x14ac:dyDescent="0.3">
      <c r="A2434" s="8">
        <v>40224</v>
      </c>
      <c r="B2434">
        <v>419.9</v>
      </c>
    </row>
    <row r="2435" spans="1:2" x14ac:dyDescent="0.3">
      <c r="A2435" s="8">
        <v>40221</v>
      </c>
      <c r="B2435">
        <v>409.3</v>
      </c>
    </row>
    <row r="2436" spans="1:2" x14ac:dyDescent="0.3">
      <c r="A2436" s="8">
        <v>40220</v>
      </c>
      <c r="B2436">
        <v>437.9</v>
      </c>
    </row>
    <row r="2437" spans="1:2" x14ac:dyDescent="0.3">
      <c r="A2437" s="8">
        <v>40219</v>
      </c>
      <c r="B2437">
        <v>429.6</v>
      </c>
    </row>
    <row r="2438" spans="1:2" x14ac:dyDescent="0.3">
      <c r="A2438" s="8">
        <v>40218</v>
      </c>
      <c r="B2438">
        <v>477.6</v>
      </c>
    </row>
    <row r="2439" spans="1:2" x14ac:dyDescent="0.3">
      <c r="A2439" s="8">
        <v>40217</v>
      </c>
      <c r="B2439">
        <v>420.9</v>
      </c>
    </row>
    <row r="2440" spans="1:2" x14ac:dyDescent="0.3">
      <c r="A2440" s="8">
        <v>40214</v>
      </c>
      <c r="B2440">
        <v>453.9</v>
      </c>
    </row>
    <row r="2441" spans="1:2" x14ac:dyDescent="0.3">
      <c r="A2441" s="8">
        <v>40213</v>
      </c>
      <c r="B2441">
        <v>503</v>
      </c>
    </row>
    <row r="2442" spans="1:2" x14ac:dyDescent="0.3">
      <c r="A2442" s="8">
        <v>40212</v>
      </c>
      <c r="B2442">
        <v>495.6</v>
      </c>
    </row>
    <row r="2443" spans="1:2" x14ac:dyDescent="0.3">
      <c r="A2443" s="8">
        <v>40211</v>
      </c>
      <c r="B2443">
        <v>525.20000000000005</v>
      </c>
    </row>
    <row r="2444" spans="1:2" x14ac:dyDescent="0.3">
      <c r="A2444" s="8">
        <v>40210</v>
      </c>
      <c r="B2444">
        <v>526.1</v>
      </c>
    </row>
    <row r="2445" spans="1:2" x14ac:dyDescent="0.3">
      <c r="A2445" s="8">
        <v>40207</v>
      </c>
      <c r="B2445">
        <v>563.20000000000005</v>
      </c>
    </row>
    <row r="2446" spans="1:2" x14ac:dyDescent="0.3">
      <c r="A2446" s="8">
        <v>40206</v>
      </c>
      <c r="B2446">
        <v>574.6</v>
      </c>
    </row>
    <row r="2447" spans="1:2" x14ac:dyDescent="0.3">
      <c r="A2447" s="8">
        <v>40205</v>
      </c>
      <c r="B2447">
        <v>589.29999999999995</v>
      </c>
    </row>
    <row r="2448" spans="1:2" x14ac:dyDescent="0.3">
      <c r="A2448" s="8">
        <v>40204</v>
      </c>
      <c r="B2448">
        <v>507.5</v>
      </c>
    </row>
    <row r="2449" spans="1:2" x14ac:dyDescent="0.3">
      <c r="A2449" s="8">
        <v>40203</v>
      </c>
      <c r="B2449">
        <v>412.8</v>
      </c>
    </row>
    <row r="2450" spans="1:2" x14ac:dyDescent="0.3">
      <c r="A2450" s="8">
        <v>40200</v>
      </c>
      <c r="B2450">
        <v>535.29999999999995</v>
      </c>
    </row>
    <row r="2451" spans="1:2" x14ac:dyDescent="0.3">
      <c r="A2451" s="8">
        <v>40199</v>
      </c>
      <c r="B2451">
        <v>447.6</v>
      </c>
    </row>
    <row r="2452" spans="1:2" x14ac:dyDescent="0.3">
      <c r="A2452" s="8">
        <v>40198</v>
      </c>
      <c r="B2452">
        <v>539.79999999999995</v>
      </c>
    </row>
    <row r="2453" spans="1:2" x14ac:dyDescent="0.3">
      <c r="A2453" s="8">
        <v>40197</v>
      </c>
      <c r="B2453">
        <v>479.9</v>
      </c>
    </row>
    <row r="2454" spans="1:2" x14ac:dyDescent="0.3">
      <c r="A2454" s="8">
        <v>40196</v>
      </c>
      <c r="B2454">
        <v>443</v>
      </c>
    </row>
    <row r="2455" spans="1:2" x14ac:dyDescent="0.3">
      <c r="A2455" s="8">
        <v>40193</v>
      </c>
      <c r="B2455">
        <v>507.8</v>
      </c>
    </row>
    <row r="2456" spans="1:2" x14ac:dyDescent="0.3">
      <c r="A2456" s="8">
        <v>40192</v>
      </c>
      <c r="B2456">
        <v>624.20000000000005</v>
      </c>
    </row>
    <row r="2457" spans="1:2" x14ac:dyDescent="0.3">
      <c r="A2457" s="8">
        <v>40191</v>
      </c>
      <c r="B2457">
        <v>742.1</v>
      </c>
    </row>
    <row r="2458" spans="1:2" x14ac:dyDescent="0.3">
      <c r="A2458" s="8">
        <v>40190</v>
      </c>
      <c r="B2458">
        <v>852.3</v>
      </c>
    </row>
    <row r="2459" spans="1:2" x14ac:dyDescent="0.3">
      <c r="A2459" s="8">
        <v>40189</v>
      </c>
      <c r="B2459">
        <v>899.1</v>
      </c>
    </row>
    <row r="2460" spans="1:2" x14ac:dyDescent="0.3">
      <c r="A2460" s="8">
        <v>40179</v>
      </c>
      <c r="B2460">
        <v>900.3</v>
      </c>
    </row>
    <row r="2461" spans="1:2" x14ac:dyDescent="0.3">
      <c r="A2461" s="8">
        <v>40178</v>
      </c>
      <c r="B2461">
        <v>834.1</v>
      </c>
    </row>
    <row r="2462" spans="1:2" x14ac:dyDescent="0.3">
      <c r="A2462" s="8">
        <v>40177</v>
      </c>
      <c r="B2462">
        <v>957.7</v>
      </c>
    </row>
    <row r="2463" spans="1:2" x14ac:dyDescent="0.3">
      <c r="A2463" s="8">
        <v>40176</v>
      </c>
      <c r="B2463">
        <v>803.5</v>
      </c>
    </row>
    <row r="2464" spans="1:2" x14ac:dyDescent="0.3">
      <c r="A2464" s="8">
        <v>40175</v>
      </c>
      <c r="B2464">
        <v>617.70000000000005</v>
      </c>
    </row>
    <row r="2465" spans="1:2" x14ac:dyDescent="0.3">
      <c r="A2465" s="8">
        <v>40172</v>
      </c>
      <c r="B2465">
        <v>556</v>
      </c>
    </row>
    <row r="2466" spans="1:2" x14ac:dyDescent="0.3">
      <c r="A2466" s="8">
        <v>40171</v>
      </c>
      <c r="B2466">
        <v>564.5</v>
      </c>
    </row>
    <row r="2467" spans="1:2" x14ac:dyDescent="0.3">
      <c r="A2467" s="8">
        <v>40170</v>
      </c>
      <c r="B2467">
        <v>621.20000000000005</v>
      </c>
    </row>
    <row r="2468" spans="1:2" x14ac:dyDescent="0.3">
      <c r="A2468" s="8">
        <v>40169</v>
      </c>
      <c r="B2468">
        <v>534.29999999999995</v>
      </c>
    </row>
    <row r="2469" spans="1:2" x14ac:dyDescent="0.3">
      <c r="A2469" s="8">
        <v>40168</v>
      </c>
      <c r="B2469">
        <v>613.6</v>
      </c>
    </row>
    <row r="2470" spans="1:2" x14ac:dyDescent="0.3">
      <c r="A2470" s="8">
        <v>40165</v>
      </c>
      <c r="B2470">
        <v>600.70000000000005</v>
      </c>
    </row>
    <row r="2471" spans="1:2" x14ac:dyDescent="0.3">
      <c r="A2471" s="8">
        <v>40164</v>
      </c>
      <c r="B2471">
        <v>580</v>
      </c>
    </row>
    <row r="2472" spans="1:2" x14ac:dyDescent="0.3">
      <c r="A2472" s="8">
        <v>40163</v>
      </c>
      <c r="B2472">
        <v>473.2</v>
      </c>
    </row>
    <row r="2473" spans="1:2" x14ac:dyDescent="0.3">
      <c r="A2473" s="8">
        <v>40162</v>
      </c>
      <c r="B2473">
        <v>644.5</v>
      </c>
    </row>
    <row r="2474" spans="1:2" x14ac:dyDescent="0.3">
      <c r="A2474" s="8">
        <v>40161</v>
      </c>
      <c r="B2474">
        <v>627</v>
      </c>
    </row>
    <row r="2475" spans="1:2" x14ac:dyDescent="0.3">
      <c r="A2475" s="8">
        <v>40158</v>
      </c>
      <c r="B2475">
        <v>538.6</v>
      </c>
    </row>
    <row r="2476" spans="1:2" x14ac:dyDescent="0.3">
      <c r="A2476" s="8">
        <v>40157</v>
      </c>
      <c r="B2476">
        <v>566.6</v>
      </c>
    </row>
    <row r="2477" spans="1:2" x14ac:dyDescent="0.3">
      <c r="A2477" s="8">
        <v>40156</v>
      </c>
      <c r="B2477">
        <v>565</v>
      </c>
    </row>
    <row r="2478" spans="1:2" x14ac:dyDescent="0.3">
      <c r="A2478" s="8">
        <v>40155</v>
      </c>
      <c r="B2478">
        <v>493.8</v>
      </c>
    </row>
    <row r="2479" spans="1:2" x14ac:dyDescent="0.3">
      <c r="A2479" s="8">
        <v>40154</v>
      </c>
      <c r="B2479">
        <v>461.5</v>
      </c>
    </row>
    <row r="2480" spans="1:2" x14ac:dyDescent="0.3">
      <c r="A2480" s="8">
        <v>40151</v>
      </c>
      <c r="B2480">
        <v>515.29999999999995</v>
      </c>
    </row>
    <row r="2481" spans="1:2" x14ac:dyDescent="0.3">
      <c r="A2481" s="8">
        <v>40150</v>
      </c>
      <c r="B2481">
        <v>508.8</v>
      </c>
    </row>
    <row r="2482" spans="1:2" x14ac:dyDescent="0.3">
      <c r="A2482" s="8">
        <v>40149</v>
      </c>
      <c r="B2482">
        <v>657.2</v>
      </c>
    </row>
    <row r="2483" spans="1:2" x14ac:dyDescent="0.3">
      <c r="A2483" s="8">
        <v>40148</v>
      </c>
      <c r="B2483">
        <v>664.9</v>
      </c>
    </row>
    <row r="2484" spans="1:2" x14ac:dyDescent="0.3">
      <c r="A2484" s="8">
        <v>40147</v>
      </c>
      <c r="B2484">
        <v>592.5</v>
      </c>
    </row>
    <row r="2485" spans="1:2" x14ac:dyDescent="0.3">
      <c r="A2485" s="8">
        <v>40144</v>
      </c>
      <c r="B2485">
        <v>693.4</v>
      </c>
    </row>
    <row r="2486" spans="1:2" x14ac:dyDescent="0.3">
      <c r="A2486" s="8">
        <v>40143</v>
      </c>
      <c r="B2486">
        <v>588.79999999999995</v>
      </c>
    </row>
    <row r="2487" spans="1:2" x14ac:dyDescent="0.3">
      <c r="A2487" s="8">
        <v>40142</v>
      </c>
      <c r="B2487">
        <v>625.5</v>
      </c>
    </row>
    <row r="2488" spans="1:2" x14ac:dyDescent="0.3">
      <c r="A2488" s="8">
        <v>40141</v>
      </c>
      <c r="B2488">
        <v>592.20000000000005</v>
      </c>
    </row>
    <row r="2489" spans="1:2" x14ac:dyDescent="0.3">
      <c r="A2489" s="8">
        <v>40140</v>
      </c>
      <c r="B2489">
        <v>534</v>
      </c>
    </row>
    <row r="2490" spans="1:2" x14ac:dyDescent="0.3">
      <c r="A2490" s="8">
        <v>40137</v>
      </c>
      <c r="B2490">
        <v>608.5</v>
      </c>
    </row>
    <row r="2491" spans="1:2" x14ac:dyDescent="0.3">
      <c r="A2491" s="8">
        <v>40136</v>
      </c>
      <c r="B2491">
        <v>587.29999999999995</v>
      </c>
    </row>
    <row r="2492" spans="1:2" x14ac:dyDescent="0.3">
      <c r="A2492" s="8">
        <v>40135</v>
      </c>
      <c r="B2492">
        <v>545.29999999999995</v>
      </c>
    </row>
    <row r="2493" spans="1:2" x14ac:dyDescent="0.3">
      <c r="A2493" s="8">
        <v>40134</v>
      </c>
      <c r="B2493">
        <v>495.8</v>
      </c>
    </row>
    <row r="2494" spans="1:2" x14ac:dyDescent="0.3">
      <c r="A2494" s="8">
        <v>40133</v>
      </c>
      <c r="B2494">
        <v>515.6</v>
      </c>
    </row>
    <row r="2495" spans="1:2" x14ac:dyDescent="0.3">
      <c r="A2495" s="8">
        <v>40130</v>
      </c>
      <c r="B2495">
        <v>584.29999999999995</v>
      </c>
    </row>
    <row r="2496" spans="1:2" x14ac:dyDescent="0.3">
      <c r="A2496" s="8">
        <v>40129</v>
      </c>
      <c r="B2496">
        <v>530.20000000000005</v>
      </c>
    </row>
    <row r="2497" spans="1:2" x14ac:dyDescent="0.3">
      <c r="A2497" s="8">
        <v>40128</v>
      </c>
      <c r="B2497">
        <v>591.70000000000005</v>
      </c>
    </row>
    <row r="2498" spans="1:2" x14ac:dyDescent="0.3">
      <c r="A2498" s="8">
        <v>40127</v>
      </c>
      <c r="B2498">
        <v>520.6</v>
      </c>
    </row>
    <row r="2499" spans="1:2" x14ac:dyDescent="0.3">
      <c r="A2499" s="8">
        <v>40126</v>
      </c>
      <c r="B2499">
        <v>497.2</v>
      </c>
    </row>
    <row r="2500" spans="1:2" x14ac:dyDescent="0.3">
      <c r="A2500" s="8">
        <v>40123</v>
      </c>
      <c r="B2500">
        <v>548.29999999999995</v>
      </c>
    </row>
    <row r="2501" spans="1:2" x14ac:dyDescent="0.3">
      <c r="A2501" s="8">
        <v>40122</v>
      </c>
      <c r="B2501">
        <v>583</v>
      </c>
    </row>
    <row r="2502" spans="1:2" x14ac:dyDescent="0.3">
      <c r="A2502" s="8">
        <v>40120</v>
      </c>
      <c r="B2502">
        <v>582.6</v>
      </c>
    </row>
    <row r="2503" spans="1:2" x14ac:dyDescent="0.3">
      <c r="A2503" s="8">
        <v>40119</v>
      </c>
      <c r="B2503">
        <v>558.70000000000005</v>
      </c>
    </row>
    <row r="2504" spans="1:2" x14ac:dyDescent="0.3">
      <c r="A2504" s="8">
        <v>40116</v>
      </c>
      <c r="B2504">
        <v>554.9</v>
      </c>
    </row>
    <row r="2505" spans="1:2" x14ac:dyDescent="0.3">
      <c r="A2505" s="8">
        <v>40115</v>
      </c>
      <c r="B2505">
        <v>527.1</v>
      </c>
    </row>
    <row r="2506" spans="1:2" x14ac:dyDescent="0.3">
      <c r="A2506" s="8">
        <v>40114</v>
      </c>
      <c r="B2506">
        <v>548.9</v>
      </c>
    </row>
    <row r="2507" spans="1:2" x14ac:dyDescent="0.3">
      <c r="A2507" s="8">
        <v>40113</v>
      </c>
      <c r="B2507">
        <v>493</v>
      </c>
    </row>
    <row r="2508" spans="1:2" x14ac:dyDescent="0.3">
      <c r="A2508" s="8">
        <v>40112</v>
      </c>
      <c r="B2508">
        <v>574</v>
      </c>
    </row>
    <row r="2509" spans="1:2" x14ac:dyDescent="0.3">
      <c r="A2509" s="8">
        <v>40109</v>
      </c>
      <c r="B2509">
        <v>531.79999999999995</v>
      </c>
    </row>
    <row r="2510" spans="1:2" x14ac:dyDescent="0.3">
      <c r="A2510" s="8">
        <v>40108</v>
      </c>
      <c r="B2510">
        <v>512.29999999999995</v>
      </c>
    </row>
    <row r="2511" spans="1:2" x14ac:dyDescent="0.3">
      <c r="A2511" s="8">
        <v>40107</v>
      </c>
      <c r="B2511">
        <v>432.9</v>
      </c>
    </row>
    <row r="2512" spans="1:2" x14ac:dyDescent="0.3">
      <c r="A2512" s="8">
        <v>40106</v>
      </c>
      <c r="B2512">
        <v>577.70000000000005</v>
      </c>
    </row>
    <row r="2513" spans="1:2" x14ac:dyDescent="0.3">
      <c r="A2513" s="8">
        <v>40105</v>
      </c>
      <c r="B2513">
        <v>558.20000000000005</v>
      </c>
    </row>
    <row r="2514" spans="1:2" x14ac:dyDescent="0.3">
      <c r="A2514" s="8">
        <v>40102</v>
      </c>
      <c r="B2514">
        <v>537</v>
      </c>
    </row>
    <row r="2515" spans="1:2" x14ac:dyDescent="0.3">
      <c r="A2515" s="8">
        <v>40101</v>
      </c>
      <c r="B2515">
        <v>529.29999999999995</v>
      </c>
    </row>
    <row r="2516" spans="1:2" x14ac:dyDescent="0.3">
      <c r="A2516" s="8">
        <v>40100</v>
      </c>
      <c r="B2516">
        <v>518.4</v>
      </c>
    </row>
    <row r="2517" spans="1:2" x14ac:dyDescent="0.3">
      <c r="A2517" s="8">
        <v>40099</v>
      </c>
      <c r="B2517">
        <v>482.4</v>
      </c>
    </row>
    <row r="2518" spans="1:2" x14ac:dyDescent="0.3">
      <c r="A2518" s="8">
        <v>40098</v>
      </c>
      <c r="B2518">
        <v>505.5</v>
      </c>
    </row>
    <row r="2519" spans="1:2" x14ac:dyDescent="0.3">
      <c r="A2519" s="8">
        <v>40095</v>
      </c>
      <c r="B2519">
        <v>551.70000000000005</v>
      </c>
    </row>
    <row r="2520" spans="1:2" x14ac:dyDescent="0.3">
      <c r="A2520" s="8">
        <v>40094</v>
      </c>
      <c r="B2520">
        <v>581.20000000000005</v>
      </c>
    </row>
    <row r="2521" spans="1:2" x14ac:dyDescent="0.3">
      <c r="A2521" s="8">
        <v>40093</v>
      </c>
      <c r="B2521">
        <v>607.5</v>
      </c>
    </row>
    <row r="2522" spans="1:2" x14ac:dyDescent="0.3">
      <c r="A2522" s="8">
        <v>40092</v>
      </c>
      <c r="B2522">
        <v>517.9</v>
      </c>
    </row>
    <row r="2523" spans="1:2" x14ac:dyDescent="0.3">
      <c r="A2523" s="8">
        <v>40091</v>
      </c>
      <c r="B2523">
        <v>526.70000000000005</v>
      </c>
    </row>
    <row r="2524" spans="1:2" x14ac:dyDescent="0.3">
      <c r="A2524" s="8">
        <v>40088</v>
      </c>
      <c r="B2524">
        <v>503.4</v>
      </c>
    </row>
    <row r="2525" spans="1:2" x14ac:dyDescent="0.3">
      <c r="A2525" s="8">
        <v>40087</v>
      </c>
      <c r="B2525">
        <v>545.4</v>
      </c>
    </row>
    <row r="2526" spans="1:2" x14ac:dyDescent="0.3">
      <c r="A2526" s="8">
        <v>40086</v>
      </c>
      <c r="B2526">
        <v>550.6</v>
      </c>
    </row>
    <row r="2527" spans="1:2" x14ac:dyDescent="0.3">
      <c r="A2527" s="8">
        <v>40085</v>
      </c>
      <c r="B2527">
        <v>459.8</v>
      </c>
    </row>
    <row r="2528" spans="1:2" x14ac:dyDescent="0.3">
      <c r="A2528" s="8">
        <v>40084</v>
      </c>
      <c r="B2528">
        <v>569.29999999999995</v>
      </c>
    </row>
    <row r="2529" spans="1:2" x14ac:dyDescent="0.3">
      <c r="A2529" s="8">
        <v>40081</v>
      </c>
      <c r="B2529">
        <v>563.4</v>
      </c>
    </row>
    <row r="2530" spans="1:2" x14ac:dyDescent="0.3">
      <c r="A2530" s="8">
        <v>40080</v>
      </c>
      <c r="B2530">
        <v>542.79999999999995</v>
      </c>
    </row>
    <row r="2531" spans="1:2" x14ac:dyDescent="0.3">
      <c r="A2531" s="8">
        <v>40079</v>
      </c>
      <c r="B2531">
        <v>490.4</v>
      </c>
    </row>
    <row r="2532" spans="1:2" x14ac:dyDescent="0.3">
      <c r="A2532" s="8">
        <v>40078</v>
      </c>
      <c r="B2532">
        <v>480.8</v>
      </c>
    </row>
    <row r="2533" spans="1:2" x14ac:dyDescent="0.3">
      <c r="A2533" s="8">
        <v>40077</v>
      </c>
      <c r="B2533">
        <v>475.1</v>
      </c>
    </row>
    <row r="2534" spans="1:2" x14ac:dyDescent="0.3">
      <c r="A2534" s="8">
        <v>40074</v>
      </c>
      <c r="B2534">
        <v>535.29999999999995</v>
      </c>
    </row>
    <row r="2535" spans="1:2" x14ac:dyDescent="0.3">
      <c r="A2535" s="8">
        <v>40073</v>
      </c>
      <c r="B2535">
        <v>537</v>
      </c>
    </row>
    <row r="2536" spans="1:2" x14ac:dyDescent="0.3">
      <c r="A2536" s="8">
        <v>40072</v>
      </c>
      <c r="B2536">
        <v>505.2</v>
      </c>
    </row>
    <row r="2537" spans="1:2" x14ac:dyDescent="0.3">
      <c r="A2537" s="8">
        <v>40071</v>
      </c>
      <c r="B2537">
        <v>451</v>
      </c>
    </row>
    <row r="2538" spans="1:2" x14ac:dyDescent="0.3">
      <c r="A2538" s="8">
        <v>40070</v>
      </c>
      <c r="B2538">
        <v>462.2</v>
      </c>
    </row>
    <row r="2539" spans="1:2" x14ac:dyDescent="0.3">
      <c r="A2539" s="8">
        <v>40067</v>
      </c>
      <c r="B2539">
        <v>464.9</v>
      </c>
    </row>
    <row r="2540" spans="1:2" x14ac:dyDescent="0.3">
      <c r="A2540" s="8">
        <v>40066</v>
      </c>
      <c r="B2540">
        <v>504.1</v>
      </c>
    </row>
    <row r="2541" spans="1:2" x14ac:dyDescent="0.3">
      <c r="A2541" s="8">
        <v>40065</v>
      </c>
      <c r="B2541">
        <v>530.70000000000005</v>
      </c>
    </row>
    <row r="2542" spans="1:2" x14ac:dyDescent="0.3">
      <c r="A2542" s="8">
        <v>40064</v>
      </c>
      <c r="B2542">
        <v>490.2</v>
      </c>
    </row>
    <row r="2543" spans="1:2" x14ac:dyDescent="0.3">
      <c r="A2543" s="8">
        <v>40063</v>
      </c>
      <c r="B2543">
        <v>467.3</v>
      </c>
    </row>
    <row r="2544" spans="1:2" x14ac:dyDescent="0.3">
      <c r="A2544" s="8">
        <v>40060</v>
      </c>
      <c r="B2544">
        <v>473.6</v>
      </c>
    </row>
    <row r="2545" spans="1:2" x14ac:dyDescent="0.3">
      <c r="A2545" s="8">
        <v>40059</v>
      </c>
      <c r="B2545">
        <v>489</v>
      </c>
    </row>
    <row r="2546" spans="1:2" x14ac:dyDescent="0.3">
      <c r="A2546" s="8">
        <v>40058</v>
      </c>
      <c r="B2546">
        <v>494.2</v>
      </c>
    </row>
    <row r="2547" spans="1:2" x14ac:dyDescent="0.3">
      <c r="A2547" s="8">
        <v>40057</v>
      </c>
      <c r="B2547">
        <v>598.4</v>
      </c>
    </row>
    <row r="2548" spans="1:2" x14ac:dyDescent="0.3">
      <c r="A2548" s="8">
        <v>40056</v>
      </c>
      <c r="B2548">
        <v>623.20000000000005</v>
      </c>
    </row>
    <row r="2549" spans="1:2" x14ac:dyDescent="0.3">
      <c r="A2549" s="8">
        <v>40053</v>
      </c>
      <c r="B2549">
        <v>466.7</v>
      </c>
    </row>
    <row r="2550" spans="1:2" x14ac:dyDescent="0.3">
      <c r="A2550" s="8">
        <v>40052</v>
      </c>
      <c r="B2550">
        <v>521.29999999999995</v>
      </c>
    </row>
    <row r="2551" spans="1:2" x14ac:dyDescent="0.3">
      <c r="A2551" s="8">
        <v>40051</v>
      </c>
      <c r="B2551">
        <v>531.70000000000005</v>
      </c>
    </row>
    <row r="2552" spans="1:2" x14ac:dyDescent="0.3">
      <c r="A2552" s="8">
        <v>40050</v>
      </c>
      <c r="B2552">
        <v>495.7</v>
      </c>
    </row>
    <row r="2553" spans="1:2" x14ac:dyDescent="0.3">
      <c r="A2553" s="8">
        <v>40049</v>
      </c>
      <c r="B2553">
        <v>481</v>
      </c>
    </row>
    <row r="2554" spans="1:2" x14ac:dyDescent="0.3">
      <c r="A2554" s="8">
        <v>40046</v>
      </c>
      <c r="B2554">
        <v>454</v>
      </c>
    </row>
    <row r="2555" spans="1:2" x14ac:dyDescent="0.3">
      <c r="A2555" s="8">
        <v>40045</v>
      </c>
      <c r="B2555">
        <v>488.3</v>
      </c>
    </row>
    <row r="2556" spans="1:2" x14ac:dyDescent="0.3">
      <c r="A2556" s="8">
        <v>40044</v>
      </c>
      <c r="B2556">
        <v>405.9</v>
      </c>
    </row>
    <row r="2557" spans="1:2" x14ac:dyDescent="0.3">
      <c r="A2557" s="8">
        <v>40043</v>
      </c>
      <c r="B2557">
        <v>407.5</v>
      </c>
    </row>
    <row r="2558" spans="1:2" x14ac:dyDescent="0.3">
      <c r="A2558" s="8">
        <v>40042</v>
      </c>
      <c r="B2558">
        <v>394.8</v>
      </c>
    </row>
    <row r="2559" spans="1:2" x14ac:dyDescent="0.3">
      <c r="A2559" s="8">
        <v>40039</v>
      </c>
      <c r="B2559">
        <v>442.7</v>
      </c>
    </row>
    <row r="2560" spans="1:2" x14ac:dyDescent="0.3">
      <c r="A2560" s="8">
        <v>40038</v>
      </c>
      <c r="B2560">
        <v>493.7</v>
      </c>
    </row>
    <row r="2561" spans="1:2" x14ac:dyDescent="0.3">
      <c r="A2561" s="8">
        <v>40037</v>
      </c>
      <c r="B2561">
        <v>471.8</v>
      </c>
    </row>
    <row r="2562" spans="1:2" x14ac:dyDescent="0.3">
      <c r="A2562" s="8">
        <v>40036</v>
      </c>
      <c r="B2562">
        <v>423.3</v>
      </c>
    </row>
    <row r="2563" spans="1:2" x14ac:dyDescent="0.3">
      <c r="A2563" s="8">
        <v>40035</v>
      </c>
      <c r="B2563">
        <v>435.7</v>
      </c>
    </row>
    <row r="2564" spans="1:2" x14ac:dyDescent="0.3">
      <c r="A2564" s="8">
        <v>40032</v>
      </c>
      <c r="B2564">
        <v>396.5</v>
      </c>
    </row>
    <row r="2565" spans="1:2" x14ac:dyDescent="0.3">
      <c r="A2565" s="8">
        <v>40031</v>
      </c>
      <c r="B2565">
        <v>419.7</v>
      </c>
    </row>
    <row r="2566" spans="1:2" x14ac:dyDescent="0.3">
      <c r="A2566" s="8">
        <v>40030</v>
      </c>
      <c r="B2566">
        <v>429</v>
      </c>
    </row>
    <row r="2567" spans="1:2" x14ac:dyDescent="0.3">
      <c r="A2567" s="8">
        <v>40029</v>
      </c>
      <c r="B2567">
        <v>425.9</v>
      </c>
    </row>
    <row r="2568" spans="1:2" x14ac:dyDescent="0.3">
      <c r="A2568" s="8">
        <v>40028</v>
      </c>
      <c r="B2568">
        <v>417.8</v>
      </c>
    </row>
    <row r="2569" spans="1:2" x14ac:dyDescent="0.3">
      <c r="A2569" s="8">
        <v>40025</v>
      </c>
      <c r="B2569">
        <v>467.7</v>
      </c>
    </row>
    <row r="2570" spans="1:2" x14ac:dyDescent="0.3">
      <c r="A2570" s="8">
        <v>40024</v>
      </c>
      <c r="B2570">
        <v>418</v>
      </c>
    </row>
    <row r="2571" spans="1:2" x14ac:dyDescent="0.3">
      <c r="A2571" s="8">
        <v>40023</v>
      </c>
      <c r="B2571">
        <v>393.9</v>
      </c>
    </row>
    <row r="2572" spans="1:2" x14ac:dyDescent="0.3">
      <c r="A2572" s="8">
        <v>40022</v>
      </c>
      <c r="B2572">
        <v>413</v>
      </c>
    </row>
    <row r="2573" spans="1:2" x14ac:dyDescent="0.3">
      <c r="A2573" s="8">
        <v>40021</v>
      </c>
      <c r="B2573">
        <v>472.3</v>
      </c>
    </row>
    <row r="2574" spans="1:2" x14ac:dyDescent="0.3">
      <c r="A2574" s="8">
        <v>40018</v>
      </c>
      <c r="B2574">
        <v>436.1</v>
      </c>
    </row>
    <row r="2575" spans="1:2" x14ac:dyDescent="0.3">
      <c r="A2575" s="8">
        <v>40017</v>
      </c>
      <c r="B2575">
        <v>485.4</v>
      </c>
    </row>
    <row r="2576" spans="1:2" x14ac:dyDescent="0.3">
      <c r="A2576" s="8">
        <v>40016</v>
      </c>
      <c r="B2576">
        <v>401.2</v>
      </c>
    </row>
    <row r="2577" spans="1:2" x14ac:dyDescent="0.3">
      <c r="A2577" s="8">
        <v>40015</v>
      </c>
      <c r="B2577">
        <v>394.4</v>
      </c>
    </row>
    <row r="2578" spans="1:2" x14ac:dyDescent="0.3">
      <c r="A2578" s="8">
        <v>40014</v>
      </c>
      <c r="B2578">
        <v>377.3</v>
      </c>
    </row>
    <row r="2579" spans="1:2" x14ac:dyDescent="0.3">
      <c r="A2579" s="8">
        <v>40011</v>
      </c>
      <c r="B2579">
        <v>417.1</v>
      </c>
    </row>
    <row r="2580" spans="1:2" x14ac:dyDescent="0.3">
      <c r="A2580" s="8">
        <v>40010</v>
      </c>
      <c r="B2580">
        <v>431.9</v>
      </c>
    </row>
    <row r="2581" spans="1:2" x14ac:dyDescent="0.3">
      <c r="A2581" s="8">
        <v>40009</v>
      </c>
      <c r="B2581">
        <v>396.2</v>
      </c>
    </row>
    <row r="2582" spans="1:2" x14ac:dyDescent="0.3">
      <c r="A2582" s="8">
        <v>40008</v>
      </c>
      <c r="B2582">
        <v>423.2</v>
      </c>
    </row>
    <row r="2583" spans="1:2" x14ac:dyDescent="0.3">
      <c r="A2583" s="8">
        <v>40007</v>
      </c>
      <c r="B2583">
        <v>355.7</v>
      </c>
    </row>
    <row r="2584" spans="1:2" x14ac:dyDescent="0.3">
      <c r="A2584" s="8">
        <v>40004</v>
      </c>
      <c r="B2584">
        <v>370.4</v>
      </c>
    </row>
    <row r="2585" spans="1:2" x14ac:dyDescent="0.3">
      <c r="A2585" s="8">
        <v>40003</v>
      </c>
      <c r="B2585">
        <v>410</v>
      </c>
    </row>
    <row r="2586" spans="1:2" x14ac:dyDescent="0.3">
      <c r="A2586" s="8">
        <v>40002</v>
      </c>
      <c r="B2586">
        <v>392.3</v>
      </c>
    </row>
    <row r="2587" spans="1:2" x14ac:dyDescent="0.3">
      <c r="A2587" s="8">
        <v>40001</v>
      </c>
      <c r="B2587">
        <v>368.4</v>
      </c>
    </row>
    <row r="2588" spans="1:2" x14ac:dyDescent="0.3">
      <c r="A2588" s="8">
        <v>40000</v>
      </c>
      <c r="B2588">
        <v>342.6</v>
      </c>
    </row>
    <row r="2589" spans="1:2" x14ac:dyDescent="0.3">
      <c r="A2589" s="8">
        <v>39997</v>
      </c>
      <c r="B2589">
        <v>428.5</v>
      </c>
    </row>
    <row r="2590" spans="1:2" x14ac:dyDescent="0.3">
      <c r="A2590" s="8">
        <v>39996</v>
      </c>
      <c r="B2590">
        <v>457.5</v>
      </c>
    </row>
    <row r="2591" spans="1:2" x14ac:dyDescent="0.3">
      <c r="A2591" s="8">
        <v>39995</v>
      </c>
      <c r="B2591">
        <v>471.4</v>
      </c>
    </row>
    <row r="2592" spans="1:2" x14ac:dyDescent="0.3">
      <c r="A2592" s="8">
        <v>39994</v>
      </c>
      <c r="B2592">
        <v>455.2</v>
      </c>
    </row>
    <row r="2593" spans="1:2" x14ac:dyDescent="0.3">
      <c r="A2593" s="8">
        <v>39993</v>
      </c>
      <c r="B2593">
        <v>503.7</v>
      </c>
    </row>
    <row r="2594" spans="1:2" x14ac:dyDescent="0.3">
      <c r="A2594" s="8">
        <v>39990</v>
      </c>
      <c r="B2594">
        <v>395.2</v>
      </c>
    </row>
    <row r="2595" spans="1:2" x14ac:dyDescent="0.3">
      <c r="A2595" s="8">
        <v>39989</v>
      </c>
      <c r="B2595">
        <v>437.1</v>
      </c>
    </row>
    <row r="2596" spans="1:2" x14ac:dyDescent="0.3">
      <c r="A2596" s="8">
        <v>39988</v>
      </c>
      <c r="B2596">
        <v>468.6</v>
      </c>
    </row>
    <row r="2597" spans="1:2" x14ac:dyDescent="0.3">
      <c r="A2597" s="8">
        <v>39987</v>
      </c>
      <c r="B2597">
        <v>407.2</v>
      </c>
    </row>
    <row r="2598" spans="1:2" x14ac:dyDescent="0.3">
      <c r="A2598" s="8">
        <v>39986</v>
      </c>
      <c r="B2598">
        <v>401.4</v>
      </c>
    </row>
    <row r="2599" spans="1:2" x14ac:dyDescent="0.3">
      <c r="A2599" s="8">
        <v>39983</v>
      </c>
      <c r="B2599">
        <v>446.5</v>
      </c>
    </row>
    <row r="2600" spans="1:2" x14ac:dyDescent="0.3">
      <c r="A2600" s="8">
        <v>39982</v>
      </c>
      <c r="B2600">
        <v>453.7</v>
      </c>
    </row>
    <row r="2601" spans="1:2" x14ac:dyDescent="0.3">
      <c r="A2601" s="8">
        <v>39981</v>
      </c>
      <c r="B2601">
        <v>418.4</v>
      </c>
    </row>
    <row r="2602" spans="1:2" x14ac:dyDescent="0.3">
      <c r="A2602" s="8">
        <v>39980</v>
      </c>
      <c r="B2602">
        <v>392.9</v>
      </c>
    </row>
    <row r="2603" spans="1:2" x14ac:dyDescent="0.3">
      <c r="A2603" s="8">
        <v>39979</v>
      </c>
      <c r="B2603">
        <v>371.8</v>
      </c>
    </row>
    <row r="2604" spans="1:2" x14ac:dyDescent="0.3">
      <c r="A2604" s="8">
        <v>39975</v>
      </c>
      <c r="B2604">
        <v>401.2</v>
      </c>
    </row>
    <row r="2605" spans="1:2" x14ac:dyDescent="0.3">
      <c r="A2605" s="8">
        <v>39974</v>
      </c>
      <c r="B2605">
        <v>409.6</v>
      </c>
    </row>
    <row r="2606" spans="1:2" x14ac:dyDescent="0.3">
      <c r="A2606" s="8">
        <v>39973</v>
      </c>
      <c r="B2606">
        <v>387.9</v>
      </c>
    </row>
    <row r="2607" spans="1:2" x14ac:dyDescent="0.3">
      <c r="A2607" s="8">
        <v>39972</v>
      </c>
      <c r="B2607">
        <v>393.9</v>
      </c>
    </row>
    <row r="2608" spans="1:2" x14ac:dyDescent="0.3">
      <c r="A2608" s="8">
        <v>39969</v>
      </c>
      <c r="B2608">
        <v>406.7</v>
      </c>
    </row>
    <row r="2609" spans="1:2" x14ac:dyDescent="0.3">
      <c r="A2609" s="8">
        <v>39968</v>
      </c>
      <c r="B2609">
        <v>399.3</v>
      </c>
    </row>
    <row r="2610" spans="1:2" x14ac:dyDescent="0.3">
      <c r="A2610" s="8">
        <v>39967</v>
      </c>
      <c r="B2610">
        <v>445.3</v>
      </c>
    </row>
    <row r="2611" spans="1:2" x14ac:dyDescent="0.3">
      <c r="A2611" s="8">
        <v>39966</v>
      </c>
      <c r="B2611">
        <v>426.2</v>
      </c>
    </row>
    <row r="2612" spans="1:2" x14ac:dyDescent="0.3">
      <c r="A2612" s="8">
        <v>39965</v>
      </c>
      <c r="B2612">
        <v>414.6</v>
      </c>
    </row>
    <row r="2613" spans="1:2" x14ac:dyDescent="0.3">
      <c r="A2613" s="8">
        <v>39962</v>
      </c>
      <c r="B2613">
        <v>414</v>
      </c>
    </row>
    <row r="2614" spans="1:2" x14ac:dyDescent="0.3">
      <c r="A2614" s="8">
        <v>39961</v>
      </c>
      <c r="B2614">
        <v>420.1</v>
      </c>
    </row>
    <row r="2615" spans="1:2" x14ac:dyDescent="0.3">
      <c r="A2615" s="8">
        <v>39960</v>
      </c>
      <c r="B2615">
        <v>411.6</v>
      </c>
    </row>
    <row r="2616" spans="1:2" x14ac:dyDescent="0.3">
      <c r="A2616" s="8">
        <v>39959</v>
      </c>
      <c r="B2616">
        <v>391.7</v>
      </c>
    </row>
    <row r="2617" spans="1:2" x14ac:dyDescent="0.3">
      <c r="A2617" s="8">
        <v>39958</v>
      </c>
      <c r="B2617">
        <v>396.7</v>
      </c>
    </row>
    <row r="2618" spans="1:2" x14ac:dyDescent="0.3">
      <c r="A2618" s="8">
        <v>39955</v>
      </c>
      <c r="B2618">
        <v>420.8</v>
      </c>
    </row>
    <row r="2619" spans="1:2" x14ac:dyDescent="0.3">
      <c r="A2619" s="8">
        <v>39954</v>
      </c>
      <c r="B2619">
        <v>420.5</v>
      </c>
    </row>
    <row r="2620" spans="1:2" x14ac:dyDescent="0.3">
      <c r="A2620" s="8">
        <v>39953</v>
      </c>
      <c r="B2620">
        <v>439</v>
      </c>
    </row>
    <row r="2621" spans="1:2" x14ac:dyDescent="0.3">
      <c r="A2621" s="8">
        <v>39952</v>
      </c>
      <c r="B2621">
        <v>415.3</v>
      </c>
    </row>
    <row r="2622" spans="1:2" x14ac:dyDescent="0.3">
      <c r="A2622" s="8">
        <v>39951</v>
      </c>
      <c r="B2622">
        <v>348</v>
      </c>
    </row>
    <row r="2623" spans="1:2" x14ac:dyDescent="0.3">
      <c r="A2623" s="8">
        <v>39948</v>
      </c>
      <c r="B2623">
        <v>402.7</v>
      </c>
    </row>
    <row r="2624" spans="1:2" x14ac:dyDescent="0.3">
      <c r="A2624" s="8">
        <v>39947</v>
      </c>
      <c r="B2624">
        <v>364.3</v>
      </c>
    </row>
    <row r="2625" spans="1:2" x14ac:dyDescent="0.3">
      <c r="A2625" s="8">
        <v>39946</v>
      </c>
      <c r="B2625">
        <v>379.7</v>
      </c>
    </row>
    <row r="2626" spans="1:2" x14ac:dyDescent="0.3">
      <c r="A2626" s="8">
        <v>39945</v>
      </c>
      <c r="B2626">
        <v>346.6</v>
      </c>
    </row>
    <row r="2627" spans="1:2" x14ac:dyDescent="0.3">
      <c r="A2627" s="8">
        <v>39941</v>
      </c>
      <c r="B2627">
        <v>387.1</v>
      </c>
    </row>
    <row r="2628" spans="1:2" x14ac:dyDescent="0.3">
      <c r="A2628" s="8">
        <v>39940</v>
      </c>
      <c r="B2628">
        <v>422.8</v>
      </c>
    </row>
    <row r="2629" spans="1:2" x14ac:dyDescent="0.3">
      <c r="A2629" s="8">
        <v>39939</v>
      </c>
      <c r="B2629">
        <v>375</v>
      </c>
    </row>
    <row r="2630" spans="1:2" x14ac:dyDescent="0.3">
      <c r="A2630" s="8">
        <v>39938</v>
      </c>
      <c r="B2630">
        <v>433.6</v>
      </c>
    </row>
    <row r="2631" spans="1:2" x14ac:dyDescent="0.3">
      <c r="A2631" s="8">
        <v>39937</v>
      </c>
      <c r="B2631">
        <v>471.5</v>
      </c>
    </row>
    <row r="2632" spans="1:2" x14ac:dyDescent="0.3">
      <c r="A2632" s="8">
        <v>39933</v>
      </c>
      <c r="B2632">
        <v>508.9</v>
      </c>
    </row>
    <row r="2633" spans="1:2" x14ac:dyDescent="0.3">
      <c r="A2633" s="8">
        <v>39932</v>
      </c>
      <c r="B2633">
        <v>450</v>
      </c>
    </row>
    <row r="2634" spans="1:2" x14ac:dyDescent="0.3">
      <c r="A2634" s="8">
        <v>39931</v>
      </c>
      <c r="B2634">
        <v>397.2</v>
      </c>
    </row>
    <row r="2635" spans="1:2" x14ac:dyDescent="0.3">
      <c r="A2635" s="8">
        <v>39930</v>
      </c>
      <c r="B2635">
        <v>387</v>
      </c>
    </row>
    <row r="2636" spans="1:2" x14ac:dyDescent="0.3">
      <c r="A2636" s="8">
        <v>39927</v>
      </c>
      <c r="B2636">
        <v>371.7</v>
      </c>
    </row>
    <row r="2637" spans="1:2" x14ac:dyDescent="0.3">
      <c r="A2637" s="8">
        <v>39926</v>
      </c>
      <c r="B2637">
        <v>394</v>
      </c>
    </row>
    <row r="2638" spans="1:2" x14ac:dyDescent="0.3">
      <c r="A2638" s="8">
        <v>39925</v>
      </c>
      <c r="B2638">
        <v>400.6</v>
      </c>
    </row>
    <row r="2639" spans="1:2" x14ac:dyDescent="0.3">
      <c r="A2639" s="8">
        <v>39924</v>
      </c>
      <c r="B2639">
        <v>341</v>
      </c>
    </row>
    <row r="2640" spans="1:2" x14ac:dyDescent="0.3">
      <c r="A2640" s="8">
        <v>39923</v>
      </c>
      <c r="B2640">
        <v>366.8</v>
      </c>
    </row>
    <row r="2641" spans="1:2" x14ac:dyDescent="0.3">
      <c r="A2641" s="8">
        <v>39920</v>
      </c>
      <c r="B2641">
        <v>391.7</v>
      </c>
    </row>
    <row r="2642" spans="1:2" x14ac:dyDescent="0.3">
      <c r="A2642" s="8">
        <v>39919</v>
      </c>
      <c r="B2642">
        <v>363.9</v>
      </c>
    </row>
    <row r="2643" spans="1:2" x14ac:dyDescent="0.3">
      <c r="A2643" s="8">
        <v>39918</v>
      </c>
      <c r="B2643">
        <v>362.6</v>
      </c>
    </row>
    <row r="2644" spans="1:2" x14ac:dyDescent="0.3">
      <c r="A2644" s="8">
        <v>39917</v>
      </c>
      <c r="B2644">
        <v>385.4</v>
      </c>
    </row>
    <row r="2645" spans="1:2" x14ac:dyDescent="0.3">
      <c r="A2645" s="8">
        <v>39916</v>
      </c>
      <c r="B2645">
        <v>333.1</v>
      </c>
    </row>
    <row r="2646" spans="1:2" x14ac:dyDescent="0.3">
      <c r="A2646" s="8">
        <v>39913</v>
      </c>
      <c r="B2646">
        <v>431.9</v>
      </c>
    </row>
    <row r="2647" spans="1:2" x14ac:dyDescent="0.3">
      <c r="A2647" s="8">
        <v>39912</v>
      </c>
      <c r="B2647">
        <v>392.8</v>
      </c>
    </row>
    <row r="2648" spans="1:2" x14ac:dyDescent="0.3">
      <c r="A2648" s="8">
        <v>39911</v>
      </c>
      <c r="B2648">
        <v>434.2</v>
      </c>
    </row>
    <row r="2649" spans="1:2" x14ac:dyDescent="0.3">
      <c r="A2649" s="8">
        <v>39910</v>
      </c>
      <c r="B2649">
        <v>389.4</v>
      </c>
    </row>
    <row r="2650" spans="1:2" x14ac:dyDescent="0.3">
      <c r="A2650" s="8">
        <v>39909</v>
      </c>
      <c r="B2650">
        <v>367.8</v>
      </c>
    </row>
    <row r="2651" spans="1:2" x14ac:dyDescent="0.3">
      <c r="A2651" s="8">
        <v>39906</v>
      </c>
      <c r="B2651">
        <v>384.9</v>
      </c>
    </row>
    <row r="2652" spans="1:2" x14ac:dyDescent="0.3">
      <c r="A2652" s="8">
        <v>39905</v>
      </c>
      <c r="B2652">
        <v>432.4</v>
      </c>
    </row>
    <row r="2653" spans="1:2" x14ac:dyDescent="0.3">
      <c r="A2653" s="8">
        <v>39904</v>
      </c>
      <c r="B2653">
        <v>431.7</v>
      </c>
    </row>
    <row r="2654" spans="1:2" x14ac:dyDescent="0.3">
      <c r="A2654" s="8">
        <v>39903</v>
      </c>
      <c r="B2654">
        <v>385.7</v>
      </c>
    </row>
    <row r="2655" spans="1:2" x14ac:dyDescent="0.3">
      <c r="A2655" s="8">
        <v>39902</v>
      </c>
      <c r="B2655">
        <v>385.8</v>
      </c>
    </row>
    <row r="2656" spans="1:2" x14ac:dyDescent="0.3">
      <c r="A2656" s="8">
        <v>39899</v>
      </c>
      <c r="B2656">
        <v>378.9</v>
      </c>
    </row>
    <row r="2657" spans="1:2" x14ac:dyDescent="0.3">
      <c r="A2657" s="8">
        <v>39898</v>
      </c>
      <c r="B2657">
        <v>408.4</v>
      </c>
    </row>
    <row r="2658" spans="1:2" x14ac:dyDescent="0.3">
      <c r="A2658" s="8">
        <v>39897</v>
      </c>
      <c r="B2658">
        <v>462.5</v>
      </c>
    </row>
    <row r="2659" spans="1:2" x14ac:dyDescent="0.3">
      <c r="A2659" s="8">
        <v>39896</v>
      </c>
      <c r="B2659">
        <v>397.9</v>
      </c>
    </row>
    <row r="2660" spans="1:2" x14ac:dyDescent="0.3">
      <c r="A2660" s="8">
        <v>39895</v>
      </c>
      <c r="B2660">
        <v>358.7</v>
      </c>
    </row>
    <row r="2661" spans="1:2" x14ac:dyDescent="0.3">
      <c r="A2661" s="8">
        <v>39892</v>
      </c>
      <c r="B2661">
        <v>399.1</v>
      </c>
    </row>
    <row r="2662" spans="1:2" x14ac:dyDescent="0.3">
      <c r="A2662" s="8">
        <v>39891</v>
      </c>
      <c r="B2662">
        <v>405.6</v>
      </c>
    </row>
    <row r="2663" spans="1:2" x14ac:dyDescent="0.3">
      <c r="A2663" s="8">
        <v>39890</v>
      </c>
      <c r="B2663">
        <v>429.8</v>
      </c>
    </row>
    <row r="2664" spans="1:2" x14ac:dyDescent="0.3">
      <c r="A2664" s="8">
        <v>39889</v>
      </c>
      <c r="B2664">
        <v>412.3</v>
      </c>
    </row>
    <row r="2665" spans="1:2" x14ac:dyDescent="0.3">
      <c r="A2665" s="8">
        <v>39888</v>
      </c>
      <c r="B2665">
        <v>407.2</v>
      </c>
    </row>
    <row r="2666" spans="1:2" x14ac:dyDescent="0.3">
      <c r="A2666" s="8">
        <v>39885</v>
      </c>
      <c r="B2666">
        <v>381.4</v>
      </c>
    </row>
    <row r="2667" spans="1:2" x14ac:dyDescent="0.3">
      <c r="A2667" s="8">
        <v>39884</v>
      </c>
      <c r="B2667">
        <v>396.2</v>
      </c>
    </row>
    <row r="2668" spans="1:2" x14ac:dyDescent="0.3">
      <c r="A2668" s="8">
        <v>39883</v>
      </c>
      <c r="B2668">
        <v>361.4</v>
      </c>
    </row>
    <row r="2669" spans="1:2" x14ac:dyDescent="0.3">
      <c r="A2669" s="8">
        <v>39882</v>
      </c>
      <c r="B2669">
        <v>360.1</v>
      </c>
    </row>
    <row r="2670" spans="1:2" x14ac:dyDescent="0.3">
      <c r="A2670" s="8">
        <v>39878</v>
      </c>
      <c r="B2670">
        <v>414.8</v>
      </c>
    </row>
    <row r="2671" spans="1:2" x14ac:dyDescent="0.3">
      <c r="A2671" s="8">
        <v>39877</v>
      </c>
      <c r="B2671">
        <v>431.4</v>
      </c>
    </row>
    <row r="2672" spans="1:2" x14ac:dyDescent="0.3">
      <c r="A2672" s="8">
        <v>39876</v>
      </c>
      <c r="B2672">
        <v>440.2</v>
      </c>
    </row>
    <row r="2673" spans="1:2" x14ac:dyDescent="0.3">
      <c r="A2673" s="8">
        <v>39875</v>
      </c>
      <c r="B2673">
        <v>425.1</v>
      </c>
    </row>
    <row r="2674" spans="1:2" x14ac:dyDescent="0.3">
      <c r="A2674" s="8">
        <v>39874</v>
      </c>
      <c r="B2674">
        <v>452</v>
      </c>
    </row>
    <row r="2675" spans="1:2" x14ac:dyDescent="0.3">
      <c r="A2675" s="8">
        <v>39871</v>
      </c>
      <c r="B2675">
        <v>442.3</v>
      </c>
    </row>
    <row r="2676" spans="1:2" x14ac:dyDescent="0.3">
      <c r="A2676" s="8">
        <v>39870</v>
      </c>
      <c r="B2676">
        <v>501.7</v>
      </c>
    </row>
    <row r="2677" spans="1:2" x14ac:dyDescent="0.3">
      <c r="A2677" s="8">
        <v>39869</v>
      </c>
      <c r="B2677">
        <v>493.2</v>
      </c>
    </row>
    <row r="2678" spans="1:2" x14ac:dyDescent="0.3">
      <c r="A2678" s="8">
        <v>39868</v>
      </c>
      <c r="B2678">
        <v>372</v>
      </c>
    </row>
    <row r="2679" spans="1:2" x14ac:dyDescent="0.3">
      <c r="A2679" s="8">
        <v>39864</v>
      </c>
      <c r="B2679">
        <v>392.4</v>
      </c>
    </row>
    <row r="2680" spans="1:2" x14ac:dyDescent="0.3">
      <c r="A2680" s="8">
        <v>39863</v>
      </c>
      <c r="B2680">
        <v>435</v>
      </c>
    </row>
    <row r="2681" spans="1:2" x14ac:dyDescent="0.3">
      <c r="A2681" s="8">
        <v>39862</v>
      </c>
      <c r="B2681">
        <v>443</v>
      </c>
    </row>
    <row r="2682" spans="1:2" x14ac:dyDescent="0.3">
      <c r="A2682" s="8">
        <v>39861</v>
      </c>
      <c r="B2682">
        <v>389.6</v>
      </c>
    </row>
    <row r="2683" spans="1:2" x14ac:dyDescent="0.3">
      <c r="A2683" s="8">
        <v>39860</v>
      </c>
      <c r="B2683">
        <v>389.2</v>
      </c>
    </row>
    <row r="2684" spans="1:2" x14ac:dyDescent="0.3">
      <c r="A2684" s="8">
        <v>39857</v>
      </c>
      <c r="B2684">
        <v>411.2</v>
      </c>
    </row>
    <row r="2685" spans="1:2" x14ac:dyDescent="0.3">
      <c r="A2685" s="8">
        <v>39856</v>
      </c>
      <c r="B2685">
        <v>427.2</v>
      </c>
    </row>
    <row r="2686" spans="1:2" x14ac:dyDescent="0.3">
      <c r="A2686" s="8">
        <v>39855</v>
      </c>
      <c r="B2686">
        <v>413.2</v>
      </c>
    </row>
    <row r="2687" spans="1:2" x14ac:dyDescent="0.3">
      <c r="A2687" s="8">
        <v>39854</v>
      </c>
      <c r="B2687">
        <v>376.1</v>
      </c>
    </row>
    <row r="2688" spans="1:2" x14ac:dyDescent="0.3">
      <c r="A2688" s="8">
        <v>39853</v>
      </c>
      <c r="B2688">
        <v>378.8</v>
      </c>
    </row>
    <row r="2689" spans="1:2" x14ac:dyDescent="0.3">
      <c r="A2689" s="8">
        <v>39850</v>
      </c>
      <c r="B2689">
        <v>364.8</v>
      </c>
    </row>
    <row r="2690" spans="1:2" x14ac:dyDescent="0.3">
      <c r="A2690" s="8">
        <v>39849</v>
      </c>
      <c r="B2690">
        <v>416.3</v>
      </c>
    </row>
    <row r="2691" spans="1:2" x14ac:dyDescent="0.3">
      <c r="A2691" s="8">
        <v>39848</v>
      </c>
      <c r="B2691">
        <v>419</v>
      </c>
    </row>
    <row r="2692" spans="1:2" x14ac:dyDescent="0.3">
      <c r="A2692" s="8">
        <v>39847</v>
      </c>
      <c r="B2692">
        <v>475.5</v>
      </c>
    </row>
    <row r="2693" spans="1:2" x14ac:dyDescent="0.3">
      <c r="A2693" s="8">
        <v>39846</v>
      </c>
      <c r="B2693">
        <v>471.2</v>
      </c>
    </row>
    <row r="2694" spans="1:2" x14ac:dyDescent="0.3">
      <c r="A2694" s="8">
        <v>39843</v>
      </c>
      <c r="B2694">
        <v>480.1</v>
      </c>
    </row>
    <row r="2695" spans="1:2" x14ac:dyDescent="0.3">
      <c r="A2695" s="8">
        <v>39842</v>
      </c>
      <c r="B2695">
        <v>467.3</v>
      </c>
    </row>
    <row r="2696" spans="1:2" x14ac:dyDescent="0.3">
      <c r="A2696" s="8">
        <v>39841</v>
      </c>
      <c r="B2696">
        <v>501.7</v>
      </c>
    </row>
    <row r="2697" spans="1:2" x14ac:dyDescent="0.3">
      <c r="A2697" s="8">
        <v>39840</v>
      </c>
      <c r="B2697">
        <v>475.3</v>
      </c>
    </row>
    <row r="2698" spans="1:2" x14ac:dyDescent="0.3">
      <c r="A2698" s="8">
        <v>39839</v>
      </c>
      <c r="B2698">
        <v>410.8</v>
      </c>
    </row>
    <row r="2699" spans="1:2" x14ac:dyDescent="0.3">
      <c r="A2699" s="8">
        <v>39836</v>
      </c>
      <c r="B2699">
        <v>452.6</v>
      </c>
    </row>
    <row r="2700" spans="1:2" x14ac:dyDescent="0.3">
      <c r="A2700" s="8">
        <v>39835</v>
      </c>
      <c r="B2700">
        <v>449.7</v>
      </c>
    </row>
    <row r="2701" spans="1:2" x14ac:dyDescent="0.3">
      <c r="A2701" s="8">
        <v>39834</v>
      </c>
      <c r="B2701">
        <v>439.4</v>
      </c>
    </row>
    <row r="2702" spans="1:2" x14ac:dyDescent="0.3">
      <c r="A2702" s="8">
        <v>39833</v>
      </c>
      <c r="B2702">
        <v>541.20000000000005</v>
      </c>
    </row>
    <row r="2703" spans="1:2" x14ac:dyDescent="0.3">
      <c r="A2703" s="8">
        <v>39832</v>
      </c>
      <c r="B2703">
        <v>429.1</v>
      </c>
    </row>
    <row r="2704" spans="1:2" x14ac:dyDescent="0.3">
      <c r="A2704" s="8">
        <v>39829</v>
      </c>
      <c r="B2704">
        <v>516.4</v>
      </c>
    </row>
    <row r="2705" spans="1:2" x14ac:dyDescent="0.3">
      <c r="A2705" s="8">
        <v>39828</v>
      </c>
      <c r="B2705">
        <v>529.29999999999995</v>
      </c>
    </row>
    <row r="2706" spans="1:2" x14ac:dyDescent="0.3">
      <c r="A2706" s="8">
        <v>39827</v>
      </c>
      <c r="B2706">
        <v>548.9</v>
      </c>
    </row>
    <row r="2707" spans="1:2" x14ac:dyDescent="0.3">
      <c r="A2707" s="8">
        <v>39826</v>
      </c>
      <c r="B2707">
        <v>660.9</v>
      </c>
    </row>
    <row r="2708" spans="1:2" x14ac:dyDescent="0.3">
      <c r="A2708" s="8">
        <v>39825</v>
      </c>
      <c r="B2708">
        <v>789.4</v>
      </c>
    </row>
    <row r="2709" spans="1:2" x14ac:dyDescent="0.3">
      <c r="A2709" s="8">
        <v>39824</v>
      </c>
      <c r="B2709">
        <v>1052.7</v>
      </c>
    </row>
    <row r="2710" spans="1:2" x14ac:dyDescent="0.3">
      <c r="A2710" s="8">
        <v>39814</v>
      </c>
      <c r="B2710">
        <v>1027.5999999999999</v>
      </c>
    </row>
    <row r="2711" spans="1:2" x14ac:dyDescent="0.3">
      <c r="A2711" s="8">
        <v>39813</v>
      </c>
      <c r="B2711">
        <v>869.1</v>
      </c>
    </row>
    <row r="2712" spans="1:2" x14ac:dyDescent="0.3">
      <c r="A2712" s="8">
        <v>39812</v>
      </c>
      <c r="B2712">
        <v>859.1</v>
      </c>
    </row>
    <row r="2713" spans="1:2" x14ac:dyDescent="0.3">
      <c r="A2713" s="8">
        <v>39811</v>
      </c>
      <c r="B2713">
        <v>770</v>
      </c>
    </row>
    <row r="2714" spans="1:2" x14ac:dyDescent="0.3">
      <c r="A2714" s="8">
        <v>39808</v>
      </c>
      <c r="B2714">
        <v>732.9</v>
      </c>
    </row>
    <row r="2715" spans="1:2" x14ac:dyDescent="0.3">
      <c r="A2715" s="8">
        <v>39807</v>
      </c>
      <c r="B2715">
        <v>737.6</v>
      </c>
    </row>
    <row r="2716" spans="1:2" x14ac:dyDescent="0.3">
      <c r="A2716" s="8">
        <v>39806</v>
      </c>
      <c r="B2716">
        <v>701.4</v>
      </c>
    </row>
    <row r="2717" spans="1:2" x14ac:dyDescent="0.3">
      <c r="A2717" s="8">
        <v>39805</v>
      </c>
      <c r="B2717">
        <v>650</v>
      </c>
    </row>
    <row r="2718" spans="1:2" x14ac:dyDescent="0.3">
      <c r="A2718" s="8">
        <v>39804</v>
      </c>
      <c r="B2718">
        <v>656.6</v>
      </c>
    </row>
    <row r="2719" spans="1:2" x14ac:dyDescent="0.3">
      <c r="A2719" s="8">
        <v>39801</v>
      </c>
      <c r="B2719">
        <v>628.79999999999995</v>
      </c>
    </row>
    <row r="2720" spans="1:2" x14ac:dyDescent="0.3">
      <c r="A2720" s="8">
        <v>39800</v>
      </c>
      <c r="B2720">
        <v>624.20000000000005</v>
      </c>
    </row>
    <row r="2721" spans="1:2" x14ac:dyDescent="0.3">
      <c r="A2721" s="8">
        <v>39799</v>
      </c>
      <c r="B2721">
        <v>604</v>
      </c>
    </row>
    <row r="2722" spans="1:2" x14ac:dyDescent="0.3">
      <c r="A2722" s="8">
        <v>39798</v>
      </c>
      <c r="B2722">
        <v>550.29999999999995</v>
      </c>
    </row>
    <row r="2723" spans="1:2" x14ac:dyDescent="0.3">
      <c r="A2723" s="8">
        <v>39797</v>
      </c>
      <c r="B2723">
        <v>545.1</v>
      </c>
    </row>
    <row r="2724" spans="1:2" x14ac:dyDescent="0.3">
      <c r="A2724" s="8">
        <v>39794</v>
      </c>
      <c r="B2724">
        <v>584.20000000000005</v>
      </c>
    </row>
    <row r="2725" spans="1:2" x14ac:dyDescent="0.3">
      <c r="A2725" s="8">
        <v>39793</v>
      </c>
      <c r="B2725">
        <v>602.5</v>
      </c>
    </row>
    <row r="2726" spans="1:2" x14ac:dyDescent="0.3">
      <c r="A2726" s="8">
        <v>39792</v>
      </c>
      <c r="B2726">
        <v>572.5</v>
      </c>
    </row>
    <row r="2727" spans="1:2" x14ac:dyDescent="0.3">
      <c r="A2727" s="8">
        <v>39791</v>
      </c>
      <c r="B2727">
        <v>562</v>
      </c>
    </row>
    <row r="2728" spans="1:2" x14ac:dyDescent="0.3">
      <c r="A2728" s="8">
        <v>39790</v>
      </c>
      <c r="B2728">
        <v>586.5</v>
      </c>
    </row>
    <row r="2729" spans="1:2" x14ac:dyDescent="0.3">
      <c r="A2729" s="8">
        <v>39787</v>
      </c>
      <c r="B2729">
        <v>517.79999999999995</v>
      </c>
    </row>
    <row r="2730" spans="1:2" x14ac:dyDescent="0.3">
      <c r="A2730" s="8">
        <v>39786</v>
      </c>
      <c r="B2730">
        <v>564.4</v>
      </c>
    </row>
    <row r="2731" spans="1:2" x14ac:dyDescent="0.3">
      <c r="A2731" s="8">
        <v>39785</v>
      </c>
      <c r="B2731">
        <v>555.79999999999995</v>
      </c>
    </row>
    <row r="2732" spans="1:2" x14ac:dyDescent="0.3">
      <c r="A2732" s="8">
        <v>39784</v>
      </c>
      <c r="B2732">
        <v>540.79999999999995</v>
      </c>
    </row>
    <row r="2733" spans="1:2" x14ac:dyDescent="0.3">
      <c r="A2733" s="8">
        <v>39783</v>
      </c>
      <c r="B2733">
        <v>643.29999999999995</v>
      </c>
    </row>
    <row r="2734" spans="1:2" x14ac:dyDescent="0.3">
      <c r="A2734" s="8">
        <v>39780</v>
      </c>
      <c r="B2734">
        <v>573.5</v>
      </c>
    </row>
    <row r="2735" spans="1:2" x14ac:dyDescent="0.3">
      <c r="A2735" s="8">
        <v>39779</v>
      </c>
      <c r="B2735">
        <v>686.9</v>
      </c>
    </row>
    <row r="2736" spans="1:2" x14ac:dyDescent="0.3">
      <c r="A2736" s="8">
        <v>39778</v>
      </c>
      <c r="B2736">
        <v>678.7</v>
      </c>
    </row>
    <row r="2737" spans="1:2" x14ac:dyDescent="0.3">
      <c r="A2737" s="8">
        <v>39777</v>
      </c>
      <c r="B2737">
        <v>595.70000000000005</v>
      </c>
    </row>
    <row r="2738" spans="1:2" x14ac:dyDescent="0.3">
      <c r="A2738" s="8">
        <v>39776</v>
      </c>
      <c r="B2738">
        <v>584.70000000000005</v>
      </c>
    </row>
    <row r="2739" spans="1:2" x14ac:dyDescent="0.3">
      <c r="A2739" s="8">
        <v>39773</v>
      </c>
      <c r="B2739">
        <v>664.8</v>
      </c>
    </row>
    <row r="2740" spans="1:2" x14ac:dyDescent="0.3">
      <c r="A2740" s="8">
        <v>39772</v>
      </c>
      <c r="B2740">
        <v>751.3</v>
      </c>
    </row>
    <row r="2741" spans="1:2" x14ac:dyDescent="0.3">
      <c r="A2741" s="8">
        <v>39771</v>
      </c>
      <c r="B2741">
        <v>678.6</v>
      </c>
    </row>
    <row r="2742" spans="1:2" x14ac:dyDescent="0.3">
      <c r="A2742" s="8">
        <v>39770</v>
      </c>
      <c r="B2742">
        <v>510.8</v>
      </c>
    </row>
    <row r="2743" spans="1:2" x14ac:dyDescent="0.3">
      <c r="A2743" s="8">
        <v>39769</v>
      </c>
      <c r="B2743">
        <v>500.5</v>
      </c>
    </row>
    <row r="2744" spans="1:2" x14ac:dyDescent="0.3">
      <c r="A2744" s="8">
        <v>39766</v>
      </c>
      <c r="B2744">
        <v>531.29999999999995</v>
      </c>
    </row>
    <row r="2745" spans="1:2" x14ac:dyDescent="0.3">
      <c r="A2745" s="8">
        <v>39765</v>
      </c>
      <c r="B2745">
        <v>589.4</v>
      </c>
    </row>
    <row r="2746" spans="1:2" x14ac:dyDescent="0.3">
      <c r="A2746" s="8">
        <v>39764</v>
      </c>
      <c r="B2746">
        <v>551.29999999999995</v>
      </c>
    </row>
    <row r="2747" spans="1:2" x14ac:dyDescent="0.3">
      <c r="A2747" s="8">
        <v>39763</v>
      </c>
      <c r="B2747">
        <v>574.79999999999995</v>
      </c>
    </row>
    <row r="2748" spans="1:2" x14ac:dyDescent="0.3">
      <c r="A2748" s="8">
        <v>39762</v>
      </c>
      <c r="B2748">
        <v>578.9</v>
      </c>
    </row>
    <row r="2749" spans="1:2" x14ac:dyDescent="0.3">
      <c r="A2749" s="8">
        <v>39759</v>
      </c>
      <c r="B2749">
        <v>632.29999999999995</v>
      </c>
    </row>
    <row r="2750" spans="1:2" x14ac:dyDescent="0.3">
      <c r="A2750" s="8">
        <v>39758</v>
      </c>
      <c r="B2750">
        <v>586.9</v>
      </c>
    </row>
    <row r="2751" spans="1:2" x14ac:dyDescent="0.3">
      <c r="A2751" s="8">
        <v>39757</v>
      </c>
      <c r="B2751">
        <v>547.9</v>
      </c>
    </row>
    <row r="2752" spans="1:2" x14ac:dyDescent="0.3">
      <c r="A2752" s="8">
        <v>39753</v>
      </c>
      <c r="B2752">
        <v>608.70000000000005</v>
      </c>
    </row>
    <row r="2753" spans="1:2" x14ac:dyDescent="0.3">
      <c r="A2753" s="8">
        <v>39752</v>
      </c>
      <c r="B2753">
        <v>577</v>
      </c>
    </row>
    <row r="2754" spans="1:2" x14ac:dyDescent="0.3">
      <c r="A2754" s="8">
        <v>39751</v>
      </c>
      <c r="B2754">
        <v>526.5</v>
      </c>
    </row>
    <row r="2755" spans="1:2" x14ac:dyDescent="0.3">
      <c r="A2755" s="8">
        <v>39750</v>
      </c>
      <c r="B2755">
        <v>499.4</v>
      </c>
    </row>
    <row r="2756" spans="1:2" x14ac:dyDescent="0.3">
      <c r="A2756" s="8">
        <v>39749</v>
      </c>
      <c r="B2756">
        <v>543.6</v>
      </c>
    </row>
    <row r="2757" spans="1:2" x14ac:dyDescent="0.3">
      <c r="A2757" s="8">
        <v>39748</v>
      </c>
      <c r="B2757">
        <v>506.1</v>
      </c>
    </row>
    <row r="2758" spans="1:2" x14ac:dyDescent="0.3">
      <c r="A2758" s="8">
        <v>39745</v>
      </c>
      <c r="B2758">
        <v>524.4</v>
      </c>
    </row>
    <row r="2759" spans="1:2" x14ac:dyDescent="0.3">
      <c r="A2759" s="8">
        <v>39744</v>
      </c>
      <c r="B2759">
        <v>592.70000000000005</v>
      </c>
    </row>
    <row r="2760" spans="1:2" x14ac:dyDescent="0.3">
      <c r="A2760" s="8">
        <v>39743</v>
      </c>
      <c r="B2760">
        <v>684.4</v>
      </c>
    </row>
    <row r="2761" spans="1:2" x14ac:dyDescent="0.3">
      <c r="A2761" s="8">
        <v>39742</v>
      </c>
      <c r="B2761">
        <v>713</v>
      </c>
    </row>
    <row r="2762" spans="1:2" x14ac:dyDescent="0.3">
      <c r="A2762" s="8">
        <v>39741</v>
      </c>
      <c r="B2762">
        <v>506.2</v>
      </c>
    </row>
    <row r="2763" spans="1:2" x14ac:dyDescent="0.3">
      <c r="A2763" s="8">
        <v>39738</v>
      </c>
      <c r="B2763">
        <v>606.6</v>
      </c>
    </row>
    <row r="2764" spans="1:2" x14ac:dyDescent="0.3">
      <c r="A2764" s="8">
        <v>39737</v>
      </c>
      <c r="B2764">
        <v>510.2</v>
      </c>
    </row>
    <row r="2765" spans="1:2" x14ac:dyDescent="0.3">
      <c r="A2765" s="8">
        <v>39736</v>
      </c>
      <c r="B2765">
        <v>568.5</v>
      </c>
    </row>
    <row r="2766" spans="1:2" x14ac:dyDescent="0.3">
      <c r="A2766" s="8">
        <v>39735</v>
      </c>
      <c r="B2766">
        <v>549</v>
      </c>
    </row>
    <row r="2767" spans="1:2" x14ac:dyDescent="0.3">
      <c r="A2767" s="8">
        <v>39734</v>
      </c>
      <c r="B2767">
        <v>589.29999999999995</v>
      </c>
    </row>
    <row r="2768" spans="1:2" x14ac:dyDescent="0.3">
      <c r="A2768" s="8">
        <v>39731</v>
      </c>
      <c r="B2768">
        <v>607.4</v>
      </c>
    </row>
    <row r="2769" spans="1:2" x14ac:dyDescent="0.3">
      <c r="A2769" s="8">
        <v>39730</v>
      </c>
      <c r="B2769">
        <v>597.5</v>
      </c>
    </row>
    <row r="2770" spans="1:2" x14ac:dyDescent="0.3">
      <c r="A2770" s="8">
        <v>39729</v>
      </c>
      <c r="B2770">
        <v>578</v>
      </c>
    </row>
    <row r="2771" spans="1:2" x14ac:dyDescent="0.3">
      <c r="A2771" s="8">
        <v>39728</v>
      </c>
      <c r="B2771">
        <v>603.79999999999995</v>
      </c>
    </row>
    <row r="2772" spans="1:2" x14ac:dyDescent="0.3">
      <c r="A2772" s="8">
        <v>39727</v>
      </c>
      <c r="B2772">
        <v>636.6</v>
      </c>
    </row>
    <row r="2773" spans="1:2" x14ac:dyDescent="0.3">
      <c r="A2773" s="8">
        <v>39724</v>
      </c>
      <c r="B2773">
        <v>645.4</v>
      </c>
    </row>
    <row r="2774" spans="1:2" x14ac:dyDescent="0.3">
      <c r="A2774" s="8">
        <v>39723</v>
      </c>
      <c r="B2774">
        <v>714.9</v>
      </c>
    </row>
    <row r="2775" spans="1:2" x14ac:dyDescent="0.3">
      <c r="A2775" s="8">
        <v>39722</v>
      </c>
      <c r="B2775">
        <v>702.9</v>
      </c>
    </row>
    <row r="2776" spans="1:2" x14ac:dyDescent="0.3">
      <c r="A2776" s="8">
        <v>39721</v>
      </c>
      <c r="B2776">
        <v>682.6</v>
      </c>
    </row>
    <row r="2777" spans="1:2" x14ac:dyDescent="0.3">
      <c r="A2777" s="8">
        <v>39720</v>
      </c>
      <c r="B2777">
        <v>646.29999999999995</v>
      </c>
    </row>
    <row r="2778" spans="1:2" x14ac:dyDescent="0.3">
      <c r="A2778" s="8">
        <v>39717</v>
      </c>
      <c r="B2778">
        <v>634.79999999999995</v>
      </c>
    </row>
    <row r="2779" spans="1:2" x14ac:dyDescent="0.3">
      <c r="A2779" s="8">
        <v>39716</v>
      </c>
      <c r="B2779">
        <v>751.8</v>
      </c>
    </row>
    <row r="2780" spans="1:2" x14ac:dyDescent="0.3">
      <c r="A2780" s="8">
        <v>39715</v>
      </c>
      <c r="B2780">
        <v>828.1</v>
      </c>
    </row>
    <row r="2781" spans="1:2" x14ac:dyDescent="0.3">
      <c r="A2781" s="8">
        <v>39714</v>
      </c>
      <c r="B2781">
        <v>840</v>
      </c>
    </row>
    <row r="2782" spans="1:2" x14ac:dyDescent="0.3">
      <c r="A2782" s="8">
        <v>39713</v>
      </c>
      <c r="B2782">
        <v>804.6</v>
      </c>
    </row>
    <row r="2783" spans="1:2" x14ac:dyDescent="0.3">
      <c r="A2783" s="8">
        <v>39710</v>
      </c>
      <c r="B2783">
        <v>866.9</v>
      </c>
    </row>
    <row r="2784" spans="1:2" x14ac:dyDescent="0.3">
      <c r="A2784" s="8">
        <v>39709</v>
      </c>
      <c r="B2784">
        <v>808.4</v>
      </c>
    </row>
    <row r="2785" spans="1:2" x14ac:dyDescent="0.3">
      <c r="A2785" s="8">
        <v>39708</v>
      </c>
      <c r="B2785">
        <v>715.5</v>
      </c>
    </row>
    <row r="2786" spans="1:2" x14ac:dyDescent="0.3">
      <c r="A2786" s="8">
        <v>39707</v>
      </c>
      <c r="B2786">
        <v>700</v>
      </c>
    </row>
    <row r="2787" spans="1:2" x14ac:dyDescent="0.3">
      <c r="A2787" s="8">
        <v>39706</v>
      </c>
      <c r="B2787">
        <v>772.7</v>
      </c>
    </row>
    <row r="2788" spans="1:2" x14ac:dyDescent="0.3">
      <c r="A2788" s="8">
        <v>39703</v>
      </c>
      <c r="B2788">
        <v>782.1</v>
      </c>
    </row>
    <row r="2789" spans="1:2" x14ac:dyDescent="0.3">
      <c r="A2789" s="8">
        <v>39702</v>
      </c>
      <c r="B2789">
        <v>758.9</v>
      </c>
    </row>
    <row r="2790" spans="1:2" x14ac:dyDescent="0.3">
      <c r="A2790" s="8">
        <v>39701</v>
      </c>
      <c r="B2790">
        <v>807.3</v>
      </c>
    </row>
    <row r="2791" spans="1:2" x14ac:dyDescent="0.3">
      <c r="A2791" s="8">
        <v>39700</v>
      </c>
      <c r="B2791">
        <v>638.4</v>
      </c>
    </row>
    <row r="2792" spans="1:2" x14ac:dyDescent="0.3">
      <c r="A2792" s="8">
        <v>39699</v>
      </c>
      <c r="B2792">
        <v>675.6</v>
      </c>
    </row>
    <row r="2793" spans="1:2" x14ac:dyDescent="0.3">
      <c r="A2793" s="8">
        <v>39696</v>
      </c>
      <c r="B2793">
        <v>712.6</v>
      </c>
    </row>
    <row r="2794" spans="1:2" x14ac:dyDescent="0.3">
      <c r="A2794" s="8">
        <v>39695</v>
      </c>
      <c r="B2794">
        <v>726.6</v>
      </c>
    </row>
    <row r="2795" spans="1:2" x14ac:dyDescent="0.3">
      <c r="A2795" s="8">
        <v>39694</v>
      </c>
      <c r="B2795">
        <v>678.1</v>
      </c>
    </row>
    <row r="2796" spans="1:2" x14ac:dyDescent="0.3">
      <c r="A2796" s="8">
        <v>39693</v>
      </c>
      <c r="B2796">
        <v>670.7</v>
      </c>
    </row>
    <row r="2797" spans="1:2" x14ac:dyDescent="0.3">
      <c r="A2797" s="8">
        <v>39692</v>
      </c>
      <c r="B2797">
        <v>610.4</v>
      </c>
    </row>
    <row r="2798" spans="1:2" x14ac:dyDescent="0.3">
      <c r="A2798" s="8">
        <v>39689</v>
      </c>
      <c r="B2798">
        <v>629.1</v>
      </c>
    </row>
    <row r="2799" spans="1:2" x14ac:dyDescent="0.3">
      <c r="A2799" s="8">
        <v>39688</v>
      </c>
      <c r="B2799">
        <v>578.4</v>
      </c>
    </row>
    <row r="2800" spans="1:2" x14ac:dyDescent="0.3">
      <c r="A2800" s="8">
        <v>39687</v>
      </c>
      <c r="B2800">
        <v>545.20000000000005</v>
      </c>
    </row>
    <row r="2801" spans="1:2" x14ac:dyDescent="0.3">
      <c r="A2801" s="8">
        <v>39686</v>
      </c>
      <c r="B2801">
        <v>508.3</v>
      </c>
    </row>
    <row r="2802" spans="1:2" x14ac:dyDescent="0.3">
      <c r="A2802" s="8">
        <v>39685</v>
      </c>
      <c r="B2802">
        <v>670.5</v>
      </c>
    </row>
    <row r="2803" spans="1:2" x14ac:dyDescent="0.3">
      <c r="A2803" s="8">
        <v>39682</v>
      </c>
      <c r="B2803">
        <v>649.20000000000005</v>
      </c>
    </row>
    <row r="2804" spans="1:2" x14ac:dyDescent="0.3">
      <c r="A2804" s="8">
        <v>39681</v>
      </c>
      <c r="B2804">
        <v>680.3</v>
      </c>
    </row>
    <row r="2805" spans="1:2" x14ac:dyDescent="0.3">
      <c r="A2805" s="8">
        <v>39680</v>
      </c>
      <c r="B2805">
        <v>659.3</v>
      </c>
    </row>
    <row r="2806" spans="1:2" x14ac:dyDescent="0.3">
      <c r="A2806" s="8">
        <v>39679</v>
      </c>
      <c r="B2806">
        <v>632.5</v>
      </c>
    </row>
    <row r="2807" spans="1:2" x14ac:dyDescent="0.3">
      <c r="A2807" s="8">
        <v>39678</v>
      </c>
      <c r="B2807">
        <v>616.29999999999995</v>
      </c>
    </row>
    <row r="2808" spans="1:2" x14ac:dyDescent="0.3">
      <c r="A2808" s="8">
        <v>39675</v>
      </c>
      <c r="B2808">
        <v>662.1</v>
      </c>
    </row>
    <row r="2809" spans="1:2" x14ac:dyDescent="0.3">
      <c r="A2809" s="8">
        <v>39674</v>
      </c>
      <c r="B2809">
        <v>701.3</v>
      </c>
    </row>
    <row r="2810" spans="1:2" x14ac:dyDescent="0.3">
      <c r="A2810" s="8">
        <v>39673</v>
      </c>
      <c r="B2810">
        <v>672</v>
      </c>
    </row>
    <row r="2811" spans="1:2" x14ac:dyDescent="0.3">
      <c r="A2811" s="8">
        <v>39672</v>
      </c>
      <c r="B2811">
        <v>730.1</v>
      </c>
    </row>
    <row r="2812" spans="1:2" x14ac:dyDescent="0.3">
      <c r="A2812" s="8">
        <v>39671</v>
      </c>
      <c r="B2812">
        <v>669.7</v>
      </c>
    </row>
    <row r="2813" spans="1:2" x14ac:dyDescent="0.3">
      <c r="A2813" s="8">
        <v>39668</v>
      </c>
      <c r="B2813">
        <v>552.70000000000005</v>
      </c>
    </row>
    <row r="2814" spans="1:2" x14ac:dyDescent="0.3">
      <c r="A2814" s="8">
        <v>39667</v>
      </c>
      <c r="B2814">
        <v>560</v>
      </c>
    </row>
    <row r="2815" spans="1:2" x14ac:dyDescent="0.3">
      <c r="A2815" s="8">
        <v>39666</v>
      </c>
      <c r="B2815">
        <v>545</v>
      </c>
    </row>
    <row r="2816" spans="1:2" x14ac:dyDescent="0.3">
      <c r="A2816" s="8">
        <v>39665</v>
      </c>
      <c r="B2816">
        <v>546.9</v>
      </c>
    </row>
    <row r="2817" spans="1:2" x14ac:dyDescent="0.3">
      <c r="A2817" s="8">
        <v>39664</v>
      </c>
      <c r="B2817">
        <v>549.70000000000005</v>
      </c>
    </row>
    <row r="2818" spans="1:2" x14ac:dyDescent="0.3">
      <c r="A2818" s="8">
        <v>39661</v>
      </c>
      <c r="B2818">
        <v>560.20000000000005</v>
      </c>
    </row>
    <row r="2819" spans="1:2" x14ac:dyDescent="0.3">
      <c r="A2819" s="8">
        <v>39660</v>
      </c>
      <c r="B2819">
        <v>600.1</v>
      </c>
    </row>
    <row r="2820" spans="1:2" x14ac:dyDescent="0.3">
      <c r="A2820" s="8">
        <v>39659</v>
      </c>
      <c r="B2820">
        <v>607.20000000000005</v>
      </c>
    </row>
    <row r="2821" spans="1:2" x14ac:dyDescent="0.3">
      <c r="A2821" s="8">
        <v>39658</v>
      </c>
      <c r="B2821">
        <v>487.2</v>
      </c>
    </row>
    <row r="2822" spans="1:2" x14ac:dyDescent="0.3">
      <c r="A2822" s="8">
        <v>39657</v>
      </c>
      <c r="B2822">
        <v>443.1</v>
      </c>
    </row>
    <row r="2823" spans="1:2" x14ac:dyDescent="0.3">
      <c r="A2823" s="8">
        <v>39654</v>
      </c>
      <c r="B2823">
        <v>529.29999999999995</v>
      </c>
    </row>
    <row r="2824" spans="1:2" x14ac:dyDescent="0.3">
      <c r="A2824" s="8">
        <v>39653</v>
      </c>
      <c r="B2824">
        <v>547</v>
      </c>
    </row>
    <row r="2825" spans="1:2" x14ac:dyDescent="0.3">
      <c r="A2825" s="8">
        <v>39652</v>
      </c>
      <c r="B2825">
        <v>512.70000000000005</v>
      </c>
    </row>
    <row r="2826" spans="1:2" x14ac:dyDescent="0.3">
      <c r="A2826" s="8">
        <v>39651</v>
      </c>
      <c r="B2826">
        <v>461.9</v>
      </c>
    </row>
    <row r="2827" spans="1:2" x14ac:dyDescent="0.3">
      <c r="A2827" s="8">
        <v>39650</v>
      </c>
      <c r="B2827">
        <v>615</v>
      </c>
    </row>
    <row r="2828" spans="1:2" x14ac:dyDescent="0.3">
      <c r="A2828" s="8">
        <v>39647</v>
      </c>
      <c r="B2828">
        <v>607.1</v>
      </c>
    </row>
    <row r="2829" spans="1:2" x14ac:dyDescent="0.3">
      <c r="A2829" s="8">
        <v>39646</v>
      </c>
      <c r="B2829">
        <v>620.20000000000005</v>
      </c>
    </row>
    <row r="2830" spans="1:2" x14ac:dyDescent="0.3">
      <c r="A2830" s="8">
        <v>39645</v>
      </c>
      <c r="B2830">
        <v>591.1</v>
      </c>
    </row>
    <row r="2831" spans="1:2" x14ac:dyDescent="0.3">
      <c r="A2831" s="8">
        <v>39644</v>
      </c>
      <c r="B2831">
        <v>612.9</v>
      </c>
    </row>
    <row r="2832" spans="1:2" x14ac:dyDescent="0.3">
      <c r="A2832" s="8">
        <v>39643</v>
      </c>
      <c r="B2832">
        <v>705.7</v>
      </c>
    </row>
    <row r="2833" spans="1:2" x14ac:dyDescent="0.3">
      <c r="A2833" s="8">
        <v>39640</v>
      </c>
      <c r="B2833">
        <v>677</v>
      </c>
    </row>
    <row r="2834" spans="1:2" x14ac:dyDescent="0.3">
      <c r="A2834" s="8">
        <v>39639</v>
      </c>
      <c r="B2834">
        <v>719.1</v>
      </c>
    </row>
    <row r="2835" spans="1:2" x14ac:dyDescent="0.3">
      <c r="A2835" s="8">
        <v>39638</v>
      </c>
      <c r="B2835">
        <v>706.7</v>
      </c>
    </row>
    <row r="2836" spans="1:2" x14ac:dyDescent="0.3">
      <c r="A2836" s="8">
        <v>39637</v>
      </c>
      <c r="B2836">
        <v>714.3</v>
      </c>
    </row>
    <row r="2837" spans="1:2" x14ac:dyDescent="0.3">
      <c r="A2837" s="8">
        <v>39636</v>
      </c>
      <c r="B2837">
        <v>663.3</v>
      </c>
    </row>
    <row r="2838" spans="1:2" x14ac:dyDescent="0.3">
      <c r="A2838" s="8">
        <v>39633</v>
      </c>
      <c r="B2838">
        <v>652.20000000000005</v>
      </c>
    </row>
    <row r="2839" spans="1:2" x14ac:dyDescent="0.3">
      <c r="A2839" s="8">
        <v>39632</v>
      </c>
      <c r="B2839">
        <v>659.3</v>
      </c>
    </row>
    <row r="2840" spans="1:2" x14ac:dyDescent="0.3">
      <c r="A2840" s="8">
        <v>39631</v>
      </c>
      <c r="B2840">
        <v>626.5</v>
      </c>
    </row>
    <row r="2841" spans="1:2" x14ac:dyDescent="0.3">
      <c r="A2841" s="8">
        <v>39630</v>
      </c>
      <c r="B2841">
        <v>592.4</v>
      </c>
    </row>
    <row r="2842" spans="1:2" x14ac:dyDescent="0.3">
      <c r="A2842" s="8">
        <v>39629</v>
      </c>
      <c r="B2842">
        <v>625.4</v>
      </c>
    </row>
    <row r="2843" spans="1:2" x14ac:dyDescent="0.3">
      <c r="A2843" s="8">
        <v>39626</v>
      </c>
      <c r="B2843">
        <v>558.20000000000005</v>
      </c>
    </row>
    <row r="2844" spans="1:2" x14ac:dyDescent="0.3">
      <c r="A2844" s="8">
        <v>39625</v>
      </c>
      <c r="B2844">
        <v>542.29999999999995</v>
      </c>
    </row>
    <row r="2845" spans="1:2" x14ac:dyDescent="0.3">
      <c r="A2845" s="8">
        <v>39624</v>
      </c>
      <c r="B2845">
        <v>591.9</v>
      </c>
    </row>
    <row r="2846" spans="1:2" x14ac:dyDescent="0.3">
      <c r="A2846" s="8">
        <v>39623</v>
      </c>
      <c r="B2846">
        <v>580.70000000000005</v>
      </c>
    </row>
    <row r="2847" spans="1:2" x14ac:dyDescent="0.3">
      <c r="A2847" s="8">
        <v>39622</v>
      </c>
      <c r="B2847">
        <v>697.8</v>
      </c>
    </row>
    <row r="2848" spans="1:2" x14ac:dyDescent="0.3">
      <c r="A2848" s="8">
        <v>39619</v>
      </c>
      <c r="B2848">
        <v>696.8</v>
      </c>
    </row>
    <row r="2849" spans="1:2" x14ac:dyDescent="0.3">
      <c r="A2849" s="8">
        <v>39618</v>
      </c>
      <c r="B2849">
        <v>655.1</v>
      </c>
    </row>
    <row r="2850" spans="1:2" x14ac:dyDescent="0.3">
      <c r="A2850" s="8">
        <v>39617</v>
      </c>
      <c r="B2850">
        <v>688.4</v>
      </c>
    </row>
    <row r="2851" spans="1:2" x14ac:dyDescent="0.3">
      <c r="A2851" s="8">
        <v>39616</v>
      </c>
      <c r="B2851">
        <v>676.7</v>
      </c>
    </row>
    <row r="2852" spans="1:2" x14ac:dyDescent="0.3">
      <c r="A2852" s="8">
        <v>39615</v>
      </c>
      <c r="B2852">
        <v>602.5</v>
      </c>
    </row>
    <row r="2853" spans="1:2" x14ac:dyDescent="0.3">
      <c r="A2853" s="8">
        <v>39610</v>
      </c>
      <c r="B2853">
        <v>604.70000000000005</v>
      </c>
    </row>
    <row r="2854" spans="1:2" x14ac:dyDescent="0.3">
      <c r="A2854" s="8">
        <v>39609</v>
      </c>
      <c r="B2854">
        <v>583</v>
      </c>
    </row>
    <row r="2855" spans="1:2" x14ac:dyDescent="0.3">
      <c r="A2855" s="8">
        <v>39608</v>
      </c>
      <c r="B2855">
        <v>556</v>
      </c>
    </row>
    <row r="2856" spans="1:2" x14ac:dyDescent="0.3">
      <c r="A2856" s="8">
        <v>39606</v>
      </c>
      <c r="B2856">
        <v>557.1</v>
      </c>
    </row>
    <row r="2857" spans="1:2" x14ac:dyDescent="0.3">
      <c r="A2857" s="8">
        <v>39605</v>
      </c>
      <c r="B2857">
        <v>522.6</v>
      </c>
    </row>
    <row r="2858" spans="1:2" x14ac:dyDescent="0.3">
      <c r="A2858" s="8">
        <v>39604</v>
      </c>
      <c r="B2858">
        <v>564.6</v>
      </c>
    </row>
    <row r="2859" spans="1:2" x14ac:dyDescent="0.3">
      <c r="A2859" s="8">
        <v>39603</v>
      </c>
      <c r="B2859">
        <v>598.79999999999995</v>
      </c>
    </row>
    <row r="2860" spans="1:2" x14ac:dyDescent="0.3">
      <c r="A2860" s="8">
        <v>39602</v>
      </c>
      <c r="B2860">
        <v>595.9</v>
      </c>
    </row>
    <row r="2861" spans="1:2" x14ac:dyDescent="0.3">
      <c r="A2861" s="8">
        <v>39601</v>
      </c>
      <c r="B2861">
        <v>543.9</v>
      </c>
    </row>
    <row r="2862" spans="1:2" x14ac:dyDescent="0.3">
      <c r="A2862" s="8">
        <v>39598</v>
      </c>
      <c r="B2862">
        <v>548.5</v>
      </c>
    </row>
    <row r="2863" spans="1:2" x14ac:dyDescent="0.3">
      <c r="A2863" s="8">
        <v>39597</v>
      </c>
      <c r="B2863">
        <v>540.29999999999995</v>
      </c>
    </row>
    <row r="2864" spans="1:2" x14ac:dyDescent="0.3">
      <c r="A2864" s="8">
        <v>39596</v>
      </c>
      <c r="B2864">
        <v>521.70000000000005</v>
      </c>
    </row>
    <row r="2865" spans="1:2" x14ac:dyDescent="0.3">
      <c r="A2865" s="8">
        <v>39595</v>
      </c>
      <c r="B2865">
        <v>491.5</v>
      </c>
    </row>
    <row r="2866" spans="1:2" x14ac:dyDescent="0.3">
      <c r="A2866" s="8">
        <v>39594</v>
      </c>
      <c r="B2866">
        <v>512.29999999999995</v>
      </c>
    </row>
    <row r="2867" spans="1:2" x14ac:dyDescent="0.3">
      <c r="A2867" s="8">
        <v>39591</v>
      </c>
      <c r="B2867">
        <v>525.1</v>
      </c>
    </row>
    <row r="2868" spans="1:2" x14ac:dyDescent="0.3">
      <c r="A2868" s="8">
        <v>39590</v>
      </c>
      <c r="B2868">
        <v>579.70000000000005</v>
      </c>
    </row>
    <row r="2869" spans="1:2" x14ac:dyDescent="0.3">
      <c r="A2869" s="8">
        <v>39589</v>
      </c>
      <c r="B2869">
        <v>655.20000000000005</v>
      </c>
    </row>
    <row r="2870" spans="1:2" x14ac:dyDescent="0.3">
      <c r="A2870" s="8">
        <v>39588</v>
      </c>
      <c r="B2870">
        <v>643.4</v>
      </c>
    </row>
    <row r="2871" spans="1:2" x14ac:dyDescent="0.3">
      <c r="A2871" s="8">
        <v>39587</v>
      </c>
      <c r="B2871">
        <v>613.4</v>
      </c>
    </row>
    <row r="2872" spans="1:2" x14ac:dyDescent="0.3">
      <c r="A2872" s="8">
        <v>39584</v>
      </c>
      <c r="B2872">
        <v>632.4</v>
      </c>
    </row>
    <row r="2873" spans="1:2" x14ac:dyDescent="0.3">
      <c r="A2873" s="8">
        <v>39583</v>
      </c>
      <c r="B2873">
        <v>667.6</v>
      </c>
    </row>
    <row r="2874" spans="1:2" x14ac:dyDescent="0.3">
      <c r="A2874" s="8">
        <v>39582</v>
      </c>
      <c r="B2874">
        <v>629.5</v>
      </c>
    </row>
    <row r="2875" spans="1:2" x14ac:dyDescent="0.3">
      <c r="A2875" s="8">
        <v>39581</v>
      </c>
      <c r="B2875">
        <v>587.9</v>
      </c>
    </row>
    <row r="2876" spans="1:2" x14ac:dyDescent="0.3">
      <c r="A2876" s="8">
        <v>39580</v>
      </c>
      <c r="B2876">
        <v>572.4</v>
      </c>
    </row>
    <row r="2877" spans="1:2" x14ac:dyDescent="0.3">
      <c r="A2877" s="8">
        <v>39576</v>
      </c>
      <c r="B2877">
        <v>576.70000000000005</v>
      </c>
    </row>
    <row r="2878" spans="1:2" x14ac:dyDescent="0.3">
      <c r="A2878" s="8">
        <v>39575</v>
      </c>
      <c r="B2878">
        <v>570.20000000000005</v>
      </c>
    </row>
    <row r="2879" spans="1:2" x14ac:dyDescent="0.3">
      <c r="A2879" s="8">
        <v>39574</v>
      </c>
      <c r="B2879">
        <v>604.1</v>
      </c>
    </row>
    <row r="2880" spans="1:2" x14ac:dyDescent="0.3">
      <c r="A2880" s="8">
        <v>39573</v>
      </c>
      <c r="B2880">
        <v>602.9</v>
      </c>
    </row>
    <row r="2881" spans="1:2" x14ac:dyDescent="0.3">
      <c r="A2881" s="8">
        <v>39572</v>
      </c>
      <c r="B2881">
        <v>606.79999999999995</v>
      </c>
    </row>
    <row r="2882" spans="1:2" x14ac:dyDescent="0.3">
      <c r="A2882" s="8">
        <v>39568</v>
      </c>
      <c r="B2882">
        <v>618.9</v>
      </c>
    </row>
    <row r="2883" spans="1:2" x14ac:dyDescent="0.3">
      <c r="A2883" s="8">
        <v>39567</v>
      </c>
      <c r="B2883">
        <v>425.1</v>
      </c>
    </row>
    <row r="2884" spans="1:2" x14ac:dyDescent="0.3">
      <c r="A2884" s="8">
        <v>39566</v>
      </c>
      <c r="B2884">
        <v>465.7</v>
      </c>
    </row>
    <row r="2885" spans="1:2" x14ac:dyDescent="0.3">
      <c r="A2885" s="8">
        <v>39563</v>
      </c>
      <c r="B2885">
        <v>512.20000000000005</v>
      </c>
    </row>
    <row r="2886" spans="1:2" x14ac:dyDescent="0.3">
      <c r="A2886" s="8">
        <v>39562</v>
      </c>
      <c r="B2886">
        <v>501.7</v>
      </c>
    </row>
    <row r="2887" spans="1:2" x14ac:dyDescent="0.3">
      <c r="A2887" s="8">
        <v>39561</v>
      </c>
      <c r="B2887">
        <v>470.7</v>
      </c>
    </row>
    <row r="2888" spans="1:2" x14ac:dyDescent="0.3">
      <c r="A2888" s="8">
        <v>39560</v>
      </c>
      <c r="B2888">
        <v>459.7</v>
      </c>
    </row>
    <row r="2889" spans="1:2" x14ac:dyDescent="0.3">
      <c r="A2889" s="8">
        <v>39559</v>
      </c>
      <c r="B2889">
        <v>597.20000000000005</v>
      </c>
    </row>
    <row r="2890" spans="1:2" x14ac:dyDescent="0.3">
      <c r="A2890" s="8">
        <v>39556</v>
      </c>
      <c r="B2890">
        <v>634.70000000000005</v>
      </c>
    </row>
    <row r="2891" spans="1:2" x14ac:dyDescent="0.3">
      <c r="A2891" s="8">
        <v>39555</v>
      </c>
      <c r="B2891">
        <v>652.6</v>
      </c>
    </row>
    <row r="2892" spans="1:2" x14ac:dyDescent="0.3">
      <c r="A2892" s="8">
        <v>39554</v>
      </c>
      <c r="B2892">
        <v>602</v>
      </c>
    </row>
    <row r="2893" spans="1:2" x14ac:dyDescent="0.3">
      <c r="A2893" s="8">
        <v>39553</v>
      </c>
      <c r="B2893">
        <v>555.29999999999995</v>
      </c>
    </row>
    <row r="2894" spans="1:2" x14ac:dyDescent="0.3">
      <c r="A2894" s="8">
        <v>39552</v>
      </c>
      <c r="B2894">
        <v>559</v>
      </c>
    </row>
    <row r="2895" spans="1:2" x14ac:dyDescent="0.3">
      <c r="A2895" s="8">
        <v>39549</v>
      </c>
      <c r="B2895">
        <v>539.20000000000005</v>
      </c>
    </row>
    <row r="2896" spans="1:2" x14ac:dyDescent="0.3">
      <c r="A2896" s="8">
        <v>39548</v>
      </c>
      <c r="B2896">
        <v>555.79999999999995</v>
      </c>
    </row>
    <row r="2897" spans="1:2" x14ac:dyDescent="0.3">
      <c r="A2897" s="8">
        <v>39547</v>
      </c>
      <c r="B2897">
        <v>531.79999999999995</v>
      </c>
    </row>
    <row r="2898" spans="1:2" x14ac:dyDescent="0.3">
      <c r="A2898" s="8">
        <v>39546</v>
      </c>
      <c r="B2898">
        <v>529.29999999999995</v>
      </c>
    </row>
    <row r="2899" spans="1:2" x14ac:dyDescent="0.3">
      <c r="A2899" s="8">
        <v>39545</v>
      </c>
      <c r="B2899">
        <v>546.4</v>
      </c>
    </row>
    <row r="2900" spans="1:2" x14ac:dyDescent="0.3">
      <c r="A2900" s="8">
        <v>39542</v>
      </c>
      <c r="B2900">
        <v>577.5</v>
      </c>
    </row>
    <row r="2901" spans="1:2" x14ac:dyDescent="0.3">
      <c r="A2901" s="8">
        <v>39541</v>
      </c>
      <c r="B2901">
        <v>611.29999999999995</v>
      </c>
    </row>
    <row r="2902" spans="1:2" x14ac:dyDescent="0.3">
      <c r="A2902" s="8">
        <v>39540</v>
      </c>
      <c r="B2902">
        <v>621.79999999999995</v>
      </c>
    </row>
    <row r="2903" spans="1:2" x14ac:dyDescent="0.3">
      <c r="A2903" s="8">
        <v>39539</v>
      </c>
      <c r="B2903">
        <v>596.29999999999995</v>
      </c>
    </row>
    <row r="2904" spans="1:2" x14ac:dyDescent="0.3">
      <c r="A2904" s="8">
        <v>39538</v>
      </c>
      <c r="B2904">
        <v>520.4</v>
      </c>
    </row>
    <row r="2905" spans="1:2" x14ac:dyDescent="0.3">
      <c r="A2905" s="8">
        <v>39535</v>
      </c>
      <c r="B2905">
        <v>490</v>
      </c>
    </row>
    <row r="2906" spans="1:2" x14ac:dyDescent="0.3">
      <c r="A2906" s="8">
        <v>39534</v>
      </c>
      <c r="B2906">
        <v>521</v>
      </c>
    </row>
    <row r="2907" spans="1:2" x14ac:dyDescent="0.3">
      <c r="A2907" s="8">
        <v>39533</v>
      </c>
      <c r="B2907">
        <v>522.9</v>
      </c>
    </row>
    <row r="2908" spans="1:2" x14ac:dyDescent="0.3">
      <c r="A2908" s="8">
        <v>39532</v>
      </c>
      <c r="B2908">
        <v>596.79999999999995</v>
      </c>
    </row>
    <row r="2909" spans="1:2" x14ac:dyDescent="0.3">
      <c r="A2909" s="8">
        <v>39531</v>
      </c>
      <c r="B2909">
        <v>606.20000000000005</v>
      </c>
    </row>
    <row r="2910" spans="1:2" x14ac:dyDescent="0.3">
      <c r="A2910" s="8">
        <v>39528</v>
      </c>
      <c r="B2910">
        <v>601.4</v>
      </c>
    </row>
    <row r="2911" spans="1:2" x14ac:dyDescent="0.3">
      <c r="A2911" s="8">
        <v>39527</v>
      </c>
      <c r="B2911">
        <v>610.79999999999995</v>
      </c>
    </row>
    <row r="2912" spans="1:2" x14ac:dyDescent="0.3">
      <c r="A2912" s="8">
        <v>39526</v>
      </c>
      <c r="B2912">
        <v>625.20000000000005</v>
      </c>
    </row>
    <row r="2913" spans="1:2" x14ac:dyDescent="0.3">
      <c r="A2913" s="8">
        <v>39525</v>
      </c>
      <c r="B2913">
        <v>512</v>
      </c>
    </row>
    <row r="2914" spans="1:2" x14ac:dyDescent="0.3">
      <c r="A2914" s="8">
        <v>39524</v>
      </c>
      <c r="B2914">
        <v>571.70000000000005</v>
      </c>
    </row>
    <row r="2915" spans="1:2" x14ac:dyDescent="0.3">
      <c r="A2915" s="8">
        <v>39521</v>
      </c>
      <c r="B2915">
        <v>618.29999999999995</v>
      </c>
    </row>
    <row r="2916" spans="1:2" x14ac:dyDescent="0.3">
      <c r="A2916" s="8">
        <v>39520</v>
      </c>
      <c r="B2916">
        <v>623.6</v>
      </c>
    </row>
    <row r="2917" spans="1:2" x14ac:dyDescent="0.3">
      <c r="A2917" s="8">
        <v>39519</v>
      </c>
      <c r="B2917">
        <v>511.6</v>
      </c>
    </row>
    <row r="2918" spans="1:2" x14ac:dyDescent="0.3">
      <c r="A2918" s="8">
        <v>39518</v>
      </c>
      <c r="B2918">
        <v>518.29999999999995</v>
      </c>
    </row>
    <row r="2919" spans="1:2" x14ac:dyDescent="0.3">
      <c r="A2919" s="8">
        <v>39514</v>
      </c>
      <c r="B2919">
        <v>465.9</v>
      </c>
    </row>
    <row r="2920" spans="1:2" x14ac:dyDescent="0.3">
      <c r="A2920" s="8">
        <v>39513</v>
      </c>
      <c r="B2920">
        <v>504.2</v>
      </c>
    </row>
    <row r="2921" spans="1:2" x14ac:dyDescent="0.3">
      <c r="A2921" s="8">
        <v>39512</v>
      </c>
      <c r="B2921">
        <v>562</v>
      </c>
    </row>
    <row r="2922" spans="1:2" x14ac:dyDescent="0.3">
      <c r="A2922" s="8">
        <v>39511</v>
      </c>
      <c r="B2922">
        <v>543.9</v>
      </c>
    </row>
    <row r="2923" spans="1:2" x14ac:dyDescent="0.3">
      <c r="A2923" s="8">
        <v>39510</v>
      </c>
      <c r="B2923">
        <v>588.20000000000005</v>
      </c>
    </row>
    <row r="2924" spans="1:2" x14ac:dyDescent="0.3">
      <c r="A2924" s="8">
        <v>39507</v>
      </c>
      <c r="B2924">
        <v>549.20000000000005</v>
      </c>
    </row>
    <row r="2925" spans="1:2" x14ac:dyDescent="0.3">
      <c r="A2925" s="8">
        <v>39506</v>
      </c>
      <c r="B2925">
        <v>508</v>
      </c>
    </row>
    <row r="2926" spans="1:2" x14ac:dyDescent="0.3">
      <c r="A2926" s="8">
        <v>39505</v>
      </c>
      <c r="B2926">
        <v>491.9</v>
      </c>
    </row>
    <row r="2927" spans="1:2" x14ac:dyDescent="0.3">
      <c r="A2927" s="8">
        <v>39504</v>
      </c>
      <c r="B2927">
        <v>570.1</v>
      </c>
    </row>
    <row r="2928" spans="1:2" x14ac:dyDescent="0.3">
      <c r="A2928" s="8">
        <v>39500</v>
      </c>
      <c r="B2928">
        <v>554.70000000000005</v>
      </c>
    </row>
    <row r="2929" spans="1:2" x14ac:dyDescent="0.3">
      <c r="A2929" s="8">
        <v>39499</v>
      </c>
      <c r="B2929">
        <v>560.79999999999995</v>
      </c>
    </row>
    <row r="2930" spans="1:2" x14ac:dyDescent="0.3">
      <c r="A2930" s="8">
        <v>39498</v>
      </c>
      <c r="B2930">
        <v>555.6</v>
      </c>
    </row>
    <row r="2931" spans="1:2" x14ac:dyDescent="0.3">
      <c r="A2931" s="8">
        <v>39497</v>
      </c>
      <c r="B2931">
        <v>534.4</v>
      </c>
    </row>
    <row r="2932" spans="1:2" x14ac:dyDescent="0.3">
      <c r="A2932" s="8">
        <v>39496</v>
      </c>
      <c r="B2932">
        <v>504.6</v>
      </c>
    </row>
    <row r="2933" spans="1:2" x14ac:dyDescent="0.3">
      <c r="A2933" s="8">
        <v>39493</v>
      </c>
      <c r="B2933">
        <v>535.20000000000005</v>
      </c>
    </row>
    <row r="2934" spans="1:2" x14ac:dyDescent="0.3">
      <c r="A2934" s="8">
        <v>39492</v>
      </c>
      <c r="B2934">
        <v>552.20000000000005</v>
      </c>
    </row>
    <row r="2935" spans="1:2" x14ac:dyDescent="0.3">
      <c r="A2935" s="8">
        <v>39491</v>
      </c>
      <c r="B2935">
        <v>580.5</v>
      </c>
    </row>
    <row r="2936" spans="1:2" x14ac:dyDescent="0.3">
      <c r="A2936" s="8">
        <v>39490</v>
      </c>
      <c r="B2936">
        <v>501.4</v>
      </c>
    </row>
    <row r="2937" spans="1:2" x14ac:dyDescent="0.3">
      <c r="A2937" s="8">
        <v>39489</v>
      </c>
      <c r="B2937">
        <v>442.9</v>
      </c>
    </row>
    <row r="2938" spans="1:2" x14ac:dyDescent="0.3">
      <c r="A2938" s="8">
        <v>39486</v>
      </c>
      <c r="B2938">
        <v>502.7</v>
      </c>
    </row>
    <row r="2939" spans="1:2" x14ac:dyDescent="0.3">
      <c r="A2939" s="8">
        <v>39485</v>
      </c>
      <c r="B2939">
        <v>513.6</v>
      </c>
    </row>
    <row r="2940" spans="1:2" x14ac:dyDescent="0.3">
      <c r="A2940" s="8">
        <v>39484</v>
      </c>
      <c r="B2940">
        <v>500.3</v>
      </c>
    </row>
    <row r="2941" spans="1:2" x14ac:dyDescent="0.3">
      <c r="A2941" s="8">
        <v>39483</v>
      </c>
      <c r="B2941">
        <v>501.5</v>
      </c>
    </row>
    <row r="2942" spans="1:2" x14ac:dyDescent="0.3">
      <c r="A2942" s="8">
        <v>39482</v>
      </c>
      <c r="B2942">
        <v>495.7</v>
      </c>
    </row>
    <row r="2943" spans="1:2" x14ac:dyDescent="0.3">
      <c r="A2943" s="8">
        <v>39479</v>
      </c>
      <c r="B2943">
        <v>545.70000000000005</v>
      </c>
    </row>
    <row r="2944" spans="1:2" x14ac:dyDescent="0.3">
      <c r="A2944" s="8">
        <v>39478</v>
      </c>
      <c r="B2944">
        <v>560.79999999999995</v>
      </c>
    </row>
    <row r="2945" spans="1:2" x14ac:dyDescent="0.3">
      <c r="A2945" s="8">
        <v>39477</v>
      </c>
      <c r="B2945">
        <v>543.1</v>
      </c>
    </row>
    <row r="2946" spans="1:2" x14ac:dyDescent="0.3">
      <c r="A2946" s="8">
        <v>39476</v>
      </c>
      <c r="B2946">
        <v>469.6</v>
      </c>
    </row>
    <row r="2947" spans="1:2" x14ac:dyDescent="0.3">
      <c r="A2947" s="8">
        <v>39475</v>
      </c>
      <c r="B2947">
        <v>495.9</v>
      </c>
    </row>
    <row r="2948" spans="1:2" x14ac:dyDescent="0.3">
      <c r="A2948" s="8">
        <v>39472</v>
      </c>
      <c r="B2948">
        <v>551.29999999999995</v>
      </c>
    </row>
    <row r="2949" spans="1:2" x14ac:dyDescent="0.3">
      <c r="A2949" s="8">
        <v>39471</v>
      </c>
      <c r="B2949">
        <v>549</v>
      </c>
    </row>
    <row r="2950" spans="1:2" x14ac:dyDescent="0.3">
      <c r="A2950" s="8">
        <v>39470</v>
      </c>
      <c r="B2950">
        <v>589.79999999999995</v>
      </c>
    </row>
    <row r="2951" spans="1:2" x14ac:dyDescent="0.3">
      <c r="A2951" s="8">
        <v>39469</v>
      </c>
      <c r="B2951">
        <v>511.8</v>
      </c>
    </row>
    <row r="2952" spans="1:2" x14ac:dyDescent="0.3">
      <c r="A2952" s="8">
        <v>39468</v>
      </c>
      <c r="B2952">
        <v>569.29999999999995</v>
      </c>
    </row>
    <row r="2953" spans="1:2" x14ac:dyDescent="0.3">
      <c r="A2953" s="8">
        <v>39465</v>
      </c>
      <c r="B2953">
        <v>608.5</v>
      </c>
    </row>
    <row r="2954" spans="1:2" x14ac:dyDescent="0.3">
      <c r="A2954" s="8">
        <v>39464</v>
      </c>
      <c r="B2954">
        <v>657.1</v>
      </c>
    </row>
    <row r="2955" spans="1:2" x14ac:dyDescent="0.3">
      <c r="A2955" s="8">
        <v>39463</v>
      </c>
      <c r="B2955">
        <v>641.4</v>
      </c>
    </row>
    <row r="2956" spans="1:2" x14ac:dyDescent="0.3">
      <c r="A2956" s="8">
        <v>39462</v>
      </c>
      <c r="B2956">
        <v>664.1</v>
      </c>
    </row>
    <row r="2957" spans="1:2" x14ac:dyDescent="0.3">
      <c r="A2957" s="8">
        <v>39461</v>
      </c>
      <c r="B2957">
        <v>694.1</v>
      </c>
    </row>
    <row r="2958" spans="1:2" x14ac:dyDescent="0.3">
      <c r="A2958" s="8">
        <v>39458</v>
      </c>
      <c r="B2958">
        <v>834</v>
      </c>
    </row>
    <row r="2959" spans="1:2" x14ac:dyDescent="0.3">
      <c r="A2959" s="8">
        <v>39457</v>
      </c>
      <c r="B2959">
        <v>964.3</v>
      </c>
    </row>
    <row r="2960" spans="1:2" x14ac:dyDescent="0.3">
      <c r="A2960" s="8">
        <v>39456</v>
      </c>
      <c r="B2960">
        <v>846.5</v>
      </c>
    </row>
    <row r="2961" spans="1:2" x14ac:dyDescent="0.3">
      <c r="A2961" s="8">
        <v>39448</v>
      </c>
      <c r="B2961">
        <v>802.2</v>
      </c>
    </row>
    <row r="2962" spans="1:2" x14ac:dyDescent="0.3">
      <c r="A2962" s="8">
        <v>39445</v>
      </c>
      <c r="B2962">
        <v>840.3</v>
      </c>
    </row>
    <row r="2963" spans="1:2" x14ac:dyDescent="0.3">
      <c r="A2963" s="8">
        <v>39444</v>
      </c>
      <c r="B2963">
        <v>888.5</v>
      </c>
    </row>
    <row r="2964" spans="1:2" x14ac:dyDescent="0.3">
      <c r="A2964" s="8">
        <v>39443</v>
      </c>
      <c r="B2964">
        <v>934.7</v>
      </c>
    </row>
    <row r="2965" spans="1:2" x14ac:dyDescent="0.3">
      <c r="A2965" s="8">
        <v>39442</v>
      </c>
      <c r="B2965">
        <v>781.2</v>
      </c>
    </row>
    <row r="2966" spans="1:2" x14ac:dyDescent="0.3">
      <c r="A2966" s="8">
        <v>39441</v>
      </c>
      <c r="B2966">
        <v>833.6</v>
      </c>
    </row>
    <row r="2967" spans="1:2" x14ac:dyDescent="0.3">
      <c r="A2967" s="8">
        <v>39440</v>
      </c>
      <c r="B2967">
        <v>748.1</v>
      </c>
    </row>
    <row r="2968" spans="1:2" x14ac:dyDescent="0.3">
      <c r="A2968" s="8">
        <v>39437</v>
      </c>
      <c r="B2968">
        <v>701.8</v>
      </c>
    </row>
    <row r="2969" spans="1:2" x14ac:dyDescent="0.3">
      <c r="A2969" s="8">
        <v>39436</v>
      </c>
      <c r="B2969">
        <v>759.8</v>
      </c>
    </row>
    <row r="2970" spans="1:2" x14ac:dyDescent="0.3">
      <c r="A2970" s="8">
        <v>39435</v>
      </c>
      <c r="B2970">
        <v>686.5</v>
      </c>
    </row>
    <row r="2971" spans="1:2" x14ac:dyDescent="0.3">
      <c r="A2971" s="8">
        <v>39434</v>
      </c>
      <c r="B2971">
        <v>625.4</v>
      </c>
    </row>
    <row r="2972" spans="1:2" x14ac:dyDescent="0.3">
      <c r="A2972" s="8">
        <v>39433</v>
      </c>
      <c r="B2972">
        <v>612.5</v>
      </c>
    </row>
    <row r="2973" spans="1:2" x14ac:dyDescent="0.3">
      <c r="A2973" s="8">
        <v>39430</v>
      </c>
      <c r="B2973">
        <v>607.6</v>
      </c>
    </row>
    <row r="2974" spans="1:2" x14ac:dyDescent="0.3">
      <c r="A2974" s="8">
        <v>39429</v>
      </c>
      <c r="B2974">
        <v>648.70000000000005</v>
      </c>
    </row>
    <row r="2975" spans="1:2" x14ac:dyDescent="0.3">
      <c r="A2975" s="8">
        <v>39428</v>
      </c>
      <c r="B2975">
        <v>622.1</v>
      </c>
    </row>
    <row r="2976" spans="1:2" x14ac:dyDescent="0.3">
      <c r="A2976" s="8">
        <v>39427</v>
      </c>
      <c r="B2976">
        <v>600.5</v>
      </c>
    </row>
    <row r="2977" spans="1:2" x14ac:dyDescent="0.3">
      <c r="A2977" s="8">
        <v>39426</v>
      </c>
      <c r="B2977">
        <v>620.6</v>
      </c>
    </row>
    <row r="2978" spans="1:2" x14ac:dyDescent="0.3">
      <c r="A2978" s="8">
        <v>39423</v>
      </c>
      <c r="B2978">
        <v>643.1</v>
      </c>
    </row>
    <row r="2979" spans="1:2" x14ac:dyDescent="0.3">
      <c r="A2979" s="8">
        <v>39422</v>
      </c>
      <c r="B2979">
        <v>644.1</v>
      </c>
    </row>
    <row r="2980" spans="1:2" x14ac:dyDescent="0.3">
      <c r="A2980" s="8">
        <v>39421</v>
      </c>
      <c r="B2980">
        <v>709</v>
      </c>
    </row>
    <row r="2981" spans="1:2" x14ac:dyDescent="0.3">
      <c r="A2981" s="8">
        <v>39420</v>
      </c>
      <c r="B2981">
        <v>678.7</v>
      </c>
    </row>
    <row r="2982" spans="1:2" x14ac:dyDescent="0.3">
      <c r="A2982" s="8">
        <v>39419</v>
      </c>
      <c r="B2982">
        <v>677.4</v>
      </c>
    </row>
    <row r="2983" spans="1:2" x14ac:dyDescent="0.3">
      <c r="A2983" s="8">
        <v>39416</v>
      </c>
      <c r="B2983">
        <v>716.2</v>
      </c>
    </row>
    <row r="2984" spans="1:2" x14ac:dyDescent="0.3">
      <c r="A2984" s="8">
        <v>39415</v>
      </c>
      <c r="B2984">
        <v>544.5</v>
      </c>
    </row>
    <row r="2985" spans="1:2" x14ac:dyDescent="0.3">
      <c r="A2985" s="8">
        <v>39414</v>
      </c>
      <c r="B2985">
        <v>480.7</v>
      </c>
    </row>
    <row r="2986" spans="1:2" x14ac:dyDescent="0.3">
      <c r="A2986" s="8">
        <v>39413</v>
      </c>
      <c r="B2986">
        <v>440.4</v>
      </c>
    </row>
    <row r="2987" spans="1:2" x14ac:dyDescent="0.3">
      <c r="A2987" s="8">
        <v>39412</v>
      </c>
      <c r="B2987">
        <v>454.7</v>
      </c>
    </row>
    <row r="2988" spans="1:2" x14ac:dyDescent="0.3">
      <c r="A2988" s="8">
        <v>39409</v>
      </c>
      <c r="B2988">
        <v>442.9</v>
      </c>
    </row>
    <row r="2989" spans="1:2" x14ac:dyDescent="0.3">
      <c r="A2989" s="8">
        <v>39408</v>
      </c>
      <c r="B2989">
        <v>467.9</v>
      </c>
    </row>
    <row r="2990" spans="1:2" x14ac:dyDescent="0.3">
      <c r="A2990" s="8">
        <v>39407</v>
      </c>
      <c r="B2990">
        <v>431.2</v>
      </c>
    </row>
    <row r="2991" spans="1:2" x14ac:dyDescent="0.3">
      <c r="A2991" s="8">
        <v>39406</v>
      </c>
      <c r="B2991">
        <v>507.3</v>
      </c>
    </row>
    <row r="2992" spans="1:2" x14ac:dyDescent="0.3">
      <c r="A2992" s="8">
        <v>39405</v>
      </c>
      <c r="B2992">
        <v>527.79999999999995</v>
      </c>
    </row>
    <row r="2993" spans="1:2" x14ac:dyDescent="0.3">
      <c r="A2993" s="8">
        <v>39402</v>
      </c>
      <c r="B2993">
        <v>435.3</v>
      </c>
    </row>
    <row r="2994" spans="1:2" x14ac:dyDescent="0.3">
      <c r="A2994" s="8">
        <v>39401</v>
      </c>
      <c r="B2994">
        <v>477.3</v>
      </c>
    </row>
    <row r="2995" spans="1:2" x14ac:dyDescent="0.3">
      <c r="A2995" s="8">
        <v>39400</v>
      </c>
      <c r="B2995">
        <v>487.7</v>
      </c>
    </row>
    <row r="2996" spans="1:2" x14ac:dyDescent="0.3">
      <c r="A2996" s="8">
        <v>39399</v>
      </c>
      <c r="B2996">
        <v>501.9</v>
      </c>
    </row>
    <row r="2997" spans="1:2" x14ac:dyDescent="0.3">
      <c r="A2997" s="8">
        <v>39398</v>
      </c>
      <c r="B2997">
        <v>572.29999999999995</v>
      </c>
    </row>
    <row r="2998" spans="1:2" x14ac:dyDescent="0.3">
      <c r="A2998" s="8">
        <v>39395</v>
      </c>
      <c r="B2998">
        <v>586.1</v>
      </c>
    </row>
    <row r="2999" spans="1:2" x14ac:dyDescent="0.3">
      <c r="A2999" s="8">
        <v>39394</v>
      </c>
      <c r="B2999">
        <v>537.79999999999995</v>
      </c>
    </row>
    <row r="3000" spans="1:2" x14ac:dyDescent="0.3">
      <c r="A3000" s="8">
        <v>39393</v>
      </c>
      <c r="B3000">
        <v>514.1</v>
      </c>
    </row>
    <row r="3001" spans="1:2" x14ac:dyDescent="0.3">
      <c r="A3001" s="8">
        <v>39392</v>
      </c>
      <c r="B3001">
        <v>498.9</v>
      </c>
    </row>
    <row r="3002" spans="1:2" x14ac:dyDescent="0.3">
      <c r="A3002" s="8">
        <v>39388</v>
      </c>
      <c r="B3002">
        <v>491.7</v>
      </c>
    </row>
    <row r="3003" spans="1:2" x14ac:dyDescent="0.3">
      <c r="A3003" s="8">
        <v>39387</v>
      </c>
      <c r="B3003">
        <v>510.6</v>
      </c>
    </row>
    <row r="3004" spans="1:2" x14ac:dyDescent="0.3">
      <c r="A3004" s="8">
        <v>39386</v>
      </c>
      <c r="B3004">
        <v>477.9</v>
      </c>
    </row>
    <row r="3005" spans="1:2" x14ac:dyDescent="0.3">
      <c r="A3005" s="8">
        <v>39385</v>
      </c>
      <c r="B3005">
        <v>378.7</v>
      </c>
    </row>
    <row r="3006" spans="1:2" x14ac:dyDescent="0.3">
      <c r="A3006" s="8">
        <v>39384</v>
      </c>
      <c r="B3006">
        <v>459.4</v>
      </c>
    </row>
    <row r="3007" spans="1:2" x14ac:dyDescent="0.3">
      <c r="A3007" s="8">
        <v>39381</v>
      </c>
      <c r="B3007">
        <v>456.5</v>
      </c>
    </row>
    <row r="3008" spans="1:2" x14ac:dyDescent="0.3">
      <c r="A3008" s="8">
        <v>39380</v>
      </c>
      <c r="B3008">
        <v>433.5</v>
      </c>
    </row>
    <row r="3009" spans="1:2" x14ac:dyDescent="0.3">
      <c r="A3009" s="8">
        <v>39379</v>
      </c>
      <c r="B3009">
        <v>430.4</v>
      </c>
    </row>
    <row r="3010" spans="1:2" x14ac:dyDescent="0.3">
      <c r="A3010" s="8">
        <v>39378</v>
      </c>
      <c r="B3010">
        <v>409.2</v>
      </c>
    </row>
    <row r="3011" spans="1:2" x14ac:dyDescent="0.3">
      <c r="A3011" s="8">
        <v>39377</v>
      </c>
      <c r="B3011">
        <v>432.7</v>
      </c>
    </row>
    <row r="3012" spans="1:2" x14ac:dyDescent="0.3">
      <c r="A3012" s="8">
        <v>39374</v>
      </c>
      <c r="B3012">
        <v>513.4</v>
      </c>
    </row>
    <row r="3013" spans="1:2" x14ac:dyDescent="0.3">
      <c r="A3013" s="8">
        <v>39373</v>
      </c>
      <c r="B3013">
        <v>440.5</v>
      </c>
    </row>
    <row r="3014" spans="1:2" x14ac:dyDescent="0.3">
      <c r="A3014" s="8">
        <v>39372</v>
      </c>
      <c r="B3014">
        <v>499.3</v>
      </c>
    </row>
    <row r="3015" spans="1:2" x14ac:dyDescent="0.3">
      <c r="A3015" s="8">
        <v>39371</v>
      </c>
      <c r="B3015">
        <v>475.8</v>
      </c>
    </row>
    <row r="3016" spans="1:2" x14ac:dyDescent="0.3">
      <c r="A3016" s="8">
        <v>39370</v>
      </c>
      <c r="B3016">
        <v>492</v>
      </c>
    </row>
    <row r="3017" spans="1:2" x14ac:dyDescent="0.3">
      <c r="A3017" s="8">
        <v>39367</v>
      </c>
      <c r="B3017">
        <v>574.20000000000005</v>
      </c>
    </row>
    <row r="3018" spans="1:2" x14ac:dyDescent="0.3">
      <c r="A3018" s="8">
        <v>39366</v>
      </c>
      <c r="B3018">
        <v>603</v>
      </c>
    </row>
    <row r="3019" spans="1:2" x14ac:dyDescent="0.3">
      <c r="A3019" s="8">
        <v>39365</v>
      </c>
      <c r="B3019">
        <v>559.29999999999995</v>
      </c>
    </row>
    <row r="3020" spans="1:2" x14ac:dyDescent="0.3">
      <c r="A3020" s="8">
        <v>39364</v>
      </c>
      <c r="B3020">
        <v>479.5</v>
      </c>
    </row>
    <row r="3021" spans="1:2" x14ac:dyDescent="0.3">
      <c r="A3021" s="8">
        <v>39363</v>
      </c>
      <c r="B3021">
        <v>526.79999999999995</v>
      </c>
    </row>
    <row r="3022" spans="1:2" x14ac:dyDescent="0.3">
      <c r="A3022" s="8">
        <v>39360</v>
      </c>
      <c r="B3022">
        <v>525.79999999999995</v>
      </c>
    </row>
    <row r="3023" spans="1:2" x14ac:dyDescent="0.3">
      <c r="A3023" s="8">
        <v>39359</v>
      </c>
      <c r="B3023">
        <v>542.5</v>
      </c>
    </row>
    <row r="3024" spans="1:2" x14ac:dyDescent="0.3">
      <c r="A3024" s="8">
        <v>39358</v>
      </c>
      <c r="B3024">
        <v>580.5</v>
      </c>
    </row>
    <row r="3025" spans="1:2" x14ac:dyDescent="0.3">
      <c r="A3025" s="8">
        <v>39357</v>
      </c>
      <c r="B3025">
        <v>567.4</v>
      </c>
    </row>
    <row r="3026" spans="1:2" x14ac:dyDescent="0.3">
      <c r="A3026" s="8">
        <v>39356</v>
      </c>
      <c r="B3026">
        <v>576.29999999999995</v>
      </c>
    </row>
    <row r="3027" spans="1:2" x14ac:dyDescent="0.3">
      <c r="A3027" s="8">
        <v>39353</v>
      </c>
      <c r="B3027">
        <v>504.5</v>
      </c>
    </row>
    <row r="3028" spans="1:2" x14ac:dyDescent="0.3">
      <c r="A3028" s="8">
        <v>39352</v>
      </c>
      <c r="B3028">
        <v>500.7</v>
      </c>
    </row>
    <row r="3029" spans="1:2" x14ac:dyDescent="0.3">
      <c r="A3029" s="8">
        <v>39351</v>
      </c>
      <c r="B3029">
        <v>450.5</v>
      </c>
    </row>
    <row r="3030" spans="1:2" x14ac:dyDescent="0.3">
      <c r="A3030" s="8">
        <v>39350</v>
      </c>
      <c r="B3030">
        <v>438.3</v>
      </c>
    </row>
    <row r="3031" spans="1:2" x14ac:dyDescent="0.3">
      <c r="A3031" s="8">
        <v>39349</v>
      </c>
      <c r="B3031">
        <v>450.6</v>
      </c>
    </row>
    <row r="3032" spans="1:2" x14ac:dyDescent="0.3">
      <c r="A3032" s="8">
        <v>39346</v>
      </c>
      <c r="B3032">
        <v>417</v>
      </c>
    </row>
    <row r="3033" spans="1:2" x14ac:dyDescent="0.3">
      <c r="A3033" s="8">
        <v>39345</v>
      </c>
      <c r="B3033">
        <v>437.5</v>
      </c>
    </row>
    <row r="3034" spans="1:2" x14ac:dyDescent="0.3">
      <c r="A3034" s="8">
        <v>39344</v>
      </c>
      <c r="B3034">
        <v>462.7</v>
      </c>
    </row>
    <row r="3035" spans="1:2" x14ac:dyDescent="0.3">
      <c r="A3035" s="8">
        <v>39343</v>
      </c>
      <c r="B3035">
        <v>495.9</v>
      </c>
    </row>
    <row r="3036" spans="1:2" x14ac:dyDescent="0.3">
      <c r="A3036" s="8">
        <v>39342</v>
      </c>
      <c r="B3036">
        <v>438.6</v>
      </c>
    </row>
    <row r="3037" spans="1:2" x14ac:dyDescent="0.3">
      <c r="A3037" s="8">
        <v>39339</v>
      </c>
      <c r="B3037">
        <v>503.7</v>
      </c>
    </row>
    <row r="3038" spans="1:2" x14ac:dyDescent="0.3">
      <c r="A3038" s="8">
        <v>39338</v>
      </c>
      <c r="B3038">
        <v>518.6</v>
      </c>
    </row>
    <row r="3039" spans="1:2" x14ac:dyDescent="0.3">
      <c r="A3039" s="8">
        <v>39337</v>
      </c>
      <c r="B3039">
        <v>516.70000000000005</v>
      </c>
    </row>
    <row r="3040" spans="1:2" x14ac:dyDescent="0.3">
      <c r="A3040" s="8">
        <v>39336</v>
      </c>
      <c r="B3040">
        <v>449.1</v>
      </c>
    </row>
    <row r="3041" spans="1:2" x14ac:dyDescent="0.3">
      <c r="A3041" s="8">
        <v>39335</v>
      </c>
      <c r="B3041">
        <v>463.3</v>
      </c>
    </row>
    <row r="3042" spans="1:2" x14ac:dyDescent="0.3">
      <c r="A3042" s="8">
        <v>39332</v>
      </c>
      <c r="B3042">
        <v>427.4</v>
      </c>
    </row>
    <row r="3043" spans="1:2" x14ac:dyDescent="0.3">
      <c r="A3043" s="8">
        <v>39331</v>
      </c>
      <c r="B3043">
        <v>420.2</v>
      </c>
    </row>
    <row r="3044" spans="1:2" x14ac:dyDescent="0.3">
      <c r="A3044" s="8">
        <v>39330</v>
      </c>
      <c r="B3044">
        <v>401.5</v>
      </c>
    </row>
    <row r="3045" spans="1:2" x14ac:dyDescent="0.3">
      <c r="A3045" s="8">
        <v>39329</v>
      </c>
      <c r="B3045">
        <v>431.1</v>
      </c>
    </row>
    <row r="3046" spans="1:2" x14ac:dyDescent="0.3">
      <c r="A3046" s="8">
        <v>39328</v>
      </c>
      <c r="B3046">
        <v>452.4</v>
      </c>
    </row>
    <row r="3047" spans="1:2" x14ac:dyDescent="0.3">
      <c r="A3047" s="8">
        <v>39325</v>
      </c>
      <c r="B3047">
        <v>426</v>
      </c>
    </row>
    <row r="3048" spans="1:2" x14ac:dyDescent="0.3">
      <c r="A3048" s="8">
        <v>39324</v>
      </c>
      <c r="B3048">
        <v>422.4</v>
      </c>
    </row>
    <row r="3049" spans="1:2" x14ac:dyDescent="0.3">
      <c r="A3049" s="8">
        <v>39323</v>
      </c>
      <c r="B3049">
        <v>441.4</v>
      </c>
    </row>
    <row r="3050" spans="1:2" x14ac:dyDescent="0.3">
      <c r="A3050" s="8">
        <v>39322</v>
      </c>
      <c r="B3050">
        <v>422.9</v>
      </c>
    </row>
    <row r="3051" spans="1:2" x14ac:dyDescent="0.3">
      <c r="A3051" s="8">
        <v>39321</v>
      </c>
      <c r="B3051">
        <v>458.4</v>
      </c>
    </row>
    <row r="3052" spans="1:2" x14ac:dyDescent="0.3">
      <c r="A3052" s="8">
        <v>39318</v>
      </c>
      <c r="B3052">
        <v>435.3</v>
      </c>
    </row>
    <row r="3053" spans="1:2" x14ac:dyDescent="0.3">
      <c r="A3053" s="8">
        <v>39317</v>
      </c>
      <c r="B3053">
        <v>389.1</v>
      </c>
    </row>
    <row r="3054" spans="1:2" x14ac:dyDescent="0.3">
      <c r="A3054" s="8">
        <v>39316</v>
      </c>
      <c r="B3054">
        <v>412.2</v>
      </c>
    </row>
    <row r="3055" spans="1:2" x14ac:dyDescent="0.3">
      <c r="A3055" s="8">
        <v>39315</v>
      </c>
      <c r="B3055">
        <v>385.3</v>
      </c>
    </row>
    <row r="3056" spans="1:2" x14ac:dyDescent="0.3">
      <c r="A3056" s="8">
        <v>39314</v>
      </c>
      <c r="B3056">
        <v>444.3</v>
      </c>
    </row>
    <row r="3057" spans="1:2" x14ac:dyDescent="0.3">
      <c r="A3057" s="8">
        <v>39311</v>
      </c>
      <c r="B3057">
        <v>450.8</v>
      </c>
    </row>
    <row r="3058" spans="1:2" x14ac:dyDescent="0.3">
      <c r="A3058" s="8">
        <v>39310</v>
      </c>
      <c r="B3058">
        <v>399.8</v>
      </c>
    </row>
    <row r="3059" spans="1:2" x14ac:dyDescent="0.3">
      <c r="A3059" s="8">
        <v>39309</v>
      </c>
      <c r="B3059">
        <v>424.1</v>
      </c>
    </row>
    <row r="3060" spans="1:2" x14ac:dyDescent="0.3">
      <c r="A3060" s="8">
        <v>39308</v>
      </c>
      <c r="B3060">
        <v>440.1</v>
      </c>
    </row>
    <row r="3061" spans="1:2" x14ac:dyDescent="0.3">
      <c r="A3061" s="8">
        <v>39307</v>
      </c>
      <c r="B3061">
        <v>438.3</v>
      </c>
    </row>
    <row r="3062" spans="1:2" x14ac:dyDescent="0.3">
      <c r="A3062" s="8">
        <v>39304</v>
      </c>
      <c r="B3062">
        <v>438.6</v>
      </c>
    </row>
    <row r="3063" spans="1:2" x14ac:dyDescent="0.3">
      <c r="A3063" s="8">
        <v>39303</v>
      </c>
      <c r="B3063">
        <v>483.2</v>
      </c>
    </row>
    <row r="3064" spans="1:2" x14ac:dyDescent="0.3">
      <c r="A3064" s="8">
        <v>39302</v>
      </c>
      <c r="B3064">
        <v>484.8</v>
      </c>
    </row>
    <row r="3065" spans="1:2" x14ac:dyDescent="0.3">
      <c r="A3065" s="8">
        <v>39301</v>
      </c>
      <c r="B3065">
        <v>463.9</v>
      </c>
    </row>
    <row r="3066" spans="1:2" x14ac:dyDescent="0.3">
      <c r="A3066" s="8">
        <v>39300</v>
      </c>
      <c r="B3066">
        <v>475</v>
      </c>
    </row>
    <row r="3067" spans="1:2" x14ac:dyDescent="0.3">
      <c r="A3067" s="8">
        <v>39297</v>
      </c>
      <c r="B3067">
        <v>481.9</v>
      </c>
    </row>
    <row r="3068" spans="1:2" x14ac:dyDescent="0.3">
      <c r="A3068" s="8">
        <v>39296</v>
      </c>
      <c r="B3068">
        <v>490.4</v>
      </c>
    </row>
    <row r="3069" spans="1:2" x14ac:dyDescent="0.3">
      <c r="A3069" s="8">
        <v>39295</v>
      </c>
      <c r="B3069">
        <v>481.1</v>
      </c>
    </row>
    <row r="3070" spans="1:2" x14ac:dyDescent="0.3">
      <c r="A3070" s="8">
        <v>39294</v>
      </c>
      <c r="B3070">
        <v>429.9</v>
      </c>
    </row>
    <row r="3071" spans="1:2" x14ac:dyDescent="0.3">
      <c r="A3071" s="8">
        <v>39293</v>
      </c>
      <c r="B3071">
        <v>493.5</v>
      </c>
    </row>
    <row r="3072" spans="1:2" x14ac:dyDescent="0.3">
      <c r="A3072" s="8">
        <v>39290</v>
      </c>
      <c r="B3072">
        <v>535.9</v>
      </c>
    </row>
    <row r="3073" spans="1:2" x14ac:dyDescent="0.3">
      <c r="A3073" s="8">
        <v>39289</v>
      </c>
      <c r="B3073">
        <v>533.4</v>
      </c>
    </row>
    <row r="3074" spans="1:2" x14ac:dyDescent="0.3">
      <c r="A3074" s="8">
        <v>39288</v>
      </c>
      <c r="B3074">
        <v>564.79999999999995</v>
      </c>
    </row>
    <row r="3075" spans="1:2" x14ac:dyDescent="0.3">
      <c r="A3075" s="8">
        <v>39287</v>
      </c>
      <c r="B3075">
        <v>508.2</v>
      </c>
    </row>
    <row r="3076" spans="1:2" x14ac:dyDescent="0.3">
      <c r="A3076" s="8">
        <v>39286</v>
      </c>
      <c r="B3076">
        <v>444.5</v>
      </c>
    </row>
    <row r="3077" spans="1:2" x14ac:dyDescent="0.3">
      <c r="A3077" s="8">
        <v>39283</v>
      </c>
      <c r="B3077">
        <v>452.5</v>
      </c>
    </row>
    <row r="3078" spans="1:2" x14ac:dyDescent="0.3">
      <c r="A3078" s="8">
        <v>39282</v>
      </c>
      <c r="B3078">
        <v>463.9</v>
      </c>
    </row>
    <row r="3079" spans="1:2" x14ac:dyDescent="0.3">
      <c r="A3079" s="8">
        <v>39281</v>
      </c>
      <c r="B3079">
        <v>448.1</v>
      </c>
    </row>
    <row r="3080" spans="1:2" x14ac:dyDescent="0.3">
      <c r="A3080" s="8">
        <v>39280</v>
      </c>
      <c r="B3080">
        <v>443.4</v>
      </c>
    </row>
    <row r="3081" spans="1:2" x14ac:dyDescent="0.3">
      <c r="A3081" s="8">
        <v>39279</v>
      </c>
      <c r="B3081">
        <v>451.6</v>
      </c>
    </row>
    <row r="3082" spans="1:2" x14ac:dyDescent="0.3">
      <c r="A3082" s="8">
        <v>39276</v>
      </c>
      <c r="B3082">
        <v>473.8</v>
      </c>
    </row>
    <row r="3083" spans="1:2" x14ac:dyDescent="0.3">
      <c r="A3083" s="8">
        <v>39275</v>
      </c>
      <c r="B3083">
        <v>468.5</v>
      </c>
    </row>
    <row r="3084" spans="1:2" x14ac:dyDescent="0.3">
      <c r="A3084" s="8">
        <v>39274</v>
      </c>
      <c r="B3084">
        <v>471.4</v>
      </c>
    </row>
    <row r="3085" spans="1:2" x14ac:dyDescent="0.3">
      <c r="A3085" s="8">
        <v>39273</v>
      </c>
      <c r="B3085">
        <v>467.7</v>
      </c>
    </row>
    <row r="3086" spans="1:2" x14ac:dyDescent="0.3">
      <c r="A3086" s="8">
        <v>39272</v>
      </c>
      <c r="B3086">
        <v>461.6</v>
      </c>
    </row>
    <row r="3087" spans="1:2" x14ac:dyDescent="0.3">
      <c r="A3087" s="8">
        <v>39269</v>
      </c>
      <c r="B3087">
        <v>489.7</v>
      </c>
    </row>
    <row r="3088" spans="1:2" x14ac:dyDescent="0.3">
      <c r="A3088" s="8">
        <v>39268</v>
      </c>
      <c r="B3088">
        <v>493.5</v>
      </c>
    </row>
    <row r="3089" spans="1:2" x14ac:dyDescent="0.3">
      <c r="A3089" s="8">
        <v>39267</v>
      </c>
      <c r="B3089">
        <v>507</v>
      </c>
    </row>
    <row r="3090" spans="1:2" x14ac:dyDescent="0.3">
      <c r="A3090" s="8">
        <v>39266</v>
      </c>
      <c r="B3090">
        <v>555.20000000000005</v>
      </c>
    </row>
    <row r="3091" spans="1:2" x14ac:dyDescent="0.3">
      <c r="A3091" s="8">
        <v>39265</v>
      </c>
      <c r="B3091">
        <v>528.70000000000005</v>
      </c>
    </row>
    <row r="3092" spans="1:2" x14ac:dyDescent="0.3">
      <c r="A3092" s="8">
        <v>39262</v>
      </c>
      <c r="B3092">
        <v>499.9</v>
      </c>
    </row>
    <row r="3093" spans="1:2" x14ac:dyDescent="0.3">
      <c r="A3093" s="8">
        <v>39261</v>
      </c>
      <c r="B3093">
        <v>489.8</v>
      </c>
    </row>
    <row r="3094" spans="1:2" x14ac:dyDescent="0.3">
      <c r="A3094" s="8">
        <v>39260</v>
      </c>
      <c r="B3094">
        <v>449.4</v>
      </c>
    </row>
    <row r="3095" spans="1:2" x14ac:dyDescent="0.3">
      <c r="A3095" s="8">
        <v>39259</v>
      </c>
      <c r="B3095">
        <v>414.9</v>
      </c>
    </row>
    <row r="3096" spans="1:2" x14ac:dyDescent="0.3">
      <c r="A3096" s="8">
        <v>39258</v>
      </c>
      <c r="B3096">
        <v>493.5</v>
      </c>
    </row>
    <row r="3097" spans="1:2" x14ac:dyDescent="0.3">
      <c r="A3097" s="8">
        <v>39255</v>
      </c>
      <c r="B3097">
        <v>463.8</v>
      </c>
    </row>
    <row r="3098" spans="1:2" x14ac:dyDescent="0.3">
      <c r="A3098" s="8">
        <v>39254</v>
      </c>
      <c r="B3098">
        <v>545</v>
      </c>
    </row>
    <row r="3099" spans="1:2" x14ac:dyDescent="0.3">
      <c r="A3099" s="8">
        <v>39253</v>
      </c>
      <c r="B3099">
        <v>476.2</v>
      </c>
    </row>
    <row r="3100" spans="1:2" x14ac:dyDescent="0.3">
      <c r="A3100" s="8">
        <v>39252</v>
      </c>
      <c r="B3100">
        <v>460.8</v>
      </c>
    </row>
    <row r="3101" spans="1:2" x14ac:dyDescent="0.3">
      <c r="A3101" s="8">
        <v>39251</v>
      </c>
      <c r="B3101">
        <v>459</v>
      </c>
    </row>
    <row r="3102" spans="1:2" x14ac:dyDescent="0.3">
      <c r="A3102" s="8">
        <v>39248</v>
      </c>
      <c r="B3102">
        <v>500.4</v>
      </c>
    </row>
    <row r="3103" spans="1:2" x14ac:dyDescent="0.3">
      <c r="A3103" s="8">
        <v>39247</v>
      </c>
      <c r="B3103">
        <v>497</v>
      </c>
    </row>
    <row r="3104" spans="1:2" x14ac:dyDescent="0.3">
      <c r="A3104" s="8">
        <v>39246</v>
      </c>
      <c r="B3104">
        <v>459</v>
      </c>
    </row>
    <row r="3105" spans="1:2" x14ac:dyDescent="0.3">
      <c r="A3105" s="8">
        <v>39242</v>
      </c>
      <c r="B3105">
        <v>476.9</v>
      </c>
    </row>
    <row r="3106" spans="1:2" x14ac:dyDescent="0.3">
      <c r="A3106" s="8">
        <v>39241</v>
      </c>
      <c r="B3106">
        <v>456.2</v>
      </c>
    </row>
    <row r="3107" spans="1:2" x14ac:dyDescent="0.3">
      <c r="A3107" s="8">
        <v>39240</v>
      </c>
      <c r="B3107">
        <v>463.2</v>
      </c>
    </row>
    <row r="3108" spans="1:2" x14ac:dyDescent="0.3">
      <c r="A3108" s="8">
        <v>39239</v>
      </c>
      <c r="B3108">
        <v>447.1</v>
      </c>
    </row>
    <row r="3109" spans="1:2" x14ac:dyDescent="0.3">
      <c r="A3109" s="8">
        <v>39238</v>
      </c>
      <c r="B3109">
        <v>449.2</v>
      </c>
    </row>
    <row r="3110" spans="1:2" x14ac:dyDescent="0.3">
      <c r="A3110" s="8">
        <v>39237</v>
      </c>
      <c r="B3110">
        <v>439.4</v>
      </c>
    </row>
    <row r="3111" spans="1:2" x14ac:dyDescent="0.3">
      <c r="A3111" s="8">
        <v>39234</v>
      </c>
      <c r="B3111">
        <v>451.7</v>
      </c>
    </row>
    <row r="3112" spans="1:2" x14ac:dyDescent="0.3">
      <c r="A3112" s="8">
        <v>39233</v>
      </c>
      <c r="B3112">
        <v>454.4</v>
      </c>
    </row>
    <row r="3113" spans="1:2" x14ac:dyDescent="0.3">
      <c r="A3113" s="8">
        <v>39232</v>
      </c>
      <c r="B3113">
        <v>450.4</v>
      </c>
    </row>
    <row r="3114" spans="1:2" x14ac:dyDescent="0.3">
      <c r="A3114" s="8">
        <v>39231</v>
      </c>
      <c r="B3114">
        <v>427.4</v>
      </c>
    </row>
    <row r="3115" spans="1:2" x14ac:dyDescent="0.3">
      <c r="A3115" s="8">
        <v>39230</v>
      </c>
      <c r="B3115">
        <v>455.6</v>
      </c>
    </row>
    <row r="3116" spans="1:2" x14ac:dyDescent="0.3">
      <c r="A3116" s="8">
        <v>39227</v>
      </c>
      <c r="B3116">
        <v>583.5</v>
      </c>
    </row>
    <row r="3117" spans="1:2" x14ac:dyDescent="0.3">
      <c r="A3117" s="8">
        <v>39226</v>
      </c>
      <c r="B3117">
        <v>399.4</v>
      </c>
    </row>
    <row r="3118" spans="1:2" x14ac:dyDescent="0.3">
      <c r="A3118" s="8">
        <v>39225</v>
      </c>
      <c r="B3118">
        <v>411</v>
      </c>
    </row>
    <row r="3119" spans="1:2" x14ac:dyDescent="0.3">
      <c r="A3119" s="8">
        <v>39224</v>
      </c>
      <c r="B3119">
        <v>414.8</v>
      </c>
    </row>
    <row r="3120" spans="1:2" x14ac:dyDescent="0.3">
      <c r="A3120" s="8">
        <v>39223</v>
      </c>
      <c r="B3120">
        <v>430.2</v>
      </c>
    </row>
    <row r="3121" spans="1:2" x14ac:dyDescent="0.3">
      <c r="A3121" s="8">
        <v>39220</v>
      </c>
      <c r="B3121">
        <v>479.4</v>
      </c>
    </row>
    <row r="3122" spans="1:2" x14ac:dyDescent="0.3">
      <c r="A3122" s="8">
        <v>39219</v>
      </c>
      <c r="B3122">
        <v>452.7</v>
      </c>
    </row>
    <row r="3123" spans="1:2" x14ac:dyDescent="0.3">
      <c r="A3123" s="8">
        <v>39218</v>
      </c>
      <c r="B3123">
        <v>450.3</v>
      </c>
    </row>
    <row r="3124" spans="1:2" x14ac:dyDescent="0.3">
      <c r="A3124" s="8">
        <v>39217</v>
      </c>
      <c r="B3124">
        <v>444.9</v>
      </c>
    </row>
    <row r="3125" spans="1:2" x14ac:dyDescent="0.3">
      <c r="A3125" s="8">
        <v>39216</v>
      </c>
      <c r="B3125">
        <v>383.3</v>
      </c>
    </row>
    <row r="3126" spans="1:2" x14ac:dyDescent="0.3">
      <c r="A3126" s="8">
        <v>39213</v>
      </c>
      <c r="B3126">
        <v>445.6</v>
      </c>
    </row>
    <row r="3127" spans="1:2" x14ac:dyDescent="0.3">
      <c r="A3127" s="8">
        <v>39212</v>
      </c>
      <c r="B3127">
        <v>397.2</v>
      </c>
    </row>
    <row r="3128" spans="1:2" x14ac:dyDescent="0.3">
      <c r="A3128" s="8">
        <v>39210</v>
      </c>
      <c r="B3128">
        <v>427.8</v>
      </c>
    </row>
    <row r="3129" spans="1:2" x14ac:dyDescent="0.3">
      <c r="A3129" s="8">
        <v>39209</v>
      </c>
      <c r="B3129">
        <v>384.9</v>
      </c>
    </row>
    <row r="3130" spans="1:2" x14ac:dyDescent="0.3">
      <c r="A3130" s="8">
        <v>39206</v>
      </c>
      <c r="B3130">
        <v>452.7</v>
      </c>
    </row>
    <row r="3131" spans="1:2" x14ac:dyDescent="0.3">
      <c r="A3131" s="8">
        <v>39205</v>
      </c>
      <c r="B3131">
        <v>443.7</v>
      </c>
    </row>
    <row r="3132" spans="1:2" x14ac:dyDescent="0.3">
      <c r="A3132" s="8">
        <v>39204</v>
      </c>
      <c r="B3132">
        <v>411.3</v>
      </c>
    </row>
    <row r="3133" spans="1:2" x14ac:dyDescent="0.3">
      <c r="A3133" s="8">
        <v>39200</v>
      </c>
      <c r="B3133">
        <v>451.8</v>
      </c>
    </row>
    <row r="3134" spans="1:2" x14ac:dyDescent="0.3">
      <c r="A3134" s="8">
        <v>39199</v>
      </c>
      <c r="B3134">
        <v>414.4</v>
      </c>
    </row>
    <row r="3135" spans="1:2" x14ac:dyDescent="0.3">
      <c r="A3135" s="8">
        <v>39198</v>
      </c>
      <c r="B3135">
        <v>433.5</v>
      </c>
    </row>
    <row r="3136" spans="1:2" x14ac:dyDescent="0.3">
      <c r="A3136" s="8">
        <v>39197</v>
      </c>
      <c r="B3136">
        <v>482.8</v>
      </c>
    </row>
    <row r="3137" spans="1:2" x14ac:dyDescent="0.3">
      <c r="A3137" s="8">
        <v>39196</v>
      </c>
      <c r="B3137">
        <v>466.3</v>
      </c>
    </row>
    <row r="3138" spans="1:2" x14ac:dyDescent="0.3">
      <c r="A3138" s="8">
        <v>39195</v>
      </c>
      <c r="B3138">
        <v>372.1</v>
      </c>
    </row>
    <row r="3139" spans="1:2" x14ac:dyDescent="0.3">
      <c r="A3139" s="8">
        <v>39192</v>
      </c>
      <c r="B3139">
        <v>457.9</v>
      </c>
    </row>
    <row r="3140" spans="1:2" x14ac:dyDescent="0.3">
      <c r="A3140" s="8">
        <v>39191</v>
      </c>
      <c r="B3140">
        <v>466</v>
      </c>
    </row>
    <row r="3141" spans="1:2" x14ac:dyDescent="0.3">
      <c r="A3141" s="8">
        <v>39190</v>
      </c>
      <c r="B3141">
        <v>411.9</v>
      </c>
    </row>
    <row r="3142" spans="1:2" x14ac:dyDescent="0.3">
      <c r="A3142" s="8">
        <v>39189</v>
      </c>
      <c r="B3142">
        <v>402.7</v>
      </c>
    </row>
    <row r="3143" spans="1:2" x14ac:dyDescent="0.3">
      <c r="A3143" s="8">
        <v>39188</v>
      </c>
      <c r="B3143">
        <v>396.7</v>
      </c>
    </row>
    <row r="3144" spans="1:2" x14ac:dyDescent="0.3">
      <c r="A3144" s="8">
        <v>39185</v>
      </c>
      <c r="B3144">
        <v>397.8</v>
      </c>
    </row>
    <row r="3145" spans="1:2" x14ac:dyDescent="0.3">
      <c r="A3145" s="8">
        <v>39184</v>
      </c>
      <c r="B3145">
        <v>413.8</v>
      </c>
    </row>
    <row r="3146" spans="1:2" x14ac:dyDescent="0.3">
      <c r="A3146" s="8">
        <v>39183</v>
      </c>
      <c r="B3146">
        <v>401</v>
      </c>
    </row>
    <row r="3147" spans="1:2" x14ac:dyDescent="0.3">
      <c r="A3147" s="8">
        <v>39182</v>
      </c>
      <c r="B3147">
        <v>423.9</v>
      </c>
    </row>
    <row r="3148" spans="1:2" x14ac:dyDescent="0.3">
      <c r="A3148" s="8">
        <v>39181</v>
      </c>
      <c r="B3148">
        <v>420.4</v>
      </c>
    </row>
    <row r="3149" spans="1:2" x14ac:dyDescent="0.3">
      <c r="A3149" s="8">
        <v>39178</v>
      </c>
      <c r="B3149">
        <v>431.2</v>
      </c>
    </row>
    <row r="3150" spans="1:2" x14ac:dyDescent="0.3">
      <c r="A3150" s="8">
        <v>39177</v>
      </c>
      <c r="B3150">
        <v>417.2</v>
      </c>
    </row>
    <row r="3151" spans="1:2" x14ac:dyDescent="0.3">
      <c r="A3151" s="8">
        <v>39176</v>
      </c>
      <c r="B3151">
        <v>475.7</v>
      </c>
    </row>
    <row r="3152" spans="1:2" x14ac:dyDescent="0.3">
      <c r="A3152" s="8">
        <v>39175</v>
      </c>
      <c r="B3152">
        <v>475.6</v>
      </c>
    </row>
    <row r="3153" spans="1:2" x14ac:dyDescent="0.3">
      <c r="A3153" s="8">
        <v>39174</v>
      </c>
      <c r="B3153">
        <v>518.1</v>
      </c>
    </row>
    <row r="3154" spans="1:2" x14ac:dyDescent="0.3">
      <c r="A3154" s="8">
        <v>39171</v>
      </c>
      <c r="B3154">
        <v>695.2</v>
      </c>
    </row>
    <row r="3155" spans="1:2" x14ac:dyDescent="0.3">
      <c r="A3155" s="8">
        <v>39170</v>
      </c>
      <c r="B3155">
        <v>642.79999999999995</v>
      </c>
    </row>
    <row r="3156" spans="1:2" x14ac:dyDescent="0.3">
      <c r="A3156" s="8">
        <v>39169</v>
      </c>
      <c r="B3156">
        <v>727.4</v>
      </c>
    </row>
    <row r="3157" spans="1:2" x14ac:dyDescent="0.3">
      <c r="A3157" s="8">
        <v>39168</v>
      </c>
      <c r="B3157">
        <v>702.8</v>
      </c>
    </row>
    <row r="3158" spans="1:2" x14ac:dyDescent="0.3">
      <c r="A3158" s="8">
        <v>39167</v>
      </c>
      <c r="B3158">
        <v>721.1</v>
      </c>
    </row>
    <row r="3159" spans="1:2" x14ac:dyDescent="0.3">
      <c r="A3159" s="8">
        <v>39164</v>
      </c>
      <c r="B3159">
        <v>703</v>
      </c>
    </row>
    <row r="3160" spans="1:2" x14ac:dyDescent="0.3">
      <c r="A3160" s="8">
        <v>39163</v>
      </c>
      <c r="B3160">
        <v>689.8</v>
      </c>
    </row>
    <row r="3161" spans="1:2" x14ac:dyDescent="0.3">
      <c r="A3161" s="8">
        <v>39162</v>
      </c>
      <c r="B3161">
        <v>602.29999999999995</v>
      </c>
    </row>
    <row r="3162" spans="1:2" x14ac:dyDescent="0.3">
      <c r="A3162" s="8">
        <v>39161</v>
      </c>
      <c r="B3162">
        <v>605.9</v>
      </c>
    </row>
    <row r="3163" spans="1:2" x14ac:dyDescent="0.3">
      <c r="A3163" s="8">
        <v>39160</v>
      </c>
      <c r="B3163">
        <v>611.5</v>
      </c>
    </row>
    <row r="3164" spans="1:2" x14ac:dyDescent="0.3">
      <c r="A3164" s="8">
        <v>39157</v>
      </c>
      <c r="B3164">
        <v>592.6</v>
      </c>
    </row>
    <row r="3165" spans="1:2" x14ac:dyDescent="0.3">
      <c r="A3165" s="8">
        <v>39156</v>
      </c>
      <c r="B3165">
        <v>550.5</v>
      </c>
    </row>
    <row r="3166" spans="1:2" x14ac:dyDescent="0.3">
      <c r="A3166" s="8">
        <v>39155</v>
      </c>
      <c r="B3166">
        <v>547.6</v>
      </c>
    </row>
    <row r="3167" spans="1:2" x14ac:dyDescent="0.3">
      <c r="A3167" s="8">
        <v>39154</v>
      </c>
      <c r="B3167">
        <v>545</v>
      </c>
    </row>
    <row r="3168" spans="1:2" x14ac:dyDescent="0.3">
      <c r="A3168" s="8">
        <v>39153</v>
      </c>
      <c r="B3168">
        <v>532.29999999999995</v>
      </c>
    </row>
    <row r="3169" spans="1:2" x14ac:dyDescent="0.3">
      <c r="A3169" s="8">
        <v>39150</v>
      </c>
      <c r="B3169">
        <v>552</v>
      </c>
    </row>
    <row r="3170" spans="1:2" x14ac:dyDescent="0.3">
      <c r="A3170" s="8">
        <v>39148</v>
      </c>
      <c r="B3170">
        <v>529.29999999999995</v>
      </c>
    </row>
    <row r="3171" spans="1:2" x14ac:dyDescent="0.3">
      <c r="A3171" s="8">
        <v>39147</v>
      </c>
      <c r="B3171">
        <v>569.6</v>
      </c>
    </row>
    <row r="3172" spans="1:2" x14ac:dyDescent="0.3">
      <c r="A3172" s="8">
        <v>39146</v>
      </c>
      <c r="B3172">
        <v>523.9</v>
      </c>
    </row>
    <row r="3173" spans="1:2" x14ac:dyDescent="0.3">
      <c r="A3173" s="8">
        <v>39143</v>
      </c>
      <c r="B3173">
        <v>494.7</v>
      </c>
    </row>
    <row r="3174" spans="1:2" x14ac:dyDescent="0.3">
      <c r="A3174" s="8">
        <v>39142</v>
      </c>
      <c r="B3174">
        <v>400.1</v>
      </c>
    </row>
    <row r="3175" spans="1:2" x14ac:dyDescent="0.3">
      <c r="A3175" s="8">
        <v>39141</v>
      </c>
      <c r="B3175">
        <v>424.9</v>
      </c>
    </row>
    <row r="3176" spans="1:2" x14ac:dyDescent="0.3">
      <c r="A3176" s="8">
        <v>39140</v>
      </c>
      <c r="B3176">
        <v>393</v>
      </c>
    </row>
    <row r="3177" spans="1:2" x14ac:dyDescent="0.3">
      <c r="A3177" s="8">
        <v>39139</v>
      </c>
      <c r="B3177">
        <v>407.6</v>
      </c>
    </row>
    <row r="3178" spans="1:2" x14ac:dyDescent="0.3">
      <c r="A3178" s="8">
        <v>39135</v>
      </c>
      <c r="B3178">
        <v>384.1</v>
      </c>
    </row>
    <row r="3179" spans="1:2" x14ac:dyDescent="0.3">
      <c r="A3179" s="8">
        <v>39134</v>
      </c>
      <c r="B3179">
        <v>397.4</v>
      </c>
    </row>
    <row r="3180" spans="1:2" x14ac:dyDescent="0.3">
      <c r="A3180" s="8">
        <v>39133</v>
      </c>
      <c r="B3180">
        <v>427.7</v>
      </c>
    </row>
    <row r="3181" spans="1:2" x14ac:dyDescent="0.3">
      <c r="A3181" s="8">
        <v>39132</v>
      </c>
      <c r="B3181">
        <v>439.4</v>
      </c>
    </row>
    <row r="3182" spans="1:2" x14ac:dyDescent="0.3">
      <c r="A3182" s="8">
        <v>39129</v>
      </c>
      <c r="B3182">
        <v>384.5</v>
      </c>
    </row>
    <row r="3183" spans="1:2" x14ac:dyDescent="0.3">
      <c r="A3183" s="8">
        <v>39128</v>
      </c>
      <c r="B3183">
        <v>413.9</v>
      </c>
    </row>
    <row r="3184" spans="1:2" x14ac:dyDescent="0.3">
      <c r="A3184" s="8">
        <v>39127</v>
      </c>
      <c r="B3184">
        <v>401.9</v>
      </c>
    </row>
    <row r="3185" spans="1:2" x14ac:dyDescent="0.3">
      <c r="A3185" s="8">
        <v>39126</v>
      </c>
      <c r="B3185">
        <v>391.4</v>
      </c>
    </row>
    <row r="3186" spans="1:2" x14ac:dyDescent="0.3">
      <c r="A3186" s="8">
        <v>39125</v>
      </c>
      <c r="B3186">
        <v>367.8</v>
      </c>
    </row>
    <row r="3187" spans="1:2" x14ac:dyDescent="0.3">
      <c r="A3187" s="8">
        <v>39122</v>
      </c>
      <c r="B3187">
        <v>368.3</v>
      </c>
    </row>
    <row r="3188" spans="1:2" x14ac:dyDescent="0.3">
      <c r="A3188" s="8">
        <v>39121</v>
      </c>
      <c r="B3188">
        <v>401.8</v>
      </c>
    </row>
    <row r="3189" spans="1:2" x14ac:dyDescent="0.3">
      <c r="A3189" s="8">
        <v>39120</v>
      </c>
      <c r="B3189">
        <v>423.9</v>
      </c>
    </row>
    <row r="3190" spans="1:2" x14ac:dyDescent="0.3">
      <c r="A3190" s="8">
        <v>39119</v>
      </c>
      <c r="B3190">
        <v>414.6</v>
      </c>
    </row>
    <row r="3191" spans="1:2" x14ac:dyDescent="0.3">
      <c r="A3191" s="8">
        <v>39118</v>
      </c>
      <c r="B3191">
        <v>412.1</v>
      </c>
    </row>
    <row r="3192" spans="1:2" x14ac:dyDescent="0.3">
      <c r="A3192" s="8">
        <v>39115</v>
      </c>
      <c r="B3192">
        <v>412.6</v>
      </c>
    </row>
    <row r="3193" spans="1:2" x14ac:dyDescent="0.3">
      <c r="A3193" s="8">
        <v>39114</v>
      </c>
      <c r="B3193">
        <v>425.9</v>
      </c>
    </row>
    <row r="3194" spans="1:2" x14ac:dyDescent="0.3">
      <c r="A3194" s="8">
        <v>39113</v>
      </c>
      <c r="B3194">
        <v>421.4</v>
      </c>
    </row>
    <row r="3195" spans="1:2" x14ac:dyDescent="0.3">
      <c r="A3195" s="8">
        <v>39112</v>
      </c>
      <c r="B3195">
        <v>383.9</v>
      </c>
    </row>
    <row r="3196" spans="1:2" x14ac:dyDescent="0.3">
      <c r="A3196" s="8">
        <v>39111</v>
      </c>
      <c r="B3196">
        <v>397.4</v>
      </c>
    </row>
    <row r="3197" spans="1:2" x14ac:dyDescent="0.3">
      <c r="A3197" s="8">
        <v>39108</v>
      </c>
      <c r="B3197">
        <v>389.1</v>
      </c>
    </row>
    <row r="3198" spans="1:2" x14ac:dyDescent="0.3">
      <c r="A3198" s="8">
        <v>39107</v>
      </c>
      <c r="B3198">
        <v>423.8</v>
      </c>
    </row>
    <row r="3199" spans="1:2" x14ac:dyDescent="0.3">
      <c r="A3199" s="8">
        <v>39106</v>
      </c>
      <c r="B3199">
        <v>426</v>
      </c>
    </row>
    <row r="3200" spans="1:2" x14ac:dyDescent="0.3">
      <c r="A3200" s="8">
        <v>39105</v>
      </c>
      <c r="B3200">
        <v>363.3</v>
      </c>
    </row>
    <row r="3201" spans="1:2" x14ac:dyDescent="0.3">
      <c r="A3201" s="8">
        <v>39104</v>
      </c>
      <c r="B3201">
        <v>379.8</v>
      </c>
    </row>
    <row r="3202" spans="1:2" x14ac:dyDescent="0.3">
      <c r="A3202" s="8">
        <v>39101</v>
      </c>
      <c r="B3202">
        <v>458.4</v>
      </c>
    </row>
    <row r="3203" spans="1:2" x14ac:dyDescent="0.3">
      <c r="A3203" s="8">
        <v>39100</v>
      </c>
      <c r="B3203">
        <v>476.3</v>
      </c>
    </row>
    <row r="3204" spans="1:2" x14ac:dyDescent="0.3">
      <c r="A3204" s="8">
        <v>39099</v>
      </c>
      <c r="B3204">
        <v>485.9</v>
      </c>
    </row>
    <row r="3205" spans="1:2" x14ac:dyDescent="0.3">
      <c r="A3205" s="8">
        <v>39098</v>
      </c>
      <c r="B3205">
        <v>425.1</v>
      </c>
    </row>
    <row r="3206" spans="1:2" x14ac:dyDescent="0.3">
      <c r="A3206" s="8">
        <v>39097</v>
      </c>
      <c r="B3206">
        <v>474.1</v>
      </c>
    </row>
    <row r="3207" spans="1:2" x14ac:dyDescent="0.3">
      <c r="A3207" s="8">
        <v>39094</v>
      </c>
      <c r="B3207">
        <v>541.5</v>
      </c>
    </row>
    <row r="3208" spans="1:2" x14ac:dyDescent="0.3">
      <c r="A3208" s="8">
        <v>39093</v>
      </c>
      <c r="B3208">
        <v>572.9</v>
      </c>
    </row>
    <row r="3209" spans="1:2" x14ac:dyDescent="0.3">
      <c r="A3209" s="8">
        <v>39092</v>
      </c>
      <c r="B3209">
        <v>627.5</v>
      </c>
    </row>
    <row r="3210" spans="1:2" x14ac:dyDescent="0.3">
      <c r="A3210" s="8">
        <v>39091</v>
      </c>
      <c r="B3210">
        <v>678.4</v>
      </c>
    </row>
    <row r="3211" spans="1:2" x14ac:dyDescent="0.3">
      <c r="A3211" s="8">
        <v>39083</v>
      </c>
      <c r="B3211">
        <v>638.1</v>
      </c>
    </row>
    <row r="3212" spans="1:2" x14ac:dyDescent="0.3">
      <c r="A3212" s="8">
        <v>39080</v>
      </c>
      <c r="B3212">
        <v>666.1</v>
      </c>
    </row>
    <row r="3213" spans="1:2" x14ac:dyDescent="0.3">
      <c r="A3213" s="8">
        <v>39079</v>
      </c>
      <c r="B3213">
        <v>657</v>
      </c>
    </row>
    <row r="3214" spans="1:2" x14ac:dyDescent="0.3">
      <c r="A3214" s="8">
        <v>39078</v>
      </c>
      <c r="B3214">
        <v>643.9</v>
      </c>
    </row>
    <row r="3215" spans="1:2" x14ac:dyDescent="0.3">
      <c r="A3215" s="8">
        <v>39077</v>
      </c>
      <c r="B3215">
        <v>572.5</v>
      </c>
    </row>
    <row r="3216" spans="1:2" x14ac:dyDescent="0.3">
      <c r="A3216" s="8">
        <v>39076</v>
      </c>
      <c r="B3216">
        <v>559.9</v>
      </c>
    </row>
    <row r="3217" spans="1:2" x14ac:dyDescent="0.3">
      <c r="A3217" s="8">
        <v>39073</v>
      </c>
      <c r="B3217">
        <v>514.1</v>
      </c>
    </row>
    <row r="3218" spans="1:2" x14ac:dyDescent="0.3">
      <c r="A3218" s="8">
        <v>39072</v>
      </c>
      <c r="B3218">
        <v>477.4</v>
      </c>
    </row>
    <row r="3219" spans="1:2" x14ac:dyDescent="0.3">
      <c r="A3219" s="8">
        <v>39071</v>
      </c>
      <c r="B3219">
        <v>501.3</v>
      </c>
    </row>
    <row r="3220" spans="1:2" x14ac:dyDescent="0.3">
      <c r="A3220" s="8">
        <v>39070</v>
      </c>
      <c r="B3220">
        <v>515.4</v>
      </c>
    </row>
    <row r="3221" spans="1:2" x14ac:dyDescent="0.3">
      <c r="A3221" s="8">
        <v>39069</v>
      </c>
      <c r="B3221">
        <v>499.7</v>
      </c>
    </row>
    <row r="3222" spans="1:2" x14ac:dyDescent="0.3">
      <c r="A3222" s="8">
        <v>39066</v>
      </c>
      <c r="B3222">
        <v>439.9</v>
      </c>
    </row>
    <row r="3223" spans="1:2" x14ac:dyDescent="0.3">
      <c r="A3223" s="8">
        <v>39065</v>
      </c>
      <c r="B3223">
        <v>434.4</v>
      </c>
    </row>
    <row r="3224" spans="1:2" x14ac:dyDescent="0.3">
      <c r="A3224" s="8">
        <v>39064</v>
      </c>
      <c r="B3224">
        <v>441</v>
      </c>
    </row>
    <row r="3225" spans="1:2" x14ac:dyDescent="0.3">
      <c r="A3225" s="8">
        <v>39063</v>
      </c>
      <c r="B3225">
        <v>372.8</v>
      </c>
    </row>
    <row r="3226" spans="1:2" x14ac:dyDescent="0.3">
      <c r="A3226" s="8">
        <v>39062</v>
      </c>
      <c r="B3226">
        <v>388</v>
      </c>
    </row>
    <row r="3227" spans="1:2" x14ac:dyDescent="0.3">
      <c r="A3227" s="8">
        <v>39059</v>
      </c>
      <c r="B3227">
        <v>409.4</v>
      </c>
    </row>
    <row r="3228" spans="1:2" x14ac:dyDescent="0.3">
      <c r="A3228" s="8">
        <v>39058</v>
      </c>
      <c r="B3228">
        <v>385.5</v>
      </c>
    </row>
    <row r="3229" spans="1:2" x14ac:dyDescent="0.3">
      <c r="A3229" s="8">
        <v>39057</v>
      </c>
      <c r="B3229">
        <v>416.7</v>
      </c>
    </row>
    <row r="3230" spans="1:2" x14ac:dyDescent="0.3">
      <c r="A3230" s="8">
        <v>39056</v>
      </c>
      <c r="B3230">
        <v>413.1</v>
      </c>
    </row>
    <row r="3231" spans="1:2" x14ac:dyDescent="0.3">
      <c r="A3231" s="8">
        <v>39055</v>
      </c>
      <c r="B3231">
        <v>419.3</v>
      </c>
    </row>
    <row r="3232" spans="1:2" x14ac:dyDescent="0.3">
      <c r="A3232" s="8">
        <v>39052</v>
      </c>
      <c r="B3232">
        <v>433.7</v>
      </c>
    </row>
    <row r="3233" spans="1:2" x14ac:dyDescent="0.3">
      <c r="A3233" s="8">
        <v>39051</v>
      </c>
      <c r="B3233">
        <v>392.5</v>
      </c>
    </row>
    <row r="3234" spans="1:2" x14ac:dyDescent="0.3">
      <c r="A3234" s="8">
        <v>39050</v>
      </c>
      <c r="B3234">
        <v>353</v>
      </c>
    </row>
    <row r="3235" spans="1:2" x14ac:dyDescent="0.3">
      <c r="A3235" s="8">
        <v>39049</v>
      </c>
      <c r="B3235">
        <v>315.7</v>
      </c>
    </row>
    <row r="3236" spans="1:2" x14ac:dyDescent="0.3">
      <c r="A3236" s="8">
        <v>39048</v>
      </c>
      <c r="B3236">
        <v>339.5</v>
      </c>
    </row>
    <row r="3237" spans="1:2" x14ac:dyDescent="0.3">
      <c r="A3237" s="8">
        <v>39045</v>
      </c>
      <c r="B3237">
        <v>342.6</v>
      </c>
    </row>
    <row r="3238" spans="1:2" x14ac:dyDescent="0.3">
      <c r="A3238" s="8">
        <v>39044</v>
      </c>
      <c r="B3238">
        <v>354</v>
      </c>
    </row>
    <row r="3239" spans="1:2" x14ac:dyDescent="0.3">
      <c r="A3239" s="8">
        <v>39043</v>
      </c>
      <c r="B3239">
        <v>349</v>
      </c>
    </row>
    <row r="3240" spans="1:2" x14ac:dyDescent="0.3">
      <c r="A3240" s="8">
        <v>39042</v>
      </c>
      <c r="B3240">
        <v>312.60000000000002</v>
      </c>
    </row>
    <row r="3241" spans="1:2" x14ac:dyDescent="0.3">
      <c r="A3241" s="8">
        <v>39041</v>
      </c>
      <c r="B3241">
        <v>335.3</v>
      </c>
    </row>
    <row r="3242" spans="1:2" x14ac:dyDescent="0.3">
      <c r="A3242" s="8">
        <v>39038</v>
      </c>
      <c r="B3242">
        <v>337.9</v>
      </c>
    </row>
    <row r="3243" spans="1:2" x14ac:dyDescent="0.3">
      <c r="A3243" s="8">
        <v>39037</v>
      </c>
      <c r="B3243">
        <v>337.2</v>
      </c>
    </row>
    <row r="3244" spans="1:2" x14ac:dyDescent="0.3">
      <c r="A3244" s="8">
        <v>39036</v>
      </c>
      <c r="B3244">
        <v>327.2</v>
      </c>
    </row>
    <row r="3245" spans="1:2" x14ac:dyDescent="0.3">
      <c r="A3245" s="8">
        <v>39035</v>
      </c>
      <c r="B3245">
        <v>320.39999999999998</v>
      </c>
    </row>
    <row r="3246" spans="1:2" x14ac:dyDescent="0.3">
      <c r="A3246" s="8">
        <v>39034</v>
      </c>
      <c r="B3246">
        <v>338.8</v>
      </c>
    </row>
    <row r="3247" spans="1:2" x14ac:dyDescent="0.3">
      <c r="A3247" s="8">
        <v>39031</v>
      </c>
      <c r="B3247">
        <v>332.4</v>
      </c>
    </row>
    <row r="3248" spans="1:2" x14ac:dyDescent="0.3">
      <c r="A3248" s="8">
        <v>39030</v>
      </c>
      <c r="B3248">
        <v>344.6</v>
      </c>
    </row>
    <row r="3249" spans="1:2" x14ac:dyDescent="0.3">
      <c r="A3249" s="8">
        <v>39029</v>
      </c>
      <c r="B3249">
        <v>310.2</v>
      </c>
    </row>
    <row r="3250" spans="1:2" x14ac:dyDescent="0.3">
      <c r="A3250" s="8">
        <v>39028</v>
      </c>
      <c r="B3250">
        <v>325.2</v>
      </c>
    </row>
    <row r="3251" spans="1:2" x14ac:dyDescent="0.3">
      <c r="A3251" s="8">
        <v>39024</v>
      </c>
      <c r="B3251">
        <v>332.2</v>
      </c>
    </row>
    <row r="3252" spans="1:2" x14ac:dyDescent="0.3">
      <c r="A3252" s="8">
        <v>39023</v>
      </c>
      <c r="B3252">
        <v>335.3</v>
      </c>
    </row>
    <row r="3253" spans="1:2" x14ac:dyDescent="0.3">
      <c r="A3253" s="8">
        <v>39022</v>
      </c>
      <c r="B3253">
        <v>344.4</v>
      </c>
    </row>
    <row r="3254" spans="1:2" x14ac:dyDescent="0.3">
      <c r="A3254" s="8">
        <v>39021</v>
      </c>
      <c r="B3254">
        <v>309.10000000000002</v>
      </c>
    </row>
    <row r="3255" spans="1:2" x14ac:dyDescent="0.3">
      <c r="A3255" s="8">
        <v>39020</v>
      </c>
      <c r="B3255">
        <v>337.8</v>
      </c>
    </row>
    <row r="3256" spans="1:2" x14ac:dyDescent="0.3">
      <c r="A3256" s="8">
        <v>39017</v>
      </c>
      <c r="B3256">
        <v>340.3</v>
      </c>
    </row>
    <row r="3257" spans="1:2" x14ac:dyDescent="0.3">
      <c r="A3257" s="8">
        <v>39016</v>
      </c>
      <c r="B3257">
        <v>336.3</v>
      </c>
    </row>
    <row r="3258" spans="1:2" x14ac:dyDescent="0.3">
      <c r="A3258" s="8">
        <v>39015</v>
      </c>
      <c r="B3258">
        <v>382.2</v>
      </c>
    </row>
    <row r="3259" spans="1:2" x14ac:dyDescent="0.3">
      <c r="A3259" s="8">
        <v>39014</v>
      </c>
      <c r="B3259">
        <v>330.9</v>
      </c>
    </row>
    <row r="3260" spans="1:2" x14ac:dyDescent="0.3">
      <c r="A3260" s="8">
        <v>39013</v>
      </c>
      <c r="B3260">
        <v>309.3</v>
      </c>
    </row>
    <row r="3261" spans="1:2" x14ac:dyDescent="0.3">
      <c r="A3261" s="8">
        <v>39010</v>
      </c>
      <c r="B3261">
        <v>342.1</v>
      </c>
    </row>
    <row r="3262" spans="1:2" x14ac:dyDescent="0.3">
      <c r="A3262" s="8">
        <v>39009</v>
      </c>
      <c r="B3262">
        <v>383.1</v>
      </c>
    </row>
    <row r="3263" spans="1:2" x14ac:dyDescent="0.3">
      <c r="A3263" s="8">
        <v>39008</v>
      </c>
      <c r="B3263">
        <v>383</v>
      </c>
    </row>
    <row r="3264" spans="1:2" x14ac:dyDescent="0.3">
      <c r="A3264" s="8">
        <v>39007</v>
      </c>
      <c r="B3264">
        <v>380.1</v>
      </c>
    </row>
    <row r="3265" spans="1:2" x14ac:dyDescent="0.3">
      <c r="A3265" s="8">
        <v>39006</v>
      </c>
      <c r="B3265">
        <v>332.4</v>
      </c>
    </row>
    <row r="3266" spans="1:2" x14ac:dyDescent="0.3">
      <c r="A3266" s="8">
        <v>39003</v>
      </c>
      <c r="B3266">
        <v>355.2</v>
      </c>
    </row>
    <row r="3267" spans="1:2" x14ac:dyDescent="0.3">
      <c r="A3267" s="8">
        <v>39002</v>
      </c>
      <c r="B3267">
        <v>356.7</v>
      </c>
    </row>
    <row r="3268" spans="1:2" x14ac:dyDescent="0.3">
      <c r="A3268" s="8">
        <v>39001</v>
      </c>
      <c r="B3268">
        <v>367.9</v>
      </c>
    </row>
    <row r="3269" spans="1:2" x14ac:dyDescent="0.3">
      <c r="A3269" s="8">
        <v>39000</v>
      </c>
      <c r="B3269">
        <v>384.5</v>
      </c>
    </row>
    <row r="3270" spans="1:2" x14ac:dyDescent="0.3">
      <c r="A3270" s="8">
        <v>38999</v>
      </c>
      <c r="B3270">
        <v>366.6</v>
      </c>
    </row>
    <row r="3271" spans="1:2" x14ac:dyDescent="0.3">
      <c r="A3271" s="8">
        <v>38996</v>
      </c>
      <c r="B3271">
        <v>377.5</v>
      </c>
    </row>
    <row r="3272" spans="1:2" x14ac:dyDescent="0.3">
      <c r="A3272" s="8">
        <v>38995</v>
      </c>
      <c r="B3272">
        <v>403.5</v>
      </c>
    </row>
    <row r="3273" spans="1:2" x14ac:dyDescent="0.3">
      <c r="A3273" s="8">
        <v>38994</v>
      </c>
      <c r="B3273">
        <v>417.1</v>
      </c>
    </row>
    <row r="3274" spans="1:2" x14ac:dyDescent="0.3">
      <c r="A3274" s="8">
        <v>38993</v>
      </c>
      <c r="B3274">
        <v>426</v>
      </c>
    </row>
    <row r="3275" spans="1:2" x14ac:dyDescent="0.3">
      <c r="A3275" s="8">
        <v>38992</v>
      </c>
      <c r="B3275">
        <v>443.6</v>
      </c>
    </row>
    <row r="3276" spans="1:2" x14ac:dyDescent="0.3">
      <c r="A3276" s="8">
        <v>38989</v>
      </c>
      <c r="B3276">
        <v>378.4</v>
      </c>
    </row>
    <row r="3277" spans="1:2" x14ac:dyDescent="0.3">
      <c r="A3277" s="8">
        <v>38988</v>
      </c>
      <c r="B3277">
        <v>398.4</v>
      </c>
    </row>
    <row r="3278" spans="1:2" x14ac:dyDescent="0.3">
      <c r="A3278" s="8">
        <v>38987</v>
      </c>
      <c r="B3278">
        <v>394.1</v>
      </c>
    </row>
    <row r="3279" spans="1:2" x14ac:dyDescent="0.3">
      <c r="A3279" s="8">
        <v>38986</v>
      </c>
      <c r="B3279">
        <v>327.5</v>
      </c>
    </row>
    <row r="3280" spans="1:2" x14ac:dyDescent="0.3">
      <c r="A3280" s="8">
        <v>38985</v>
      </c>
      <c r="B3280">
        <v>335.7</v>
      </c>
    </row>
    <row r="3281" spans="1:2" x14ac:dyDescent="0.3">
      <c r="A3281" s="8">
        <v>38982</v>
      </c>
      <c r="B3281">
        <v>322.89999999999998</v>
      </c>
    </row>
    <row r="3282" spans="1:2" x14ac:dyDescent="0.3">
      <c r="A3282" s="8">
        <v>38981</v>
      </c>
      <c r="B3282">
        <v>339.9</v>
      </c>
    </row>
    <row r="3283" spans="1:2" x14ac:dyDescent="0.3">
      <c r="A3283" s="8">
        <v>38980</v>
      </c>
      <c r="B3283">
        <v>366</v>
      </c>
    </row>
    <row r="3284" spans="1:2" x14ac:dyDescent="0.3">
      <c r="A3284" s="8">
        <v>38979</v>
      </c>
      <c r="B3284">
        <v>352.2</v>
      </c>
    </row>
    <row r="3285" spans="1:2" x14ac:dyDescent="0.3">
      <c r="A3285" s="8">
        <v>38978</v>
      </c>
      <c r="B3285">
        <v>332.9</v>
      </c>
    </row>
    <row r="3286" spans="1:2" x14ac:dyDescent="0.3">
      <c r="A3286" s="8">
        <v>38975</v>
      </c>
      <c r="B3286">
        <v>342.8</v>
      </c>
    </row>
    <row r="3287" spans="1:2" x14ac:dyDescent="0.3">
      <c r="A3287" s="8">
        <v>38974</v>
      </c>
      <c r="B3287">
        <v>376.8</v>
      </c>
    </row>
    <row r="3288" spans="1:2" x14ac:dyDescent="0.3">
      <c r="A3288" s="8">
        <v>38973</v>
      </c>
      <c r="B3288">
        <v>368.3</v>
      </c>
    </row>
    <row r="3289" spans="1:2" x14ac:dyDescent="0.3">
      <c r="A3289" s="8">
        <v>38972</v>
      </c>
      <c r="B3289">
        <v>350.3</v>
      </c>
    </row>
    <row r="3290" spans="1:2" x14ac:dyDescent="0.3">
      <c r="A3290" s="8">
        <v>38971</v>
      </c>
      <c r="B3290">
        <v>346.5</v>
      </c>
    </row>
    <row r="3291" spans="1:2" x14ac:dyDescent="0.3">
      <c r="A3291" s="8">
        <v>38968</v>
      </c>
      <c r="B3291">
        <v>355.2</v>
      </c>
    </row>
    <row r="3292" spans="1:2" x14ac:dyDescent="0.3">
      <c r="A3292" s="8">
        <v>38967</v>
      </c>
      <c r="B3292">
        <v>360.4</v>
      </c>
    </row>
    <row r="3293" spans="1:2" x14ac:dyDescent="0.3">
      <c r="A3293" s="8">
        <v>38966</v>
      </c>
      <c r="B3293">
        <v>360.4</v>
      </c>
    </row>
    <row r="3294" spans="1:2" x14ac:dyDescent="0.3">
      <c r="A3294" s="8">
        <v>38965</v>
      </c>
      <c r="B3294">
        <v>351.2</v>
      </c>
    </row>
    <row r="3295" spans="1:2" x14ac:dyDescent="0.3">
      <c r="A3295" s="8">
        <v>38964</v>
      </c>
      <c r="B3295">
        <v>350.1</v>
      </c>
    </row>
    <row r="3296" spans="1:2" x14ac:dyDescent="0.3">
      <c r="A3296" s="8">
        <v>38961</v>
      </c>
      <c r="B3296">
        <v>368</v>
      </c>
    </row>
    <row r="3297" spans="1:2" x14ac:dyDescent="0.3">
      <c r="A3297" s="8">
        <v>38960</v>
      </c>
      <c r="B3297">
        <v>382.1</v>
      </c>
    </row>
    <row r="3298" spans="1:2" x14ac:dyDescent="0.3">
      <c r="A3298" s="8">
        <v>38959</v>
      </c>
      <c r="B3298">
        <v>361.4</v>
      </c>
    </row>
    <row r="3299" spans="1:2" x14ac:dyDescent="0.3">
      <c r="A3299" s="8">
        <v>38958</v>
      </c>
      <c r="B3299">
        <v>341.6</v>
      </c>
    </row>
    <row r="3300" spans="1:2" x14ac:dyDescent="0.3">
      <c r="A3300" s="8">
        <v>38957</v>
      </c>
      <c r="B3300">
        <v>341.4</v>
      </c>
    </row>
    <row r="3301" spans="1:2" x14ac:dyDescent="0.3">
      <c r="A3301" s="8">
        <v>38954</v>
      </c>
      <c r="B3301">
        <v>320.60000000000002</v>
      </c>
    </row>
    <row r="3302" spans="1:2" x14ac:dyDescent="0.3">
      <c r="A3302" s="8">
        <v>38953</v>
      </c>
      <c r="B3302">
        <v>386.2</v>
      </c>
    </row>
    <row r="3303" spans="1:2" x14ac:dyDescent="0.3">
      <c r="A3303" s="8">
        <v>38952</v>
      </c>
      <c r="B3303">
        <v>356.1</v>
      </c>
    </row>
    <row r="3304" spans="1:2" x14ac:dyDescent="0.3">
      <c r="A3304" s="8">
        <v>38951</v>
      </c>
      <c r="B3304">
        <v>383.6</v>
      </c>
    </row>
    <row r="3305" spans="1:2" x14ac:dyDescent="0.3">
      <c r="A3305" s="8">
        <v>38950</v>
      </c>
      <c r="B3305">
        <v>355.5</v>
      </c>
    </row>
    <row r="3306" spans="1:2" x14ac:dyDescent="0.3">
      <c r="A3306" s="8">
        <v>38947</v>
      </c>
      <c r="B3306">
        <v>347</v>
      </c>
    </row>
    <row r="3307" spans="1:2" x14ac:dyDescent="0.3">
      <c r="A3307" s="8">
        <v>38946</v>
      </c>
      <c r="B3307">
        <v>379.7</v>
      </c>
    </row>
    <row r="3308" spans="1:2" x14ac:dyDescent="0.3">
      <c r="A3308" s="8">
        <v>38945</v>
      </c>
      <c r="B3308">
        <v>389.4</v>
      </c>
    </row>
    <row r="3309" spans="1:2" x14ac:dyDescent="0.3">
      <c r="A3309" s="8">
        <v>38944</v>
      </c>
      <c r="B3309">
        <v>438.8</v>
      </c>
    </row>
    <row r="3310" spans="1:2" x14ac:dyDescent="0.3">
      <c r="A3310" s="8">
        <v>38943</v>
      </c>
      <c r="B3310">
        <v>412.4</v>
      </c>
    </row>
    <row r="3311" spans="1:2" x14ac:dyDescent="0.3">
      <c r="A3311" s="8">
        <v>38940</v>
      </c>
      <c r="B3311">
        <v>328.8</v>
      </c>
    </row>
    <row r="3312" spans="1:2" x14ac:dyDescent="0.3">
      <c r="A3312" s="8">
        <v>38939</v>
      </c>
      <c r="B3312">
        <v>351.7</v>
      </c>
    </row>
    <row r="3313" spans="1:2" x14ac:dyDescent="0.3">
      <c r="A3313" s="8">
        <v>38938</v>
      </c>
      <c r="B3313">
        <v>335.5</v>
      </c>
    </row>
    <row r="3314" spans="1:2" x14ac:dyDescent="0.3">
      <c r="A3314" s="8">
        <v>38937</v>
      </c>
      <c r="B3314">
        <v>321.8</v>
      </c>
    </row>
    <row r="3315" spans="1:2" x14ac:dyDescent="0.3">
      <c r="A3315" s="8">
        <v>38936</v>
      </c>
      <c r="B3315">
        <v>316.5</v>
      </c>
    </row>
    <row r="3316" spans="1:2" x14ac:dyDescent="0.3">
      <c r="A3316" s="8">
        <v>38933</v>
      </c>
      <c r="B3316">
        <v>329.1</v>
      </c>
    </row>
    <row r="3317" spans="1:2" x14ac:dyDescent="0.3">
      <c r="A3317" s="8">
        <v>38932</v>
      </c>
      <c r="B3317">
        <v>335</v>
      </c>
    </row>
    <row r="3318" spans="1:2" x14ac:dyDescent="0.3">
      <c r="A3318" s="8">
        <v>38931</v>
      </c>
      <c r="B3318">
        <v>345.2</v>
      </c>
    </row>
    <row r="3319" spans="1:2" x14ac:dyDescent="0.3">
      <c r="A3319" s="8">
        <v>38930</v>
      </c>
      <c r="B3319">
        <v>363.8</v>
      </c>
    </row>
    <row r="3320" spans="1:2" x14ac:dyDescent="0.3">
      <c r="A3320" s="8">
        <v>38929</v>
      </c>
      <c r="B3320">
        <v>326.89999999999998</v>
      </c>
    </row>
    <row r="3321" spans="1:2" x14ac:dyDescent="0.3">
      <c r="A3321" s="8">
        <v>38926</v>
      </c>
      <c r="B3321">
        <v>356</v>
      </c>
    </row>
    <row r="3322" spans="1:2" x14ac:dyDescent="0.3">
      <c r="A3322" s="8">
        <v>38925</v>
      </c>
      <c r="B3322">
        <v>351.1</v>
      </c>
    </row>
    <row r="3323" spans="1:2" x14ac:dyDescent="0.3">
      <c r="A3323" s="8">
        <v>38924</v>
      </c>
      <c r="B3323">
        <v>360</v>
      </c>
    </row>
    <row r="3324" spans="1:2" x14ac:dyDescent="0.3">
      <c r="A3324" s="8">
        <v>38923</v>
      </c>
      <c r="B3324">
        <v>371.6</v>
      </c>
    </row>
    <row r="3325" spans="1:2" x14ac:dyDescent="0.3">
      <c r="A3325" s="8">
        <v>38922</v>
      </c>
      <c r="B3325">
        <v>369</v>
      </c>
    </row>
    <row r="3326" spans="1:2" x14ac:dyDescent="0.3">
      <c r="A3326" s="8">
        <v>38919</v>
      </c>
      <c r="B3326">
        <v>372.3</v>
      </c>
    </row>
    <row r="3327" spans="1:2" x14ac:dyDescent="0.3">
      <c r="A3327" s="8">
        <v>38918</v>
      </c>
      <c r="B3327">
        <v>498.1</v>
      </c>
    </row>
    <row r="3328" spans="1:2" x14ac:dyDescent="0.3">
      <c r="A3328" s="8">
        <v>38917</v>
      </c>
      <c r="B3328">
        <v>443.3</v>
      </c>
    </row>
    <row r="3329" spans="1:2" x14ac:dyDescent="0.3">
      <c r="A3329" s="8">
        <v>38916</v>
      </c>
      <c r="B3329">
        <v>435.9</v>
      </c>
    </row>
    <row r="3330" spans="1:2" x14ac:dyDescent="0.3">
      <c r="A3330" s="8">
        <v>38915</v>
      </c>
      <c r="B3330">
        <v>399.2</v>
      </c>
    </row>
    <row r="3331" spans="1:2" x14ac:dyDescent="0.3">
      <c r="A3331" s="8">
        <v>38912</v>
      </c>
      <c r="B3331">
        <v>382.9</v>
      </c>
    </row>
    <row r="3332" spans="1:2" x14ac:dyDescent="0.3">
      <c r="A3332" s="8">
        <v>38911</v>
      </c>
      <c r="B3332">
        <v>370.7</v>
      </c>
    </row>
    <row r="3333" spans="1:2" x14ac:dyDescent="0.3">
      <c r="A3333" s="8">
        <v>38910</v>
      </c>
      <c r="B3333">
        <v>399.6</v>
      </c>
    </row>
    <row r="3334" spans="1:2" x14ac:dyDescent="0.3">
      <c r="A3334" s="8">
        <v>38909</v>
      </c>
      <c r="B3334">
        <v>408.2</v>
      </c>
    </row>
    <row r="3335" spans="1:2" x14ac:dyDescent="0.3">
      <c r="A3335" s="8">
        <v>38908</v>
      </c>
      <c r="B3335">
        <v>341.3</v>
      </c>
    </row>
    <row r="3336" spans="1:2" x14ac:dyDescent="0.3">
      <c r="A3336" s="8">
        <v>38905</v>
      </c>
      <c r="B3336">
        <v>369.4</v>
      </c>
    </row>
    <row r="3337" spans="1:2" x14ac:dyDescent="0.3">
      <c r="A3337" s="8">
        <v>38904</v>
      </c>
      <c r="B3337">
        <v>444.5</v>
      </c>
    </row>
    <row r="3338" spans="1:2" x14ac:dyDescent="0.3">
      <c r="A3338" s="8">
        <v>38903</v>
      </c>
      <c r="B3338">
        <v>453.5</v>
      </c>
    </row>
    <row r="3339" spans="1:2" x14ac:dyDescent="0.3">
      <c r="A3339" s="8">
        <v>38902</v>
      </c>
      <c r="B3339">
        <v>453.9</v>
      </c>
    </row>
    <row r="3340" spans="1:2" x14ac:dyDescent="0.3">
      <c r="A3340" s="8">
        <v>38901</v>
      </c>
      <c r="B3340">
        <v>430.7</v>
      </c>
    </row>
    <row r="3341" spans="1:2" x14ac:dyDescent="0.3">
      <c r="A3341" s="8">
        <v>38898</v>
      </c>
      <c r="B3341">
        <v>388.3</v>
      </c>
    </row>
    <row r="3342" spans="1:2" x14ac:dyDescent="0.3">
      <c r="A3342" s="8">
        <v>38897</v>
      </c>
      <c r="B3342">
        <v>334.5</v>
      </c>
    </row>
    <row r="3343" spans="1:2" x14ac:dyDescent="0.3">
      <c r="A3343" s="8">
        <v>38896</v>
      </c>
      <c r="B3343">
        <v>331.2</v>
      </c>
    </row>
    <row r="3344" spans="1:2" x14ac:dyDescent="0.3">
      <c r="A3344" s="8">
        <v>38895</v>
      </c>
      <c r="B3344">
        <v>328.5</v>
      </c>
    </row>
    <row r="3345" spans="1:2" x14ac:dyDescent="0.3">
      <c r="A3345" s="8">
        <v>38894</v>
      </c>
      <c r="B3345">
        <v>320.60000000000002</v>
      </c>
    </row>
    <row r="3346" spans="1:2" x14ac:dyDescent="0.3">
      <c r="A3346" s="8">
        <v>38891</v>
      </c>
      <c r="B3346">
        <v>341.6</v>
      </c>
    </row>
    <row r="3347" spans="1:2" x14ac:dyDescent="0.3">
      <c r="A3347" s="8">
        <v>38890</v>
      </c>
      <c r="B3347">
        <v>357.2</v>
      </c>
    </row>
    <row r="3348" spans="1:2" x14ac:dyDescent="0.3">
      <c r="A3348" s="8">
        <v>38889</v>
      </c>
      <c r="B3348">
        <v>347.2</v>
      </c>
    </row>
    <row r="3349" spans="1:2" x14ac:dyDescent="0.3">
      <c r="A3349" s="8">
        <v>38888</v>
      </c>
      <c r="B3349">
        <v>358.7</v>
      </c>
    </row>
    <row r="3350" spans="1:2" x14ac:dyDescent="0.3">
      <c r="A3350" s="8">
        <v>38887</v>
      </c>
      <c r="B3350">
        <v>360.4</v>
      </c>
    </row>
    <row r="3351" spans="1:2" x14ac:dyDescent="0.3">
      <c r="A3351" s="8">
        <v>38884</v>
      </c>
      <c r="B3351">
        <v>352.8</v>
      </c>
    </row>
    <row r="3352" spans="1:2" x14ac:dyDescent="0.3">
      <c r="A3352" s="8">
        <v>38883</v>
      </c>
      <c r="B3352">
        <v>367.8</v>
      </c>
    </row>
    <row r="3353" spans="1:2" x14ac:dyDescent="0.3">
      <c r="A3353" s="8">
        <v>38882</v>
      </c>
      <c r="B3353">
        <v>377.1</v>
      </c>
    </row>
    <row r="3354" spans="1:2" x14ac:dyDescent="0.3">
      <c r="A3354" s="8">
        <v>38881</v>
      </c>
      <c r="B3354">
        <v>353.2</v>
      </c>
    </row>
    <row r="3355" spans="1:2" x14ac:dyDescent="0.3">
      <c r="A3355" s="8">
        <v>38877</v>
      </c>
      <c r="B3355">
        <v>367.2</v>
      </c>
    </row>
    <row r="3356" spans="1:2" x14ac:dyDescent="0.3">
      <c r="A3356" s="8">
        <v>38876</v>
      </c>
      <c r="B3356">
        <v>373.8</v>
      </c>
    </row>
    <row r="3357" spans="1:2" x14ac:dyDescent="0.3">
      <c r="A3357" s="8">
        <v>38875</v>
      </c>
      <c r="B3357">
        <v>387.2</v>
      </c>
    </row>
    <row r="3358" spans="1:2" x14ac:dyDescent="0.3">
      <c r="A3358" s="8">
        <v>38874</v>
      </c>
      <c r="B3358">
        <v>401.8</v>
      </c>
    </row>
    <row r="3359" spans="1:2" x14ac:dyDescent="0.3">
      <c r="A3359" s="8">
        <v>38873</v>
      </c>
      <c r="B3359">
        <v>405.3</v>
      </c>
    </row>
    <row r="3360" spans="1:2" x14ac:dyDescent="0.3">
      <c r="A3360" s="8">
        <v>38870</v>
      </c>
      <c r="B3360">
        <v>444</v>
      </c>
    </row>
    <row r="3361" spans="1:2" x14ac:dyDescent="0.3">
      <c r="A3361" s="8">
        <v>38869</v>
      </c>
      <c r="B3361">
        <v>452</v>
      </c>
    </row>
    <row r="3362" spans="1:2" x14ac:dyDescent="0.3">
      <c r="A3362" s="8">
        <v>38868</v>
      </c>
      <c r="B3362">
        <v>454.8</v>
      </c>
    </row>
    <row r="3363" spans="1:2" x14ac:dyDescent="0.3">
      <c r="A3363" s="8">
        <v>38867</v>
      </c>
      <c r="B3363">
        <v>381.5</v>
      </c>
    </row>
    <row r="3364" spans="1:2" x14ac:dyDescent="0.3">
      <c r="A3364" s="8">
        <v>38866</v>
      </c>
      <c r="B3364">
        <v>406.6</v>
      </c>
    </row>
    <row r="3365" spans="1:2" x14ac:dyDescent="0.3">
      <c r="A3365" s="8">
        <v>38863</v>
      </c>
      <c r="B3365">
        <v>327</v>
      </c>
    </row>
    <row r="3366" spans="1:2" x14ac:dyDescent="0.3">
      <c r="A3366" s="8">
        <v>38862</v>
      </c>
      <c r="B3366">
        <v>355.7</v>
      </c>
    </row>
    <row r="3367" spans="1:2" x14ac:dyDescent="0.3">
      <c r="A3367" s="8">
        <v>38861</v>
      </c>
      <c r="B3367">
        <v>336.9</v>
      </c>
    </row>
    <row r="3368" spans="1:2" x14ac:dyDescent="0.3">
      <c r="A3368" s="8">
        <v>38860</v>
      </c>
      <c r="B3368">
        <v>343.2</v>
      </c>
    </row>
    <row r="3369" spans="1:2" x14ac:dyDescent="0.3">
      <c r="A3369" s="8">
        <v>38859</v>
      </c>
      <c r="B3369">
        <v>344.2</v>
      </c>
    </row>
    <row r="3370" spans="1:2" x14ac:dyDescent="0.3">
      <c r="A3370" s="8">
        <v>38856</v>
      </c>
      <c r="B3370">
        <v>372.2</v>
      </c>
    </row>
    <row r="3371" spans="1:2" x14ac:dyDescent="0.3">
      <c r="A3371" s="8">
        <v>38855</v>
      </c>
      <c r="B3371">
        <v>362.4</v>
      </c>
    </row>
    <row r="3372" spans="1:2" x14ac:dyDescent="0.3">
      <c r="A3372" s="8">
        <v>38854</v>
      </c>
      <c r="B3372">
        <v>361.8</v>
      </c>
    </row>
    <row r="3373" spans="1:2" x14ac:dyDescent="0.3">
      <c r="A3373" s="8">
        <v>38853</v>
      </c>
      <c r="B3373">
        <v>354.1</v>
      </c>
    </row>
    <row r="3374" spans="1:2" x14ac:dyDescent="0.3">
      <c r="A3374" s="8">
        <v>38852</v>
      </c>
      <c r="B3374">
        <v>339.4</v>
      </c>
    </row>
    <row r="3375" spans="1:2" x14ac:dyDescent="0.3">
      <c r="A3375" s="8">
        <v>38849</v>
      </c>
      <c r="B3375">
        <v>339.1</v>
      </c>
    </row>
    <row r="3376" spans="1:2" x14ac:dyDescent="0.3">
      <c r="A3376" s="8">
        <v>38848</v>
      </c>
      <c r="B3376">
        <v>341.9</v>
      </c>
    </row>
    <row r="3377" spans="1:2" x14ac:dyDescent="0.3">
      <c r="A3377" s="8">
        <v>38847</v>
      </c>
      <c r="B3377">
        <v>314.5</v>
      </c>
    </row>
    <row r="3378" spans="1:2" x14ac:dyDescent="0.3">
      <c r="A3378" s="8">
        <v>38843</v>
      </c>
      <c r="B3378">
        <v>335.5</v>
      </c>
    </row>
    <row r="3379" spans="1:2" x14ac:dyDescent="0.3">
      <c r="A3379" s="8">
        <v>38842</v>
      </c>
      <c r="B3379">
        <v>340.3</v>
      </c>
    </row>
    <row r="3380" spans="1:2" x14ac:dyDescent="0.3">
      <c r="A3380" s="8">
        <v>38841</v>
      </c>
      <c r="B3380">
        <v>373.1</v>
      </c>
    </row>
    <row r="3381" spans="1:2" x14ac:dyDescent="0.3">
      <c r="A3381" s="8">
        <v>38840</v>
      </c>
      <c r="B3381">
        <v>350.8</v>
      </c>
    </row>
    <row r="3382" spans="1:2" x14ac:dyDescent="0.3">
      <c r="A3382" s="8">
        <v>38839</v>
      </c>
      <c r="B3382">
        <v>325</v>
      </c>
    </row>
    <row r="3383" spans="1:2" x14ac:dyDescent="0.3">
      <c r="A3383" s="8">
        <v>38835</v>
      </c>
      <c r="B3383">
        <v>346.3</v>
      </c>
    </row>
    <row r="3384" spans="1:2" x14ac:dyDescent="0.3">
      <c r="A3384" s="8">
        <v>38834</v>
      </c>
      <c r="B3384">
        <v>376.8</v>
      </c>
    </row>
    <row r="3385" spans="1:2" x14ac:dyDescent="0.3">
      <c r="A3385" s="8">
        <v>38833</v>
      </c>
      <c r="B3385">
        <v>337.7</v>
      </c>
    </row>
    <row r="3386" spans="1:2" x14ac:dyDescent="0.3">
      <c r="A3386" s="8">
        <v>38832</v>
      </c>
      <c r="B3386">
        <v>358.2</v>
      </c>
    </row>
    <row r="3387" spans="1:2" x14ac:dyDescent="0.3">
      <c r="A3387" s="8">
        <v>38831</v>
      </c>
      <c r="B3387">
        <v>314.89999999999998</v>
      </c>
    </row>
    <row r="3388" spans="1:2" x14ac:dyDescent="0.3">
      <c r="A3388" s="8">
        <v>38828</v>
      </c>
      <c r="B3388">
        <v>297.60000000000002</v>
      </c>
    </row>
    <row r="3389" spans="1:2" x14ac:dyDescent="0.3">
      <c r="A3389" s="8">
        <v>38827</v>
      </c>
      <c r="B3389">
        <v>341.4</v>
      </c>
    </row>
    <row r="3390" spans="1:2" x14ac:dyDescent="0.3">
      <c r="A3390" s="8">
        <v>38826</v>
      </c>
      <c r="B3390">
        <v>351</v>
      </c>
    </row>
    <row r="3391" spans="1:2" x14ac:dyDescent="0.3">
      <c r="A3391" s="8">
        <v>38825</v>
      </c>
      <c r="B3391">
        <v>338.8</v>
      </c>
    </row>
    <row r="3392" spans="1:2" x14ac:dyDescent="0.3">
      <c r="A3392" s="8">
        <v>38824</v>
      </c>
      <c r="B3392">
        <v>325.7</v>
      </c>
    </row>
    <row r="3393" spans="1:2" x14ac:dyDescent="0.3">
      <c r="A3393" s="8">
        <v>38821</v>
      </c>
      <c r="B3393">
        <v>311.7</v>
      </c>
    </row>
    <row r="3394" spans="1:2" x14ac:dyDescent="0.3">
      <c r="A3394" s="8">
        <v>38820</v>
      </c>
      <c r="B3394">
        <v>336.3</v>
      </c>
    </row>
    <row r="3395" spans="1:2" x14ac:dyDescent="0.3">
      <c r="A3395" s="8">
        <v>38819</v>
      </c>
      <c r="B3395">
        <v>331.4</v>
      </c>
    </row>
    <row r="3396" spans="1:2" x14ac:dyDescent="0.3">
      <c r="A3396" s="8">
        <v>38818</v>
      </c>
      <c r="B3396">
        <v>307.10000000000002</v>
      </c>
    </row>
    <row r="3397" spans="1:2" x14ac:dyDescent="0.3">
      <c r="A3397" s="8">
        <v>38817</v>
      </c>
      <c r="B3397">
        <v>292.5</v>
      </c>
    </row>
    <row r="3398" spans="1:2" x14ac:dyDescent="0.3">
      <c r="A3398" s="8">
        <v>38814</v>
      </c>
      <c r="B3398">
        <v>297.2</v>
      </c>
    </row>
    <row r="3399" spans="1:2" x14ac:dyDescent="0.3">
      <c r="A3399" s="8">
        <v>38813</v>
      </c>
      <c r="B3399">
        <v>314.10000000000002</v>
      </c>
    </row>
    <row r="3400" spans="1:2" x14ac:dyDescent="0.3">
      <c r="A3400" s="8">
        <v>38812</v>
      </c>
      <c r="B3400">
        <v>325.39999999999998</v>
      </c>
    </row>
    <row r="3401" spans="1:2" x14ac:dyDescent="0.3">
      <c r="A3401" s="8">
        <v>38811</v>
      </c>
      <c r="B3401">
        <v>321.7</v>
      </c>
    </row>
    <row r="3402" spans="1:2" x14ac:dyDescent="0.3">
      <c r="A3402" s="8">
        <v>38810</v>
      </c>
      <c r="B3402">
        <v>319.2</v>
      </c>
    </row>
    <row r="3403" spans="1:2" x14ac:dyDescent="0.3">
      <c r="A3403" s="8">
        <v>38807</v>
      </c>
      <c r="B3403">
        <v>320.89999999999998</v>
      </c>
    </row>
    <row r="3404" spans="1:2" x14ac:dyDescent="0.3">
      <c r="A3404" s="8">
        <v>38806</v>
      </c>
      <c r="B3404">
        <v>329.3</v>
      </c>
    </row>
    <row r="3405" spans="1:2" x14ac:dyDescent="0.3">
      <c r="A3405" s="8">
        <v>38805</v>
      </c>
      <c r="B3405">
        <v>275</v>
      </c>
    </row>
    <row r="3406" spans="1:2" x14ac:dyDescent="0.3">
      <c r="A3406" s="8">
        <v>38804</v>
      </c>
      <c r="B3406">
        <v>293</v>
      </c>
    </row>
    <row r="3407" spans="1:2" x14ac:dyDescent="0.3">
      <c r="A3407" s="8">
        <v>38803</v>
      </c>
      <c r="B3407">
        <v>297.7</v>
      </c>
    </row>
    <row r="3408" spans="1:2" x14ac:dyDescent="0.3">
      <c r="A3408" s="8">
        <v>38800</v>
      </c>
      <c r="B3408">
        <v>323.39999999999998</v>
      </c>
    </row>
    <row r="3409" spans="1:2" x14ac:dyDescent="0.3">
      <c r="A3409" s="8">
        <v>38799</v>
      </c>
      <c r="B3409">
        <v>336.3</v>
      </c>
    </row>
    <row r="3410" spans="1:2" x14ac:dyDescent="0.3">
      <c r="A3410" s="8">
        <v>38798</v>
      </c>
      <c r="B3410">
        <v>347.2</v>
      </c>
    </row>
    <row r="3411" spans="1:2" x14ac:dyDescent="0.3">
      <c r="A3411" s="8">
        <v>38797</v>
      </c>
      <c r="B3411">
        <v>318</v>
      </c>
    </row>
    <row r="3412" spans="1:2" x14ac:dyDescent="0.3">
      <c r="A3412" s="8">
        <v>38796</v>
      </c>
      <c r="B3412">
        <v>341</v>
      </c>
    </row>
    <row r="3413" spans="1:2" x14ac:dyDescent="0.3">
      <c r="A3413" s="8">
        <v>38793</v>
      </c>
      <c r="B3413">
        <v>354.6</v>
      </c>
    </row>
    <row r="3414" spans="1:2" x14ac:dyDescent="0.3">
      <c r="A3414" s="8">
        <v>38792</v>
      </c>
      <c r="B3414">
        <v>346.8</v>
      </c>
    </row>
    <row r="3415" spans="1:2" x14ac:dyDescent="0.3">
      <c r="A3415" s="8">
        <v>38791</v>
      </c>
      <c r="B3415">
        <v>342.7</v>
      </c>
    </row>
    <row r="3416" spans="1:2" x14ac:dyDescent="0.3">
      <c r="A3416" s="8">
        <v>38790</v>
      </c>
      <c r="B3416">
        <v>347</v>
      </c>
    </row>
    <row r="3417" spans="1:2" x14ac:dyDescent="0.3">
      <c r="A3417" s="8">
        <v>38789</v>
      </c>
      <c r="B3417">
        <v>337.2</v>
      </c>
    </row>
    <row r="3418" spans="1:2" x14ac:dyDescent="0.3">
      <c r="A3418" s="8">
        <v>38786</v>
      </c>
      <c r="B3418">
        <v>333.2</v>
      </c>
    </row>
    <row r="3419" spans="1:2" x14ac:dyDescent="0.3">
      <c r="A3419" s="8">
        <v>38785</v>
      </c>
      <c r="B3419">
        <v>360.4</v>
      </c>
    </row>
    <row r="3420" spans="1:2" x14ac:dyDescent="0.3">
      <c r="A3420" s="8">
        <v>38783</v>
      </c>
      <c r="B3420">
        <v>315.10000000000002</v>
      </c>
    </row>
    <row r="3421" spans="1:2" x14ac:dyDescent="0.3">
      <c r="A3421" s="8">
        <v>38782</v>
      </c>
      <c r="B3421">
        <v>313.5</v>
      </c>
    </row>
    <row r="3422" spans="1:2" x14ac:dyDescent="0.3">
      <c r="A3422" s="8">
        <v>38779</v>
      </c>
      <c r="B3422">
        <v>306</v>
      </c>
    </row>
    <row r="3423" spans="1:2" x14ac:dyDescent="0.3">
      <c r="A3423" s="8">
        <v>38778</v>
      </c>
      <c r="B3423">
        <v>309.60000000000002</v>
      </c>
    </row>
    <row r="3424" spans="1:2" x14ac:dyDescent="0.3">
      <c r="A3424" s="8">
        <v>38777</v>
      </c>
      <c r="B3424">
        <v>309</v>
      </c>
    </row>
    <row r="3425" spans="1:2" x14ac:dyDescent="0.3">
      <c r="A3425" s="8">
        <v>38776</v>
      </c>
      <c r="B3425">
        <v>330.7</v>
      </c>
    </row>
    <row r="3426" spans="1:2" x14ac:dyDescent="0.3">
      <c r="A3426" s="8">
        <v>38775</v>
      </c>
      <c r="B3426">
        <v>291.10000000000002</v>
      </c>
    </row>
    <row r="3427" spans="1:2" x14ac:dyDescent="0.3">
      <c r="A3427" s="8">
        <v>38774</v>
      </c>
      <c r="B3427">
        <v>310</v>
      </c>
    </row>
    <row r="3428" spans="1:2" x14ac:dyDescent="0.3">
      <c r="A3428" s="8">
        <v>38770</v>
      </c>
      <c r="B3428">
        <v>327.3</v>
      </c>
    </row>
    <row r="3429" spans="1:2" x14ac:dyDescent="0.3">
      <c r="A3429" s="8">
        <v>38769</v>
      </c>
      <c r="B3429">
        <v>310.7</v>
      </c>
    </row>
    <row r="3430" spans="1:2" x14ac:dyDescent="0.3">
      <c r="A3430" s="8">
        <v>38768</v>
      </c>
      <c r="B3430">
        <v>358</v>
      </c>
    </row>
    <row r="3431" spans="1:2" x14ac:dyDescent="0.3">
      <c r="A3431" s="8">
        <v>38765</v>
      </c>
      <c r="B3431">
        <v>354.2</v>
      </c>
    </row>
    <row r="3432" spans="1:2" x14ac:dyDescent="0.3">
      <c r="A3432" s="8">
        <v>38764</v>
      </c>
      <c r="B3432">
        <v>351.1</v>
      </c>
    </row>
    <row r="3433" spans="1:2" x14ac:dyDescent="0.3">
      <c r="A3433" s="8">
        <v>38763</v>
      </c>
      <c r="B3433">
        <v>382.9</v>
      </c>
    </row>
    <row r="3434" spans="1:2" x14ac:dyDescent="0.3">
      <c r="A3434" s="8">
        <v>38762</v>
      </c>
      <c r="B3434">
        <v>386</v>
      </c>
    </row>
    <row r="3435" spans="1:2" x14ac:dyDescent="0.3">
      <c r="A3435" s="8">
        <v>38761</v>
      </c>
      <c r="B3435">
        <v>362.7</v>
      </c>
    </row>
    <row r="3436" spans="1:2" x14ac:dyDescent="0.3">
      <c r="A3436" s="8">
        <v>38758</v>
      </c>
      <c r="B3436">
        <v>387.8</v>
      </c>
    </row>
    <row r="3437" spans="1:2" x14ac:dyDescent="0.3">
      <c r="A3437" s="8">
        <v>38757</v>
      </c>
      <c r="B3437">
        <v>288.39999999999998</v>
      </c>
    </row>
    <row r="3438" spans="1:2" x14ac:dyDescent="0.3">
      <c r="A3438" s="8">
        <v>38756</v>
      </c>
      <c r="B3438">
        <v>280.89999999999998</v>
      </c>
    </row>
    <row r="3439" spans="1:2" x14ac:dyDescent="0.3">
      <c r="A3439" s="8">
        <v>38755</v>
      </c>
      <c r="B3439">
        <v>261.2</v>
      </c>
    </row>
    <row r="3440" spans="1:2" x14ac:dyDescent="0.3">
      <c r="A3440" s="8">
        <v>38754</v>
      </c>
      <c r="B3440">
        <v>276.89999999999998</v>
      </c>
    </row>
    <row r="3441" spans="1:2" x14ac:dyDescent="0.3">
      <c r="A3441" s="8">
        <v>38751</v>
      </c>
      <c r="B3441">
        <v>305.5</v>
      </c>
    </row>
    <row r="3442" spans="1:2" x14ac:dyDescent="0.3">
      <c r="A3442" s="8">
        <v>38750</v>
      </c>
      <c r="B3442">
        <v>320.39999999999998</v>
      </c>
    </row>
    <row r="3443" spans="1:2" x14ac:dyDescent="0.3">
      <c r="A3443" s="8">
        <v>38749</v>
      </c>
      <c r="B3443">
        <v>340</v>
      </c>
    </row>
    <row r="3444" spans="1:2" x14ac:dyDescent="0.3">
      <c r="A3444" s="8">
        <v>38748</v>
      </c>
      <c r="B3444">
        <v>295.10000000000002</v>
      </c>
    </row>
    <row r="3445" spans="1:2" x14ac:dyDescent="0.3">
      <c r="A3445" s="8">
        <v>38747</v>
      </c>
      <c r="B3445">
        <v>277.60000000000002</v>
      </c>
    </row>
    <row r="3446" spans="1:2" x14ac:dyDescent="0.3">
      <c r="A3446" s="8">
        <v>38744</v>
      </c>
      <c r="B3446">
        <v>276.7</v>
      </c>
    </row>
    <row r="3447" spans="1:2" x14ac:dyDescent="0.3">
      <c r="A3447" s="8">
        <v>38743</v>
      </c>
      <c r="B3447">
        <v>258.8</v>
      </c>
    </row>
    <row r="3448" spans="1:2" x14ac:dyDescent="0.3">
      <c r="A3448" s="8">
        <v>38742</v>
      </c>
      <c r="B3448">
        <v>330.9</v>
      </c>
    </row>
    <row r="3449" spans="1:2" x14ac:dyDescent="0.3">
      <c r="A3449" s="8">
        <v>38741</v>
      </c>
      <c r="B3449">
        <v>322</v>
      </c>
    </row>
    <row r="3450" spans="1:2" x14ac:dyDescent="0.3">
      <c r="A3450" s="8">
        <v>38740</v>
      </c>
      <c r="B3450">
        <v>288.5</v>
      </c>
    </row>
    <row r="3451" spans="1:2" x14ac:dyDescent="0.3">
      <c r="A3451" s="8">
        <v>38737</v>
      </c>
      <c r="B3451">
        <v>356</v>
      </c>
    </row>
    <row r="3452" spans="1:2" x14ac:dyDescent="0.3">
      <c r="A3452" s="8">
        <v>38736</v>
      </c>
      <c r="B3452">
        <v>377.2</v>
      </c>
    </row>
    <row r="3453" spans="1:2" x14ac:dyDescent="0.3">
      <c r="A3453" s="8">
        <v>38735</v>
      </c>
      <c r="B3453">
        <v>361.6</v>
      </c>
    </row>
    <row r="3454" spans="1:2" x14ac:dyDescent="0.3">
      <c r="A3454" s="8">
        <v>38734</v>
      </c>
      <c r="B3454">
        <v>358.1</v>
      </c>
    </row>
    <row r="3455" spans="1:2" x14ac:dyDescent="0.3">
      <c r="A3455" s="8">
        <v>38733</v>
      </c>
      <c r="B3455">
        <v>389.3</v>
      </c>
    </row>
    <row r="3456" spans="1:2" x14ac:dyDescent="0.3">
      <c r="A3456" s="8">
        <v>38730</v>
      </c>
      <c r="B3456">
        <v>429.6</v>
      </c>
    </row>
    <row r="3457" spans="1:2" x14ac:dyDescent="0.3">
      <c r="A3457" s="8">
        <v>38729</v>
      </c>
      <c r="B3457">
        <v>452.4</v>
      </c>
    </row>
    <row r="3458" spans="1:2" x14ac:dyDescent="0.3">
      <c r="A3458" s="8">
        <v>38728</v>
      </c>
      <c r="B3458">
        <v>468</v>
      </c>
    </row>
    <row r="3459" spans="1:2" x14ac:dyDescent="0.3">
      <c r="A3459" s="8">
        <v>38727</v>
      </c>
      <c r="B3459">
        <v>532.6</v>
      </c>
    </row>
    <row r="3460" spans="1:2" x14ac:dyDescent="0.3">
      <c r="A3460" s="8">
        <v>38716</v>
      </c>
      <c r="B3460">
        <v>490.2</v>
      </c>
    </row>
    <row r="3461" spans="1:2" x14ac:dyDescent="0.3">
      <c r="A3461" s="8">
        <v>38715</v>
      </c>
      <c r="B3461">
        <v>460.4</v>
      </c>
    </row>
    <row r="3462" spans="1:2" x14ac:dyDescent="0.3">
      <c r="A3462" s="8">
        <v>38714</v>
      </c>
      <c r="B3462">
        <v>495.1</v>
      </c>
    </row>
    <row r="3463" spans="1:2" x14ac:dyDescent="0.3">
      <c r="A3463" s="8">
        <v>38713</v>
      </c>
      <c r="B3463">
        <v>462</v>
      </c>
    </row>
    <row r="3464" spans="1:2" x14ac:dyDescent="0.3">
      <c r="A3464" s="8">
        <v>38712</v>
      </c>
      <c r="B3464">
        <v>431.4</v>
      </c>
    </row>
    <row r="3465" spans="1:2" x14ac:dyDescent="0.3">
      <c r="A3465" s="8">
        <v>38709</v>
      </c>
      <c r="B3465">
        <v>450.6</v>
      </c>
    </row>
    <row r="3466" spans="1:2" x14ac:dyDescent="0.3">
      <c r="A3466" s="8">
        <v>38708</v>
      </c>
      <c r="B3466">
        <v>400.1</v>
      </c>
    </row>
    <row r="3467" spans="1:2" x14ac:dyDescent="0.3">
      <c r="A3467" s="8">
        <v>38707</v>
      </c>
      <c r="B3467">
        <v>384.1</v>
      </c>
    </row>
    <row r="3468" spans="1:2" x14ac:dyDescent="0.3">
      <c r="A3468" s="8">
        <v>38706</v>
      </c>
      <c r="B3468">
        <v>379.9</v>
      </c>
    </row>
    <row r="3469" spans="1:2" x14ac:dyDescent="0.3">
      <c r="A3469" s="8">
        <v>38705</v>
      </c>
      <c r="B3469">
        <v>385.8</v>
      </c>
    </row>
    <row r="3470" spans="1:2" x14ac:dyDescent="0.3">
      <c r="A3470" s="8">
        <v>38702</v>
      </c>
      <c r="B3470">
        <v>386.3</v>
      </c>
    </row>
    <row r="3471" spans="1:2" x14ac:dyDescent="0.3">
      <c r="A3471" s="8">
        <v>38701</v>
      </c>
      <c r="B3471">
        <v>292.8</v>
      </c>
    </row>
    <row r="3472" spans="1:2" x14ac:dyDescent="0.3">
      <c r="A3472" s="8">
        <v>38700</v>
      </c>
      <c r="B3472">
        <v>289.5</v>
      </c>
    </row>
    <row r="3473" spans="1:2" x14ac:dyDescent="0.3">
      <c r="A3473" s="8">
        <v>38699</v>
      </c>
      <c r="B3473">
        <v>273.5</v>
      </c>
    </row>
    <row r="3474" spans="1:2" x14ac:dyDescent="0.3">
      <c r="A3474" s="8">
        <v>38698</v>
      </c>
      <c r="B3474">
        <v>270.3</v>
      </c>
    </row>
    <row r="3475" spans="1:2" x14ac:dyDescent="0.3">
      <c r="A3475" s="8">
        <v>38695</v>
      </c>
      <c r="B3475">
        <v>281.39999999999998</v>
      </c>
    </row>
    <row r="3476" spans="1:2" x14ac:dyDescent="0.3">
      <c r="A3476" s="8">
        <v>38694</v>
      </c>
      <c r="B3476">
        <v>300</v>
      </c>
    </row>
    <row r="3477" spans="1:2" x14ac:dyDescent="0.3">
      <c r="A3477" s="8">
        <v>38693</v>
      </c>
      <c r="B3477">
        <v>306.3</v>
      </c>
    </row>
    <row r="3478" spans="1:2" x14ac:dyDescent="0.3">
      <c r="A3478" s="8">
        <v>38692</v>
      </c>
      <c r="B3478">
        <v>298.10000000000002</v>
      </c>
    </row>
    <row r="3479" spans="1:2" x14ac:dyDescent="0.3">
      <c r="A3479" s="8">
        <v>38691</v>
      </c>
      <c r="B3479">
        <v>291.8</v>
      </c>
    </row>
    <row r="3480" spans="1:2" x14ac:dyDescent="0.3">
      <c r="A3480" s="8">
        <v>38688</v>
      </c>
      <c r="B3480">
        <v>307.3</v>
      </c>
    </row>
    <row r="3481" spans="1:2" x14ac:dyDescent="0.3">
      <c r="A3481" s="8">
        <v>38687</v>
      </c>
      <c r="B3481">
        <v>335.4</v>
      </c>
    </row>
    <row r="3482" spans="1:2" x14ac:dyDescent="0.3">
      <c r="A3482" s="8">
        <v>38686</v>
      </c>
      <c r="B3482">
        <v>316.60000000000002</v>
      </c>
    </row>
    <row r="3483" spans="1:2" x14ac:dyDescent="0.3">
      <c r="A3483" s="8">
        <v>38685</v>
      </c>
      <c r="B3483">
        <v>265.39999999999998</v>
      </c>
    </row>
    <row r="3484" spans="1:2" x14ac:dyDescent="0.3">
      <c r="A3484" s="8">
        <v>38684</v>
      </c>
      <c r="B3484">
        <v>261.89999999999998</v>
      </c>
    </row>
    <row r="3485" spans="1:2" x14ac:dyDescent="0.3">
      <c r="A3485" s="8">
        <v>38681</v>
      </c>
      <c r="B3485">
        <v>284.8</v>
      </c>
    </row>
    <row r="3486" spans="1:2" x14ac:dyDescent="0.3">
      <c r="A3486" s="8">
        <v>38680</v>
      </c>
      <c r="B3486">
        <v>268.5</v>
      </c>
    </row>
    <row r="3487" spans="1:2" x14ac:dyDescent="0.3">
      <c r="A3487" s="8">
        <v>38679</v>
      </c>
      <c r="B3487">
        <v>264.8</v>
      </c>
    </row>
    <row r="3488" spans="1:2" x14ac:dyDescent="0.3">
      <c r="A3488" s="8">
        <v>38678</v>
      </c>
      <c r="B3488">
        <v>264.7</v>
      </c>
    </row>
    <row r="3489" spans="1:2" x14ac:dyDescent="0.3">
      <c r="A3489" s="8">
        <v>38677</v>
      </c>
      <c r="B3489">
        <v>258.89999999999998</v>
      </c>
    </row>
    <row r="3490" spans="1:2" x14ac:dyDescent="0.3">
      <c r="A3490" s="8">
        <v>38674</v>
      </c>
      <c r="B3490">
        <v>295.7</v>
      </c>
    </row>
    <row r="3491" spans="1:2" x14ac:dyDescent="0.3">
      <c r="A3491" s="8">
        <v>38673</v>
      </c>
      <c r="B3491">
        <v>300.2</v>
      </c>
    </row>
    <row r="3492" spans="1:2" x14ac:dyDescent="0.3">
      <c r="A3492" s="8">
        <v>38672</v>
      </c>
      <c r="B3492">
        <v>279</v>
      </c>
    </row>
    <row r="3493" spans="1:2" x14ac:dyDescent="0.3">
      <c r="A3493" s="8">
        <v>38671</v>
      </c>
      <c r="B3493">
        <v>265.39999999999998</v>
      </c>
    </row>
    <row r="3494" spans="1:2" x14ac:dyDescent="0.3">
      <c r="A3494" s="8">
        <v>38670</v>
      </c>
      <c r="B3494">
        <v>272.8</v>
      </c>
    </row>
    <row r="3495" spans="1:2" x14ac:dyDescent="0.3">
      <c r="A3495" s="8">
        <v>38667</v>
      </c>
      <c r="B3495">
        <v>268.89999999999998</v>
      </c>
    </row>
    <row r="3496" spans="1:2" x14ac:dyDescent="0.3">
      <c r="A3496" s="8">
        <v>38666</v>
      </c>
      <c r="B3496">
        <v>280.2</v>
      </c>
    </row>
    <row r="3497" spans="1:2" x14ac:dyDescent="0.3">
      <c r="A3497" s="8">
        <v>38665</v>
      </c>
      <c r="B3497">
        <v>282.7</v>
      </c>
    </row>
    <row r="3498" spans="1:2" x14ac:dyDescent="0.3">
      <c r="A3498" s="8">
        <v>38664</v>
      </c>
      <c r="B3498">
        <v>280.10000000000002</v>
      </c>
    </row>
    <row r="3499" spans="1:2" x14ac:dyDescent="0.3">
      <c r="A3499" s="8">
        <v>38663</v>
      </c>
      <c r="B3499">
        <v>269.7</v>
      </c>
    </row>
    <row r="3500" spans="1:2" x14ac:dyDescent="0.3">
      <c r="A3500" s="8">
        <v>38659</v>
      </c>
      <c r="B3500">
        <v>266.5</v>
      </c>
    </row>
    <row r="3501" spans="1:2" x14ac:dyDescent="0.3">
      <c r="A3501" s="8">
        <v>38658</v>
      </c>
      <c r="B3501">
        <v>285.8</v>
      </c>
    </row>
    <row r="3502" spans="1:2" x14ac:dyDescent="0.3">
      <c r="A3502" s="8">
        <v>38657</v>
      </c>
      <c r="B3502">
        <v>296.89999999999998</v>
      </c>
    </row>
    <row r="3503" spans="1:2" x14ac:dyDescent="0.3">
      <c r="A3503" s="8">
        <v>38656</v>
      </c>
      <c r="B3503">
        <v>233.2</v>
      </c>
    </row>
    <row r="3504" spans="1:2" x14ac:dyDescent="0.3">
      <c r="A3504" s="8">
        <v>38653</v>
      </c>
      <c r="B3504">
        <v>271.60000000000002</v>
      </c>
    </row>
    <row r="3505" spans="1:2" x14ac:dyDescent="0.3">
      <c r="A3505" s="8">
        <v>38652</v>
      </c>
      <c r="B3505">
        <v>283.60000000000002</v>
      </c>
    </row>
    <row r="3506" spans="1:2" x14ac:dyDescent="0.3">
      <c r="A3506" s="8">
        <v>38651</v>
      </c>
      <c r="B3506">
        <v>251.2</v>
      </c>
    </row>
    <row r="3507" spans="1:2" x14ac:dyDescent="0.3">
      <c r="A3507" s="8">
        <v>38650</v>
      </c>
      <c r="B3507">
        <v>286.5</v>
      </c>
    </row>
    <row r="3508" spans="1:2" x14ac:dyDescent="0.3">
      <c r="A3508" s="8">
        <v>38649</v>
      </c>
      <c r="B3508">
        <v>293.89999999999998</v>
      </c>
    </row>
    <row r="3509" spans="1:2" x14ac:dyDescent="0.3">
      <c r="A3509" s="8">
        <v>38646</v>
      </c>
      <c r="B3509">
        <v>311.3</v>
      </c>
    </row>
    <row r="3510" spans="1:2" x14ac:dyDescent="0.3">
      <c r="A3510" s="8">
        <v>38645</v>
      </c>
      <c r="B3510">
        <v>354.5</v>
      </c>
    </row>
    <row r="3511" spans="1:2" x14ac:dyDescent="0.3">
      <c r="A3511" s="8">
        <v>38644</v>
      </c>
      <c r="B3511">
        <v>360.4</v>
      </c>
    </row>
    <row r="3512" spans="1:2" x14ac:dyDescent="0.3">
      <c r="A3512" s="8">
        <v>38643</v>
      </c>
      <c r="B3512">
        <v>359.9</v>
      </c>
    </row>
    <row r="3513" spans="1:2" x14ac:dyDescent="0.3">
      <c r="A3513" s="8">
        <v>38642</v>
      </c>
      <c r="B3513">
        <v>318.39999999999998</v>
      </c>
    </row>
    <row r="3514" spans="1:2" x14ac:dyDescent="0.3">
      <c r="A3514" s="8">
        <v>38639</v>
      </c>
      <c r="B3514">
        <v>315.60000000000002</v>
      </c>
    </row>
    <row r="3515" spans="1:2" x14ac:dyDescent="0.3">
      <c r="A3515" s="8">
        <v>38638</v>
      </c>
      <c r="B3515">
        <v>326.3</v>
      </c>
    </row>
    <row r="3516" spans="1:2" x14ac:dyDescent="0.3">
      <c r="A3516" s="8">
        <v>38637</v>
      </c>
      <c r="B3516">
        <v>340.1</v>
      </c>
    </row>
    <row r="3517" spans="1:2" x14ac:dyDescent="0.3">
      <c r="A3517" s="8">
        <v>38636</v>
      </c>
      <c r="B3517">
        <v>331</v>
      </c>
    </row>
    <row r="3518" spans="1:2" x14ac:dyDescent="0.3">
      <c r="A3518" s="8">
        <v>38635</v>
      </c>
      <c r="B3518">
        <v>320.8</v>
      </c>
    </row>
    <row r="3519" spans="1:2" x14ac:dyDescent="0.3">
      <c r="A3519" s="8">
        <v>38632</v>
      </c>
      <c r="B3519">
        <v>333.3</v>
      </c>
    </row>
    <row r="3520" spans="1:2" x14ac:dyDescent="0.3">
      <c r="A3520" s="8">
        <v>38631</v>
      </c>
      <c r="B3520">
        <v>347.1</v>
      </c>
    </row>
    <row r="3521" spans="1:2" x14ac:dyDescent="0.3">
      <c r="A3521" s="8">
        <v>38630</v>
      </c>
      <c r="B3521">
        <v>380.7</v>
      </c>
    </row>
    <row r="3522" spans="1:2" x14ac:dyDescent="0.3">
      <c r="A3522" s="8">
        <v>38629</v>
      </c>
      <c r="B3522">
        <v>412.3</v>
      </c>
    </row>
    <row r="3523" spans="1:2" x14ac:dyDescent="0.3">
      <c r="A3523" s="8">
        <v>38628</v>
      </c>
      <c r="B3523">
        <v>374.2</v>
      </c>
    </row>
    <row r="3524" spans="1:2" x14ac:dyDescent="0.3">
      <c r="A3524" s="8">
        <v>38625</v>
      </c>
      <c r="B3524">
        <v>362.1</v>
      </c>
    </row>
    <row r="3525" spans="1:2" x14ac:dyDescent="0.3">
      <c r="A3525" s="8">
        <v>38624</v>
      </c>
      <c r="B3525">
        <v>303</v>
      </c>
    </row>
    <row r="3526" spans="1:2" x14ac:dyDescent="0.3">
      <c r="A3526" s="8">
        <v>38623</v>
      </c>
      <c r="B3526">
        <v>332.7</v>
      </c>
    </row>
    <row r="3527" spans="1:2" x14ac:dyDescent="0.3">
      <c r="A3527" s="8">
        <v>38622</v>
      </c>
      <c r="B3527">
        <v>321.60000000000002</v>
      </c>
    </row>
    <row r="3528" spans="1:2" x14ac:dyDescent="0.3">
      <c r="A3528" s="8">
        <v>38621</v>
      </c>
      <c r="B3528">
        <v>268.39999999999998</v>
      </c>
    </row>
    <row r="3529" spans="1:2" x14ac:dyDescent="0.3">
      <c r="A3529" s="8">
        <v>38618</v>
      </c>
      <c r="B3529">
        <v>280.60000000000002</v>
      </c>
    </row>
    <row r="3530" spans="1:2" x14ac:dyDescent="0.3">
      <c r="A3530" s="8">
        <v>38617</v>
      </c>
      <c r="B3530">
        <v>290.5</v>
      </c>
    </row>
    <row r="3531" spans="1:2" x14ac:dyDescent="0.3">
      <c r="A3531" s="8">
        <v>38616</v>
      </c>
      <c r="B3531">
        <v>277.7</v>
      </c>
    </row>
    <row r="3532" spans="1:2" x14ac:dyDescent="0.3">
      <c r="A3532" s="8">
        <v>38615</v>
      </c>
      <c r="B3532">
        <v>339.5</v>
      </c>
    </row>
    <row r="3533" spans="1:2" x14ac:dyDescent="0.3">
      <c r="A3533" s="8">
        <v>38614</v>
      </c>
      <c r="B3533">
        <v>305</v>
      </c>
    </row>
    <row r="3534" spans="1:2" x14ac:dyDescent="0.3">
      <c r="A3534" s="8">
        <v>38611</v>
      </c>
      <c r="B3534">
        <v>299.3</v>
      </c>
    </row>
    <row r="3535" spans="1:2" x14ac:dyDescent="0.3">
      <c r="A3535" s="8">
        <v>38610</v>
      </c>
      <c r="B3535">
        <v>328.1</v>
      </c>
    </row>
    <row r="3536" spans="1:2" x14ac:dyDescent="0.3">
      <c r="A3536" s="8">
        <v>38609</v>
      </c>
      <c r="B3536">
        <v>281.7</v>
      </c>
    </row>
    <row r="3537" spans="1:2" x14ac:dyDescent="0.3">
      <c r="A3537" s="8">
        <v>38608</v>
      </c>
      <c r="B3537">
        <v>280.8</v>
      </c>
    </row>
    <row r="3538" spans="1:2" x14ac:dyDescent="0.3">
      <c r="A3538" s="8">
        <v>38607</v>
      </c>
      <c r="B3538">
        <v>270.39999999999998</v>
      </c>
    </row>
    <row r="3539" spans="1:2" x14ac:dyDescent="0.3">
      <c r="A3539" s="8">
        <v>38604</v>
      </c>
      <c r="B3539">
        <v>273.5</v>
      </c>
    </row>
    <row r="3540" spans="1:2" x14ac:dyDescent="0.3">
      <c r="A3540" s="8">
        <v>38603</v>
      </c>
      <c r="B3540">
        <v>290.39999999999998</v>
      </c>
    </row>
    <row r="3541" spans="1:2" x14ac:dyDescent="0.3">
      <c r="A3541" s="8">
        <v>38602</v>
      </c>
      <c r="B3541">
        <v>304</v>
      </c>
    </row>
    <row r="3542" spans="1:2" x14ac:dyDescent="0.3">
      <c r="A3542" s="8">
        <v>38601</v>
      </c>
      <c r="B3542">
        <v>298.5</v>
      </c>
    </row>
    <row r="3543" spans="1:2" x14ac:dyDescent="0.3">
      <c r="A3543" s="8">
        <v>38600</v>
      </c>
      <c r="B3543">
        <v>298.7</v>
      </c>
    </row>
    <row r="3544" spans="1:2" x14ac:dyDescent="0.3">
      <c r="A3544" s="8">
        <v>38597</v>
      </c>
      <c r="B3544">
        <v>300.5</v>
      </c>
    </row>
    <row r="3545" spans="1:2" x14ac:dyDescent="0.3">
      <c r="A3545" s="8">
        <v>38596</v>
      </c>
      <c r="B3545">
        <v>310.5</v>
      </c>
    </row>
    <row r="3546" spans="1:2" x14ac:dyDescent="0.3">
      <c r="A3546" s="8">
        <v>38595</v>
      </c>
      <c r="B3546">
        <v>282.39999999999998</v>
      </c>
    </row>
    <row r="3547" spans="1:2" x14ac:dyDescent="0.3">
      <c r="A3547" s="8">
        <v>38594</v>
      </c>
      <c r="B3547">
        <v>255.2</v>
      </c>
    </row>
    <row r="3548" spans="1:2" x14ac:dyDescent="0.3">
      <c r="A3548" s="8">
        <v>38593</v>
      </c>
      <c r="B3548">
        <v>258.10000000000002</v>
      </c>
    </row>
    <row r="3549" spans="1:2" x14ac:dyDescent="0.3">
      <c r="A3549" s="8">
        <v>38590</v>
      </c>
      <c r="B3549">
        <v>228.4</v>
      </c>
    </row>
    <row r="3550" spans="1:2" x14ac:dyDescent="0.3">
      <c r="A3550" s="8">
        <v>38589</v>
      </c>
      <c r="B3550">
        <v>266.7</v>
      </c>
    </row>
    <row r="3551" spans="1:2" x14ac:dyDescent="0.3">
      <c r="A3551" s="8">
        <v>38588</v>
      </c>
      <c r="B3551">
        <v>278.39999999999998</v>
      </c>
    </row>
    <row r="3552" spans="1:2" x14ac:dyDescent="0.3">
      <c r="A3552" s="8">
        <v>38587</v>
      </c>
      <c r="B3552">
        <v>266.8</v>
      </c>
    </row>
    <row r="3553" spans="1:2" x14ac:dyDescent="0.3">
      <c r="A3553" s="8">
        <v>38586</v>
      </c>
      <c r="B3553">
        <v>283.39999999999998</v>
      </c>
    </row>
    <row r="3554" spans="1:2" x14ac:dyDescent="0.3">
      <c r="A3554" s="8">
        <v>38583</v>
      </c>
      <c r="B3554">
        <v>303.5</v>
      </c>
    </row>
    <row r="3555" spans="1:2" x14ac:dyDescent="0.3">
      <c r="A3555" s="8">
        <v>38582</v>
      </c>
      <c r="B3555">
        <v>303.39999999999998</v>
      </c>
    </row>
    <row r="3556" spans="1:2" x14ac:dyDescent="0.3">
      <c r="A3556" s="8">
        <v>38581</v>
      </c>
      <c r="B3556">
        <v>304.3</v>
      </c>
    </row>
    <row r="3557" spans="1:2" x14ac:dyDescent="0.3">
      <c r="A3557" s="8">
        <v>38580</v>
      </c>
      <c r="B3557">
        <v>265.8</v>
      </c>
    </row>
    <row r="3558" spans="1:2" x14ac:dyDescent="0.3">
      <c r="A3558" s="8">
        <v>38579</v>
      </c>
      <c r="B3558">
        <v>264.5</v>
      </c>
    </row>
    <row r="3559" spans="1:2" x14ac:dyDescent="0.3">
      <c r="A3559" s="8">
        <v>38576</v>
      </c>
      <c r="B3559">
        <v>277.39999999999998</v>
      </c>
    </row>
    <row r="3560" spans="1:2" x14ac:dyDescent="0.3">
      <c r="A3560" s="8">
        <v>38575</v>
      </c>
      <c r="B3560">
        <v>256.39999999999998</v>
      </c>
    </row>
    <row r="3561" spans="1:2" x14ac:dyDescent="0.3">
      <c r="A3561" s="8">
        <v>38574</v>
      </c>
      <c r="B3561">
        <v>272.10000000000002</v>
      </c>
    </row>
    <row r="3562" spans="1:2" x14ac:dyDescent="0.3">
      <c r="A3562" s="8">
        <v>38573</v>
      </c>
      <c r="B3562">
        <v>242.6</v>
      </c>
    </row>
    <row r="3563" spans="1:2" x14ac:dyDescent="0.3">
      <c r="A3563" s="8">
        <v>38572</v>
      </c>
      <c r="B3563">
        <v>245</v>
      </c>
    </row>
    <row r="3564" spans="1:2" x14ac:dyDescent="0.3">
      <c r="A3564" s="8">
        <v>38569</v>
      </c>
      <c r="B3564">
        <v>257.89999999999998</v>
      </c>
    </row>
    <row r="3565" spans="1:2" x14ac:dyDescent="0.3">
      <c r="A3565" s="8">
        <v>38568</v>
      </c>
      <c r="B3565">
        <v>253.3</v>
      </c>
    </row>
    <row r="3566" spans="1:2" x14ac:dyDescent="0.3">
      <c r="A3566" s="8">
        <v>38567</v>
      </c>
      <c r="B3566">
        <v>265.60000000000002</v>
      </c>
    </row>
    <row r="3567" spans="1:2" x14ac:dyDescent="0.3">
      <c r="A3567" s="8">
        <v>38566</v>
      </c>
      <c r="B3567">
        <v>267.10000000000002</v>
      </c>
    </row>
    <row r="3568" spans="1:2" x14ac:dyDescent="0.3">
      <c r="A3568" s="8">
        <v>38565</v>
      </c>
      <c r="B3568">
        <v>263.5</v>
      </c>
    </row>
    <row r="3569" spans="1:2" x14ac:dyDescent="0.3">
      <c r="A3569" s="8">
        <v>38562</v>
      </c>
      <c r="B3569">
        <v>224</v>
      </c>
    </row>
    <row r="3570" spans="1:2" x14ac:dyDescent="0.3">
      <c r="A3570" s="8">
        <v>38561</v>
      </c>
      <c r="B3570">
        <v>279.8</v>
      </c>
    </row>
    <row r="3571" spans="1:2" x14ac:dyDescent="0.3">
      <c r="A3571" s="8">
        <v>38560</v>
      </c>
      <c r="B3571">
        <v>261</v>
      </c>
    </row>
    <row r="3572" spans="1:2" x14ac:dyDescent="0.3">
      <c r="A3572" s="8">
        <v>38559</v>
      </c>
      <c r="B3572">
        <v>222.7</v>
      </c>
    </row>
    <row r="3573" spans="1:2" x14ac:dyDescent="0.3">
      <c r="A3573" s="8">
        <v>38558</v>
      </c>
      <c r="B3573">
        <v>255.3</v>
      </c>
    </row>
    <row r="3574" spans="1:2" x14ac:dyDescent="0.3">
      <c r="A3574" s="8">
        <v>38555</v>
      </c>
      <c r="B3574">
        <v>241.6</v>
      </c>
    </row>
    <row r="3575" spans="1:2" x14ac:dyDescent="0.3">
      <c r="A3575" s="8">
        <v>38554</v>
      </c>
      <c r="B3575">
        <v>211.3</v>
      </c>
    </row>
    <row r="3576" spans="1:2" x14ac:dyDescent="0.3">
      <c r="A3576" s="8">
        <v>38553</v>
      </c>
      <c r="B3576">
        <v>256.3</v>
      </c>
    </row>
    <row r="3577" spans="1:2" x14ac:dyDescent="0.3">
      <c r="A3577" s="8">
        <v>38552</v>
      </c>
      <c r="B3577">
        <v>253.1</v>
      </c>
    </row>
    <row r="3578" spans="1:2" x14ac:dyDescent="0.3">
      <c r="A3578" s="8">
        <v>38551</v>
      </c>
      <c r="B3578">
        <v>236.1</v>
      </c>
    </row>
    <row r="3579" spans="1:2" x14ac:dyDescent="0.3">
      <c r="A3579" s="8">
        <v>38548</v>
      </c>
      <c r="B3579">
        <v>236.1</v>
      </c>
    </row>
    <row r="3580" spans="1:2" x14ac:dyDescent="0.3">
      <c r="A3580" s="8">
        <v>38547</v>
      </c>
      <c r="B3580">
        <v>249.8</v>
      </c>
    </row>
    <row r="3581" spans="1:2" x14ac:dyDescent="0.3">
      <c r="A3581" s="8">
        <v>38546</v>
      </c>
      <c r="B3581">
        <v>228.9</v>
      </c>
    </row>
    <row r="3582" spans="1:2" x14ac:dyDescent="0.3">
      <c r="A3582" s="8">
        <v>38545</v>
      </c>
      <c r="B3582">
        <v>224.2</v>
      </c>
    </row>
    <row r="3583" spans="1:2" x14ac:dyDescent="0.3">
      <c r="A3583" s="8">
        <v>38544</v>
      </c>
      <c r="B3583">
        <v>216.3</v>
      </c>
    </row>
    <row r="3584" spans="1:2" x14ac:dyDescent="0.3">
      <c r="A3584" s="8">
        <v>38541</v>
      </c>
      <c r="B3584">
        <v>238.9</v>
      </c>
    </row>
    <row r="3585" spans="1:2" x14ac:dyDescent="0.3">
      <c r="A3585" s="8">
        <v>38540</v>
      </c>
      <c r="B3585">
        <v>261</v>
      </c>
    </row>
    <row r="3586" spans="1:2" x14ac:dyDescent="0.3">
      <c r="A3586" s="8">
        <v>38539</v>
      </c>
      <c r="B3586">
        <v>277.89999999999998</v>
      </c>
    </row>
    <row r="3587" spans="1:2" x14ac:dyDescent="0.3">
      <c r="A3587" s="8">
        <v>38538</v>
      </c>
      <c r="B3587">
        <v>285.5</v>
      </c>
    </row>
    <row r="3588" spans="1:2" x14ac:dyDescent="0.3">
      <c r="A3588" s="8">
        <v>38537</v>
      </c>
      <c r="B3588">
        <v>260.2</v>
      </c>
    </row>
    <row r="3589" spans="1:2" x14ac:dyDescent="0.3">
      <c r="A3589" s="8">
        <v>38534</v>
      </c>
      <c r="B3589">
        <v>276.60000000000002</v>
      </c>
    </row>
    <row r="3590" spans="1:2" x14ac:dyDescent="0.3">
      <c r="A3590" s="8">
        <v>38533</v>
      </c>
      <c r="B3590">
        <v>263.7</v>
      </c>
    </row>
    <row r="3591" spans="1:2" x14ac:dyDescent="0.3">
      <c r="A3591" s="8">
        <v>38532</v>
      </c>
      <c r="B3591">
        <v>245.5</v>
      </c>
    </row>
    <row r="3592" spans="1:2" x14ac:dyDescent="0.3">
      <c r="A3592" s="8">
        <v>38531</v>
      </c>
      <c r="B3592">
        <v>227.8</v>
      </c>
    </row>
    <row r="3593" spans="1:2" x14ac:dyDescent="0.3">
      <c r="A3593" s="8">
        <v>38530</v>
      </c>
      <c r="B3593">
        <v>258.2</v>
      </c>
    </row>
    <row r="3594" spans="1:2" x14ac:dyDescent="0.3">
      <c r="A3594" s="8">
        <v>38527</v>
      </c>
      <c r="B3594">
        <v>275.8</v>
      </c>
    </row>
    <row r="3595" spans="1:2" x14ac:dyDescent="0.3">
      <c r="A3595" s="8">
        <v>38526</v>
      </c>
      <c r="B3595">
        <v>236.5</v>
      </c>
    </row>
    <row r="3596" spans="1:2" x14ac:dyDescent="0.3">
      <c r="A3596" s="8">
        <v>38525</v>
      </c>
      <c r="B3596">
        <v>227</v>
      </c>
    </row>
    <row r="3597" spans="1:2" x14ac:dyDescent="0.3">
      <c r="A3597" s="8">
        <v>38524</v>
      </c>
      <c r="B3597">
        <v>207.4</v>
      </c>
    </row>
    <row r="3598" spans="1:2" x14ac:dyDescent="0.3">
      <c r="A3598" s="8">
        <v>38523</v>
      </c>
      <c r="B3598">
        <v>244.1</v>
      </c>
    </row>
    <row r="3599" spans="1:2" x14ac:dyDescent="0.3">
      <c r="A3599" s="8">
        <v>38520</v>
      </c>
      <c r="B3599">
        <v>244.7</v>
      </c>
    </row>
    <row r="3600" spans="1:2" x14ac:dyDescent="0.3">
      <c r="A3600" s="8">
        <v>38519</v>
      </c>
      <c r="B3600">
        <v>220.5</v>
      </c>
    </row>
    <row r="3601" spans="1:2" x14ac:dyDescent="0.3">
      <c r="A3601" s="8">
        <v>38518</v>
      </c>
      <c r="B3601">
        <v>219.2</v>
      </c>
    </row>
    <row r="3602" spans="1:2" x14ac:dyDescent="0.3">
      <c r="A3602" s="8">
        <v>38517</v>
      </c>
      <c r="B3602">
        <v>216.5</v>
      </c>
    </row>
    <row r="3603" spans="1:2" x14ac:dyDescent="0.3">
      <c r="A3603" s="8">
        <v>38513</v>
      </c>
      <c r="B3603">
        <v>254.7</v>
      </c>
    </row>
    <row r="3604" spans="1:2" x14ac:dyDescent="0.3">
      <c r="A3604" s="8">
        <v>38512</v>
      </c>
      <c r="B3604">
        <v>238.5</v>
      </c>
    </row>
    <row r="3605" spans="1:2" x14ac:dyDescent="0.3">
      <c r="A3605" s="8">
        <v>38511</v>
      </c>
      <c r="B3605">
        <v>248.9</v>
      </c>
    </row>
    <row r="3606" spans="1:2" x14ac:dyDescent="0.3">
      <c r="A3606" s="8">
        <v>38510</v>
      </c>
      <c r="B3606">
        <v>246</v>
      </c>
    </row>
    <row r="3607" spans="1:2" x14ac:dyDescent="0.3">
      <c r="A3607" s="8">
        <v>38509</v>
      </c>
      <c r="B3607">
        <v>250.7</v>
      </c>
    </row>
    <row r="3608" spans="1:2" x14ac:dyDescent="0.3">
      <c r="A3608" s="8">
        <v>38506</v>
      </c>
      <c r="B3608">
        <v>260.3</v>
      </c>
    </row>
    <row r="3609" spans="1:2" x14ac:dyDescent="0.3">
      <c r="A3609" s="8">
        <v>38505</v>
      </c>
      <c r="B3609">
        <v>272</v>
      </c>
    </row>
    <row r="3610" spans="1:2" x14ac:dyDescent="0.3">
      <c r="A3610" s="8">
        <v>38504</v>
      </c>
      <c r="B3610">
        <v>265.8</v>
      </c>
    </row>
    <row r="3611" spans="1:2" x14ac:dyDescent="0.3">
      <c r="A3611" s="8">
        <v>38503</v>
      </c>
      <c r="B3611">
        <v>240.1</v>
      </c>
    </row>
    <row r="3612" spans="1:2" x14ac:dyDescent="0.3">
      <c r="A3612" s="8">
        <v>38502</v>
      </c>
      <c r="B3612">
        <v>245.4</v>
      </c>
    </row>
    <row r="3613" spans="1:2" x14ac:dyDescent="0.3">
      <c r="A3613" s="8">
        <v>38499</v>
      </c>
      <c r="B3613">
        <v>239</v>
      </c>
    </row>
    <row r="3614" spans="1:2" x14ac:dyDescent="0.3">
      <c r="A3614" s="8">
        <v>38498</v>
      </c>
      <c r="B3614">
        <v>230</v>
      </c>
    </row>
    <row r="3615" spans="1:2" x14ac:dyDescent="0.3">
      <c r="A3615" s="8">
        <v>38497</v>
      </c>
      <c r="B3615">
        <v>230.9</v>
      </c>
    </row>
    <row r="3616" spans="1:2" x14ac:dyDescent="0.3">
      <c r="A3616" s="8">
        <v>38496</v>
      </c>
      <c r="B3616">
        <v>223.1</v>
      </c>
    </row>
    <row r="3617" spans="1:2" x14ac:dyDescent="0.3">
      <c r="A3617" s="8">
        <v>38495</v>
      </c>
      <c r="B3617">
        <v>223.7</v>
      </c>
    </row>
    <row r="3618" spans="1:2" x14ac:dyDescent="0.3">
      <c r="A3618" s="8">
        <v>38492</v>
      </c>
      <c r="B3618">
        <v>266.5</v>
      </c>
    </row>
    <row r="3619" spans="1:2" x14ac:dyDescent="0.3">
      <c r="A3619" s="8">
        <v>38491</v>
      </c>
      <c r="B3619">
        <v>262.2</v>
      </c>
    </row>
    <row r="3620" spans="1:2" x14ac:dyDescent="0.3">
      <c r="A3620" s="8">
        <v>38490</v>
      </c>
      <c r="B3620">
        <v>242.1</v>
      </c>
    </row>
    <row r="3621" spans="1:2" x14ac:dyDescent="0.3">
      <c r="A3621" s="8">
        <v>38489</v>
      </c>
      <c r="B3621">
        <v>231.3</v>
      </c>
    </row>
    <row r="3622" spans="1:2" x14ac:dyDescent="0.3">
      <c r="A3622" s="8">
        <v>38488</v>
      </c>
      <c r="B3622">
        <v>251</v>
      </c>
    </row>
    <row r="3623" spans="1:2" x14ac:dyDescent="0.3">
      <c r="A3623" s="8">
        <v>38485</v>
      </c>
      <c r="B3623">
        <v>253.1</v>
      </c>
    </row>
    <row r="3624" spans="1:2" x14ac:dyDescent="0.3">
      <c r="A3624" s="8">
        <v>38484</v>
      </c>
      <c r="B3624">
        <v>240.6</v>
      </c>
    </row>
    <row r="3625" spans="1:2" x14ac:dyDescent="0.3">
      <c r="A3625" s="8">
        <v>38483</v>
      </c>
      <c r="B3625">
        <v>215</v>
      </c>
    </row>
    <row r="3626" spans="1:2" x14ac:dyDescent="0.3">
      <c r="A3626" s="8">
        <v>38478</v>
      </c>
      <c r="B3626">
        <v>225.6</v>
      </c>
    </row>
    <row r="3627" spans="1:2" x14ac:dyDescent="0.3">
      <c r="A3627" s="8">
        <v>38477</v>
      </c>
      <c r="B3627">
        <v>250.9</v>
      </c>
    </row>
    <row r="3628" spans="1:2" x14ac:dyDescent="0.3">
      <c r="A3628" s="8">
        <v>38476</v>
      </c>
      <c r="B3628">
        <v>286.2</v>
      </c>
    </row>
    <row r="3629" spans="1:2" x14ac:dyDescent="0.3">
      <c r="A3629" s="8">
        <v>38475</v>
      </c>
      <c r="B3629">
        <v>247.8</v>
      </c>
    </row>
    <row r="3630" spans="1:2" x14ac:dyDescent="0.3">
      <c r="A3630" s="8">
        <v>38471</v>
      </c>
      <c r="B3630">
        <v>226.3</v>
      </c>
    </row>
    <row r="3631" spans="1:2" x14ac:dyDescent="0.3">
      <c r="A3631" s="8">
        <v>38470</v>
      </c>
      <c r="B3631">
        <v>283.89999999999998</v>
      </c>
    </row>
    <row r="3632" spans="1:2" x14ac:dyDescent="0.3">
      <c r="A3632" s="8">
        <v>38469</v>
      </c>
      <c r="B3632">
        <v>272.8</v>
      </c>
    </row>
    <row r="3633" spans="1:2" x14ac:dyDescent="0.3">
      <c r="A3633" s="8">
        <v>38468</v>
      </c>
      <c r="B3633">
        <v>245.2</v>
      </c>
    </row>
    <row r="3634" spans="1:2" x14ac:dyDescent="0.3">
      <c r="A3634" s="8">
        <v>38467</v>
      </c>
      <c r="B3634">
        <v>257.8</v>
      </c>
    </row>
    <row r="3635" spans="1:2" x14ac:dyDescent="0.3">
      <c r="A3635" s="8">
        <v>38464</v>
      </c>
      <c r="B3635">
        <v>249.7</v>
      </c>
    </row>
    <row r="3636" spans="1:2" x14ac:dyDescent="0.3">
      <c r="A3636" s="8">
        <v>38463</v>
      </c>
      <c r="B3636">
        <v>217.8</v>
      </c>
    </row>
    <row r="3637" spans="1:2" x14ac:dyDescent="0.3">
      <c r="A3637" s="8">
        <v>38462</v>
      </c>
      <c r="B3637">
        <v>266.10000000000002</v>
      </c>
    </row>
    <row r="3638" spans="1:2" x14ac:dyDescent="0.3">
      <c r="A3638" s="8">
        <v>38461</v>
      </c>
      <c r="B3638">
        <v>253</v>
      </c>
    </row>
    <row r="3639" spans="1:2" x14ac:dyDescent="0.3">
      <c r="A3639" s="8">
        <v>38460</v>
      </c>
      <c r="B3639">
        <v>259.5</v>
      </c>
    </row>
    <row r="3640" spans="1:2" x14ac:dyDescent="0.3">
      <c r="A3640" s="8">
        <v>38457</v>
      </c>
      <c r="B3640">
        <v>288.8</v>
      </c>
    </row>
    <row r="3641" spans="1:2" x14ac:dyDescent="0.3">
      <c r="A3641" s="8">
        <v>38456</v>
      </c>
      <c r="B3641">
        <v>243.1</v>
      </c>
    </row>
    <row r="3642" spans="1:2" x14ac:dyDescent="0.3">
      <c r="A3642" s="8">
        <v>38455</v>
      </c>
      <c r="B3642">
        <v>237.9</v>
      </c>
    </row>
    <row r="3643" spans="1:2" x14ac:dyDescent="0.3">
      <c r="A3643" s="8">
        <v>38454</v>
      </c>
      <c r="B3643">
        <v>235.6</v>
      </c>
    </row>
    <row r="3644" spans="1:2" x14ac:dyDescent="0.3">
      <c r="A3644" s="8">
        <v>38453</v>
      </c>
      <c r="B3644">
        <v>229.5</v>
      </c>
    </row>
    <row r="3645" spans="1:2" x14ac:dyDescent="0.3">
      <c r="A3645" s="8">
        <v>38450</v>
      </c>
      <c r="B3645">
        <v>233.5</v>
      </c>
    </row>
    <row r="3646" spans="1:2" x14ac:dyDescent="0.3">
      <c r="A3646" s="8">
        <v>38449</v>
      </c>
      <c r="B3646">
        <v>286.5</v>
      </c>
    </row>
    <row r="3647" spans="1:2" x14ac:dyDescent="0.3">
      <c r="A3647" s="8">
        <v>38448</v>
      </c>
      <c r="B3647">
        <v>267.3</v>
      </c>
    </row>
    <row r="3648" spans="1:2" x14ac:dyDescent="0.3">
      <c r="A3648" s="8">
        <v>38447</v>
      </c>
      <c r="B3648">
        <v>269.3</v>
      </c>
    </row>
    <row r="3649" spans="1:2" x14ac:dyDescent="0.3">
      <c r="A3649" s="8">
        <v>38446</v>
      </c>
      <c r="B3649">
        <v>301.2</v>
      </c>
    </row>
    <row r="3650" spans="1:2" x14ac:dyDescent="0.3">
      <c r="A3650" s="8">
        <v>38443</v>
      </c>
      <c r="B3650">
        <v>320.8</v>
      </c>
    </row>
    <row r="3651" spans="1:2" x14ac:dyDescent="0.3">
      <c r="A3651" s="8">
        <v>38442</v>
      </c>
      <c r="B3651">
        <v>310.8</v>
      </c>
    </row>
    <row r="3652" spans="1:2" x14ac:dyDescent="0.3">
      <c r="A3652" s="8">
        <v>38441</v>
      </c>
      <c r="B3652">
        <v>303.2</v>
      </c>
    </row>
    <row r="3653" spans="1:2" x14ac:dyDescent="0.3">
      <c r="A3653" s="8">
        <v>38440</v>
      </c>
      <c r="B3653">
        <v>251</v>
      </c>
    </row>
    <row r="3654" spans="1:2" x14ac:dyDescent="0.3">
      <c r="A3654" s="8">
        <v>38439</v>
      </c>
      <c r="B3654">
        <v>285</v>
      </c>
    </row>
    <row r="3655" spans="1:2" x14ac:dyDescent="0.3">
      <c r="A3655" s="8">
        <v>38436</v>
      </c>
      <c r="B3655">
        <v>315.7</v>
      </c>
    </row>
    <row r="3656" spans="1:2" x14ac:dyDescent="0.3">
      <c r="A3656" s="8">
        <v>38435</v>
      </c>
      <c r="B3656">
        <v>293</v>
      </c>
    </row>
    <row r="3657" spans="1:2" x14ac:dyDescent="0.3">
      <c r="A3657" s="8">
        <v>38434</v>
      </c>
      <c r="B3657">
        <v>252.7</v>
      </c>
    </row>
    <row r="3658" spans="1:2" x14ac:dyDescent="0.3">
      <c r="A3658" s="8">
        <v>38433</v>
      </c>
      <c r="B3658">
        <v>268.60000000000002</v>
      </c>
    </row>
    <row r="3659" spans="1:2" x14ac:dyDescent="0.3">
      <c r="A3659" s="8">
        <v>38432</v>
      </c>
      <c r="B3659">
        <v>277.10000000000002</v>
      </c>
    </row>
    <row r="3660" spans="1:2" x14ac:dyDescent="0.3">
      <c r="A3660" s="8">
        <v>38429</v>
      </c>
      <c r="B3660">
        <v>292.7</v>
      </c>
    </row>
    <row r="3661" spans="1:2" x14ac:dyDescent="0.3">
      <c r="A3661" s="8">
        <v>38428</v>
      </c>
      <c r="B3661">
        <v>281.8</v>
      </c>
    </row>
    <row r="3662" spans="1:2" x14ac:dyDescent="0.3">
      <c r="A3662" s="8">
        <v>38427</v>
      </c>
      <c r="B3662">
        <v>262.2</v>
      </c>
    </row>
    <row r="3663" spans="1:2" x14ac:dyDescent="0.3">
      <c r="A3663" s="8">
        <v>38426</v>
      </c>
      <c r="B3663">
        <v>321</v>
      </c>
    </row>
    <row r="3664" spans="1:2" x14ac:dyDescent="0.3">
      <c r="A3664" s="8">
        <v>38425</v>
      </c>
      <c r="B3664">
        <v>293.39999999999998</v>
      </c>
    </row>
    <row r="3665" spans="1:2" x14ac:dyDescent="0.3">
      <c r="A3665" s="8">
        <v>38422</v>
      </c>
      <c r="B3665">
        <v>309.60000000000002</v>
      </c>
    </row>
    <row r="3666" spans="1:2" x14ac:dyDescent="0.3">
      <c r="A3666" s="8">
        <v>38421</v>
      </c>
      <c r="B3666">
        <v>274.2</v>
      </c>
    </row>
    <row r="3667" spans="1:2" x14ac:dyDescent="0.3">
      <c r="A3667" s="8">
        <v>38420</v>
      </c>
      <c r="B3667">
        <v>259.60000000000002</v>
      </c>
    </row>
    <row r="3668" spans="1:2" x14ac:dyDescent="0.3">
      <c r="A3668" s="8">
        <v>38416</v>
      </c>
      <c r="B3668">
        <v>258</v>
      </c>
    </row>
    <row r="3669" spans="1:2" x14ac:dyDescent="0.3">
      <c r="A3669" s="8">
        <v>38415</v>
      </c>
      <c r="B3669">
        <v>269</v>
      </c>
    </row>
    <row r="3670" spans="1:2" x14ac:dyDescent="0.3">
      <c r="A3670" s="8">
        <v>38414</v>
      </c>
      <c r="B3670">
        <v>330.4</v>
      </c>
    </row>
    <row r="3671" spans="1:2" x14ac:dyDescent="0.3">
      <c r="A3671" s="8">
        <v>38413</v>
      </c>
      <c r="B3671">
        <v>342.3</v>
      </c>
    </row>
    <row r="3672" spans="1:2" x14ac:dyDescent="0.3">
      <c r="A3672" s="8">
        <v>38412</v>
      </c>
      <c r="B3672">
        <v>336.8</v>
      </c>
    </row>
    <row r="3673" spans="1:2" x14ac:dyDescent="0.3">
      <c r="A3673" s="8">
        <v>38411</v>
      </c>
      <c r="B3673">
        <v>291.8</v>
      </c>
    </row>
    <row r="3674" spans="1:2" x14ac:dyDescent="0.3">
      <c r="A3674" s="8">
        <v>38408</v>
      </c>
      <c r="B3674">
        <v>298</v>
      </c>
    </row>
    <row r="3675" spans="1:2" x14ac:dyDescent="0.3">
      <c r="A3675" s="8">
        <v>38407</v>
      </c>
      <c r="B3675">
        <v>313.7</v>
      </c>
    </row>
    <row r="3676" spans="1:2" x14ac:dyDescent="0.3">
      <c r="A3676" s="8">
        <v>38405</v>
      </c>
      <c r="B3676">
        <v>252.7</v>
      </c>
    </row>
    <row r="3677" spans="1:2" x14ac:dyDescent="0.3">
      <c r="A3677" s="8">
        <v>38404</v>
      </c>
      <c r="B3677">
        <v>270.2</v>
      </c>
    </row>
    <row r="3678" spans="1:2" x14ac:dyDescent="0.3">
      <c r="A3678" s="8">
        <v>38401</v>
      </c>
      <c r="B3678">
        <v>259.10000000000002</v>
      </c>
    </row>
    <row r="3679" spans="1:2" x14ac:dyDescent="0.3">
      <c r="A3679" s="8">
        <v>38400</v>
      </c>
      <c r="B3679">
        <v>237.6</v>
      </c>
    </row>
    <row r="3680" spans="1:2" x14ac:dyDescent="0.3">
      <c r="A3680" s="8">
        <v>38399</v>
      </c>
      <c r="B3680">
        <v>230.2</v>
      </c>
    </row>
    <row r="3681" spans="1:2" x14ac:dyDescent="0.3">
      <c r="A3681" s="8">
        <v>38398</v>
      </c>
      <c r="B3681">
        <v>212</v>
      </c>
    </row>
    <row r="3682" spans="1:2" x14ac:dyDescent="0.3">
      <c r="A3682" s="8">
        <v>38397</v>
      </c>
      <c r="B3682">
        <v>227.6</v>
      </c>
    </row>
    <row r="3683" spans="1:2" x14ac:dyDescent="0.3">
      <c r="A3683" s="8">
        <v>38394</v>
      </c>
      <c r="B3683">
        <v>244.5</v>
      </c>
    </row>
    <row r="3684" spans="1:2" x14ac:dyDescent="0.3">
      <c r="A3684" s="8">
        <v>38393</v>
      </c>
      <c r="B3684">
        <v>255.9</v>
      </c>
    </row>
    <row r="3685" spans="1:2" x14ac:dyDescent="0.3">
      <c r="A3685" s="8">
        <v>38392</v>
      </c>
      <c r="B3685">
        <v>256.5</v>
      </c>
    </row>
    <row r="3686" spans="1:2" x14ac:dyDescent="0.3">
      <c r="A3686" s="8">
        <v>38391</v>
      </c>
      <c r="B3686">
        <v>255.3</v>
      </c>
    </row>
    <row r="3687" spans="1:2" x14ac:dyDescent="0.3">
      <c r="A3687" s="8">
        <v>38390</v>
      </c>
      <c r="B3687">
        <v>254.6</v>
      </c>
    </row>
    <row r="3688" spans="1:2" x14ac:dyDescent="0.3">
      <c r="A3688" s="8">
        <v>38387</v>
      </c>
      <c r="B3688">
        <v>266.60000000000002</v>
      </c>
    </row>
    <row r="3689" spans="1:2" x14ac:dyDescent="0.3">
      <c r="A3689" s="8">
        <v>38386</v>
      </c>
      <c r="B3689">
        <v>295</v>
      </c>
    </row>
    <row r="3690" spans="1:2" x14ac:dyDescent="0.3">
      <c r="A3690" s="8">
        <v>38385</v>
      </c>
      <c r="B3690">
        <v>296.89999999999998</v>
      </c>
    </row>
    <row r="3691" spans="1:2" x14ac:dyDescent="0.3">
      <c r="A3691" s="8">
        <v>38384</v>
      </c>
      <c r="B3691">
        <v>297.89999999999998</v>
      </c>
    </row>
    <row r="3692" spans="1:2" x14ac:dyDescent="0.3">
      <c r="A3692" s="8">
        <v>38383</v>
      </c>
      <c r="B3692">
        <v>279</v>
      </c>
    </row>
    <row r="3693" spans="1:2" x14ac:dyDescent="0.3">
      <c r="A3693" s="8">
        <v>38380</v>
      </c>
      <c r="B3693">
        <v>283.10000000000002</v>
      </c>
    </row>
    <row r="3694" spans="1:2" x14ac:dyDescent="0.3">
      <c r="A3694" s="8">
        <v>38379</v>
      </c>
      <c r="B3694">
        <v>284.7</v>
      </c>
    </row>
    <row r="3695" spans="1:2" x14ac:dyDescent="0.3">
      <c r="A3695" s="8">
        <v>38378</v>
      </c>
      <c r="B3695">
        <v>285</v>
      </c>
    </row>
    <row r="3696" spans="1:2" x14ac:dyDescent="0.3">
      <c r="A3696" s="8">
        <v>38377</v>
      </c>
      <c r="B3696">
        <v>237.6</v>
      </c>
    </row>
    <row r="3697" spans="1:2" x14ac:dyDescent="0.3">
      <c r="A3697" s="8">
        <v>38376</v>
      </c>
      <c r="B3697">
        <v>231.1</v>
      </c>
    </row>
    <row r="3698" spans="1:2" x14ac:dyDescent="0.3">
      <c r="A3698" s="8">
        <v>38373</v>
      </c>
      <c r="B3698">
        <v>242.5</v>
      </c>
    </row>
    <row r="3699" spans="1:2" x14ac:dyDescent="0.3">
      <c r="A3699" s="8">
        <v>38372</v>
      </c>
      <c r="B3699">
        <v>280.5</v>
      </c>
    </row>
    <row r="3700" spans="1:2" x14ac:dyDescent="0.3">
      <c r="A3700" s="8">
        <v>38371</v>
      </c>
      <c r="B3700">
        <v>308.60000000000002</v>
      </c>
    </row>
    <row r="3701" spans="1:2" x14ac:dyDescent="0.3">
      <c r="A3701" s="8">
        <v>38370</v>
      </c>
      <c r="B3701">
        <v>282.39999999999998</v>
      </c>
    </row>
    <row r="3702" spans="1:2" x14ac:dyDescent="0.3">
      <c r="A3702" s="8">
        <v>38369</v>
      </c>
      <c r="B3702">
        <v>296.5</v>
      </c>
    </row>
    <row r="3703" spans="1:2" x14ac:dyDescent="0.3">
      <c r="A3703" s="8">
        <v>38366</v>
      </c>
      <c r="B3703">
        <v>369.4</v>
      </c>
    </row>
    <row r="3704" spans="1:2" x14ac:dyDescent="0.3">
      <c r="A3704" s="8">
        <v>38365</v>
      </c>
      <c r="B3704">
        <v>348.1</v>
      </c>
    </row>
    <row r="3705" spans="1:2" x14ac:dyDescent="0.3">
      <c r="A3705" s="8">
        <v>38364</v>
      </c>
      <c r="B3705">
        <v>522.1</v>
      </c>
    </row>
    <row r="3706" spans="1:2" x14ac:dyDescent="0.3">
      <c r="A3706" s="8">
        <v>38363</v>
      </c>
      <c r="B3706">
        <v>480.4</v>
      </c>
    </row>
    <row r="3707" spans="1:2" x14ac:dyDescent="0.3">
      <c r="A3707" s="8">
        <v>38352</v>
      </c>
      <c r="B3707">
        <v>683.9</v>
      </c>
    </row>
    <row r="3708" spans="1:2" x14ac:dyDescent="0.3">
      <c r="A3708" s="8">
        <v>38351</v>
      </c>
      <c r="B3708">
        <v>536.9</v>
      </c>
    </row>
    <row r="3709" spans="1:2" x14ac:dyDescent="0.3">
      <c r="A3709" s="8">
        <v>38350</v>
      </c>
      <c r="B3709">
        <v>466.4</v>
      </c>
    </row>
    <row r="3710" spans="1:2" x14ac:dyDescent="0.3">
      <c r="A3710" s="8">
        <v>38349</v>
      </c>
      <c r="B3710">
        <v>471.5</v>
      </c>
    </row>
    <row r="3711" spans="1:2" x14ac:dyDescent="0.3">
      <c r="A3711" s="8">
        <v>38348</v>
      </c>
      <c r="B3711">
        <v>452.4</v>
      </c>
    </row>
    <row r="3712" spans="1:2" x14ac:dyDescent="0.3">
      <c r="A3712" s="8">
        <v>38345</v>
      </c>
      <c r="B3712">
        <v>433.3</v>
      </c>
    </row>
    <row r="3713" spans="1:2" x14ac:dyDescent="0.3">
      <c r="A3713" s="8">
        <v>38344</v>
      </c>
      <c r="B3713">
        <v>429.6</v>
      </c>
    </row>
    <row r="3714" spans="1:2" x14ac:dyDescent="0.3">
      <c r="A3714" s="8">
        <v>38343</v>
      </c>
      <c r="B3714">
        <v>411.3</v>
      </c>
    </row>
    <row r="3715" spans="1:2" x14ac:dyDescent="0.3">
      <c r="A3715" s="8">
        <v>38342</v>
      </c>
      <c r="B3715">
        <v>326.10000000000002</v>
      </c>
    </row>
    <row r="3716" spans="1:2" x14ac:dyDescent="0.3">
      <c r="A3716" s="8">
        <v>38341</v>
      </c>
      <c r="B3716">
        <v>307.5</v>
      </c>
    </row>
    <row r="3717" spans="1:2" x14ac:dyDescent="0.3">
      <c r="A3717" s="8">
        <v>38338</v>
      </c>
      <c r="B3717">
        <v>307</v>
      </c>
    </row>
    <row r="3718" spans="1:2" x14ac:dyDescent="0.3">
      <c r="A3718" s="8">
        <v>38337</v>
      </c>
      <c r="B3718">
        <v>288.7</v>
      </c>
    </row>
    <row r="3719" spans="1:2" x14ac:dyDescent="0.3">
      <c r="A3719" s="8">
        <v>38336</v>
      </c>
      <c r="B3719">
        <v>253.3</v>
      </c>
    </row>
    <row r="3720" spans="1:2" x14ac:dyDescent="0.3">
      <c r="A3720" s="8">
        <v>38335</v>
      </c>
      <c r="B3720">
        <v>307.2</v>
      </c>
    </row>
    <row r="3721" spans="1:2" x14ac:dyDescent="0.3">
      <c r="A3721" s="8">
        <v>38331</v>
      </c>
      <c r="B3721">
        <v>309.3</v>
      </c>
    </row>
    <row r="3722" spans="1:2" x14ac:dyDescent="0.3">
      <c r="A3722" s="8">
        <v>38330</v>
      </c>
      <c r="B3722">
        <v>338.8</v>
      </c>
    </row>
    <row r="3723" spans="1:2" x14ac:dyDescent="0.3">
      <c r="A3723" s="8">
        <v>38329</v>
      </c>
      <c r="B3723">
        <v>311.60000000000002</v>
      </c>
    </row>
    <row r="3724" spans="1:2" x14ac:dyDescent="0.3">
      <c r="A3724" s="8">
        <v>38328</v>
      </c>
      <c r="B3724">
        <v>319.5</v>
      </c>
    </row>
    <row r="3725" spans="1:2" x14ac:dyDescent="0.3">
      <c r="A3725" s="8">
        <v>38327</v>
      </c>
      <c r="B3725">
        <v>346.5</v>
      </c>
    </row>
    <row r="3726" spans="1:2" x14ac:dyDescent="0.3">
      <c r="A3726" s="8">
        <v>38324</v>
      </c>
      <c r="B3726">
        <v>294.10000000000002</v>
      </c>
    </row>
    <row r="3727" spans="1:2" x14ac:dyDescent="0.3">
      <c r="A3727" s="8">
        <v>38323</v>
      </c>
      <c r="B3727">
        <v>307.2</v>
      </c>
    </row>
    <row r="3728" spans="1:2" x14ac:dyDescent="0.3">
      <c r="A3728" s="8">
        <v>38322</v>
      </c>
      <c r="B3728">
        <v>278.7</v>
      </c>
    </row>
    <row r="3729" spans="1:2" x14ac:dyDescent="0.3">
      <c r="A3729" s="8">
        <v>38321</v>
      </c>
      <c r="B3729">
        <v>271.2</v>
      </c>
    </row>
    <row r="3730" spans="1:2" x14ac:dyDescent="0.3">
      <c r="A3730" s="8">
        <v>38320</v>
      </c>
      <c r="B3730">
        <v>287.60000000000002</v>
      </c>
    </row>
    <row r="3731" spans="1:2" x14ac:dyDescent="0.3">
      <c r="A3731" s="8">
        <v>38317</v>
      </c>
      <c r="B3731">
        <v>287.10000000000002</v>
      </c>
    </row>
    <row r="3732" spans="1:2" x14ac:dyDescent="0.3">
      <c r="A3732" s="8">
        <v>38316</v>
      </c>
      <c r="B3732">
        <v>308.39999999999998</v>
      </c>
    </row>
    <row r="3733" spans="1:2" x14ac:dyDescent="0.3">
      <c r="A3733" s="8">
        <v>38315</v>
      </c>
      <c r="B3733">
        <v>266.3</v>
      </c>
    </row>
    <row r="3734" spans="1:2" x14ac:dyDescent="0.3">
      <c r="A3734" s="8">
        <v>38314</v>
      </c>
      <c r="B3734">
        <v>242.1</v>
      </c>
    </row>
    <row r="3735" spans="1:2" x14ac:dyDescent="0.3">
      <c r="A3735" s="8">
        <v>38313</v>
      </c>
      <c r="B3735">
        <v>262.7</v>
      </c>
    </row>
    <row r="3736" spans="1:2" x14ac:dyDescent="0.3">
      <c r="A3736" s="8">
        <v>38310</v>
      </c>
      <c r="B3736">
        <v>268.5</v>
      </c>
    </row>
    <row r="3737" spans="1:2" x14ac:dyDescent="0.3">
      <c r="A3737" s="8">
        <v>38309</v>
      </c>
      <c r="B3737">
        <v>277</v>
      </c>
    </row>
    <row r="3738" spans="1:2" x14ac:dyDescent="0.3">
      <c r="A3738" s="8">
        <v>38308</v>
      </c>
      <c r="B3738">
        <v>297.5</v>
      </c>
    </row>
    <row r="3739" spans="1:2" x14ac:dyDescent="0.3">
      <c r="A3739" s="8">
        <v>38307</v>
      </c>
      <c r="B3739">
        <v>254.5</v>
      </c>
    </row>
    <row r="3740" spans="1:2" x14ac:dyDescent="0.3">
      <c r="A3740" s="8">
        <v>38306</v>
      </c>
      <c r="B3740">
        <v>302.2</v>
      </c>
    </row>
    <row r="3741" spans="1:2" x14ac:dyDescent="0.3">
      <c r="A3741" s="8">
        <v>38303</v>
      </c>
      <c r="B3741">
        <v>291.10000000000002</v>
      </c>
    </row>
    <row r="3742" spans="1:2" x14ac:dyDescent="0.3">
      <c r="A3742" s="8">
        <v>38302</v>
      </c>
      <c r="B3742">
        <v>289.60000000000002</v>
      </c>
    </row>
    <row r="3743" spans="1:2" x14ac:dyDescent="0.3">
      <c r="A3743" s="8">
        <v>38301</v>
      </c>
      <c r="B3743">
        <v>327.60000000000002</v>
      </c>
    </row>
    <row r="3744" spans="1:2" x14ac:dyDescent="0.3">
      <c r="A3744" s="8">
        <v>38300</v>
      </c>
      <c r="B3744">
        <v>307.10000000000002</v>
      </c>
    </row>
    <row r="3745" spans="1:2" x14ac:dyDescent="0.3">
      <c r="A3745" s="8">
        <v>38296</v>
      </c>
      <c r="B3745">
        <v>227.4</v>
      </c>
    </row>
    <row r="3746" spans="1:2" x14ac:dyDescent="0.3">
      <c r="A3746" s="8">
        <v>38295</v>
      </c>
      <c r="B3746">
        <v>249</v>
      </c>
    </row>
    <row r="3747" spans="1:2" x14ac:dyDescent="0.3">
      <c r="A3747" s="8">
        <v>38294</v>
      </c>
      <c r="B3747">
        <v>274.39999999999998</v>
      </c>
    </row>
    <row r="3748" spans="1:2" x14ac:dyDescent="0.3">
      <c r="A3748" s="8">
        <v>38293</v>
      </c>
      <c r="B3748">
        <v>298.10000000000002</v>
      </c>
    </row>
    <row r="3749" spans="1:2" x14ac:dyDescent="0.3">
      <c r="A3749" s="8">
        <v>38292</v>
      </c>
      <c r="B3749">
        <v>239.2</v>
      </c>
    </row>
    <row r="3750" spans="1:2" x14ac:dyDescent="0.3">
      <c r="A3750" s="8">
        <v>38289</v>
      </c>
      <c r="B3750">
        <v>228.4</v>
      </c>
    </row>
    <row r="3751" spans="1:2" x14ac:dyDescent="0.3">
      <c r="A3751" s="8">
        <v>38288</v>
      </c>
      <c r="B3751">
        <v>273.10000000000002</v>
      </c>
    </row>
    <row r="3752" spans="1:2" x14ac:dyDescent="0.3">
      <c r="A3752" s="8">
        <v>38287</v>
      </c>
      <c r="B3752">
        <v>283.7</v>
      </c>
    </row>
    <row r="3753" spans="1:2" x14ac:dyDescent="0.3">
      <c r="A3753" s="8">
        <v>38286</v>
      </c>
      <c r="B3753">
        <v>246.1</v>
      </c>
    </row>
    <row r="3754" spans="1:2" x14ac:dyDescent="0.3">
      <c r="A3754" s="8">
        <v>38285</v>
      </c>
      <c r="B3754">
        <v>270</v>
      </c>
    </row>
    <row r="3755" spans="1:2" x14ac:dyDescent="0.3">
      <c r="A3755" s="8">
        <v>38282</v>
      </c>
      <c r="B3755">
        <v>239.7</v>
      </c>
    </row>
    <row r="3756" spans="1:2" x14ac:dyDescent="0.3">
      <c r="A3756" s="8">
        <v>38281</v>
      </c>
      <c r="B3756">
        <v>225</v>
      </c>
    </row>
    <row r="3757" spans="1:2" x14ac:dyDescent="0.3">
      <c r="A3757" s="8">
        <v>38280</v>
      </c>
      <c r="B3757">
        <v>245.3</v>
      </c>
    </row>
    <row r="3758" spans="1:2" x14ac:dyDescent="0.3">
      <c r="A3758" s="8">
        <v>38279</v>
      </c>
      <c r="B3758">
        <v>251.6</v>
      </c>
    </row>
    <row r="3759" spans="1:2" x14ac:dyDescent="0.3">
      <c r="A3759" s="8">
        <v>38278</v>
      </c>
      <c r="B3759">
        <v>220.5</v>
      </c>
    </row>
    <row r="3760" spans="1:2" x14ac:dyDescent="0.3">
      <c r="A3760" s="8">
        <v>38275</v>
      </c>
      <c r="B3760">
        <v>214.5</v>
      </c>
    </row>
    <row r="3761" spans="1:2" x14ac:dyDescent="0.3">
      <c r="A3761" s="8">
        <v>38274</v>
      </c>
      <c r="B3761">
        <v>216</v>
      </c>
    </row>
    <row r="3762" spans="1:2" x14ac:dyDescent="0.3">
      <c r="A3762" s="8">
        <v>38273</v>
      </c>
      <c r="B3762">
        <v>206.8</v>
      </c>
    </row>
    <row r="3763" spans="1:2" x14ac:dyDescent="0.3">
      <c r="A3763" s="8">
        <v>38272</v>
      </c>
      <c r="B3763">
        <v>205.7</v>
      </c>
    </row>
    <row r="3764" spans="1:2" x14ac:dyDescent="0.3">
      <c r="A3764" s="8">
        <v>38271</v>
      </c>
      <c r="B3764">
        <v>189.8</v>
      </c>
    </row>
    <row r="3765" spans="1:2" x14ac:dyDescent="0.3">
      <c r="A3765" s="8">
        <v>38268</v>
      </c>
      <c r="B3765">
        <v>209.1</v>
      </c>
    </row>
    <row r="3766" spans="1:2" x14ac:dyDescent="0.3">
      <c r="A3766" s="8">
        <v>38267</v>
      </c>
      <c r="B3766">
        <v>222.9</v>
      </c>
    </row>
    <row r="3767" spans="1:2" x14ac:dyDescent="0.3">
      <c r="A3767" s="8">
        <v>38266</v>
      </c>
      <c r="B3767">
        <v>238.4</v>
      </c>
    </row>
    <row r="3768" spans="1:2" x14ac:dyDescent="0.3">
      <c r="A3768" s="8">
        <v>38265</v>
      </c>
      <c r="B3768">
        <v>225</v>
      </c>
    </row>
    <row r="3769" spans="1:2" x14ac:dyDescent="0.3">
      <c r="A3769" s="8">
        <v>38264</v>
      </c>
      <c r="B3769">
        <v>232</v>
      </c>
    </row>
    <row r="3770" spans="1:2" x14ac:dyDescent="0.3">
      <c r="A3770" s="8">
        <v>38261</v>
      </c>
      <c r="B3770">
        <v>223.1</v>
      </c>
    </row>
    <row r="3771" spans="1:2" x14ac:dyDescent="0.3">
      <c r="A3771" s="8">
        <v>38260</v>
      </c>
      <c r="B3771">
        <v>219.4</v>
      </c>
    </row>
    <row r="3772" spans="1:2" x14ac:dyDescent="0.3">
      <c r="A3772" s="8">
        <v>38259</v>
      </c>
      <c r="B3772">
        <v>195.5</v>
      </c>
    </row>
    <row r="3773" spans="1:2" x14ac:dyDescent="0.3">
      <c r="A3773" s="8">
        <v>38258</v>
      </c>
      <c r="B3773">
        <v>184.6</v>
      </c>
    </row>
    <row r="3774" spans="1:2" x14ac:dyDescent="0.3">
      <c r="A3774" s="8">
        <v>38257</v>
      </c>
      <c r="B3774">
        <v>183.9</v>
      </c>
    </row>
    <row r="3775" spans="1:2" x14ac:dyDescent="0.3">
      <c r="A3775" s="8">
        <v>38254</v>
      </c>
      <c r="B3775">
        <v>194.7</v>
      </c>
    </row>
    <row r="3776" spans="1:2" x14ac:dyDescent="0.3">
      <c r="A3776" s="8">
        <v>38253</v>
      </c>
      <c r="B3776">
        <v>200.8</v>
      </c>
    </row>
    <row r="3777" spans="1:2" x14ac:dyDescent="0.3">
      <c r="A3777" s="8">
        <v>38252</v>
      </c>
      <c r="B3777">
        <v>205.8</v>
      </c>
    </row>
    <row r="3778" spans="1:2" x14ac:dyDescent="0.3">
      <c r="A3778" s="8">
        <v>38251</v>
      </c>
      <c r="B3778">
        <v>212.1</v>
      </c>
    </row>
    <row r="3779" spans="1:2" x14ac:dyDescent="0.3">
      <c r="A3779" s="8">
        <v>38250</v>
      </c>
      <c r="B3779">
        <v>202.4</v>
      </c>
    </row>
    <row r="3780" spans="1:2" x14ac:dyDescent="0.3">
      <c r="A3780" s="8">
        <v>38247</v>
      </c>
      <c r="B3780">
        <v>211.7</v>
      </c>
    </row>
    <row r="3781" spans="1:2" x14ac:dyDescent="0.3">
      <c r="A3781" s="8">
        <v>38246</v>
      </c>
      <c r="B3781">
        <v>215.8</v>
      </c>
    </row>
    <row r="3782" spans="1:2" x14ac:dyDescent="0.3">
      <c r="A3782" s="8">
        <v>38245</v>
      </c>
      <c r="B3782">
        <v>229.9</v>
      </c>
    </row>
    <row r="3783" spans="1:2" x14ac:dyDescent="0.3">
      <c r="A3783" s="8">
        <v>38244</v>
      </c>
      <c r="B3783">
        <v>189.8</v>
      </c>
    </row>
    <row r="3784" spans="1:2" x14ac:dyDescent="0.3">
      <c r="A3784" s="8">
        <v>38243</v>
      </c>
      <c r="B3784">
        <v>178.7</v>
      </c>
    </row>
    <row r="3785" spans="1:2" x14ac:dyDescent="0.3">
      <c r="A3785" s="8">
        <v>38240</v>
      </c>
      <c r="B3785">
        <v>180</v>
      </c>
    </row>
    <row r="3786" spans="1:2" x14ac:dyDescent="0.3">
      <c r="A3786" s="8">
        <v>38239</v>
      </c>
      <c r="B3786">
        <v>188.5</v>
      </c>
    </row>
    <row r="3787" spans="1:2" x14ac:dyDescent="0.3">
      <c r="A3787" s="8">
        <v>38238</v>
      </c>
      <c r="B3787">
        <v>196</v>
      </c>
    </row>
    <row r="3788" spans="1:2" x14ac:dyDescent="0.3">
      <c r="A3788" s="8">
        <v>38237</v>
      </c>
      <c r="B3788">
        <v>182.3</v>
      </c>
    </row>
    <row r="3789" spans="1:2" x14ac:dyDescent="0.3">
      <c r="A3789" s="8">
        <v>38236</v>
      </c>
      <c r="B3789">
        <v>181.3</v>
      </c>
    </row>
    <row r="3790" spans="1:2" x14ac:dyDescent="0.3">
      <c r="A3790" s="8">
        <v>38233</v>
      </c>
      <c r="B3790">
        <v>203.5</v>
      </c>
    </row>
    <row r="3791" spans="1:2" x14ac:dyDescent="0.3">
      <c r="A3791" s="8">
        <v>38232</v>
      </c>
      <c r="B3791">
        <v>195.9</v>
      </c>
    </row>
    <row r="3792" spans="1:2" x14ac:dyDescent="0.3">
      <c r="A3792" s="8">
        <v>38231</v>
      </c>
      <c r="B3792">
        <v>213.9</v>
      </c>
    </row>
    <row r="3793" spans="1:2" x14ac:dyDescent="0.3">
      <c r="A3793" s="8">
        <v>38230</v>
      </c>
      <c r="B3793">
        <v>190</v>
      </c>
    </row>
    <row r="3794" spans="1:2" x14ac:dyDescent="0.3">
      <c r="A3794" s="8">
        <v>38229</v>
      </c>
      <c r="B3794">
        <v>169.3</v>
      </c>
    </row>
    <row r="3795" spans="1:2" x14ac:dyDescent="0.3">
      <c r="A3795" s="8">
        <v>38226</v>
      </c>
      <c r="B3795">
        <v>173.3</v>
      </c>
    </row>
    <row r="3796" spans="1:2" x14ac:dyDescent="0.3">
      <c r="A3796" s="8">
        <v>38225</v>
      </c>
      <c r="B3796">
        <v>173.6</v>
      </c>
    </row>
    <row r="3797" spans="1:2" x14ac:dyDescent="0.3">
      <c r="A3797" s="8">
        <v>38224</v>
      </c>
      <c r="B3797">
        <v>193.7</v>
      </c>
    </row>
    <row r="3798" spans="1:2" x14ac:dyDescent="0.3">
      <c r="A3798" s="8">
        <v>38223</v>
      </c>
      <c r="B3798">
        <v>184.2</v>
      </c>
    </row>
    <row r="3799" spans="1:2" x14ac:dyDescent="0.3">
      <c r="A3799" s="8">
        <v>38222</v>
      </c>
      <c r="B3799">
        <v>170.3</v>
      </c>
    </row>
    <row r="3800" spans="1:2" x14ac:dyDescent="0.3">
      <c r="A3800" s="8">
        <v>38219</v>
      </c>
      <c r="B3800">
        <v>199.8</v>
      </c>
    </row>
    <row r="3801" spans="1:2" x14ac:dyDescent="0.3">
      <c r="A3801" s="8">
        <v>38218</v>
      </c>
      <c r="B3801">
        <v>205.6</v>
      </c>
    </row>
    <row r="3802" spans="1:2" x14ac:dyDescent="0.3">
      <c r="A3802" s="8">
        <v>38217</v>
      </c>
      <c r="B3802">
        <v>195.5</v>
      </c>
    </row>
    <row r="3803" spans="1:2" x14ac:dyDescent="0.3">
      <c r="A3803" s="8">
        <v>38216</v>
      </c>
      <c r="B3803">
        <v>189.5</v>
      </c>
    </row>
    <row r="3804" spans="1:2" x14ac:dyDescent="0.3">
      <c r="A3804" s="8">
        <v>38215</v>
      </c>
      <c r="B3804">
        <v>189.1</v>
      </c>
    </row>
    <row r="3805" spans="1:2" x14ac:dyDescent="0.3">
      <c r="A3805" s="8">
        <v>38212</v>
      </c>
      <c r="B3805">
        <v>205.1</v>
      </c>
    </row>
    <row r="3806" spans="1:2" x14ac:dyDescent="0.3">
      <c r="A3806" s="8">
        <v>38211</v>
      </c>
      <c r="B3806">
        <v>207.3</v>
      </c>
    </row>
    <row r="3807" spans="1:2" x14ac:dyDescent="0.3">
      <c r="A3807" s="8">
        <v>38210</v>
      </c>
      <c r="B3807">
        <v>201</v>
      </c>
    </row>
    <row r="3808" spans="1:2" x14ac:dyDescent="0.3">
      <c r="A3808" s="8">
        <v>38209</v>
      </c>
      <c r="B3808">
        <v>202.7</v>
      </c>
    </row>
    <row r="3809" spans="1:2" x14ac:dyDescent="0.3">
      <c r="A3809" s="8">
        <v>38208</v>
      </c>
      <c r="B3809">
        <v>204.8</v>
      </c>
    </row>
    <row r="3810" spans="1:2" x14ac:dyDescent="0.3">
      <c r="A3810" s="8">
        <v>38205</v>
      </c>
      <c r="B3810">
        <v>202.5</v>
      </c>
    </row>
    <row r="3811" spans="1:2" x14ac:dyDescent="0.3">
      <c r="A3811" s="8">
        <v>38204</v>
      </c>
      <c r="B3811">
        <v>209</v>
      </c>
    </row>
    <row r="3812" spans="1:2" x14ac:dyDescent="0.3">
      <c r="A3812" s="8">
        <v>38203</v>
      </c>
      <c r="B3812">
        <v>204</v>
      </c>
    </row>
    <row r="3813" spans="1:2" x14ac:dyDescent="0.3">
      <c r="A3813" s="8">
        <v>38202</v>
      </c>
      <c r="B3813">
        <v>196.2</v>
      </c>
    </row>
    <row r="3814" spans="1:2" x14ac:dyDescent="0.3">
      <c r="A3814" s="8">
        <v>38201</v>
      </c>
      <c r="B3814">
        <v>208.8</v>
      </c>
    </row>
    <row r="3815" spans="1:2" x14ac:dyDescent="0.3">
      <c r="A3815" s="8">
        <v>38198</v>
      </c>
      <c r="B3815">
        <v>182.5</v>
      </c>
    </row>
    <row r="3816" spans="1:2" x14ac:dyDescent="0.3">
      <c r="A3816" s="8">
        <v>38197</v>
      </c>
      <c r="B3816">
        <v>168.8</v>
      </c>
    </row>
    <row r="3817" spans="1:2" x14ac:dyDescent="0.3">
      <c r="A3817" s="8">
        <v>38196</v>
      </c>
      <c r="B3817">
        <v>205.9</v>
      </c>
    </row>
    <row r="3818" spans="1:2" x14ac:dyDescent="0.3">
      <c r="A3818" s="8">
        <v>38195</v>
      </c>
      <c r="B3818">
        <v>202.9</v>
      </c>
    </row>
    <row r="3819" spans="1:2" x14ac:dyDescent="0.3">
      <c r="A3819" s="8">
        <v>38194</v>
      </c>
      <c r="B3819">
        <v>238.1</v>
      </c>
    </row>
    <row r="3820" spans="1:2" x14ac:dyDescent="0.3">
      <c r="A3820" s="8">
        <v>38191</v>
      </c>
      <c r="B3820">
        <v>194.7</v>
      </c>
    </row>
    <row r="3821" spans="1:2" x14ac:dyDescent="0.3">
      <c r="A3821" s="8">
        <v>38190</v>
      </c>
      <c r="B3821">
        <v>191.1</v>
      </c>
    </row>
    <row r="3822" spans="1:2" x14ac:dyDescent="0.3">
      <c r="A3822" s="8">
        <v>38189</v>
      </c>
      <c r="B3822">
        <v>191.1</v>
      </c>
    </row>
    <row r="3823" spans="1:2" x14ac:dyDescent="0.3">
      <c r="A3823" s="8">
        <v>38188</v>
      </c>
      <c r="B3823">
        <v>208.6</v>
      </c>
    </row>
    <row r="3824" spans="1:2" x14ac:dyDescent="0.3">
      <c r="A3824" s="8">
        <v>38187</v>
      </c>
      <c r="B3824">
        <v>199</v>
      </c>
    </row>
    <row r="3825" spans="1:2" x14ac:dyDescent="0.3">
      <c r="A3825" s="8">
        <v>38184</v>
      </c>
      <c r="B3825">
        <v>205.4</v>
      </c>
    </row>
    <row r="3826" spans="1:2" x14ac:dyDescent="0.3">
      <c r="A3826" s="8">
        <v>38183</v>
      </c>
      <c r="B3826">
        <v>221.9</v>
      </c>
    </row>
    <row r="3827" spans="1:2" x14ac:dyDescent="0.3">
      <c r="A3827" s="8">
        <v>38182</v>
      </c>
      <c r="B3827">
        <v>230.1</v>
      </c>
    </row>
    <row r="3828" spans="1:2" x14ac:dyDescent="0.3">
      <c r="A3828" s="8">
        <v>38181</v>
      </c>
      <c r="B3828">
        <v>216.7</v>
      </c>
    </row>
    <row r="3829" spans="1:2" x14ac:dyDescent="0.3">
      <c r="A3829" s="8">
        <v>38180</v>
      </c>
      <c r="B3829">
        <v>194.5</v>
      </c>
    </row>
    <row r="3830" spans="1:2" x14ac:dyDescent="0.3">
      <c r="A3830" s="8">
        <v>38177</v>
      </c>
      <c r="B3830">
        <v>181.4</v>
      </c>
    </row>
    <row r="3831" spans="1:2" x14ac:dyDescent="0.3">
      <c r="A3831" s="8">
        <v>38176</v>
      </c>
      <c r="B3831">
        <v>193.3</v>
      </c>
    </row>
    <row r="3832" spans="1:2" x14ac:dyDescent="0.3">
      <c r="A3832" s="8">
        <v>38175</v>
      </c>
      <c r="B3832">
        <v>205.5</v>
      </c>
    </row>
    <row r="3833" spans="1:2" x14ac:dyDescent="0.3">
      <c r="A3833" s="8">
        <v>38174</v>
      </c>
      <c r="B3833">
        <v>198.6</v>
      </c>
    </row>
    <row r="3834" spans="1:2" x14ac:dyDescent="0.3">
      <c r="A3834" s="8">
        <v>38173</v>
      </c>
      <c r="B3834">
        <v>194.8</v>
      </c>
    </row>
    <row r="3835" spans="1:2" x14ac:dyDescent="0.3">
      <c r="A3835" s="8">
        <v>38170</v>
      </c>
      <c r="B3835">
        <v>198.7</v>
      </c>
    </row>
    <row r="3836" spans="1:2" x14ac:dyDescent="0.3">
      <c r="A3836" s="8">
        <v>38169</v>
      </c>
      <c r="B3836">
        <v>223</v>
      </c>
    </row>
    <row r="3837" spans="1:2" x14ac:dyDescent="0.3">
      <c r="A3837" s="8">
        <v>38168</v>
      </c>
      <c r="B3837">
        <v>186.7</v>
      </c>
    </row>
    <row r="3838" spans="1:2" x14ac:dyDescent="0.3">
      <c r="A3838" s="8">
        <v>38167</v>
      </c>
      <c r="B3838">
        <v>169.2</v>
      </c>
    </row>
    <row r="3839" spans="1:2" x14ac:dyDescent="0.3">
      <c r="A3839" s="8">
        <v>38166</v>
      </c>
      <c r="B3839">
        <v>163.4</v>
      </c>
    </row>
    <row r="3840" spans="1:2" x14ac:dyDescent="0.3">
      <c r="A3840" s="8">
        <v>38163</v>
      </c>
      <c r="B3840">
        <v>222.1</v>
      </c>
    </row>
    <row r="3841" spans="1:2" x14ac:dyDescent="0.3">
      <c r="A3841" s="8">
        <v>38162</v>
      </c>
      <c r="B3841">
        <v>181.6</v>
      </c>
    </row>
    <row r="3842" spans="1:2" x14ac:dyDescent="0.3">
      <c r="A3842" s="8">
        <v>38161</v>
      </c>
      <c r="B3842">
        <v>188.8</v>
      </c>
    </row>
    <row r="3843" spans="1:2" x14ac:dyDescent="0.3">
      <c r="A3843" s="8">
        <v>38160</v>
      </c>
      <c r="B3843">
        <v>177.1</v>
      </c>
    </row>
    <row r="3844" spans="1:2" x14ac:dyDescent="0.3">
      <c r="A3844" s="8">
        <v>38159</v>
      </c>
      <c r="B3844">
        <v>195.7</v>
      </c>
    </row>
    <row r="3845" spans="1:2" x14ac:dyDescent="0.3">
      <c r="A3845" s="8">
        <v>38156</v>
      </c>
      <c r="B3845">
        <v>205.5</v>
      </c>
    </row>
    <row r="3846" spans="1:2" x14ac:dyDescent="0.3">
      <c r="A3846" s="8">
        <v>38155</v>
      </c>
      <c r="B3846">
        <v>168.7</v>
      </c>
    </row>
    <row r="3847" spans="1:2" x14ac:dyDescent="0.3">
      <c r="A3847" s="8">
        <v>38154</v>
      </c>
      <c r="B3847">
        <v>141.19999999999999</v>
      </c>
    </row>
    <row r="3848" spans="1:2" x14ac:dyDescent="0.3">
      <c r="A3848" s="8">
        <v>38153</v>
      </c>
      <c r="B3848">
        <v>145.69999999999999</v>
      </c>
    </row>
    <row r="3849" spans="1:2" x14ac:dyDescent="0.3">
      <c r="A3849" s="8">
        <v>38149</v>
      </c>
      <c r="B3849">
        <v>157.5</v>
      </c>
    </row>
    <row r="3850" spans="1:2" x14ac:dyDescent="0.3">
      <c r="A3850" s="8">
        <v>38148</v>
      </c>
      <c r="B3850">
        <v>163.69999999999999</v>
      </c>
    </row>
    <row r="3851" spans="1:2" x14ac:dyDescent="0.3">
      <c r="A3851" s="8">
        <v>38147</v>
      </c>
      <c r="B3851">
        <v>152.69999999999999</v>
      </c>
    </row>
    <row r="3852" spans="1:2" x14ac:dyDescent="0.3">
      <c r="A3852" s="8">
        <v>38146</v>
      </c>
      <c r="B3852">
        <v>150.5</v>
      </c>
    </row>
    <row r="3853" spans="1:2" x14ac:dyDescent="0.3">
      <c r="A3853" s="8">
        <v>38145</v>
      </c>
      <c r="B3853">
        <v>142.1</v>
      </c>
    </row>
    <row r="3854" spans="1:2" x14ac:dyDescent="0.3">
      <c r="A3854" s="8">
        <v>38142</v>
      </c>
      <c r="B3854">
        <v>161.69999999999999</v>
      </c>
    </row>
    <row r="3855" spans="1:2" x14ac:dyDescent="0.3">
      <c r="A3855" s="8">
        <v>38141</v>
      </c>
      <c r="B3855">
        <v>178.2</v>
      </c>
    </row>
    <row r="3856" spans="1:2" x14ac:dyDescent="0.3">
      <c r="A3856" s="8">
        <v>38140</v>
      </c>
      <c r="B3856">
        <v>169.6</v>
      </c>
    </row>
    <row r="3857" spans="1:2" x14ac:dyDescent="0.3">
      <c r="A3857" s="8">
        <v>38139</v>
      </c>
      <c r="B3857">
        <v>175.8</v>
      </c>
    </row>
    <row r="3858" spans="1:2" x14ac:dyDescent="0.3">
      <c r="A3858" s="8">
        <v>38138</v>
      </c>
      <c r="B3858">
        <v>142.5</v>
      </c>
    </row>
    <row r="3859" spans="1:2" x14ac:dyDescent="0.3">
      <c r="A3859" s="8">
        <v>38135</v>
      </c>
      <c r="B3859">
        <v>145.6</v>
      </c>
    </row>
    <row r="3860" spans="1:2" x14ac:dyDescent="0.3">
      <c r="A3860" s="8">
        <v>38134</v>
      </c>
      <c r="B3860">
        <v>146.1</v>
      </c>
    </row>
    <row r="3861" spans="1:2" x14ac:dyDescent="0.3">
      <c r="A3861" s="8">
        <v>38133</v>
      </c>
      <c r="B3861">
        <v>132.6</v>
      </c>
    </row>
    <row r="3862" spans="1:2" x14ac:dyDescent="0.3">
      <c r="A3862" s="8">
        <v>38132</v>
      </c>
      <c r="B3862">
        <v>143</v>
      </c>
    </row>
    <row r="3863" spans="1:2" x14ac:dyDescent="0.3">
      <c r="A3863" s="8">
        <v>38131</v>
      </c>
      <c r="B3863">
        <v>128.1</v>
      </c>
    </row>
    <row r="3864" spans="1:2" x14ac:dyDescent="0.3">
      <c r="A3864" s="8">
        <v>38128</v>
      </c>
      <c r="B3864">
        <v>126.2</v>
      </c>
    </row>
    <row r="3865" spans="1:2" x14ac:dyDescent="0.3">
      <c r="A3865" s="8">
        <v>38127</v>
      </c>
      <c r="B3865">
        <v>164</v>
      </c>
    </row>
    <row r="3866" spans="1:2" x14ac:dyDescent="0.3">
      <c r="A3866" s="8">
        <v>38126</v>
      </c>
      <c r="B3866">
        <v>170.7</v>
      </c>
    </row>
    <row r="3867" spans="1:2" x14ac:dyDescent="0.3">
      <c r="A3867" s="8">
        <v>38125</v>
      </c>
      <c r="B3867">
        <v>145.1</v>
      </c>
    </row>
    <row r="3868" spans="1:2" x14ac:dyDescent="0.3">
      <c r="A3868" s="8">
        <v>38124</v>
      </c>
      <c r="B3868">
        <v>159.5</v>
      </c>
    </row>
    <row r="3869" spans="1:2" x14ac:dyDescent="0.3">
      <c r="A3869" s="8">
        <v>38121</v>
      </c>
      <c r="B3869">
        <v>157.9</v>
      </c>
    </row>
    <row r="3870" spans="1:2" x14ac:dyDescent="0.3">
      <c r="A3870" s="8">
        <v>38120</v>
      </c>
      <c r="B3870">
        <v>167.3</v>
      </c>
    </row>
    <row r="3871" spans="1:2" x14ac:dyDescent="0.3">
      <c r="A3871" s="8">
        <v>38119</v>
      </c>
      <c r="B3871">
        <v>154.30000000000001</v>
      </c>
    </row>
    <row r="3872" spans="1:2" x14ac:dyDescent="0.3">
      <c r="A3872" s="8">
        <v>38118</v>
      </c>
      <c r="B3872">
        <v>165</v>
      </c>
    </row>
    <row r="3873" spans="1:2" x14ac:dyDescent="0.3">
      <c r="A3873" s="8">
        <v>38114</v>
      </c>
      <c r="B3873">
        <v>172.1</v>
      </c>
    </row>
    <row r="3874" spans="1:2" x14ac:dyDescent="0.3">
      <c r="A3874" s="8">
        <v>38113</v>
      </c>
      <c r="B3874">
        <v>157.69999999999999</v>
      </c>
    </row>
    <row r="3875" spans="1:2" x14ac:dyDescent="0.3">
      <c r="A3875" s="8">
        <v>38112</v>
      </c>
      <c r="B3875">
        <v>184.7</v>
      </c>
    </row>
    <row r="3876" spans="1:2" x14ac:dyDescent="0.3">
      <c r="A3876" s="8">
        <v>38107</v>
      </c>
      <c r="B3876">
        <v>176.6</v>
      </c>
    </row>
    <row r="3877" spans="1:2" x14ac:dyDescent="0.3">
      <c r="A3877" s="8">
        <v>38106</v>
      </c>
      <c r="B3877">
        <v>149.19999999999999</v>
      </c>
    </row>
    <row r="3878" spans="1:2" x14ac:dyDescent="0.3">
      <c r="A3878" s="8">
        <v>38105</v>
      </c>
      <c r="B3878">
        <v>167.1</v>
      </c>
    </row>
    <row r="3879" spans="1:2" x14ac:dyDescent="0.3">
      <c r="A3879" s="8">
        <v>38104</v>
      </c>
      <c r="B3879">
        <v>159.80000000000001</v>
      </c>
    </row>
    <row r="3880" spans="1:2" x14ac:dyDescent="0.3">
      <c r="A3880" s="8">
        <v>38103</v>
      </c>
      <c r="B3880">
        <v>170.6</v>
      </c>
    </row>
    <row r="3881" spans="1:2" x14ac:dyDescent="0.3">
      <c r="A3881" s="8">
        <v>38100</v>
      </c>
      <c r="B3881">
        <v>170.6</v>
      </c>
    </row>
    <row r="3882" spans="1:2" x14ac:dyDescent="0.3">
      <c r="A3882" s="8">
        <v>38099</v>
      </c>
      <c r="B3882">
        <v>164.5</v>
      </c>
    </row>
    <row r="3883" spans="1:2" x14ac:dyDescent="0.3">
      <c r="A3883" s="8">
        <v>38098</v>
      </c>
      <c r="B3883">
        <v>162.30000000000001</v>
      </c>
    </row>
    <row r="3884" spans="1:2" x14ac:dyDescent="0.3">
      <c r="A3884" s="8">
        <v>38097</v>
      </c>
      <c r="B3884">
        <v>190.2</v>
      </c>
    </row>
    <row r="3885" spans="1:2" x14ac:dyDescent="0.3">
      <c r="A3885" s="8">
        <v>38096</v>
      </c>
      <c r="B3885">
        <v>188.1</v>
      </c>
    </row>
    <row r="3886" spans="1:2" x14ac:dyDescent="0.3">
      <c r="A3886" s="8">
        <v>38093</v>
      </c>
      <c r="B3886">
        <v>192.7</v>
      </c>
    </row>
    <row r="3887" spans="1:2" x14ac:dyDescent="0.3">
      <c r="A3887" s="8">
        <v>38092</v>
      </c>
      <c r="B3887">
        <v>178.7</v>
      </c>
    </row>
    <row r="3888" spans="1:2" x14ac:dyDescent="0.3">
      <c r="A3888" s="8">
        <v>38091</v>
      </c>
      <c r="B3888">
        <v>178</v>
      </c>
    </row>
    <row r="3889" spans="1:2" x14ac:dyDescent="0.3">
      <c r="A3889" s="8">
        <v>38090</v>
      </c>
      <c r="B3889">
        <v>175.3</v>
      </c>
    </row>
    <row r="3890" spans="1:2" x14ac:dyDescent="0.3">
      <c r="A3890" s="8">
        <v>38089</v>
      </c>
      <c r="B3890">
        <v>178.6</v>
      </c>
    </row>
    <row r="3891" spans="1:2" x14ac:dyDescent="0.3">
      <c r="A3891" s="8">
        <v>38086</v>
      </c>
      <c r="B3891">
        <v>181</v>
      </c>
    </row>
    <row r="3892" spans="1:2" x14ac:dyDescent="0.3">
      <c r="A3892" s="8">
        <v>38085</v>
      </c>
      <c r="B3892">
        <v>185.9</v>
      </c>
    </row>
    <row r="3893" spans="1:2" x14ac:dyDescent="0.3">
      <c r="A3893" s="8">
        <v>38084</v>
      </c>
      <c r="B3893">
        <v>186.2</v>
      </c>
    </row>
    <row r="3894" spans="1:2" x14ac:dyDescent="0.3">
      <c r="A3894" s="8">
        <v>38083</v>
      </c>
      <c r="B3894">
        <v>184.7</v>
      </c>
    </row>
    <row r="3895" spans="1:2" x14ac:dyDescent="0.3">
      <c r="A3895" s="8">
        <v>38082</v>
      </c>
      <c r="B3895">
        <v>194.2</v>
      </c>
    </row>
    <row r="3896" spans="1:2" x14ac:dyDescent="0.3">
      <c r="A3896" s="8">
        <v>38079</v>
      </c>
      <c r="B3896">
        <v>229.3</v>
      </c>
    </row>
    <row r="3897" spans="1:2" x14ac:dyDescent="0.3">
      <c r="A3897" s="8">
        <v>38078</v>
      </c>
      <c r="B3897">
        <v>231.8</v>
      </c>
    </row>
    <row r="3898" spans="1:2" x14ac:dyDescent="0.3">
      <c r="A3898" s="8">
        <v>38077</v>
      </c>
      <c r="B3898">
        <v>196.1</v>
      </c>
    </row>
    <row r="3899" spans="1:2" x14ac:dyDescent="0.3">
      <c r="A3899" s="8">
        <v>38076</v>
      </c>
      <c r="B3899">
        <v>170.5</v>
      </c>
    </row>
    <row r="3900" spans="1:2" x14ac:dyDescent="0.3">
      <c r="A3900" s="8">
        <v>38075</v>
      </c>
      <c r="B3900">
        <v>166.3</v>
      </c>
    </row>
    <row r="3901" spans="1:2" x14ac:dyDescent="0.3">
      <c r="A3901" s="8">
        <v>38072</v>
      </c>
      <c r="B3901">
        <v>179.7</v>
      </c>
    </row>
    <row r="3902" spans="1:2" x14ac:dyDescent="0.3">
      <c r="A3902" s="8">
        <v>38071</v>
      </c>
      <c r="B3902">
        <v>198</v>
      </c>
    </row>
    <row r="3903" spans="1:2" x14ac:dyDescent="0.3">
      <c r="A3903" s="8">
        <v>38070</v>
      </c>
      <c r="B3903">
        <v>172.6</v>
      </c>
    </row>
    <row r="3904" spans="1:2" x14ac:dyDescent="0.3">
      <c r="A3904" s="8">
        <v>38069</v>
      </c>
      <c r="B3904">
        <v>158</v>
      </c>
    </row>
    <row r="3905" spans="1:2" x14ac:dyDescent="0.3">
      <c r="A3905" s="8">
        <v>38068</v>
      </c>
      <c r="B3905">
        <v>176.9</v>
      </c>
    </row>
    <row r="3906" spans="1:2" x14ac:dyDescent="0.3">
      <c r="A3906" s="8">
        <v>38065</v>
      </c>
      <c r="B3906">
        <v>192.5</v>
      </c>
    </row>
    <row r="3907" spans="1:2" x14ac:dyDescent="0.3">
      <c r="A3907" s="8">
        <v>38064</v>
      </c>
      <c r="B3907">
        <v>184.9</v>
      </c>
    </row>
    <row r="3908" spans="1:2" x14ac:dyDescent="0.3">
      <c r="A3908" s="8">
        <v>38063</v>
      </c>
      <c r="B3908">
        <v>182.2</v>
      </c>
    </row>
    <row r="3909" spans="1:2" x14ac:dyDescent="0.3">
      <c r="A3909" s="8">
        <v>38062</v>
      </c>
      <c r="B3909">
        <v>152.5</v>
      </c>
    </row>
    <row r="3910" spans="1:2" x14ac:dyDescent="0.3">
      <c r="A3910" s="8">
        <v>38061</v>
      </c>
      <c r="B3910">
        <v>171.4</v>
      </c>
    </row>
    <row r="3911" spans="1:2" x14ac:dyDescent="0.3">
      <c r="A3911" s="8">
        <v>38058</v>
      </c>
      <c r="B3911">
        <v>194.8</v>
      </c>
    </row>
    <row r="3912" spans="1:2" x14ac:dyDescent="0.3">
      <c r="A3912" s="8">
        <v>38057</v>
      </c>
      <c r="B3912">
        <v>189.8</v>
      </c>
    </row>
    <row r="3913" spans="1:2" x14ac:dyDescent="0.3">
      <c r="A3913" s="8">
        <v>38056</v>
      </c>
      <c r="B3913">
        <v>190</v>
      </c>
    </row>
    <row r="3914" spans="1:2" x14ac:dyDescent="0.3">
      <c r="A3914" s="8">
        <v>38055</v>
      </c>
      <c r="B3914">
        <v>186.6</v>
      </c>
    </row>
    <row r="3915" spans="1:2" x14ac:dyDescent="0.3">
      <c r="A3915" s="8">
        <v>38051</v>
      </c>
      <c r="B3915">
        <v>201</v>
      </c>
    </row>
    <row r="3916" spans="1:2" x14ac:dyDescent="0.3">
      <c r="A3916" s="8">
        <v>38050</v>
      </c>
      <c r="B3916">
        <v>223.7</v>
      </c>
    </row>
    <row r="3917" spans="1:2" x14ac:dyDescent="0.3">
      <c r="A3917" s="8">
        <v>38049</v>
      </c>
      <c r="B3917">
        <v>225.2</v>
      </c>
    </row>
    <row r="3918" spans="1:2" x14ac:dyDescent="0.3">
      <c r="A3918" s="8">
        <v>38048</v>
      </c>
      <c r="B3918">
        <v>218.6</v>
      </c>
    </row>
    <row r="3919" spans="1:2" x14ac:dyDescent="0.3">
      <c r="A3919" s="8">
        <v>38047</v>
      </c>
      <c r="B3919">
        <v>232.5</v>
      </c>
    </row>
    <row r="3920" spans="1:2" x14ac:dyDescent="0.3">
      <c r="A3920" s="8">
        <v>38044</v>
      </c>
      <c r="B3920">
        <v>216</v>
      </c>
    </row>
    <row r="3921" spans="1:2" x14ac:dyDescent="0.3">
      <c r="A3921" s="8">
        <v>38043</v>
      </c>
      <c r="B3921">
        <v>227.9</v>
      </c>
    </row>
    <row r="3922" spans="1:2" x14ac:dyDescent="0.3">
      <c r="A3922" s="8">
        <v>38042</v>
      </c>
      <c r="B3922">
        <v>237.7</v>
      </c>
    </row>
    <row r="3923" spans="1:2" x14ac:dyDescent="0.3">
      <c r="A3923" s="8">
        <v>38041</v>
      </c>
      <c r="B3923">
        <v>206</v>
      </c>
    </row>
    <row r="3924" spans="1:2" x14ac:dyDescent="0.3">
      <c r="A3924" s="8">
        <v>38037</v>
      </c>
      <c r="B3924">
        <v>230.9</v>
      </c>
    </row>
    <row r="3925" spans="1:2" x14ac:dyDescent="0.3">
      <c r="A3925" s="8">
        <v>38036</v>
      </c>
      <c r="B3925">
        <v>240.6</v>
      </c>
    </row>
    <row r="3926" spans="1:2" x14ac:dyDescent="0.3">
      <c r="A3926" s="8">
        <v>38035</v>
      </c>
      <c r="B3926">
        <v>240.3</v>
      </c>
    </row>
    <row r="3927" spans="1:2" x14ac:dyDescent="0.3">
      <c r="A3927" s="8">
        <v>38034</v>
      </c>
      <c r="B3927">
        <v>239.1</v>
      </c>
    </row>
    <row r="3928" spans="1:2" x14ac:dyDescent="0.3">
      <c r="A3928" s="8">
        <v>38033</v>
      </c>
      <c r="B3928">
        <v>232.4</v>
      </c>
    </row>
    <row r="3929" spans="1:2" x14ac:dyDescent="0.3">
      <c r="A3929" s="8">
        <v>38030</v>
      </c>
      <c r="B3929">
        <v>263.89999999999998</v>
      </c>
    </row>
    <row r="3930" spans="1:2" x14ac:dyDescent="0.3">
      <c r="A3930" s="8">
        <v>38029</v>
      </c>
      <c r="B3930">
        <v>267.89999999999998</v>
      </c>
    </row>
    <row r="3931" spans="1:2" x14ac:dyDescent="0.3">
      <c r="A3931" s="8">
        <v>38028</v>
      </c>
      <c r="B3931">
        <v>205.4</v>
      </c>
    </row>
    <row r="3932" spans="1:2" x14ac:dyDescent="0.3">
      <c r="A3932" s="8">
        <v>38027</v>
      </c>
      <c r="B3932">
        <v>206.4</v>
      </c>
    </row>
    <row r="3933" spans="1:2" x14ac:dyDescent="0.3">
      <c r="A3933" s="8">
        <v>38026</v>
      </c>
      <c r="B3933">
        <v>214.4</v>
      </c>
    </row>
    <row r="3934" spans="1:2" x14ac:dyDescent="0.3">
      <c r="A3934" s="8">
        <v>38023</v>
      </c>
      <c r="B3934">
        <v>223.9</v>
      </c>
    </row>
    <row r="3935" spans="1:2" x14ac:dyDescent="0.3">
      <c r="A3935" s="8">
        <v>38022</v>
      </c>
      <c r="B3935">
        <v>246.9</v>
      </c>
    </row>
    <row r="3936" spans="1:2" x14ac:dyDescent="0.3">
      <c r="A3936" s="8">
        <v>38021</v>
      </c>
      <c r="B3936">
        <v>256.39999999999998</v>
      </c>
    </row>
    <row r="3937" spans="1:2" x14ac:dyDescent="0.3">
      <c r="A3937" s="8">
        <v>38020</v>
      </c>
      <c r="B3937">
        <v>267</v>
      </c>
    </row>
    <row r="3938" spans="1:2" x14ac:dyDescent="0.3">
      <c r="A3938" s="8">
        <v>38019</v>
      </c>
      <c r="B3938">
        <v>267.10000000000002</v>
      </c>
    </row>
    <row r="3939" spans="1:2" x14ac:dyDescent="0.3">
      <c r="A3939" s="8">
        <v>38016</v>
      </c>
      <c r="B3939">
        <v>256.8</v>
      </c>
    </row>
    <row r="3940" spans="1:2" x14ac:dyDescent="0.3">
      <c r="A3940" s="8">
        <v>38015</v>
      </c>
      <c r="B3940">
        <v>216.6</v>
      </c>
    </row>
    <row r="3941" spans="1:2" x14ac:dyDescent="0.3">
      <c r="A3941" s="8">
        <v>38014</v>
      </c>
      <c r="B3941">
        <v>220.6</v>
      </c>
    </row>
    <row r="3942" spans="1:2" x14ac:dyDescent="0.3">
      <c r="A3942" s="8">
        <v>38013</v>
      </c>
      <c r="B3942">
        <v>228.7</v>
      </c>
    </row>
    <row r="3943" spans="1:2" x14ac:dyDescent="0.3">
      <c r="A3943" s="8">
        <v>38012</v>
      </c>
      <c r="B3943">
        <v>232</v>
      </c>
    </row>
    <row r="3944" spans="1:2" x14ac:dyDescent="0.3">
      <c r="A3944" s="8">
        <v>38009</v>
      </c>
      <c r="B3944">
        <v>251.6</v>
      </c>
    </row>
    <row r="3945" spans="1:2" x14ac:dyDescent="0.3">
      <c r="A3945" s="8">
        <v>38008</v>
      </c>
      <c r="B3945">
        <v>215.7</v>
      </c>
    </row>
    <row r="3946" spans="1:2" x14ac:dyDescent="0.3">
      <c r="A3946" s="8">
        <v>38007</v>
      </c>
      <c r="B3946">
        <v>177.4</v>
      </c>
    </row>
    <row r="3947" spans="1:2" x14ac:dyDescent="0.3">
      <c r="A3947" s="8">
        <v>38006</v>
      </c>
      <c r="B3947">
        <v>208.4</v>
      </c>
    </row>
    <row r="3948" spans="1:2" x14ac:dyDescent="0.3">
      <c r="A3948" s="8">
        <v>38005</v>
      </c>
      <c r="B3948">
        <v>194.7</v>
      </c>
    </row>
    <row r="3949" spans="1:2" x14ac:dyDescent="0.3">
      <c r="A3949" s="8">
        <v>38002</v>
      </c>
      <c r="B3949">
        <v>216.4</v>
      </c>
    </row>
    <row r="3950" spans="1:2" x14ac:dyDescent="0.3">
      <c r="A3950" s="8">
        <v>38001</v>
      </c>
      <c r="B3950">
        <v>204.7</v>
      </c>
    </row>
    <row r="3951" spans="1:2" x14ac:dyDescent="0.3">
      <c r="A3951" s="8">
        <v>38000</v>
      </c>
      <c r="B3951">
        <v>218.9</v>
      </c>
    </row>
    <row r="3952" spans="1:2" x14ac:dyDescent="0.3">
      <c r="A3952" s="8">
        <v>37999</v>
      </c>
      <c r="B3952">
        <v>233.2</v>
      </c>
    </row>
    <row r="3953" spans="1:2" x14ac:dyDescent="0.3">
      <c r="A3953" s="8">
        <v>37998</v>
      </c>
      <c r="B3953">
        <v>231.9</v>
      </c>
    </row>
    <row r="3954" spans="1:2" x14ac:dyDescent="0.3">
      <c r="A3954" s="8">
        <v>37995</v>
      </c>
      <c r="B3954">
        <v>259.8</v>
      </c>
    </row>
    <row r="3955" spans="1:2" x14ac:dyDescent="0.3">
      <c r="A3955" s="8">
        <v>37994</v>
      </c>
      <c r="B3955">
        <v>260.60000000000002</v>
      </c>
    </row>
    <row r="3956" spans="1:2" x14ac:dyDescent="0.3">
      <c r="A3956" s="8">
        <v>37992</v>
      </c>
      <c r="B3956">
        <v>281.7</v>
      </c>
    </row>
    <row r="3957" spans="1:2" x14ac:dyDescent="0.3">
      <c r="A3957" s="8">
        <v>37991</v>
      </c>
      <c r="B3957">
        <v>304.8</v>
      </c>
    </row>
    <row r="3958" spans="1:2" x14ac:dyDescent="0.3">
      <c r="A3958" s="8">
        <v>37986</v>
      </c>
      <c r="B3958">
        <v>288.3</v>
      </c>
    </row>
    <row r="3959" spans="1:2" x14ac:dyDescent="0.3">
      <c r="A3959" s="8">
        <v>37985</v>
      </c>
      <c r="B3959">
        <v>268.89999999999998</v>
      </c>
    </row>
    <row r="3960" spans="1:2" x14ac:dyDescent="0.3">
      <c r="A3960" s="8">
        <v>37984</v>
      </c>
      <c r="B3960">
        <v>270.2</v>
      </c>
    </row>
    <row r="3961" spans="1:2" x14ac:dyDescent="0.3">
      <c r="A3961" s="8">
        <v>37981</v>
      </c>
      <c r="B3961">
        <v>232</v>
      </c>
    </row>
    <row r="3962" spans="1:2" x14ac:dyDescent="0.3">
      <c r="A3962" s="8">
        <v>37980</v>
      </c>
      <c r="B3962">
        <v>249.5</v>
      </c>
    </row>
    <row r="3963" spans="1:2" x14ac:dyDescent="0.3">
      <c r="A3963" s="8">
        <v>37979</v>
      </c>
      <c r="B3963">
        <v>233.5</v>
      </c>
    </row>
    <row r="3964" spans="1:2" x14ac:dyDescent="0.3">
      <c r="A3964" s="8">
        <v>37978</v>
      </c>
      <c r="B3964">
        <v>225</v>
      </c>
    </row>
    <row r="3965" spans="1:2" x14ac:dyDescent="0.3">
      <c r="A3965" s="8">
        <v>37977</v>
      </c>
      <c r="B3965">
        <v>216.5</v>
      </c>
    </row>
    <row r="3966" spans="1:2" x14ac:dyDescent="0.3">
      <c r="A3966" s="8">
        <v>37974</v>
      </c>
      <c r="B3966">
        <v>210.9</v>
      </c>
    </row>
    <row r="3967" spans="1:2" x14ac:dyDescent="0.3">
      <c r="A3967" s="8">
        <v>37973</v>
      </c>
      <c r="B3967">
        <v>198.8</v>
      </c>
    </row>
    <row r="3968" spans="1:2" x14ac:dyDescent="0.3">
      <c r="A3968" s="8">
        <v>37972</v>
      </c>
      <c r="B3968">
        <v>211</v>
      </c>
    </row>
    <row r="3969" spans="1:2" x14ac:dyDescent="0.3">
      <c r="A3969" s="8">
        <v>37971</v>
      </c>
      <c r="B3969">
        <v>163.80000000000001</v>
      </c>
    </row>
    <row r="3970" spans="1:2" x14ac:dyDescent="0.3">
      <c r="A3970" s="8">
        <v>37970</v>
      </c>
      <c r="B3970">
        <v>161.9</v>
      </c>
    </row>
    <row r="3971" spans="1:2" x14ac:dyDescent="0.3">
      <c r="A3971" s="8">
        <v>37966</v>
      </c>
      <c r="B3971">
        <v>152.19999999999999</v>
      </c>
    </row>
    <row r="3972" spans="1:2" x14ac:dyDescent="0.3">
      <c r="A3972" s="8">
        <v>37965</v>
      </c>
      <c r="B3972">
        <v>160.19999999999999</v>
      </c>
    </row>
    <row r="3973" spans="1:2" x14ac:dyDescent="0.3">
      <c r="A3973" s="8">
        <v>37964</v>
      </c>
      <c r="B3973">
        <v>163.6</v>
      </c>
    </row>
    <row r="3974" spans="1:2" x14ac:dyDescent="0.3">
      <c r="A3974" s="8">
        <v>37963</v>
      </c>
      <c r="B3974">
        <v>164.4</v>
      </c>
    </row>
    <row r="3975" spans="1:2" x14ac:dyDescent="0.3">
      <c r="A3975" s="8">
        <v>37960</v>
      </c>
      <c r="B3975">
        <v>161.5</v>
      </c>
    </row>
    <row r="3976" spans="1:2" x14ac:dyDescent="0.3">
      <c r="A3976" s="8">
        <v>37959</v>
      </c>
      <c r="B3976">
        <v>151.80000000000001</v>
      </c>
    </row>
    <row r="3977" spans="1:2" x14ac:dyDescent="0.3">
      <c r="A3977" s="8">
        <v>37958</v>
      </c>
      <c r="B3977">
        <v>157.30000000000001</v>
      </c>
    </row>
    <row r="3978" spans="1:2" x14ac:dyDescent="0.3">
      <c r="A3978" s="8">
        <v>37957</v>
      </c>
      <c r="B3978">
        <v>147.6</v>
      </c>
    </row>
    <row r="3979" spans="1:2" x14ac:dyDescent="0.3">
      <c r="A3979" s="8">
        <v>37956</v>
      </c>
      <c r="B3979">
        <v>150.69999999999999</v>
      </c>
    </row>
    <row r="3980" spans="1:2" x14ac:dyDescent="0.3">
      <c r="A3980" s="8">
        <v>37953</v>
      </c>
      <c r="B3980">
        <v>124.9</v>
      </c>
    </row>
    <row r="3981" spans="1:2" x14ac:dyDescent="0.3">
      <c r="A3981" s="8">
        <v>37952</v>
      </c>
      <c r="B3981">
        <v>122.4</v>
      </c>
    </row>
    <row r="3982" spans="1:2" x14ac:dyDescent="0.3">
      <c r="A3982" s="8">
        <v>37951</v>
      </c>
      <c r="B3982">
        <v>108</v>
      </c>
    </row>
    <row r="3983" spans="1:2" x14ac:dyDescent="0.3">
      <c r="A3983" s="8">
        <v>37950</v>
      </c>
      <c r="B3983">
        <v>113.8</v>
      </c>
    </row>
    <row r="3984" spans="1:2" x14ac:dyDescent="0.3">
      <c r="A3984" s="8">
        <v>37949</v>
      </c>
      <c r="B3984">
        <v>105</v>
      </c>
    </row>
    <row r="3985" spans="1:2" x14ac:dyDescent="0.3">
      <c r="A3985" s="8">
        <v>37946</v>
      </c>
      <c r="B3985">
        <v>108</v>
      </c>
    </row>
    <row r="3986" spans="1:2" x14ac:dyDescent="0.3">
      <c r="A3986" s="8">
        <v>37945</v>
      </c>
      <c r="B3986">
        <v>140.69999999999999</v>
      </c>
    </row>
    <row r="3987" spans="1:2" x14ac:dyDescent="0.3">
      <c r="A3987" s="8">
        <v>37944</v>
      </c>
      <c r="B3987">
        <v>128.69999999999999</v>
      </c>
    </row>
    <row r="3988" spans="1:2" x14ac:dyDescent="0.3">
      <c r="A3988" s="8">
        <v>37943</v>
      </c>
      <c r="B3988">
        <v>110.9</v>
      </c>
    </row>
    <row r="3989" spans="1:2" x14ac:dyDescent="0.3">
      <c r="A3989" s="8">
        <v>37942</v>
      </c>
      <c r="B3989">
        <v>107.6</v>
      </c>
    </row>
    <row r="3990" spans="1:2" x14ac:dyDescent="0.3">
      <c r="A3990" s="8">
        <v>37939</v>
      </c>
      <c r="B3990">
        <v>116.8</v>
      </c>
    </row>
    <row r="3991" spans="1:2" x14ac:dyDescent="0.3">
      <c r="A3991" s="8">
        <v>37938</v>
      </c>
      <c r="B3991">
        <v>127.8</v>
      </c>
    </row>
    <row r="3992" spans="1:2" x14ac:dyDescent="0.3">
      <c r="A3992" s="8">
        <v>37937</v>
      </c>
      <c r="B3992">
        <v>118.6</v>
      </c>
    </row>
    <row r="3993" spans="1:2" x14ac:dyDescent="0.3">
      <c r="A3993" s="8">
        <v>37936</v>
      </c>
      <c r="B3993">
        <v>115.7</v>
      </c>
    </row>
    <row r="3994" spans="1:2" x14ac:dyDescent="0.3">
      <c r="A3994" s="8">
        <v>37935</v>
      </c>
      <c r="B3994">
        <v>109.4</v>
      </c>
    </row>
    <row r="3995" spans="1:2" x14ac:dyDescent="0.3">
      <c r="A3995" s="8">
        <v>37931</v>
      </c>
      <c r="B3995">
        <v>110.2</v>
      </c>
    </row>
    <row r="3996" spans="1:2" x14ac:dyDescent="0.3">
      <c r="A3996" s="8">
        <v>37930</v>
      </c>
      <c r="B3996">
        <v>124.7</v>
      </c>
    </row>
    <row r="3997" spans="1:2" x14ac:dyDescent="0.3">
      <c r="A3997" s="8">
        <v>37929</v>
      </c>
      <c r="B3997">
        <v>133.5</v>
      </c>
    </row>
    <row r="3998" spans="1:2" x14ac:dyDescent="0.3">
      <c r="A3998" s="8">
        <v>37928</v>
      </c>
      <c r="B3998">
        <v>141.9</v>
      </c>
    </row>
    <row r="3999" spans="1:2" x14ac:dyDescent="0.3">
      <c r="A3999" s="8">
        <v>37925</v>
      </c>
      <c r="B3999">
        <v>124.1</v>
      </c>
    </row>
    <row r="4000" spans="1:2" x14ac:dyDescent="0.3">
      <c r="A4000" s="8">
        <v>37924</v>
      </c>
      <c r="B4000">
        <v>117.5</v>
      </c>
    </row>
    <row r="4001" spans="1:2" x14ac:dyDescent="0.3">
      <c r="A4001" s="8">
        <v>37923</v>
      </c>
      <c r="B4001">
        <v>90.4</v>
      </c>
    </row>
    <row r="4002" spans="1:2" x14ac:dyDescent="0.3">
      <c r="A4002" s="8">
        <v>37922</v>
      </c>
      <c r="B4002">
        <v>113.1</v>
      </c>
    </row>
    <row r="4003" spans="1:2" x14ac:dyDescent="0.3">
      <c r="A4003" s="8">
        <v>37921</v>
      </c>
      <c r="B4003">
        <v>123.3</v>
      </c>
    </row>
    <row r="4004" spans="1:2" x14ac:dyDescent="0.3">
      <c r="A4004" s="8">
        <v>37918</v>
      </c>
      <c r="B4004">
        <v>119.3</v>
      </c>
    </row>
    <row r="4005" spans="1:2" x14ac:dyDescent="0.3">
      <c r="A4005" s="8">
        <v>37917</v>
      </c>
      <c r="B4005">
        <v>114.2</v>
      </c>
    </row>
    <row r="4006" spans="1:2" x14ac:dyDescent="0.3">
      <c r="A4006" s="8">
        <v>37916</v>
      </c>
      <c r="B4006">
        <v>104.3</v>
      </c>
    </row>
    <row r="4007" spans="1:2" x14ac:dyDescent="0.3">
      <c r="A4007" s="8">
        <v>37915</v>
      </c>
      <c r="B4007">
        <v>98.2</v>
      </c>
    </row>
    <row r="4008" spans="1:2" x14ac:dyDescent="0.3">
      <c r="A4008" s="8">
        <v>37914</v>
      </c>
      <c r="B4008">
        <v>113.9</v>
      </c>
    </row>
    <row r="4009" spans="1:2" x14ac:dyDescent="0.3">
      <c r="A4009" s="8">
        <v>37911</v>
      </c>
      <c r="B4009">
        <v>122</v>
      </c>
    </row>
    <row r="4010" spans="1:2" x14ac:dyDescent="0.3">
      <c r="A4010" s="8">
        <v>37910</v>
      </c>
      <c r="B4010">
        <v>129</v>
      </c>
    </row>
    <row r="4011" spans="1:2" x14ac:dyDescent="0.3">
      <c r="A4011" s="8">
        <v>37909</v>
      </c>
      <c r="B4011">
        <v>153.9</v>
      </c>
    </row>
    <row r="4012" spans="1:2" x14ac:dyDescent="0.3">
      <c r="A4012" s="8">
        <v>37908</v>
      </c>
      <c r="B4012">
        <v>125.2</v>
      </c>
    </row>
    <row r="4013" spans="1:2" x14ac:dyDescent="0.3">
      <c r="A4013" s="8">
        <v>37907</v>
      </c>
      <c r="B4013">
        <v>119.6</v>
      </c>
    </row>
    <row r="4014" spans="1:2" x14ac:dyDescent="0.3">
      <c r="A4014" s="8">
        <v>37904</v>
      </c>
      <c r="B4014">
        <v>108.6</v>
      </c>
    </row>
    <row r="4015" spans="1:2" x14ac:dyDescent="0.3">
      <c r="A4015" s="8">
        <v>37903</v>
      </c>
      <c r="B4015">
        <v>117.5</v>
      </c>
    </row>
    <row r="4016" spans="1:2" x14ac:dyDescent="0.3">
      <c r="A4016" s="8">
        <v>37902</v>
      </c>
      <c r="B4016">
        <v>117.5</v>
      </c>
    </row>
    <row r="4017" spans="1:2" x14ac:dyDescent="0.3">
      <c r="A4017" s="8">
        <v>37901</v>
      </c>
      <c r="B4017">
        <v>111.8</v>
      </c>
    </row>
    <row r="4018" spans="1:2" x14ac:dyDescent="0.3">
      <c r="A4018" s="8">
        <v>37900</v>
      </c>
      <c r="B4018">
        <v>116.8</v>
      </c>
    </row>
    <row r="4019" spans="1:2" x14ac:dyDescent="0.3">
      <c r="A4019" s="8">
        <v>37897</v>
      </c>
      <c r="B4019">
        <v>118.1</v>
      </c>
    </row>
    <row r="4020" spans="1:2" x14ac:dyDescent="0.3">
      <c r="A4020" s="8">
        <v>37896</v>
      </c>
      <c r="B4020">
        <v>120.6</v>
      </c>
    </row>
    <row r="4021" spans="1:2" x14ac:dyDescent="0.3">
      <c r="A4021" s="8">
        <v>37895</v>
      </c>
      <c r="B4021">
        <v>154.9</v>
      </c>
    </row>
    <row r="4022" spans="1:2" x14ac:dyDescent="0.3">
      <c r="A4022" s="8">
        <v>37894</v>
      </c>
      <c r="B4022">
        <v>125.2</v>
      </c>
    </row>
    <row r="4023" spans="1:2" x14ac:dyDescent="0.3">
      <c r="A4023" s="8">
        <v>37893</v>
      </c>
      <c r="B4023">
        <v>102.7</v>
      </c>
    </row>
    <row r="4024" spans="1:2" x14ac:dyDescent="0.3">
      <c r="A4024" s="8">
        <v>37890</v>
      </c>
      <c r="B4024">
        <v>95.3</v>
      </c>
    </row>
    <row r="4025" spans="1:2" x14ac:dyDescent="0.3">
      <c r="A4025" s="8">
        <v>37889</v>
      </c>
      <c r="B4025">
        <v>105.5</v>
      </c>
    </row>
    <row r="4026" spans="1:2" x14ac:dyDescent="0.3">
      <c r="A4026" s="8">
        <v>37888</v>
      </c>
      <c r="B4026">
        <v>100.3</v>
      </c>
    </row>
    <row r="4027" spans="1:2" x14ac:dyDescent="0.3">
      <c r="A4027" s="8">
        <v>37887</v>
      </c>
      <c r="B4027">
        <v>91.8</v>
      </c>
    </row>
    <row r="4028" spans="1:2" x14ac:dyDescent="0.3">
      <c r="A4028" s="8">
        <v>37886</v>
      </c>
      <c r="B4028">
        <v>100.4</v>
      </c>
    </row>
    <row r="4029" spans="1:2" x14ac:dyDescent="0.3">
      <c r="A4029" s="8">
        <v>37883</v>
      </c>
      <c r="B4029">
        <v>106.8</v>
      </c>
    </row>
    <row r="4030" spans="1:2" x14ac:dyDescent="0.3">
      <c r="A4030" s="8">
        <v>37882</v>
      </c>
      <c r="B4030">
        <v>108.2</v>
      </c>
    </row>
    <row r="4031" spans="1:2" x14ac:dyDescent="0.3">
      <c r="A4031" s="8">
        <v>37881</v>
      </c>
      <c r="B4031">
        <v>106.4</v>
      </c>
    </row>
    <row r="4032" spans="1:2" x14ac:dyDescent="0.3">
      <c r="A4032" s="8">
        <v>37880</v>
      </c>
      <c r="B4032">
        <v>91</v>
      </c>
    </row>
    <row r="4033" spans="1:2" x14ac:dyDescent="0.3">
      <c r="A4033" s="8">
        <v>37879</v>
      </c>
      <c r="B4033">
        <v>85.2</v>
      </c>
    </row>
    <row r="4034" spans="1:2" x14ac:dyDescent="0.3">
      <c r="A4034" s="8">
        <v>37876</v>
      </c>
      <c r="B4034">
        <v>91.1</v>
      </c>
    </row>
    <row r="4035" spans="1:2" x14ac:dyDescent="0.3">
      <c r="A4035" s="8">
        <v>37875</v>
      </c>
      <c r="B4035">
        <v>95.7</v>
      </c>
    </row>
    <row r="4036" spans="1:2" x14ac:dyDescent="0.3">
      <c r="A4036" s="8">
        <v>37874</v>
      </c>
      <c r="B4036">
        <v>93.9</v>
      </c>
    </row>
    <row r="4037" spans="1:2" x14ac:dyDescent="0.3">
      <c r="A4037" s="8">
        <v>37873</v>
      </c>
      <c r="B4037">
        <v>91.8</v>
      </c>
    </row>
    <row r="4038" spans="1:2" x14ac:dyDescent="0.3">
      <c r="A4038" s="8">
        <v>37872</v>
      </c>
      <c r="B4038">
        <v>100.9</v>
      </c>
    </row>
    <row r="4039" spans="1:2" x14ac:dyDescent="0.3">
      <c r="A4039" s="8">
        <v>37869</v>
      </c>
      <c r="B4039">
        <v>99</v>
      </c>
    </row>
    <row r="4040" spans="1:2" x14ac:dyDescent="0.3">
      <c r="A4040" s="8">
        <v>37868</v>
      </c>
      <c r="B4040">
        <v>133.30000000000001</v>
      </c>
    </row>
    <row r="4041" spans="1:2" x14ac:dyDescent="0.3">
      <c r="A4041" s="8">
        <v>37867</v>
      </c>
      <c r="B4041">
        <v>138.19999999999999</v>
      </c>
    </row>
    <row r="4042" spans="1:2" x14ac:dyDescent="0.3">
      <c r="A4042" s="8">
        <v>37866</v>
      </c>
      <c r="B4042">
        <v>138</v>
      </c>
    </row>
    <row r="4043" spans="1:2" x14ac:dyDescent="0.3">
      <c r="A4043" s="8">
        <v>37865</v>
      </c>
      <c r="B4043">
        <v>130.19999999999999</v>
      </c>
    </row>
    <row r="4044" spans="1:2" x14ac:dyDescent="0.3">
      <c r="A4044" s="8">
        <v>37862</v>
      </c>
      <c r="B4044">
        <v>121.8</v>
      </c>
    </row>
    <row r="4045" spans="1:2" x14ac:dyDescent="0.3">
      <c r="A4045" s="8">
        <v>37861</v>
      </c>
      <c r="B4045">
        <v>106.8</v>
      </c>
    </row>
    <row r="4046" spans="1:2" x14ac:dyDescent="0.3">
      <c r="A4046" s="8">
        <v>37860</v>
      </c>
      <c r="B4046">
        <v>112.8</v>
      </c>
    </row>
    <row r="4047" spans="1:2" x14ac:dyDescent="0.3">
      <c r="A4047" s="8">
        <v>37859</v>
      </c>
      <c r="B4047">
        <v>99.7</v>
      </c>
    </row>
    <row r="4048" spans="1:2" x14ac:dyDescent="0.3">
      <c r="A4048" s="8">
        <v>37858</v>
      </c>
      <c r="B4048">
        <v>98.6</v>
      </c>
    </row>
    <row r="4049" spans="1:2" x14ac:dyDescent="0.3">
      <c r="A4049" s="8">
        <v>37855</v>
      </c>
      <c r="B4049">
        <v>102.5</v>
      </c>
    </row>
    <row r="4050" spans="1:2" x14ac:dyDescent="0.3">
      <c r="A4050" s="8">
        <v>37854</v>
      </c>
      <c r="B4050">
        <v>97.1</v>
      </c>
    </row>
    <row r="4051" spans="1:2" x14ac:dyDescent="0.3">
      <c r="A4051" s="8">
        <v>37853</v>
      </c>
      <c r="B4051">
        <v>125.6</v>
      </c>
    </row>
    <row r="4052" spans="1:2" x14ac:dyDescent="0.3">
      <c r="A4052" s="8">
        <v>37852</v>
      </c>
      <c r="B4052">
        <v>113.8</v>
      </c>
    </row>
    <row r="4053" spans="1:2" x14ac:dyDescent="0.3">
      <c r="A4053" s="8">
        <v>37851</v>
      </c>
      <c r="B4053">
        <v>114.1</v>
      </c>
    </row>
    <row r="4054" spans="1:2" x14ac:dyDescent="0.3">
      <c r="A4054" s="8">
        <v>37848</v>
      </c>
      <c r="B4054">
        <v>109.4</v>
      </c>
    </row>
    <row r="4055" spans="1:2" x14ac:dyDescent="0.3">
      <c r="A4055" s="8">
        <v>37847</v>
      </c>
      <c r="B4055">
        <v>108.7</v>
      </c>
    </row>
    <row r="4056" spans="1:2" x14ac:dyDescent="0.3">
      <c r="A4056" s="8">
        <v>37846</v>
      </c>
      <c r="B4056">
        <v>111.4</v>
      </c>
    </row>
    <row r="4057" spans="1:2" x14ac:dyDescent="0.3">
      <c r="A4057" s="8">
        <v>37845</v>
      </c>
      <c r="B4057">
        <v>109.9</v>
      </c>
    </row>
    <row r="4058" spans="1:2" x14ac:dyDescent="0.3">
      <c r="A4058" s="8">
        <v>37844</v>
      </c>
      <c r="B4058">
        <v>106.6</v>
      </c>
    </row>
    <row r="4059" spans="1:2" x14ac:dyDescent="0.3">
      <c r="A4059" s="8">
        <v>37841</v>
      </c>
      <c r="B4059">
        <v>110.5</v>
      </c>
    </row>
    <row r="4060" spans="1:2" x14ac:dyDescent="0.3">
      <c r="A4060" s="8">
        <v>37840</v>
      </c>
      <c r="B4060">
        <v>125.3</v>
      </c>
    </row>
    <row r="4061" spans="1:2" x14ac:dyDescent="0.3">
      <c r="A4061" s="8">
        <v>37839</v>
      </c>
      <c r="B4061">
        <v>123.8</v>
      </c>
    </row>
    <row r="4062" spans="1:2" x14ac:dyDescent="0.3">
      <c r="A4062" s="8">
        <v>37838</v>
      </c>
      <c r="B4062">
        <v>128.9</v>
      </c>
    </row>
    <row r="4063" spans="1:2" x14ac:dyDescent="0.3">
      <c r="A4063" s="8">
        <v>37837</v>
      </c>
      <c r="B4063">
        <v>136.4</v>
      </c>
    </row>
    <row r="4064" spans="1:2" x14ac:dyDescent="0.3">
      <c r="A4064" s="8">
        <v>37834</v>
      </c>
      <c r="B4064">
        <v>144</v>
      </c>
    </row>
    <row r="4065" spans="1:2" x14ac:dyDescent="0.3">
      <c r="A4065" s="8">
        <v>37833</v>
      </c>
      <c r="B4065">
        <v>131</v>
      </c>
    </row>
    <row r="4066" spans="1:2" x14ac:dyDescent="0.3">
      <c r="A4066" s="8">
        <v>37832</v>
      </c>
      <c r="B4066">
        <v>119.7</v>
      </c>
    </row>
    <row r="4067" spans="1:2" x14ac:dyDescent="0.3">
      <c r="A4067" s="8">
        <v>37831</v>
      </c>
      <c r="B4067">
        <v>94.6</v>
      </c>
    </row>
    <row r="4068" spans="1:2" x14ac:dyDescent="0.3">
      <c r="A4068" s="8">
        <v>37830</v>
      </c>
      <c r="B4068">
        <v>99.7</v>
      </c>
    </row>
    <row r="4069" spans="1:2" x14ac:dyDescent="0.3">
      <c r="A4069" s="8">
        <v>37827</v>
      </c>
      <c r="B4069">
        <v>126.4</v>
      </c>
    </row>
    <row r="4070" spans="1:2" x14ac:dyDescent="0.3">
      <c r="A4070" s="8">
        <v>37826</v>
      </c>
      <c r="B4070">
        <v>119.6</v>
      </c>
    </row>
    <row r="4071" spans="1:2" x14ac:dyDescent="0.3">
      <c r="A4071" s="8">
        <v>37825</v>
      </c>
      <c r="B4071">
        <v>109.9</v>
      </c>
    </row>
    <row r="4072" spans="1:2" x14ac:dyDescent="0.3">
      <c r="A4072" s="8">
        <v>37824</v>
      </c>
      <c r="B4072">
        <v>103.1</v>
      </c>
    </row>
    <row r="4073" spans="1:2" x14ac:dyDescent="0.3">
      <c r="A4073" s="8">
        <v>37823</v>
      </c>
      <c r="B4073">
        <v>124</v>
      </c>
    </row>
    <row r="4074" spans="1:2" x14ac:dyDescent="0.3">
      <c r="A4074" s="8">
        <v>37820</v>
      </c>
      <c r="B4074">
        <v>122.8</v>
      </c>
    </row>
    <row r="4075" spans="1:2" x14ac:dyDescent="0.3">
      <c r="A4075" s="8">
        <v>37819</v>
      </c>
      <c r="B4075">
        <v>117.6</v>
      </c>
    </row>
    <row r="4076" spans="1:2" x14ac:dyDescent="0.3">
      <c r="A4076" s="8">
        <v>37818</v>
      </c>
      <c r="B4076">
        <v>121.5</v>
      </c>
    </row>
    <row r="4077" spans="1:2" x14ac:dyDescent="0.3">
      <c r="A4077" s="8">
        <v>37817</v>
      </c>
      <c r="B4077">
        <v>124.4</v>
      </c>
    </row>
    <row r="4078" spans="1:2" x14ac:dyDescent="0.3">
      <c r="A4078" s="8">
        <v>37816</v>
      </c>
      <c r="B4078">
        <v>121.8</v>
      </c>
    </row>
    <row r="4079" spans="1:2" x14ac:dyDescent="0.3">
      <c r="A4079" s="8">
        <v>37813</v>
      </c>
      <c r="B4079">
        <v>135.1</v>
      </c>
    </row>
    <row r="4080" spans="1:2" x14ac:dyDescent="0.3">
      <c r="A4080" s="8">
        <v>37812</v>
      </c>
      <c r="B4080">
        <v>143.1</v>
      </c>
    </row>
    <row r="4081" spans="1:2" x14ac:dyDescent="0.3">
      <c r="A4081" s="8">
        <v>37811</v>
      </c>
      <c r="B4081">
        <v>139.6</v>
      </c>
    </row>
    <row r="4082" spans="1:2" x14ac:dyDescent="0.3">
      <c r="A4082" s="8">
        <v>37810</v>
      </c>
      <c r="B4082">
        <v>142.6</v>
      </c>
    </row>
    <row r="4083" spans="1:2" x14ac:dyDescent="0.3">
      <c r="A4083" s="8">
        <v>37809</v>
      </c>
      <c r="B4083">
        <v>143.69999999999999</v>
      </c>
    </row>
    <row r="4084" spans="1:2" x14ac:dyDescent="0.3">
      <c r="A4084" s="8">
        <v>37806</v>
      </c>
      <c r="B4084">
        <v>152.30000000000001</v>
      </c>
    </row>
    <row r="4085" spans="1:2" x14ac:dyDescent="0.3">
      <c r="A4085" s="8">
        <v>37805</v>
      </c>
      <c r="B4085">
        <v>153.69999999999999</v>
      </c>
    </row>
    <row r="4086" spans="1:2" x14ac:dyDescent="0.3">
      <c r="A4086" s="8">
        <v>37804</v>
      </c>
      <c r="B4086">
        <v>164.6</v>
      </c>
    </row>
    <row r="4087" spans="1:2" x14ac:dyDescent="0.3">
      <c r="A4087" s="8">
        <v>37803</v>
      </c>
      <c r="B4087">
        <v>165.4</v>
      </c>
    </row>
    <row r="4088" spans="1:2" x14ac:dyDescent="0.3">
      <c r="A4088" s="8">
        <v>37802</v>
      </c>
      <c r="B4088">
        <v>141.69999999999999</v>
      </c>
    </row>
    <row r="4089" spans="1:2" x14ac:dyDescent="0.3">
      <c r="A4089" s="8">
        <v>37799</v>
      </c>
      <c r="B4089">
        <v>142.69999999999999</v>
      </c>
    </row>
    <row r="4090" spans="1:2" x14ac:dyDescent="0.3">
      <c r="A4090" s="8">
        <v>37798</v>
      </c>
      <c r="B4090">
        <v>129.4</v>
      </c>
    </row>
    <row r="4091" spans="1:2" x14ac:dyDescent="0.3">
      <c r="A4091" s="8">
        <v>37797</v>
      </c>
      <c r="B4091">
        <v>147.9</v>
      </c>
    </row>
    <row r="4092" spans="1:2" x14ac:dyDescent="0.3">
      <c r="A4092" s="8">
        <v>37796</v>
      </c>
      <c r="B4092">
        <v>140.4</v>
      </c>
    </row>
    <row r="4093" spans="1:2" x14ac:dyDescent="0.3">
      <c r="A4093" s="8">
        <v>37795</v>
      </c>
      <c r="B4093">
        <v>135.6</v>
      </c>
    </row>
    <row r="4094" spans="1:2" x14ac:dyDescent="0.3">
      <c r="A4094" s="8">
        <v>37793</v>
      </c>
      <c r="B4094">
        <v>137.80000000000001</v>
      </c>
    </row>
    <row r="4095" spans="1:2" x14ac:dyDescent="0.3">
      <c r="A4095" s="8">
        <v>37792</v>
      </c>
      <c r="B4095">
        <v>160.1</v>
      </c>
    </row>
    <row r="4096" spans="1:2" x14ac:dyDescent="0.3">
      <c r="A4096" s="8">
        <v>37791</v>
      </c>
      <c r="B4096">
        <v>143.19999999999999</v>
      </c>
    </row>
    <row r="4097" spans="1:2" x14ac:dyDescent="0.3">
      <c r="A4097" s="8">
        <v>37790</v>
      </c>
      <c r="B4097">
        <v>134.5</v>
      </c>
    </row>
    <row r="4098" spans="1:2" x14ac:dyDescent="0.3">
      <c r="A4098" s="8">
        <v>37789</v>
      </c>
      <c r="B4098">
        <v>137.80000000000001</v>
      </c>
    </row>
    <row r="4099" spans="1:2" x14ac:dyDescent="0.3">
      <c r="A4099" s="8">
        <v>37788</v>
      </c>
      <c r="B4099">
        <v>135.9</v>
      </c>
    </row>
    <row r="4100" spans="1:2" x14ac:dyDescent="0.3">
      <c r="A4100" s="8">
        <v>37783</v>
      </c>
      <c r="B4100">
        <v>135.6</v>
      </c>
    </row>
    <row r="4101" spans="1:2" x14ac:dyDescent="0.3">
      <c r="A4101" s="8">
        <v>37782</v>
      </c>
      <c r="B4101">
        <v>148.19999999999999</v>
      </c>
    </row>
    <row r="4102" spans="1:2" x14ac:dyDescent="0.3">
      <c r="A4102" s="8">
        <v>37781</v>
      </c>
      <c r="B4102">
        <v>138.30000000000001</v>
      </c>
    </row>
    <row r="4103" spans="1:2" x14ac:dyDescent="0.3">
      <c r="A4103" s="8">
        <v>37778</v>
      </c>
      <c r="B4103">
        <v>142</v>
      </c>
    </row>
    <row r="4104" spans="1:2" x14ac:dyDescent="0.3">
      <c r="A4104" s="8">
        <v>37777</v>
      </c>
      <c r="B4104">
        <v>174.6</v>
      </c>
    </row>
    <row r="4105" spans="1:2" x14ac:dyDescent="0.3">
      <c r="A4105" s="8">
        <v>37776</v>
      </c>
      <c r="B4105">
        <v>173.9</v>
      </c>
    </row>
    <row r="4106" spans="1:2" x14ac:dyDescent="0.3">
      <c r="A4106" s="8">
        <v>37775</v>
      </c>
      <c r="B4106">
        <v>189.1</v>
      </c>
    </row>
    <row r="4107" spans="1:2" x14ac:dyDescent="0.3">
      <c r="A4107" s="8">
        <v>37774</v>
      </c>
      <c r="B4107">
        <v>180.2</v>
      </c>
    </row>
    <row r="4108" spans="1:2" x14ac:dyDescent="0.3">
      <c r="A4108" s="8">
        <v>37771</v>
      </c>
      <c r="B4108">
        <v>174.1</v>
      </c>
    </row>
    <row r="4109" spans="1:2" x14ac:dyDescent="0.3">
      <c r="A4109" s="8">
        <v>37770</v>
      </c>
      <c r="B4109">
        <v>161.69999999999999</v>
      </c>
    </row>
    <row r="4110" spans="1:2" x14ac:dyDescent="0.3">
      <c r="A4110" s="8">
        <v>37769</v>
      </c>
      <c r="B4110">
        <v>138.9</v>
      </c>
    </row>
    <row r="4111" spans="1:2" x14ac:dyDescent="0.3">
      <c r="A4111" s="8">
        <v>37768</v>
      </c>
      <c r="B4111">
        <v>124.8</v>
      </c>
    </row>
    <row r="4112" spans="1:2" x14ac:dyDescent="0.3">
      <c r="A4112" s="8">
        <v>37767</v>
      </c>
      <c r="B4112">
        <v>124.1</v>
      </c>
    </row>
    <row r="4113" spans="1:2" x14ac:dyDescent="0.3">
      <c r="A4113" s="8">
        <v>37764</v>
      </c>
      <c r="B4113">
        <v>150.80000000000001</v>
      </c>
    </row>
    <row r="4114" spans="1:2" x14ac:dyDescent="0.3">
      <c r="A4114" s="8">
        <v>37763</v>
      </c>
      <c r="B4114">
        <v>130</v>
      </c>
    </row>
    <row r="4115" spans="1:2" x14ac:dyDescent="0.3">
      <c r="A4115" s="8">
        <v>37762</v>
      </c>
      <c r="B4115">
        <v>112.8</v>
      </c>
    </row>
    <row r="4116" spans="1:2" x14ac:dyDescent="0.3">
      <c r="A4116" s="8">
        <v>37761</v>
      </c>
      <c r="B4116">
        <v>110.5</v>
      </c>
    </row>
    <row r="4117" spans="1:2" x14ac:dyDescent="0.3">
      <c r="A4117" s="8">
        <v>37760</v>
      </c>
      <c r="B4117">
        <v>104.2</v>
      </c>
    </row>
    <row r="4118" spans="1:2" x14ac:dyDescent="0.3">
      <c r="A4118" s="8">
        <v>37757</v>
      </c>
      <c r="B4118">
        <v>98</v>
      </c>
    </row>
    <row r="4119" spans="1:2" x14ac:dyDescent="0.3">
      <c r="A4119" s="8">
        <v>37756</v>
      </c>
      <c r="B4119">
        <v>98.6</v>
      </c>
    </row>
    <row r="4120" spans="1:2" x14ac:dyDescent="0.3">
      <c r="A4120" s="8">
        <v>37755</v>
      </c>
      <c r="B4120">
        <v>101.5</v>
      </c>
    </row>
    <row r="4121" spans="1:2" x14ac:dyDescent="0.3">
      <c r="A4121" s="8">
        <v>37754</v>
      </c>
      <c r="B4121">
        <v>108.8</v>
      </c>
    </row>
    <row r="4122" spans="1:2" x14ac:dyDescent="0.3">
      <c r="A4122" s="8">
        <v>37753</v>
      </c>
      <c r="B4122">
        <v>105.4</v>
      </c>
    </row>
    <row r="4123" spans="1:2" x14ac:dyDescent="0.3">
      <c r="A4123" s="8">
        <v>37749</v>
      </c>
      <c r="B4123">
        <v>120.2</v>
      </c>
    </row>
    <row r="4124" spans="1:2" x14ac:dyDescent="0.3">
      <c r="A4124" s="8">
        <v>37748</v>
      </c>
      <c r="B4124">
        <v>123.7</v>
      </c>
    </row>
    <row r="4125" spans="1:2" x14ac:dyDescent="0.3">
      <c r="A4125" s="8">
        <v>37747</v>
      </c>
      <c r="B4125">
        <v>130.4</v>
      </c>
    </row>
    <row r="4126" spans="1:2" x14ac:dyDescent="0.3">
      <c r="A4126" s="8">
        <v>37746</v>
      </c>
      <c r="B4126">
        <v>145.19999999999999</v>
      </c>
    </row>
    <row r="4127" spans="1:2" x14ac:dyDescent="0.3">
      <c r="A4127" s="8">
        <v>37741</v>
      </c>
      <c r="B4127">
        <v>127.8</v>
      </c>
    </row>
    <row r="4128" spans="1:2" x14ac:dyDescent="0.3">
      <c r="A4128" s="8">
        <v>37740</v>
      </c>
      <c r="B4128">
        <v>87.5</v>
      </c>
    </row>
    <row r="4129" spans="1:2" x14ac:dyDescent="0.3">
      <c r="A4129" s="8">
        <v>37739</v>
      </c>
      <c r="B4129">
        <v>87.8</v>
      </c>
    </row>
    <row r="4130" spans="1:2" x14ac:dyDescent="0.3">
      <c r="A4130" s="8">
        <v>37736</v>
      </c>
      <c r="B4130">
        <v>105.1</v>
      </c>
    </row>
    <row r="4131" spans="1:2" x14ac:dyDescent="0.3">
      <c r="A4131" s="8">
        <v>37735</v>
      </c>
      <c r="B4131">
        <v>105.1</v>
      </c>
    </row>
    <row r="4132" spans="1:2" x14ac:dyDescent="0.3">
      <c r="A4132" s="8">
        <v>37734</v>
      </c>
      <c r="B4132">
        <v>103.7</v>
      </c>
    </row>
    <row r="4133" spans="1:2" x14ac:dyDescent="0.3">
      <c r="A4133" s="8">
        <v>37733</v>
      </c>
      <c r="B4133">
        <v>92.1</v>
      </c>
    </row>
    <row r="4134" spans="1:2" x14ac:dyDescent="0.3">
      <c r="A4134" s="8">
        <v>37732</v>
      </c>
      <c r="B4134">
        <v>96.5</v>
      </c>
    </row>
    <row r="4135" spans="1:2" x14ac:dyDescent="0.3">
      <c r="A4135" s="8">
        <v>37729</v>
      </c>
      <c r="B4135">
        <v>102.6</v>
      </c>
    </row>
    <row r="4136" spans="1:2" x14ac:dyDescent="0.3">
      <c r="A4136" s="8">
        <v>37728</v>
      </c>
      <c r="B4136">
        <v>102</v>
      </c>
    </row>
    <row r="4137" spans="1:2" x14ac:dyDescent="0.3">
      <c r="A4137" s="8">
        <v>37727</v>
      </c>
      <c r="B4137">
        <v>105.5</v>
      </c>
    </row>
    <row r="4138" spans="1:2" x14ac:dyDescent="0.3">
      <c r="A4138" s="8">
        <v>37726</v>
      </c>
      <c r="B4138">
        <v>97.3</v>
      </c>
    </row>
    <row r="4139" spans="1:2" x14ac:dyDescent="0.3">
      <c r="A4139" s="8">
        <v>37725</v>
      </c>
      <c r="B4139">
        <v>91.1</v>
      </c>
    </row>
    <row r="4140" spans="1:2" x14ac:dyDescent="0.3">
      <c r="A4140" s="8">
        <v>37722</v>
      </c>
      <c r="B4140">
        <v>98</v>
      </c>
    </row>
    <row r="4141" spans="1:2" x14ac:dyDescent="0.3">
      <c r="A4141" s="8">
        <v>37721</v>
      </c>
      <c r="B4141">
        <v>115</v>
      </c>
    </row>
    <row r="4142" spans="1:2" x14ac:dyDescent="0.3">
      <c r="A4142" s="8">
        <v>37720</v>
      </c>
      <c r="B4142">
        <v>104.9</v>
      </c>
    </row>
    <row r="4143" spans="1:2" x14ac:dyDescent="0.3">
      <c r="A4143" s="8">
        <v>37719</v>
      </c>
      <c r="B4143">
        <v>108.4</v>
      </c>
    </row>
    <row r="4144" spans="1:2" x14ac:dyDescent="0.3">
      <c r="A4144" s="8">
        <v>37718</v>
      </c>
      <c r="B4144">
        <v>92.3</v>
      </c>
    </row>
    <row r="4145" spans="1:2" x14ac:dyDescent="0.3">
      <c r="A4145" s="8">
        <v>37715</v>
      </c>
      <c r="B4145">
        <v>101.8</v>
      </c>
    </row>
    <row r="4146" spans="1:2" x14ac:dyDescent="0.3">
      <c r="A4146" s="8">
        <v>37714</v>
      </c>
      <c r="B4146">
        <v>122.9</v>
      </c>
    </row>
    <row r="4147" spans="1:2" x14ac:dyDescent="0.3">
      <c r="A4147" s="8">
        <v>37713</v>
      </c>
      <c r="B4147">
        <v>136.9</v>
      </c>
    </row>
    <row r="4148" spans="1:2" x14ac:dyDescent="0.3">
      <c r="A4148" s="8">
        <v>37712</v>
      </c>
      <c r="B4148">
        <v>137.5</v>
      </c>
    </row>
    <row r="4149" spans="1:2" x14ac:dyDescent="0.3">
      <c r="A4149" s="8">
        <v>37711</v>
      </c>
      <c r="B4149">
        <v>108.5</v>
      </c>
    </row>
    <row r="4150" spans="1:2" x14ac:dyDescent="0.3">
      <c r="A4150" s="8">
        <v>37708</v>
      </c>
      <c r="B4150">
        <v>116</v>
      </c>
    </row>
    <row r="4151" spans="1:2" x14ac:dyDescent="0.3">
      <c r="A4151" s="8">
        <v>37707</v>
      </c>
      <c r="B4151">
        <v>91.9</v>
      </c>
    </row>
    <row r="4152" spans="1:2" x14ac:dyDescent="0.3">
      <c r="A4152" s="8">
        <v>37706</v>
      </c>
      <c r="B4152">
        <v>88.9</v>
      </c>
    </row>
    <row r="4153" spans="1:2" x14ac:dyDescent="0.3">
      <c r="A4153" s="8">
        <v>37705</v>
      </c>
      <c r="B4153">
        <v>90.6</v>
      </c>
    </row>
    <row r="4154" spans="1:2" x14ac:dyDescent="0.3">
      <c r="A4154" s="8">
        <v>37704</v>
      </c>
      <c r="B4154">
        <v>88.5</v>
      </c>
    </row>
    <row r="4155" spans="1:2" x14ac:dyDescent="0.3">
      <c r="A4155" s="8">
        <v>37701</v>
      </c>
      <c r="B4155">
        <v>90.5</v>
      </c>
    </row>
    <row r="4156" spans="1:2" x14ac:dyDescent="0.3">
      <c r="A4156" s="8">
        <v>37700</v>
      </c>
      <c r="B4156">
        <v>97</v>
      </c>
    </row>
    <row r="4157" spans="1:2" x14ac:dyDescent="0.3">
      <c r="A4157" s="8">
        <v>37699</v>
      </c>
      <c r="B4157">
        <v>103.5</v>
      </c>
    </row>
    <row r="4158" spans="1:2" x14ac:dyDescent="0.3">
      <c r="A4158" s="8">
        <v>37698</v>
      </c>
      <c r="B4158">
        <v>94.3</v>
      </c>
    </row>
    <row r="4159" spans="1:2" x14ac:dyDescent="0.3">
      <c r="A4159" s="8">
        <v>37697</v>
      </c>
      <c r="B4159">
        <v>97.2</v>
      </c>
    </row>
    <row r="4160" spans="1:2" x14ac:dyDescent="0.3">
      <c r="A4160" s="8">
        <v>37694</v>
      </c>
      <c r="B4160">
        <v>81.5</v>
      </c>
    </row>
    <row r="4161" spans="1:2" x14ac:dyDescent="0.3">
      <c r="A4161" s="8">
        <v>37693</v>
      </c>
      <c r="B4161">
        <v>92</v>
      </c>
    </row>
    <row r="4162" spans="1:2" x14ac:dyDescent="0.3">
      <c r="A4162" s="8">
        <v>37692</v>
      </c>
      <c r="B4162">
        <v>95</v>
      </c>
    </row>
    <row r="4163" spans="1:2" x14ac:dyDescent="0.3">
      <c r="A4163" s="8">
        <v>37691</v>
      </c>
      <c r="B4163">
        <v>100.9</v>
      </c>
    </row>
    <row r="4164" spans="1:2" x14ac:dyDescent="0.3">
      <c r="A4164" s="8">
        <v>37687</v>
      </c>
      <c r="B4164">
        <v>83.7</v>
      </c>
    </row>
    <row r="4165" spans="1:2" x14ac:dyDescent="0.3">
      <c r="A4165" s="8">
        <v>37686</v>
      </c>
      <c r="B4165">
        <v>88.4</v>
      </c>
    </row>
    <row r="4166" spans="1:2" x14ac:dyDescent="0.3">
      <c r="A4166" s="8">
        <v>37685</v>
      </c>
      <c r="B4166">
        <v>103.4</v>
      </c>
    </row>
    <row r="4167" spans="1:2" x14ac:dyDescent="0.3">
      <c r="A4167" s="8">
        <v>37684</v>
      </c>
      <c r="B4167">
        <v>99.1</v>
      </c>
    </row>
    <row r="4168" spans="1:2" x14ac:dyDescent="0.3">
      <c r="A4168" s="8">
        <v>37683</v>
      </c>
      <c r="B4168">
        <v>109.8</v>
      </c>
    </row>
    <row r="4169" spans="1:2" x14ac:dyDescent="0.3">
      <c r="A4169" s="8">
        <v>37680</v>
      </c>
      <c r="B4169">
        <v>98.8</v>
      </c>
    </row>
    <row r="4170" spans="1:2" x14ac:dyDescent="0.3">
      <c r="A4170" s="8">
        <v>37679</v>
      </c>
      <c r="B4170">
        <v>99.7</v>
      </c>
    </row>
    <row r="4171" spans="1:2" x14ac:dyDescent="0.3">
      <c r="A4171" s="8">
        <v>37678</v>
      </c>
      <c r="B4171">
        <v>86</v>
      </c>
    </row>
    <row r="4172" spans="1:2" x14ac:dyDescent="0.3">
      <c r="A4172" s="8">
        <v>37677</v>
      </c>
      <c r="B4172">
        <v>89.5</v>
      </c>
    </row>
    <row r="4173" spans="1:2" x14ac:dyDescent="0.3">
      <c r="A4173" s="8">
        <v>37673</v>
      </c>
      <c r="B4173">
        <v>83.9</v>
      </c>
    </row>
    <row r="4174" spans="1:2" x14ac:dyDescent="0.3">
      <c r="A4174" s="8">
        <v>37672</v>
      </c>
      <c r="B4174">
        <v>92.1</v>
      </c>
    </row>
    <row r="4175" spans="1:2" x14ac:dyDescent="0.3">
      <c r="A4175" s="8">
        <v>37671</v>
      </c>
      <c r="B4175">
        <v>103.6</v>
      </c>
    </row>
    <row r="4176" spans="1:2" x14ac:dyDescent="0.3">
      <c r="A4176" s="8">
        <v>37670</v>
      </c>
      <c r="B4176">
        <v>84.3</v>
      </c>
    </row>
    <row r="4177" spans="1:2" x14ac:dyDescent="0.3">
      <c r="A4177" s="8">
        <v>37669</v>
      </c>
      <c r="B4177">
        <v>79.8</v>
      </c>
    </row>
    <row r="4178" spans="1:2" x14ac:dyDescent="0.3">
      <c r="A4178" s="8">
        <v>37666</v>
      </c>
      <c r="B4178">
        <v>71.8</v>
      </c>
    </row>
    <row r="4179" spans="1:2" x14ac:dyDescent="0.3">
      <c r="A4179" s="8">
        <v>37665</v>
      </c>
      <c r="B4179">
        <v>80.900000000000006</v>
      </c>
    </row>
    <row r="4180" spans="1:2" x14ac:dyDescent="0.3">
      <c r="A4180" s="8">
        <v>37664</v>
      </c>
      <c r="B4180">
        <v>80.099999999999994</v>
      </c>
    </row>
    <row r="4181" spans="1:2" x14ac:dyDescent="0.3">
      <c r="A4181" s="8">
        <v>37663</v>
      </c>
      <c r="B4181">
        <v>81.099999999999994</v>
      </c>
    </row>
    <row r="4182" spans="1:2" x14ac:dyDescent="0.3">
      <c r="A4182" s="8">
        <v>37662</v>
      </c>
      <c r="B4182">
        <v>82.8</v>
      </c>
    </row>
    <row r="4183" spans="1:2" x14ac:dyDescent="0.3">
      <c r="A4183" s="8">
        <v>37659</v>
      </c>
      <c r="B4183">
        <v>83.8</v>
      </c>
    </row>
    <row r="4184" spans="1:2" x14ac:dyDescent="0.3">
      <c r="A4184" s="8">
        <v>37658</v>
      </c>
      <c r="B4184">
        <v>80</v>
      </c>
    </row>
    <row r="4185" spans="1:2" x14ac:dyDescent="0.3">
      <c r="A4185" s="8">
        <v>37657</v>
      </c>
      <c r="B4185">
        <v>91.7</v>
      </c>
    </row>
    <row r="4186" spans="1:2" x14ac:dyDescent="0.3">
      <c r="A4186" s="8">
        <v>37656</v>
      </c>
      <c r="B4186">
        <v>89.3</v>
      </c>
    </row>
    <row r="4187" spans="1:2" x14ac:dyDescent="0.3">
      <c r="A4187" s="8">
        <v>37655</v>
      </c>
      <c r="B4187">
        <v>101</v>
      </c>
    </row>
    <row r="4188" spans="1:2" x14ac:dyDescent="0.3">
      <c r="A4188" s="8">
        <v>37652</v>
      </c>
      <c r="B4188">
        <v>91.5</v>
      </c>
    </row>
    <row r="4189" spans="1:2" x14ac:dyDescent="0.3">
      <c r="A4189" s="8">
        <v>37651</v>
      </c>
      <c r="B4189">
        <v>91.9</v>
      </c>
    </row>
    <row r="4190" spans="1:2" x14ac:dyDescent="0.3">
      <c r="A4190" s="8">
        <v>37650</v>
      </c>
      <c r="B4190">
        <v>76.099999999999994</v>
      </c>
    </row>
    <row r="4191" spans="1:2" x14ac:dyDescent="0.3">
      <c r="A4191" s="8">
        <v>37649</v>
      </c>
      <c r="B4191">
        <v>75.5</v>
      </c>
    </row>
    <row r="4192" spans="1:2" x14ac:dyDescent="0.3">
      <c r="A4192" s="8">
        <v>37648</v>
      </c>
      <c r="B4192">
        <v>72</v>
      </c>
    </row>
    <row r="4193" spans="1:2" x14ac:dyDescent="0.3">
      <c r="A4193" s="8">
        <v>37645</v>
      </c>
      <c r="B4193">
        <v>72</v>
      </c>
    </row>
    <row r="4194" spans="1:2" x14ac:dyDescent="0.3">
      <c r="A4194" s="8">
        <v>37644</v>
      </c>
      <c r="B4194">
        <v>69.3</v>
      </c>
    </row>
    <row r="4195" spans="1:2" x14ac:dyDescent="0.3">
      <c r="A4195" s="8">
        <v>37643</v>
      </c>
      <c r="B4195">
        <v>76.900000000000006</v>
      </c>
    </row>
    <row r="4196" spans="1:2" x14ac:dyDescent="0.3">
      <c r="A4196" s="8">
        <v>37642</v>
      </c>
      <c r="B4196">
        <v>55.1</v>
      </c>
    </row>
    <row r="4197" spans="1:2" x14ac:dyDescent="0.3">
      <c r="A4197" s="8">
        <v>37641</v>
      </c>
      <c r="B4197">
        <v>61.7</v>
      </c>
    </row>
    <row r="4198" spans="1:2" x14ac:dyDescent="0.3">
      <c r="A4198" s="8">
        <v>37638</v>
      </c>
      <c r="B4198">
        <v>73.400000000000006</v>
      </c>
    </row>
    <row r="4199" spans="1:2" x14ac:dyDescent="0.3">
      <c r="A4199" s="8">
        <v>37637</v>
      </c>
      <c r="B4199">
        <v>60.5</v>
      </c>
    </row>
    <row r="4200" spans="1:2" x14ac:dyDescent="0.3">
      <c r="A4200" s="8">
        <v>37636</v>
      </c>
      <c r="B4200">
        <v>68.3</v>
      </c>
    </row>
    <row r="4201" spans="1:2" x14ac:dyDescent="0.3">
      <c r="A4201" s="8">
        <v>37635</v>
      </c>
      <c r="B4201">
        <v>69.900000000000006</v>
      </c>
    </row>
    <row r="4202" spans="1:2" x14ac:dyDescent="0.3">
      <c r="A4202" s="8">
        <v>37634</v>
      </c>
      <c r="B4202">
        <v>75.2</v>
      </c>
    </row>
    <row r="4203" spans="1:2" x14ac:dyDescent="0.3">
      <c r="A4203" s="8">
        <v>37631</v>
      </c>
      <c r="B4203">
        <v>82.3</v>
      </c>
    </row>
    <row r="4204" spans="1:2" x14ac:dyDescent="0.3">
      <c r="A4204" s="8">
        <v>37630</v>
      </c>
      <c r="B4204">
        <v>92.8</v>
      </c>
    </row>
    <row r="4205" spans="1:2" x14ac:dyDescent="0.3">
      <c r="A4205" s="8">
        <v>37629</v>
      </c>
      <c r="B4205">
        <v>110.4</v>
      </c>
    </row>
    <row r="4206" spans="1:2" x14ac:dyDescent="0.3">
      <c r="A4206" s="8">
        <v>37626</v>
      </c>
      <c r="B4206">
        <v>104.5</v>
      </c>
    </row>
    <row r="4207" spans="1:2" x14ac:dyDescent="0.3">
      <c r="A4207" s="8">
        <v>37625</v>
      </c>
      <c r="B4207">
        <v>169.7</v>
      </c>
    </row>
    <row r="4208" spans="1:2" x14ac:dyDescent="0.3">
      <c r="A4208" s="8">
        <v>37621</v>
      </c>
      <c r="B4208">
        <v>137.6</v>
      </c>
    </row>
    <row r="4209" spans="1:2" x14ac:dyDescent="0.3">
      <c r="A4209" s="8">
        <v>37620</v>
      </c>
      <c r="B4209">
        <v>123.7</v>
      </c>
    </row>
    <row r="4210" spans="1:2" x14ac:dyDescent="0.3">
      <c r="A4210" s="8">
        <v>37617</v>
      </c>
      <c r="B4210">
        <v>126.2</v>
      </c>
    </row>
    <row r="4211" spans="1:2" x14ac:dyDescent="0.3">
      <c r="A4211" s="8">
        <v>37616</v>
      </c>
      <c r="B4211">
        <v>140.30000000000001</v>
      </c>
    </row>
    <row r="4212" spans="1:2" x14ac:dyDescent="0.3">
      <c r="A4212" s="8">
        <v>37615</v>
      </c>
      <c r="B4212">
        <v>119.5</v>
      </c>
    </row>
    <row r="4213" spans="1:2" x14ac:dyDescent="0.3">
      <c r="A4213" s="8">
        <v>37614</v>
      </c>
      <c r="B4213">
        <v>119.9</v>
      </c>
    </row>
    <row r="4214" spans="1:2" x14ac:dyDescent="0.3">
      <c r="A4214" s="8">
        <v>37613</v>
      </c>
      <c r="B4214">
        <v>106.4</v>
      </c>
    </row>
    <row r="4215" spans="1:2" x14ac:dyDescent="0.3">
      <c r="A4215" s="8">
        <v>37610</v>
      </c>
      <c r="B4215">
        <v>112</v>
      </c>
    </row>
    <row r="4216" spans="1:2" x14ac:dyDescent="0.3">
      <c r="A4216" s="8">
        <v>37609</v>
      </c>
      <c r="B4216">
        <v>104.2</v>
      </c>
    </row>
    <row r="4217" spans="1:2" x14ac:dyDescent="0.3">
      <c r="A4217" s="8">
        <v>37608</v>
      </c>
      <c r="B4217">
        <v>107.7</v>
      </c>
    </row>
    <row r="4218" spans="1:2" x14ac:dyDescent="0.3">
      <c r="A4218" s="8">
        <v>37607</v>
      </c>
      <c r="B4218">
        <v>109.8</v>
      </c>
    </row>
    <row r="4219" spans="1:2" x14ac:dyDescent="0.3">
      <c r="A4219" s="8">
        <v>37606</v>
      </c>
      <c r="B4219">
        <v>94.1</v>
      </c>
    </row>
    <row r="4220" spans="1:2" x14ac:dyDescent="0.3">
      <c r="A4220" s="8">
        <v>37605</v>
      </c>
      <c r="B4220">
        <v>97.6</v>
      </c>
    </row>
    <row r="4221" spans="1:2" x14ac:dyDescent="0.3">
      <c r="A4221" s="8">
        <v>37601</v>
      </c>
      <c r="B4221">
        <v>93.6</v>
      </c>
    </row>
    <row r="4222" spans="1:2" x14ac:dyDescent="0.3">
      <c r="A4222" s="8">
        <v>37600</v>
      </c>
      <c r="B4222">
        <v>84.4</v>
      </c>
    </row>
    <row r="4223" spans="1:2" x14ac:dyDescent="0.3">
      <c r="A4223" s="8">
        <v>37599</v>
      </c>
      <c r="B4223">
        <v>90.6</v>
      </c>
    </row>
    <row r="4224" spans="1:2" x14ac:dyDescent="0.3">
      <c r="A4224" s="8">
        <v>37596</v>
      </c>
      <c r="B4224">
        <v>94.7</v>
      </c>
    </row>
    <row r="4225" spans="1:2" x14ac:dyDescent="0.3">
      <c r="A4225" s="8">
        <v>37595</v>
      </c>
      <c r="B4225">
        <v>93</v>
      </c>
    </row>
    <row r="4226" spans="1:2" x14ac:dyDescent="0.3">
      <c r="A4226" s="8">
        <v>37594</v>
      </c>
      <c r="B4226">
        <v>95.3</v>
      </c>
    </row>
    <row r="4227" spans="1:2" x14ac:dyDescent="0.3">
      <c r="A4227" s="8">
        <v>37593</v>
      </c>
      <c r="B4227">
        <v>102.8</v>
      </c>
    </row>
    <row r="4228" spans="1:2" x14ac:dyDescent="0.3">
      <c r="A4228" s="8">
        <v>37592</v>
      </c>
      <c r="B4228">
        <v>115.8</v>
      </c>
    </row>
    <row r="4229" spans="1:2" x14ac:dyDescent="0.3">
      <c r="A4229" s="8">
        <v>37589</v>
      </c>
      <c r="B4229">
        <v>98.7</v>
      </c>
    </row>
    <row r="4230" spans="1:2" x14ac:dyDescent="0.3">
      <c r="A4230" s="8">
        <v>37588</v>
      </c>
      <c r="B4230">
        <v>102.4</v>
      </c>
    </row>
    <row r="4231" spans="1:2" x14ac:dyDescent="0.3">
      <c r="A4231" s="8">
        <v>37587</v>
      </c>
      <c r="B4231">
        <v>94.3</v>
      </c>
    </row>
    <row r="4232" spans="1:2" x14ac:dyDescent="0.3">
      <c r="A4232" s="8">
        <v>37586</v>
      </c>
      <c r="B4232">
        <v>82.5</v>
      </c>
    </row>
    <row r="4233" spans="1:2" x14ac:dyDescent="0.3">
      <c r="A4233" s="8">
        <v>37585</v>
      </c>
      <c r="B4233">
        <v>85.6</v>
      </c>
    </row>
    <row r="4234" spans="1:2" x14ac:dyDescent="0.3">
      <c r="A4234" s="8">
        <v>37582</v>
      </c>
      <c r="B4234">
        <v>86.8</v>
      </c>
    </row>
    <row r="4235" spans="1:2" x14ac:dyDescent="0.3">
      <c r="A4235" s="8">
        <v>37581</v>
      </c>
      <c r="B4235">
        <v>82.9</v>
      </c>
    </row>
    <row r="4236" spans="1:2" x14ac:dyDescent="0.3">
      <c r="A4236" s="8">
        <v>37580</v>
      </c>
      <c r="B4236">
        <v>100.5</v>
      </c>
    </row>
    <row r="4237" spans="1:2" x14ac:dyDescent="0.3">
      <c r="A4237" s="8">
        <v>37579</v>
      </c>
      <c r="B4237">
        <v>97.5</v>
      </c>
    </row>
    <row r="4238" spans="1:2" x14ac:dyDescent="0.3">
      <c r="A4238" s="8">
        <v>37578</v>
      </c>
      <c r="B4238">
        <v>84.6</v>
      </c>
    </row>
    <row r="4239" spans="1:2" x14ac:dyDescent="0.3">
      <c r="A4239" s="8">
        <v>37575</v>
      </c>
      <c r="B4239">
        <v>80.900000000000006</v>
      </c>
    </row>
    <row r="4240" spans="1:2" x14ac:dyDescent="0.3">
      <c r="A4240" s="8">
        <v>37574</v>
      </c>
      <c r="B4240">
        <v>85.1</v>
      </c>
    </row>
    <row r="4241" spans="1:2" x14ac:dyDescent="0.3">
      <c r="A4241" s="8">
        <v>37573</v>
      </c>
      <c r="B4241">
        <v>83.8</v>
      </c>
    </row>
    <row r="4242" spans="1:2" x14ac:dyDescent="0.3">
      <c r="A4242" s="8">
        <v>37572</v>
      </c>
      <c r="B4242">
        <v>82</v>
      </c>
    </row>
    <row r="4243" spans="1:2" x14ac:dyDescent="0.3">
      <c r="A4243" s="8">
        <v>37571</v>
      </c>
      <c r="B4243">
        <v>87.2</v>
      </c>
    </row>
    <row r="4244" spans="1:2" x14ac:dyDescent="0.3">
      <c r="A4244" s="8">
        <v>37570</v>
      </c>
      <c r="B4244">
        <v>78.2</v>
      </c>
    </row>
    <row r="4245" spans="1:2" x14ac:dyDescent="0.3">
      <c r="A4245" s="8">
        <v>37566</v>
      </c>
      <c r="B4245">
        <v>82.2</v>
      </c>
    </row>
    <row r="4246" spans="1:2" x14ac:dyDescent="0.3">
      <c r="A4246" s="8">
        <v>37565</v>
      </c>
      <c r="B4246">
        <v>88.6</v>
      </c>
    </row>
    <row r="4247" spans="1:2" x14ac:dyDescent="0.3">
      <c r="A4247" s="8">
        <v>37564</v>
      </c>
      <c r="B4247">
        <v>87.4</v>
      </c>
    </row>
    <row r="4248" spans="1:2" x14ac:dyDescent="0.3">
      <c r="A4248" s="8">
        <v>37561</v>
      </c>
      <c r="B4248">
        <v>103.3</v>
      </c>
    </row>
    <row r="4249" spans="1:2" x14ac:dyDescent="0.3">
      <c r="A4249" s="8">
        <v>37560</v>
      </c>
      <c r="B4249">
        <v>86.3</v>
      </c>
    </row>
    <row r="4250" spans="1:2" x14ac:dyDescent="0.3">
      <c r="A4250" s="8">
        <v>37559</v>
      </c>
      <c r="B4250">
        <v>84.9</v>
      </c>
    </row>
    <row r="4251" spans="1:2" x14ac:dyDescent="0.3">
      <c r="A4251" s="8">
        <v>37558</v>
      </c>
      <c r="B4251">
        <v>64.3</v>
      </c>
    </row>
    <row r="4252" spans="1:2" x14ac:dyDescent="0.3">
      <c r="A4252" s="8">
        <v>37557</v>
      </c>
      <c r="B4252">
        <v>77.2</v>
      </c>
    </row>
    <row r="4253" spans="1:2" x14ac:dyDescent="0.3">
      <c r="A4253" s="8">
        <v>37554</v>
      </c>
      <c r="B4253">
        <v>85.8</v>
      </c>
    </row>
    <row r="4254" spans="1:2" x14ac:dyDescent="0.3">
      <c r="A4254" s="8">
        <v>37553</v>
      </c>
      <c r="B4254">
        <v>80.3</v>
      </c>
    </row>
    <row r="4255" spans="1:2" x14ac:dyDescent="0.3">
      <c r="A4255" s="8">
        <v>37552</v>
      </c>
      <c r="B4255">
        <v>79.5</v>
      </c>
    </row>
    <row r="4256" spans="1:2" x14ac:dyDescent="0.3">
      <c r="A4256" s="8">
        <v>37551</v>
      </c>
      <c r="B4256">
        <v>69.099999999999994</v>
      </c>
    </row>
    <row r="4257" spans="1:2" x14ac:dyDescent="0.3">
      <c r="A4257" s="8">
        <v>37550</v>
      </c>
      <c r="B4257">
        <v>75.7</v>
      </c>
    </row>
    <row r="4258" spans="1:2" x14ac:dyDescent="0.3">
      <c r="A4258" s="8">
        <v>37547</v>
      </c>
      <c r="B4258">
        <v>74.599999999999994</v>
      </c>
    </row>
    <row r="4259" spans="1:2" x14ac:dyDescent="0.3">
      <c r="A4259" s="8">
        <v>37546</v>
      </c>
      <c r="B4259">
        <v>73</v>
      </c>
    </row>
    <row r="4260" spans="1:2" x14ac:dyDescent="0.3">
      <c r="A4260" s="8">
        <v>37545</v>
      </c>
      <c r="B4260">
        <v>78.900000000000006</v>
      </c>
    </row>
    <row r="4261" spans="1:2" x14ac:dyDescent="0.3">
      <c r="A4261" s="8">
        <v>37544</v>
      </c>
      <c r="B4261">
        <v>73.2</v>
      </c>
    </row>
    <row r="4262" spans="1:2" x14ac:dyDescent="0.3">
      <c r="A4262" s="8">
        <v>37543</v>
      </c>
      <c r="B4262">
        <v>76</v>
      </c>
    </row>
    <row r="4263" spans="1:2" x14ac:dyDescent="0.3">
      <c r="A4263" s="8">
        <v>37540</v>
      </c>
      <c r="B4263">
        <v>76.3</v>
      </c>
    </row>
    <row r="4264" spans="1:2" x14ac:dyDescent="0.3">
      <c r="A4264" s="8">
        <v>37539</v>
      </c>
      <c r="B4264">
        <v>78.900000000000006</v>
      </c>
    </row>
    <row r="4265" spans="1:2" x14ac:dyDescent="0.3">
      <c r="A4265" s="8">
        <v>37538</v>
      </c>
      <c r="B4265">
        <v>84.4</v>
      </c>
    </row>
    <row r="4266" spans="1:2" x14ac:dyDescent="0.3">
      <c r="A4266" s="8">
        <v>37537</v>
      </c>
      <c r="B4266">
        <v>79</v>
      </c>
    </row>
    <row r="4267" spans="1:2" x14ac:dyDescent="0.3">
      <c r="A4267" s="8">
        <v>37536</v>
      </c>
      <c r="B4267">
        <v>79.3</v>
      </c>
    </row>
    <row r="4268" spans="1:2" x14ac:dyDescent="0.3">
      <c r="A4268" s="8">
        <v>37533</v>
      </c>
      <c r="B4268">
        <v>79.3</v>
      </c>
    </row>
    <row r="4269" spans="1:2" x14ac:dyDescent="0.3">
      <c r="A4269" s="8">
        <v>37532</v>
      </c>
      <c r="B4269">
        <v>89.3</v>
      </c>
    </row>
    <row r="4270" spans="1:2" x14ac:dyDescent="0.3">
      <c r="A4270" s="8">
        <v>37531</v>
      </c>
      <c r="B4270">
        <v>96.6</v>
      </c>
    </row>
    <row r="4271" spans="1:2" x14ac:dyDescent="0.3">
      <c r="A4271" s="8">
        <v>37530</v>
      </c>
      <c r="B4271">
        <v>107.1</v>
      </c>
    </row>
    <row r="4272" spans="1:2" x14ac:dyDescent="0.3">
      <c r="A4272" s="8">
        <v>37529</v>
      </c>
      <c r="B4272">
        <v>81.3</v>
      </c>
    </row>
    <row r="4273" spans="1:2" x14ac:dyDescent="0.3">
      <c r="A4273" s="8">
        <v>37526</v>
      </c>
      <c r="B4273">
        <v>83.4</v>
      </c>
    </row>
    <row r="4274" spans="1:2" x14ac:dyDescent="0.3">
      <c r="A4274" s="8">
        <v>37525</v>
      </c>
      <c r="B4274">
        <v>79.400000000000006</v>
      </c>
    </row>
    <row r="4275" spans="1:2" x14ac:dyDescent="0.3">
      <c r="A4275" s="8">
        <v>37524</v>
      </c>
      <c r="B4275">
        <v>83.1</v>
      </c>
    </row>
    <row r="4276" spans="1:2" x14ac:dyDescent="0.3">
      <c r="A4276" s="8">
        <v>37523</v>
      </c>
      <c r="B4276">
        <v>76.900000000000006</v>
      </c>
    </row>
    <row r="4277" spans="1:2" x14ac:dyDescent="0.3">
      <c r="A4277" s="8">
        <v>37522</v>
      </c>
      <c r="B4277">
        <v>69.3</v>
      </c>
    </row>
    <row r="4278" spans="1:2" x14ac:dyDescent="0.3">
      <c r="A4278" s="8">
        <v>37519</v>
      </c>
      <c r="B4278">
        <v>82.2</v>
      </c>
    </row>
    <row r="4279" spans="1:2" x14ac:dyDescent="0.3">
      <c r="A4279" s="8">
        <v>37518</v>
      </c>
      <c r="B4279">
        <v>81.2</v>
      </c>
    </row>
    <row r="4280" spans="1:2" x14ac:dyDescent="0.3">
      <c r="A4280" s="8">
        <v>37517</v>
      </c>
      <c r="B4280">
        <v>71.400000000000006</v>
      </c>
    </row>
    <row r="4281" spans="1:2" x14ac:dyDescent="0.3">
      <c r="A4281" s="8">
        <v>37516</v>
      </c>
      <c r="B4281">
        <v>71.8</v>
      </c>
    </row>
    <row r="4282" spans="1:2" x14ac:dyDescent="0.3">
      <c r="A4282" s="8">
        <v>37515</v>
      </c>
      <c r="B4282">
        <v>67.3</v>
      </c>
    </row>
    <row r="4283" spans="1:2" x14ac:dyDescent="0.3">
      <c r="A4283" s="8">
        <v>37512</v>
      </c>
      <c r="B4283">
        <v>75.2</v>
      </c>
    </row>
    <row r="4284" spans="1:2" x14ac:dyDescent="0.3">
      <c r="A4284" s="8">
        <v>37511</v>
      </c>
      <c r="B4284">
        <v>81.400000000000006</v>
      </c>
    </row>
    <row r="4285" spans="1:2" x14ac:dyDescent="0.3">
      <c r="A4285" s="8">
        <v>37510</v>
      </c>
      <c r="B4285">
        <v>80.3</v>
      </c>
    </row>
    <row r="4286" spans="1:2" x14ac:dyDescent="0.3">
      <c r="A4286" s="8">
        <v>37509</v>
      </c>
      <c r="B4286">
        <v>73</v>
      </c>
    </row>
    <row r="4287" spans="1:2" x14ac:dyDescent="0.3">
      <c r="A4287" s="8">
        <v>37508</v>
      </c>
      <c r="B4287">
        <v>75.3</v>
      </c>
    </row>
    <row r="4288" spans="1:2" x14ac:dyDescent="0.3">
      <c r="A4288" s="8">
        <v>37505</v>
      </c>
      <c r="B4288">
        <v>74</v>
      </c>
    </row>
    <row r="4289" spans="1:2" x14ac:dyDescent="0.3">
      <c r="A4289" s="8">
        <v>37504</v>
      </c>
      <c r="B4289">
        <v>81.400000000000006</v>
      </c>
    </row>
    <row r="4290" spans="1:2" x14ac:dyDescent="0.3">
      <c r="A4290" s="8">
        <v>37503</v>
      </c>
      <c r="B4290">
        <v>83.9</v>
      </c>
    </row>
    <row r="4291" spans="1:2" x14ac:dyDescent="0.3">
      <c r="A4291" s="8">
        <v>37502</v>
      </c>
      <c r="B4291">
        <v>97</v>
      </c>
    </row>
    <row r="4292" spans="1:2" x14ac:dyDescent="0.3">
      <c r="A4292" s="8">
        <v>37501</v>
      </c>
      <c r="B4292">
        <v>94.1</v>
      </c>
    </row>
    <row r="4293" spans="1:2" x14ac:dyDescent="0.3">
      <c r="A4293" s="8">
        <v>37498</v>
      </c>
      <c r="B4293">
        <v>93.8</v>
      </c>
    </row>
    <row r="4294" spans="1:2" x14ac:dyDescent="0.3">
      <c r="A4294" s="8">
        <v>37497</v>
      </c>
      <c r="B4294">
        <v>80.7</v>
      </c>
    </row>
    <row r="4295" spans="1:2" x14ac:dyDescent="0.3">
      <c r="A4295" s="8">
        <v>37496</v>
      </c>
      <c r="B4295">
        <v>88.9</v>
      </c>
    </row>
    <row r="4296" spans="1:2" x14ac:dyDescent="0.3">
      <c r="A4296" s="8">
        <v>37495</v>
      </c>
      <c r="B4296">
        <v>77</v>
      </c>
    </row>
    <row r="4297" spans="1:2" x14ac:dyDescent="0.3">
      <c r="A4297" s="8">
        <v>37494</v>
      </c>
      <c r="B4297">
        <v>86.1</v>
      </c>
    </row>
    <row r="4298" spans="1:2" x14ac:dyDescent="0.3">
      <c r="A4298" s="8">
        <v>37491</v>
      </c>
      <c r="B4298">
        <v>80.400000000000006</v>
      </c>
    </row>
    <row r="4299" spans="1:2" x14ac:dyDescent="0.3">
      <c r="A4299" s="8">
        <v>37490</v>
      </c>
      <c r="B4299">
        <v>81.5</v>
      </c>
    </row>
    <row r="4300" spans="1:2" x14ac:dyDescent="0.3">
      <c r="A4300" s="8">
        <v>37489</v>
      </c>
      <c r="B4300">
        <v>77.099999999999994</v>
      </c>
    </row>
    <row r="4301" spans="1:2" x14ac:dyDescent="0.3">
      <c r="A4301" s="8">
        <v>37488</v>
      </c>
      <c r="B4301">
        <v>82.6</v>
      </c>
    </row>
    <row r="4302" spans="1:2" x14ac:dyDescent="0.3">
      <c r="A4302" s="8">
        <v>37487</v>
      </c>
      <c r="B4302">
        <v>77</v>
      </c>
    </row>
    <row r="4303" spans="1:2" x14ac:dyDescent="0.3">
      <c r="A4303" s="8">
        <v>37484</v>
      </c>
      <c r="B4303">
        <v>75.7</v>
      </c>
    </row>
    <row r="4304" spans="1:2" x14ac:dyDescent="0.3">
      <c r="A4304" s="8">
        <v>37483</v>
      </c>
      <c r="B4304">
        <v>72.5</v>
      </c>
    </row>
    <row r="4305" spans="1:2" x14ac:dyDescent="0.3">
      <c r="A4305" s="8">
        <v>37482</v>
      </c>
      <c r="B4305">
        <v>70.8</v>
      </c>
    </row>
    <row r="4306" spans="1:2" x14ac:dyDescent="0.3">
      <c r="A4306" s="8">
        <v>37481</v>
      </c>
      <c r="B4306">
        <v>70.8</v>
      </c>
    </row>
    <row r="4307" spans="1:2" x14ac:dyDescent="0.3">
      <c r="A4307" s="8">
        <v>37480</v>
      </c>
      <c r="B4307">
        <v>73.400000000000006</v>
      </c>
    </row>
    <row r="4308" spans="1:2" x14ac:dyDescent="0.3">
      <c r="A4308" s="8">
        <v>37477</v>
      </c>
      <c r="B4308">
        <v>77.2</v>
      </c>
    </row>
    <row r="4309" spans="1:2" x14ac:dyDescent="0.3">
      <c r="A4309" s="8">
        <v>37476</v>
      </c>
      <c r="B4309">
        <v>73.900000000000006</v>
      </c>
    </row>
    <row r="4310" spans="1:2" x14ac:dyDescent="0.3">
      <c r="A4310" s="8">
        <v>37475</v>
      </c>
      <c r="B4310">
        <v>72.8</v>
      </c>
    </row>
    <row r="4311" spans="1:2" x14ac:dyDescent="0.3">
      <c r="A4311" s="8">
        <v>37474</v>
      </c>
      <c r="B4311">
        <v>69.400000000000006</v>
      </c>
    </row>
    <row r="4312" spans="1:2" x14ac:dyDescent="0.3">
      <c r="A4312" s="8">
        <v>37473</v>
      </c>
      <c r="B4312">
        <v>69.2</v>
      </c>
    </row>
    <row r="4313" spans="1:2" x14ac:dyDescent="0.3">
      <c r="A4313" s="8">
        <v>37470</v>
      </c>
      <c r="B4313">
        <v>80.900000000000006</v>
      </c>
    </row>
    <row r="4314" spans="1:2" x14ac:dyDescent="0.3">
      <c r="A4314" s="8">
        <v>37469</v>
      </c>
      <c r="B4314">
        <v>92.6</v>
      </c>
    </row>
    <row r="4315" spans="1:2" x14ac:dyDescent="0.3">
      <c r="A4315" s="8">
        <v>37468</v>
      </c>
      <c r="B4315">
        <v>73.400000000000006</v>
      </c>
    </row>
    <row r="4316" spans="1:2" x14ac:dyDescent="0.3">
      <c r="A4316" s="8">
        <v>37467</v>
      </c>
      <c r="B4316">
        <v>64.5</v>
      </c>
    </row>
    <row r="4317" spans="1:2" x14ac:dyDescent="0.3">
      <c r="A4317" s="8">
        <v>37466</v>
      </c>
      <c r="B4317">
        <v>70.5</v>
      </c>
    </row>
    <row r="4318" spans="1:2" x14ac:dyDescent="0.3">
      <c r="A4318" s="8">
        <v>37463</v>
      </c>
      <c r="B4318">
        <v>74.3</v>
      </c>
    </row>
    <row r="4319" spans="1:2" x14ac:dyDescent="0.3">
      <c r="A4319" s="8">
        <v>37462</v>
      </c>
      <c r="B4319">
        <v>80.400000000000006</v>
      </c>
    </row>
    <row r="4320" spans="1:2" x14ac:dyDescent="0.3">
      <c r="A4320" s="8">
        <v>37461</v>
      </c>
      <c r="B4320">
        <v>64.5</v>
      </c>
    </row>
    <row r="4321" spans="1:2" x14ac:dyDescent="0.3">
      <c r="A4321" s="8">
        <v>37460</v>
      </c>
      <c r="B4321">
        <v>64.900000000000006</v>
      </c>
    </row>
    <row r="4322" spans="1:2" x14ac:dyDescent="0.3">
      <c r="A4322" s="8">
        <v>37459</v>
      </c>
      <c r="B4322">
        <v>70.599999999999994</v>
      </c>
    </row>
    <row r="4323" spans="1:2" x14ac:dyDescent="0.3">
      <c r="A4323" s="8">
        <v>37456</v>
      </c>
      <c r="B4323">
        <v>75.400000000000006</v>
      </c>
    </row>
    <row r="4324" spans="1:2" x14ac:dyDescent="0.3">
      <c r="A4324" s="8">
        <v>37455</v>
      </c>
      <c r="B4324">
        <v>75.400000000000006</v>
      </c>
    </row>
    <row r="4325" spans="1:2" x14ac:dyDescent="0.3">
      <c r="A4325" s="8">
        <v>37454</v>
      </c>
      <c r="B4325">
        <v>70.3</v>
      </c>
    </row>
    <row r="4326" spans="1:2" x14ac:dyDescent="0.3">
      <c r="A4326" s="8">
        <v>37453</v>
      </c>
      <c r="B4326">
        <v>58.6</v>
      </c>
    </row>
    <row r="4327" spans="1:2" x14ac:dyDescent="0.3">
      <c r="A4327" s="8">
        <v>37452</v>
      </c>
      <c r="B4327">
        <v>64.7</v>
      </c>
    </row>
    <row r="4328" spans="1:2" x14ac:dyDescent="0.3">
      <c r="A4328" s="8">
        <v>37449</v>
      </c>
      <c r="B4328">
        <v>73.5</v>
      </c>
    </row>
    <row r="4329" spans="1:2" x14ac:dyDescent="0.3">
      <c r="A4329" s="8">
        <v>37448</v>
      </c>
      <c r="B4329">
        <v>76</v>
      </c>
    </row>
    <row r="4330" spans="1:2" x14ac:dyDescent="0.3">
      <c r="A4330" s="8">
        <v>37447</v>
      </c>
      <c r="B4330">
        <v>78.8</v>
      </c>
    </row>
    <row r="4331" spans="1:2" x14ac:dyDescent="0.3">
      <c r="A4331" s="8">
        <v>37446</v>
      </c>
      <c r="B4331">
        <v>76.8</v>
      </c>
    </row>
    <row r="4332" spans="1:2" x14ac:dyDescent="0.3">
      <c r="A4332" s="8">
        <v>37445</v>
      </c>
      <c r="B4332">
        <v>75.3</v>
      </c>
    </row>
    <row r="4333" spans="1:2" x14ac:dyDescent="0.3">
      <c r="A4333" s="8">
        <v>37442</v>
      </c>
      <c r="B4333">
        <v>79.599999999999994</v>
      </c>
    </row>
    <row r="4334" spans="1:2" x14ac:dyDescent="0.3">
      <c r="A4334" s="8">
        <v>37441</v>
      </c>
      <c r="B4334">
        <v>80.599999999999994</v>
      </c>
    </row>
    <row r="4335" spans="1:2" x14ac:dyDescent="0.3">
      <c r="A4335" s="8">
        <v>37440</v>
      </c>
      <c r="B4335">
        <v>84.3</v>
      </c>
    </row>
    <row r="4336" spans="1:2" x14ac:dyDescent="0.3">
      <c r="A4336" s="8">
        <v>37439</v>
      </c>
      <c r="B4336">
        <v>98.5</v>
      </c>
    </row>
    <row r="4337" spans="1:2" x14ac:dyDescent="0.3">
      <c r="A4337" s="8">
        <v>37438</v>
      </c>
      <c r="B4337">
        <v>100.9</v>
      </c>
    </row>
    <row r="4338" spans="1:2" x14ac:dyDescent="0.3">
      <c r="A4338" s="8">
        <v>37435</v>
      </c>
      <c r="B4338">
        <v>87.7</v>
      </c>
    </row>
    <row r="4339" spans="1:2" x14ac:dyDescent="0.3">
      <c r="A4339" s="8">
        <v>37434</v>
      </c>
      <c r="B4339">
        <v>82.8</v>
      </c>
    </row>
    <row r="4340" spans="1:2" x14ac:dyDescent="0.3">
      <c r="A4340" s="8">
        <v>37433</v>
      </c>
      <c r="B4340">
        <v>81</v>
      </c>
    </row>
    <row r="4341" spans="1:2" x14ac:dyDescent="0.3">
      <c r="A4341" s="8">
        <v>37432</v>
      </c>
      <c r="B4341">
        <v>81</v>
      </c>
    </row>
    <row r="4342" spans="1:2" x14ac:dyDescent="0.3">
      <c r="A4342" s="8">
        <v>37431</v>
      </c>
      <c r="B4342">
        <v>77.2</v>
      </c>
    </row>
    <row r="4343" spans="1:2" x14ac:dyDescent="0.3">
      <c r="A4343" s="8">
        <v>37428</v>
      </c>
      <c r="B4343">
        <v>77.2</v>
      </c>
    </row>
    <row r="4344" spans="1:2" x14ac:dyDescent="0.3">
      <c r="A4344" s="8">
        <v>37427</v>
      </c>
      <c r="B4344">
        <v>84.4</v>
      </c>
    </row>
    <row r="4345" spans="1:2" x14ac:dyDescent="0.3">
      <c r="A4345" s="8">
        <v>37426</v>
      </c>
      <c r="B4345">
        <v>82</v>
      </c>
    </row>
    <row r="4346" spans="1:2" x14ac:dyDescent="0.3">
      <c r="A4346" s="8">
        <v>37425</v>
      </c>
      <c r="B4346">
        <v>81.5</v>
      </c>
    </row>
    <row r="4347" spans="1:2" x14ac:dyDescent="0.3">
      <c r="A4347" s="8">
        <v>37424</v>
      </c>
      <c r="B4347">
        <v>71</v>
      </c>
    </row>
    <row r="4348" spans="1:2" x14ac:dyDescent="0.3">
      <c r="A4348" s="8">
        <v>37421</v>
      </c>
      <c r="B4348">
        <v>76.900000000000006</v>
      </c>
    </row>
    <row r="4349" spans="1:2" x14ac:dyDescent="0.3">
      <c r="A4349" s="8">
        <v>37420</v>
      </c>
      <c r="B4349">
        <v>72.900000000000006</v>
      </c>
    </row>
    <row r="4350" spans="1:2" x14ac:dyDescent="0.3">
      <c r="A4350" s="8">
        <v>37418</v>
      </c>
      <c r="B4350">
        <v>72.5</v>
      </c>
    </row>
    <row r="4351" spans="1:2" x14ac:dyDescent="0.3">
      <c r="A4351" s="8">
        <v>37417</v>
      </c>
      <c r="B4351">
        <v>81.2</v>
      </c>
    </row>
    <row r="4352" spans="1:2" x14ac:dyDescent="0.3">
      <c r="A4352" s="8">
        <v>37414</v>
      </c>
      <c r="B4352">
        <v>84.1</v>
      </c>
    </row>
    <row r="4353" spans="1:2" x14ac:dyDescent="0.3">
      <c r="A4353" s="8">
        <v>37413</v>
      </c>
      <c r="B4353">
        <v>88.3</v>
      </c>
    </row>
    <row r="4354" spans="1:2" x14ac:dyDescent="0.3">
      <c r="A4354" s="8">
        <v>37412</v>
      </c>
      <c r="B4354">
        <v>92.5</v>
      </c>
    </row>
    <row r="4355" spans="1:2" x14ac:dyDescent="0.3">
      <c r="A4355" s="8">
        <v>37411</v>
      </c>
      <c r="B4355">
        <v>88.9</v>
      </c>
    </row>
    <row r="4356" spans="1:2" x14ac:dyDescent="0.3">
      <c r="A4356" s="8">
        <v>37410</v>
      </c>
      <c r="B4356">
        <v>104.8</v>
      </c>
    </row>
    <row r="4357" spans="1:2" x14ac:dyDescent="0.3">
      <c r="A4357" s="8">
        <v>37407</v>
      </c>
      <c r="B4357">
        <v>97.6</v>
      </c>
    </row>
    <row r="4358" spans="1:2" x14ac:dyDescent="0.3">
      <c r="A4358" s="8">
        <v>37406</v>
      </c>
      <c r="B4358">
        <v>92.9</v>
      </c>
    </row>
    <row r="4359" spans="1:2" x14ac:dyDescent="0.3">
      <c r="A4359" s="8">
        <v>37405</v>
      </c>
      <c r="B4359">
        <v>87.9</v>
      </c>
    </row>
    <row r="4360" spans="1:2" x14ac:dyDescent="0.3">
      <c r="A4360" s="8">
        <v>37404</v>
      </c>
      <c r="B4360">
        <v>85.9</v>
      </c>
    </row>
    <row r="4361" spans="1:2" x14ac:dyDescent="0.3">
      <c r="A4361" s="8">
        <v>37403</v>
      </c>
      <c r="B4361">
        <v>87.8</v>
      </c>
    </row>
    <row r="4362" spans="1:2" x14ac:dyDescent="0.3">
      <c r="A4362" s="8">
        <v>37400</v>
      </c>
      <c r="B4362">
        <v>82.1</v>
      </c>
    </row>
    <row r="4363" spans="1:2" x14ac:dyDescent="0.3">
      <c r="A4363" s="8">
        <v>37399</v>
      </c>
      <c r="B4363">
        <v>84.7</v>
      </c>
    </row>
    <row r="4364" spans="1:2" x14ac:dyDescent="0.3">
      <c r="A4364" s="8">
        <v>37398</v>
      </c>
      <c r="B4364">
        <v>77.2</v>
      </c>
    </row>
    <row r="4365" spans="1:2" x14ac:dyDescent="0.3">
      <c r="A4365" s="8">
        <v>37397</v>
      </c>
      <c r="B4365">
        <v>68.099999999999994</v>
      </c>
    </row>
    <row r="4366" spans="1:2" x14ac:dyDescent="0.3">
      <c r="A4366" s="8">
        <v>37396</v>
      </c>
      <c r="B4366">
        <v>71.8</v>
      </c>
    </row>
    <row r="4367" spans="1:2" x14ac:dyDescent="0.3">
      <c r="A4367" s="8">
        <v>37394</v>
      </c>
      <c r="B4367">
        <v>74.599999999999994</v>
      </c>
    </row>
    <row r="4368" spans="1:2" x14ac:dyDescent="0.3">
      <c r="A4368" s="8">
        <v>37393</v>
      </c>
      <c r="B4368">
        <v>76.900000000000006</v>
      </c>
    </row>
    <row r="4369" spans="1:2" x14ac:dyDescent="0.3">
      <c r="A4369" s="8">
        <v>37392</v>
      </c>
      <c r="B4369">
        <v>70.5</v>
      </c>
    </row>
    <row r="4370" spans="1:2" x14ac:dyDescent="0.3">
      <c r="A4370" s="8">
        <v>37391</v>
      </c>
      <c r="B4370">
        <v>77.8</v>
      </c>
    </row>
    <row r="4371" spans="1:2" x14ac:dyDescent="0.3">
      <c r="A4371" s="8">
        <v>37390</v>
      </c>
      <c r="B4371">
        <v>79.5</v>
      </c>
    </row>
    <row r="4372" spans="1:2" x14ac:dyDescent="0.3">
      <c r="A4372" s="8">
        <v>37389</v>
      </c>
      <c r="B4372">
        <v>81.400000000000006</v>
      </c>
    </row>
    <row r="4373" spans="1:2" x14ac:dyDescent="0.3">
      <c r="A4373" s="8">
        <v>37384</v>
      </c>
      <c r="B4373">
        <v>77.400000000000006</v>
      </c>
    </row>
    <row r="4374" spans="1:2" x14ac:dyDescent="0.3">
      <c r="A4374" s="8">
        <v>37383</v>
      </c>
      <c r="B4374">
        <v>79.099999999999994</v>
      </c>
    </row>
    <row r="4375" spans="1:2" x14ac:dyDescent="0.3">
      <c r="A4375" s="8">
        <v>37382</v>
      </c>
      <c r="B4375">
        <v>75.7</v>
      </c>
    </row>
    <row r="4376" spans="1:2" x14ac:dyDescent="0.3">
      <c r="A4376" s="8">
        <v>37376</v>
      </c>
      <c r="B4376">
        <v>78.400000000000006</v>
      </c>
    </row>
    <row r="4377" spans="1:2" x14ac:dyDescent="0.3">
      <c r="A4377" s="8">
        <v>37375</v>
      </c>
      <c r="B4377">
        <v>80</v>
      </c>
    </row>
    <row r="4378" spans="1:2" x14ac:dyDescent="0.3">
      <c r="A4378" s="8">
        <v>37373</v>
      </c>
      <c r="B4378">
        <v>78.3</v>
      </c>
    </row>
    <row r="4379" spans="1:2" x14ac:dyDescent="0.3">
      <c r="A4379" s="8">
        <v>37372</v>
      </c>
      <c r="B4379">
        <v>86.1</v>
      </c>
    </row>
    <row r="4380" spans="1:2" x14ac:dyDescent="0.3">
      <c r="A4380" s="8">
        <v>37371</v>
      </c>
      <c r="B4380">
        <v>79.400000000000006</v>
      </c>
    </row>
    <row r="4381" spans="1:2" x14ac:dyDescent="0.3">
      <c r="A4381" s="8">
        <v>37370</v>
      </c>
      <c r="B4381">
        <v>76</v>
      </c>
    </row>
    <row r="4382" spans="1:2" x14ac:dyDescent="0.3">
      <c r="A4382" s="8">
        <v>37369</v>
      </c>
      <c r="B4382">
        <v>64.400000000000006</v>
      </c>
    </row>
    <row r="4383" spans="1:2" x14ac:dyDescent="0.3">
      <c r="A4383" s="8">
        <v>37368</v>
      </c>
      <c r="B4383">
        <v>72.099999999999994</v>
      </c>
    </row>
    <row r="4384" spans="1:2" x14ac:dyDescent="0.3">
      <c r="A4384" s="8">
        <v>37365</v>
      </c>
      <c r="B4384">
        <v>72.3</v>
      </c>
    </row>
    <row r="4385" spans="1:2" x14ac:dyDescent="0.3">
      <c r="A4385" s="8">
        <v>37364</v>
      </c>
      <c r="B4385">
        <v>72.5</v>
      </c>
    </row>
    <row r="4386" spans="1:2" x14ac:dyDescent="0.3">
      <c r="A4386" s="8">
        <v>37363</v>
      </c>
      <c r="B4386">
        <v>67.2</v>
      </c>
    </row>
    <row r="4387" spans="1:2" x14ac:dyDescent="0.3">
      <c r="A4387" s="8">
        <v>37362</v>
      </c>
      <c r="B4387">
        <v>60</v>
      </c>
    </row>
    <row r="4388" spans="1:2" x14ac:dyDescent="0.3">
      <c r="A4388" s="8">
        <v>37361</v>
      </c>
      <c r="B4388">
        <v>61</v>
      </c>
    </row>
    <row r="4389" spans="1:2" x14ac:dyDescent="0.3">
      <c r="A4389" s="8">
        <v>37358</v>
      </c>
      <c r="B4389">
        <v>66.400000000000006</v>
      </c>
    </row>
    <row r="4390" spans="1:2" x14ac:dyDescent="0.3">
      <c r="A4390" s="8">
        <v>37357</v>
      </c>
      <c r="B4390">
        <v>66</v>
      </c>
    </row>
    <row r="4391" spans="1:2" x14ac:dyDescent="0.3">
      <c r="A4391" s="8">
        <v>37356</v>
      </c>
      <c r="B4391">
        <v>64.3</v>
      </c>
    </row>
    <row r="4392" spans="1:2" x14ac:dyDescent="0.3">
      <c r="A4392" s="8">
        <v>37355</v>
      </c>
      <c r="B4392">
        <v>63.9</v>
      </c>
    </row>
    <row r="4393" spans="1:2" x14ac:dyDescent="0.3">
      <c r="A4393" s="8">
        <v>37354</v>
      </c>
      <c r="B4393">
        <v>62.1</v>
      </c>
    </row>
    <row r="4394" spans="1:2" x14ac:dyDescent="0.3">
      <c r="A4394" s="8">
        <v>37351</v>
      </c>
      <c r="B4394">
        <v>70.7</v>
      </c>
    </row>
    <row r="4395" spans="1:2" x14ac:dyDescent="0.3">
      <c r="A4395" s="8">
        <v>37350</v>
      </c>
      <c r="B4395">
        <v>73.099999999999994</v>
      </c>
    </row>
    <row r="4396" spans="1:2" x14ac:dyDescent="0.3">
      <c r="A4396" s="8">
        <v>37349</v>
      </c>
      <c r="B4396">
        <v>79.2</v>
      </c>
    </row>
    <row r="4397" spans="1:2" x14ac:dyDescent="0.3">
      <c r="A4397" s="8">
        <v>37348</v>
      </c>
      <c r="B4397">
        <v>79.900000000000006</v>
      </c>
    </row>
    <row r="4398" spans="1:2" x14ac:dyDescent="0.3">
      <c r="A4398" s="8">
        <v>37347</v>
      </c>
      <c r="B4398">
        <v>88.5</v>
      </c>
    </row>
    <row r="4399" spans="1:2" x14ac:dyDescent="0.3">
      <c r="A4399" s="8">
        <v>37344</v>
      </c>
      <c r="B4399">
        <v>80</v>
      </c>
    </row>
    <row r="4400" spans="1:2" x14ac:dyDescent="0.3">
      <c r="A4400" s="8">
        <v>37343</v>
      </c>
      <c r="B4400">
        <v>74</v>
      </c>
    </row>
    <row r="4401" spans="1:2" x14ac:dyDescent="0.3">
      <c r="A4401" s="8">
        <v>37342</v>
      </c>
      <c r="B4401">
        <v>79.5</v>
      </c>
    </row>
    <row r="4402" spans="1:2" x14ac:dyDescent="0.3">
      <c r="A4402" s="8">
        <v>37341</v>
      </c>
      <c r="B4402">
        <v>71.900000000000006</v>
      </c>
    </row>
    <row r="4403" spans="1:2" x14ac:dyDescent="0.3">
      <c r="A4403" s="8">
        <v>37340</v>
      </c>
      <c r="B4403">
        <v>67.400000000000006</v>
      </c>
    </row>
    <row r="4404" spans="1:2" x14ac:dyDescent="0.3">
      <c r="A4404" s="8">
        <v>37337</v>
      </c>
      <c r="B4404">
        <v>66.5</v>
      </c>
    </row>
    <row r="4405" spans="1:2" x14ac:dyDescent="0.3">
      <c r="A4405" s="8">
        <v>37336</v>
      </c>
      <c r="B4405">
        <v>65.900000000000006</v>
      </c>
    </row>
    <row r="4406" spans="1:2" x14ac:dyDescent="0.3">
      <c r="A4406" s="8">
        <v>37335</v>
      </c>
      <c r="B4406">
        <v>78.2</v>
      </c>
    </row>
    <row r="4407" spans="1:2" x14ac:dyDescent="0.3">
      <c r="A4407" s="8">
        <v>37334</v>
      </c>
      <c r="B4407">
        <v>75.8</v>
      </c>
    </row>
    <row r="4408" spans="1:2" x14ac:dyDescent="0.3">
      <c r="A4408" s="8">
        <v>37333</v>
      </c>
      <c r="B4408">
        <v>66.599999999999994</v>
      </c>
    </row>
    <row r="4409" spans="1:2" x14ac:dyDescent="0.3">
      <c r="A4409" s="8">
        <v>37330</v>
      </c>
      <c r="B4409">
        <v>73.599999999999994</v>
      </c>
    </row>
    <row r="4410" spans="1:2" x14ac:dyDescent="0.3">
      <c r="A4410" s="8">
        <v>37329</v>
      </c>
      <c r="B4410">
        <v>68.5</v>
      </c>
    </row>
    <row r="4411" spans="1:2" x14ac:dyDescent="0.3">
      <c r="A4411" s="8">
        <v>37328</v>
      </c>
      <c r="B4411">
        <v>72.2</v>
      </c>
    </row>
    <row r="4412" spans="1:2" x14ac:dyDescent="0.3">
      <c r="A4412" s="8">
        <v>37327</v>
      </c>
      <c r="B4412">
        <v>65.5</v>
      </c>
    </row>
    <row r="4413" spans="1:2" x14ac:dyDescent="0.3">
      <c r="A4413" s="8">
        <v>37326</v>
      </c>
      <c r="B4413">
        <v>63.3</v>
      </c>
    </row>
    <row r="4414" spans="1:2" x14ac:dyDescent="0.3">
      <c r="A4414" s="8">
        <v>37322</v>
      </c>
      <c r="B4414">
        <v>67.900000000000006</v>
      </c>
    </row>
    <row r="4415" spans="1:2" x14ac:dyDescent="0.3">
      <c r="A4415" s="8">
        <v>37321</v>
      </c>
      <c r="B4415">
        <v>74.099999999999994</v>
      </c>
    </row>
    <row r="4416" spans="1:2" x14ac:dyDescent="0.3">
      <c r="A4416" s="8">
        <v>37320</v>
      </c>
      <c r="B4416">
        <v>70.8</v>
      </c>
    </row>
    <row r="4417" spans="1:2" x14ac:dyDescent="0.3">
      <c r="A4417" s="8">
        <v>37319</v>
      </c>
      <c r="B4417">
        <v>74.7</v>
      </c>
    </row>
    <row r="4418" spans="1:2" x14ac:dyDescent="0.3">
      <c r="A4418" s="8">
        <v>37316</v>
      </c>
      <c r="B4418">
        <v>80.7</v>
      </c>
    </row>
    <row r="4419" spans="1:2" x14ac:dyDescent="0.3">
      <c r="A4419" s="8">
        <v>37315</v>
      </c>
      <c r="B4419">
        <v>78.5</v>
      </c>
    </row>
    <row r="4420" spans="1:2" x14ac:dyDescent="0.3">
      <c r="A4420" s="8">
        <v>37314</v>
      </c>
      <c r="B4420">
        <v>73.400000000000006</v>
      </c>
    </row>
    <row r="4421" spans="1:2" x14ac:dyDescent="0.3">
      <c r="A4421" s="8">
        <v>37313</v>
      </c>
      <c r="B4421">
        <v>69</v>
      </c>
    </row>
    <row r="4422" spans="1:2" x14ac:dyDescent="0.3">
      <c r="A4422" s="8">
        <v>37309</v>
      </c>
      <c r="B4422">
        <v>57.3</v>
      </c>
    </row>
    <row r="4423" spans="1:2" x14ac:dyDescent="0.3">
      <c r="A4423" s="8">
        <v>37308</v>
      </c>
      <c r="B4423">
        <v>62.1</v>
      </c>
    </row>
    <row r="4424" spans="1:2" x14ac:dyDescent="0.3">
      <c r="A4424" s="8">
        <v>37307</v>
      </c>
      <c r="B4424">
        <v>70.599999999999994</v>
      </c>
    </row>
    <row r="4425" spans="1:2" x14ac:dyDescent="0.3">
      <c r="A4425" s="8">
        <v>37306</v>
      </c>
      <c r="B4425">
        <v>69.400000000000006</v>
      </c>
    </row>
    <row r="4426" spans="1:2" x14ac:dyDescent="0.3">
      <c r="A4426" s="8">
        <v>37305</v>
      </c>
      <c r="B4426">
        <v>58.4</v>
      </c>
    </row>
    <row r="4427" spans="1:2" x14ac:dyDescent="0.3">
      <c r="A4427" s="8">
        <v>37302</v>
      </c>
      <c r="B4427">
        <v>56.7</v>
      </c>
    </row>
    <row r="4428" spans="1:2" x14ac:dyDescent="0.3">
      <c r="A4428" s="8">
        <v>37301</v>
      </c>
      <c r="B4428">
        <v>71.7</v>
      </c>
    </row>
    <row r="4429" spans="1:2" x14ac:dyDescent="0.3">
      <c r="A4429" s="8">
        <v>37300</v>
      </c>
      <c r="B4429">
        <v>69.5</v>
      </c>
    </row>
    <row r="4430" spans="1:2" x14ac:dyDescent="0.3">
      <c r="A4430" s="8">
        <v>37299</v>
      </c>
      <c r="B4430">
        <v>71</v>
      </c>
    </row>
    <row r="4431" spans="1:2" x14ac:dyDescent="0.3">
      <c r="A4431" s="8">
        <v>37298</v>
      </c>
      <c r="B4431">
        <v>67</v>
      </c>
    </row>
    <row r="4432" spans="1:2" x14ac:dyDescent="0.3">
      <c r="A4432" s="8">
        <v>37295</v>
      </c>
      <c r="B4432">
        <v>68</v>
      </c>
    </row>
    <row r="4433" spans="1:2" x14ac:dyDescent="0.3">
      <c r="A4433" s="8">
        <v>37294</v>
      </c>
      <c r="B4433">
        <v>76.3</v>
      </c>
    </row>
    <row r="4434" spans="1:2" x14ac:dyDescent="0.3">
      <c r="A4434" s="8">
        <v>37293</v>
      </c>
      <c r="B4434">
        <v>70.7</v>
      </c>
    </row>
    <row r="4435" spans="1:2" x14ac:dyDescent="0.3">
      <c r="A4435" s="8">
        <v>37292</v>
      </c>
      <c r="B4435">
        <v>68.7</v>
      </c>
    </row>
    <row r="4436" spans="1:2" x14ac:dyDescent="0.3">
      <c r="A4436" s="8">
        <v>37291</v>
      </c>
      <c r="B4436">
        <v>70.2</v>
      </c>
    </row>
    <row r="4437" spans="1:2" x14ac:dyDescent="0.3">
      <c r="A4437" s="8">
        <v>37288</v>
      </c>
      <c r="B4437">
        <v>77.599999999999994</v>
      </c>
    </row>
    <row r="4438" spans="1:2" x14ac:dyDescent="0.3">
      <c r="A4438" s="8">
        <v>37287</v>
      </c>
      <c r="B4438">
        <v>76.2</v>
      </c>
    </row>
    <row r="4439" spans="1:2" x14ac:dyDescent="0.3">
      <c r="A4439" s="8">
        <v>37286</v>
      </c>
      <c r="B4439">
        <v>80.3</v>
      </c>
    </row>
    <row r="4440" spans="1:2" x14ac:dyDescent="0.3">
      <c r="A4440" s="8">
        <v>37285</v>
      </c>
      <c r="B4440">
        <v>72.400000000000006</v>
      </c>
    </row>
    <row r="4441" spans="1:2" x14ac:dyDescent="0.3">
      <c r="A4441" s="8">
        <v>37284</v>
      </c>
      <c r="B4441">
        <v>72.400000000000006</v>
      </c>
    </row>
    <row r="4442" spans="1:2" x14ac:dyDescent="0.3">
      <c r="A4442" s="8">
        <v>37281</v>
      </c>
      <c r="B4442">
        <v>66.099999999999994</v>
      </c>
    </row>
    <row r="4443" spans="1:2" x14ac:dyDescent="0.3">
      <c r="A4443" s="8">
        <v>37280</v>
      </c>
      <c r="B4443">
        <v>57</v>
      </c>
    </row>
    <row r="4444" spans="1:2" x14ac:dyDescent="0.3">
      <c r="A4444" s="8">
        <v>37279</v>
      </c>
      <c r="B4444">
        <v>63.1</v>
      </c>
    </row>
    <row r="4445" spans="1:2" x14ac:dyDescent="0.3">
      <c r="A4445" s="8">
        <v>37278</v>
      </c>
      <c r="B4445">
        <v>57.9</v>
      </c>
    </row>
    <row r="4446" spans="1:2" x14ac:dyDescent="0.3">
      <c r="A4446" s="8">
        <v>37277</v>
      </c>
      <c r="B4446">
        <v>69.900000000000006</v>
      </c>
    </row>
    <row r="4447" spans="1:2" x14ac:dyDescent="0.3">
      <c r="A4447" s="8">
        <v>37274</v>
      </c>
      <c r="B4447">
        <v>70.8</v>
      </c>
    </row>
    <row r="4448" spans="1:2" x14ac:dyDescent="0.3">
      <c r="A4448" s="8">
        <v>37273</v>
      </c>
      <c r="B4448">
        <v>68.900000000000006</v>
      </c>
    </row>
    <row r="4449" spans="1:2" x14ac:dyDescent="0.3">
      <c r="A4449" s="8">
        <v>37272</v>
      </c>
      <c r="B4449">
        <v>68.099999999999994</v>
      </c>
    </row>
    <row r="4450" spans="1:2" x14ac:dyDescent="0.3">
      <c r="A4450" s="8">
        <v>37271</v>
      </c>
      <c r="B4450">
        <v>73.8</v>
      </c>
    </row>
    <row r="4451" spans="1:2" x14ac:dyDescent="0.3">
      <c r="A4451" s="8">
        <v>37270</v>
      </c>
      <c r="B4451">
        <v>75.400000000000006</v>
      </c>
    </row>
    <row r="4452" spans="1:2" x14ac:dyDescent="0.3">
      <c r="A4452" s="8">
        <v>37267</v>
      </c>
      <c r="B4452">
        <v>81.599999999999994</v>
      </c>
    </row>
    <row r="4453" spans="1:2" x14ac:dyDescent="0.3">
      <c r="A4453" s="8">
        <v>37266</v>
      </c>
      <c r="B4453">
        <v>85.2</v>
      </c>
    </row>
    <row r="4454" spans="1:2" x14ac:dyDescent="0.3">
      <c r="A4454" s="8">
        <v>37265</v>
      </c>
      <c r="B4454">
        <v>95.2</v>
      </c>
    </row>
    <row r="4455" spans="1:2" x14ac:dyDescent="0.3">
      <c r="A4455" s="8">
        <v>37264</v>
      </c>
      <c r="B4455">
        <v>102.6</v>
      </c>
    </row>
    <row r="4456" spans="1:2" x14ac:dyDescent="0.3">
      <c r="A4456" s="8">
        <v>37260</v>
      </c>
      <c r="B4456">
        <v>112.3</v>
      </c>
    </row>
    <row r="4457" spans="1:2" x14ac:dyDescent="0.3">
      <c r="A4457" s="8">
        <v>37259</v>
      </c>
      <c r="B4457">
        <v>143.1</v>
      </c>
    </row>
    <row r="4458" spans="1:2" x14ac:dyDescent="0.3">
      <c r="A4458" s="8">
        <v>37254</v>
      </c>
      <c r="B4458">
        <v>122.9</v>
      </c>
    </row>
    <row r="4459" spans="1:2" x14ac:dyDescent="0.3">
      <c r="A4459" s="8">
        <v>37253</v>
      </c>
      <c r="B4459">
        <v>111.5</v>
      </c>
    </row>
    <row r="4460" spans="1:2" x14ac:dyDescent="0.3">
      <c r="A4460" s="8">
        <v>37252</v>
      </c>
      <c r="B4460">
        <v>100.3</v>
      </c>
    </row>
    <row r="4461" spans="1:2" x14ac:dyDescent="0.3">
      <c r="A4461" s="8">
        <v>37251</v>
      </c>
      <c r="B4461">
        <v>99.3</v>
      </c>
    </row>
    <row r="4462" spans="1:2" x14ac:dyDescent="0.3">
      <c r="A4462" s="8">
        <v>37250</v>
      </c>
      <c r="B4462">
        <v>93.7</v>
      </c>
    </row>
    <row r="4463" spans="1:2" x14ac:dyDescent="0.3">
      <c r="A4463" s="8">
        <v>37249</v>
      </c>
      <c r="B4463">
        <v>77.599999999999994</v>
      </c>
    </row>
    <row r="4464" spans="1:2" x14ac:dyDescent="0.3">
      <c r="A4464" s="8">
        <v>37246</v>
      </c>
      <c r="B4464">
        <v>73.3</v>
      </c>
    </row>
    <row r="4465" spans="1:2" x14ac:dyDescent="0.3">
      <c r="A4465" s="8">
        <v>37245</v>
      </c>
      <c r="B4465">
        <v>88</v>
      </c>
    </row>
    <row r="4466" spans="1:2" x14ac:dyDescent="0.3">
      <c r="A4466" s="8">
        <v>37244</v>
      </c>
      <c r="B4466">
        <v>94.5</v>
      </c>
    </row>
    <row r="4467" spans="1:2" x14ac:dyDescent="0.3">
      <c r="A4467" s="8">
        <v>37243</v>
      </c>
      <c r="B4467">
        <v>84.6</v>
      </c>
    </row>
    <row r="4468" spans="1:2" x14ac:dyDescent="0.3">
      <c r="A4468" s="8">
        <v>37242</v>
      </c>
      <c r="B4468">
        <v>71.3</v>
      </c>
    </row>
    <row r="4469" spans="1:2" x14ac:dyDescent="0.3">
      <c r="A4469" s="8">
        <v>37239</v>
      </c>
      <c r="B4469">
        <v>73.5</v>
      </c>
    </row>
    <row r="4470" spans="1:2" x14ac:dyDescent="0.3">
      <c r="A4470" s="8">
        <v>37238</v>
      </c>
      <c r="B4470">
        <v>76.5</v>
      </c>
    </row>
    <row r="4471" spans="1:2" x14ac:dyDescent="0.3">
      <c r="A4471" s="8">
        <v>37236</v>
      </c>
      <c r="B4471">
        <v>77.3</v>
      </c>
    </row>
    <row r="4472" spans="1:2" x14ac:dyDescent="0.3">
      <c r="A4472" s="8">
        <v>37235</v>
      </c>
      <c r="B4472">
        <v>79.400000000000006</v>
      </c>
    </row>
    <row r="4473" spans="1:2" x14ac:dyDescent="0.3">
      <c r="A4473" s="8">
        <v>37232</v>
      </c>
      <c r="B4473">
        <v>71.7</v>
      </c>
    </row>
    <row r="4474" spans="1:2" x14ac:dyDescent="0.3">
      <c r="A4474" s="8">
        <v>37231</v>
      </c>
      <c r="B4474">
        <v>74.3</v>
      </c>
    </row>
    <row r="4475" spans="1:2" x14ac:dyDescent="0.3">
      <c r="A4475" s="8">
        <v>37230</v>
      </c>
      <c r="B4475">
        <v>81.400000000000006</v>
      </c>
    </row>
    <row r="4476" spans="1:2" x14ac:dyDescent="0.3">
      <c r="A4476" s="8">
        <v>37229</v>
      </c>
      <c r="B4476">
        <v>83.4</v>
      </c>
    </row>
    <row r="4477" spans="1:2" x14ac:dyDescent="0.3">
      <c r="A4477" s="8">
        <v>37228</v>
      </c>
      <c r="B4477">
        <v>86.6</v>
      </c>
    </row>
    <row r="4478" spans="1:2" x14ac:dyDescent="0.3">
      <c r="A4478" s="8">
        <v>37225</v>
      </c>
      <c r="B4478">
        <v>79.599999999999994</v>
      </c>
    </row>
    <row r="4479" spans="1:2" x14ac:dyDescent="0.3">
      <c r="A4479" s="8">
        <v>37224</v>
      </c>
      <c r="B4479">
        <v>77.5</v>
      </c>
    </row>
    <row r="4480" spans="1:2" x14ac:dyDescent="0.3">
      <c r="A4480" s="8">
        <v>37223</v>
      </c>
      <c r="B4480">
        <v>87.9</v>
      </c>
    </row>
    <row r="4481" spans="1:2" x14ac:dyDescent="0.3">
      <c r="A4481" s="8">
        <v>37222</v>
      </c>
      <c r="B4481">
        <v>77.7</v>
      </c>
    </row>
    <row r="4482" spans="1:2" x14ac:dyDescent="0.3">
      <c r="A4482" s="8">
        <v>37221</v>
      </c>
      <c r="B4482">
        <v>74.5</v>
      </c>
    </row>
    <row r="4483" spans="1:2" x14ac:dyDescent="0.3">
      <c r="A4483" s="8">
        <v>37218</v>
      </c>
      <c r="B4483">
        <v>73.5</v>
      </c>
    </row>
    <row r="4484" spans="1:2" x14ac:dyDescent="0.3">
      <c r="A4484" s="8">
        <v>37217</v>
      </c>
      <c r="B4484">
        <v>70.2</v>
      </c>
    </row>
    <row r="4485" spans="1:2" x14ac:dyDescent="0.3">
      <c r="A4485" s="8">
        <v>37216</v>
      </c>
      <c r="B4485">
        <v>67.400000000000006</v>
      </c>
    </row>
    <row r="4486" spans="1:2" x14ac:dyDescent="0.3">
      <c r="A4486" s="8">
        <v>37215</v>
      </c>
      <c r="B4486">
        <v>78</v>
      </c>
    </row>
    <row r="4487" spans="1:2" x14ac:dyDescent="0.3">
      <c r="A4487" s="8">
        <v>37214</v>
      </c>
      <c r="B4487">
        <v>74.7</v>
      </c>
    </row>
    <row r="4488" spans="1:2" x14ac:dyDescent="0.3">
      <c r="A4488" s="8">
        <v>37211</v>
      </c>
      <c r="B4488">
        <v>68.8</v>
      </c>
    </row>
    <row r="4489" spans="1:2" x14ac:dyDescent="0.3">
      <c r="A4489" s="8">
        <v>37210</v>
      </c>
      <c r="B4489">
        <v>71.099999999999994</v>
      </c>
    </row>
    <row r="4490" spans="1:2" x14ac:dyDescent="0.3">
      <c r="A4490" s="8">
        <v>37209</v>
      </c>
      <c r="B4490">
        <v>70</v>
      </c>
    </row>
    <row r="4491" spans="1:2" x14ac:dyDescent="0.3">
      <c r="A4491" s="8">
        <v>37208</v>
      </c>
      <c r="B4491">
        <v>70.7</v>
      </c>
    </row>
    <row r="4492" spans="1:2" x14ac:dyDescent="0.3">
      <c r="A4492" s="8">
        <v>37207</v>
      </c>
      <c r="B4492">
        <v>68.2</v>
      </c>
    </row>
    <row r="4493" spans="1:2" x14ac:dyDescent="0.3">
      <c r="A4493" s="8">
        <v>37204</v>
      </c>
      <c r="B4493">
        <v>67.2</v>
      </c>
    </row>
    <row r="4494" spans="1:2" x14ac:dyDescent="0.3">
      <c r="A4494" s="8">
        <v>37203</v>
      </c>
      <c r="B4494">
        <v>59.8</v>
      </c>
    </row>
    <row r="4495" spans="1:2" x14ac:dyDescent="0.3">
      <c r="A4495" s="8">
        <v>37201</v>
      </c>
      <c r="B4495">
        <v>60.7</v>
      </c>
    </row>
    <row r="4496" spans="1:2" x14ac:dyDescent="0.3">
      <c r="A4496" s="8">
        <v>37200</v>
      </c>
      <c r="B4496">
        <v>72.3</v>
      </c>
    </row>
    <row r="4497" spans="1:2" x14ac:dyDescent="0.3">
      <c r="A4497" s="8">
        <v>37197</v>
      </c>
      <c r="B4497">
        <v>78</v>
      </c>
    </row>
    <row r="4498" spans="1:2" x14ac:dyDescent="0.3">
      <c r="A4498" s="8">
        <v>37196</v>
      </c>
      <c r="B4498">
        <v>88.9</v>
      </c>
    </row>
    <row r="4499" spans="1:2" x14ac:dyDescent="0.3">
      <c r="A4499" s="8">
        <v>37195</v>
      </c>
      <c r="B4499">
        <v>86.4</v>
      </c>
    </row>
    <row r="4500" spans="1:2" x14ac:dyDescent="0.3">
      <c r="A4500" s="8">
        <v>37194</v>
      </c>
      <c r="B4500">
        <v>88.1</v>
      </c>
    </row>
    <row r="4501" spans="1:2" x14ac:dyDescent="0.3">
      <c r="A4501" s="8">
        <v>37193</v>
      </c>
      <c r="B4501">
        <v>82.2</v>
      </c>
    </row>
    <row r="4502" spans="1:2" x14ac:dyDescent="0.3">
      <c r="A4502" s="8">
        <v>37190</v>
      </c>
      <c r="B4502">
        <v>76</v>
      </c>
    </row>
    <row r="4503" spans="1:2" x14ac:dyDescent="0.3">
      <c r="A4503" s="8">
        <v>37189</v>
      </c>
      <c r="B4503">
        <v>74.400000000000006</v>
      </c>
    </row>
    <row r="4504" spans="1:2" x14ac:dyDescent="0.3">
      <c r="A4504" s="8">
        <v>37188</v>
      </c>
      <c r="B4504">
        <v>71.900000000000006</v>
      </c>
    </row>
    <row r="4505" spans="1:2" x14ac:dyDescent="0.3">
      <c r="A4505" s="8">
        <v>37187</v>
      </c>
      <c r="B4505">
        <v>67.599999999999994</v>
      </c>
    </row>
    <row r="4506" spans="1:2" x14ac:dyDescent="0.3">
      <c r="A4506" s="8">
        <v>37186</v>
      </c>
      <c r="B4506">
        <v>73.400000000000006</v>
      </c>
    </row>
    <row r="4507" spans="1:2" x14ac:dyDescent="0.3">
      <c r="A4507" s="8">
        <v>37183</v>
      </c>
      <c r="B4507">
        <v>81</v>
      </c>
    </row>
    <row r="4508" spans="1:2" x14ac:dyDescent="0.3">
      <c r="A4508" s="8">
        <v>37182</v>
      </c>
      <c r="B4508">
        <v>74.400000000000006</v>
      </c>
    </row>
    <row r="4509" spans="1:2" x14ac:dyDescent="0.3">
      <c r="A4509" s="8">
        <v>37181</v>
      </c>
      <c r="B4509">
        <v>68.3</v>
      </c>
    </row>
    <row r="4510" spans="1:2" x14ac:dyDescent="0.3">
      <c r="A4510" s="8">
        <v>37180</v>
      </c>
      <c r="B4510">
        <v>61.6</v>
      </c>
    </row>
    <row r="4511" spans="1:2" x14ac:dyDescent="0.3">
      <c r="A4511" s="8">
        <v>37179</v>
      </c>
      <c r="B4511">
        <v>67.599999999999994</v>
      </c>
    </row>
    <row r="4512" spans="1:2" x14ac:dyDescent="0.3">
      <c r="A4512" s="8">
        <v>37176</v>
      </c>
      <c r="B4512">
        <v>69.2</v>
      </c>
    </row>
    <row r="4513" spans="1:2" x14ac:dyDescent="0.3">
      <c r="A4513" s="8">
        <v>37175</v>
      </c>
      <c r="B4513">
        <v>70.099999999999994</v>
      </c>
    </row>
    <row r="4514" spans="1:2" x14ac:dyDescent="0.3">
      <c r="A4514" s="8">
        <v>37174</v>
      </c>
      <c r="B4514">
        <v>70.900000000000006</v>
      </c>
    </row>
    <row r="4515" spans="1:2" x14ac:dyDescent="0.3">
      <c r="A4515" s="8">
        <v>37173</v>
      </c>
      <c r="B4515">
        <v>73.7</v>
      </c>
    </row>
    <row r="4516" spans="1:2" x14ac:dyDescent="0.3">
      <c r="A4516" s="8">
        <v>37172</v>
      </c>
      <c r="B4516">
        <v>77.8</v>
      </c>
    </row>
    <row r="4517" spans="1:2" x14ac:dyDescent="0.3">
      <c r="A4517" s="8">
        <v>37169</v>
      </c>
      <c r="B4517">
        <v>81.8</v>
      </c>
    </row>
    <row r="4518" spans="1:2" x14ac:dyDescent="0.3">
      <c r="A4518" s="8">
        <v>37168</v>
      </c>
      <c r="B4518">
        <v>86.4</v>
      </c>
    </row>
    <row r="4519" spans="1:2" x14ac:dyDescent="0.3">
      <c r="A4519" s="8">
        <v>37167</v>
      </c>
      <c r="B4519">
        <v>87.5</v>
      </c>
    </row>
    <row r="4520" spans="1:2" x14ac:dyDescent="0.3">
      <c r="A4520" s="8">
        <v>37166</v>
      </c>
      <c r="B4520">
        <v>90.8</v>
      </c>
    </row>
    <row r="4521" spans="1:2" x14ac:dyDescent="0.3">
      <c r="A4521" s="8">
        <v>37165</v>
      </c>
      <c r="B4521">
        <v>93.3</v>
      </c>
    </row>
    <row r="4522" spans="1:2" x14ac:dyDescent="0.3">
      <c r="A4522" s="8">
        <v>37162</v>
      </c>
      <c r="B4522">
        <v>79.900000000000006</v>
      </c>
    </row>
    <row r="4523" spans="1:2" x14ac:dyDescent="0.3">
      <c r="A4523" s="8">
        <v>37161</v>
      </c>
      <c r="B4523">
        <v>80.900000000000006</v>
      </c>
    </row>
    <row r="4524" spans="1:2" x14ac:dyDescent="0.3">
      <c r="A4524" s="8">
        <v>37160</v>
      </c>
      <c r="B4524">
        <v>76.5</v>
      </c>
    </row>
    <row r="4525" spans="1:2" x14ac:dyDescent="0.3">
      <c r="A4525" s="8">
        <v>37159</v>
      </c>
      <c r="B4525">
        <v>77.599999999999994</v>
      </c>
    </row>
    <row r="4526" spans="1:2" x14ac:dyDescent="0.3">
      <c r="A4526" s="8">
        <v>37158</v>
      </c>
      <c r="B4526">
        <v>75.400000000000006</v>
      </c>
    </row>
    <row r="4527" spans="1:2" x14ac:dyDescent="0.3">
      <c r="A4527" s="8">
        <v>37155</v>
      </c>
      <c r="B4527">
        <v>77.7</v>
      </c>
    </row>
    <row r="4528" spans="1:2" x14ac:dyDescent="0.3">
      <c r="A4528" s="8">
        <v>37154</v>
      </c>
      <c r="B4528">
        <v>90.8</v>
      </c>
    </row>
    <row r="4529" spans="1:2" x14ac:dyDescent="0.3">
      <c r="A4529" s="8">
        <v>37153</v>
      </c>
      <c r="B4529">
        <v>87.8</v>
      </c>
    </row>
    <row r="4530" spans="1:2" x14ac:dyDescent="0.3">
      <c r="A4530" s="8">
        <v>37152</v>
      </c>
      <c r="B4530">
        <v>78.099999999999994</v>
      </c>
    </row>
    <row r="4531" spans="1:2" x14ac:dyDescent="0.3">
      <c r="A4531" s="8">
        <v>37151</v>
      </c>
      <c r="B4531">
        <v>75.099999999999994</v>
      </c>
    </row>
    <row r="4532" spans="1:2" x14ac:dyDescent="0.3">
      <c r="A4532" s="8">
        <v>37148</v>
      </c>
      <c r="B4532">
        <v>84.4</v>
      </c>
    </row>
    <row r="4533" spans="1:2" x14ac:dyDescent="0.3">
      <c r="A4533" s="8">
        <v>37147</v>
      </c>
      <c r="B4533">
        <v>90.1</v>
      </c>
    </row>
    <row r="4534" spans="1:2" x14ac:dyDescent="0.3">
      <c r="A4534" s="8">
        <v>37146</v>
      </c>
      <c r="B4534">
        <v>77</v>
      </c>
    </row>
    <row r="4535" spans="1:2" x14ac:dyDescent="0.3">
      <c r="A4535" s="8">
        <v>37145</v>
      </c>
      <c r="B4535">
        <v>73.599999999999994</v>
      </c>
    </row>
    <row r="4536" spans="1:2" x14ac:dyDescent="0.3">
      <c r="A4536" s="8">
        <v>37144</v>
      </c>
      <c r="B4536">
        <v>75.3</v>
      </c>
    </row>
    <row r="4537" spans="1:2" x14ac:dyDescent="0.3">
      <c r="A4537" s="8">
        <v>37141</v>
      </c>
      <c r="B4537">
        <v>80.400000000000006</v>
      </c>
    </row>
    <row r="4538" spans="1:2" x14ac:dyDescent="0.3">
      <c r="A4538" s="8">
        <v>37140</v>
      </c>
      <c r="B4538">
        <v>82</v>
      </c>
    </row>
    <row r="4539" spans="1:2" x14ac:dyDescent="0.3">
      <c r="A4539" s="8">
        <v>37139</v>
      </c>
      <c r="B4539">
        <v>85.4</v>
      </c>
    </row>
    <row r="4540" spans="1:2" x14ac:dyDescent="0.3">
      <c r="A4540" s="8">
        <v>37138</v>
      </c>
      <c r="B4540">
        <v>97.4</v>
      </c>
    </row>
    <row r="4541" spans="1:2" x14ac:dyDescent="0.3">
      <c r="A4541" s="8">
        <v>37137</v>
      </c>
      <c r="B4541">
        <v>97.8</v>
      </c>
    </row>
    <row r="4542" spans="1:2" x14ac:dyDescent="0.3">
      <c r="A4542" s="8">
        <v>37134</v>
      </c>
      <c r="B4542">
        <v>90.3</v>
      </c>
    </row>
    <row r="4543" spans="1:2" x14ac:dyDescent="0.3">
      <c r="A4543" s="8">
        <v>37133</v>
      </c>
      <c r="B4543">
        <v>86.3</v>
      </c>
    </row>
    <row r="4544" spans="1:2" x14ac:dyDescent="0.3">
      <c r="A4544" s="8">
        <v>37132</v>
      </c>
      <c r="B4544">
        <v>78</v>
      </c>
    </row>
    <row r="4545" spans="1:2" x14ac:dyDescent="0.3">
      <c r="A4545" s="8">
        <v>37131</v>
      </c>
      <c r="B4545">
        <v>76.099999999999994</v>
      </c>
    </row>
    <row r="4546" spans="1:2" x14ac:dyDescent="0.3">
      <c r="A4546" s="8">
        <v>37130</v>
      </c>
      <c r="B4546">
        <v>71.3</v>
      </c>
    </row>
    <row r="4547" spans="1:2" x14ac:dyDescent="0.3">
      <c r="A4547" s="8">
        <v>37127</v>
      </c>
      <c r="B4547">
        <v>73.099999999999994</v>
      </c>
    </row>
    <row r="4548" spans="1:2" x14ac:dyDescent="0.3">
      <c r="A4548" s="8">
        <v>37126</v>
      </c>
      <c r="B4548">
        <v>74.2</v>
      </c>
    </row>
    <row r="4549" spans="1:2" x14ac:dyDescent="0.3">
      <c r="A4549" s="8">
        <v>37125</v>
      </c>
      <c r="B4549">
        <v>73.099999999999994</v>
      </c>
    </row>
    <row r="4550" spans="1:2" x14ac:dyDescent="0.3">
      <c r="A4550" s="8">
        <v>37124</v>
      </c>
      <c r="B4550">
        <v>70.7</v>
      </c>
    </row>
    <row r="4551" spans="1:2" x14ac:dyDescent="0.3">
      <c r="A4551" s="8">
        <v>37123</v>
      </c>
      <c r="B4551">
        <v>76.5</v>
      </c>
    </row>
    <row r="4552" spans="1:2" x14ac:dyDescent="0.3">
      <c r="A4552" s="8">
        <v>37120</v>
      </c>
      <c r="B4552">
        <v>77.8</v>
      </c>
    </row>
    <row r="4553" spans="1:2" x14ac:dyDescent="0.3">
      <c r="A4553" s="8">
        <v>37119</v>
      </c>
      <c r="B4553">
        <v>77.099999999999994</v>
      </c>
    </row>
    <row r="4554" spans="1:2" x14ac:dyDescent="0.3">
      <c r="A4554" s="8">
        <v>37118</v>
      </c>
      <c r="B4554">
        <v>73.5</v>
      </c>
    </row>
    <row r="4555" spans="1:2" x14ac:dyDescent="0.3">
      <c r="A4555" s="8">
        <v>37117</v>
      </c>
      <c r="B4555">
        <v>76.8</v>
      </c>
    </row>
    <row r="4556" spans="1:2" x14ac:dyDescent="0.3">
      <c r="A4556" s="8">
        <v>37116</v>
      </c>
      <c r="B4556">
        <v>76.2</v>
      </c>
    </row>
    <row r="4557" spans="1:2" x14ac:dyDescent="0.3">
      <c r="A4557" s="8">
        <v>37113</v>
      </c>
      <c r="B4557">
        <v>75.900000000000006</v>
      </c>
    </row>
    <row r="4558" spans="1:2" x14ac:dyDescent="0.3">
      <c r="A4558" s="8">
        <v>37112</v>
      </c>
      <c r="B4558">
        <v>75.2</v>
      </c>
    </row>
    <row r="4559" spans="1:2" x14ac:dyDescent="0.3">
      <c r="A4559" s="8">
        <v>37111</v>
      </c>
      <c r="B4559">
        <v>75.2</v>
      </c>
    </row>
    <row r="4560" spans="1:2" x14ac:dyDescent="0.3">
      <c r="A4560" s="8">
        <v>37110</v>
      </c>
      <c r="B4560">
        <v>70.3</v>
      </c>
    </row>
    <row r="4561" spans="1:2" x14ac:dyDescent="0.3">
      <c r="A4561" s="8">
        <v>37109</v>
      </c>
      <c r="B4561">
        <v>78.099999999999994</v>
      </c>
    </row>
    <row r="4562" spans="1:2" x14ac:dyDescent="0.3">
      <c r="A4562" s="8">
        <v>37106</v>
      </c>
      <c r="B4562">
        <v>82</v>
      </c>
    </row>
    <row r="4563" spans="1:2" x14ac:dyDescent="0.3">
      <c r="A4563" s="8">
        <v>37105</v>
      </c>
      <c r="B4563">
        <v>86.8</v>
      </c>
    </row>
    <row r="4564" spans="1:2" x14ac:dyDescent="0.3">
      <c r="A4564" s="8">
        <v>37104</v>
      </c>
      <c r="B4564">
        <v>85.4</v>
      </c>
    </row>
    <row r="4565" spans="1:2" x14ac:dyDescent="0.3">
      <c r="A4565" s="8">
        <v>37103</v>
      </c>
      <c r="B4565">
        <v>78.7</v>
      </c>
    </row>
    <row r="4566" spans="1:2" x14ac:dyDescent="0.3">
      <c r="A4566" s="8">
        <v>37102</v>
      </c>
      <c r="B4566">
        <v>75.900000000000006</v>
      </c>
    </row>
    <row r="4567" spans="1:2" x14ac:dyDescent="0.3">
      <c r="A4567" s="8">
        <v>37099</v>
      </c>
      <c r="B4567">
        <v>77.599999999999994</v>
      </c>
    </row>
    <row r="4568" spans="1:2" x14ac:dyDescent="0.3">
      <c r="A4568" s="8">
        <v>37098</v>
      </c>
      <c r="B4568">
        <v>74.7</v>
      </c>
    </row>
    <row r="4569" spans="1:2" x14ac:dyDescent="0.3">
      <c r="A4569" s="8">
        <v>37097</v>
      </c>
      <c r="B4569">
        <v>83</v>
      </c>
    </row>
    <row r="4570" spans="1:2" x14ac:dyDescent="0.3">
      <c r="A4570" s="8">
        <v>37096</v>
      </c>
      <c r="B4570">
        <v>79.7</v>
      </c>
    </row>
    <row r="4571" spans="1:2" x14ac:dyDescent="0.3">
      <c r="A4571" s="8">
        <v>37095</v>
      </c>
      <c r="B4571">
        <v>70.099999999999994</v>
      </c>
    </row>
    <row r="4572" spans="1:2" x14ac:dyDescent="0.3">
      <c r="A4572" s="8">
        <v>37092</v>
      </c>
      <c r="B4572">
        <v>82.1</v>
      </c>
    </row>
    <row r="4573" spans="1:2" x14ac:dyDescent="0.3">
      <c r="A4573" s="8">
        <v>37091</v>
      </c>
      <c r="B4573">
        <v>85.6</v>
      </c>
    </row>
    <row r="4574" spans="1:2" x14ac:dyDescent="0.3">
      <c r="A4574" s="8">
        <v>37090</v>
      </c>
      <c r="B4574">
        <v>77</v>
      </c>
    </row>
    <row r="4575" spans="1:2" x14ac:dyDescent="0.3">
      <c r="A4575" s="8">
        <v>37089</v>
      </c>
      <c r="B4575">
        <v>72.099999999999994</v>
      </c>
    </row>
    <row r="4576" spans="1:2" x14ac:dyDescent="0.3">
      <c r="A4576" s="8">
        <v>37088</v>
      </c>
      <c r="B4576">
        <v>76.8</v>
      </c>
    </row>
    <row r="4577" spans="1:2" x14ac:dyDescent="0.3">
      <c r="A4577" s="8">
        <v>37085</v>
      </c>
      <c r="B4577">
        <v>76.900000000000006</v>
      </c>
    </row>
    <row r="4578" spans="1:2" x14ac:dyDescent="0.3">
      <c r="A4578" s="8">
        <v>37084</v>
      </c>
      <c r="B4578">
        <v>83.9</v>
      </c>
    </row>
    <row r="4579" spans="1:2" x14ac:dyDescent="0.3">
      <c r="A4579" s="8">
        <v>37083</v>
      </c>
      <c r="B4579">
        <v>81.5</v>
      </c>
    </row>
    <row r="4580" spans="1:2" x14ac:dyDescent="0.3">
      <c r="A4580" s="8">
        <v>37082</v>
      </c>
      <c r="B4580">
        <v>77.3</v>
      </c>
    </row>
    <row r="4581" spans="1:2" x14ac:dyDescent="0.3">
      <c r="A4581" s="8">
        <v>37081</v>
      </c>
      <c r="B4581">
        <v>83.6</v>
      </c>
    </row>
    <row r="4582" spans="1:2" x14ac:dyDescent="0.3">
      <c r="A4582" s="8">
        <v>37078</v>
      </c>
      <c r="B4582">
        <v>79.8</v>
      </c>
    </row>
    <row r="4583" spans="1:2" x14ac:dyDescent="0.3">
      <c r="A4583" s="8">
        <v>37077</v>
      </c>
      <c r="B4583">
        <v>82.9</v>
      </c>
    </row>
    <row r="4584" spans="1:2" x14ac:dyDescent="0.3">
      <c r="A4584" s="8">
        <v>37076</v>
      </c>
      <c r="B4584">
        <v>86.5</v>
      </c>
    </row>
    <row r="4585" spans="1:2" x14ac:dyDescent="0.3">
      <c r="A4585" s="8">
        <v>37075</v>
      </c>
      <c r="B4585">
        <v>93.5</v>
      </c>
    </row>
    <row r="4586" spans="1:2" x14ac:dyDescent="0.3">
      <c r="A4586" s="8">
        <v>37074</v>
      </c>
      <c r="B4586">
        <v>90.8</v>
      </c>
    </row>
    <row r="4587" spans="1:2" x14ac:dyDescent="0.3">
      <c r="A4587" s="8">
        <v>37071</v>
      </c>
      <c r="B4587">
        <v>79.599999999999994</v>
      </c>
    </row>
    <row r="4588" spans="1:2" x14ac:dyDescent="0.3">
      <c r="A4588" s="8">
        <v>37070</v>
      </c>
      <c r="B4588">
        <v>79.900000000000006</v>
      </c>
    </row>
    <row r="4589" spans="1:2" x14ac:dyDescent="0.3">
      <c r="A4589" s="8">
        <v>37069</v>
      </c>
      <c r="B4589">
        <v>78.2</v>
      </c>
    </row>
    <row r="4590" spans="1:2" x14ac:dyDescent="0.3">
      <c r="A4590" s="8">
        <v>37068</v>
      </c>
      <c r="B4590">
        <v>69.900000000000006</v>
      </c>
    </row>
    <row r="4591" spans="1:2" x14ac:dyDescent="0.3">
      <c r="A4591" s="8">
        <v>37067</v>
      </c>
      <c r="B4591">
        <v>66.599999999999994</v>
      </c>
    </row>
    <row r="4592" spans="1:2" x14ac:dyDescent="0.3">
      <c r="A4592" s="8">
        <v>37064</v>
      </c>
      <c r="B4592">
        <v>67.5</v>
      </c>
    </row>
    <row r="4593" spans="1:2" x14ac:dyDescent="0.3">
      <c r="A4593" s="8">
        <v>37063</v>
      </c>
      <c r="B4593">
        <v>68.3</v>
      </c>
    </row>
    <row r="4594" spans="1:2" x14ac:dyDescent="0.3">
      <c r="A4594" s="8">
        <v>37062</v>
      </c>
      <c r="B4594">
        <v>77.900000000000006</v>
      </c>
    </row>
    <row r="4595" spans="1:2" x14ac:dyDescent="0.3">
      <c r="A4595" s="8">
        <v>37061</v>
      </c>
      <c r="B4595">
        <v>69.5</v>
      </c>
    </row>
    <row r="4596" spans="1:2" x14ac:dyDescent="0.3">
      <c r="A4596" s="8">
        <v>37060</v>
      </c>
      <c r="B4596">
        <v>61.4</v>
      </c>
    </row>
    <row r="4597" spans="1:2" x14ac:dyDescent="0.3">
      <c r="A4597" s="8">
        <v>37057</v>
      </c>
      <c r="B4597">
        <v>67.099999999999994</v>
      </c>
    </row>
    <row r="4598" spans="1:2" x14ac:dyDescent="0.3">
      <c r="A4598" s="8">
        <v>37056</v>
      </c>
      <c r="B4598">
        <v>67.8</v>
      </c>
    </row>
    <row r="4599" spans="1:2" x14ac:dyDescent="0.3">
      <c r="A4599" s="8">
        <v>37055</v>
      </c>
      <c r="B4599">
        <v>74.8</v>
      </c>
    </row>
    <row r="4600" spans="1:2" x14ac:dyDescent="0.3">
      <c r="A4600" s="8">
        <v>37051</v>
      </c>
      <c r="B4600">
        <v>76.5</v>
      </c>
    </row>
    <row r="4601" spans="1:2" x14ac:dyDescent="0.3">
      <c r="A4601" s="8">
        <v>37050</v>
      </c>
      <c r="B4601">
        <v>77.3</v>
      </c>
    </row>
    <row r="4602" spans="1:2" x14ac:dyDescent="0.3">
      <c r="A4602" s="8">
        <v>37049</v>
      </c>
      <c r="B4602">
        <v>81.599999999999994</v>
      </c>
    </row>
    <row r="4603" spans="1:2" x14ac:dyDescent="0.3">
      <c r="A4603" s="8">
        <v>37048</v>
      </c>
      <c r="B4603">
        <v>89.8</v>
      </c>
    </row>
    <row r="4604" spans="1:2" x14ac:dyDescent="0.3">
      <c r="A4604" s="8">
        <v>37047</v>
      </c>
      <c r="B4604">
        <v>87.9</v>
      </c>
    </row>
    <row r="4605" spans="1:2" x14ac:dyDescent="0.3">
      <c r="A4605" s="8">
        <v>37046</v>
      </c>
      <c r="B4605">
        <v>95.1</v>
      </c>
    </row>
    <row r="4606" spans="1:2" x14ac:dyDescent="0.3">
      <c r="A4606" s="8">
        <v>37043</v>
      </c>
      <c r="B4606">
        <v>95.2</v>
      </c>
    </row>
    <row r="4607" spans="1:2" x14ac:dyDescent="0.3">
      <c r="A4607" s="8">
        <v>37042</v>
      </c>
      <c r="B4607">
        <v>95</v>
      </c>
    </row>
    <row r="4608" spans="1:2" x14ac:dyDescent="0.3">
      <c r="A4608" s="8">
        <v>37041</v>
      </c>
      <c r="B4608">
        <v>87.1</v>
      </c>
    </row>
    <row r="4609" spans="1:2" x14ac:dyDescent="0.3">
      <c r="A4609" s="8">
        <v>37040</v>
      </c>
      <c r="B4609">
        <v>85.3</v>
      </c>
    </row>
    <row r="4610" spans="1:2" x14ac:dyDescent="0.3">
      <c r="A4610" s="8">
        <v>37039</v>
      </c>
      <c r="B4610">
        <v>82.9</v>
      </c>
    </row>
    <row r="4611" spans="1:2" x14ac:dyDescent="0.3">
      <c r="A4611" s="8">
        <v>37036</v>
      </c>
      <c r="B4611">
        <v>78.599999999999994</v>
      </c>
    </row>
    <row r="4612" spans="1:2" x14ac:dyDescent="0.3">
      <c r="A4612" s="8">
        <v>37035</v>
      </c>
      <c r="B4612">
        <v>85.2</v>
      </c>
    </row>
    <row r="4613" spans="1:2" x14ac:dyDescent="0.3">
      <c r="A4613" s="8">
        <v>37034</v>
      </c>
      <c r="B4613">
        <v>81.3</v>
      </c>
    </row>
    <row r="4614" spans="1:2" x14ac:dyDescent="0.3">
      <c r="A4614" s="8">
        <v>37033</v>
      </c>
      <c r="B4614">
        <v>79.099999999999994</v>
      </c>
    </row>
    <row r="4615" spans="1:2" x14ac:dyDescent="0.3">
      <c r="A4615" s="8">
        <v>37032</v>
      </c>
      <c r="B4615">
        <v>88.8</v>
      </c>
    </row>
    <row r="4616" spans="1:2" x14ac:dyDescent="0.3">
      <c r="A4616" s="8">
        <v>37029</v>
      </c>
      <c r="B4616">
        <v>91.6</v>
      </c>
    </row>
    <row r="4617" spans="1:2" x14ac:dyDescent="0.3">
      <c r="A4617" s="8">
        <v>37028</v>
      </c>
      <c r="B4617">
        <v>83.9</v>
      </c>
    </row>
    <row r="4618" spans="1:2" x14ac:dyDescent="0.3">
      <c r="A4618" s="8">
        <v>37027</v>
      </c>
      <c r="B4618">
        <v>82.3</v>
      </c>
    </row>
    <row r="4619" spans="1:2" x14ac:dyDescent="0.3">
      <c r="A4619" s="8">
        <v>37026</v>
      </c>
      <c r="B4619">
        <v>84.6</v>
      </c>
    </row>
    <row r="4620" spans="1:2" x14ac:dyDescent="0.3">
      <c r="A4620" s="8">
        <v>37025</v>
      </c>
      <c r="B4620">
        <v>81.8</v>
      </c>
    </row>
    <row r="4621" spans="1:2" x14ac:dyDescent="0.3">
      <c r="A4621" s="8">
        <v>37022</v>
      </c>
      <c r="B4621">
        <v>77.900000000000006</v>
      </c>
    </row>
    <row r="4622" spans="1:2" x14ac:dyDescent="0.3">
      <c r="A4622" s="8">
        <v>37021</v>
      </c>
      <c r="B4622">
        <v>75.5</v>
      </c>
    </row>
    <row r="4623" spans="1:2" x14ac:dyDescent="0.3">
      <c r="A4623" s="8">
        <v>37019</v>
      </c>
      <c r="B4623">
        <v>80.2</v>
      </c>
    </row>
    <row r="4624" spans="1:2" x14ac:dyDescent="0.3">
      <c r="A4624" s="8">
        <v>37018</v>
      </c>
      <c r="B4624">
        <v>79.599999999999994</v>
      </c>
    </row>
    <row r="4625" spans="1:2" x14ac:dyDescent="0.3">
      <c r="A4625" s="8">
        <v>37015</v>
      </c>
      <c r="B4625">
        <v>83</v>
      </c>
    </row>
    <row r="4626" spans="1:2" x14ac:dyDescent="0.3">
      <c r="A4626" s="8">
        <v>37014</v>
      </c>
      <c r="B4626">
        <v>76.099999999999994</v>
      </c>
    </row>
    <row r="4627" spans="1:2" x14ac:dyDescent="0.3">
      <c r="A4627" s="8">
        <v>37009</v>
      </c>
      <c r="B4627">
        <v>78.900000000000006</v>
      </c>
    </row>
    <row r="4628" spans="1:2" x14ac:dyDescent="0.3">
      <c r="A4628" s="8">
        <v>37008</v>
      </c>
      <c r="B4628">
        <v>79.599999999999994</v>
      </c>
    </row>
    <row r="4629" spans="1:2" x14ac:dyDescent="0.3">
      <c r="A4629" s="8">
        <v>37007</v>
      </c>
      <c r="B4629">
        <v>79.900000000000006</v>
      </c>
    </row>
    <row r="4630" spans="1:2" x14ac:dyDescent="0.3">
      <c r="A4630" s="8">
        <v>37006</v>
      </c>
      <c r="B4630">
        <v>75.400000000000006</v>
      </c>
    </row>
    <row r="4631" spans="1:2" x14ac:dyDescent="0.3">
      <c r="A4631" s="8">
        <v>37005</v>
      </c>
      <c r="B4631">
        <v>67.2</v>
      </c>
    </row>
    <row r="4632" spans="1:2" x14ac:dyDescent="0.3">
      <c r="A4632" s="8">
        <v>37004</v>
      </c>
      <c r="B4632">
        <v>63.1</v>
      </c>
    </row>
    <row r="4633" spans="1:2" x14ac:dyDescent="0.3">
      <c r="A4633" s="8">
        <v>37001</v>
      </c>
      <c r="B4633">
        <v>74.599999999999994</v>
      </c>
    </row>
    <row r="4634" spans="1:2" x14ac:dyDescent="0.3">
      <c r="A4634" s="8">
        <v>37000</v>
      </c>
      <c r="B4634">
        <v>77.599999999999994</v>
      </c>
    </row>
    <row r="4635" spans="1:2" x14ac:dyDescent="0.3">
      <c r="A4635" s="8">
        <v>36999</v>
      </c>
      <c r="B4635">
        <v>78.3</v>
      </c>
    </row>
    <row r="4636" spans="1:2" x14ac:dyDescent="0.3">
      <c r="A4636" s="8">
        <v>36998</v>
      </c>
      <c r="B4636">
        <v>73.599999999999994</v>
      </c>
    </row>
    <row r="4637" spans="1:2" x14ac:dyDescent="0.3">
      <c r="A4637" s="8">
        <v>36997</v>
      </c>
      <c r="B4637">
        <v>67.7</v>
      </c>
    </row>
    <row r="4638" spans="1:2" x14ac:dyDescent="0.3">
      <c r="A4638" s="8">
        <v>36994</v>
      </c>
      <c r="B4638">
        <v>68.8</v>
      </c>
    </row>
    <row r="4639" spans="1:2" x14ac:dyDescent="0.3">
      <c r="A4639" s="8">
        <v>36993</v>
      </c>
      <c r="B4639">
        <v>76.599999999999994</v>
      </c>
    </row>
    <row r="4640" spans="1:2" x14ac:dyDescent="0.3">
      <c r="A4640" s="8">
        <v>36992</v>
      </c>
      <c r="B4640">
        <v>71.599999999999994</v>
      </c>
    </row>
    <row r="4641" spans="1:2" x14ac:dyDescent="0.3">
      <c r="A4641" s="8">
        <v>36991</v>
      </c>
      <c r="B4641">
        <v>70.7</v>
      </c>
    </row>
    <row r="4642" spans="1:2" x14ac:dyDescent="0.3">
      <c r="A4642" s="8">
        <v>36990</v>
      </c>
      <c r="B4642">
        <v>72.8</v>
      </c>
    </row>
    <row r="4643" spans="1:2" x14ac:dyDescent="0.3">
      <c r="A4643" s="8">
        <v>36987</v>
      </c>
      <c r="B4643">
        <v>76.5</v>
      </c>
    </row>
    <row r="4644" spans="1:2" x14ac:dyDescent="0.3">
      <c r="A4644" s="8">
        <v>36986</v>
      </c>
      <c r="B4644">
        <v>81.900000000000006</v>
      </c>
    </row>
    <row r="4645" spans="1:2" x14ac:dyDescent="0.3">
      <c r="A4645" s="8">
        <v>36985</v>
      </c>
      <c r="B4645">
        <v>85.1</v>
      </c>
    </row>
    <row r="4646" spans="1:2" x14ac:dyDescent="0.3">
      <c r="A4646" s="8">
        <v>36984</v>
      </c>
      <c r="B4646">
        <v>81.599999999999994</v>
      </c>
    </row>
    <row r="4647" spans="1:2" x14ac:dyDescent="0.3">
      <c r="A4647" s="8">
        <v>36983</v>
      </c>
      <c r="B4647">
        <v>84</v>
      </c>
    </row>
    <row r="4648" spans="1:2" x14ac:dyDescent="0.3">
      <c r="A4648" s="8">
        <v>36980</v>
      </c>
      <c r="B4648">
        <v>80.400000000000006</v>
      </c>
    </row>
    <row r="4649" spans="1:2" x14ac:dyDescent="0.3">
      <c r="A4649" s="8">
        <v>36979</v>
      </c>
      <c r="B4649">
        <v>84.4</v>
      </c>
    </row>
    <row r="4650" spans="1:2" x14ac:dyDescent="0.3">
      <c r="A4650" s="8">
        <v>36978</v>
      </c>
      <c r="B4650">
        <v>87.1</v>
      </c>
    </row>
    <row r="4651" spans="1:2" x14ac:dyDescent="0.3">
      <c r="A4651" s="8">
        <v>36977</v>
      </c>
      <c r="B4651">
        <v>81.400000000000006</v>
      </c>
    </row>
    <row r="4652" spans="1:2" x14ac:dyDescent="0.3">
      <c r="A4652" s="8">
        <v>36976</v>
      </c>
      <c r="B4652">
        <v>79.2</v>
      </c>
    </row>
    <row r="4653" spans="1:2" x14ac:dyDescent="0.3">
      <c r="A4653" s="8">
        <v>36973</v>
      </c>
      <c r="B4653">
        <v>76.7</v>
      </c>
    </row>
    <row r="4654" spans="1:2" x14ac:dyDescent="0.3">
      <c r="A4654" s="8">
        <v>36972</v>
      </c>
      <c r="B4654">
        <v>78.599999999999994</v>
      </c>
    </row>
    <row r="4655" spans="1:2" x14ac:dyDescent="0.3">
      <c r="A4655" s="8">
        <v>36971</v>
      </c>
      <c r="B4655">
        <v>75.5</v>
      </c>
    </row>
    <row r="4656" spans="1:2" x14ac:dyDescent="0.3">
      <c r="A4656" s="8">
        <v>36970</v>
      </c>
      <c r="B4656">
        <v>73.400000000000006</v>
      </c>
    </row>
    <row r="4657" spans="1:2" x14ac:dyDescent="0.3">
      <c r="A4657" s="8">
        <v>36969</v>
      </c>
      <c r="B4657">
        <v>67.2</v>
      </c>
    </row>
    <row r="4658" spans="1:2" x14ac:dyDescent="0.3">
      <c r="A4658" s="8">
        <v>36966</v>
      </c>
      <c r="B4658">
        <v>71.7</v>
      </c>
    </row>
    <row r="4659" spans="1:2" x14ac:dyDescent="0.3">
      <c r="A4659" s="8">
        <v>36965</v>
      </c>
      <c r="B4659">
        <v>72.2</v>
      </c>
    </row>
    <row r="4660" spans="1:2" x14ac:dyDescent="0.3">
      <c r="A4660" s="8">
        <v>36964</v>
      </c>
      <c r="B4660">
        <v>75</v>
      </c>
    </row>
    <row r="4661" spans="1:2" x14ac:dyDescent="0.3">
      <c r="A4661" s="8">
        <v>36963</v>
      </c>
      <c r="B4661">
        <v>72</v>
      </c>
    </row>
    <row r="4662" spans="1:2" x14ac:dyDescent="0.3">
      <c r="A4662" s="8">
        <v>36962</v>
      </c>
      <c r="B4662">
        <v>74</v>
      </c>
    </row>
    <row r="4663" spans="1:2" x14ac:dyDescent="0.3">
      <c r="A4663" s="8">
        <v>36961</v>
      </c>
      <c r="B4663">
        <v>69.7</v>
      </c>
    </row>
    <row r="4664" spans="1:2" x14ac:dyDescent="0.3">
      <c r="A4664" s="8">
        <v>36957</v>
      </c>
      <c r="B4664">
        <v>65.5</v>
      </c>
    </row>
    <row r="4665" spans="1:2" x14ac:dyDescent="0.3">
      <c r="A4665" s="8">
        <v>36956</v>
      </c>
      <c r="B4665">
        <v>66.900000000000006</v>
      </c>
    </row>
    <row r="4666" spans="1:2" x14ac:dyDescent="0.3">
      <c r="A4666" s="8">
        <v>36955</v>
      </c>
      <c r="B4666">
        <v>72.2</v>
      </c>
    </row>
    <row r="4667" spans="1:2" x14ac:dyDescent="0.3">
      <c r="A4667" s="8">
        <v>36952</v>
      </c>
      <c r="B4667">
        <v>67.5</v>
      </c>
    </row>
    <row r="4668" spans="1:2" x14ac:dyDescent="0.3">
      <c r="A4668" s="8">
        <v>36951</v>
      </c>
      <c r="B4668">
        <v>77.400000000000006</v>
      </c>
    </row>
    <row r="4669" spans="1:2" x14ac:dyDescent="0.3">
      <c r="A4669" s="8">
        <v>36950</v>
      </c>
      <c r="B4669">
        <v>69.099999999999994</v>
      </c>
    </row>
    <row r="4670" spans="1:2" x14ac:dyDescent="0.3">
      <c r="A4670" s="8">
        <v>36949</v>
      </c>
      <c r="B4670">
        <v>72.7</v>
      </c>
    </row>
    <row r="4671" spans="1:2" x14ac:dyDescent="0.3">
      <c r="A4671" s="8">
        <v>36948</v>
      </c>
      <c r="B4671">
        <v>70.099999999999994</v>
      </c>
    </row>
    <row r="4672" spans="1:2" x14ac:dyDescent="0.3">
      <c r="A4672" s="8">
        <v>36945</v>
      </c>
      <c r="B4672">
        <v>68</v>
      </c>
    </row>
    <row r="4673" spans="1:2" x14ac:dyDescent="0.3">
      <c r="A4673" s="8">
        <v>36944</v>
      </c>
      <c r="B4673">
        <v>56.7</v>
      </c>
    </row>
    <row r="4674" spans="1:2" x14ac:dyDescent="0.3">
      <c r="A4674" s="8">
        <v>36943</v>
      </c>
      <c r="B4674">
        <v>61.8</v>
      </c>
    </row>
    <row r="4675" spans="1:2" x14ac:dyDescent="0.3">
      <c r="A4675" s="8">
        <v>36942</v>
      </c>
      <c r="B4675">
        <v>70.900000000000006</v>
      </c>
    </row>
    <row r="4676" spans="1:2" x14ac:dyDescent="0.3">
      <c r="A4676" s="8">
        <v>36941</v>
      </c>
      <c r="B4676">
        <v>69</v>
      </c>
    </row>
    <row r="4677" spans="1:2" x14ac:dyDescent="0.3">
      <c r="A4677" s="8">
        <v>36938</v>
      </c>
      <c r="B4677">
        <v>68.7</v>
      </c>
    </row>
    <row r="4678" spans="1:2" x14ac:dyDescent="0.3">
      <c r="A4678" s="8">
        <v>36937</v>
      </c>
      <c r="B4678">
        <v>73.3</v>
      </c>
    </row>
    <row r="4679" spans="1:2" x14ac:dyDescent="0.3">
      <c r="A4679" s="8">
        <v>36936</v>
      </c>
      <c r="B4679">
        <v>76.099999999999994</v>
      </c>
    </row>
    <row r="4680" spans="1:2" x14ac:dyDescent="0.3">
      <c r="A4680" s="8">
        <v>36935</v>
      </c>
      <c r="B4680">
        <v>77.3</v>
      </c>
    </row>
    <row r="4681" spans="1:2" x14ac:dyDescent="0.3">
      <c r="A4681" s="8">
        <v>36934</v>
      </c>
      <c r="B4681">
        <v>78</v>
      </c>
    </row>
    <row r="4682" spans="1:2" x14ac:dyDescent="0.3">
      <c r="A4682" s="8">
        <v>36931</v>
      </c>
      <c r="B4682">
        <v>79.599999999999994</v>
      </c>
    </row>
    <row r="4683" spans="1:2" x14ac:dyDescent="0.3">
      <c r="A4683" s="8">
        <v>36930</v>
      </c>
      <c r="B4683">
        <v>78.7</v>
      </c>
    </row>
    <row r="4684" spans="1:2" x14ac:dyDescent="0.3">
      <c r="A4684" s="8">
        <v>36929</v>
      </c>
      <c r="B4684">
        <v>77.599999999999994</v>
      </c>
    </row>
    <row r="4685" spans="1:2" x14ac:dyDescent="0.3">
      <c r="A4685" s="8">
        <v>36928</v>
      </c>
      <c r="B4685">
        <v>73.7</v>
      </c>
    </row>
    <row r="4686" spans="1:2" x14ac:dyDescent="0.3">
      <c r="A4686" s="8">
        <v>36927</v>
      </c>
      <c r="B4686">
        <v>77.099999999999994</v>
      </c>
    </row>
    <row r="4687" spans="1:2" x14ac:dyDescent="0.3">
      <c r="A4687" s="8">
        <v>36924</v>
      </c>
      <c r="B4687">
        <v>85.6</v>
      </c>
    </row>
    <row r="4688" spans="1:2" x14ac:dyDescent="0.3">
      <c r="A4688" s="8">
        <v>36923</v>
      </c>
      <c r="B4688">
        <v>85.6</v>
      </c>
    </row>
    <row r="4689" spans="1:2" x14ac:dyDescent="0.3">
      <c r="A4689" s="8">
        <v>36922</v>
      </c>
      <c r="B4689">
        <v>79.400000000000006</v>
      </c>
    </row>
    <row r="4690" spans="1:2" x14ac:dyDescent="0.3">
      <c r="A4690" s="8">
        <v>36921</v>
      </c>
      <c r="B4690">
        <v>74.8</v>
      </c>
    </row>
    <row r="4691" spans="1:2" x14ac:dyDescent="0.3">
      <c r="A4691" s="8">
        <v>36920</v>
      </c>
      <c r="B4691">
        <v>72.3</v>
      </c>
    </row>
    <row r="4692" spans="1:2" x14ac:dyDescent="0.3">
      <c r="A4692" s="8">
        <v>36917</v>
      </c>
      <c r="B4692">
        <v>73.099999999999994</v>
      </c>
    </row>
    <row r="4693" spans="1:2" x14ac:dyDescent="0.3">
      <c r="A4693" s="8">
        <v>36916</v>
      </c>
      <c r="B4693">
        <v>74.5</v>
      </c>
    </row>
    <row r="4694" spans="1:2" x14ac:dyDescent="0.3">
      <c r="A4694" s="8">
        <v>36915</v>
      </c>
      <c r="B4694">
        <v>76.7</v>
      </c>
    </row>
    <row r="4695" spans="1:2" x14ac:dyDescent="0.3">
      <c r="A4695" s="8">
        <v>36914</v>
      </c>
      <c r="B4695">
        <v>70.400000000000006</v>
      </c>
    </row>
    <row r="4696" spans="1:2" x14ac:dyDescent="0.3">
      <c r="A4696" s="8">
        <v>36913</v>
      </c>
      <c r="B4696">
        <v>77.2</v>
      </c>
    </row>
    <row r="4697" spans="1:2" x14ac:dyDescent="0.3">
      <c r="A4697" s="8">
        <v>36910</v>
      </c>
      <c r="B4697">
        <v>78.8</v>
      </c>
    </row>
    <row r="4698" spans="1:2" x14ac:dyDescent="0.3">
      <c r="A4698" s="8">
        <v>36909</v>
      </c>
      <c r="B4698">
        <v>81.5</v>
      </c>
    </row>
    <row r="4699" spans="1:2" x14ac:dyDescent="0.3">
      <c r="A4699" s="8">
        <v>36908</v>
      </c>
      <c r="B4699">
        <v>77.599999999999994</v>
      </c>
    </row>
    <row r="4700" spans="1:2" x14ac:dyDescent="0.3">
      <c r="A4700" s="8">
        <v>36907</v>
      </c>
      <c r="B4700">
        <v>69.3</v>
      </c>
    </row>
    <row r="4701" spans="1:2" x14ac:dyDescent="0.3">
      <c r="A4701" s="8">
        <v>36906</v>
      </c>
      <c r="B4701">
        <v>72.400000000000006</v>
      </c>
    </row>
    <row r="4702" spans="1:2" x14ac:dyDescent="0.3">
      <c r="A4702" s="8">
        <v>36903</v>
      </c>
      <c r="B4702">
        <v>76.400000000000006</v>
      </c>
    </row>
    <row r="4703" spans="1:2" x14ac:dyDescent="0.3">
      <c r="A4703" s="8">
        <v>36902</v>
      </c>
      <c r="B4703">
        <v>85.8</v>
      </c>
    </row>
    <row r="4704" spans="1:2" x14ac:dyDescent="0.3">
      <c r="A4704" s="8">
        <v>36901</v>
      </c>
      <c r="B4704">
        <v>88.8</v>
      </c>
    </row>
    <row r="4705" spans="1:2" x14ac:dyDescent="0.3">
      <c r="A4705" s="8">
        <v>36900</v>
      </c>
      <c r="B4705">
        <v>107.4</v>
      </c>
    </row>
    <row r="4706" spans="1:2" x14ac:dyDescent="0.3">
      <c r="A4706" s="8">
        <v>36896</v>
      </c>
      <c r="B4706">
        <v>106.1</v>
      </c>
    </row>
    <row r="4707" spans="1:2" x14ac:dyDescent="0.3">
      <c r="A4707" s="8">
        <v>36895</v>
      </c>
      <c r="B4707">
        <v>122.6</v>
      </c>
    </row>
    <row r="4708" spans="1:2" x14ac:dyDescent="0.3">
      <c r="A4708" s="8">
        <v>36894</v>
      </c>
      <c r="B4708">
        <v>129.80000000000001</v>
      </c>
    </row>
    <row r="4709" spans="1:2" x14ac:dyDescent="0.3">
      <c r="A4709" s="8">
        <v>36889</v>
      </c>
      <c r="B4709">
        <v>107.3</v>
      </c>
    </row>
    <row r="4710" spans="1:2" x14ac:dyDescent="0.3">
      <c r="A4710" s="8">
        <v>36888</v>
      </c>
      <c r="B4710">
        <v>111.3</v>
      </c>
    </row>
    <row r="4711" spans="1:2" x14ac:dyDescent="0.3">
      <c r="A4711" s="8">
        <v>36887</v>
      </c>
      <c r="B4711">
        <v>106</v>
      </c>
    </row>
    <row r="4712" spans="1:2" x14ac:dyDescent="0.3">
      <c r="A4712" s="8">
        <v>36886</v>
      </c>
      <c r="B4712">
        <v>101.1</v>
      </c>
    </row>
    <row r="4713" spans="1:2" x14ac:dyDescent="0.3">
      <c r="A4713" s="8">
        <v>36885</v>
      </c>
      <c r="B4713">
        <v>90.5</v>
      </c>
    </row>
    <row r="4714" spans="1:2" x14ac:dyDescent="0.3">
      <c r="A4714" s="8">
        <v>36882</v>
      </c>
      <c r="B4714">
        <v>89.8</v>
      </c>
    </row>
    <row r="4715" spans="1:2" x14ac:dyDescent="0.3">
      <c r="A4715" s="8">
        <v>36881</v>
      </c>
      <c r="B4715">
        <v>82.4</v>
      </c>
    </row>
    <row r="4716" spans="1:2" x14ac:dyDescent="0.3">
      <c r="A4716" s="8">
        <v>36880</v>
      </c>
      <c r="B4716">
        <v>87.1</v>
      </c>
    </row>
    <row r="4717" spans="1:2" x14ac:dyDescent="0.3">
      <c r="A4717" s="8">
        <v>36879</v>
      </c>
      <c r="B4717">
        <v>88.9</v>
      </c>
    </row>
    <row r="4718" spans="1:2" x14ac:dyDescent="0.3">
      <c r="A4718" s="8">
        <v>36878</v>
      </c>
      <c r="B4718">
        <v>73.8</v>
      </c>
    </row>
    <row r="4719" spans="1:2" x14ac:dyDescent="0.3">
      <c r="A4719" s="8">
        <v>36875</v>
      </c>
      <c r="B4719">
        <v>83.4</v>
      </c>
    </row>
    <row r="4720" spans="1:2" x14ac:dyDescent="0.3">
      <c r="A4720" s="8">
        <v>36874</v>
      </c>
      <c r="B4720">
        <v>78.5</v>
      </c>
    </row>
    <row r="4721" spans="1:2" x14ac:dyDescent="0.3">
      <c r="A4721" s="8">
        <v>36873</v>
      </c>
      <c r="B4721">
        <v>80.900000000000006</v>
      </c>
    </row>
    <row r="4722" spans="1:2" x14ac:dyDescent="0.3">
      <c r="A4722" s="8">
        <v>36869</v>
      </c>
      <c r="B4722">
        <v>79.2</v>
      </c>
    </row>
    <row r="4723" spans="1:2" x14ac:dyDescent="0.3">
      <c r="A4723" s="8">
        <v>36868</v>
      </c>
      <c r="B4723">
        <v>85.8</v>
      </c>
    </row>
    <row r="4724" spans="1:2" x14ac:dyDescent="0.3">
      <c r="A4724" s="8">
        <v>36867</v>
      </c>
      <c r="B4724">
        <v>85.8</v>
      </c>
    </row>
    <row r="4725" spans="1:2" x14ac:dyDescent="0.3">
      <c r="A4725" s="8">
        <v>36866</v>
      </c>
      <c r="B4725">
        <v>84</v>
      </c>
    </row>
    <row r="4726" spans="1:2" x14ac:dyDescent="0.3">
      <c r="A4726" s="8">
        <v>36865</v>
      </c>
      <c r="B4726">
        <v>84.9</v>
      </c>
    </row>
    <row r="4727" spans="1:2" x14ac:dyDescent="0.3">
      <c r="A4727" s="8">
        <v>36864</v>
      </c>
      <c r="B4727">
        <v>93.1</v>
      </c>
    </row>
    <row r="4728" spans="1:2" x14ac:dyDescent="0.3">
      <c r="A4728" s="8">
        <v>36861</v>
      </c>
      <c r="B4728">
        <v>98.4</v>
      </c>
    </row>
    <row r="4729" spans="1:2" x14ac:dyDescent="0.3">
      <c r="A4729" s="8">
        <v>36860</v>
      </c>
      <c r="B4729">
        <v>93.9</v>
      </c>
    </row>
    <row r="4730" spans="1:2" x14ac:dyDescent="0.3">
      <c r="A4730" s="8">
        <v>36859</v>
      </c>
      <c r="B4730">
        <v>87.3</v>
      </c>
    </row>
    <row r="4731" spans="1:2" x14ac:dyDescent="0.3">
      <c r="A4731" s="8">
        <v>36858</v>
      </c>
      <c r="B4731">
        <v>85.6</v>
      </c>
    </row>
    <row r="4732" spans="1:2" x14ac:dyDescent="0.3">
      <c r="A4732" s="8">
        <v>36857</v>
      </c>
      <c r="B4732">
        <v>82.8</v>
      </c>
    </row>
    <row r="4733" spans="1:2" x14ac:dyDescent="0.3">
      <c r="A4733" s="8">
        <v>36854</v>
      </c>
      <c r="B4733">
        <v>83.4</v>
      </c>
    </row>
    <row r="4734" spans="1:2" x14ac:dyDescent="0.3">
      <c r="A4734" s="8">
        <v>36853</v>
      </c>
      <c r="B4734">
        <v>78.400000000000006</v>
      </c>
    </row>
    <row r="4735" spans="1:2" x14ac:dyDescent="0.3">
      <c r="A4735" s="8">
        <v>36852</v>
      </c>
      <c r="B4735">
        <v>76.3</v>
      </c>
    </row>
    <row r="4736" spans="1:2" x14ac:dyDescent="0.3">
      <c r="A4736" s="8">
        <v>36851</v>
      </c>
      <c r="B4736">
        <v>73</v>
      </c>
    </row>
    <row r="4737" spans="1:2" x14ac:dyDescent="0.3">
      <c r="A4737" s="8">
        <v>36850</v>
      </c>
      <c r="B4737">
        <v>80.400000000000006</v>
      </c>
    </row>
    <row r="4738" spans="1:2" x14ac:dyDescent="0.3">
      <c r="A4738" s="8">
        <v>36847</v>
      </c>
      <c r="B4738">
        <v>82.3</v>
      </c>
    </row>
    <row r="4739" spans="1:2" x14ac:dyDescent="0.3">
      <c r="A4739" s="8">
        <v>36846</v>
      </c>
      <c r="B4739">
        <v>77.3</v>
      </c>
    </row>
    <row r="4740" spans="1:2" x14ac:dyDescent="0.3">
      <c r="A4740" s="8">
        <v>36845</v>
      </c>
      <c r="B4740">
        <v>74.7</v>
      </c>
    </row>
    <row r="4741" spans="1:2" x14ac:dyDescent="0.3">
      <c r="A4741" s="8">
        <v>36844</v>
      </c>
      <c r="B4741">
        <v>75.8</v>
      </c>
    </row>
    <row r="4742" spans="1:2" x14ac:dyDescent="0.3">
      <c r="A4742" s="8">
        <v>36843</v>
      </c>
      <c r="B4742">
        <v>73.599999999999994</v>
      </c>
    </row>
    <row r="4743" spans="1:2" x14ac:dyDescent="0.3">
      <c r="A4743" s="8">
        <v>36840</v>
      </c>
      <c r="B4743">
        <v>77.099999999999994</v>
      </c>
    </row>
    <row r="4744" spans="1:2" x14ac:dyDescent="0.3">
      <c r="A4744" s="8">
        <v>36839</v>
      </c>
      <c r="B4744">
        <v>72.3</v>
      </c>
    </row>
    <row r="4745" spans="1:2" x14ac:dyDescent="0.3">
      <c r="A4745" s="8">
        <v>36838</v>
      </c>
      <c r="B4745">
        <v>70.099999999999994</v>
      </c>
    </row>
    <row r="4746" spans="1:2" x14ac:dyDescent="0.3">
      <c r="A4746" s="8">
        <v>36834</v>
      </c>
      <c r="B4746">
        <v>77</v>
      </c>
    </row>
    <row r="4747" spans="1:2" x14ac:dyDescent="0.3">
      <c r="A4747" s="8">
        <v>36833</v>
      </c>
      <c r="B4747">
        <v>81.900000000000006</v>
      </c>
    </row>
    <row r="4748" spans="1:2" x14ac:dyDescent="0.3">
      <c r="A4748" s="8">
        <v>36832</v>
      </c>
      <c r="B4748">
        <v>90.8</v>
      </c>
    </row>
    <row r="4749" spans="1:2" x14ac:dyDescent="0.3">
      <c r="A4749" s="8">
        <v>36831</v>
      </c>
      <c r="B4749">
        <v>91.9</v>
      </c>
    </row>
    <row r="4750" spans="1:2" x14ac:dyDescent="0.3">
      <c r="A4750" s="8">
        <v>36830</v>
      </c>
      <c r="B4750">
        <v>77.7</v>
      </c>
    </row>
    <row r="4751" spans="1:2" x14ac:dyDescent="0.3">
      <c r="A4751" s="8">
        <v>36829</v>
      </c>
      <c r="B4751">
        <v>78.2</v>
      </c>
    </row>
    <row r="4752" spans="1:2" x14ac:dyDescent="0.3">
      <c r="A4752" s="8">
        <v>36826</v>
      </c>
      <c r="B4752">
        <v>81.400000000000006</v>
      </c>
    </row>
    <row r="4753" spans="1:2" x14ac:dyDescent="0.3">
      <c r="A4753" s="8">
        <v>36825</v>
      </c>
      <c r="B4753">
        <v>81.7</v>
      </c>
    </row>
    <row r="4754" spans="1:2" x14ac:dyDescent="0.3">
      <c r="A4754" s="8">
        <v>36824</v>
      </c>
      <c r="B4754">
        <v>73.400000000000006</v>
      </c>
    </row>
    <row r="4755" spans="1:2" x14ac:dyDescent="0.3">
      <c r="A4755" s="8">
        <v>36823</v>
      </c>
      <c r="B4755">
        <v>71.5</v>
      </c>
    </row>
    <row r="4756" spans="1:2" x14ac:dyDescent="0.3">
      <c r="A4756" s="8">
        <v>36822</v>
      </c>
      <c r="B4756">
        <v>67.8</v>
      </c>
    </row>
    <row r="4757" spans="1:2" x14ac:dyDescent="0.3">
      <c r="A4757" s="8">
        <v>36819</v>
      </c>
      <c r="B4757">
        <v>80.599999999999994</v>
      </c>
    </row>
    <row r="4758" spans="1:2" x14ac:dyDescent="0.3">
      <c r="A4758" s="8">
        <v>36818</v>
      </c>
      <c r="B4758">
        <v>79.7</v>
      </c>
    </row>
    <row r="4759" spans="1:2" x14ac:dyDescent="0.3">
      <c r="A4759" s="8">
        <v>36817</v>
      </c>
      <c r="B4759">
        <v>74.900000000000006</v>
      </c>
    </row>
    <row r="4760" spans="1:2" x14ac:dyDescent="0.3">
      <c r="A4760" s="8">
        <v>36816</v>
      </c>
      <c r="B4760">
        <v>68.099999999999994</v>
      </c>
    </row>
    <row r="4761" spans="1:2" x14ac:dyDescent="0.3">
      <c r="A4761" s="8">
        <v>36815</v>
      </c>
      <c r="B4761">
        <v>75</v>
      </c>
    </row>
    <row r="4762" spans="1:2" x14ac:dyDescent="0.3">
      <c r="A4762" s="8">
        <v>36812</v>
      </c>
      <c r="B4762">
        <v>79.8</v>
      </c>
    </row>
    <row r="4763" spans="1:2" x14ac:dyDescent="0.3">
      <c r="A4763" s="8">
        <v>36811</v>
      </c>
      <c r="B4763">
        <v>77.099999999999994</v>
      </c>
    </row>
    <row r="4764" spans="1:2" x14ac:dyDescent="0.3">
      <c r="A4764" s="8">
        <v>36810</v>
      </c>
      <c r="B4764">
        <v>74</v>
      </c>
    </row>
    <row r="4765" spans="1:2" x14ac:dyDescent="0.3">
      <c r="A4765" s="8">
        <v>36809</v>
      </c>
      <c r="B4765">
        <v>78.2</v>
      </c>
    </row>
    <row r="4766" spans="1:2" x14ac:dyDescent="0.3">
      <c r="A4766" s="8">
        <v>36808</v>
      </c>
      <c r="B4766">
        <v>76.3</v>
      </c>
    </row>
    <row r="4767" spans="1:2" x14ac:dyDescent="0.3">
      <c r="A4767" s="8">
        <v>36805</v>
      </c>
      <c r="B4767">
        <v>79.7</v>
      </c>
    </row>
    <row r="4768" spans="1:2" x14ac:dyDescent="0.3">
      <c r="A4768" s="8">
        <v>36804</v>
      </c>
      <c r="B4768">
        <v>82.3</v>
      </c>
    </row>
    <row r="4769" spans="1:2" x14ac:dyDescent="0.3">
      <c r="A4769" s="8">
        <v>36803</v>
      </c>
      <c r="B4769">
        <v>83.2</v>
      </c>
    </row>
    <row r="4770" spans="1:2" x14ac:dyDescent="0.3">
      <c r="A4770" s="8">
        <v>36802</v>
      </c>
      <c r="B4770">
        <v>92.8</v>
      </c>
    </row>
    <row r="4771" spans="1:2" x14ac:dyDescent="0.3">
      <c r="A4771" s="8">
        <v>36801</v>
      </c>
      <c r="B4771">
        <v>92.1</v>
      </c>
    </row>
    <row r="4772" spans="1:2" x14ac:dyDescent="0.3">
      <c r="A4772" s="8">
        <v>36798</v>
      </c>
      <c r="B4772">
        <v>90</v>
      </c>
    </row>
    <row r="4773" spans="1:2" x14ac:dyDescent="0.3">
      <c r="A4773" s="8">
        <v>36797</v>
      </c>
      <c r="B4773">
        <v>80</v>
      </c>
    </row>
    <row r="4774" spans="1:2" x14ac:dyDescent="0.3">
      <c r="A4774" s="8">
        <v>36796</v>
      </c>
      <c r="B4774">
        <v>83.7</v>
      </c>
    </row>
    <row r="4775" spans="1:2" x14ac:dyDescent="0.3">
      <c r="A4775" s="8">
        <v>36795</v>
      </c>
      <c r="B4775">
        <v>79.2</v>
      </c>
    </row>
    <row r="4776" spans="1:2" x14ac:dyDescent="0.3">
      <c r="A4776" s="8">
        <v>36794</v>
      </c>
      <c r="B4776">
        <v>83.8</v>
      </c>
    </row>
    <row r="4777" spans="1:2" x14ac:dyDescent="0.3">
      <c r="A4777" s="8">
        <v>36791</v>
      </c>
      <c r="B4777">
        <v>72.900000000000006</v>
      </c>
    </row>
    <row r="4778" spans="1:2" x14ac:dyDescent="0.3">
      <c r="A4778" s="8">
        <v>36790</v>
      </c>
      <c r="B4778">
        <v>72.2</v>
      </c>
    </row>
    <row r="4779" spans="1:2" x14ac:dyDescent="0.3">
      <c r="A4779" s="8">
        <v>36789</v>
      </c>
      <c r="B4779">
        <v>72</v>
      </c>
    </row>
    <row r="4780" spans="1:2" x14ac:dyDescent="0.3">
      <c r="A4780" s="8">
        <v>36788</v>
      </c>
      <c r="B4780">
        <v>71.099999999999994</v>
      </c>
    </row>
    <row r="4781" spans="1:2" x14ac:dyDescent="0.3">
      <c r="A4781" s="8">
        <v>36787</v>
      </c>
      <c r="B4781">
        <v>69.7</v>
      </c>
    </row>
    <row r="4782" spans="1:2" x14ac:dyDescent="0.3">
      <c r="A4782" s="8">
        <v>36784</v>
      </c>
      <c r="B4782">
        <v>73.7</v>
      </c>
    </row>
    <row r="4783" spans="1:2" x14ac:dyDescent="0.3">
      <c r="A4783" s="8">
        <v>36783</v>
      </c>
      <c r="B4783">
        <v>74.599999999999994</v>
      </c>
    </row>
    <row r="4784" spans="1:2" x14ac:dyDescent="0.3">
      <c r="A4784" s="8">
        <v>36782</v>
      </c>
      <c r="B4784">
        <v>74.7</v>
      </c>
    </row>
    <row r="4785" spans="1:2" x14ac:dyDescent="0.3">
      <c r="A4785" s="8">
        <v>36781</v>
      </c>
      <c r="B4785">
        <v>79.5</v>
      </c>
    </row>
    <row r="4786" spans="1:2" x14ac:dyDescent="0.3">
      <c r="A4786" s="8">
        <v>36780</v>
      </c>
      <c r="B4786">
        <v>81.5</v>
      </c>
    </row>
    <row r="4787" spans="1:2" x14ac:dyDescent="0.3">
      <c r="A4787" s="8">
        <v>36777</v>
      </c>
      <c r="B4787">
        <v>87.7</v>
      </c>
    </row>
    <row r="4788" spans="1:2" x14ac:dyDescent="0.3">
      <c r="A4788" s="8">
        <v>36776</v>
      </c>
      <c r="B4788">
        <v>89.6</v>
      </c>
    </row>
    <row r="4789" spans="1:2" x14ac:dyDescent="0.3">
      <c r="A4789" s="8">
        <v>36775</v>
      </c>
      <c r="B4789">
        <v>86.1</v>
      </c>
    </row>
    <row r="4790" spans="1:2" x14ac:dyDescent="0.3">
      <c r="A4790" s="8">
        <v>36774</v>
      </c>
      <c r="B4790">
        <v>87.4</v>
      </c>
    </row>
    <row r="4791" spans="1:2" x14ac:dyDescent="0.3">
      <c r="A4791" s="8">
        <v>36773</v>
      </c>
      <c r="B4791">
        <v>86.2</v>
      </c>
    </row>
    <row r="4792" spans="1:2" x14ac:dyDescent="0.3">
      <c r="A4792" s="8">
        <v>36770</v>
      </c>
      <c r="B4792">
        <v>85.6</v>
      </c>
    </row>
    <row r="4793" spans="1:2" x14ac:dyDescent="0.3">
      <c r="A4793" s="8">
        <v>36769</v>
      </c>
      <c r="B4793">
        <v>81.900000000000006</v>
      </c>
    </row>
    <row r="4794" spans="1:2" x14ac:dyDescent="0.3">
      <c r="A4794" s="8">
        <v>36768</v>
      </c>
      <c r="B4794">
        <v>80</v>
      </c>
    </row>
    <row r="4795" spans="1:2" x14ac:dyDescent="0.3">
      <c r="A4795" s="8">
        <v>36767</v>
      </c>
      <c r="B4795">
        <v>81.2</v>
      </c>
    </row>
    <row r="4796" spans="1:2" x14ac:dyDescent="0.3">
      <c r="A4796" s="8">
        <v>36766</v>
      </c>
      <c r="B4796">
        <v>80.400000000000006</v>
      </c>
    </row>
    <row r="4797" spans="1:2" x14ac:dyDescent="0.3">
      <c r="A4797" s="8">
        <v>36763</v>
      </c>
      <c r="B4797">
        <v>78</v>
      </c>
    </row>
    <row r="4798" spans="1:2" x14ac:dyDescent="0.3">
      <c r="A4798" s="8">
        <v>36762</v>
      </c>
      <c r="B4798">
        <v>77</v>
      </c>
    </row>
    <row r="4799" spans="1:2" x14ac:dyDescent="0.3">
      <c r="A4799" s="8">
        <v>36761</v>
      </c>
      <c r="B4799">
        <v>73.7</v>
      </c>
    </row>
    <row r="4800" spans="1:2" x14ac:dyDescent="0.3">
      <c r="A4800" s="8">
        <v>36760</v>
      </c>
      <c r="B4800">
        <v>72.099999999999994</v>
      </c>
    </row>
    <row r="4801" spans="1:2" x14ac:dyDescent="0.3">
      <c r="A4801" s="8">
        <v>36759</v>
      </c>
      <c r="B4801">
        <v>67.599999999999994</v>
      </c>
    </row>
    <row r="4802" spans="1:2" x14ac:dyDescent="0.3">
      <c r="A4802" s="8">
        <v>36756</v>
      </c>
      <c r="B4802">
        <v>72.599999999999994</v>
      </c>
    </row>
    <row r="4803" spans="1:2" x14ac:dyDescent="0.3">
      <c r="A4803" s="8">
        <v>36755</v>
      </c>
      <c r="B4803">
        <v>75.099999999999994</v>
      </c>
    </row>
    <row r="4804" spans="1:2" x14ac:dyDescent="0.3">
      <c r="A4804" s="8">
        <v>36754</v>
      </c>
      <c r="B4804">
        <v>68.7</v>
      </c>
    </row>
    <row r="4805" spans="1:2" x14ac:dyDescent="0.3">
      <c r="A4805" s="8">
        <v>36753</v>
      </c>
      <c r="B4805">
        <v>72.5</v>
      </c>
    </row>
    <row r="4806" spans="1:2" x14ac:dyDescent="0.3">
      <c r="A4806" s="8">
        <v>36752</v>
      </c>
      <c r="B4806">
        <v>75</v>
      </c>
    </row>
    <row r="4807" spans="1:2" x14ac:dyDescent="0.3">
      <c r="A4807" s="8">
        <v>36749</v>
      </c>
      <c r="B4807">
        <v>77.2</v>
      </c>
    </row>
    <row r="4808" spans="1:2" x14ac:dyDescent="0.3">
      <c r="A4808" s="8">
        <v>36748</v>
      </c>
      <c r="B4808">
        <v>75.8</v>
      </c>
    </row>
    <row r="4809" spans="1:2" x14ac:dyDescent="0.3">
      <c r="A4809" s="8">
        <v>36747</v>
      </c>
      <c r="B4809">
        <v>77.7</v>
      </c>
    </row>
    <row r="4810" spans="1:2" x14ac:dyDescent="0.3">
      <c r="A4810" s="8">
        <v>36746</v>
      </c>
      <c r="B4810">
        <v>77.400000000000006</v>
      </c>
    </row>
    <row r="4811" spans="1:2" x14ac:dyDescent="0.3">
      <c r="A4811" s="8">
        <v>36745</v>
      </c>
      <c r="B4811">
        <v>74.900000000000006</v>
      </c>
    </row>
    <row r="4812" spans="1:2" x14ac:dyDescent="0.3">
      <c r="A4812" s="8">
        <v>36742</v>
      </c>
      <c r="B4812">
        <v>80.599999999999994</v>
      </c>
    </row>
    <row r="4813" spans="1:2" x14ac:dyDescent="0.3">
      <c r="A4813" s="8">
        <v>36741</v>
      </c>
      <c r="B4813">
        <v>79.7</v>
      </c>
    </row>
    <row r="4814" spans="1:2" x14ac:dyDescent="0.3">
      <c r="A4814" s="8">
        <v>36740</v>
      </c>
      <c r="B4814">
        <v>86.8</v>
      </c>
    </row>
    <row r="4815" spans="1:2" x14ac:dyDescent="0.3">
      <c r="A4815" s="8">
        <v>36739</v>
      </c>
      <c r="B4815">
        <v>90</v>
      </c>
    </row>
    <row r="4816" spans="1:2" x14ac:dyDescent="0.3">
      <c r="A4816" s="8">
        <v>36738</v>
      </c>
      <c r="B4816">
        <v>83.2</v>
      </c>
    </row>
    <row r="4817" spans="1:2" x14ac:dyDescent="0.3">
      <c r="A4817" s="8">
        <v>36735</v>
      </c>
      <c r="B4817">
        <v>81.7</v>
      </c>
    </row>
    <row r="4818" spans="1:2" x14ac:dyDescent="0.3">
      <c r="A4818" s="8">
        <v>36734</v>
      </c>
      <c r="B4818">
        <v>80.8</v>
      </c>
    </row>
    <row r="4819" spans="1:2" x14ac:dyDescent="0.3">
      <c r="A4819" s="8">
        <v>36733</v>
      </c>
      <c r="B4819">
        <v>83.7</v>
      </c>
    </row>
    <row r="4820" spans="1:2" x14ac:dyDescent="0.3">
      <c r="A4820" s="8">
        <v>36732</v>
      </c>
      <c r="B4820">
        <v>78</v>
      </c>
    </row>
    <row r="4821" spans="1:2" x14ac:dyDescent="0.3">
      <c r="A4821" s="8">
        <v>36731</v>
      </c>
      <c r="B4821">
        <v>79.3</v>
      </c>
    </row>
    <row r="4822" spans="1:2" x14ac:dyDescent="0.3">
      <c r="A4822" s="8">
        <v>36728</v>
      </c>
      <c r="B4822">
        <v>71.8</v>
      </c>
    </row>
    <row r="4823" spans="1:2" x14ac:dyDescent="0.3">
      <c r="A4823" s="8">
        <v>36727</v>
      </c>
      <c r="B4823">
        <v>77.900000000000006</v>
      </c>
    </row>
    <row r="4824" spans="1:2" x14ac:dyDescent="0.3">
      <c r="A4824" s="8">
        <v>36726</v>
      </c>
      <c r="B4824">
        <v>71.599999999999994</v>
      </c>
    </row>
    <row r="4825" spans="1:2" x14ac:dyDescent="0.3">
      <c r="A4825" s="8">
        <v>36725</v>
      </c>
      <c r="B4825">
        <v>71.7</v>
      </c>
    </row>
    <row r="4826" spans="1:2" x14ac:dyDescent="0.3">
      <c r="A4826" s="8">
        <v>36724</v>
      </c>
      <c r="B4826">
        <v>71.099999999999994</v>
      </c>
    </row>
    <row r="4827" spans="1:2" x14ac:dyDescent="0.3">
      <c r="A4827" s="8">
        <v>36721</v>
      </c>
      <c r="B4827">
        <v>76.400000000000006</v>
      </c>
    </row>
    <row r="4828" spans="1:2" x14ac:dyDescent="0.3">
      <c r="A4828" s="8">
        <v>36720</v>
      </c>
      <c r="B4828">
        <v>78.099999999999994</v>
      </c>
    </row>
    <row r="4829" spans="1:2" x14ac:dyDescent="0.3">
      <c r="A4829" s="8">
        <v>36719</v>
      </c>
      <c r="B4829">
        <v>77.2</v>
      </c>
    </row>
    <row r="4830" spans="1:2" x14ac:dyDescent="0.3">
      <c r="A4830" s="8">
        <v>36718</v>
      </c>
      <c r="B4830">
        <v>74.5</v>
      </c>
    </row>
    <row r="4831" spans="1:2" x14ac:dyDescent="0.3">
      <c r="A4831" s="8">
        <v>36717</v>
      </c>
      <c r="B4831">
        <v>75</v>
      </c>
    </row>
    <row r="4832" spans="1:2" x14ac:dyDescent="0.3">
      <c r="A4832" s="8">
        <v>36714</v>
      </c>
      <c r="B4832">
        <v>76.099999999999994</v>
      </c>
    </row>
    <row r="4833" spans="1:2" x14ac:dyDescent="0.3">
      <c r="A4833" s="8">
        <v>36713</v>
      </c>
      <c r="B4833">
        <v>76</v>
      </c>
    </row>
    <row r="4834" spans="1:2" x14ac:dyDescent="0.3">
      <c r="A4834" s="8">
        <v>36712</v>
      </c>
      <c r="B4834">
        <v>76.3</v>
      </c>
    </row>
    <row r="4835" spans="1:2" x14ac:dyDescent="0.3">
      <c r="A4835" s="8">
        <v>36711</v>
      </c>
      <c r="B4835">
        <v>78.599999999999994</v>
      </c>
    </row>
    <row r="4836" spans="1:2" x14ac:dyDescent="0.3">
      <c r="A4836" s="8">
        <v>36710</v>
      </c>
      <c r="B4836">
        <v>80.5</v>
      </c>
    </row>
    <row r="4837" spans="1:2" x14ac:dyDescent="0.3">
      <c r="A4837" s="8">
        <v>36707</v>
      </c>
      <c r="B4837">
        <v>77.7</v>
      </c>
    </row>
    <row r="4838" spans="1:2" x14ac:dyDescent="0.3">
      <c r="A4838" s="8">
        <v>36706</v>
      </c>
      <c r="B4838">
        <v>77.400000000000006</v>
      </c>
    </row>
    <row r="4839" spans="1:2" x14ac:dyDescent="0.3">
      <c r="A4839" s="8">
        <v>36705</v>
      </c>
      <c r="B4839">
        <v>76.3</v>
      </c>
    </row>
    <row r="4840" spans="1:2" x14ac:dyDescent="0.3">
      <c r="A4840" s="8">
        <v>36704</v>
      </c>
      <c r="B4840">
        <v>76.099999999999994</v>
      </c>
    </row>
    <row r="4841" spans="1:2" x14ac:dyDescent="0.3">
      <c r="A4841" s="8">
        <v>36703</v>
      </c>
      <c r="B4841">
        <v>67.8</v>
      </c>
    </row>
    <row r="4842" spans="1:2" x14ac:dyDescent="0.3">
      <c r="A4842" s="8">
        <v>36700</v>
      </c>
      <c r="B4842">
        <v>70.900000000000006</v>
      </c>
    </row>
    <row r="4843" spans="1:2" x14ac:dyDescent="0.3">
      <c r="A4843" s="8">
        <v>36699</v>
      </c>
      <c r="B4843">
        <v>68.3</v>
      </c>
    </row>
    <row r="4844" spans="1:2" x14ac:dyDescent="0.3">
      <c r="A4844" s="8">
        <v>36698</v>
      </c>
      <c r="B4844">
        <v>66.8</v>
      </c>
    </row>
    <row r="4845" spans="1:2" x14ac:dyDescent="0.3">
      <c r="A4845" s="8">
        <v>36697</v>
      </c>
      <c r="B4845">
        <v>66.599999999999994</v>
      </c>
    </row>
    <row r="4846" spans="1:2" x14ac:dyDescent="0.3">
      <c r="A4846" s="8">
        <v>36696</v>
      </c>
      <c r="B4846">
        <v>64.5</v>
      </c>
    </row>
    <row r="4847" spans="1:2" x14ac:dyDescent="0.3">
      <c r="A4847" s="8">
        <v>36693</v>
      </c>
      <c r="B4847">
        <v>64.2</v>
      </c>
    </row>
    <row r="4848" spans="1:2" x14ac:dyDescent="0.3">
      <c r="A4848" s="8">
        <v>36692</v>
      </c>
      <c r="B4848">
        <v>71.5</v>
      </c>
    </row>
    <row r="4849" spans="1:2" x14ac:dyDescent="0.3">
      <c r="A4849" s="8">
        <v>36691</v>
      </c>
      <c r="B4849">
        <v>71.099999999999994</v>
      </c>
    </row>
    <row r="4850" spans="1:2" x14ac:dyDescent="0.3">
      <c r="A4850" s="8">
        <v>36690</v>
      </c>
      <c r="B4850">
        <v>68.3</v>
      </c>
    </row>
    <row r="4851" spans="1:2" x14ac:dyDescent="0.3">
      <c r="A4851" s="8">
        <v>36686</v>
      </c>
      <c r="B4851">
        <v>73.099999999999994</v>
      </c>
    </row>
    <row r="4852" spans="1:2" x14ac:dyDescent="0.3">
      <c r="A4852" s="8">
        <v>36685</v>
      </c>
      <c r="B4852">
        <v>75.599999999999994</v>
      </c>
    </row>
    <row r="4853" spans="1:2" x14ac:dyDescent="0.3">
      <c r="A4853" s="8">
        <v>36684</v>
      </c>
      <c r="B4853">
        <v>75.5</v>
      </c>
    </row>
    <row r="4854" spans="1:2" x14ac:dyDescent="0.3">
      <c r="A4854" s="8">
        <v>36683</v>
      </c>
      <c r="B4854">
        <v>76.400000000000006</v>
      </c>
    </row>
    <row r="4855" spans="1:2" x14ac:dyDescent="0.3">
      <c r="A4855" s="8">
        <v>36682</v>
      </c>
      <c r="B4855">
        <v>79.5</v>
      </c>
    </row>
    <row r="4856" spans="1:2" x14ac:dyDescent="0.3">
      <c r="A4856" s="8">
        <v>36679</v>
      </c>
      <c r="B4856">
        <v>80.2</v>
      </c>
    </row>
    <row r="4857" spans="1:2" x14ac:dyDescent="0.3">
      <c r="A4857" s="8">
        <v>36678</v>
      </c>
      <c r="B4857">
        <v>82</v>
      </c>
    </row>
    <row r="4858" spans="1:2" x14ac:dyDescent="0.3">
      <c r="A4858" s="8">
        <v>36677</v>
      </c>
      <c r="B4858">
        <v>73.2</v>
      </c>
    </row>
    <row r="4859" spans="1:2" x14ac:dyDescent="0.3">
      <c r="A4859" s="8">
        <v>36676</v>
      </c>
      <c r="B4859">
        <v>68.7</v>
      </c>
    </row>
    <row r="4860" spans="1:2" x14ac:dyDescent="0.3">
      <c r="A4860" s="8">
        <v>36675</v>
      </c>
      <c r="B4860">
        <v>67.8</v>
      </c>
    </row>
    <row r="4861" spans="1:2" x14ac:dyDescent="0.3">
      <c r="A4861" s="8">
        <v>36672</v>
      </c>
      <c r="B4861">
        <v>69.099999999999994</v>
      </c>
    </row>
    <row r="4862" spans="1:2" x14ac:dyDescent="0.3">
      <c r="A4862" s="8">
        <v>36671</v>
      </c>
      <c r="B4862">
        <v>71.2</v>
      </c>
    </row>
    <row r="4863" spans="1:2" x14ac:dyDescent="0.3">
      <c r="A4863" s="8">
        <v>36670</v>
      </c>
      <c r="B4863">
        <v>65.599999999999994</v>
      </c>
    </row>
    <row r="4864" spans="1:2" x14ac:dyDescent="0.3">
      <c r="A4864" s="8">
        <v>36669</v>
      </c>
      <c r="B4864">
        <v>66.900000000000006</v>
      </c>
    </row>
    <row r="4865" spans="1:2" x14ac:dyDescent="0.3">
      <c r="A4865" s="8">
        <v>36668</v>
      </c>
      <c r="B4865">
        <v>67.2</v>
      </c>
    </row>
    <row r="4866" spans="1:2" x14ac:dyDescent="0.3">
      <c r="A4866" s="8">
        <v>36665</v>
      </c>
      <c r="B4866">
        <v>67.2</v>
      </c>
    </row>
    <row r="4867" spans="1:2" x14ac:dyDescent="0.3">
      <c r="A4867" s="8">
        <v>36664</v>
      </c>
      <c r="B4867">
        <v>69</v>
      </c>
    </row>
    <row r="4868" spans="1:2" x14ac:dyDescent="0.3">
      <c r="A4868" s="8">
        <v>36663</v>
      </c>
      <c r="B4868">
        <v>77.400000000000006</v>
      </c>
    </row>
    <row r="4869" spans="1:2" x14ac:dyDescent="0.3">
      <c r="A4869" s="8">
        <v>36662</v>
      </c>
      <c r="B4869">
        <v>68.900000000000006</v>
      </c>
    </row>
    <row r="4870" spans="1:2" x14ac:dyDescent="0.3">
      <c r="A4870" s="8">
        <v>36661</v>
      </c>
      <c r="B4870">
        <v>70.7</v>
      </c>
    </row>
    <row r="4871" spans="1:2" x14ac:dyDescent="0.3">
      <c r="A4871" s="8">
        <v>36658</v>
      </c>
      <c r="B4871">
        <v>64.2</v>
      </c>
    </row>
    <row r="4872" spans="1:2" x14ac:dyDescent="0.3">
      <c r="A4872" s="8">
        <v>36657</v>
      </c>
      <c r="B4872">
        <v>59.9</v>
      </c>
    </row>
    <row r="4873" spans="1:2" x14ac:dyDescent="0.3">
      <c r="A4873" s="8">
        <v>36656</v>
      </c>
      <c r="B4873">
        <v>62.8</v>
      </c>
    </row>
    <row r="4874" spans="1:2" x14ac:dyDescent="0.3">
      <c r="A4874" s="8">
        <v>36652</v>
      </c>
      <c r="B4874">
        <v>63</v>
      </c>
    </row>
    <row r="4875" spans="1:2" x14ac:dyDescent="0.3">
      <c r="A4875" s="8">
        <v>36651</v>
      </c>
      <c r="B4875">
        <v>70.599999999999994</v>
      </c>
    </row>
    <row r="4876" spans="1:2" x14ac:dyDescent="0.3">
      <c r="A4876" s="8">
        <v>36650</v>
      </c>
      <c r="B4876">
        <v>70.3</v>
      </c>
    </row>
    <row r="4877" spans="1:2" x14ac:dyDescent="0.3">
      <c r="A4877" s="8">
        <v>36649</v>
      </c>
      <c r="B4877">
        <v>65</v>
      </c>
    </row>
    <row r="4878" spans="1:2" x14ac:dyDescent="0.3">
      <c r="A4878" s="8">
        <v>36644</v>
      </c>
      <c r="B4878">
        <v>72.2</v>
      </c>
    </row>
    <row r="4879" spans="1:2" x14ac:dyDescent="0.3">
      <c r="A4879" s="8">
        <v>36643</v>
      </c>
      <c r="B4879">
        <v>64.8</v>
      </c>
    </row>
    <row r="4880" spans="1:2" x14ac:dyDescent="0.3">
      <c r="A4880" s="8">
        <v>36642</v>
      </c>
      <c r="B4880">
        <v>59.8</v>
      </c>
    </row>
    <row r="4881" spans="1:2" x14ac:dyDescent="0.3">
      <c r="A4881" s="8">
        <v>36641</v>
      </c>
      <c r="B4881">
        <v>69.099999999999994</v>
      </c>
    </row>
    <row r="4882" spans="1:2" x14ac:dyDescent="0.3">
      <c r="A4882" s="8">
        <v>36640</v>
      </c>
      <c r="B4882">
        <v>63.3</v>
      </c>
    </row>
    <row r="4883" spans="1:2" x14ac:dyDescent="0.3">
      <c r="A4883" s="8">
        <v>36637</v>
      </c>
      <c r="B4883">
        <v>56.7</v>
      </c>
    </row>
    <row r="4884" spans="1:2" x14ac:dyDescent="0.3">
      <c r="A4884" s="8">
        <v>36636</v>
      </c>
      <c r="B4884">
        <v>65.099999999999994</v>
      </c>
    </row>
    <row r="4885" spans="1:2" x14ac:dyDescent="0.3">
      <c r="A4885" s="8">
        <v>36635</v>
      </c>
      <c r="B4885">
        <v>66</v>
      </c>
    </row>
    <row r="4886" spans="1:2" x14ac:dyDescent="0.3">
      <c r="A4886" s="8">
        <v>36634</v>
      </c>
      <c r="B4886">
        <v>62.2</v>
      </c>
    </row>
    <row r="4887" spans="1:2" x14ac:dyDescent="0.3">
      <c r="A4887" s="8">
        <v>36633</v>
      </c>
      <c r="B4887">
        <v>62.6</v>
      </c>
    </row>
    <row r="4888" spans="1:2" x14ac:dyDescent="0.3">
      <c r="A4888" s="8">
        <v>36630</v>
      </c>
      <c r="B4888">
        <v>65.099999999999994</v>
      </c>
    </row>
    <row r="4889" spans="1:2" x14ac:dyDescent="0.3">
      <c r="A4889" s="8">
        <v>36629</v>
      </c>
      <c r="B4889">
        <v>65.099999999999994</v>
      </c>
    </row>
    <row r="4890" spans="1:2" x14ac:dyDescent="0.3">
      <c r="A4890" s="8">
        <v>36628</v>
      </c>
      <c r="B4890">
        <v>66.599999999999994</v>
      </c>
    </row>
    <row r="4891" spans="1:2" x14ac:dyDescent="0.3">
      <c r="A4891" s="8">
        <v>36627</v>
      </c>
      <c r="B4891">
        <v>64.599999999999994</v>
      </c>
    </row>
    <row r="4892" spans="1:2" x14ac:dyDescent="0.3">
      <c r="A4892" s="8">
        <v>36626</v>
      </c>
      <c r="B4892">
        <v>66.8</v>
      </c>
    </row>
    <row r="4893" spans="1:2" x14ac:dyDescent="0.3">
      <c r="A4893" s="8">
        <v>36623</v>
      </c>
      <c r="B4893">
        <v>71.8</v>
      </c>
    </row>
    <row r="4894" spans="1:2" x14ac:dyDescent="0.3">
      <c r="A4894" s="8">
        <v>36622</v>
      </c>
      <c r="B4894">
        <v>68.2</v>
      </c>
    </row>
    <row r="4895" spans="1:2" x14ac:dyDescent="0.3">
      <c r="A4895" s="8">
        <v>36621</v>
      </c>
      <c r="B4895">
        <v>70.099999999999994</v>
      </c>
    </row>
    <row r="4896" spans="1:2" x14ac:dyDescent="0.3">
      <c r="A4896" s="8">
        <v>36620</v>
      </c>
      <c r="B4896">
        <v>73.3</v>
      </c>
    </row>
    <row r="4897" spans="1:2" x14ac:dyDescent="0.3">
      <c r="A4897" s="8">
        <v>36619</v>
      </c>
      <c r="B4897">
        <v>74.8</v>
      </c>
    </row>
    <row r="4898" spans="1:2" x14ac:dyDescent="0.3">
      <c r="A4898" s="8">
        <v>36616</v>
      </c>
      <c r="B4898">
        <v>72.2</v>
      </c>
    </row>
    <row r="4899" spans="1:2" x14ac:dyDescent="0.3">
      <c r="A4899" s="8">
        <v>36615</v>
      </c>
      <c r="B4899">
        <v>76.3</v>
      </c>
    </row>
    <row r="4900" spans="1:2" x14ac:dyDescent="0.3">
      <c r="A4900" s="8">
        <v>36614</v>
      </c>
      <c r="B4900">
        <v>70</v>
      </c>
    </row>
    <row r="4901" spans="1:2" x14ac:dyDescent="0.3">
      <c r="A4901" s="8">
        <v>36613</v>
      </c>
      <c r="B4901">
        <v>62.2</v>
      </c>
    </row>
    <row r="4902" spans="1:2" x14ac:dyDescent="0.3">
      <c r="A4902" s="8">
        <v>36612</v>
      </c>
      <c r="B4902">
        <v>66.599999999999994</v>
      </c>
    </row>
    <row r="4903" spans="1:2" x14ac:dyDescent="0.3">
      <c r="A4903" s="8">
        <v>36609</v>
      </c>
      <c r="B4903">
        <v>65.099999999999994</v>
      </c>
    </row>
    <row r="4904" spans="1:2" x14ac:dyDescent="0.3">
      <c r="A4904" s="8">
        <v>36608</v>
      </c>
      <c r="B4904">
        <v>68.2</v>
      </c>
    </row>
    <row r="4905" spans="1:2" x14ac:dyDescent="0.3">
      <c r="A4905" s="8">
        <v>36607</v>
      </c>
      <c r="B4905">
        <v>65.900000000000006</v>
      </c>
    </row>
    <row r="4906" spans="1:2" x14ac:dyDescent="0.3">
      <c r="A4906" s="8">
        <v>36606</v>
      </c>
      <c r="B4906">
        <v>63</v>
      </c>
    </row>
    <row r="4907" spans="1:2" x14ac:dyDescent="0.3">
      <c r="A4907" s="8">
        <v>36605</v>
      </c>
      <c r="B4907">
        <v>70.900000000000006</v>
      </c>
    </row>
    <row r="4908" spans="1:2" x14ac:dyDescent="0.3">
      <c r="A4908" s="8">
        <v>36602</v>
      </c>
      <c r="B4908">
        <v>65.8</v>
      </c>
    </row>
    <row r="4909" spans="1:2" x14ac:dyDescent="0.3">
      <c r="A4909" s="8">
        <v>36601</v>
      </c>
      <c r="B4909">
        <v>59.6</v>
      </c>
    </row>
    <row r="4910" spans="1:2" x14ac:dyDescent="0.3">
      <c r="A4910" s="8">
        <v>36600</v>
      </c>
      <c r="B4910">
        <v>64.400000000000006</v>
      </c>
    </row>
    <row r="4911" spans="1:2" x14ac:dyDescent="0.3">
      <c r="A4911" s="8">
        <v>36599</v>
      </c>
      <c r="B4911">
        <v>63.5</v>
      </c>
    </row>
    <row r="4912" spans="1:2" x14ac:dyDescent="0.3">
      <c r="A4912" s="8">
        <v>36598</v>
      </c>
      <c r="B4912">
        <v>64.099999999999994</v>
      </c>
    </row>
    <row r="4913" spans="1:2" x14ac:dyDescent="0.3">
      <c r="A4913" s="8">
        <v>36595</v>
      </c>
      <c r="B4913">
        <v>64.8</v>
      </c>
    </row>
    <row r="4914" spans="1:2" x14ac:dyDescent="0.3">
      <c r="A4914" s="8">
        <v>36594</v>
      </c>
      <c r="B4914">
        <v>59.9</v>
      </c>
    </row>
    <row r="4915" spans="1:2" x14ac:dyDescent="0.3">
      <c r="A4915" s="8">
        <v>36592</v>
      </c>
      <c r="B4915">
        <v>59.7</v>
      </c>
    </row>
    <row r="4916" spans="1:2" x14ac:dyDescent="0.3">
      <c r="A4916" s="8">
        <v>36591</v>
      </c>
      <c r="B4916">
        <v>61.7</v>
      </c>
    </row>
    <row r="4917" spans="1:2" x14ac:dyDescent="0.3">
      <c r="A4917" s="8">
        <v>36588</v>
      </c>
      <c r="B4917">
        <v>61.4</v>
      </c>
    </row>
    <row r="4918" spans="1:2" x14ac:dyDescent="0.3">
      <c r="A4918" s="8">
        <v>36587</v>
      </c>
      <c r="B4918">
        <v>62.2</v>
      </c>
    </row>
    <row r="4919" spans="1:2" x14ac:dyDescent="0.3">
      <c r="A4919" s="8">
        <v>36586</v>
      </c>
      <c r="B4919">
        <v>67.2</v>
      </c>
    </row>
    <row r="4920" spans="1:2" x14ac:dyDescent="0.3">
      <c r="A4920" s="8">
        <v>36585</v>
      </c>
      <c r="B4920">
        <v>64.599999999999994</v>
      </c>
    </row>
    <row r="4921" spans="1:2" x14ac:dyDescent="0.3">
      <c r="A4921" s="8">
        <v>36584</v>
      </c>
      <c r="B4921">
        <v>61.1</v>
      </c>
    </row>
    <row r="4922" spans="1:2" x14ac:dyDescent="0.3">
      <c r="A4922" s="8">
        <v>36581</v>
      </c>
      <c r="B4922">
        <v>62.3</v>
      </c>
    </row>
    <row r="4923" spans="1:2" x14ac:dyDescent="0.3">
      <c r="A4923" s="8">
        <v>36580</v>
      </c>
      <c r="B4923">
        <v>64.3</v>
      </c>
    </row>
    <row r="4924" spans="1:2" x14ac:dyDescent="0.3">
      <c r="A4924" s="8">
        <v>36579</v>
      </c>
      <c r="B4924">
        <v>61.5</v>
      </c>
    </row>
    <row r="4925" spans="1:2" x14ac:dyDescent="0.3">
      <c r="A4925" s="8">
        <v>36578</v>
      </c>
      <c r="B4925">
        <v>57.3</v>
      </c>
    </row>
    <row r="4926" spans="1:2" x14ac:dyDescent="0.3">
      <c r="A4926" s="8">
        <v>36577</v>
      </c>
      <c r="B4926">
        <v>60</v>
      </c>
    </row>
    <row r="4927" spans="1:2" x14ac:dyDescent="0.3">
      <c r="A4927" s="8">
        <v>36574</v>
      </c>
      <c r="B4927">
        <v>60.4</v>
      </c>
    </row>
    <row r="4928" spans="1:2" x14ac:dyDescent="0.3">
      <c r="A4928" s="8">
        <v>36573</v>
      </c>
      <c r="B4928">
        <v>64</v>
      </c>
    </row>
    <row r="4929" spans="1:2" x14ac:dyDescent="0.3">
      <c r="A4929" s="8">
        <v>36572</v>
      </c>
      <c r="B4929">
        <v>61.3</v>
      </c>
    </row>
    <row r="4930" spans="1:2" x14ac:dyDescent="0.3">
      <c r="A4930" s="8">
        <v>36571</v>
      </c>
      <c r="B4930">
        <v>64.2</v>
      </c>
    </row>
    <row r="4931" spans="1:2" x14ac:dyDescent="0.3">
      <c r="A4931" s="8">
        <v>36570</v>
      </c>
      <c r="B4931">
        <v>66.599999999999994</v>
      </c>
    </row>
    <row r="4932" spans="1:2" x14ac:dyDescent="0.3">
      <c r="A4932" s="8">
        <v>36567</v>
      </c>
      <c r="B4932">
        <v>62.8</v>
      </c>
    </row>
    <row r="4933" spans="1:2" x14ac:dyDescent="0.3">
      <c r="A4933" s="8">
        <v>36566</v>
      </c>
      <c r="B4933">
        <v>61.4</v>
      </c>
    </row>
    <row r="4934" spans="1:2" x14ac:dyDescent="0.3">
      <c r="A4934" s="8">
        <v>36565</v>
      </c>
      <c r="B4934">
        <v>59.2</v>
      </c>
    </row>
    <row r="4935" spans="1:2" x14ac:dyDescent="0.3">
      <c r="A4935" s="8">
        <v>36564</v>
      </c>
      <c r="B4935">
        <v>59.4</v>
      </c>
    </row>
    <row r="4936" spans="1:2" x14ac:dyDescent="0.3">
      <c r="A4936" s="8">
        <v>36563</v>
      </c>
      <c r="B4936">
        <v>58.4</v>
      </c>
    </row>
    <row r="4937" spans="1:2" x14ac:dyDescent="0.3">
      <c r="A4937" s="8">
        <v>36560</v>
      </c>
      <c r="B4937">
        <v>62.2</v>
      </c>
    </row>
    <row r="4938" spans="1:2" x14ac:dyDescent="0.3">
      <c r="A4938" s="8">
        <v>36559</v>
      </c>
      <c r="B4938">
        <v>61.1</v>
      </c>
    </row>
    <row r="4939" spans="1:2" x14ac:dyDescent="0.3">
      <c r="A4939" s="8">
        <v>36558</v>
      </c>
      <c r="B4939">
        <v>62.1</v>
      </c>
    </row>
    <row r="4940" spans="1:2" x14ac:dyDescent="0.3">
      <c r="A4940" s="8">
        <v>36557</v>
      </c>
      <c r="B4940">
        <v>62</v>
      </c>
    </row>
    <row r="4941" spans="1:2" x14ac:dyDescent="0.3">
      <c r="A4941" s="8">
        <v>36556</v>
      </c>
      <c r="B4941">
        <v>61.4</v>
      </c>
    </row>
    <row r="4942" spans="1:2" x14ac:dyDescent="0.3">
      <c r="A4942" s="8">
        <v>36553</v>
      </c>
      <c r="B4942">
        <v>60.3</v>
      </c>
    </row>
    <row r="4943" spans="1:2" x14ac:dyDescent="0.3">
      <c r="A4943" s="8">
        <v>36552</v>
      </c>
      <c r="B4943">
        <v>61.8</v>
      </c>
    </row>
    <row r="4944" spans="1:2" x14ac:dyDescent="0.3">
      <c r="A4944" s="8">
        <v>36551</v>
      </c>
      <c r="B4944">
        <v>62.2</v>
      </c>
    </row>
    <row r="4945" spans="1:2" x14ac:dyDescent="0.3">
      <c r="A4945" s="8">
        <v>36550</v>
      </c>
      <c r="B4945">
        <v>59</v>
      </c>
    </row>
    <row r="4946" spans="1:2" x14ac:dyDescent="0.3">
      <c r="A4946" s="8">
        <v>36549</v>
      </c>
      <c r="B4946">
        <v>61.2</v>
      </c>
    </row>
    <row r="4947" spans="1:2" x14ac:dyDescent="0.3">
      <c r="A4947" s="8">
        <v>36546</v>
      </c>
      <c r="B4947">
        <v>58.7</v>
      </c>
    </row>
    <row r="4948" spans="1:2" x14ac:dyDescent="0.3">
      <c r="A4948" s="8">
        <v>36545</v>
      </c>
      <c r="B4948">
        <v>68.900000000000006</v>
      </c>
    </row>
    <row r="4949" spans="1:2" x14ac:dyDescent="0.3">
      <c r="A4949" s="8">
        <v>36544</v>
      </c>
      <c r="B4949">
        <v>63.1</v>
      </c>
    </row>
    <row r="4950" spans="1:2" x14ac:dyDescent="0.3">
      <c r="A4950" s="8">
        <v>36543</v>
      </c>
      <c r="B4950">
        <v>65.900000000000006</v>
      </c>
    </row>
    <row r="4951" spans="1:2" x14ac:dyDescent="0.3">
      <c r="A4951" s="8">
        <v>36542</v>
      </c>
      <c r="B4951">
        <v>72.5</v>
      </c>
    </row>
    <row r="4952" spans="1:2" x14ac:dyDescent="0.3">
      <c r="A4952" s="8">
        <v>36539</v>
      </c>
      <c r="B4952">
        <v>74.599999999999994</v>
      </c>
    </row>
    <row r="4953" spans="1:2" x14ac:dyDescent="0.3">
      <c r="A4953" s="8">
        <v>36538</v>
      </c>
      <c r="B4953">
        <v>81.599999999999994</v>
      </c>
    </row>
    <row r="4954" spans="1:2" x14ac:dyDescent="0.3">
      <c r="A4954" s="8">
        <v>36537</v>
      </c>
      <c r="B4954">
        <v>81.5</v>
      </c>
    </row>
    <row r="4955" spans="1:2" x14ac:dyDescent="0.3">
      <c r="A4955" s="8">
        <v>36536</v>
      </c>
      <c r="B4955">
        <v>88.3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BDD3-37FA-42DA-B405-A39D62ED745B}">
  <dimension ref="A1:B4009"/>
  <sheetViews>
    <sheetView tabSelected="1" workbookViewId="0">
      <selection activeCell="H18" sqref="H18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s="8">
        <v>43791</v>
      </c>
      <c r="B2">
        <v>109.5</v>
      </c>
    </row>
    <row r="3" spans="1:2" x14ac:dyDescent="0.3">
      <c r="A3" s="8">
        <v>43790</v>
      </c>
      <c r="B3">
        <v>120</v>
      </c>
    </row>
    <row r="4" spans="1:2" x14ac:dyDescent="0.3">
      <c r="A4" s="8">
        <v>43789</v>
      </c>
      <c r="B4">
        <v>365.6</v>
      </c>
    </row>
    <row r="5" spans="1:2" x14ac:dyDescent="0.3">
      <c r="A5" s="8">
        <v>43788</v>
      </c>
      <c r="B5">
        <v>129.19999999999999</v>
      </c>
    </row>
    <row r="6" spans="1:2" x14ac:dyDescent="0.3">
      <c r="A6" s="8">
        <v>43787</v>
      </c>
      <c r="B6">
        <v>128.69999999999999</v>
      </c>
    </row>
    <row r="7" spans="1:2" x14ac:dyDescent="0.3">
      <c r="A7" s="8">
        <v>43784</v>
      </c>
      <c r="B7">
        <v>110.1</v>
      </c>
    </row>
    <row r="8" spans="1:2" x14ac:dyDescent="0.3">
      <c r="A8" s="8">
        <v>43783</v>
      </c>
      <c r="B8">
        <v>119.9</v>
      </c>
    </row>
    <row r="9" spans="1:2" x14ac:dyDescent="0.3">
      <c r="A9" s="8">
        <v>43782</v>
      </c>
      <c r="B9">
        <v>-59.7</v>
      </c>
    </row>
    <row r="10" spans="1:2" x14ac:dyDescent="0.3">
      <c r="A10" s="8">
        <v>43781</v>
      </c>
      <c r="B10">
        <v>140.9</v>
      </c>
    </row>
    <row r="11" spans="1:2" x14ac:dyDescent="0.3">
      <c r="A11" s="8">
        <v>43780</v>
      </c>
      <c r="B11">
        <v>105.5</v>
      </c>
    </row>
    <row r="12" spans="1:2" x14ac:dyDescent="0.3">
      <c r="A12" s="8">
        <v>43777</v>
      </c>
      <c r="B12">
        <v>128.9</v>
      </c>
    </row>
    <row r="13" spans="1:2" x14ac:dyDescent="0.3">
      <c r="A13" s="8">
        <v>43776</v>
      </c>
      <c r="B13">
        <v>130.9</v>
      </c>
    </row>
    <row r="14" spans="1:2" x14ac:dyDescent="0.3">
      <c r="A14" s="8">
        <v>43775</v>
      </c>
      <c r="B14">
        <v>695</v>
      </c>
    </row>
    <row r="15" spans="1:2" x14ac:dyDescent="0.3">
      <c r="A15" s="8">
        <v>43774</v>
      </c>
      <c r="B15">
        <v>161.9</v>
      </c>
    </row>
    <row r="16" spans="1:2" x14ac:dyDescent="0.3">
      <c r="A16" s="8">
        <v>43770</v>
      </c>
      <c r="B16">
        <v>118.7</v>
      </c>
    </row>
    <row r="17" spans="1:2" x14ac:dyDescent="0.3">
      <c r="A17" s="8">
        <v>43769</v>
      </c>
      <c r="B17">
        <v>123.5</v>
      </c>
    </row>
    <row r="18" spans="1:2" x14ac:dyDescent="0.3">
      <c r="A18" s="8">
        <v>43768</v>
      </c>
      <c r="B18">
        <v>1091.8</v>
      </c>
    </row>
    <row r="19" spans="1:2" x14ac:dyDescent="0.3">
      <c r="A19" s="8">
        <v>43767</v>
      </c>
      <c r="B19">
        <v>158.80000000000001</v>
      </c>
    </row>
    <row r="20" spans="1:2" x14ac:dyDescent="0.3">
      <c r="A20" s="8">
        <v>43766</v>
      </c>
      <c r="B20">
        <v>162.19999999999999</v>
      </c>
    </row>
    <row r="21" spans="1:2" x14ac:dyDescent="0.3">
      <c r="A21" s="8">
        <v>43763</v>
      </c>
      <c r="B21">
        <v>181.6</v>
      </c>
    </row>
    <row r="22" spans="1:2" x14ac:dyDescent="0.3">
      <c r="A22" s="8">
        <v>43762</v>
      </c>
      <c r="B22">
        <v>163.69999999999999</v>
      </c>
    </row>
    <row r="23" spans="1:2" x14ac:dyDescent="0.3">
      <c r="A23" s="8">
        <v>43761</v>
      </c>
      <c r="B23">
        <v>538</v>
      </c>
    </row>
    <row r="24" spans="1:2" x14ac:dyDescent="0.3">
      <c r="A24" s="8">
        <v>43760</v>
      </c>
      <c r="B24">
        <v>124.7</v>
      </c>
    </row>
    <row r="25" spans="1:2" x14ac:dyDescent="0.3">
      <c r="A25" s="8">
        <v>43759</v>
      </c>
      <c r="B25">
        <v>131.1</v>
      </c>
    </row>
    <row r="26" spans="1:2" x14ac:dyDescent="0.3">
      <c r="A26" s="8">
        <v>43756</v>
      </c>
      <c r="B26">
        <v>126.3</v>
      </c>
    </row>
    <row r="27" spans="1:2" x14ac:dyDescent="0.3">
      <c r="A27" s="8">
        <v>43755</v>
      </c>
      <c r="B27">
        <v>123.3</v>
      </c>
    </row>
    <row r="28" spans="1:2" x14ac:dyDescent="0.3">
      <c r="A28" s="8">
        <v>43754</v>
      </c>
      <c r="B28">
        <v>-37.9</v>
      </c>
    </row>
    <row r="29" spans="1:2" x14ac:dyDescent="0.3">
      <c r="A29" s="8">
        <v>43753</v>
      </c>
      <c r="B29">
        <v>129.80000000000001</v>
      </c>
    </row>
    <row r="30" spans="1:2" x14ac:dyDescent="0.3">
      <c r="A30" s="8">
        <v>43752</v>
      </c>
      <c r="B30">
        <v>120.2</v>
      </c>
    </row>
    <row r="31" spans="1:2" x14ac:dyDescent="0.3">
      <c r="A31" s="8">
        <v>43749</v>
      </c>
      <c r="B31">
        <v>110.7</v>
      </c>
    </row>
    <row r="32" spans="1:2" x14ac:dyDescent="0.3">
      <c r="A32" s="8">
        <v>43748</v>
      </c>
      <c r="B32">
        <v>110.8</v>
      </c>
    </row>
    <row r="33" spans="1:2" x14ac:dyDescent="0.3">
      <c r="A33" s="8">
        <v>43747</v>
      </c>
      <c r="B33">
        <v>450.3</v>
      </c>
    </row>
    <row r="34" spans="1:2" x14ac:dyDescent="0.3">
      <c r="A34" s="8">
        <v>43746</v>
      </c>
      <c r="B34">
        <v>293.60000000000002</v>
      </c>
    </row>
    <row r="35" spans="1:2" x14ac:dyDescent="0.3">
      <c r="A35" s="8">
        <v>43745</v>
      </c>
      <c r="B35">
        <v>131.1</v>
      </c>
    </row>
    <row r="36" spans="1:2" x14ac:dyDescent="0.3">
      <c r="A36" s="8">
        <v>43742</v>
      </c>
      <c r="B36">
        <v>119.3</v>
      </c>
    </row>
    <row r="37" spans="1:2" x14ac:dyDescent="0.3">
      <c r="A37" s="8">
        <v>43741</v>
      </c>
      <c r="B37">
        <v>116.6</v>
      </c>
    </row>
    <row r="38" spans="1:2" x14ac:dyDescent="0.3">
      <c r="A38" s="8">
        <v>43740</v>
      </c>
      <c r="B38">
        <v>50.5</v>
      </c>
    </row>
    <row r="39" spans="1:2" x14ac:dyDescent="0.3">
      <c r="A39" s="8">
        <v>43739</v>
      </c>
      <c r="B39">
        <v>135</v>
      </c>
    </row>
    <row r="40" spans="1:2" x14ac:dyDescent="0.3">
      <c r="A40" s="8">
        <v>43738</v>
      </c>
      <c r="B40">
        <v>124.1</v>
      </c>
    </row>
    <row r="41" spans="1:2" x14ac:dyDescent="0.3">
      <c r="A41" s="8">
        <v>43735</v>
      </c>
      <c r="B41">
        <v>111.6</v>
      </c>
    </row>
    <row r="42" spans="1:2" x14ac:dyDescent="0.3">
      <c r="A42" s="8">
        <v>43734</v>
      </c>
      <c r="B42">
        <v>119.7</v>
      </c>
    </row>
    <row r="43" spans="1:2" x14ac:dyDescent="0.3">
      <c r="A43" s="8">
        <v>43733</v>
      </c>
      <c r="B43">
        <v>644.1</v>
      </c>
    </row>
    <row r="44" spans="1:2" x14ac:dyDescent="0.3">
      <c r="A44" s="8">
        <v>43732</v>
      </c>
      <c r="B44">
        <v>130.80000000000001</v>
      </c>
    </row>
    <row r="45" spans="1:2" x14ac:dyDescent="0.3">
      <c r="A45" s="8">
        <v>43731</v>
      </c>
      <c r="B45">
        <v>127.6</v>
      </c>
    </row>
    <row r="46" spans="1:2" x14ac:dyDescent="0.3">
      <c r="A46" s="8">
        <v>43728</v>
      </c>
      <c r="B46">
        <v>134.4</v>
      </c>
    </row>
    <row r="47" spans="1:2" x14ac:dyDescent="0.3">
      <c r="A47" s="8">
        <v>43727</v>
      </c>
      <c r="B47">
        <v>139.19999999999999</v>
      </c>
    </row>
    <row r="48" spans="1:2" x14ac:dyDescent="0.3">
      <c r="A48" s="8">
        <v>43726</v>
      </c>
      <c r="B48">
        <v>58.1</v>
      </c>
    </row>
    <row r="49" spans="1:2" x14ac:dyDescent="0.3">
      <c r="A49" s="8">
        <v>43725</v>
      </c>
      <c r="B49">
        <v>141.80000000000001</v>
      </c>
    </row>
    <row r="50" spans="1:2" x14ac:dyDescent="0.3">
      <c r="A50" s="8">
        <v>43724</v>
      </c>
      <c r="B50">
        <v>111.4</v>
      </c>
    </row>
    <row r="51" spans="1:2" x14ac:dyDescent="0.3">
      <c r="A51" s="8">
        <v>43721</v>
      </c>
      <c r="B51">
        <v>124.3</v>
      </c>
    </row>
    <row r="52" spans="1:2" x14ac:dyDescent="0.3">
      <c r="A52" s="8">
        <v>43720</v>
      </c>
      <c r="B52">
        <v>114.9</v>
      </c>
    </row>
    <row r="53" spans="1:2" x14ac:dyDescent="0.3">
      <c r="A53" s="8">
        <v>43719</v>
      </c>
      <c r="B53">
        <v>263.2</v>
      </c>
    </row>
    <row r="54" spans="1:2" x14ac:dyDescent="0.3">
      <c r="A54" s="8">
        <v>43718</v>
      </c>
      <c r="B54">
        <v>160</v>
      </c>
    </row>
    <row r="55" spans="1:2" x14ac:dyDescent="0.3">
      <c r="A55" s="8">
        <v>43717</v>
      </c>
      <c r="B55">
        <v>156.69999999999999</v>
      </c>
    </row>
    <row r="56" spans="1:2" x14ac:dyDescent="0.3">
      <c r="A56" s="8">
        <v>43714</v>
      </c>
      <c r="B56">
        <v>185.2</v>
      </c>
    </row>
    <row r="57" spans="1:2" x14ac:dyDescent="0.3">
      <c r="A57" s="8">
        <v>43713</v>
      </c>
      <c r="B57">
        <v>167.3</v>
      </c>
    </row>
    <row r="58" spans="1:2" x14ac:dyDescent="0.3">
      <c r="A58" s="8">
        <v>43712</v>
      </c>
      <c r="B58">
        <v>624.1</v>
      </c>
    </row>
    <row r="59" spans="1:2" x14ac:dyDescent="0.3">
      <c r="A59" s="8">
        <v>43711</v>
      </c>
      <c r="B59">
        <v>190.2</v>
      </c>
    </row>
    <row r="60" spans="1:2" x14ac:dyDescent="0.3">
      <c r="A60" s="8">
        <v>43710</v>
      </c>
      <c r="B60">
        <v>148.4</v>
      </c>
    </row>
    <row r="61" spans="1:2" x14ac:dyDescent="0.3">
      <c r="A61" s="8">
        <v>43707</v>
      </c>
      <c r="B61">
        <v>130</v>
      </c>
    </row>
    <row r="62" spans="1:2" x14ac:dyDescent="0.3">
      <c r="A62" s="8">
        <v>43706</v>
      </c>
      <c r="B62">
        <v>121.7</v>
      </c>
    </row>
    <row r="63" spans="1:2" x14ac:dyDescent="0.3">
      <c r="A63" s="8">
        <v>43705</v>
      </c>
      <c r="B63">
        <v>222.7</v>
      </c>
    </row>
    <row r="64" spans="1:2" x14ac:dyDescent="0.3">
      <c r="A64" s="8">
        <v>43704</v>
      </c>
      <c r="B64">
        <v>109.2</v>
      </c>
    </row>
    <row r="65" spans="1:2" x14ac:dyDescent="0.3">
      <c r="A65" s="8">
        <v>43703</v>
      </c>
      <c r="B65">
        <v>140.80000000000001</v>
      </c>
    </row>
    <row r="66" spans="1:2" x14ac:dyDescent="0.3">
      <c r="A66" s="8">
        <v>43700</v>
      </c>
      <c r="B66">
        <v>128.6</v>
      </c>
    </row>
    <row r="67" spans="1:2" x14ac:dyDescent="0.3">
      <c r="A67" s="8">
        <v>43699</v>
      </c>
      <c r="B67">
        <v>129.80000000000001</v>
      </c>
    </row>
    <row r="68" spans="1:2" x14ac:dyDescent="0.3">
      <c r="A68" s="8">
        <v>43698</v>
      </c>
      <c r="B68">
        <v>199.9</v>
      </c>
    </row>
    <row r="69" spans="1:2" x14ac:dyDescent="0.3">
      <c r="A69" s="8">
        <v>43697</v>
      </c>
      <c r="B69">
        <v>136.5</v>
      </c>
    </row>
    <row r="70" spans="1:2" x14ac:dyDescent="0.3">
      <c r="A70" s="8">
        <v>43696</v>
      </c>
      <c r="B70">
        <v>125.3</v>
      </c>
    </row>
    <row r="71" spans="1:2" x14ac:dyDescent="0.3">
      <c r="A71" s="8">
        <v>43693</v>
      </c>
      <c r="B71">
        <v>123.5</v>
      </c>
    </row>
    <row r="72" spans="1:2" x14ac:dyDescent="0.3">
      <c r="A72" s="8">
        <v>43692</v>
      </c>
      <c r="B72">
        <v>120.9</v>
      </c>
    </row>
    <row r="73" spans="1:2" x14ac:dyDescent="0.3">
      <c r="A73" s="8">
        <v>43691</v>
      </c>
      <c r="B73">
        <v>-289.5</v>
      </c>
    </row>
    <row r="74" spans="1:2" x14ac:dyDescent="0.3">
      <c r="A74" s="8">
        <v>43690</v>
      </c>
      <c r="B74">
        <v>106.3</v>
      </c>
    </row>
    <row r="75" spans="1:2" x14ac:dyDescent="0.3">
      <c r="A75" s="8">
        <v>43689</v>
      </c>
      <c r="B75">
        <v>126.9</v>
      </c>
    </row>
    <row r="76" spans="1:2" x14ac:dyDescent="0.3">
      <c r="A76" s="8">
        <v>43686</v>
      </c>
      <c r="B76">
        <v>131.9</v>
      </c>
    </row>
    <row r="77" spans="1:2" x14ac:dyDescent="0.3">
      <c r="A77" s="8">
        <v>43685</v>
      </c>
      <c r="B77">
        <v>126.5</v>
      </c>
    </row>
    <row r="78" spans="1:2" x14ac:dyDescent="0.3">
      <c r="A78" s="8">
        <v>43684</v>
      </c>
      <c r="B78">
        <v>923.8</v>
      </c>
    </row>
    <row r="79" spans="1:2" x14ac:dyDescent="0.3">
      <c r="A79" s="8">
        <v>43683</v>
      </c>
      <c r="B79">
        <v>339.5</v>
      </c>
    </row>
    <row r="80" spans="1:2" x14ac:dyDescent="0.3">
      <c r="A80" s="8">
        <v>43682</v>
      </c>
      <c r="B80">
        <v>138.4</v>
      </c>
    </row>
    <row r="81" spans="1:2" x14ac:dyDescent="0.3">
      <c r="A81" s="8">
        <v>43679</v>
      </c>
      <c r="B81">
        <v>190.9</v>
      </c>
    </row>
    <row r="82" spans="1:2" x14ac:dyDescent="0.3">
      <c r="A82" s="8">
        <v>43678</v>
      </c>
      <c r="B82">
        <v>122.9</v>
      </c>
    </row>
    <row r="83" spans="1:2" x14ac:dyDescent="0.3">
      <c r="A83" s="8">
        <v>43677</v>
      </c>
      <c r="B83">
        <v>0.4</v>
      </c>
    </row>
    <row r="84" spans="1:2" x14ac:dyDescent="0.3">
      <c r="A84" s="8">
        <v>43676</v>
      </c>
      <c r="B84">
        <v>204.1</v>
      </c>
    </row>
    <row r="85" spans="1:2" x14ac:dyDescent="0.3">
      <c r="A85" s="8">
        <v>43675</v>
      </c>
      <c r="B85">
        <v>243.8</v>
      </c>
    </row>
    <row r="86" spans="1:2" x14ac:dyDescent="0.3">
      <c r="A86" s="8">
        <v>43672</v>
      </c>
      <c r="B86">
        <v>355</v>
      </c>
    </row>
    <row r="87" spans="1:2" x14ac:dyDescent="0.3">
      <c r="A87" s="8">
        <v>43671</v>
      </c>
      <c r="B87">
        <v>258.5</v>
      </c>
    </row>
    <row r="88" spans="1:2" x14ac:dyDescent="0.3">
      <c r="A88" s="8">
        <v>43670</v>
      </c>
      <c r="B88">
        <v>575.5</v>
      </c>
    </row>
    <row r="89" spans="1:2" x14ac:dyDescent="0.3">
      <c r="A89" s="8">
        <v>43669</v>
      </c>
      <c r="B89">
        <v>153.80000000000001</v>
      </c>
    </row>
    <row r="90" spans="1:2" x14ac:dyDescent="0.3">
      <c r="A90" s="8">
        <v>43668</v>
      </c>
      <c r="B90">
        <v>166.8</v>
      </c>
    </row>
    <row r="91" spans="1:2" x14ac:dyDescent="0.3">
      <c r="A91" s="8">
        <v>43665</v>
      </c>
      <c r="B91">
        <v>157.4</v>
      </c>
    </row>
    <row r="92" spans="1:2" x14ac:dyDescent="0.3">
      <c r="A92" s="8">
        <v>43664</v>
      </c>
      <c r="B92">
        <v>162.9</v>
      </c>
    </row>
    <row r="93" spans="1:2" x14ac:dyDescent="0.3">
      <c r="A93" s="8">
        <v>43663</v>
      </c>
      <c r="B93">
        <v>-93.2</v>
      </c>
    </row>
    <row r="94" spans="1:2" x14ac:dyDescent="0.3">
      <c r="A94" s="8">
        <v>43662</v>
      </c>
      <c r="B94">
        <v>174.9</v>
      </c>
    </row>
    <row r="95" spans="1:2" x14ac:dyDescent="0.3">
      <c r="A95" s="8">
        <v>43661</v>
      </c>
      <c r="B95">
        <v>136.5</v>
      </c>
    </row>
    <row r="96" spans="1:2" x14ac:dyDescent="0.3">
      <c r="A96" s="8">
        <v>43658</v>
      </c>
      <c r="B96">
        <v>132</v>
      </c>
    </row>
    <row r="97" spans="1:2" x14ac:dyDescent="0.3">
      <c r="A97" s="8">
        <v>43657</v>
      </c>
      <c r="B97">
        <v>142.6</v>
      </c>
    </row>
    <row r="98" spans="1:2" x14ac:dyDescent="0.3">
      <c r="A98" s="8">
        <v>43656</v>
      </c>
      <c r="B98">
        <v>841.3</v>
      </c>
    </row>
    <row r="99" spans="1:2" x14ac:dyDescent="0.3">
      <c r="A99" s="8">
        <v>43655</v>
      </c>
      <c r="B99">
        <v>546.70000000000005</v>
      </c>
    </row>
    <row r="100" spans="1:2" x14ac:dyDescent="0.3">
      <c r="A100" s="8">
        <v>43654</v>
      </c>
      <c r="B100">
        <v>223.1</v>
      </c>
    </row>
    <row r="101" spans="1:2" x14ac:dyDescent="0.3">
      <c r="A101" s="8">
        <v>43651</v>
      </c>
      <c r="B101">
        <v>163.69999999999999</v>
      </c>
    </row>
    <row r="102" spans="1:2" x14ac:dyDescent="0.3">
      <c r="A102" s="8">
        <v>43650</v>
      </c>
      <c r="B102">
        <v>155.80000000000001</v>
      </c>
    </row>
    <row r="103" spans="1:2" x14ac:dyDescent="0.3">
      <c r="A103" s="8">
        <v>43649</v>
      </c>
      <c r="B103">
        <v>-226.3</v>
      </c>
    </row>
    <row r="104" spans="1:2" x14ac:dyDescent="0.3">
      <c r="A104" s="8">
        <v>43648</v>
      </c>
      <c r="B104">
        <v>139.80000000000001</v>
      </c>
    </row>
    <row r="105" spans="1:2" x14ac:dyDescent="0.3">
      <c r="A105" s="8">
        <v>43647</v>
      </c>
      <c r="B105">
        <v>137.1</v>
      </c>
    </row>
    <row r="106" spans="1:2" x14ac:dyDescent="0.3">
      <c r="A106" s="8">
        <v>43644</v>
      </c>
      <c r="B106">
        <v>128.5</v>
      </c>
    </row>
    <row r="107" spans="1:2" x14ac:dyDescent="0.3">
      <c r="A107" s="8">
        <v>43643</v>
      </c>
      <c r="B107">
        <v>127.8</v>
      </c>
    </row>
    <row r="108" spans="1:2" x14ac:dyDescent="0.3">
      <c r="A108" s="8">
        <v>43642</v>
      </c>
      <c r="B108">
        <v>287.89999999999998</v>
      </c>
    </row>
    <row r="109" spans="1:2" x14ac:dyDescent="0.3">
      <c r="A109" s="8">
        <v>43641</v>
      </c>
      <c r="B109">
        <v>126</v>
      </c>
    </row>
    <row r="110" spans="1:2" x14ac:dyDescent="0.3">
      <c r="A110" s="8">
        <v>43640</v>
      </c>
      <c r="B110">
        <v>116.8</v>
      </c>
    </row>
    <row r="111" spans="1:2" x14ac:dyDescent="0.3">
      <c r="A111" s="8">
        <v>43637</v>
      </c>
      <c r="B111">
        <v>117.1</v>
      </c>
    </row>
    <row r="112" spans="1:2" x14ac:dyDescent="0.3">
      <c r="A112" s="8">
        <v>43636</v>
      </c>
      <c r="B112">
        <v>119.8</v>
      </c>
    </row>
    <row r="113" spans="1:2" x14ac:dyDescent="0.3">
      <c r="A113" s="8">
        <v>43635</v>
      </c>
      <c r="B113">
        <v>348.8</v>
      </c>
    </row>
    <row r="114" spans="1:2" x14ac:dyDescent="0.3">
      <c r="A114" s="8">
        <v>43634</v>
      </c>
      <c r="B114">
        <v>172.7</v>
      </c>
    </row>
    <row r="115" spans="1:2" x14ac:dyDescent="0.3">
      <c r="A115" s="8">
        <v>43633</v>
      </c>
      <c r="B115">
        <v>173.7</v>
      </c>
    </row>
    <row r="116" spans="1:2" x14ac:dyDescent="0.3">
      <c r="A116" s="8">
        <v>43630</v>
      </c>
      <c r="B116">
        <v>156.6</v>
      </c>
    </row>
    <row r="117" spans="1:2" x14ac:dyDescent="0.3">
      <c r="A117" s="8">
        <v>43629</v>
      </c>
      <c r="B117">
        <v>91.3</v>
      </c>
    </row>
    <row r="118" spans="1:2" x14ac:dyDescent="0.3">
      <c r="A118" s="8">
        <v>43627</v>
      </c>
      <c r="B118">
        <v>130.30000000000001</v>
      </c>
    </row>
    <row r="119" spans="1:2" x14ac:dyDescent="0.3">
      <c r="A119" s="8">
        <v>43626</v>
      </c>
      <c r="B119">
        <v>135.1</v>
      </c>
    </row>
    <row r="120" spans="1:2" x14ac:dyDescent="0.3">
      <c r="A120" s="8">
        <v>43623</v>
      </c>
      <c r="B120">
        <v>126.5</v>
      </c>
    </row>
    <row r="121" spans="1:2" x14ac:dyDescent="0.3">
      <c r="A121" s="8">
        <v>43622</v>
      </c>
      <c r="B121">
        <v>130.1</v>
      </c>
    </row>
    <row r="122" spans="1:2" x14ac:dyDescent="0.3">
      <c r="A122" s="8">
        <v>43621</v>
      </c>
      <c r="B122">
        <v>344.3</v>
      </c>
    </row>
    <row r="123" spans="1:2" x14ac:dyDescent="0.3">
      <c r="A123" s="8">
        <v>43620</v>
      </c>
      <c r="B123">
        <v>168</v>
      </c>
    </row>
    <row r="124" spans="1:2" x14ac:dyDescent="0.3">
      <c r="A124" s="8">
        <v>43619</v>
      </c>
      <c r="B124">
        <v>120.1</v>
      </c>
    </row>
    <row r="125" spans="1:2" x14ac:dyDescent="0.3">
      <c r="A125" s="8">
        <v>43616</v>
      </c>
      <c r="B125">
        <v>42.7</v>
      </c>
    </row>
    <row r="126" spans="1:2" x14ac:dyDescent="0.3">
      <c r="A126" s="8">
        <v>43615</v>
      </c>
      <c r="B126">
        <v>127.1</v>
      </c>
    </row>
    <row r="127" spans="1:2" x14ac:dyDescent="0.3">
      <c r="A127" s="8">
        <v>43614</v>
      </c>
      <c r="B127">
        <v>161.1</v>
      </c>
    </row>
    <row r="128" spans="1:2" x14ac:dyDescent="0.3">
      <c r="A128" s="8">
        <v>43613</v>
      </c>
      <c r="B128">
        <v>166.2</v>
      </c>
    </row>
    <row r="129" spans="1:2" x14ac:dyDescent="0.3">
      <c r="A129" s="8">
        <v>43612</v>
      </c>
      <c r="B129">
        <v>145.69999999999999</v>
      </c>
    </row>
    <row r="130" spans="1:2" x14ac:dyDescent="0.3">
      <c r="A130" s="8">
        <v>43609</v>
      </c>
      <c r="B130">
        <v>149.30000000000001</v>
      </c>
    </row>
    <row r="131" spans="1:2" x14ac:dyDescent="0.3">
      <c r="A131" s="8">
        <v>43608</v>
      </c>
      <c r="B131">
        <v>171.4</v>
      </c>
    </row>
    <row r="132" spans="1:2" x14ac:dyDescent="0.3">
      <c r="A132" s="8">
        <v>43607</v>
      </c>
      <c r="B132">
        <v>-142.80000000000001</v>
      </c>
    </row>
    <row r="133" spans="1:2" x14ac:dyDescent="0.3">
      <c r="A133" s="8">
        <v>43606</v>
      </c>
      <c r="B133">
        <v>146.19999999999999</v>
      </c>
    </row>
    <row r="134" spans="1:2" x14ac:dyDescent="0.3">
      <c r="A134" s="8">
        <v>43605</v>
      </c>
      <c r="B134">
        <v>147.69999999999999</v>
      </c>
    </row>
    <row r="135" spans="1:2" x14ac:dyDescent="0.3">
      <c r="A135" s="8">
        <v>43602</v>
      </c>
      <c r="B135">
        <v>118.5</v>
      </c>
    </row>
    <row r="136" spans="1:2" x14ac:dyDescent="0.3">
      <c r="A136" s="8">
        <v>43601</v>
      </c>
      <c r="B136">
        <v>145.30000000000001</v>
      </c>
    </row>
    <row r="137" spans="1:2" x14ac:dyDescent="0.3">
      <c r="A137" s="8">
        <v>43600</v>
      </c>
      <c r="B137">
        <v>297.3</v>
      </c>
    </row>
    <row r="138" spans="1:2" x14ac:dyDescent="0.3">
      <c r="A138" s="8">
        <v>43599</v>
      </c>
      <c r="B138">
        <v>49.7</v>
      </c>
    </row>
    <row r="139" spans="1:2" x14ac:dyDescent="0.3">
      <c r="A139" s="8">
        <v>43598</v>
      </c>
      <c r="B139">
        <v>58.9</v>
      </c>
    </row>
    <row r="140" spans="1:2" x14ac:dyDescent="0.3">
      <c r="A140" s="8">
        <v>43593</v>
      </c>
      <c r="B140">
        <v>1375.9</v>
      </c>
    </row>
    <row r="141" spans="1:2" x14ac:dyDescent="0.3">
      <c r="A141" s="8">
        <v>43592</v>
      </c>
      <c r="B141">
        <v>775.6</v>
      </c>
    </row>
    <row r="142" spans="1:2" x14ac:dyDescent="0.3">
      <c r="A142" s="8">
        <v>43591</v>
      </c>
      <c r="B142">
        <v>267.8</v>
      </c>
    </row>
    <row r="143" spans="1:2" x14ac:dyDescent="0.3">
      <c r="A143" s="8">
        <v>43585</v>
      </c>
      <c r="B143">
        <v>1425</v>
      </c>
    </row>
    <row r="144" spans="1:2" x14ac:dyDescent="0.3">
      <c r="A144" s="8">
        <v>43584</v>
      </c>
      <c r="B144">
        <v>172.7</v>
      </c>
    </row>
    <row r="145" spans="1:2" x14ac:dyDescent="0.3">
      <c r="A145" s="8">
        <v>43581</v>
      </c>
      <c r="B145">
        <v>166.3</v>
      </c>
    </row>
    <row r="146" spans="1:2" x14ac:dyDescent="0.3">
      <c r="A146" s="8">
        <v>43580</v>
      </c>
      <c r="B146">
        <v>191.3</v>
      </c>
    </row>
    <row r="147" spans="1:2" x14ac:dyDescent="0.3">
      <c r="A147" s="8">
        <v>43579</v>
      </c>
      <c r="B147">
        <v>221.7</v>
      </c>
    </row>
    <row r="148" spans="1:2" x14ac:dyDescent="0.3">
      <c r="A148" s="8">
        <v>43578</v>
      </c>
      <c r="B148">
        <v>145.30000000000001</v>
      </c>
    </row>
    <row r="149" spans="1:2" x14ac:dyDescent="0.3">
      <c r="A149" s="8">
        <v>43577</v>
      </c>
      <c r="B149">
        <v>106.8</v>
      </c>
    </row>
    <row r="150" spans="1:2" x14ac:dyDescent="0.3">
      <c r="A150" s="8">
        <v>43574</v>
      </c>
      <c r="B150">
        <v>105.9</v>
      </c>
    </row>
    <row r="151" spans="1:2" x14ac:dyDescent="0.3">
      <c r="A151" s="8">
        <v>43573</v>
      </c>
      <c r="B151">
        <v>111.5</v>
      </c>
    </row>
    <row r="152" spans="1:2" x14ac:dyDescent="0.3">
      <c r="A152" s="8">
        <v>43572</v>
      </c>
      <c r="B152">
        <v>501.5</v>
      </c>
    </row>
    <row r="153" spans="1:2" x14ac:dyDescent="0.3">
      <c r="A153" s="8">
        <v>43571</v>
      </c>
      <c r="B153">
        <v>92.2</v>
      </c>
    </row>
    <row r="154" spans="1:2" x14ac:dyDescent="0.3">
      <c r="A154" s="8">
        <v>43570</v>
      </c>
      <c r="B154">
        <v>115.2</v>
      </c>
    </row>
    <row r="155" spans="1:2" x14ac:dyDescent="0.3">
      <c r="A155" s="8">
        <v>43567</v>
      </c>
      <c r="B155">
        <v>104.5</v>
      </c>
    </row>
    <row r="156" spans="1:2" x14ac:dyDescent="0.3">
      <c r="A156" s="8">
        <v>43566</v>
      </c>
      <c r="B156">
        <v>110.2</v>
      </c>
    </row>
    <row r="157" spans="1:2" x14ac:dyDescent="0.3">
      <c r="A157" s="8">
        <v>43565</v>
      </c>
      <c r="B157">
        <v>911.5</v>
      </c>
    </row>
    <row r="158" spans="1:2" x14ac:dyDescent="0.3">
      <c r="A158" s="8">
        <v>43564</v>
      </c>
      <c r="B158">
        <v>130.69999999999999</v>
      </c>
    </row>
    <row r="159" spans="1:2" x14ac:dyDescent="0.3">
      <c r="A159" s="8">
        <v>43563</v>
      </c>
      <c r="B159">
        <v>115.4</v>
      </c>
    </row>
    <row r="160" spans="1:2" x14ac:dyDescent="0.3">
      <c r="A160" s="8">
        <v>43560</v>
      </c>
      <c r="B160">
        <v>112.3</v>
      </c>
    </row>
    <row r="161" spans="1:2" x14ac:dyDescent="0.3">
      <c r="A161" s="8">
        <v>43559</v>
      </c>
      <c r="B161">
        <v>110.9</v>
      </c>
    </row>
    <row r="162" spans="1:2" x14ac:dyDescent="0.3">
      <c r="A162" s="8">
        <v>43558</v>
      </c>
      <c r="B162">
        <v>-23.7</v>
      </c>
    </row>
    <row r="163" spans="1:2" x14ac:dyDescent="0.3">
      <c r="A163" s="8">
        <v>43557</v>
      </c>
      <c r="B163">
        <v>134.19999999999999</v>
      </c>
    </row>
    <row r="164" spans="1:2" x14ac:dyDescent="0.3">
      <c r="A164" s="8">
        <v>43556</v>
      </c>
      <c r="B164">
        <v>98.9</v>
      </c>
    </row>
    <row r="165" spans="1:2" x14ac:dyDescent="0.3">
      <c r="A165" s="8">
        <v>43553</v>
      </c>
      <c r="B165">
        <v>51.2</v>
      </c>
    </row>
    <row r="166" spans="1:2" x14ac:dyDescent="0.3">
      <c r="A166" s="8">
        <v>43552</v>
      </c>
      <c r="B166">
        <v>135.69999999999999</v>
      </c>
    </row>
    <row r="167" spans="1:2" x14ac:dyDescent="0.3">
      <c r="A167" s="8">
        <v>43551</v>
      </c>
      <c r="B167">
        <v>406.4</v>
      </c>
    </row>
    <row r="168" spans="1:2" x14ac:dyDescent="0.3">
      <c r="A168" s="8">
        <v>43550</v>
      </c>
      <c r="B168">
        <v>139.69999999999999</v>
      </c>
    </row>
    <row r="169" spans="1:2" x14ac:dyDescent="0.3">
      <c r="A169" s="8">
        <v>43549</v>
      </c>
      <c r="B169">
        <v>133.9</v>
      </c>
    </row>
    <row r="170" spans="1:2" x14ac:dyDescent="0.3">
      <c r="A170" s="8">
        <v>43546</v>
      </c>
      <c r="B170">
        <v>121.5</v>
      </c>
    </row>
    <row r="171" spans="1:2" x14ac:dyDescent="0.3">
      <c r="A171" s="8">
        <v>43545</v>
      </c>
      <c r="B171">
        <v>131.6</v>
      </c>
    </row>
    <row r="172" spans="1:2" x14ac:dyDescent="0.3">
      <c r="A172" s="8">
        <v>43544</v>
      </c>
      <c r="B172">
        <v>-36.5</v>
      </c>
    </row>
    <row r="173" spans="1:2" x14ac:dyDescent="0.3">
      <c r="A173" s="8">
        <v>43543</v>
      </c>
      <c r="B173">
        <v>110.6</v>
      </c>
    </row>
    <row r="174" spans="1:2" x14ac:dyDescent="0.3">
      <c r="A174" s="8">
        <v>43542</v>
      </c>
      <c r="B174">
        <v>103.4</v>
      </c>
    </row>
    <row r="175" spans="1:2" x14ac:dyDescent="0.3">
      <c r="A175" s="8">
        <v>43539</v>
      </c>
      <c r="B175">
        <v>99.7</v>
      </c>
    </row>
    <row r="176" spans="1:2" x14ac:dyDescent="0.3">
      <c r="A176" s="8">
        <v>43538</v>
      </c>
      <c r="B176">
        <v>123.4</v>
      </c>
    </row>
    <row r="177" spans="1:2" x14ac:dyDescent="0.3">
      <c r="A177" s="8">
        <v>43537</v>
      </c>
      <c r="B177">
        <v>122.5</v>
      </c>
    </row>
    <row r="178" spans="1:2" x14ac:dyDescent="0.3">
      <c r="A178" s="8">
        <v>43536</v>
      </c>
      <c r="B178">
        <v>119</v>
      </c>
    </row>
    <row r="179" spans="1:2" x14ac:dyDescent="0.3">
      <c r="A179" s="8">
        <v>43535</v>
      </c>
      <c r="B179">
        <v>106</v>
      </c>
    </row>
    <row r="180" spans="1:2" x14ac:dyDescent="0.3">
      <c r="A180" s="8">
        <v>43531</v>
      </c>
      <c r="B180">
        <v>100.6</v>
      </c>
    </row>
    <row r="181" spans="1:2" x14ac:dyDescent="0.3">
      <c r="A181" s="8">
        <v>43530</v>
      </c>
      <c r="B181">
        <v>867.3</v>
      </c>
    </row>
    <row r="182" spans="1:2" x14ac:dyDescent="0.3">
      <c r="A182" s="8">
        <v>43529</v>
      </c>
      <c r="B182">
        <v>865.8</v>
      </c>
    </row>
    <row r="183" spans="1:2" x14ac:dyDescent="0.3">
      <c r="A183" s="8">
        <v>43528</v>
      </c>
      <c r="B183">
        <v>484.3</v>
      </c>
    </row>
    <row r="184" spans="1:2" x14ac:dyDescent="0.3">
      <c r="A184" s="8">
        <v>43525</v>
      </c>
      <c r="B184">
        <v>481.2</v>
      </c>
    </row>
    <row r="185" spans="1:2" x14ac:dyDescent="0.3">
      <c r="A185" s="8">
        <v>43524</v>
      </c>
      <c r="B185">
        <v>138.30000000000001</v>
      </c>
    </row>
    <row r="186" spans="1:2" x14ac:dyDescent="0.3">
      <c r="A186" s="8">
        <v>43523</v>
      </c>
      <c r="B186">
        <v>53.6</v>
      </c>
    </row>
    <row r="187" spans="1:2" x14ac:dyDescent="0.3">
      <c r="A187" s="8">
        <v>43522</v>
      </c>
      <c r="B187">
        <v>110.8</v>
      </c>
    </row>
    <row r="188" spans="1:2" x14ac:dyDescent="0.3">
      <c r="A188" s="8">
        <v>43521</v>
      </c>
      <c r="B188">
        <v>160.1</v>
      </c>
    </row>
    <row r="189" spans="1:2" x14ac:dyDescent="0.3">
      <c r="A189" s="8">
        <v>43518</v>
      </c>
      <c r="B189">
        <v>187.9</v>
      </c>
    </row>
    <row r="190" spans="1:2" x14ac:dyDescent="0.3">
      <c r="A190" s="8">
        <v>43517</v>
      </c>
      <c r="B190">
        <v>148</v>
      </c>
    </row>
    <row r="191" spans="1:2" x14ac:dyDescent="0.3">
      <c r="A191" s="8">
        <v>43516</v>
      </c>
      <c r="B191">
        <v>585.6</v>
      </c>
    </row>
    <row r="192" spans="1:2" x14ac:dyDescent="0.3">
      <c r="A192" s="8">
        <v>43515</v>
      </c>
      <c r="B192">
        <v>130.69999999999999</v>
      </c>
    </row>
    <row r="193" spans="1:2" x14ac:dyDescent="0.3">
      <c r="A193" s="8">
        <v>43514</v>
      </c>
      <c r="B193">
        <v>110.2</v>
      </c>
    </row>
    <row r="194" spans="1:2" x14ac:dyDescent="0.3">
      <c r="A194" s="8">
        <v>43511</v>
      </c>
      <c r="B194">
        <v>116.7</v>
      </c>
    </row>
    <row r="195" spans="1:2" x14ac:dyDescent="0.3">
      <c r="A195" s="8">
        <v>43510</v>
      </c>
      <c r="B195">
        <v>126.9</v>
      </c>
    </row>
    <row r="196" spans="1:2" x14ac:dyDescent="0.3">
      <c r="A196" s="8">
        <v>43509</v>
      </c>
      <c r="B196">
        <v>-389.4</v>
      </c>
    </row>
    <row r="197" spans="1:2" x14ac:dyDescent="0.3">
      <c r="A197" s="8">
        <v>43508</v>
      </c>
      <c r="B197">
        <v>129.5</v>
      </c>
    </row>
    <row r="198" spans="1:2" x14ac:dyDescent="0.3">
      <c r="A198" s="8">
        <v>43507</v>
      </c>
      <c r="B198">
        <v>138.6</v>
      </c>
    </row>
    <row r="199" spans="1:2" x14ac:dyDescent="0.3">
      <c r="A199" s="8">
        <v>43504</v>
      </c>
      <c r="B199">
        <v>110.8</v>
      </c>
    </row>
    <row r="200" spans="1:2" x14ac:dyDescent="0.3">
      <c r="A200" s="8">
        <v>43503</v>
      </c>
      <c r="B200">
        <v>113.7</v>
      </c>
    </row>
    <row r="201" spans="1:2" x14ac:dyDescent="0.3">
      <c r="A201" s="8">
        <v>43502</v>
      </c>
      <c r="B201">
        <v>1768.5</v>
      </c>
    </row>
    <row r="202" spans="1:2" x14ac:dyDescent="0.3">
      <c r="A202" s="8">
        <v>43501</v>
      </c>
      <c r="B202">
        <v>1458.4</v>
      </c>
    </row>
    <row r="203" spans="1:2" x14ac:dyDescent="0.3">
      <c r="A203" s="8">
        <v>43500</v>
      </c>
      <c r="B203">
        <v>545.1</v>
      </c>
    </row>
    <row r="204" spans="1:2" x14ac:dyDescent="0.3">
      <c r="A204" s="8">
        <v>43497</v>
      </c>
      <c r="B204">
        <v>135.6</v>
      </c>
    </row>
    <row r="205" spans="1:2" x14ac:dyDescent="0.3">
      <c r="A205" s="8">
        <v>43496</v>
      </c>
      <c r="B205">
        <v>9</v>
      </c>
    </row>
    <row r="206" spans="1:2" x14ac:dyDescent="0.3">
      <c r="A206" s="8">
        <v>43495</v>
      </c>
      <c r="B206">
        <v>-229.5</v>
      </c>
    </row>
    <row r="207" spans="1:2" x14ac:dyDescent="0.3">
      <c r="A207" s="8">
        <v>43494</v>
      </c>
      <c r="B207">
        <v>22.2</v>
      </c>
    </row>
    <row r="208" spans="1:2" x14ac:dyDescent="0.3">
      <c r="A208" s="8">
        <v>43493</v>
      </c>
      <c r="B208">
        <v>128.19999999999999</v>
      </c>
    </row>
    <row r="209" spans="1:2" x14ac:dyDescent="0.3">
      <c r="A209" s="8">
        <v>43490</v>
      </c>
      <c r="B209">
        <v>146.19999999999999</v>
      </c>
    </row>
    <row r="210" spans="1:2" x14ac:dyDescent="0.3">
      <c r="A210" s="8">
        <v>43489</v>
      </c>
      <c r="B210">
        <v>149.80000000000001</v>
      </c>
    </row>
    <row r="211" spans="1:2" x14ac:dyDescent="0.3">
      <c r="A211" s="8">
        <v>43488</v>
      </c>
      <c r="B211">
        <v>304</v>
      </c>
    </row>
    <row r="212" spans="1:2" x14ac:dyDescent="0.3">
      <c r="A212" s="8">
        <v>43487</v>
      </c>
      <c r="B212">
        <v>197.6</v>
      </c>
    </row>
    <row r="213" spans="1:2" x14ac:dyDescent="0.3">
      <c r="A213" s="8">
        <v>43486</v>
      </c>
      <c r="B213">
        <v>172.7</v>
      </c>
    </row>
    <row r="214" spans="1:2" x14ac:dyDescent="0.3">
      <c r="A214" s="8">
        <v>43483</v>
      </c>
      <c r="B214">
        <v>150.5</v>
      </c>
    </row>
    <row r="215" spans="1:2" x14ac:dyDescent="0.3">
      <c r="A215" s="8">
        <v>43482</v>
      </c>
      <c r="B215">
        <v>180.9</v>
      </c>
    </row>
    <row r="216" spans="1:2" x14ac:dyDescent="0.3">
      <c r="A216" s="8">
        <v>43481</v>
      </c>
      <c r="B216">
        <v>214.5</v>
      </c>
    </row>
    <row r="217" spans="1:2" x14ac:dyDescent="0.3">
      <c r="A217" s="8">
        <v>43480</v>
      </c>
      <c r="B217">
        <v>147.6</v>
      </c>
    </row>
    <row r="218" spans="1:2" x14ac:dyDescent="0.3">
      <c r="A218" s="8">
        <v>43479</v>
      </c>
      <c r="B218">
        <v>152.6</v>
      </c>
    </row>
    <row r="219" spans="1:2" x14ac:dyDescent="0.3">
      <c r="A219" s="8">
        <v>43476</v>
      </c>
      <c r="B219">
        <v>184.4</v>
      </c>
    </row>
    <row r="220" spans="1:2" x14ac:dyDescent="0.3">
      <c r="A220" s="8">
        <v>43475</v>
      </c>
      <c r="B220">
        <v>182.1</v>
      </c>
    </row>
    <row r="221" spans="1:2" x14ac:dyDescent="0.3">
      <c r="A221" s="8">
        <v>43474</v>
      </c>
      <c r="B221">
        <v>430</v>
      </c>
    </row>
    <row r="222" spans="1:2" x14ac:dyDescent="0.3">
      <c r="A222" s="8">
        <v>43463</v>
      </c>
      <c r="B222">
        <v>316.7</v>
      </c>
    </row>
    <row r="223" spans="1:2" x14ac:dyDescent="0.3">
      <c r="A223" s="8">
        <v>43462</v>
      </c>
      <c r="B223">
        <v>215.5</v>
      </c>
    </row>
    <row r="224" spans="1:2" x14ac:dyDescent="0.3">
      <c r="A224" s="8">
        <v>43461</v>
      </c>
      <c r="B224">
        <v>235.6</v>
      </c>
    </row>
    <row r="225" spans="1:2" x14ac:dyDescent="0.3">
      <c r="A225" s="8">
        <v>43460</v>
      </c>
      <c r="B225">
        <v>168.2</v>
      </c>
    </row>
    <row r="226" spans="1:2" x14ac:dyDescent="0.3">
      <c r="A226" s="8">
        <v>43459</v>
      </c>
      <c r="B226">
        <v>119</v>
      </c>
    </row>
    <row r="227" spans="1:2" x14ac:dyDescent="0.3">
      <c r="A227" s="8">
        <v>43458</v>
      </c>
      <c r="B227">
        <v>98</v>
      </c>
    </row>
    <row r="228" spans="1:2" x14ac:dyDescent="0.3">
      <c r="A228" s="8">
        <v>43455</v>
      </c>
      <c r="B228">
        <v>-42.2</v>
      </c>
    </row>
    <row r="229" spans="1:2" x14ac:dyDescent="0.3">
      <c r="A229" s="8">
        <v>43454</v>
      </c>
      <c r="B229">
        <v>-68</v>
      </c>
    </row>
    <row r="230" spans="1:2" x14ac:dyDescent="0.3">
      <c r="A230" s="8">
        <v>43453</v>
      </c>
      <c r="B230">
        <v>-204.8</v>
      </c>
    </row>
    <row r="231" spans="1:2" x14ac:dyDescent="0.3">
      <c r="A231" s="8">
        <v>43452</v>
      </c>
      <c r="B231">
        <v>-95.1</v>
      </c>
    </row>
    <row r="232" spans="1:2" x14ac:dyDescent="0.3">
      <c r="A232" s="8">
        <v>43451</v>
      </c>
      <c r="B232">
        <v>-134</v>
      </c>
    </row>
    <row r="233" spans="1:2" x14ac:dyDescent="0.3">
      <c r="A233" s="8">
        <v>43448</v>
      </c>
      <c r="B233">
        <v>-68.3</v>
      </c>
    </row>
    <row r="234" spans="1:2" x14ac:dyDescent="0.3">
      <c r="A234" s="8">
        <v>43447</v>
      </c>
      <c r="B234">
        <v>-20.9</v>
      </c>
    </row>
    <row r="235" spans="1:2" x14ac:dyDescent="0.3">
      <c r="A235" s="8">
        <v>43446</v>
      </c>
      <c r="B235">
        <v>465.3</v>
      </c>
    </row>
    <row r="236" spans="1:2" x14ac:dyDescent="0.3">
      <c r="A236" s="8">
        <v>43445</v>
      </c>
      <c r="B236">
        <v>12.3</v>
      </c>
    </row>
    <row r="237" spans="1:2" x14ac:dyDescent="0.3">
      <c r="A237" s="8">
        <v>43444</v>
      </c>
      <c r="B237">
        <v>6.9</v>
      </c>
    </row>
    <row r="238" spans="1:2" x14ac:dyDescent="0.3">
      <c r="A238" s="8">
        <v>43441</v>
      </c>
      <c r="B238">
        <v>-75.599999999999994</v>
      </c>
    </row>
    <row r="239" spans="1:2" x14ac:dyDescent="0.3">
      <c r="A239" s="8">
        <v>43440</v>
      </c>
      <c r="B239">
        <v>-88.1</v>
      </c>
    </row>
    <row r="240" spans="1:2" x14ac:dyDescent="0.3">
      <c r="A240" s="8">
        <v>43439</v>
      </c>
      <c r="B240">
        <v>485.8</v>
      </c>
    </row>
    <row r="241" spans="1:2" x14ac:dyDescent="0.3">
      <c r="A241" s="8">
        <v>43438</v>
      </c>
      <c r="B241">
        <v>589.20000000000005</v>
      </c>
    </row>
    <row r="242" spans="1:2" x14ac:dyDescent="0.3">
      <c r="A242" s="8">
        <v>43437</v>
      </c>
      <c r="B242">
        <v>-7.1</v>
      </c>
    </row>
    <row r="243" spans="1:2" x14ac:dyDescent="0.3">
      <c r="A243" s="8">
        <v>43434</v>
      </c>
      <c r="B243">
        <v>85.3</v>
      </c>
    </row>
    <row r="244" spans="1:2" x14ac:dyDescent="0.3">
      <c r="A244" s="8">
        <v>43433</v>
      </c>
      <c r="B244">
        <v>-229.3</v>
      </c>
    </row>
    <row r="245" spans="1:2" x14ac:dyDescent="0.3">
      <c r="A245" s="8">
        <v>43432</v>
      </c>
      <c r="B245">
        <v>-20.399999999999999</v>
      </c>
    </row>
    <row r="246" spans="1:2" x14ac:dyDescent="0.3">
      <c r="A246" s="8">
        <v>43431</v>
      </c>
      <c r="B246">
        <v>-249.7</v>
      </c>
    </row>
    <row r="247" spans="1:2" x14ac:dyDescent="0.3">
      <c r="A247" s="8">
        <v>43430</v>
      </c>
      <c r="B247">
        <v>-60.7</v>
      </c>
    </row>
    <row r="248" spans="1:2" x14ac:dyDescent="0.3">
      <c r="A248" s="8">
        <v>43427</v>
      </c>
      <c r="B248">
        <v>116.5</v>
      </c>
    </row>
    <row r="249" spans="1:2" x14ac:dyDescent="0.3">
      <c r="A249" s="8">
        <v>43426</v>
      </c>
      <c r="B249">
        <v>197.5</v>
      </c>
    </row>
    <row r="250" spans="1:2" x14ac:dyDescent="0.3">
      <c r="A250" s="8">
        <v>43425</v>
      </c>
      <c r="B250">
        <v>75.599999999999994</v>
      </c>
    </row>
    <row r="251" spans="1:2" x14ac:dyDescent="0.3">
      <c r="A251" s="8">
        <v>43424</v>
      </c>
      <c r="B251">
        <v>-69.599999999999994</v>
      </c>
    </row>
    <row r="252" spans="1:2" x14ac:dyDescent="0.3">
      <c r="A252" s="8">
        <v>43423</v>
      </c>
      <c r="B252">
        <v>-39.700000000000003</v>
      </c>
    </row>
    <row r="253" spans="1:2" x14ac:dyDescent="0.3">
      <c r="A253" s="8">
        <v>43420</v>
      </c>
      <c r="B253">
        <v>25.1</v>
      </c>
    </row>
    <row r="254" spans="1:2" x14ac:dyDescent="0.3">
      <c r="A254" s="8">
        <v>43419</v>
      </c>
      <c r="B254">
        <v>-67.2</v>
      </c>
    </row>
    <row r="255" spans="1:2" x14ac:dyDescent="0.3">
      <c r="A255" s="8">
        <v>43418</v>
      </c>
      <c r="B255">
        <v>136.5</v>
      </c>
    </row>
    <row r="256" spans="1:2" x14ac:dyDescent="0.3">
      <c r="A256" s="8">
        <v>43417</v>
      </c>
      <c r="B256">
        <v>-8.6999999999999993</v>
      </c>
    </row>
    <row r="257" spans="1:2" x14ac:dyDescent="0.3">
      <c r="A257" s="8">
        <v>43416</v>
      </c>
      <c r="B257">
        <v>-58.4</v>
      </c>
    </row>
    <row r="258" spans="1:2" x14ac:dyDescent="0.3">
      <c r="A258" s="8">
        <v>43413</v>
      </c>
      <c r="B258">
        <v>-13.8</v>
      </c>
    </row>
    <row r="259" spans="1:2" x14ac:dyDescent="0.3">
      <c r="A259" s="8">
        <v>43412</v>
      </c>
      <c r="B259">
        <v>-53.8</v>
      </c>
    </row>
    <row r="260" spans="1:2" x14ac:dyDescent="0.3">
      <c r="A260" s="8">
        <v>43411</v>
      </c>
      <c r="B260">
        <v>602.4</v>
      </c>
    </row>
    <row r="261" spans="1:2" x14ac:dyDescent="0.3">
      <c r="A261" s="8">
        <v>43410</v>
      </c>
      <c r="B261">
        <v>487.3</v>
      </c>
    </row>
    <row r="262" spans="1:2" x14ac:dyDescent="0.3">
      <c r="A262" s="8">
        <v>43406</v>
      </c>
      <c r="B262">
        <v>201.9</v>
      </c>
    </row>
    <row r="263" spans="1:2" x14ac:dyDescent="0.3">
      <c r="A263" s="8">
        <v>43405</v>
      </c>
      <c r="B263">
        <v>-242.4</v>
      </c>
    </row>
    <row r="264" spans="1:2" x14ac:dyDescent="0.3">
      <c r="A264" s="8">
        <v>43404</v>
      </c>
      <c r="B264">
        <v>-636.4</v>
      </c>
    </row>
    <row r="265" spans="1:2" x14ac:dyDescent="0.3">
      <c r="A265" s="8">
        <v>43403</v>
      </c>
      <c r="B265">
        <v>-356.7</v>
      </c>
    </row>
    <row r="266" spans="1:2" x14ac:dyDescent="0.3">
      <c r="A266" s="8">
        <v>43402</v>
      </c>
      <c r="B266">
        <v>-358.7</v>
      </c>
    </row>
    <row r="267" spans="1:2" x14ac:dyDescent="0.3">
      <c r="A267" s="8">
        <v>43399</v>
      </c>
      <c r="B267">
        <v>-304.5</v>
      </c>
    </row>
    <row r="268" spans="1:2" x14ac:dyDescent="0.3">
      <c r="A268" s="8">
        <v>43398</v>
      </c>
      <c r="B268">
        <v>-113.3</v>
      </c>
    </row>
    <row r="269" spans="1:2" x14ac:dyDescent="0.3">
      <c r="A269" s="8">
        <v>43397</v>
      </c>
      <c r="B269">
        <v>108.8</v>
      </c>
    </row>
    <row r="270" spans="1:2" x14ac:dyDescent="0.3">
      <c r="A270" s="8">
        <v>43396</v>
      </c>
      <c r="B270">
        <v>-39.5</v>
      </c>
    </row>
    <row r="271" spans="1:2" x14ac:dyDescent="0.3">
      <c r="A271" s="8">
        <v>43395</v>
      </c>
      <c r="B271">
        <v>-159.30000000000001</v>
      </c>
    </row>
    <row r="272" spans="1:2" x14ac:dyDescent="0.3">
      <c r="A272" s="8">
        <v>43392</v>
      </c>
      <c r="B272">
        <v>-183.1</v>
      </c>
    </row>
    <row r="273" spans="1:2" x14ac:dyDescent="0.3">
      <c r="A273" s="8">
        <v>43391</v>
      </c>
      <c r="B273">
        <v>-161.69999999999999</v>
      </c>
    </row>
    <row r="274" spans="1:2" x14ac:dyDescent="0.3">
      <c r="A274" s="8">
        <v>43390</v>
      </c>
      <c r="B274">
        <v>-111.5</v>
      </c>
    </row>
    <row r="275" spans="1:2" x14ac:dyDescent="0.3">
      <c r="A275" s="8">
        <v>43389</v>
      </c>
      <c r="B275">
        <v>-302.5</v>
      </c>
    </row>
    <row r="276" spans="1:2" x14ac:dyDescent="0.3">
      <c r="A276" s="8">
        <v>43388</v>
      </c>
      <c r="B276">
        <v>-195.1</v>
      </c>
    </row>
    <row r="277" spans="1:2" x14ac:dyDescent="0.3">
      <c r="A277" s="8">
        <v>43385</v>
      </c>
      <c r="B277">
        <v>-115.9</v>
      </c>
    </row>
    <row r="278" spans="1:2" x14ac:dyDescent="0.3">
      <c r="A278" s="8">
        <v>43384</v>
      </c>
      <c r="B278">
        <v>-149</v>
      </c>
    </row>
    <row r="279" spans="1:2" x14ac:dyDescent="0.3">
      <c r="A279" s="8">
        <v>43383</v>
      </c>
      <c r="B279">
        <v>1194.7</v>
      </c>
    </row>
    <row r="280" spans="1:2" x14ac:dyDescent="0.3">
      <c r="A280" s="8">
        <v>43382</v>
      </c>
      <c r="B280">
        <v>195.3</v>
      </c>
    </row>
    <row r="281" spans="1:2" x14ac:dyDescent="0.3">
      <c r="A281" s="8">
        <v>43381</v>
      </c>
      <c r="B281">
        <v>10.9</v>
      </c>
    </row>
    <row r="282" spans="1:2" x14ac:dyDescent="0.3">
      <c r="A282" s="8">
        <v>43378</v>
      </c>
      <c r="B282">
        <v>54.4</v>
      </c>
    </row>
    <row r="283" spans="1:2" x14ac:dyDescent="0.3">
      <c r="A283" s="8">
        <v>43377</v>
      </c>
      <c r="B283">
        <v>34.4</v>
      </c>
    </row>
    <row r="284" spans="1:2" x14ac:dyDescent="0.3">
      <c r="A284" s="8">
        <v>43376</v>
      </c>
      <c r="B284">
        <v>-539.70000000000005</v>
      </c>
    </row>
    <row r="285" spans="1:2" x14ac:dyDescent="0.3">
      <c r="A285" s="8">
        <v>43375</v>
      </c>
      <c r="B285">
        <v>46.5</v>
      </c>
    </row>
    <row r="286" spans="1:2" x14ac:dyDescent="0.3">
      <c r="A286" s="8">
        <v>43374</v>
      </c>
      <c r="B286">
        <v>118.6</v>
      </c>
    </row>
    <row r="287" spans="1:2" x14ac:dyDescent="0.3">
      <c r="A287" s="8">
        <v>43371</v>
      </c>
      <c r="B287">
        <v>-205.4</v>
      </c>
    </row>
    <row r="288" spans="1:2" x14ac:dyDescent="0.3">
      <c r="A288" s="8">
        <v>43370</v>
      </c>
      <c r="B288">
        <v>-262.39999999999998</v>
      </c>
    </row>
    <row r="289" spans="1:2" x14ac:dyDescent="0.3">
      <c r="A289" s="8">
        <v>43369</v>
      </c>
      <c r="B289">
        <v>-151.80000000000001</v>
      </c>
    </row>
    <row r="290" spans="1:2" x14ac:dyDescent="0.3">
      <c r="A290" s="8">
        <v>43368</v>
      </c>
      <c r="B290">
        <v>10.199999999999999</v>
      </c>
    </row>
    <row r="291" spans="1:2" x14ac:dyDescent="0.3">
      <c r="A291" s="8">
        <v>43367</v>
      </c>
      <c r="B291">
        <v>176.1</v>
      </c>
    </row>
    <row r="292" spans="1:2" x14ac:dyDescent="0.3">
      <c r="A292" s="8">
        <v>43364</v>
      </c>
      <c r="B292">
        <v>-173.6</v>
      </c>
    </row>
    <row r="293" spans="1:2" x14ac:dyDescent="0.3">
      <c r="A293" s="8">
        <v>43363</v>
      </c>
      <c r="B293">
        <v>-101.6</v>
      </c>
    </row>
    <row r="294" spans="1:2" x14ac:dyDescent="0.3">
      <c r="A294" s="8">
        <v>43362</v>
      </c>
      <c r="B294">
        <v>-76.900000000000006</v>
      </c>
    </row>
    <row r="295" spans="1:2" x14ac:dyDescent="0.3">
      <c r="A295" s="8">
        <v>43361</v>
      </c>
      <c r="B295">
        <v>-177</v>
      </c>
    </row>
    <row r="296" spans="1:2" x14ac:dyDescent="0.3">
      <c r="A296" s="8">
        <v>43360</v>
      </c>
      <c r="B296">
        <v>-18.5</v>
      </c>
    </row>
    <row r="297" spans="1:2" x14ac:dyDescent="0.3">
      <c r="A297" s="8">
        <v>43357</v>
      </c>
      <c r="B297">
        <v>-277.8</v>
      </c>
    </row>
    <row r="298" spans="1:2" x14ac:dyDescent="0.3">
      <c r="A298" s="8">
        <v>43356</v>
      </c>
      <c r="B298">
        <v>-162.19999999999999</v>
      </c>
    </row>
    <row r="299" spans="1:2" x14ac:dyDescent="0.3">
      <c r="A299" s="8">
        <v>43355</v>
      </c>
      <c r="B299">
        <v>122.1</v>
      </c>
    </row>
    <row r="300" spans="1:2" x14ac:dyDescent="0.3">
      <c r="A300" s="8">
        <v>43354</v>
      </c>
      <c r="B300">
        <v>-204.3</v>
      </c>
    </row>
    <row r="301" spans="1:2" x14ac:dyDescent="0.3">
      <c r="A301" s="8">
        <v>43353</v>
      </c>
      <c r="B301">
        <v>-236.8</v>
      </c>
    </row>
    <row r="302" spans="1:2" x14ac:dyDescent="0.3">
      <c r="A302" s="8">
        <v>43350</v>
      </c>
      <c r="B302">
        <v>-252.2</v>
      </c>
    </row>
    <row r="303" spans="1:2" x14ac:dyDescent="0.3">
      <c r="A303" s="8">
        <v>43349</v>
      </c>
      <c r="B303">
        <v>-157.30000000000001</v>
      </c>
    </row>
    <row r="304" spans="1:2" x14ac:dyDescent="0.3">
      <c r="A304" s="8">
        <v>43348</v>
      </c>
      <c r="B304">
        <v>861.3</v>
      </c>
    </row>
    <row r="305" spans="1:2" x14ac:dyDescent="0.3">
      <c r="A305" s="8">
        <v>43347</v>
      </c>
      <c r="B305">
        <v>493.3</v>
      </c>
    </row>
    <row r="306" spans="1:2" x14ac:dyDescent="0.3">
      <c r="A306" s="8">
        <v>43346</v>
      </c>
      <c r="B306">
        <v>244</v>
      </c>
    </row>
    <row r="307" spans="1:2" x14ac:dyDescent="0.3">
      <c r="A307" s="8">
        <v>43343</v>
      </c>
      <c r="B307">
        <v>124.4</v>
      </c>
    </row>
    <row r="308" spans="1:2" x14ac:dyDescent="0.3">
      <c r="A308" s="8">
        <v>43342</v>
      </c>
      <c r="B308">
        <v>119</v>
      </c>
    </row>
    <row r="309" spans="1:2" x14ac:dyDescent="0.3">
      <c r="A309" s="8">
        <v>43341</v>
      </c>
      <c r="B309">
        <v>445</v>
      </c>
    </row>
    <row r="310" spans="1:2" x14ac:dyDescent="0.3">
      <c r="A310" s="8">
        <v>43340</v>
      </c>
      <c r="B310">
        <v>3.9</v>
      </c>
    </row>
    <row r="311" spans="1:2" x14ac:dyDescent="0.3">
      <c r="A311" s="8">
        <v>43339</v>
      </c>
      <c r="B311">
        <v>182.3</v>
      </c>
    </row>
    <row r="312" spans="1:2" x14ac:dyDescent="0.3">
      <c r="A312" s="8">
        <v>43336</v>
      </c>
      <c r="B312">
        <v>266</v>
      </c>
    </row>
    <row r="313" spans="1:2" x14ac:dyDescent="0.3">
      <c r="A313" s="8">
        <v>43335</v>
      </c>
      <c r="B313">
        <v>250.5</v>
      </c>
    </row>
    <row r="314" spans="1:2" x14ac:dyDescent="0.3">
      <c r="A314" s="8">
        <v>43334</v>
      </c>
      <c r="B314">
        <v>11.7</v>
      </c>
    </row>
    <row r="315" spans="1:2" x14ac:dyDescent="0.3">
      <c r="A315" s="8">
        <v>43333</v>
      </c>
      <c r="B315">
        <v>274.8</v>
      </c>
    </row>
    <row r="316" spans="1:2" x14ac:dyDescent="0.3">
      <c r="A316" s="8">
        <v>43332</v>
      </c>
      <c r="B316">
        <v>204.6</v>
      </c>
    </row>
    <row r="317" spans="1:2" x14ac:dyDescent="0.3">
      <c r="A317" s="8">
        <v>43329</v>
      </c>
      <c r="B317">
        <v>204.4</v>
      </c>
    </row>
    <row r="318" spans="1:2" x14ac:dyDescent="0.3">
      <c r="A318" s="8">
        <v>43328</v>
      </c>
      <c r="B318">
        <v>188.5</v>
      </c>
    </row>
    <row r="319" spans="1:2" x14ac:dyDescent="0.3">
      <c r="A319" s="8">
        <v>43327</v>
      </c>
      <c r="B319">
        <v>591.9</v>
      </c>
    </row>
    <row r="320" spans="1:2" x14ac:dyDescent="0.3">
      <c r="A320" s="8">
        <v>43326</v>
      </c>
      <c r="B320">
        <v>177.1</v>
      </c>
    </row>
    <row r="321" spans="1:2" x14ac:dyDescent="0.3">
      <c r="A321" s="8">
        <v>43325</v>
      </c>
      <c r="B321">
        <v>168.5</v>
      </c>
    </row>
    <row r="322" spans="1:2" x14ac:dyDescent="0.3">
      <c r="A322" s="8">
        <v>43322</v>
      </c>
      <c r="B322">
        <v>167.7</v>
      </c>
    </row>
    <row r="323" spans="1:2" x14ac:dyDescent="0.3">
      <c r="A323" s="8">
        <v>43321</v>
      </c>
      <c r="B323">
        <v>189.5</v>
      </c>
    </row>
    <row r="324" spans="1:2" x14ac:dyDescent="0.3">
      <c r="A324" s="8">
        <v>43320</v>
      </c>
      <c r="B324">
        <v>716.7</v>
      </c>
    </row>
    <row r="325" spans="1:2" x14ac:dyDescent="0.3">
      <c r="A325" s="8">
        <v>43319</v>
      </c>
      <c r="B325">
        <v>1485.9</v>
      </c>
    </row>
    <row r="326" spans="1:2" x14ac:dyDescent="0.3">
      <c r="A326" s="8">
        <v>43318</v>
      </c>
      <c r="B326">
        <v>581</v>
      </c>
    </row>
    <row r="327" spans="1:2" x14ac:dyDescent="0.3">
      <c r="A327" s="8">
        <v>43315</v>
      </c>
      <c r="B327">
        <v>112.6</v>
      </c>
    </row>
    <row r="328" spans="1:2" x14ac:dyDescent="0.3">
      <c r="A328" s="8">
        <v>43314</v>
      </c>
      <c r="B328">
        <v>25.9</v>
      </c>
    </row>
    <row r="329" spans="1:2" x14ac:dyDescent="0.3">
      <c r="A329" s="8">
        <v>43313</v>
      </c>
      <c r="B329">
        <v>553.70000000000005</v>
      </c>
    </row>
    <row r="330" spans="1:2" x14ac:dyDescent="0.3">
      <c r="A330" s="8">
        <v>43312</v>
      </c>
      <c r="B330">
        <v>90</v>
      </c>
    </row>
    <row r="331" spans="1:2" x14ac:dyDescent="0.3">
      <c r="A331" s="8">
        <v>43311</v>
      </c>
      <c r="B331">
        <v>42.9</v>
      </c>
    </row>
    <row r="332" spans="1:2" x14ac:dyDescent="0.3">
      <c r="A332" s="8">
        <v>43308</v>
      </c>
      <c r="B332">
        <v>173.4</v>
      </c>
    </row>
    <row r="333" spans="1:2" x14ac:dyDescent="0.3">
      <c r="A333" s="8">
        <v>43307</v>
      </c>
      <c r="B333">
        <v>78</v>
      </c>
    </row>
    <row r="334" spans="1:2" x14ac:dyDescent="0.3">
      <c r="A334" s="8">
        <v>43306</v>
      </c>
      <c r="B334">
        <v>280.5</v>
      </c>
    </row>
    <row r="335" spans="1:2" x14ac:dyDescent="0.3">
      <c r="A335" s="8">
        <v>43305</v>
      </c>
      <c r="B335">
        <v>220.8</v>
      </c>
    </row>
    <row r="336" spans="1:2" x14ac:dyDescent="0.3">
      <c r="A336" s="8">
        <v>43304</v>
      </c>
      <c r="B336">
        <v>181.2</v>
      </c>
    </row>
    <row r="337" spans="1:2" x14ac:dyDescent="0.3">
      <c r="A337" s="8">
        <v>43301</v>
      </c>
      <c r="B337">
        <v>161.5</v>
      </c>
    </row>
    <row r="338" spans="1:2" x14ac:dyDescent="0.3">
      <c r="A338" s="8">
        <v>43300</v>
      </c>
      <c r="B338">
        <v>145.9</v>
      </c>
    </row>
    <row r="339" spans="1:2" x14ac:dyDescent="0.3">
      <c r="A339" s="8">
        <v>43299</v>
      </c>
      <c r="B339">
        <v>676.5</v>
      </c>
    </row>
    <row r="340" spans="1:2" x14ac:dyDescent="0.3">
      <c r="A340" s="8">
        <v>43298</v>
      </c>
      <c r="B340">
        <v>159.9</v>
      </c>
    </row>
    <row r="341" spans="1:2" x14ac:dyDescent="0.3">
      <c r="A341" s="8">
        <v>43297</v>
      </c>
      <c r="B341">
        <v>168.6</v>
      </c>
    </row>
    <row r="342" spans="1:2" x14ac:dyDescent="0.3">
      <c r="A342" s="8">
        <v>43294</v>
      </c>
      <c r="B342">
        <v>172.5</v>
      </c>
    </row>
    <row r="343" spans="1:2" x14ac:dyDescent="0.3">
      <c r="A343" s="8">
        <v>43293</v>
      </c>
      <c r="B343">
        <v>203.9</v>
      </c>
    </row>
    <row r="344" spans="1:2" x14ac:dyDescent="0.3">
      <c r="A344" s="8">
        <v>43292</v>
      </c>
      <c r="B344">
        <v>1005.5</v>
      </c>
    </row>
    <row r="345" spans="1:2" x14ac:dyDescent="0.3">
      <c r="A345" s="8">
        <v>43291</v>
      </c>
      <c r="B345">
        <v>1003.3</v>
      </c>
    </row>
    <row r="346" spans="1:2" x14ac:dyDescent="0.3">
      <c r="A346" s="8">
        <v>43290</v>
      </c>
      <c r="B346">
        <v>554.1</v>
      </c>
    </row>
    <row r="347" spans="1:2" x14ac:dyDescent="0.3">
      <c r="A347" s="8">
        <v>43287</v>
      </c>
      <c r="B347">
        <v>507.1</v>
      </c>
    </row>
    <row r="348" spans="1:2" x14ac:dyDescent="0.3">
      <c r="A348" s="8">
        <v>43286</v>
      </c>
      <c r="B348">
        <v>190.2</v>
      </c>
    </row>
    <row r="349" spans="1:2" x14ac:dyDescent="0.3">
      <c r="A349" s="8">
        <v>43285</v>
      </c>
      <c r="B349">
        <v>-241.4</v>
      </c>
    </row>
    <row r="350" spans="1:2" x14ac:dyDescent="0.3">
      <c r="A350" s="8">
        <v>43284</v>
      </c>
      <c r="B350">
        <v>240.1</v>
      </c>
    </row>
    <row r="351" spans="1:2" x14ac:dyDescent="0.3">
      <c r="A351" s="8">
        <v>43283</v>
      </c>
      <c r="B351">
        <v>319.7</v>
      </c>
    </row>
    <row r="352" spans="1:2" x14ac:dyDescent="0.3">
      <c r="A352" s="8">
        <v>43280</v>
      </c>
      <c r="B352">
        <v>205.2</v>
      </c>
    </row>
    <row r="353" spans="1:2" x14ac:dyDescent="0.3">
      <c r="A353" s="8">
        <v>43279</v>
      </c>
      <c r="B353">
        <v>168.2</v>
      </c>
    </row>
    <row r="354" spans="1:2" x14ac:dyDescent="0.3">
      <c r="A354" s="8">
        <v>43278</v>
      </c>
      <c r="B354">
        <v>668.7</v>
      </c>
    </row>
    <row r="355" spans="1:2" x14ac:dyDescent="0.3">
      <c r="A355" s="8">
        <v>43277</v>
      </c>
      <c r="B355">
        <v>167.4</v>
      </c>
    </row>
    <row r="356" spans="1:2" x14ac:dyDescent="0.3">
      <c r="A356" s="8">
        <v>43276</v>
      </c>
      <c r="B356">
        <v>184.2</v>
      </c>
    </row>
    <row r="357" spans="1:2" x14ac:dyDescent="0.3">
      <c r="A357" s="8">
        <v>43273</v>
      </c>
      <c r="B357">
        <v>186.7</v>
      </c>
    </row>
    <row r="358" spans="1:2" x14ac:dyDescent="0.3">
      <c r="A358" s="8">
        <v>43272</v>
      </c>
      <c r="B358">
        <v>228.2</v>
      </c>
    </row>
    <row r="359" spans="1:2" x14ac:dyDescent="0.3">
      <c r="A359" s="8">
        <v>43271</v>
      </c>
      <c r="B359">
        <v>284.3</v>
      </c>
    </row>
    <row r="360" spans="1:2" x14ac:dyDescent="0.3">
      <c r="A360" s="8">
        <v>43270</v>
      </c>
      <c r="B360">
        <v>203.1</v>
      </c>
    </row>
    <row r="361" spans="1:2" x14ac:dyDescent="0.3">
      <c r="A361" s="8">
        <v>43269</v>
      </c>
      <c r="B361">
        <v>349</v>
      </c>
    </row>
    <row r="362" spans="1:2" x14ac:dyDescent="0.3">
      <c r="A362" s="8">
        <v>43266</v>
      </c>
      <c r="B362">
        <v>143.6</v>
      </c>
    </row>
    <row r="363" spans="1:2" x14ac:dyDescent="0.3">
      <c r="A363" s="8">
        <v>43265</v>
      </c>
      <c r="B363">
        <v>144.5</v>
      </c>
    </row>
    <row r="364" spans="1:2" x14ac:dyDescent="0.3">
      <c r="A364" s="8">
        <v>43264</v>
      </c>
      <c r="B364">
        <v>365.3</v>
      </c>
    </row>
    <row r="365" spans="1:2" x14ac:dyDescent="0.3">
      <c r="A365" s="8">
        <v>43260</v>
      </c>
      <c r="B365">
        <v>202.4</v>
      </c>
    </row>
    <row r="366" spans="1:2" x14ac:dyDescent="0.3">
      <c r="A366" s="8">
        <v>43259</v>
      </c>
      <c r="B366">
        <v>151.80000000000001</v>
      </c>
    </row>
    <row r="367" spans="1:2" x14ac:dyDescent="0.3">
      <c r="A367" s="8">
        <v>43258</v>
      </c>
      <c r="B367">
        <v>170.3</v>
      </c>
    </row>
    <row r="368" spans="1:2" x14ac:dyDescent="0.3">
      <c r="A368" s="8">
        <v>43257</v>
      </c>
      <c r="B368">
        <v>794.2</v>
      </c>
    </row>
    <row r="369" spans="1:2" x14ac:dyDescent="0.3">
      <c r="A369" s="8">
        <v>43256</v>
      </c>
      <c r="B369">
        <v>903</v>
      </c>
    </row>
    <row r="370" spans="1:2" x14ac:dyDescent="0.3">
      <c r="A370" s="8">
        <v>43255</v>
      </c>
      <c r="B370">
        <v>292.89999999999998</v>
      </c>
    </row>
    <row r="371" spans="1:2" x14ac:dyDescent="0.3">
      <c r="A371" s="8">
        <v>43252</v>
      </c>
      <c r="B371">
        <v>136.9</v>
      </c>
    </row>
    <row r="372" spans="1:2" x14ac:dyDescent="0.3">
      <c r="A372" s="8">
        <v>43251</v>
      </c>
      <c r="B372">
        <v>99.6</v>
      </c>
    </row>
    <row r="373" spans="1:2" x14ac:dyDescent="0.3">
      <c r="A373" s="8">
        <v>43250</v>
      </c>
      <c r="B373">
        <v>242</v>
      </c>
    </row>
    <row r="374" spans="1:2" x14ac:dyDescent="0.3">
      <c r="A374" s="8">
        <v>43249</v>
      </c>
      <c r="B374">
        <v>182.4</v>
      </c>
    </row>
    <row r="375" spans="1:2" x14ac:dyDescent="0.3">
      <c r="A375" s="8">
        <v>43248</v>
      </c>
      <c r="B375">
        <v>152</v>
      </c>
    </row>
    <row r="376" spans="1:2" x14ac:dyDescent="0.3">
      <c r="A376" s="8">
        <v>43245</v>
      </c>
      <c r="B376">
        <v>670.2</v>
      </c>
    </row>
    <row r="377" spans="1:2" x14ac:dyDescent="0.3">
      <c r="A377" s="8">
        <v>43244</v>
      </c>
      <c r="B377">
        <v>193.9</v>
      </c>
    </row>
    <row r="378" spans="1:2" x14ac:dyDescent="0.3">
      <c r="A378" s="8">
        <v>43243</v>
      </c>
      <c r="B378">
        <v>552.4</v>
      </c>
    </row>
    <row r="379" spans="1:2" x14ac:dyDescent="0.3">
      <c r="A379" s="8">
        <v>43242</v>
      </c>
      <c r="B379">
        <v>133</v>
      </c>
    </row>
    <row r="380" spans="1:2" x14ac:dyDescent="0.3">
      <c r="A380" s="8">
        <v>43241</v>
      </c>
      <c r="B380">
        <v>135.30000000000001</v>
      </c>
    </row>
    <row r="381" spans="1:2" x14ac:dyDescent="0.3">
      <c r="A381" s="8">
        <v>43238</v>
      </c>
      <c r="B381">
        <v>120.3</v>
      </c>
    </row>
    <row r="382" spans="1:2" x14ac:dyDescent="0.3">
      <c r="A382" s="8">
        <v>43237</v>
      </c>
      <c r="B382">
        <v>94.5</v>
      </c>
    </row>
    <row r="383" spans="1:2" x14ac:dyDescent="0.3">
      <c r="A383" s="8">
        <v>43236</v>
      </c>
      <c r="B383">
        <v>21.5</v>
      </c>
    </row>
    <row r="384" spans="1:2" x14ac:dyDescent="0.3">
      <c r="A384" s="8">
        <v>43235</v>
      </c>
      <c r="B384">
        <v>140.19999999999999</v>
      </c>
    </row>
    <row r="385" spans="1:2" x14ac:dyDescent="0.3">
      <c r="A385" s="8">
        <v>43234</v>
      </c>
      <c r="B385">
        <v>161.30000000000001</v>
      </c>
    </row>
    <row r="386" spans="1:2" x14ac:dyDescent="0.3">
      <c r="A386" s="8">
        <v>43231</v>
      </c>
      <c r="B386">
        <v>157.5</v>
      </c>
    </row>
    <row r="387" spans="1:2" x14ac:dyDescent="0.3">
      <c r="A387" s="8">
        <v>43230</v>
      </c>
      <c r="B387">
        <v>982.9</v>
      </c>
    </row>
    <row r="388" spans="1:2" x14ac:dyDescent="0.3">
      <c r="A388" s="8">
        <v>43228</v>
      </c>
      <c r="B388">
        <v>176.3</v>
      </c>
    </row>
    <row r="389" spans="1:2" x14ac:dyDescent="0.3">
      <c r="A389" s="8">
        <v>43227</v>
      </c>
      <c r="B389">
        <v>639.5</v>
      </c>
    </row>
    <row r="390" spans="1:2" x14ac:dyDescent="0.3">
      <c r="A390" s="8">
        <v>43224</v>
      </c>
      <c r="B390">
        <v>163.1</v>
      </c>
    </row>
    <row r="391" spans="1:2" x14ac:dyDescent="0.3">
      <c r="A391" s="8">
        <v>43223</v>
      </c>
      <c r="B391">
        <v>647.6</v>
      </c>
    </row>
    <row r="392" spans="1:2" x14ac:dyDescent="0.3">
      <c r="A392" s="8">
        <v>43218</v>
      </c>
      <c r="B392">
        <v>165.7</v>
      </c>
    </row>
    <row r="393" spans="1:2" x14ac:dyDescent="0.3">
      <c r="A393" s="8">
        <v>43217</v>
      </c>
      <c r="B393">
        <v>145.80000000000001</v>
      </c>
    </row>
    <row r="394" spans="1:2" x14ac:dyDescent="0.3">
      <c r="A394" s="8">
        <v>43216</v>
      </c>
      <c r="B394">
        <v>146.6</v>
      </c>
    </row>
    <row r="395" spans="1:2" x14ac:dyDescent="0.3">
      <c r="A395" s="8">
        <v>43215</v>
      </c>
      <c r="B395">
        <v>512.1</v>
      </c>
    </row>
    <row r="396" spans="1:2" x14ac:dyDescent="0.3">
      <c r="A396" s="8">
        <v>43214</v>
      </c>
      <c r="B396">
        <v>149</v>
      </c>
    </row>
    <row r="397" spans="1:2" x14ac:dyDescent="0.3">
      <c r="A397" s="8">
        <v>43213</v>
      </c>
      <c r="B397">
        <v>121.3</v>
      </c>
    </row>
    <row r="398" spans="1:2" x14ac:dyDescent="0.3">
      <c r="A398" s="8">
        <v>43210</v>
      </c>
      <c r="B398">
        <v>351.2</v>
      </c>
    </row>
    <row r="399" spans="1:2" x14ac:dyDescent="0.3">
      <c r="A399" s="8">
        <v>43209</v>
      </c>
      <c r="B399">
        <v>114</v>
      </c>
    </row>
    <row r="400" spans="1:2" x14ac:dyDescent="0.3">
      <c r="A400" s="8">
        <v>43208</v>
      </c>
      <c r="B400">
        <v>406.8</v>
      </c>
    </row>
    <row r="401" spans="1:2" x14ac:dyDescent="0.3">
      <c r="A401" s="8">
        <v>43207</v>
      </c>
      <c r="B401">
        <v>131.6</v>
      </c>
    </row>
    <row r="402" spans="1:2" x14ac:dyDescent="0.3">
      <c r="A402" s="8">
        <v>43206</v>
      </c>
      <c r="B402">
        <v>140.80000000000001</v>
      </c>
    </row>
    <row r="403" spans="1:2" x14ac:dyDescent="0.3">
      <c r="A403" s="8">
        <v>43203</v>
      </c>
      <c r="B403">
        <v>151.1</v>
      </c>
    </row>
    <row r="404" spans="1:2" x14ac:dyDescent="0.3">
      <c r="A404" s="8">
        <v>43202</v>
      </c>
      <c r="B404">
        <v>136.30000000000001</v>
      </c>
    </row>
    <row r="405" spans="1:2" x14ac:dyDescent="0.3">
      <c r="A405" s="8">
        <v>43201</v>
      </c>
      <c r="B405">
        <v>427.2</v>
      </c>
    </row>
    <row r="406" spans="1:2" x14ac:dyDescent="0.3">
      <c r="A406" s="8">
        <v>43200</v>
      </c>
      <c r="B406">
        <v>627</v>
      </c>
    </row>
    <row r="407" spans="1:2" x14ac:dyDescent="0.3">
      <c r="A407" s="8">
        <v>43199</v>
      </c>
      <c r="B407">
        <v>412</v>
      </c>
    </row>
    <row r="408" spans="1:2" x14ac:dyDescent="0.3">
      <c r="A408" s="8">
        <v>43196</v>
      </c>
      <c r="B408">
        <v>125.5</v>
      </c>
    </row>
    <row r="409" spans="1:2" x14ac:dyDescent="0.3">
      <c r="A409" s="8">
        <v>43195</v>
      </c>
      <c r="B409">
        <v>154.6</v>
      </c>
    </row>
    <row r="410" spans="1:2" x14ac:dyDescent="0.3">
      <c r="A410" s="8">
        <v>43194</v>
      </c>
      <c r="B410">
        <v>80.3</v>
      </c>
    </row>
    <row r="411" spans="1:2" x14ac:dyDescent="0.3">
      <c r="A411" s="8">
        <v>43193</v>
      </c>
      <c r="B411">
        <v>147.80000000000001</v>
      </c>
    </row>
    <row r="412" spans="1:2" x14ac:dyDescent="0.3">
      <c r="A412" s="8">
        <v>43192</v>
      </c>
      <c r="B412">
        <v>251.7</v>
      </c>
    </row>
    <row r="413" spans="1:2" x14ac:dyDescent="0.3">
      <c r="A413" s="8">
        <v>43189</v>
      </c>
      <c r="B413">
        <v>151.9</v>
      </c>
    </row>
    <row r="414" spans="1:2" x14ac:dyDescent="0.3">
      <c r="A414" s="8">
        <v>43188</v>
      </c>
      <c r="B414">
        <v>167.7</v>
      </c>
    </row>
    <row r="415" spans="1:2" x14ac:dyDescent="0.3">
      <c r="A415" s="8">
        <v>43187</v>
      </c>
      <c r="B415">
        <v>740.2</v>
      </c>
    </row>
    <row r="416" spans="1:2" x14ac:dyDescent="0.3">
      <c r="A416" s="8">
        <v>43186</v>
      </c>
      <c r="B416">
        <v>180.8</v>
      </c>
    </row>
    <row r="417" spans="1:2" x14ac:dyDescent="0.3">
      <c r="A417" s="8">
        <v>43185</v>
      </c>
      <c r="B417">
        <v>146.1</v>
      </c>
    </row>
    <row r="418" spans="1:2" x14ac:dyDescent="0.3">
      <c r="A418" s="8">
        <v>43182</v>
      </c>
      <c r="B418">
        <v>694.3</v>
      </c>
    </row>
    <row r="419" spans="1:2" x14ac:dyDescent="0.3">
      <c r="A419" s="8">
        <v>43181</v>
      </c>
      <c r="B419">
        <v>126.7</v>
      </c>
    </row>
    <row r="420" spans="1:2" x14ac:dyDescent="0.3">
      <c r="A420" s="8">
        <v>43180</v>
      </c>
      <c r="B420">
        <v>621.29999999999995</v>
      </c>
    </row>
    <row r="421" spans="1:2" x14ac:dyDescent="0.3">
      <c r="A421" s="8">
        <v>43179</v>
      </c>
      <c r="B421">
        <v>140.4</v>
      </c>
    </row>
    <row r="422" spans="1:2" x14ac:dyDescent="0.3">
      <c r="A422" s="8">
        <v>43178</v>
      </c>
      <c r="B422">
        <v>133.9</v>
      </c>
    </row>
    <row r="423" spans="1:2" x14ac:dyDescent="0.3">
      <c r="A423" s="8">
        <v>43175</v>
      </c>
      <c r="B423">
        <v>406.8</v>
      </c>
    </row>
    <row r="424" spans="1:2" x14ac:dyDescent="0.3">
      <c r="A424" s="8">
        <v>43174</v>
      </c>
      <c r="B424">
        <v>125.4</v>
      </c>
    </row>
    <row r="425" spans="1:2" x14ac:dyDescent="0.3">
      <c r="A425" s="8">
        <v>43173</v>
      </c>
      <c r="B425">
        <v>592.70000000000005</v>
      </c>
    </row>
    <row r="426" spans="1:2" x14ac:dyDescent="0.3">
      <c r="A426" s="8">
        <v>43172</v>
      </c>
      <c r="B426">
        <v>598.1</v>
      </c>
    </row>
    <row r="427" spans="1:2" x14ac:dyDescent="0.3">
      <c r="A427" s="8">
        <v>43171</v>
      </c>
      <c r="B427">
        <v>145.80000000000001</v>
      </c>
    </row>
    <row r="428" spans="1:2" x14ac:dyDescent="0.3">
      <c r="A428" s="8">
        <v>43166</v>
      </c>
      <c r="B428">
        <v>799.1</v>
      </c>
    </row>
    <row r="429" spans="1:2" x14ac:dyDescent="0.3">
      <c r="A429" s="8">
        <v>43165</v>
      </c>
      <c r="B429">
        <v>895</v>
      </c>
    </row>
    <row r="430" spans="1:2" x14ac:dyDescent="0.3">
      <c r="A430" s="8">
        <v>43164</v>
      </c>
      <c r="B430">
        <v>401.9</v>
      </c>
    </row>
    <row r="431" spans="1:2" x14ac:dyDescent="0.3">
      <c r="A431" s="8">
        <v>43161</v>
      </c>
      <c r="B431">
        <v>398.4</v>
      </c>
    </row>
    <row r="432" spans="1:2" x14ac:dyDescent="0.3">
      <c r="A432" s="8">
        <v>43160</v>
      </c>
      <c r="B432">
        <v>158.1</v>
      </c>
    </row>
    <row r="433" spans="1:2" x14ac:dyDescent="0.3">
      <c r="A433" s="8">
        <v>43159</v>
      </c>
      <c r="B433">
        <v>291.89999999999998</v>
      </c>
    </row>
    <row r="434" spans="1:2" x14ac:dyDescent="0.3">
      <c r="A434" s="8">
        <v>43158</v>
      </c>
      <c r="B434">
        <v>84</v>
      </c>
    </row>
    <row r="435" spans="1:2" x14ac:dyDescent="0.3">
      <c r="A435" s="8">
        <v>43157</v>
      </c>
      <c r="B435">
        <v>329.4</v>
      </c>
    </row>
    <row r="436" spans="1:2" x14ac:dyDescent="0.3">
      <c r="A436" s="8">
        <v>43153</v>
      </c>
      <c r="B436">
        <v>114.8</v>
      </c>
    </row>
    <row r="437" spans="1:2" x14ac:dyDescent="0.3">
      <c r="A437" s="8">
        <v>43152</v>
      </c>
      <c r="B437">
        <v>1018.1</v>
      </c>
    </row>
    <row r="438" spans="1:2" x14ac:dyDescent="0.3">
      <c r="A438" s="8">
        <v>43151</v>
      </c>
      <c r="B438">
        <v>168.7</v>
      </c>
    </row>
    <row r="439" spans="1:2" x14ac:dyDescent="0.3">
      <c r="A439" s="8">
        <v>43150</v>
      </c>
      <c r="B439">
        <v>159</v>
      </c>
    </row>
    <row r="440" spans="1:2" x14ac:dyDescent="0.3">
      <c r="A440" s="8">
        <v>43147</v>
      </c>
      <c r="B440">
        <v>139.9</v>
      </c>
    </row>
    <row r="441" spans="1:2" x14ac:dyDescent="0.3">
      <c r="A441" s="8">
        <v>43146</v>
      </c>
      <c r="B441">
        <v>158.69999999999999</v>
      </c>
    </row>
    <row r="442" spans="1:2" x14ac:dyDescent="0.3">
      <c r="A442" s="8">
        <v>43145</v>
      </c>
      <c r="B442">
        <v>-82.7</v>
      </c>
    </row>
    <row r="443" spans="1:2" x14ac:dyDescent="0.3">
      <c r="A443" s="8">
        <v>43144</v>
      </c>
      <c r="B443">
        <v>231.7</v>
      </c>
    </row>
    <row r="444" spans="1:2" x14ac:dyDescent="0.3">
      <c r="A444" s="8">
        <v>43143</v>
      </c>
      <c r="B444">
        <v>255.9</v>
      </c>
    </row>
    <row r="445" spans="1:2" x14ac:dyDescent="0.3">
      <c r="A445" s="8">
        <v>43140</v>
      </c>
      <c r="B445">
        <v>171.6</v>
      </c>
    </row>
    <row r="446" spans="1:2" x14ac:dyDescent="0.3">
      <c r="A446" s="8">
        <v>43139</v>
      </c>
      <c r="B446">
        <v>192.6</v>
      </c>
    </row>
    <row r="447" spans="1:2" x14ac:dyDescent="0.3">
      <c r="A447" s="8">
        <v>43138</v>
      </c>
      <c r="B447">
        <v>594.1</v>
      </c>
    </row>
    <row r="448" spans="1:2" x14ac:dyDescent="0.3">
      <c r="A448" s="8">
        <v>43137</v>
      </c>
      <c r="B448">
        <v>941.4</v>
      </c>
    </row>
    <row r="449" spans="1:2" x14ac:dyDescent="0.3">
      <c r="A449" s="8">
        <v>43136</v>
      </c>
      <c r="B449">
        <v>727.8</v>
      </c>
    </row>
    <row r="450" spans="1:2" x14ac:dyDescent="0.3">
      <c r="A450" s="8">
        <v>43133</v>
      </c>
      <c r="B450">
        <v>96.5</v>
      </c>
    </row>
    <row r="451" spans="1:2" x14ac:dyDescent="0.3">
      <c r="A451" s="8">
        <v>43132</v>
      </c>
      <c r="B451">
        <v>209.7</v>
      </c>
    </row>
    <row r="452" spans="1:2" x14ac:dyDescent="0.3">
      <c r="A452" s="8">
        <v>43131</v>
      </c>
      <c r="B452">
        <v>203.3</v>
      </c>
    </row>
    <row r="453" spans="1:2" x14ac:dyDescent="0.3">
      <c r="A453" s="8">
        <v>43130</v>
      </c>
      <c r="B453">
        <v>118.6</v>
      </c>
    </row>
    <row r="454" spans="1:2" x14ac:dyDescent="0.3">
      <c r="A454" s="8">
        <v>43129</v>
      </c>
      <c r="B454">
        <v>17.399999999999999</v>
      </c>
    </row>
    <row r="455" spans="1:2" x14ac:dyDescent="0.3">
      <c r="A455" s="8">
        <v>43126</v>
      </c>
      <c r="B455">
        <v>159.4</v>
      </c>
    </row>
    <row r="456" spans="1:2" x14ac:dyDescent="0.3">
      <c r="A456" s="8">
        <v>43125</v>
      </c>
      <c r="B456">
        <v>294.89999999999998</v>
      </c>
    </row>
    <row r="457" spans="1:2" x14ac:dyDescent="0.3">
      <c r="A457" s="8">
        <v>43124</v>
      </c>
      <c r="B457">
        <v>110.4</v>
      </c>
    </row>
    <row r="458" spans="1:2" x14ac:dyDescent="0.3">
      <c r="A458" s="8">
        <v>43123</v>
      </c>
      <c r="B458">
        <v>219.8</v>
      </c>
    </row>
    <row r="459" spans="1:2" x14ac:dyDescent="0.3">
      <c r="A459" s="8">
        <v>43122</v>
      </c>
      <c r="B459">
        <v>185.1</v>
      </c>
    </row>
    <row r="460" spans="1:2" x14ac:dyDescent="0.3">
      <c r="A460" s="8">
        <v>43119</v>
      </c>
      <c r="B460">
        <v>200.3</v>
      </c>
    </row>
    <row r="461" spans="1:2" x14ac:dyDescent="0.3">
      <c r="A461" s="8">
        <v>43118</v>
      </c>
      <c r="B461">
        <v>170.9</v>
      </c>
    </row>
    <row r="462" spans="1:2" x14ac:dyDescent="0.3">
      <c r="A462" s="8">
        <v>43117</v>
      </c>
      <c r="B462">
        <v>-477.2</v>
      </c>
    </row>
    <row r="463" spans="1:2" x14ac:dyDescent="0.3">
      <c r="A463" s="8">
        <v>43116</v>
      </c>
      <c r="B463">
        <v>206.4</v>
      </c>
    </row>
    <row r="464" spans="1:2" x14ac:dyDescent="0.3">
      <c r="A464" s="8">
        <v>43115</v>
      </c>
      <c r="B464">
        <v>190.2</v>
      </c>
    </row>
    <row r="465" spans="1:2" x14ac:dyDescent="0.3">
      <c r="A465" s="8">
        <v>43112</v>
      </c>
      <c r="B465">
        <v>202</v>
      </c>
    </row>
    <row r="466" spans="1:2" x14ac:dyDescent="0.3">
      <c r="A466" s="8">
        <v>43111</v>
      </c>
      <c r="B466">
        <v>240</v>
      </c>
    </row>
    <row r="467" spans="1:2" x14ac:dyDescent="0.3">
      <c r="A467" s="8">
        <v>43110</v>
      </c>
      <c r="B467">
        <v>1679.9</v>
      </c>
    </row>
    <row r="468" spans="1:2" x14ac:dyDescent="0.3">
      <c r="A468" s="8">
        <v>43109</v>
      </c>
      <c r="B468">
        <v>1349</v>
      </c>
    </row>
    <row r="469" spans="1:2" x14ac:dyDescent="0.3">
      <c r="A469" s="8">
        <v>43098</v>
      </c>
      <c r="B469">
        <v>941.3</v>
      </c>
    </row>
    <row r="470" spans="1:2" x14ac:dyDescent="0.3">
      <c r="A470" s="8">
        <v>43097</v>
      </c>
      <c r="B470">
        <v>745.1</v>
      </c>
    </row>
    <row r="471" spans="1:2" x14ac:dyDescent="0.3">
      <c r="A471" s="8">
        <v>43096</v>
      </c>
      <c r="B471">
        <v>718.8</v>
      </c>
    </row>
    <row r="472" spans="1:2" x14ac:dyDescent="0.3">
      <c r="A472" s="8">
        <v>43095</v>
      </c>
      <c r="B472">
        <v>265.2</v>
      </c>
    </row>
    <row r="473" spans="1:2" x14ac:dyDescent="0.3">
      <c r="A473" s="8">
        <v>43094</v>
      </c>
      <c r="B473">
        <v>482.5</v>
      </c>
    </row>
    <row r="474" spans="1:2" x14ac:dyDescent="0.3">
      <c r="A474" s="8">
        <v>43091</v>
      </c>
      <c r="B474">
        <v>330.8</v>
      </c>
    </row>
    <row r="475" spans="1:2" x14ac:dyDescent="0.3">
      <c r="A475" s="8">
        <v>43090</v>
      </c>
      <c r="B475">
        <v>140.80000000000001</v>
      </c>
    </row>
    <row r="476" spans="1:2" x14ac:dyDescent="0.3">
      <c r="A476" s="8">
        <v>43089</v>
      </c>
      <c r="B476">
        <v>412.8</v>
      </c>
    </row>
    <row r="477" spans="1:2" x14ac:dyDescent="0.3">
      <c r="A477" s="8">
        <v>43088</v>
      </c>
      <c r="B477">
        <v>131</v>
      </c>
    </row>
    <row r="478" spans="1:2" x14ac:dyDescent="0.3">
      <c r="A478" s="8">
        <v>43087</v>
      </c>
      <c r="B478">
        <v>531.5</v>
      </c>
    </row>
    <row r="479" spans="1:2" x14ac:dyDescent="0.3">
      <c r="A479" s="8">
        <v>43084</v>
      </c>
      <c r="B479">
        <v>473.5</v>
      </c>
    </row>
    <row r="480" spans="1:2" x14ac:dyDescent="0.3">
      <c r="A480" s="8">
        <v>43083</v>
      </c>
      <c r="B480">
        <v>350.4</v>
      </c>
    </row>
    <row r="481" spans="1:2" x14ac:dyDescent="0.3">
      <c r="A481" s="8">
        <v>43082</v>
      </c>
      <c r="B481">
        <v>732.1</v>
      </c>
    </row>
    <row r="482" spans="1:2" x14ac:dyDescent="0.3">
      <c r="A482" s="8">
        <v>43081</v>
      </c>
      <c r="B482">
        <v>121.3</v>
      </c>
    </row>
    <row r="483" spans="1:2" x14ac:dyDescent="0.3">
      <c r="A483" s="8">
        <v>43080</v>
      </c>
      <c r="B483">
        <v>122.1</v>
      </c>
    </row>
    <row r="484" spans="1:2" x14ac:dyDescent="0.3">
      <c r="A484" s="8">
        <v>43077</v>
      </c>
      <c r="B484">
        <v>122.3</v>
      </c>
    </row>
    <row r="485" spans="1:2" x14ac:dyDescent="0.3">
      <c r="A485" s="8">
        <v>43076</v>
      </c>
      <c r="B485">
        <v>121.5</v>
      </c>
    </row>
    <row r="486" spans="1:2" x14ac:dyDescent="0.3">
      <c r="A486" s="8">
        <v>43075</v>
      </c>
      <c r="B486">
        <v>171.9</v>
      </c>
    </row>
    <row r="487" spans="1:2" x14ac:dyDescent="0.3">
      <c r="A487" s="8">
        <v>43074</v>
      </c>
      <c r="B487">
        <v>137.5</v>
      </c>
    </row>
    <row r="488" spans="1:2" x14ac:dyDescent="0.3">
      <c r="A488" s="8">
        <v>43073</v>
      </c>
      <c r="B488">
        <v>135</v>
      </c>
    </row>
    <row r="489" spans="1:2" x14ac:dyDescent="0.3">
      <c r="A489" s="8">
        <v>43070</v>
      </c>
      <c r="B489">
        <v>140.30000000000001</v>
      </c>
    </row>
    <row r="490" spans="1:2" x14ac:dyDescent="0.3">
      <c r="A490" s="8">
        <v>43069</v>
      </c>
      <c r="B490">
        <v>128.69999999999999</v>
      </c>
    </row>
    <row r="491" spans="1:2" x14ac:dyDescent="0.3">
      <c r="A491" s="8">
        <v>43068</v>
      </c>
      <c r="B491">
        <v>325.10000000000002</v>
      </c>
    </row>
    <row r="492" spans="1:2" x14ac:dyDescent="0.3">
      <c r="A492" s="8">
        <v>43067</v>
      </c>
      <c r="B492">
        <v>136.69999999999999</v>
      </c>
    </row>
    <row r="493" spans="1:2" x14ac:dyDescent="0.3">
      <c r="A493" s="8">
        <v>43066</v>
      </c>
      <c r="B493">
        <v>144.5</v>
      </c>
    </row>
    <row r="494" spans="1:2" x14ac:dyDescent="0.3">
      <c r="A494" s="8">
        <v>43063</v>
      </c>
      <c r="B494">
        <v>165.3</v>
      </c>
    </row>
    <row r="495" spans="1:2" x14ac:dyDescent="0.3">
      <c r="A495" s="8">
        <v>43062</v>
      </c>
      <c r="B495">
        <v>158</v>
      </c>
    </row>
    <row r="496" spans="1:2" x14ac:dyDescent="0.3">
      <c r="A496" s="8">
        <v>43061</v>
      </c>
      <c r="B496">
        <v>47.9</v>
      </c>
    </row>
    <row r="497" spans="1:2" x14ac:dyDescent="0.3">
      <c r="A497" s="8">
        <v>43060</v>
      </c>
      <c r="B497">
        <v>155.69999999999999</v>
      </c>
    </row>
    <row r="498" spans="1:2" x14ac:dyDescent="0.3">
      <c r="A498" s="8">
        <v>43059</v>
      </c>
      <c r="B498">
        <v>163.30000000000001</v>
      </c>
    </row>
    <row r="499" spans="1:2" x14ac:dyDescent="0.3">
      <c r="A499" s="8">
        <v>43056</v>
      </c>
      <c r="B499">
        <v>151.4</v>
      </c>
    </row>
    <row r="500" spans="1:2" x14ac:dyDescent="0.3">
      <c r="A500" s="8">
        <v>43055</v>
      </c>
      <c r="B500">
        <v>158.1</v>
      </c>
    </row>
    <row r="501" spans="1:2" x14ac:dyDescent="0.3">
      <c r="A501" s="8">
        <v>43054</v>
      </c>
      <c r="B501">
        <v>-84.3</v>
      </c>
    </row>
    <row r="502" spans="1:2" x14ac:dyDescent="0.3">
      <c r="A502" s="8">
        <v>43053</v>
      </c>
      <c r="B502">
        <v>162.5</v>
      </c>
    </row>
    <row r="503" spans="1:2" x14ac:dyDescent="0.3">
      <c r="A503" s="8">
        <v>43052</v>
      </c>
      <c r="B503">
        <v>149.9</v>
      </c>
    </row>
    <row r="504" spans="1:2" x14ac:dyDescent="0.3">
      <c r="A504" s="8">
        <v>43049</v>
      </c>
      <c r="B504">
        <v>131.4</v>
      </c>
    </row>
    <row r="505" spans="1:2" x14ac:dyDescent="0.3">
      <c r="A505" s="8">
        <v>43048</v>
      </c>
      <c r="B505">
        <v>171.4</v>
      </c>
    </row>
    <row r="506" spans="1:2" x14ac:dyDescent="0.3">
      <c r="A506" s="8">
        <v>43047</v>
      </c>
      <c r="B506">
        <v>953.1</v>
      </c>
    </row>
    <row r="507" spans="1:2" x14ac:dyDescent="0.3">
      <c r="A507" s="8">
        <v>43046</v>
      </c>
      <c r="B507">
        <v>233</v>
      </c>
    </row>
    <row r="508" spans="1:2" x14ac:dyDescent="0.3">
      <c r="A508" s="8">
        <v>43042</v>
      </c>
      <c r="B508">
        <v>154.19999999999999</v>
      </c>
    </row>
    <row r="509" spans="1:2" x14ac:dyDescent="0.3">
      <c r="A509" s="8">
        <v>43041</v>
      </c>
      <c r="B509">
        <v>156.1</v>
      </c>
    </row>
    <row r="510" spans="1:2" x14ac:dyDescent="0.3">
      <c r="A510" s="8">
        <v>43040</v>
      </c>
      <c r="B510">
        <v>166.5</v>
      </c>
    </row>
    <row r="511" spans="1:2" x14ac:dyDescent="0.3">
      <c r="A511" s="8">
        <v>43039</v>
      </c>
      <c r="B511">
        <v>166.5</v>
      </c>
    </row>
    <row r="512" spans="1:2" x14ac:dyDescent="0.3">
      <c r="A512" s="8">
        <v>43038</v>
      </c>
      <c r="B512">
        <v>192.9</v>
      </c>
    </row>
    <row r="513" spans="1:2" x14ac:dyDescent="0.3">
      <c r="A513" s="8">
        <v>43035</v>
      </c>
      <c r="B513">
        <v>182.6</v>
      </c>
    </row>
    <row r="514" spans="1:2" x14ac:dyDescent="0.3">
      <c r="A514" s="8">
        <v>43034</v>
      </c>
      <c r="B514">
        <v>134.9</v>
      </c>
    </row>
    <row r="515" spans="1:2" x14ac:dyDescent="0.3">
      <c r="A515" s="8">
        <v>43033</v>
      </c>
      <c r="B515">
        <v>845.2</v>
      </c>
    </row>
    <row r="516" spans="1:2" x14ac:dyDescent="0.3">
      <c r="A516" s="8">
        <v>43032</v>
      </c>
      <c r="B516">
        <v>126.4</v>
      </c>
    </row>
    <row r="517" spans="1:2" x14ac:dyDescent="0.3">
      <c r="A517" s="8">
        <v>43031</v>
      </c>
      <c r="B517">
        <v>159.9</v>
      </c>
    </row>
    <row r="518" spans="1:2" x14ac:dyDescent="0.3">
      <c r="A518" s="8">
        <v>43028</v>
      </c>
      <c r="B518">
        <v>173</v>
      </c>
    </row>
    <row r="519" spans="1:2" x14ac:dyDescent="0.3">
      <c r="A519" s="8">
        <v>43027</v>
      </c>
      <c r="B519">
        <v>172.1</v>
      </c>
    </row>
    <row r="520" spans="1:2" x14ac:dyDescent="0.3">
      <c r="A520" s="8">
        <v>43026</v>
      </c>
      <c r="B520">
        <v>193.4</v>
      </c>
    </row>
    <row r="521" spans="1:2" x14ac:dyDescent="0.3">
      <c r="A521" s="8">
        <v>43025</v>
      </c>
      <c r="B521">
        <v>125.7</v>
      </c>
    </row>
    <row r="522" spans="1:2" x14ac:dyDescent="0.3">
      <c r="A522" s="8">
        <v>43024</v>
      </c>
      <c r="B522">
        <v>647.29999999999995</v>
      </c>
    </row>
    <row r="523" spans="1:2" x14ac:dyDescent="0.3">
      <c r="A523" s="8">
        <v>43021</v>
      </c>
      <c r="B523">
        <v>125.8</v>
      </c>
    </row>
    <row r="524" spans="1:2" x14ac:dyDescent="0.3">
      <c r="A524" s="8">
        <v>43020</v>
      </c>
      <c r="B524">
        <v>175</v>
      </c>
    </row>
    <row r="525" spans="1:2" x14ac:dyDescent="0.3">
      <c r="A525" s="8">
        <v>43019</v>
      </c>
      <c r="B525">
        <v>633.5</v>
      </c>
    </row>
    <row r="526" spans="1:2" x14ac:dyDescent="0.3">
      <c r="A526" s="8">
        <v>43018</v>
      </c>
      <c r="B526">
        <v>118.4</v>
      </c>
    </row>
    <row r="527" spans="1:2" x14ac:dyDescent="0.3">
      <c r="A527" s="8">
        <v>43017</v>
      </c>
      <c r="B527">
        <v>429.4</v>
      </c>
    </row>
    <row r="528" spans="1:2" x14ac:dyDescent="0.3">
      <c r="A528" s="8">
        <v>43014</v>
      </c>
      <c r="B528">
        <v>123.1</v>
      </c>
    </row>
    <row r="529" spans="1:2" x14ac:dyDescent="0.3">
      <c r="A529" s="8">
        <v>43013</v>
      </c>
      <c r="B529">
        <v>143.69999999999999</v>
      </c>
    </row>
    <row r="530" spans="1:2" x14ac:dyDescent="0.3">
      <c r="A530" s="8">
        <v>43012</v>
      </c>
      <c r="B530">
        <v>68.900000000000006</v>
      </c>
    </row>
    <row r="531" spans="1:2" x14ac:dyDescent="0.3">
      <c r="A531" s="8">
        <v>43011</v>
      </c>
      <c r="B531">
        <v>101.8</v>
      </c>
    </row>
    <row r="532" spans="1:2" x14ac:dyDescent="0.3">
      <c r="A532" s="8">
        <v>43010</v>
      </c>
      <c r="B532">
        <v>117</v>
      </c>
    </row>
    <row r="533" spans="1:2" x14ac:dyDescent="0.3">
      <c r="A533" s="8">
        <v>43007</v>
      </c>
      <c r="B533">
        <v>94</v>
      </c>
    </row>
    <row r="534" spans="1:2" x14ac:dyDescent="0.3">
      <c r="A534" s="8">
        <v>43006</v>
      </c>
      <c r="B534">
        <v>108.4</v>
      </c>
    </row>
    <row r="535" spans="1:2" x14ac:dyDescent="0.3">
      <c r="A535" s="8">
        <v>43005</v>
      </c>
      <c r="B535">
        <v>132.4</v>
      </c>
    </row>
    <row r="536" spans="1:2" x14ac:dyDescent="0.3">
      <c r="A536" s="8">
        <v>43004</v>
      </c>
      <c r="B536">
        <v>220.2</v>
      </c>
    </row>
    <row r="537" spans="1:2" x14ac:dyDescent="0.3">
      <c r="A537" s="8">
        <v>43003</v>
      </c>
      <c r="B537">
        <v>464.2</v>
      </c>
    </row>
    <row r="538" spans="1:2" x14ac:dyDescent="0.3">
      <c r="A538" s="8">
        <v>43000</v>
      </c>
      <c r="B538">
        <v>264.7</v>
      </c>
    </row>
    <row r="539" spans="1:2" x14ac:dyDescent="0.3">
      <c r="A539" s="8">
        <v>42999</v>
      </c>
      <c r="B539">
        <v>235.6</v>
      </c>
    </row>
    <row r="540" spans="1:2" x14ac:dyDescent="0.3">
      <c r="A540" s="8">
        <v>42998</v>
      </c>
      <c r="B540">
        <v>416.4</v>
      </c>
    </row>
    <row r="541" spans="1:2" x14ac:dyDescent="0.3">
      <c r="A541" s="8">
        <v>42997</v>
      </c>
      <c r="B541">
        <v>-391.3</v>
      </c>
    </row>
    <row r="542" spans="1:2" x14ac:dyDescent="0.3">
      <c r="A542" s="8">
        <v>42996</v>
      </c>
      <c r="B542">
        <v>-41</v>
      </c>
    </row>
    <row r="543" spans="1:2" x14ac:dyDescent="0.3">
      <c r="A543" s="8">
        <v>42993</v>
      </c>
      <c r="B543">
        <v>-439.7</v>
      </c>
    </row>
    <row r="544" spans="1:2" x14ac:dyDescent="0.3">
      <c r="A544" s="8">
        <v>42992</v>
      </c>
      <c r="B544">
        <v>-243.4</v>
      </c>
    </row>
    <row r="545" spans="1:2" x14ac:dyDescent="0.3">
      <c r="A545" s="8">
        <v>42991</v>
      </c>
      <c r="B545">
        <v>-125.4</v>
      </c>
    </row>
    <row r="546" spans="1:2" x14ac:dyDescent="0.3">
      <c r="A546" s="8">
        <v>42990</v>
      </c>
      <c r="B546">
        <v>-340.4</v>
      </c>
    </row>
    <row r="547" spans="1:2" x14ac:dyDescent="0.3">
      <c r="A547" s="8">
        <v>42989</v>
      </c>
      <c r="B547">
        <v>-406</v>
      </c>
    </row>
    <row r="548" spans="1:2" x14ac:dyDescent="0.3">
      <c r="A548" s="8">
        <v>42986</v>
      </c>
      <c r="B548">
        <v>-450.6</v>
      </c>
    </row>
    <row r="549" spans="1:2" x14ac:dyDescent="0.3">
      <c r="A549" s="8">
        <v>42985</v>
      </c>
      <c r="B549">
        <v>-474.3</v>
      </c>
    </row>
    <row r="550" spans="1:2" x14ac:dyDescent="0.3">
      <c r="A550" s="8">
        <v>42984</v>
      </c>
      <c r="B550">
        <v>-270.3</v>
      </c>
    </row>
    <row r="551" spans="1:2" x14ac:dyDescent="0.3">
      <c r="A551" s="8">
        <v>42983</v>
      </c>
      <c r="B551">
        <v>-355.6</v>
      </c>
    </row>
    <row r="552" spans="1:2" x14ac:dyDescent="0.3">
      <c r="A552" s="8">
        <v>42982</v>
      </c>
      <c r="B552">
        <v>-384</v>
      </c>
    </row>
    <row r="553" spans="1:2" x14ac:dyDescent="0.3">
      <c r="A553" s="8">
        <v>42979</v>
      </c>
      <c r="B553">
        <v>-653.70000000000005</v>
      </c>
    </row>
    <row r="554" spans="1:2" x14ac:dyDescent="0.3">
      <c r="A554" s="8">
        <v>42978</v>
      </c>
      <c r="B554">
        <v>-672.9</v>
      </c>
    </row>
    <row r="555" spans="1:2" x14ac:dyDescent="0.3">
      <c r="A555" s="8">
        <v>42977</v>
      </c>
      <c r="B555">
        <v>-685.8</v>
      </c>
    </row>
    <row r="556" spans="1:2" x14ac:dyDescent="0.3">
      <c r="A556" s="8">
        <v>42976</v>
      </c>
      <c r="B556">
        <v>-628.9</v>
      </c>
    </row>
    <row r="557" spans="1:2" x14ac:dyDescent="0.3">
      <c r="A557" s="8">
        <v>42975</v>
      </c>
      <c r="B557">
        <v>-634.5</v>
      </c>
    </row>
    <row r="558" spans="1:2" x14ac:dyDescent="0.3">
      <c r="A558" s="8">
        <v>42972</v>
      </c>
      <c r="B558">
        <v>-568.79999999999995</v>
      </c>
    </row>
    <row r="559" spans="1:2" x14ac:dyDescent="0.3">
      <c r="A559" s="8">
        <v>42971</v>
      </c>
      <c r="B559">
        <v>-464.2</v>
      </c>
    </row>
    <row r="560" spans="1:2" x14ac:dyDescent="0.3">
      <c r="A560" s="8">
        <v>42970</v>
      </c>
      <c r="B560">
        <v>-617.9</v>
      </c>
    </row>
    <row r="561" spans="1:2" x14ac:dyDescent="0.3">
      <c r="A561" s="8">
        <v>42969</v>
      </c>
      <c r="B561">
        <v>-550.1</v>
      </c>
    </row>
    <row r="562" spans="1:2" x14ac:dyDescent="0.3">
      <c r="A562" s="8">
        <v>42968</v>
      </c>
      <c r="B562">
        <v>-544.79999999999995</v>
      </c>
    </row>
    <row r="563" spans="1:2" x14ac:dyDescent="0.3">
      <c r="A563" s="8">
        <v>42965</v>
      </c>
      <c r="B563">
        <v>-556.1</v>
      </c>
    </row>
    <row r="564" spans="1:2" x14ac:dyDescent="0.3">
      <c r="A564" s="8">
        <v>42964</v>
      </c>
      <c r="B564">
        <v>-540.9</v>
      </c>
    </row>
    <row r="565" spans="1:2" x14ac:dyDescent="0.3">
      <c r="A565" s="8">
        <v>42963</v>
      </c>
      <c r="B565">
        <v>-763.4</v>
      </c>
    </row>
    <row r="566" spans="1:2" x14ac:dyDescent="0.3">
      <c r="A566" s="8">
        <v>42962</v>
      </c>
      <c r="B566">
        <v>-528.9</v>
      </c>
    </row>
    <row r="567" spans="1:2" x14ac:dyDescent="0.3">
      <c r="A567" s="8">
        <v>42961</v>
      </c>
      <c r="B567">
        <v>-521.20000000000005</v>
      </c>
    </row>
    <row r="568" spans="1:2" x14ac:dyDescent="0.3">
      <c r="A568" s="8">
        <v>42958</v>
      </c>
      <c r="B568">
        <v>-474.2</v>
      </c>
    </row>
    <row r="569" spans="1:2" x14ac:dyDescent="0.3">
      <c r="A569" s="8">
        <v>42957</v>
      </c>
      <c r="B569">
        <v>-452.5</v>
      </c>
    </row>
    <row r="570" spans="1:2" x14ac:dyDescent="0.3">
      <c r="A570" s="8">
        <v>42956</v>
      </c>
      <c r="B570">
        <v>102</v>
      </c>
    </row>
    <row r="571" spans="1:2" x14ac:dyDescent="0.3">
      <c r="A571" s="8">
        <v>42955</v>
      </c>
      <c r="B571">
        <v>67.7</v>
      </c>
    </row>
    <row r="572" spans="1:2" x14ac:dyDescent="0.3">
      <c r="A572" s="8">
        <v>42954</v>
      </c>
      <c r="B572">
        <v>-172.1</v>
      </c>
    </row>
    <row r="573" spans="1:2" x14ac:dyDescent="0.3">
      <c r="A573" s="8">
        <v>42951</v>
      </c>
      <c r="B573">
        <v>-241.4</v>
      </c>
    </row>
    <row r="574" spans="1:2" x14ac:dyDescent="0.3">
      <c r="A574" s="8">
        <v>42950</v>
      </c>
      <c r="B574">
        <v>-284.8</v>
      </c>
    </row>
    <row r="575" spans="1:2" x14ac:dyDescent="0.3">
      <c r="A575" s="8">
        <v>42949</v>
      </c>
      <c r="B575">
        <v>-361.9</v>
      </c>
    </row>
    <row r="576" spans="1:2" x14ac:dyDescent="0.3">
      <c r="A576" s="8">
        <v>42948</v>
      </c>
      <c r="B576">
        <v>-234.3</v>
      </c>
    </row>
    <row r="577" spans="1:2" x14ac:dyDescent="0.3">
      <c r="A577" s="8">
        <v>42947</v>
      </c>
      <c r="B577">
        <v>-158.5</v>
      </c>
    </row>
    <row r="578" spans="1:2" x14ac:dyDescent="0.3">
      <c r="A578" s="8">
        <v>42944</v>
      </c>
      <c r="B578">
        <v>-123.7</v>
      </c>
    </row>
    <row r="579" spans="1:2" x14ac:dyDescent="0.3">
      <c r="A579" s="8">
        <v>42943</v>
      </c>
      <c r="B579">
        <v>-116</v>
      </c>
    </row>
    <row r="580" spans="1:2" x14ac:dyDescent="0.3">
      <c r="A580" s="8">
        <v>42942</v>
      </c>
      <c r="B580">
        <v>-54.1</v>
      </c>
    </row>
    <row r="581" spans="1:2" x14ac:dyDescent="0.3">
      <c r="A581" s="8">
        <v>42941</v>
      </c>
      <c r="B581">
        <v>-53.4</v>
      </c>
    </row>
    <row r="582" spans="1:2" x14ac:dyDescent="0.3">
      <c r="A582" s="8">
        <v>42940</v>
      </c>
      <c r="B582">
        <v>-51.8</v>
      </c>
    </row>
    <row r="583" spans="1:2" x14ac:dyDescent="0.3">
      <c r="A583" s="8">
        <v>42937</v>
      </c>
      <c r="B583">
        <v>-61.1</v>
      </c>
    </row>
    <row r="584" spans="1:2" x14ac:dyDescent="0.3">
      <c r="A584" s="8">
        <v>42936</v>
      </c>
      <c r="B584">
        <v>-47.3</v>
      </c>
    </row>
    <row r="585" spans="1:2" x14ac:dyDescent="0.3">
      <c r="A585" s="8">
        <v>42935</v>
      </c>
      <c r="B585">
        <v>-57.9</v>
      </c>
    </row>
    <row r="586" spans="1:2" x14ac:dyDescent="0.3">
      <c r="A586" s="8">
        <v>42934</v>
      </c>
      <c r="B586">
        <v>-21</v>
      </c>
    </row>
    <row r="587" spans="1:2" x14ac:dyDescent="0.3">
      <c r="A587" s="8">
        <v>42933</v>
      </c>
      <c r="B587">
        <v>-74.5</v>
      </c>
    </row>
    <row r="588" spans="1:2" x14ac:dyDescent="0.3">
      <c r="A588" s="8">
        <v>42930</v>
      </c>
      <c r="B588">
        <v>-58.8</v>
      </c>
    </row>
    <row r="589" spans="1:2" x14ac:dyDescent="0.3">
      <c r="A589" s="8">
        <v>42929</v>
      </c>
      <c r="B589">
        <v>-25.8</v>
      </c>
    </row>
    <row r="590" spans="1:2" x14ac:dyDescent="0.3">
      <c r="A590" s="8">
        <v>42928</v>
      </c>
      <c r="B590">
        <v>306.60000000000002</v>
      </c>
    </row>
    <row r="591" spans="1:2" x14ac:dyDescent="0.3">
      <c r="A591" s="8">
        <v>42927</v>
      </c>
      <c r="B591">
        <v>298.89999999999998</v>
      </c>
    </row>
    <row r="592" spans="1:2" x14ac:dyDescent="0.3">
      <c r="A592" s="8">
        <v>42926</v>
      </c>
      <c r="B592">
        <v>107.4</v>
      </c>
    </row>
    <row r="593" spans="1:2" x14ac:dyDescent="0.3">
      <c r="A593" s="8">
        <v>42923</v>
      </c>
      <c r="B593">
        <v>109.9</v>
      </c>
    </row>
    <row r="594" spans="1:2" x14ac:dyDescent="0.3">
      <c r="A594" s="8">
        <v>42922</v>
      </c>
      <c r="B594">
        <v>92</v>
      </c>
    </row>
    <row r="595" spans="1:2" x14ac:dyDescent="0.3">
      <c r="A595" s="8">
        <v>42921</v>
      </c>
      <c r="B595">
        <v>76</v>
      </c>
    </row>
    <row r="596" spans="1:2" x14ac:dyDescent="0.3">
      <c r="A596" s="8">
        <v>42920</v>
      </c>
      <c r="B596">
        <v>88.3</v>
      </c>
    </row>
    <row r="597" spans="1:2" x14ac:dyDescent="0.3">
      <c r="A597" s="8">
        <v>42919</v>
      </c>
      <c r="B597">
        <v>67.599999999999994</v>
      </c>
    </row>
    <row r="598" spans="1:2" x14ac:dyDescent="0.3">
      <c r="A598" s="8">
        <v>42916</v>
      </c>
      <c r="B598">
        <v>77</v>
      </c>
    </row>
    <row r="599" spans="1:2" x14ac:dyDescent="0.3">
      <c r="A599" s="8">
        <v>42915</v>
      </c>
      <c r="B599">
        <v>84.3</v>
      </c>
    </row>
    <row r="600" spans="1:2" x14ac:dyDescent="0.3">
      <c r="A600" s="8">
        <v>42914</v>
      </c>
      <c r="B600">
        <v>0.6</v>
      </c>
    </row>
    <row r="601" spans="1:2" x14ac:dyDescent="0.3">
      <c r="A601" s="8">
        <v>42913</v>
      </c>
      <c r="B601">
        <v>73.900000000000006</v>
      </c>
    </row>
    <row r="602" spans="1:2" x14ac:dyDescent="0.3">
      <c r="A602" s="8">
        <v>42912</v>
      </c>
      <c r="B602">
        <v>125.4</v>
      </c>
    </row>
    <row r="603" spans="1:2" x14ac:dyDescent="0.3">
      <c r="A603" s="8">
        <v>42909</v>
      </c>
      <c r="B603">
        <v>47.5</v>
      </c>
    </row>
    <row r="604" spans="1:2" x14ac:dyDescent="0.3">
      <c r="A604" s="8">
        <v>42908</v>
      </c>
      <c r="B604">
        <v>72.099999999999994</v>
      </c>
    </row>
    <row r="605" spans="1:2" x14ac:dyDescent="0.3">
      <c r="A605" s="8">
        <v>42907</v>
      </c>
      <c r="B605">
        <v>246.5</v>
      </c>
    </row>
    <row r="606" spans="1:2" x14ac:dyDescent="0.3">
      <c r="A606" s="8">
        <v>42906</v>
      </c>
      <c r="B606">
        <v>76.2</v>
      </c>
    </row>
    <row r="607" spans="1:2" x14ac:dyDescent="0.3">
      <c r="A607" s="8">
        <v>42905</v>
      </c>
      <c r="B607">
        <v>98.8</v>
      </c>
    </row>
    <row r="608" spans="1:2" x14ac:dyDescent="0.3">
      <c r="A608" s="8">
        <v>42902</v>
      </c>
      <c r="B608">
        <v>120</v>
      </c>
    </row>
    <row r="609" spans="1:2" x14ac:dyDescent="0.3">
      <c r="A609" s="8">
        <v>42901</v>
      </c>
      <c r="B609">
        <v>120.2</v>
      </c>
    </row>
    <row r="610" spans="1:2" x14ac:dyDescent="0.3">
      <c r="A610" s="8">
        <v>42900</v>
      </c>
      <c r="B610">
        <v>205</v>
      </c>
    </row>
    <row r="611" spans="1:2" x14ac:dyDescent="0.3">
      <c r="A611" s="8">
        <v>42899</v>
      </c>
      <c r="B611">
        <v>123.3</v>
      </c>
    </row>
    <row r="612" spans="1:2" x14ac:dyDescent="0.3">
      <c r="A612" s="8">
        <v>42895</v>
      </c>
      <c r="B612">
        <v>98.8</v>
      </c>
    </row>
    <row r="613" spans="1:2" x14ac:dyDescent="0.3">
      <c r="A613" s="8">
        <v>42894</v>
      </c>
      <c r="B613">
        <v>96.9</v>
      </c>
    </row>
    <row r="614" spans="1:2" x14ac:dyDescent="0.3">
      <c r="A614" s="8">
        <v>42893</v>
      </c>
      <c r="B614">
        <v>-417.4</v>
      </c>
    </row>
    <row r="615" spans="1:2" x14ac:dyDescent="0.3">
      <c r="A615" s="8">
        <v>42892</v>
      </c>
      <c r="B615">
        <v>-1.7</v>
      </c>
    </row>
    <row r="616" spans="1:2" x14ac:dyDescent="0.3">
      <c r="A616" s="8">
        <v>42891</v>
      </c>
      <c r="B616">
        <v>100.1</v>
      </c>
    </row>
    <row r="617" spans="1:2" x14ac:dyDescent="0.3">
      <c r="A617" s="8">
        <v>42888</v>
      </c>
      <c r="B617">
        <v>116.1</v>
      </c>
    </row>
    <row r="618" spans="1:2" x14ac:dyDescent="0.3">
      <c r="A618" s="8">
        <v>42887</v>
      </c>
      <c r="B618">
        <v>124.9</v>
      </c>
    </row>
    <row r="619" spans="1:2" x14ac:dyDescent="0.3">
      <c r="A619" s="8">
        <v>42886</v>
      </c>
      <c r="B619">
        <v>-4.4000000000000004</v>
      </c>
    </row>
    <row r="620" spans="1:2" x14ac:dyDescent="0.3">
      <c r="A620" s="8">
        <v>42885</v>
      </c>
      <c r="B620">
        <v>111.9</v>
      </c>
    </row>
    <row r="621" spans="1:2" x14ac:dyDescent="0.3">
      <c r="A621" s="8">
        <v>42884</v>
      </c>
      <c r="B621">
        <v>67.900000000000006</v>
      </c>
    </row>
    <row r="622" spans="1:2" x14ac:dyDescent="0.3">
      <c r="A622" s="8">
        <v>42881</v>
      </c>
      <c r="B622">
        <v>67.099999999999994</v>
      </c>
    </row>
    <row r="623" spans="1:2" x14ac:dyDescent="0.3">
      <c r="A623" s="8">
        <v>42880</v>
      </c>
      <c r="B623">
        <v>77</v>
      </c>
    </row>
    <row r="624" spans="1:2" x14ac:dyDescent="0.3">
      <c r="A624" s="8">
        <v>42879</v>
      </c>
      <c r="B624">
        <v>275.60000000000002</v>
      </c>
    </row>
    <row r="625" spans="1:2" x14ac:dyDescent="0.3">
      <c r="A625" s="8">
        <v>42878</v>
      </c>
      <c r="B625">
        <v>93.7</v>
      </c>
    </row>
    <row r="626" spans="1:2" x14ac:dyDescent="0.3">
      <c r="A626" s="8">
        <v>42877</v>
      </c>
      <c r="B626">
        <v>92.4</v>
      </c>
    </row>
    <row r="627" spans="1:2" x14ac:dyDescent="0.3">
      <c r="A627" s="8">
        <v>42874</v>
      </c>
      <c r="B627">
        <v>84.4</v>
      </c>
    </row>
    <row r="628" spans="1:2" x14ac:dyDescent="0.3">
      <c r="A628" s="8">
        <v>42873</v>
      </c>
      <c r="B628">
        <v>84.6</v>
      </c>
    </row>
    <row r="629" spans="1:2" x14ac:dyDescent="0.3">
      <c r="A629" s="8">
        <v>42872</v>
      </c>
      <c r="B629">
        <v>-140.5</v>
      </c>
    </row>
    <row r="630" spans="1:2" x14ac:dyDescent="0.3">
      <c r="A630" s="8">
        <v>42871</v>
      </c>
      <c r="B630">
        <v>112.8</v>
      </c>
    </row>
    <row r="631" spans="1:2" x14ac:dyDescent="0.3">
      <c r="A631" s="8">
        <v>42870</v>
      </c>
      <c r="B631">
        <v>118</v>
      </c>
    </row>
    <row r="632" spans="1:2" x14ac:dyDescent="0.3">
      <c r="A632" s="8">
        <v>42867</v>
      </c>
      <c r="B632">
        <v>108.3</v>
      </c>
    </row>
    <row r="633" spans="1:2" x14ac:dyDescent="0.3">
      <c r="A633" s="8">
        <v>42866</v>
      </c>
      <c r="B633">
        <v>113.4</v>
      </c>
    </row>
    <row r="634" spans="1:2" x14ac:dyDescent="0.3">
      <c r="A634" s="8">
        <v>42865</v>
      </c>
      <c r="B634">
        <v>-75.7</v>
      </c>
    </row>
    <row r="635" spans="1:2" x14ac:dyDescent="0.3">
      <c r="A635" s="8">
        <v>42860</v>
      </c>
      <c r="B635">
        <v>73</v>
      </c>
    </row>
    <row r="636" spans="1:2" x14ac:dyDescent="0.3">
      <c r="A636" s="8">
        <v>42859</v>
      </c>
      <c r="B636">
        <v>142.5</v>
      </c>
    </row>
    <row r="637" spans="1:2" x14ac:dyDescent="0.3">
      <c r="A637" s="8">
        <v>42858</v>
      </c>
      <c r="B637">
        <v>308.8</v>
      </c>
    </row>
    <row r="638" spans="1:2" x14ac:dyDescent="0.3">
      <c r="A638" s="8">
        <v>42857</v>
      </c>
      <c r="B638">
        <v>-153</v>
      </c>
    </row>
    <row r="639" spans="1:2" x14ac:dyDescent="0.3">
      <c r="A639" s="8">
        <v>42853</v>
      </c>
      <c r="B639">
        <v>129.19999999999999</v>
      </c>
    </row>
    <row r="640" spans="1:2" x14ac:dyDescent="0.3">
      <c r="A640" s="8">
        <v>42852</v>
      </c>
      <c r="B640">
        <v>143.69999999999999</v>
      </c>
    </row>
    <row r="641" spans="1:2" x14ac:dyDescent="0.3">
      <c r="A641" s="8">
        <v>42851</v>
      </c>
      <c r="B641">
        <v>639.70000000000005</v>
      </c>
    </row>
    <row r="642" spans="1:2" x14ac:dyDescent="0.3">
      <c r="A642" s="8">
        <v>42850</v>
      </c>
      <c r="B642">
        <v>87.3</v>
      </c>
    </row>
    <row r="643" spans="1:2" x14ac:dyDescent="0.3">
      <c r="A643" s="8">
        <v>42849</v>
      </c>
      <c r="B643">
        <v>81.400000000000006</v>
      </c>
    </row>
    <row r="644" spans="1:2" x14ac:dyDescent="0.3">
      <c r="A644" s="8">
        <v>42846</v>
      </c>
      <c r="B644">
        <v>82.1</v>
      </c>
    </row>
    <row r="645" spans="1:2" x14ac:dyDescent="0.3">
      <c r="A645" s="8">
        <v>42845</v>
      </c>
      <c r="B645">
        <v>87.3</v>
      </c>
    </row>
    <row r="646" spans="1:2" x14ac:dyDescent="0.3">
      <c r="A646" s="8">
        <v>42844</v>
      </c>
      <c r="B646">
        <v>18.8</v>
      </c>
    </row>
    <row r="647" spans="1:2" x14ac:dyDescent="0.3">
      <c r="A647" s="8">
        <v>42843</v>
      </c>
      <c r="B647">
        <v>79.099999999999994</v>
      </c>
    </row>
    <row r="648" spans="1:2" x14ac:dyDescent="0.3">
      <c r="A648" s="8">
        <v>42842</v>
      </c>
      <c r="B648">
        <v>98.2</v>
      </c>
    </row>
    <row r="649" spans="1:2" x14ac:dyDescent="0.3">
      <c r="A649" s="8">
        <v>42839</v>
      </c>
      <c r="B649">
        <v>61.4</v>
      </c>
    </row>
    <row r="650" spans="1:2" x14ac:dyDescent="0.3">
      <c r="A650" s="8">
        <v>42838</v>
      </c>
      <c r="B650">
        <v>49.1</v>
      </c>
    </row>
    <row r="651" spans="1:2" x14ac:dyDescent="0.3">
      <c r="A651" s="8">
        <v>42837</v>
      </c>
      <c r="B651">
        <v>2.2000000000000002</v>
      </c>
    </row>
    <row r="652" spans="1:2" x14ac:dyDescent="0.3">
      <c r="A652" s="8">
        <v>42836</v>
      </c>
      <c r="B652">
        <v>603.5</v>
      </c>
    </row>
    <row r="653" spans="1:2" x14ac:dyDescent="0.3">
      <c r="A653" s="8">
        <v>42835</v>
      </c>
      <c r="B653">
        <v>374.2</v>
      </c>
    </row>
    <row r="654" spans="1:2" x14ac:dyDescent="0.3">
      <c r="A654" s="8">
        <v>42832</v>
      </c>
      <c r="B654">
        <v>85.4</v>
      </c>
    </row>
    <row r="655" spans="1:2" x14ac:dyDescent="0.3">
      <c r="A655" s="8">
        <v>42831</v>
      </c>
      <c r="B655">
        <v>131.30000000000001</v>
      </c>
    </row>
    <row r="656" spans="1:2" x14ac:dyDescent="0.3">
      <c r="A656" s="8">
        <v>42830</v>
      </c>
      <c r="B656">
        <v>54.5</v>
      </c>
    </row>
    <row r="657" spans="1:2" x14ac:dyDescent="0.3">
      <c r="A657" s="8">
        <v>42829</v>
      </c>
      <c r="B657">
        <v>105</v>
      </c>
    </row>
    <row r="658" spans="1:2" x14ac:dyDescent="0.3">
      <c r="A658" s="8">
        <v>42828</v>
      </c>
      <c r="B658">
        <v>-141.4</v>
      </c>
    </row>
    <row r="659" spans="1:2" x14ac:dyDescent="0.3">
      <c r="A659" s="8">
        <v>42825</v>
      </c>
      <c r="B659">
        <v>95.8</v>
      </c>
    </row>
    <row r="660" spans="1:2" x14ac:dyDescent="0.3">
      <c r="A660" s="8">
        <v>42824</v>
      </c>
      <c r="B660">
        <v>52.4</v>
      </c>
    </row>
    <row r="661" spans="1:2" x14ac:dyDescent="0.3">
      <c r="A661" s="8">
        <v>42823</v>
      </c>
      <c r="B661">
        <v>321.3</v>
      </c>
    </row>
    <row r="662" spans="1:2" x14ac:dyDescent="0.3">
      <c r="A662" s="8">
        <v>42822</v>
      </c>
      <c r="B662">
        <v>110.2</v>
      </c>
    </row>
    <row r="663" spans="1:2" x14ac:dyDescent="0.3">
      <c r="A663" s="8">
        <v>42821</v>
      </c>
      <c r="B663">
        <v>116</v>
      </c>
    </row>
    <row r="664" spans="1:2" x14ac:dyDescent="0.3">
      <c r="A664" s="8">
        <v>42818</v>
      </c>
      <c r="B664">
        <v>131.1</v>
      </c>
    </row>
    <row r="665" spans="1:2" x14ac:dyDescent="0.3">
      <c r="A665" s="8">
        <v>42817</v>
      </c>
      <c r="B665">
        <v>126</v>
      </c>
    </row>
    <row r="666" spans="1:2" x14ac:dyDescent="0.3">
      <c r="A666" s="8">
        <v>42816</v>
      </c>
      <c r="B666">
        <v>444</v>
      </c>
    </row>
    <row r="667" spans="1:2" x14ac:dyDescent="0.3">
      <c r="A667" s="8">
        <v>42815</v>
      </c>
      <c r="B667">
        <v>147.80000000000001</v>
      </c>
    </row>
    <row r="668" spans="1:2" x14ac:dyDescent="0.3">
      <c r="A668" s="8">
        <v>42814</v>
      </c>
      <c r="B668">
        <v>144.5</v>
      </c>
    </row>
    <row r="669" spans="1:2" x14ac:dyDescent="0.3">
      <c r="A669" s="8">
        <v>42811</v>
      </c>
      <c r="B669">
        <v>158.9</v>
      </c>
    </row>
    <row r="670" spans="1:2" x14ac:dyDescent="0.3">
      <c r="A670" s="8">
        <v>42810</v>
      </c>
      <c r="B670">
        <v>146.69999999999999</v>
      </c>
    </row>
    <row r="671" spans="1:2" x14ac:dyDescent="0.3">
      <c r="A671" s="8">
        <v>42809</v>
      </c>
      <c r="B671">
        <v>24.7</v>
      </c>
    </row>
    <row r="672" spans="1:2" x14ac:dyDescent="0.3">
      <c r="A672" s="8">
        <v>42808</v>
      </c>
      <c r="B672">
        <v>123.1</v>
      </c>
    </row>
    <row r="673" spans="1:2" x14ac:dyDescent="0.3">
      <c r="A673" s="8">
        <v>42807</v>
      </c>
      <c r="B673">
        <v>127.1</v>
      </c>
    </row>
    <row r="674" spans="1:2" x14ac:dyDescent="0.3">
      <c r="A674" s="8">
        <v>42804</v>
      </c>
      <c r="B674">
        <v>120.4</v>
      </c>
    </row>
    <row r="675" spans="1:2" x14ac:dyDescent="0.3">
      <c r="A675" s="8">
        <v>42803</v>
      </c>
      <c r="B675">
        <v>73.900000000000006</v>
      </c>
    </row>
    <row r="676" spans="1:2" x14ac:dyDescent="0.3">
      <c r="A676" s="8">
        <v>42801</v>
      </c>
      <c r="B676">
        <v>207.9</v>
      </c>
    </row>
    <row r="677" spans="1:2" x14ac:dyDescent="0.3">
      <c r="A677" s="8">
        <v>42800</v>
      </c>
      <c r="B677">
        <v>135.19999999999999</v>
      </c>
    </row>
    <row r="678" spans="1:2" x14ac:dyDescent="0.3">
      <c r="A678" s="8">
        <v>42797</v>
      </c>
      <c r="B678">
        <v>112.4</v>
      </c>
    </row>
    <row r="679" spans="1:2" x14ac:dyDescent="0.3">
      <c r="A679" s="8">
        <v>42796</v>
      </c>
      <c r="B679">
        <v>107.8</v>
      </c>
    </row>
    <row r="680" spans="1:2" x14ac:dyDescent="0.3">
      <c r="A680" s="8">
        <v>42795</v>
      </c>
      <c r="B680">
        <v>-621</v>
      </c>
    </row>
    <row r="681" spans="1:2" x14ac:dyDescent="0.3">
      <c r="A681" s="8">
        <v>42794</v>
      </c>
      <c r="B681">
        <v>87.7</v>
      </c>
    </row>
    <row r="682" spans="1:2" x14ac:dyDescent="0.3">
      <c r="A682" s="8">
        <v>42793</v>
      </c>
      <c r="B682">
        <v>134</v>
      </c>
    </row>
    <row r="683" spans="1:2" x14ac:dyDescent="0.3">
      <c r="A683" s="8">
        <v>42788</v>
      </c>
      <c r="B683">
        <v>515.6</v>
      </c>
    </row>
    <row r="684" spans="1:2" x14ac:dyDescent="0.3">
      <c r="A684" s="8">
        <v>42787</v>
      </c>
      <c r="B684">
        <v>104.2</v>
      </c>
    </row>
    <row r="685" spans="1:2" x14ac:dyDescent="0.3">
      <c r="A685" s="8">
        <v>42786</v>
      </c>
      <c r="B685">
        <v>-1.7</v>
      </c>
    </row>
    <row r="686" spans="1:2" x14ac:dyDescent="0.3">
      <c r="A686" s="8">
        <v>42783</v>
      </c>
      <c r="B686">
        <v>97.1</v>
      </c>
    </row>
    <row r="687" spans="1:2" x14ac:dyDescent="0.3">
      <c r="A687" s="8">
        <v>42782</v>
      </c>
      <c r="B687">
        <v>104.2</v>
      </c>
    </row>
    <row r="688" spans="1:2" x14ac:dyDescent="0.3">
      <c r="A688" s="8">
        <v>42781</v>
      </c>
      <c r="B688">
        <v>-42.9</v>
      </c>
    </row>
    <row r="689" spans="1:2" x14ac:dyDescent="0.3">
      <c r="A689" s="8">
        <v>42780</v>
      </c>
      <c r="B689">
        <v>112.2</v>
      </c>
    </row>
    <row r="690" spans="1:2" x14ac:dyDescent="0.3">
      <c r="A690" s="8">
        <v>42779</v>
      </c>
      <c r="B690">
        <v>131.6</v>
      </c>
    </row>
    <row r="691" spans="1:2" x14ac:dyDescent="0.3">
      <c r="A691" s="8">
        <v>42776</v>
      </c>
      <c r="B691">
        <v>127.8</v>
      </c>
    </row>
    <row r="692" spans="1:2" x14ac:dyDescent="0.3">
      <c r="A692" s="8">
        <v>42775</v>
      </c>
      <c r="B692">
        <v>139.4</v>
      </c>
    </row>
    <row r="693" spans="1:2" x14ac:dyDescent="0.3">
      <c r="A693" s="8">
        <v>42774</v>
      </c>
      <c r="B693">
        <v>-173.57</v>
      </c>
    </row>
    <row r="694" spans="1:2" x14ac:dyDescent="0.3">
      <c r="A694" s="8">
        <v>42773</v>
      </c>
      <c r="B694">
        <v>199.1</v>
      </c>
    </row>
    <row r="695" spans="1:2" x14ac:dyDescent="0.3">
      <c r="A695" s="8">
        <v>42772</v>
      </c>
      <c r="B695">
        <v>175.4</v>
      </c>
    </row>
    <row r="696" spans="1:2" x14ac:dyDescent="0.3">
      <c r="A696" s="8">
        <v>42769</v>
      </c>
      <c r="B696">
        <v>183.7</v>
      </c>
    </row>
    <row r="697" spans="1:2" x14ac:dyDescent="0.3">
      <c r="A697" s="8">
        <v>42768</v>
      </c>
      <c r="B697">
        <v>194.5</v>
      </c>
    </row>
    <row r="698" spans="1:2" x14ac:dyDescent="0.3">
      <c r="A698" s="8">
        <v>42767</v>
      </c>
      <c r="B698">
        <v>-143.1</v>
      </c>
    </row>
    <row r="699" spans="1:2" x14ac:dyDescent="0.3">
      <c r="A699" s="8">
        <v>42766</v>
      </c>
      <c r="B699">
        <v>28.1</v>
      </c>
    </row>
    <row r="700" spans="1:2" x14ac:dyDescent="0.3">
      <c r="A700" s="8">
        <v>42765</v>
      </c>
      <c r="B700">
        <v>-45.1</v>
      </c>
    </row>
    <row r="701" spans="1:2" x14ac:dyDescent="0.3">
      <c r="A701" s="8">
        <v>42762</v>
      </c>
      <c r="B701">
        <v>67.7</v>
      </c>
    </row>
    <row r="702" spans="1:2" x14ac:dyDescent="0.3">
      <c r="A702" s="8">
        <v>42761</v>
      </c>
      <c r="B702">
        <v>25.9</v>
      </c>
    </row>
    <row r="703" spans="1:2" x14ac:dyDescent="0.3">
      <c r="A703" s="8">
        <v>42760</v>
      </c>
      <c r="B703">
        <v>-39.200000000000003</v>
      </c>
    </row>
    <row r="704" spans="1:2" x14ac:dyDescent="0.3">
      <c r="A704" s="8">
        <v>42759</v>
      </c>
      <c r="B704">
        <v>159.1</v>
      </c>
    </row>
    <row r="705" spans="1:2" x14ac:dyDescent="0.3">
      <c r="A705" s="8">
        <v>42758</v>
      </c>
      <c r="B705">
        <v>151.6</v>
      </c>
    </row>
    <row r="706" spans="1:2" x14ac:dyDescent="0.3">
      <c r="A706" s="8">
        <v>42755</v>
      </c>
      <c r="B706">
        <v>207.6</v>
      </c>
    </row>
    <row r="707" spans="1:2" x14ac:dyDescent="0.3">
      <c r="A707" s="8">
        <v>42754</v>
      </c>
      <c r="B707">
        <v>-105.8</v>
      </c>
    </row>
    <row r="708" spans="1:2" x14ac:dyDescent="0.3">
      <c r="A708" s="8">
        <v>42753</v>
      </c>
      <c r="B708">
        <v>-166.2</v>
      </c>
    </row>
    <row r="709" spans="1:2" x14ac:dyDescent="0.3">
      <c r="A709" s="8">
        <v>42752</v>
      </c>
      <c r="B709">
        <v>45</v>
      </c>
    </row>
    <row r="710" spans="1:2" x14ac:dyDescent="0.3">
      <c r="A710" s="8">
        <v>42751</v>
      </c>
      <c r="B710">
        <v>-28</v>
      </c>
    </row>
    <row r="711" spans="1:2" x14ac:dyDescent="0.3">
      <c r="A711" s="8">
        <v>42748</v>
      </c>
      <c r="B711">
        <v>-310.8</v>
      </c>
    </row>
    <row r="712" spans="1:2" x14ac:dyDescent="0.3">
      <c r="A712" s="8">
        <v>42747</v>
      </c>
      <c r="B712">
        <v>-330.4</v>
      </c>
    </row>
    <row r="713" spans="1:2" x14ac:dyDescent="0.3">
      <c r="A713" s="8">
        <v>42746</v>
      </c>
      <c r="B713">
        <v>551.29999999999995</v>
      </c>
    </row>
    <row r="714" spans="1:2" x14ac:dyDescent="0.3">
      <c r="A714" s="8">
        <v>42745</v>
      </c>
      <c r="B714">
        <v>5.77</v>
      </c>
    </row>
    <row r="715" spans="1:2" x14ac:dyDescent="0.3">
      <c r="A715" s="8">
        <v>42744</v>
      </c>
      <c r="B715">
        <v>-460.1</v>
      </c>
    </row>
    <row r="716" spans="1:2" x14ac:dyDescent="0.3">
      <c r="A716" s="8">
        <v>42734</v>
      </c>
      <c r="B716">
        <v>-1116.8</v>
      </c>
    </row>
    <row r="717" spans="1:2" x14ac:dyDescent="0.3">
      <c r="A717" s="8">
        <v>42733</v>
      </c>
      <c r="B717">
        <v>-1041.3</v>
      </c>
    </row>
    <row r="718" spans="1:2" x14ac:dyDescent="0.3">
      <c r="A718" s="8">
        <v>42732</v>
      </c>
      <c r="B718">
        <v>-696.9</v>
      </c>
    </row>
    <row r="719" spans="1:2" x14ac:dyDescent="0.3">
      <c r="A719" s="8">
        <v>42731</v>
      </c>
      <c r="B719">
        <v>-896.8</v>
      </c>
    </row>
    <row r="720" spans="1:2" x14ac:dyDescent="0.3">
      <c r="A720" s="8">
        <v>42730</v>
      </c>
      <c r="B720">
        <v>-331.2</v>
      </c>
    </row>
    <row r="721" spans="1:2" x14ac:dyDescent="0.3">
      <c r="A721" s="8">
        <v>42727</v>
      </c>
      <c r="B721">
        <v>-291.10000000000002</v>
      </c>
    </row>
    <row r="722" spans="1:2" x14ac:dyDescent="0.3">
      <c r="A722" s="8">
        <v>42726</v>
      </c>
      <c r="B722">
        <v>-517.6</v>
      </c>
    </row>
    <row r="723" spans="1:2" x14ac:dyDescent="0.3">
      <c r="A723" s="8">
        <v>42725</v>
      </c>
      <c r="B723">
        <v>-873.4</v>
      </c>
    </row>
    <row r="724" spans="1:2" x14ac:dyDescent="0.3">
      <c r="A724" s="8">
        <v>42724</v>
      </c>
      <c r="B724">
        <v>-756.4</v>
      </c>
    </row>
    <row r="725" spans="1:2" x14ac:dyDescent="0.3">
      <c r="A725" s="8">
        <v>42723</v>
      </c>
      <c r="B725">
        <v>-621.4</v>
      </c>
    </row>
    <row r="726" spans="1:2" x14ac:dyDescent="0.3">
      <c r="A726" s="8">
        <v>42720</v>
      </c>
      <c r="B726">
        <v>-467.1</v>
      </c>
    </row>
    <row r="727" spans="1:2" x14ac:dyDescent="0.3">
      <c r="A727" s="8">
        <v>42719</v>
      </c>
      <c r="B727">
        <v>-307</v>
      </c>
    </row>
    <row r="728" spans="1:2" x14ac:dyDescent="0.3">
      <c r="A728" s="8">
        <v>42718</v>
      </c>
      <c r="B728">
        <v>-333.5</v>
      </c>
    </row>
    <row r="729" spans="1:2" x14ac:dyDescent="0.3">
      <c r="A729" s="8">
        <v>42717</v>
      </c>
      <c r="B729">
        <v>-151.30000000000001</v>
      </c>
    </row>
    <row r="730" spans="1:2" x14ac:dyDescent="0.3">
      <c r="A730" s="8">
        <v>42716</v>
      </c>
      <c r="B730">
        <v>104.8</v>
      </c>
    </row>
    <row r="731" spans="1:2" x14ac:dyDescent="0.3">
      <c r="A731" s="8">
        <v>42713</v>
      </c>
      <c r="B731">
        <v>111.5</v>
      </c>
    </row>
    <row r="732" spans="1:2" x14ac:dyDescent="0.3">
      <c r="A732" s="8">
        <v>42712</v>
      </c>
      <c r="B732">
        <v>78.099999999999994</v>
      </c>
    </row>
    <row r="733" spans="1:2" x14ac:dyDescent="0.3">
      <c r="A733" s="8">
        <v>42711</v>
      </c>
      <c r="B733">
        <v>210.9</v>
      </c>
    </row>
    <row r="734" spans="1:2" x14ac:dyDescent="0.3">
      <c r="A734" s="8">
        <v>42710</v>
      </c>
      <c r="B734">
        <v>-50.3</v>
      </c>
    </row>
    <row r="735" spans="1:2" x14ac:dyDescent="0.3">
      <c r="A735" s="8">
        <v>42709</v>
      </c>
      <c r="B735">
        <v>-157.30000000000001</v>
      </c>
    </row>
    <row r="736" spans="1:2" x14ac:dyDescent="0.3">
      <c r="A736" s="8">
        <v>42706</v>
      </c>
      <c r="B736">
        <v>-127.6</v>
      </c>
    </row>
    <row r="737" spans="1:2" x14ac:dyDescent="0.3">
      <c r="A737" s="8">
        <v>42705</v>
      </c>
      <c r="B737">
        <v>-636.1</v>
      </c>
    </row>
    <row r="738" spans="1:2" x14ac:dyDescent="0.3">
      <c r="A738" s="8">
        <v>42704</v>
      </c>
      <c r="B738">
        <v>-300.2</v>
      </c>
    </row>
    <row r="739" spans="1:2" x14ac:dyDescent="0.3">
      <c r="A739" s="8">
        <v>42703</v>
      </c>
      <c r="B739">
        <v>-281</v>
      </c>
    </row>
    <row r="740" spans="1:2" x14ac:dyDescent="0.3">
      <c r="A740" s="8">
        <v>42702</v>
      </c>
      <c r="B740">
        <v>22.8</v>
      </c>
    </row>
    <row r="741" spans="1:2" x14ac:dyDescent="0.3">
      <c r="A741" s="8">
        <v>42699</v>
      </c>
      <c r="B741">
        <v>133.9</v>
      </c>
    </row>
    <row r="742" spans="1:2" x14ac:dyDescent="0.3">
      <c r="A742" s="8">
        <v>42698</v>
      </c>
      <c r="B742">
        <v>123.4</v>
      </c>
    </row>
    <row r="743" spans="1:2" x14ac:dyDescent="0.3">
      <c r="A743" s="8">
        <v>42697</v>
      </c>
      <c r="B743">
        <v>97.5</v>
      </c>
    </row>
    <row r="744" spans="1:2" x14ac:dyDescent="0.3">
      <c r="A744" s="8">
        <v>42696</v>
      </c>
      <c r="B744">
        <v>107.9</v>
      </c>
    </row>
    <row r="745" spans="1:2" x14ac:dyDescent="0.3">
      <c r="A745" s="8">
        <v>42695</v>
      </c>
      <c r="B745">
        <v>116.7</v>
      </c>
    </row>
    <row r="746" spans="1:2" x14ac:dyDescent="0.3">
      <c r="A746" s="8">
        <v>42692</v>
      </c>
      <c r="B746">
        <v>105.8</v>
      </c>
    </row>
    <row r="747" spans="1:2" x14ac:dyDescent="0.3">
      <c r="A747" s="8">
        <v>42691</v>
      </c>
      <c r="B747">
        <v>118.7</v>
      </c>
    </row>
    <row r="748" spans="1:2" x14ac:dyDescent="0.3">
      <c r="A748" s="8">
        <v>42690</v>
      </c>
      <c r="B748">
        <v>279.89999999999998</v>
      </c>
    </row>
    <row r="749" spans="1:2" x14ac:dyDescent="0.3">
      <c r="A749" s="8">
        <v>42689</v>
      </c>
      <c r="B749">
        <v>159.19999999999999</v>
      </c>
    </row>
    <row r="750" spans="1:2" x14ac:dyDescent="0.3">
      <c r="A750" s="8">
        <v>42688</v>
      </c>
      <c r="B750">
        <v>131.80000000000001</v>
      </c>
    </row>
    <row r="751" spans="1:2" x14ac:dyDescent="0.3">
      <c r="A751" s="8">
        <v>42685</v>
      </c>
      <c r="B751">
        <v>147.4</v>
      </c>
    </row>
    <row r="752" spans="1:2" x14ac:dyDescent="0.3">
      <c r="A752" s="8">
        <v>42684</v>
      </c>
      <c r="B752">
        <v>190.8</v>
      </c>
    </row>
    <row r="753" spans="1:2" x14ac:dyDescent="0.3">
      <c r="A753" s="8">
        <v>42683</v>
      </c>
      <c r="B753">
        <v>843.2</v>
      </c>
    </row>
    <row r="754" spans="1:2" x14ac:dyDescent="0.3">
      <c r="A754" s="8">
        <v>42682</v>
      </c>
      <c r="B754">
        <v>843.2</v>
      </c>
    </row>
    <row r="755" spans="1:2" x14ac:dyDescent="0.3">
      <c r="A755" s="8">
        <v>42681</v>
      </c>
      <c r="B755">
        <v>305.2</v>
      </c>
    </row>
    <row r="756" spans="1:2" x14ac:dyDescent="0.3">
      <c r="A756" s="8">
        <v>42677</v>
      </c>
      <c r="B756">
        <v>240.5</v>
      </c>
    </row>
    <row r="757" spans="1:2" x14ac:dyDescent="0.3">
      <c r="A757" s="8">
        <v>42676</v>
      </c>
      <c r="B757">
        <v>164.6</v>
      </c>
    </row>
    <row r="758" spans="1:2" x14ac:dyDescent="0.3">
      <c r="A758" s="8">
        <v>42675</v>
      </c>
      <c r="B758">
        <v>-246.5</v>
      </c>
    </row>
    <row r="759" spans="1:2" x14ac:dyDescent="0.3">
      <c r="A759" s="8">
        <v>42674</v>
      </c>
      <c r="B759">
        <v>92</v>
      </c>
    </row>
    <row r="760" spans="1:2" x14ac:dyDescent="0.3">
      <c r="A760" s="8">
        <v>42671</v>
      </c>
      <c r="B760">
        <v>129.30000000000001</v>
      </c>
    </row>
    <row r="761" spans="1:2" x14ac:dyDescent="0.3">
      <c r="A761" s="8">
        <v>42670</v>
      </c>
      <c r="B761">
        <v>97</v>
      </c>
    </row>
    <row r="762" spans="1:2" x14ac:dyDescent="0.3">
      <c r="A762" s="8">
        <v>42669</v>
      </c>
      <c r="B762">
        <v>111.4</v>
      </c>
    </row>
    <row r="763" spans="1:2" x14ac:dyDescent="0.3">
      <c r="A763" s="8">
        <v>42668</v>
      </c>
      <c r="B763">
        <v>79.099999999999994</v>
      </c>
    </row>
    <row r="764" spans="1:2" x14ac:dyDescent="0.3">
      <c r="A764" s="8">
        <v>42667</v>
      </c>
      <c r="B764">
        <v>82.9</v>
      </c>
    </row>
    <row r="765" spans="1:2" x14ac:dyDescent="0.3">
      <c r="A765" s="8">
        <v>42664</v>
      </c>
      <c r="B765">
        <v>100.5</v>
      </c>
    </row>
    <row r="766" spans="1:2" x14ac:dyDescent="0.3">
      <c r="A766" s="8">
        <v>42663</v>
      </c>
      <c r="B766">
        <v>1.5</v>
      </c>
    </row>
    <row r="767" spans="1:2" x14ac:dyDescent="0.3">
      <c r="A767" s="8">
        <v>42662</v>
      </c>
      <c r="B767">
        <v>25.9</v>
      </c>
    </row>
    <row r="768" spans="1:2" x14ac:dyDescent="0.3">
      <c r="A768" s="8">
        <v>42661</v>
      </c>
      <c r="B768">
        <v>44</v>
      </c>
    </row>
    <row r="769" spans="1:2" x14ac:dyDescent="0.3">
      <c r="A769" s="8">
        <v>42660</v>
      </c>
      <c r="B769">
        <v>30.2</v>
      </c>
    </row>
    <row r="770" spans="1:2" x14ac:dyDescent="0.3">
      <c r="A770" s="8">
        <v>42657</v>
      </c>
      <c r="B770">
        <v>-59.4</v>
      </c>
    </row>
    <row r="771" spans="1:2" x14ac:dyDescent="0.3">
      <c r="A771" s="8">
        <v>42656</v>
      </c>
      <c r="B771">
        <v>-2.6</v>
      </c>
    </row>
    <row r="772" spans="1:2" x14ac:dyDescent="0.3">
      <c r="A772" s="8">
        <v>42655</v>
      </c>
      <c r="B772">
        <v>145.5</v>
      </c>
    </row>
    <row r="773" spans="1:2" x14ac:dyDescent="0.3">
      <c r="A773" s="8">
        <v>42654</v>
      </c>
      <c r="B773">
        <v>-48.8</v>
      </c>
    </row>
    <row r="774" spans="1:2" x14ac:dyDescent="0.3">
      <c r="A774" s="8">
        <v>42653</v>
      </c>
      <c r="B774">
        <v>-20.6</v>
      </c>
    </row>
    <row r="775" spans="1:2" x14ac:dyDescent="0.3">
      <c r="A775" s="8">
        <v>42650</v>
      </c>
      <c r="B775">
        <v>-16.7</v>
      </c>
    </row>
    <row r="776" spans="1:2" x14ac:dyDescent="0.3">
      <c r="A776" s="8">
        <v>42649</v>
      </c>
      <c r="B776">
        <v>15.2</v>
      </c>
    </row>
    <row r="777" spans="1:2" x14ac:dyDescent="0.3">
      <c r="A777" s="8">
        <v>42648</v>
      </c>
      <c r="B777">
        <v>120.6</v>
      </c>
    </row>
    <row r="778" spans="1:2" x14ac:dyDescent="0.3">
      <c r="A778" s="8">
        <v>42647</v>
      </c>
      <c r="B778">
        <v>-72.099999999999994</v>
      </c>
    </row>
    <row r="779" spans="1:2" x14ac:dyDescent="0.3">
      <c r="A779" s="8">
        <v>42646</v>
      </c>
      <c r="B779">
        <v>-356.6</v>
      </c>
    </row>
    <row r="780" spans="1:2" x14ac:dyDescent="0.3">
      <c r="A780" s="8">
        <v>42643</v>
      </c>
      <c r="B780">
        <v>-239.3</v>
      </c>
    </row>
    <row r="781" spans="1:2" x14ac:dyDescent="0.3">
      <c r="A781" s="8">
        <v>42642</v>
      </c>
      <c r="B781">
        <v>-236.9</v>
      </c>
    </row>
    <row r="782" spans="1:2" x14ac:dyDescent="0.3">
      <c r="A782" s="8">
        <v>42641</v>
      </c>
      <c r="B782">
        <v>-744.9</v>
      </c>
    </row>
    <row r="783" spans="1:2" x14ac:dyDescent="0.3">
      <c r="A783" s="8">
        <v>42640</v>
      </c>
      <c r="B783">
        <v>-222.8</v>
      </c>
    </row>
    <row r="784" spans="1:2" x14ac:dyDescent="0.3">
      <c r="A784" s="8">
        <v>42639</v>
      </c>
      <c r="B784">
        <v>225</v>
      </c>
    </row>
    <row r="785" spans="1:2" x14ac:dyDescent="0.3">
      <c r="A785" s="8">
        <v>42636</v>
      </c>
      <c r="B785">
        <v>102.2</v>
      </c>
    </row>
    <row r="786" spans="1:2" x14ac:dyDescent="0.3">
      <c r="A786" s="8">
        <v>42635</v>
      </c>
      <c r="B786">
        <v>83.3</v>
      </c>
    </row>
    <row r="787" spans="1:2" x14ac:dyDescent="0.3">
      <c r="A787" s="8">
        <v>42634</v>
      </c>
      <c r="B787">
        <v>468.7</v>
      </c>
    </row>
    <row r="788" spans="1:2" x14ac:dyDescent="0.3">
      <c r="A788" s="8">
        <v>42633</v>
      </c>
      <c r="B788">
        <v>155.69999999999999</v>
      </c>
    </row>
    <row r="789" spans="1:2" x14ac:dyDescent="0.3">
      <c r="A789" s="8">
        <v>42632</v>
      </c>
      <c r="B789">
        <v>-36</v>
      </c>
    </row>
    <row r="790" spans="1:2" x14ac:dyDescent="0.3">
      <c r="A790" s="8">
        <v>42629</v>
      </c>
      <c r="B790">
        <v>-72</v>
      </c>
    </row>
    <row r="791" spans="1:2" x14ac:dyDescent="0.3">
      <c r="A791" s="8">
        <v>42628</v>
      </c>
      <c r="B791">
        <v>12.3</v>
      </c>
    </row>
    <row r="792" spans="1:2" x14ac:dyDescent="0.3">
      <c r="A792" s="8">
        <v>42627</v>
      </c>
      <c r="B792">
        <v>-119</v>
      </c>
    </row>
    <row r="793" spans="1:2" x14ac:dyDescent="0.3">
      <c r="A793" s="8">
        <v>42626</v>
      </c>
      <c r="B793">
        <v>74.7</v>
      </c>
    </row>
    <row r="794" spans="1:2" x14ac:dyDescent="0.3">
      <c r="A794" s="8">
        <v>42625</v>
      </c>
      <c r="B794">
        <v>124.1</v>
      </c>
    </row>
    <row r="795" spans="1:2" x14ac:dyDescent="0.3">
      <c r="A795" s="8">
        <v>42622</v>
      </c>
      <c r="B795">
        <v>-11.2</v>
      </c>
    </row>
    <row r="796" spans="1:2" x14ac:dyDescent="0.3">
      <c r="A796" s="8">
        <v>42621</v>
      </c>
      <c r="B796">
        <v>94.4</v>
      </c>
    </row>
    <row r="797" spans="1:2" x14ac:dyDescent="0.3">
      <c r="A797" s="8">
        <v>42620</v>
      </c>
      <c r="B797">
        <v>252.1</v>
      </c>
    </row>
    <row r="798" spans="1:2" x14ac:dyDescent="0.3">
      <c r="A798" s="8">
        <v>42619</v>
      </c>
      <c r="B798">
        <v>83.2</v>
      </c>
    </row>
    <row r="799" spans="1:2" x14ac:dyDescent="0.3">
      <c r="A799" s="8">
        <v>42618</v>
      </c>
      <c r="B799">
        <v>121.4</v>
      </c>
    </row>
    <row r="800" spans="1:2" x14ac:dyDescent="0.3">
      <c r="A800" s="8">
        <v>42615</v>
      </c>
      <c r="B800">
        <v>129.4</v>
      </c>
    </row>
    <row r="801" spans="1:2" x14ac:dyDescent="0.3">
      <c r="A801" s="8">
        <v>42614</v>
      </c>
      <c r="B801">
        <v>-366.7</v>
      </c>
    </row>
    <row r="802" spans="1:2" x14ac:dyDescent="0.3">
      <c r="A802" s="8">
        <v>42613</v>
      </c>
      <c r="B802">
        <v>-320.7</v>
      </c>
    </row>
    <row r="803" spans="1:2" x14ac:dyDescent="0.3">
      <c r="A803" s="8">
        <v>42612</v>
      </c>
      <c r="B803">
        <v>275.89999999999998</v>
      </c>
    </row>
    <row r="804" spans="1:2" x14ac:dyDescent="0.3">
      <c r="A804" s="8">
        <v>42611</v>
      </c>
      <c r="B804">
        <v>267.8</v>
      </c>
    </row>
    <row r="805" spans="1:2" x14ac:dyDescent="0.3">
      <c r="A805" s="8">
        <v>42608</v>
      </c>
      <c r="B805">
        <v>281.3</v>
      </c>
    </row>
    <row r="806" spans="1:2" x14ac:dyDescent="0.3">
      <c r="A806" s="8">
        <v>42607</v>
      </c>
      <c r="B806">
        <v>328.9</v>
      </c>
    </row>
    <row r="807" spans="1:2" x14ac:dyDescent="0.3">
      <c r="A807" s="8">
        <v>42606</v>
      </c>
      <c r="B807">
        <v>470.2</v>
      </c>
    </row>
    <row r="808" spans="1:2" x14ac:dyDescent="0.3">
      <c r="A808" s="8">
        <v>42605</v>
      </c>
      <c r="B808">
        <v>242.6</v>
      </c>
    </row>
    <row r="809" spans="1:2" x14ac:dyDescent="0.3">
      <c r="A809" s="8">
        <v>42604</v>
      </c>
      <c r="B809">
        <v>207.3</v>
      </c>
    </row>
    <row r="810" spans="1:2" x14ac:dyDescent="0.3">
      <c r="A810" s="8">
        <v>42601</v>
      </c>
      <c r="B810">
        <v>202.7</v>
      </c>
    </row>
    <row r="811" spans="1:2" x14ac:dyDescent="0.3">
      <c r="A811" s="8">
        <v>42600</v>
      </c>
      <c r="B811">
        <v>194.1</v>
      </c>
    </row>
    <row r="812" spans="1:2" x14ac:dyDescent="0.3">
      <c r="A812" s="8">
        <v>42599</v>
      </c>
      <c r="B812">
        <v>241.6</v>
      </c>
    </row>
    <row r="813" spans="1:2" x14ac:dyDescent="0.3">
      <c r="A813" s="8">
        <v>42598</v>
      </c>
      <c r="B813">
        <v>-75.7</v>
      </c>
    </row>
    <row r="814" spans="1:2" x14ac:dyDescent="0.3">
      <c r="A814" s="8">
        <v>42597</v>
      </c>
      <c r="B814">
        <v>-1.1000000000000001</v>
      </c>
    </row>
    <row r="815" spans="1:2" x14ac:dyDescent="0.3">
      <c r="A815" s="8">
        <v>42594</v>
      </c>
      <c r="B815">
        <v>81.900000000000006</v>
      </c>
    </row>
    <row r="816" spans="1:2" x14ac:dyDescent="0.3">
      <c r="A816" s="8">
        <v>42593</v>
      </c>
      <c r="B816">
        <v>98.8</v>
      </c>
    </row>
    <row r="817" spans="1:2" x14ac:dyDescent="0.3">
      <c r="A817" s="8">
        <v>42592</v>
      </c>
      <c r="B817">
        <v>47.6</v>
      </c>
    </row>
    <row r="818" spans="1:2" x14ac:dyDescent="0.3">
      <c r="A818" s="8">
        <v>42591</v>
      </c>
      <c r="B818">
        <v>121.5</v>
      </c>
    </row>
    <row r="819" spans="1:2" x14ac:dyDescent="0.3">
      <c r="A819" s="8">
        <v>42590</v>
      </c>
      <c r="B819">
        <v>47.2</v>
      </c>
    </row>
    <row r="820" spans="1:2" x14ac:dyDescent="0.3">
      <c r="A820" s="8">
        <v>42587</v>
      </c>
      <c r="B820">
        <v>32.5</v>
      </c>
    </row>
    <row r="821" spans="1:2" x14ac:dyDescent="0.3">
      <c r="A821" s="8">
        <v>42586</v>
      </c>
      <c r="B821">
        <v>52.8</v>
      </c>
    </row>
    <row r="822" spans="1:2" x14ac:dyDescent="0.3">
      <c r="A822" s="8">
        <v>42585</v>
      </c>
      <c r="B822">
        <v>-76.599999999999994</v>
      </c>
    </row>
    <row r="823" spans="1:2" x14ac:dyDescent="0.3">
      <c r="A823" s="8">
        <v>42584</v>
      </c>
      <c r="B823">
        <v>259.10000000000002</v>
      </c>
    </row>
    <row r="824" spans="1:2" x14ac:dyDescent="0.3">
      <c r="A824" s="8">
        <v>42583</v>
      </c>
      <c r="B824">
        <v>342.2</v>
      </c>
    </row>
    <row r="825" spans="1:2" x14ac:dyDescent="0.3">
      <c r="A825" s="8">
        <v>42580</v>
      </c>
      <c r="B825">
        <v>136.80000000000001</v>
      </c>
    </row>
    <row r="826" spans="1:2" x14ac:dyDescent="0.3">
      <c r="A826" s="8">
        <v>42579</v>
      </c>
      <c r="B826">
        <v>191.2</v>
      </c>
    </row>
    <row r="827" spans="1:2" x14ac:dyDescent="0.3">
      <c r="A827" s="8">
        <v>42578</v>
      </c>
      <c r="B827">
        <v>108.2</v>
      </c>
    </row>
    <row r="828" spans="1:2" x14ac:dyDescent="0.3">
      <c r="A828" s="8">
        <v>42577</v>
      </c>
      <c r="B828">
        <v>160.30000000000001</v>
      </c>
    </row>
    <row r="829" spans="1:2" x14ac:dyDescent="0.3">
      <c r="A829" s="8">
        <v>42576</v>
      </c>
      <c r="B829">
        <v>260</v>
      </c>
    </row>
    <row r="830" spans="1:2" x14ac:dyDescent="0.3">
      <c r="A830" s="8">
        <v>42573</v>
      </c>
      <c r="B830">
        <v>285.8</v>
      </c>
    </row>
    <row r="831" spans="1:2" x14ac:dyDescent="0.3">
      <c r="A831" s="8">
        <v>42572</v>
      </c>
      <c r="B831">
        <v>262.5</v>
      </c>
    </row>
    <row r="832" spans="1:2" x14ac:dyDescent="0.3">
      <c r="A832" s="8">
        <v>42571</v>
      </c>
      <c r="B832">
        <v>521.70000000000005</v>
      </c>
    </row>
    <row r="833" spans="1:2" x14ac:dyDescent="0.3">
      <c r="A833" s="8">
        <v>42570</v>
      </c>
      <c r="B833">
        <v>95.7</v>
      </c>
    </row>
    <row r="834" spans="1:2" x14ac:dyDescent="0.3">
      <c r="A834" s="8">
        <v>42569</v>
      </c>
      <c r="B834">
        <v>67.7</v>
      </c>
    </row>
    <row r="835" spans="1:2" x14ac:dyDescent="0.3">
      <c r="A835" s="8">
        <v>42566</v>
      </c>
      <c r="B835">
        <v>85.2</v>
      </c>
    </row>
    <row r="836" spans="1:2" x14ac:dyDescent="0.3">
      <c r="A836" s="8">
        <v>42565</v>
      </c>
      <c r="B836">
        <v>72.2</v>
      </c>
    </row>
    <row r="837" spans="1:2" x14ac:dyDescent="0.3">
      <c r="A837" s="8">
        <v>42564</v>
      </c>
      <c r="B837">
        <v>86.9</v>
      </c>
    </row>
    <row r="838" spans="1:2" x14ac:dyDescent="0.3">
      <c r="A838" s="8">
        <v>42563</v>
      </c>
      <c r="B838">
        <v>93.6</v>
      </c>
    </row>
    <row r="839" spans="1:2" x14ac:dyDescent="0.3">
      <c r="A839" s="8">
        <v>42562</v>
      </c>
      <c r="B839">
        <v>20.2</v>
      </c>
    </row>
    <row r="840" spans="1:2" x14ac:dyDescent="0.3">
      <c r="A840" s="8">
        <v>42559</v>
      </c>
      <c r="B840">
        <v>68.099999999999994</v>
      </c>
    </row>
    <row r="841" spans="1:2" x14ac:dyDescent="0.3">
      <c r="A841" s="8">
        <v>42558</v>
      </c>
      <c r="B841">
        <v>35.5</v>
      </c>
    </row>
    <row r="842" spans="1:2" x14ac:dyDescent="0.3">
      <c r="A842" s="8">
        <v>42557</v>
      </c>
      <c r="B842">
        <v>234.1</v>
      </c>
    </row>
    <row r="843" spans="1:2" x14ac:dyDescent="0.3">
      <c r="A843" s="8">
        <v>42556</v>
      </c>
      <c r="B843">
        <v>309.5</v>
      </c>
    </row>
    <row r="844" spans="1:2" x14ac:dyDescent="0.3">
      <c r="A844" s="8">
        <v>42555</v>
      </c>
      <c r="B844">
        <v>250.5</v>
      </c>
    </row>
    <row r="845" spans="1:2" x14ac:dyDescent="0.3">
      <c r="A845" s="8">
        <v>42552</v>
      </c>
      <c r="B845">
        <v>-28.8</v>
      </c>
    </row>
    <row r="846" spans="1:2" x14ac:dyDescent="0.3">
      <c r="A846" s="8">
        <v>42551</v>
      </c>
      <c r="B846">
        <v>116.3</v>
      </c>
    </row>
    <row r="847" spans="1:2" x14ac:dyDescent="0.3">
      <c r="A847" s="8">
        <v>42550</v>
      </c>
      <c r="B847">
        <v>31.1</v>
      </c>
    </row>
    <row r="848" spans="1:2" x14ac:dyDescent="0.3">
      <c r="A848" s="8">
        <v>42549</v>
      </c>
      <c r="B848">
        <v>26.8</v>
      </c>
    </row>
    <row r="849" spans="1:2" x14ac:dyDescent="0.3">
      <c r="A849" s="8">
        <v>42548</v>
      </c>
      <c r="B849">
        <v>206.7</v>
      </c>
    </row>
    <row r="850" spans="1:2" x14ac:dyDescent="0.3">
      <c r="A850" s="8">
        <v>42545</v>
      </c>
      <c r="B850">
        <v>215.5</v>
      </c>
    </row>
    <row r="851" spans="1:2" x14ac:dyDescent="0.3">
      <c r="A851" s="8">
        <v>42544</v>
      </c>
      <c r="B851">
        <v>239.1</v>
      </c>
    </row>
    <row r="852" spans="1:2" x14ac:dyDescent="0.3">
      <c r="A852" s="8">
        <v>42543</v>
      </c>
      <c r="B852">
        <v>340.6</v>
      </c>
    </row>
    <row r="853" spans="1:2" x14ac:dyDescent="0.3">
      <c r="A853" s="8">
        <v>42542</v>
      </c>
      <c r="B853">
        <v>89.6</v>
      </c>
    </row>
    <row r="854" spans="1:2" x14ac:dyDescent="0.3">
      <c r="A854" s="8">
        <v>42541</v>
      </c>
      <c r="B854">
        <v>38.6</v>
      </c>
    </row>
    <row r="855" spans="1:2" x14ac:dyDescent="0.3">
      <c r="A855" s="8">
        <v>42538</v>
      </c>
      <c r="B855">
        <v>69</v>
      </c>
    </row>
    <row r="856" spans="1:2" x14ac:dyDescent="0.3">
      <c r="A856" s="8">
        <v>42537</v>
      </c>
      <c r="B856">
        <v>94.8</v>
      </c>
    </row>
    <row r="857" spans="1:2" x14ac:dyDescent="0.3">
      <c r="A857" s="8">
        <v>42536</v>
      </c>
      <c r="B857">
        <v>100.7</v>
      </c>
    </row>
    <row r="858" spans="1:2" x14ac:dyDescent="0.3">
      <c r="A858" s="8">
        <v>42535</v>
      </c>
      <c r="B858">
        <v>154.9</v>
      </c>
    </row>
    <row r="859" spans="1:2" x14ac:dyDescent="0.3">
      <c r="A859" s="8">
        <v>42531</v>
      </c>
      <c r="B859">
        <v>178.1</v>
      </c>
    </row>
    <row r="860" spans="1:2" x14ac:dyDescent="0.3">
      <c r="A860" s="8">
        <v>42530</v>
      </c>
      <c r="B860">
        <v>173.4</v>
      </c>
    </row>
    <row r="861" spans="1:2" x14ac:dyDescent="0.3">
      <c r="A861" s="8">
        <v>42529</v>
      </c>
      <c r="B861">
        <v>135.1</v>
      </c>
    </row>
    <row r="862" spans="1:2" x14ac:dyDescent="0.3">
      <c r="A862" s="8">
        <v>42528</v>
      </c>
      <c r="B862">
        <v>130</v>
      </c>
    </row>
    <row r="863" spans="1:2" x14ac:dyDescent="0.3">
      <c r="A863" s="8">
        <v>42527</v>
      </c>
      <c r="B863">
        <v>101.7</v>
      </c>
    </row>
    <row r="864" spans="1:2" x14ac:dyDescent="0.3">
      <c r="A864" s="8">
        <v>42524</v>
      </c>
      <c r="B864">
        <v>106.1</v>
      </c>
    </row>
    <row r="865" spans="1:2" x14ac:dyDescent="0.3">
      <c r="A865" s="8">
        <v>42523</v>
      </c>
      <c r="B865">
        <v>-10.1</v>
      </c>
    </row>
    <row r="866" spans="1:2" x14ac:dyDescent="0.3">
      <c r="A866" s="8">
        <v>42522</v>
      </c>
      <c r="B866">
        <v>-463.3</v>
      </c>
    </row>
    <row r="867" spans="1:2" x14ac:dyDescent="0.3">
      <c r="A867" s="8">
        <v>42521</v>
      </c>
      <c r="B867">
        <v>135.9</v>
      </c>
    </row>
    <row r="868" spans="1:2" x14ac:dyDescent="0.3">
      <c r="A868" s="8">
        <v>42520</v>
      </c>
      <c r="B868">
        <v>221.2</v>
      </c>
    </row>
    <row r="869" spans="1:2" x14ac:dyDescent="0.3">
      <c r="A869" s="8">
        <v>42517</v>
      </c>
      <c r="B869">
        <v>201.8</v>
      </c>
    </row>
    <row r="870" spans="1:2" x14ac:dyDescent="0.3">
      <c r="A870" s="8">
        <v>42516</v>
      </c>
      <c r="B870">
        <v>233.6</v>
      </c>
    </row>
    <row r="871" spans="1:2" x14ac:dyDescent="0.3">
      <c r="A871" s="8">
        <v>42515</v>
      </c>
      <c r="B871">
        <v>387.7</v>
      </c>
    </row>
    <row r="872" spans="1:2" x14ac:dyDescent="0.3">
      <c r="A872" s="8">
        <v>42514</v>
      </c>
      <c r="B872">
        <v>110.2</v>
      </c>
    </row>
    <row r="873" spans="1:2" x14ac:dyDescent="0.3">
      <c r="A873" s="8">
        <v>42513</v>
      </c>
      <c r="B873">
        <v>153.9</v>
      </c>
    </row>
    <row r="874" spans="1:2" x14ac:dyDescent="0.3">
      <c r="A874" s="8">
        <v>42510</v>
      </c>
      <c r="B874">
        <v>193.7</v>
      </c>
    </row>
    <row r="875" spans="1:2" x14ac:dyDescent="0.3">
      <c r="A875" s="8">
        <v>42509</v>
      </c>
      <c r="B875">
        <v>234.1</v>
      </c>
    </row>
    <row r="876" spans="1:2" x14ac:dyDescent="0.3">
      <c r="A876" s="8">
        <v>42508</v>
      </c>
      <c r="B876">
        <v>166.1</v>
      </c>
    </row>
    <row r="877" spans="1:2" x14ac:dyDescent="0.3">
      <c r="A877" s="8">
        <v>42507</v>
      </c>
      <c r="B877">
        <v>84.8</v>
      </c>
    </row>
    <row r="878" spans="1:2" x14ac:dyDescent="0.3">
      <c r="A878" s="8">
        <v>42506</v>
      </c>
      <c r="B878">
        <v>215.2</v>
      </c>
    </row>
    <row r="879" spans="1:2" x14ac:dyDescent="0.3">
      <c r="A879" s="8">
        <v>42503</v>
      </c>
      <c r="B879">
        <v>203.9</v>
      </c>
    </row>
    <row r="880" spans="1:2" x14ac:dyDescent="0.3">
      <c r="A880" s="8">
        <v>42502</v>
      </c>
      <c r="B880">
        <v>190.2</v>
      </c>
    </row>
    <row r="881" spans="1:2" x14ac:dyDescent="0.3">
      <c r="A881" s="8">
        <v>42501</v>
      </c>
      <c r="B881">
        <v>405.2</v>
      </c>
    </row>
    <row r="882" spans="1:2" x14ac:dyDescent="0.3">
      <c r="A882" s="8">
        <v>42500</v>
      </c>
      <c r="B882">
        <v>222.4</v>
      </c>
    </row>
    <row r="883" spans="1:2" x14ac:dyDescent="0.3">
      <c r="A883" s="8">
        <v>42496</v>
      </c>
      <c r="B883">
        <v>187.7</v>
      </c>
    </row>
    <row r="884" spans="1:2" x14ac:dyDescent="0.3">
      <c r="A884" s="8">
        <v>42495</v>
      </c>
      <c r="B884">
        <v>173.8</v>
      </c>
    </row>
    <row r="885" spans="1:2" x14ac:dyDescent="0.3">
      <c r="A885" s="8">
        <v>42494</v>
      </c>
      <c r="B885">
        <v>-132.1</v>
      </c>
    </row>
    <row r="886" spans="1:2" x14ac:dyDescent="0.3">
      <c r="A886" s="8">
        <v>42489</v>
      </c>
      <c r="B886">
        <v>166.5</v>
      </c>
    </row>
    <row r="887" spans="1:2" x14ac:dyDescent="0.3">
      <c r="A887" s="8">
        <v>42488</v>
      </c>
      <c r="B887">
        <v>220.1</v>
      </c>
    </row>
    <row r="888" spans="1:2" x14ac:dyDescent="0.3">
      <c r="A888" s="8">
        <v>42487</v>
      </c>
      <c r="B888">
        <v>230.4</v>
      </c>
    </row>
    <row r="889" spans="1:2" x14ac:dyDescent="0.3">
      <c r="A889" s="8">
        <v>42486</v>
      </c>
      <c r="B889">
        <v>264</v>
      </c>
    </row>
    <row r="890" spans="1:2" x14ac:dyDescent="0.3">
      <c r="A890" s="8">
        <v>42485</v>
      </c>
      <c r="B890">
        <v>288.7</v>
      </c>
    </row>
    <row r="891" spans="1:2" x14ac:dyDescent="0.3">
      <c r="A891" s="8">
        <v>42482</v>
      </c>
      <c r="B891">
        <v>248.5</v>
      </c>
    </row>
    <row r="892" spans="1:2" x14ac:dyDescent="0.3">
      <c r="A892" s="8">
        <v>42481</v>
      </c>
      <c r="B892">
        <v>241</v>
      </c>
    </row>
    <row r="893" spans="1:2" x14ac:dyDescent="0.3">
      <c r="A893" s="8">
        <v>42480</v>
      </c>
      <c r="B893">
        <v>398.5</v>
      </c>
    </row>
    <row r="894" spans="1:2" x14ac:dyDescent="0.3">
      <c r="A894" s="8">
        <v>42479</v>
      </c>
      <c r="B894">
        <v>213</v>
      </c>
    </row>
    <row r="895" spans="1:2" x14ac:dyDescent="0.3">
      <c r="A895" s="8">
        <v>42478</v>
      </c>
      <c r="B895">
        <v>210.2</v>
      </c>
    </row>
    <row r="896" spans="1:2" x14ac:dyDescent="0.3">
      <c r="A896" s="8">
        <v>42475</v>
      </c>
      <c r="B896">
        <v>210.1</v>
      </c>
    </row>
    <row r="897" spans="1:2" x14ac:dyDescent="0.3">
      <c r="A897" s="8">
        <v>42474</v>
      </c>
      <c r="B897">
        <v>253.5</v>
      </c>
    </row>
    <row r="898" spans="1:2" x14ac:dyDescent="0.3">
      <c r="A898" s="8">
        <v>42473</v>
      </c>
      <c r="B898">
        <v>235</v>
      </c>
    </row>
    <row r="899" spans="1:2" x14ac:dyDescent="0.3">
      <c r="A899" s="8">
        <v>42472</v>
      </c>
      <c r="B899">
        <v>199.7</v>
      </c>
    </row>
    <row r="900" spans="1:2" x14ac:dyDescent="0.3">
      <c r="A900" s="8">
        <v>42471</v>
      </c>
      <c r="B900">
        <v>154.1</v>
      </c>
    </row>
    <row r="901" spans="1:2" x14ac:dyDescent="0.3">
      <c r="A901" s="8">
        <v>42468</v>
      </c>
      <c r="B901">
        <v>97.4</v>
      </c>
    </row>
    <row r="902" spans="1:2" x14ac:dyDescent="0.3">
      <c r="A902" s="8">
        <v>42467</v>
      </c>
      <c r="B902">
        <v>95.4</v>
      </c>
    </row>
    <row r="903" spans="1:2" x14ac:dyDescent="0.3">
      <c r="A903" s="8">
        <v>42466</v>
      </c>
      <c r="B903">
        <v>361</v>
      </c>
    </row>
    <row r="904" spans="1:2" x14ac:dyDescent="0.3">
      <c r="A904" s="8">
        <v>42465</v>
      </c>
      <c r="B904">
        <v>430.7</v>
      </c>
    </row>
    <row r="905" spans="1:2" x14ac:dyDescent="0.3">
      <c r="A905" s="8">
        <v>42464</v>
      </c>
      <c r="B905">
        <v>173.9</v>
      </c>
    </row>
    <row r="906" spans="1:2" x14ac:dyDescent="0.3">
      <c r="A906" s="8">
        <v>42461</v>
      </c>
      <c r="B906">
        <v>-278.89999999999998</v>
      </c>
    </row>
    <row r="907" spans="1:2" x14ac:dyDescent="0.3">
      <c r="A907" s="8">
        <v>42460</v>
      </c>
      <c r="B907">
        <v>15.4</v>
      </c>
    </row>
    <row r="908" spans="1:2" x14ac:dyDescent="0.3">
      <c r="A908" s="8">
        <v>42459</v>
      </c>
      <c r="B908">
        <v>-91.3</v>
      </c>
    </row>
    <row r="909" spans="1:2" x14ac:dyDescent="0.3">
      <c r="A909" s="8">
        <v>42458</v>
      </c>
      <c r="B909">
        <v>-9.3000000000000007</v>
      </c>
    </row>
    <row r="910" spans="1:2" x14ac:dyDescent="0.3">
      <c r="A910" s="8">
        <v>42457</v>
      </c>
      <c r="B910">
        <v>167.7</v>
      </c>
    </row>
    <row r="911" spans="1:2" x14ac:dyDescent="0.3">
      <c r="A911" s="8">
        <v>42454</v>
      </c>
      <c r="B911">
        <v>243</v>
      </c>
    </row>
    <row r="912" spans="1:2" x14ac:dyDescent="0.3">
      <c r="A912" s="8">
        <v>42453</v>
      </c>
      <c r="B912">
        <v>250.5</v>
      </c>
    </row>
    <row r="913" spans="1:2" x14ac:dyDescent="0.3">
      <c r="A913" s="8">
        <v>42452</v>
      </c>
      <c r="B913">
        <v>332.1</v>
      </c>
    </row>
    <row r="914" spans="1:2" x14ac:dyDescent="0.3">
      <c r="A914" s="8">
        <v>42451</v>
      </c>
      <c r="B914">
        <v>406.3</v>
      </c>
    </row>
    <row r="915" spans="1:2" x14ac:dyDescent="0.3">
      <c r="A915" s="8">
        <v>42450</v>
      </c>
      <c r="B915">
        <v>293.3</v>
      </c>
    </row>
    <row r="916" spans="1:2" x14ac:dyDescent="0.3">
      <c r="A916" s="8">
        <v>42447</v>
      </c>
      <c r="B916">
        <v>296.3</v>
      </c>
    </row>
    <row r="917" spans="1:2" x14ac:dyDescent="0.3">
      <c r="A917" s="8">
        <v>42446</v>
      </c>
      <c r="B917">
        <v>188.8</v>
      </c>
    </row>
    <row r="918" spans="1:2" x14ac:dyDescent="0.3">
      <c r="A918" s="8">
        <v>42445</v>
      </c>
      <c r="B918">
        <v>506.6</v>
      </c>
    </row>
    <row r="919" spans="1:2" x14ac:dyDescent="0.3">
      <c r="A919" s="8">
        <v>42444</v>
      </c>
      <c r="B919">
        <v>235.5</v>
      </c>
    </row>
    <row r="920" spans="1:2" x14ac:dyDescent="0.3">
      <c r="A920" s="8">
        <v>42443</v>
      </c>
      <c r="B920">
        <v>241.4</v>
      </c>
    </row>
    <row r="921" spans="1:2" x14ac:dyDescent="0.3">
      <c r="A921" s="8">
        <v>42440</v>
      </c>
      <c r="B921">
        <v>254.6</v>
      </c>
    </row>
    <row r="922" spans="1:2" x14ac:dyDescent="0.3">
      <c r="A922" s="8">
        <v>42439</v>
      </c>
      <c r="B922">
        <v>127.9</v>
      </c>
    </row>
    <row r="923" spans="1:2" x14ac:dyDescent="0.3">
      <c r="A923" s="8">
        <v>42438</v>
      </c>
      <c r="B923">
        <v>38.700000000000003</v>
      </c>
    </row>
    <row r="924" spans="1:2" x14ac:dyDescent="0.3">
      <c r="A924" s="8">
        <v>42433</v>
      </c>
      <c r="B924">
        <v>30.9</v>
      </c>
    </row>
    <row r="925" spans="1:2" x14ac:dyDescent="0.3">
      <c r="A925" s="8">
        <v>42432</v>
      </c>
      <c r="B925">
        <v>38.200000000000003</v>
      </c>
    </row>
    <row r="926" spans="1:2" x14ac:dyDescent="0.3">
      <c r="A926" s="8">
        <v>42431</v>
      </c>
      <c r="B926">
        <v>84.5</v>
      </c>
    </row>
    <row r="927" spans="1:2" x14ac:dyDescent="0.3">
      <c r="A927" s="8">
        <v>42430</v>
      </c>
      <c r="B927">
        <v>-275.8</v>
      </c>
    </row>
    <row r="928" spans="1:2" x14ac:dyDescent="0.3">
      <c r="A928" s="8">
        <v>42429</v>
      </c>
      <c r="B928">
        <v>94.8</v>
      </c>
    </row>
    <row r="929" spans="1:2" x14ac:dyDescent="0.3">
      <c r="A929" s="8">
        <v>42426</v>
      </c>
      <c r="B929">
        <v>75.3</v>
      </c>
    </row>
    <row r="930" spans="1:2" x14ac:dyDescent="0.3">
      <c r="A930" s="8">
        <v>42425</v>
      </c>
      <c r="B930">
        <v>124.9</v>
      </c>
    </row>
    <row r="931" spans="1:2" x14ac:dyDescent="0.3">
      <c r="A931" s="8">
        <v>42424</v>
      </c>
      <c r="B931">
        <v>114.8</v>
      </c>
    </row>
    <row r="932" spans="1:2" x14ac:dyDescent="0.3">
      <c r="A932" s="8">
        <v>42420</v>
      </c>
      <c r="B932">
        <v>115</v>
      </c>
    </row>
    <row r="933" spans="1:2" x14ac:dyDescent="0.3">
      <c r="A933" s="8">
        <v>42419</v>
      </c>
      <c r="B933">
        <v>113.5</v>
      </c>
    </row>
    <row r="934" spans="1:2" x14ac:dyDescent="0.3">
      <c r="A934" s="8">
        <v>42418</v>
      </c>
      <c r="B934">
        <v>171.9</v>
      </c>
    </row>
    <row r="935" spans="1:2" x14ac:dyDescent="0.3">
      <c r="A935" s="8">
        <v>42417</v>
      </c>
      <c r="B935">
        <v>326.2</v>
      </c>
    </row>
    <row r="936" spans="1:2" x14ac:dyDescent="0.3">
      <c r="A936" s="8">
        <v>42416</v>
      </c>
      <c r="B936">
        <v>218.3</v>
      </c>
    </row>
    <row r="937" spans="1:2" x14ac:dyDescent="0.3">
      <c r="A937" s="8">
        <v>42415</v>
      </c>
      <c r="B937">
        <v>204.4</v>
      </c>
    </row>
    <row r="938" spans="1:2" x14ac:dyDescent="0.3">
      <c r="A938" s="8">
        <v>42412</v>
      </c>
      <c r="B938">
        <v>205</v>
      </c>
    </row>
    <row r="939" spans="1:2" x14ac:dyDescent="0.3">
      <c r="A939" s="8">
        <v>42411</v>
      </c>
      <c r="B939">
        <v>222.6</v>
      </c>
    </row>
    <row r="940" spans="1:2" x14ac:dyDescent="0.3">
      <c r="A940" s="8">
        <v>42410</v>
      </c>
      <c r="B940">
        <v>789.7</v>
      </c>
    </row>
    <row r="941" spans="1:2" x14ac:dyDescent="0.3">
      <c r="A941" s="8">
        <v>42409</v>
      </c>
      <c r="B941">
        <v>209.8</v>
      </c>
    </row>
    <row r="942" spans="1:2" x14ac:dyDescent="0.3">
      <c r="A942" s="8">
        <v>42408</v>
      </c>
      <c r="B942">
        <v>-161.5</v>
      </c>
    </row>
    <row r="943" spans="1:2" x14ac:dyDescent="0.3">
      <c r="A943" s="8">
        <v>42405</v>
      </c>
      <c r="B943">
        <v>-197.9</v>
      </c>
    </row>
    <row r="944" spans="1:2" x14ac:dyDescent="0.3">
      <c r="A944" s="8">
        <v>42404</v>
      </c>
      <c r="B944">
        <v>-214.2</v>
      </c>
    </row>
    <row r="945" spans="1:2" x14ac:dyDescent="0.3">
      <c r="A945" s="8">
        <v>42403</v>
      </c>
      <c r="B945">
        <v>-554.5</v>
      </c>
    </row>
    <row r="946" spans="1:2" x14ac:dyDescent="0.3">
      <c r="A946" s="8">
        <v>42402</v>
      </c>
      <c r="B946">
        <v>137.9</v>
      </c>
    </row>
    <row r="947" spans="1:2" x14ac:dyDescent="0.3">
      <c r="A947" s="8">
        <v>42401</v>
      </c>
      <c r="B947">
        <v>-80.8</v>
      </c>
    </row>
    <row r="948" spans="1:2" x14ac:dyDescent="0.3">
      <c r="A948" s="8">
        <v>42398</v>
      </c>
      <c r="B948">
        <v>7.4</v>
      </c>
    </row>
    <row r="949" spans="1:2" x14ac:dyDescent="0.3">
      <c r="A949" s="8">
        <v>42397</v>
      </c>
      <c r="B949">
        <v>23.4</v>
      </c>
    </row>
    <row r="950" spans="1:2" x14ac:dyDescent="0.3">
      <c r="A950" s="8">
        <v>42396</v>
      </c>
      <c r="B950">
        <v>-224.7</v>
      </c>
    </row>
    <row r="951" spans="1:2" x14ac:dyDescent="0.3">
      <c r="A951" s="8">
        <v>42395</v>
      </c>
      <c r="B951">
        <v>-326.8</v>
      </c>
    </row>
    <row r="952" spans="1:2" x14ac:dyDescent="0.3">
      <c r="A952" s="8">
        <v>42394</v>
      </c>
      <c r="B952">
        <v>-7.7</v>
      </c>
    </row>
    <row r="953" spans="1:2" x14ac:dyDescent="0.3">
      <c r="A953" s="8">
        <v>42391</v>
      </c>
      <c r="B953">
        <v>-67.400000000000006</v>
      </c>
    </row>
    <row r="954" spans="1:2" x14ac:dyDescent="0.3">
      <c r="A954" s="8">
        <v>42390</v>
      </c>
      <c r="B954">
        <v>23.8</v>
      </c>
    </row>
    <row r="955" spans="1:2" x14ac:dyDescent="0.3">
      <c r="A955" s="8">
        <v>42389</v>
      </c>
      <c r="B955">
        <v>-292.5</v>
      </c>
    </row>
    <row r="956" spans="1:2" x14ac:dyDescent="0.3">
      <c r="A956" s="8">
        <v>42388</v>
      </c>
      <c r="B956">
        <v>-175.3</v>
      </c>
    </row>
    <row r="957" spans="1:2" x14ac:dyDescent="0.3">
      <c r="A957" s="8">
        <v>42387</v>
      </c>
      <c r="B957">
        <v>-120</v>
      </c>
    </row>
    <row r="958" spans="1:2" x14ac:dyDescent="0.3">
      <c r="A958" s="8">
        <v>42384</v>
      </c>
      <c r="B958">
        <v>-174.6</v>
      </c>
    </row>
    <row r="959" spans="1:2" x14ac:dyDescent="0.3">
      <c r="A959" s="8">
        <v>42383</v>
      </c>
      <c r="B959">
        <v>-231.4</v>
      </c>
    </row>
    <row r="960" spans="1:2" x14ac:dyDescent="0.3">
      <c r="A960" s="8">
        <v>42382</v>
      </c>
      <c r="B960">
        <v>-437.8</v>
      </c>
    </row>
    <row r="961" spans="1:2" x14ac:dyDescent="0.3">
      <c r="A961" s="8">
        <v>42381</v>
      </c>
      <c r="B961">
        <v>75.400000000000006</v>
      </c>
    </row>
    <row r="962" spans="1:2" x14ac:dyDescent="0.3">
      <c r="A962" s="8">
        <v>42380</v>
      </c>
      <c r="B962">
        <v>166.3</v>
      </c>
    </row>
    <row r="963" spans="1:2" x14ac:dyDescent="0.3">
      <c r="A963" s="8">
        <v>42369</v>
      </c>
      <c r="B963">
        <v>142.4</v>
      </c>
    </row>
    <row r="964" spans="1:2" x14ac:dyDescent="0.3">
      <c r="A964" s="8">
        <v>42368</v>
      </c>
      <c r="B964">
        <v>67.599999999999994</v>
      </c>
    </row>
    <row r="965" spans="1:2" x14ac:dyDescent="0.3">
      <c r="A965" s="8">
        <v>42367</v>
      </c>
      <c r="B965">
        <v>-91.5</v>
      </c>
    </row>
    <row r="966" spans="1:2" x14ac:dyDescent="0.3">
      <c r="A966" s="8">
        <v>42366</v>
      </c>
      <c r="B966">
        <v>90.2</v>
      </c>
    </row>
    <row r="967" spans="1:2" x14ac:dyDescent="0.3">
      <c r="A967" s="8">
        <v>42363</v>
      </c>
      <c r="B967">
        <v>212.9</v>
      </c>
    </row>
    <row r="968" spans="1:2" x14ac:dyDescent="0.3">
      <c r="A968" s="8">
        <v>42362</v>
      </c>
      <c r="B968">
        <v>221.4</v>
      </c>
    </row>
    <row r="969" spans="1:2" x14ac:dyDescent="0.3">
      <c r="A969" s="8">
        <v>42361</v>
      </c>
      <c r="B969">
        <v>270.39999999999998</v>
      </c>
    </row>
    <row r="970" spans="1:2" x14ac:dyDescent="0.3">
      <c r="A970" s="8">
        <v>42360</v>
      </c>
      <c r="B970">
        <v>-200.2</v>
      </c>
    </row>
    <row r="971" spans="1:2" x14ac:dyDescent="0.3">
      <c r="A971" s="8">
        <v>42359</v>
      </c>
      <c r="B971">
        <v>-122.4</v>
      </c>
    </row>
    <row r="972" spans="1:2" x14ac:dyDescent="0.3">
      <c r="A972" s="8">
        <v>42356</v>
      </c>
      <c r="B972">
        <v>-95.1</v>
      </c>
    </row>
    <row r="973" spans="1:2" x14ac:dyDescent="0.3">
      <c r="A973" s="8">
        <v>42355</v>
      </c>
      <c r="B973">
        <v>-12</v>
      </c>
    </row>
    <row r="974" spans="1:2" x14ac:dyDescent="0.3">
      <c r="A974" s="8">
        <v>42354</v>
      </c>
      <c r="B974">
        <v>-97.4</v>
      </c>
    </row>
    <row r="975" spans="1:2" x14ac:dyDescent="0.3">
      <c r="A975" s="8">
        <v>42353</v>
      </c>
      <c r="B975">
        <v>-206.3</v>
      </c>
    </row>
    <row r="976" spans="1:2" x14ac:dyDescent="0.3">
      <c r="A976" s="8">
        <v>42352</v>
      </c>
      <c r="B976">
        <v>-2</v>
      </c>
    </row>
    <row r="977" spans="1:2" x14ac:dyDescent="0.3">
      <c r="A977" s="8">
        <v>42349</v>
      </c>
      <c r="B977">
        <v>21.6</v>
      </c>
    </row>
    <row r="978" spans="1:2" x14ac:dyDescent="0.3">
      <c r="A978" s="8">
        <v>42348</v>
      </c>
      <c r="B978">
        <v>380.8</v>
      </c>
    </row>
    <row r="979" spans="1:2" x14ac:dyDescent="0.3">
      <c r="A979" s="8">
        <v>42347</v>
      </c>
      <c r="B979">
        <v>160.6</v>
      </c>
    </row>
    <row r="980" spans="1:2" x14ac:dyDescent="0.3">
      <c r="A980" s="8">
        <v>42346</v>
      </c>
      <c r="B980">
        <v>83.3</v>
      </c>
    </row>
    <row r="981" spans="1:2" x14ac:dyDescent="0.3">
      <c r="A981" s="8">
        <v>42345</v>
      </c>
      <c r="B981">
        <v>133.19999999999999</v>
      </c>
    </row>
    <row r="982" spans="1:2" x14ac:dyDescent="0.3">
      <c r="A982" s="8">
        <v>42342</v>
      </c>
      <c r="B982">
        <v>101.6</v>
      </c>
    </row>
    <row r="983" spans="1:2" x14ac:dyDescent="0.3">
      <c r="A983" s="8">
        <v>42341</v>
      </c>
      <c r="B983">
        <v>172.3</v>
      </c>
    </row>
    <row r="984" spans="1:2" x14ac:dyDescent="0.3">
      <c r="A984" s="8">
        <v>42340</v>
      </c>
      <c r="B984">
        <v>-102.8</v>
      </c>
    </row>
    <row r="985" spans="1:2" x14ac:dyDescent="0.3">
      <c r="A985" s="8">
        <v>42339</v>
      </c>
      <c r="B985">
        <v>290.8</v>
      </c>
    </row>
    <row r="986" spans="1:2" x14ac:dyDescent="0.3">
      <c r="A986" s="8">
        <v>42338</v>
      </c>
      <c r="B986">
        <v>261</v>
      </c>
    </row>
    <row r="987" spans="1:2" x14ac:dyDescent="0.3">
      <c r="A987" s="8">
        <v>42335</v>
      </c>
      <c r="B987">
        <v>281.39999999999998</v>
      </c>
    </row>
    <row r="988" spans="1:2" x14ac:dyDescent="0.3">
      <c r="A988" s="8">
        <v>42334</v>
      </c>
      <c r="B988">
        <v>324</v>
      </c>
    </row>
    <row r="989" spans="1:2" x14ac:dyDescent="0.3">
      <c r="A989" s="8">
        <v>42333</v>
      </c>
      <c r="B989">
        <v>287.39999999999998</v>
      </c>
    </row>
    <row r="990" spans="1:2" x14ac:dyDescent="0.3">
      <c r="A990" s="8">
        <v>42332</v>
      </c>
      <c r="B990">
        <v>325.2</v>
      </c>
    </row>
    <row r="991" spans="1:2" x14ac:dyDescent="0.3">
      <c r="A991" s="8">
        <v>42331</v>
      </c>
      <c r="B991">
        <v>290.2</v>
      </c>
    </row>
    <row r="992" spans="1:2" x14ac:dyDescent="0.3">
      <c r="A992" s="8">
        <v>42328</v>
      </c>
      <c r="B992">
        <v>213</v>
      </c>
    </row>
    <row r="993" spans="1:2" x14ac:dyDescent="0.3">
      <c r="A993" s="8">
        <v>42327</v>
      </c>
      <c r="B993">
        <v>238.6</v>
      </c>
    </row>
    <row r="994" spans="1:2" x14ac:dyDescent="0.3">
      <c r="A994" s="8">
        <v>42326</v>
      </c>
      <c r="B994">
        <v>543.4</v>
      </c>
    </row>
    <row r="995" spans="1:2" x14ac:dyDescent="0.3">
      <c r="A995" s="8">
        <v>42325</v>
      </c>
      <c r="B995">
        <v>238.8</v>
      </c>
    </row>
    <row r="996" spans="1:2" x14ac:dyDescent="0.3">
      <c r="A996" s="8">
        <v>42324</v>
      </c>
      <c r="B996">
        <v>279.60000000000002</v>
      </c>
    </row>
    <row r="997" spans="1:2" x14ac:dyDescent="0.3">
      <c r="A997" s="8">
        <v>42321</v>
      </c>
      <c r="B997">
        <v>252.4</v>
      </c>
    </row>
    <row r="998" spans="1:2" x14ac:dyDescent="0.3">
      <c r="A998" s="8">
        <v>42320</v>
      </c>
      <c r="B998">
        <v>181.2</v>
      </c>
    </row>
    <row r="999" spans="1:2" x14ac:dyDescent="0.3">
      <c r="A999" s="8">
        <v>42319</v>
      </c>
      <c r="B999">
        <v>12.7</v>
      </c>
    </row>
    <row r="1000" spans="1:2" x14ac:dyDescent="0.3">
      <c r="A1000" s="8">
        <v>42318</v>
      </c>
      <c r="B1000">
        <v>258.60000000000002</v>
      </c>
    </row>
    <row r="1001" spans="1:2" x14ac:dyDescent="0.3">
      <c r="A1001" s="8">
        <v>42317</v>
      </c>
      <c r="B1001">
        <v>36.299999999999997</v>
      </c>
    </row>
    <row r="1002" spans="1:2" x14ac:dyDescent="0.3">
      <c r="A1002" s="8">
        <v>42314</v>
      </c>
      <c r="B1002">
        <v>-5.8</v>
      </c>
    </row>
    <row r="1003" spans="1:2" x14ac:dyDescent="0.3">
      <c r="A1003" s="8">
        <v>42313</v>
      </c>
      <c r="B1003">
        <v>-381.9</v>
      </c>
    </row>
    <row r="1004" spans="1:2" x14ac:dyDescent="0.3">
      <c r="A1004" s="8">
        <v>42311</v>
      </c>
      <c r="B1004">
        <v>134.6</v>
      </c>
    </row>
    <row r="1005" spans="1:2" x14ac:dyDescent="0.3">
      <c r="A1005" s="8">
        <v>42310</v>
      </c>
      <c r="B1005">
        <v>137.80000000000001</v>
      </c>
    </row>
    <row r="1006" spans="1:2" x14ac:dyDescent="0.3">
      <c r="A1006" s="8">
        <v>42307</v>
      </c>
      <c r="B1006">
        <v>131.19999999999999</v>
      </c>
    </row>
    <row r="1007" spans="1:2" x14ac:dyDescent="0.3">
      <c r="A1007" s="8">
        <v>42306</v>
      </c>
      <c r="B1007">
        <v>115</v>
      </c>
    </row>
    <row r="1008" spans="1:2" x14ac:dyDescent="0.3">
      <c r="A1008" s="8">
        <v>42305</v>
      </c>
      <c r="B1008">
        <v>60.8</v>
      </c>
    </row>
    <row r="1009" spans="1:2" x14ac:dyDescent="0.3">
      <c r="A1009" s="8">
        <v>42304</v>
      </c>
      <c r="B1009">
        <v>120.3</v>
      </c>
    </row>
    <row r="1010" spans="1:2" x14ac:dyDescent="0.3">
      <c r="A1010" s="8">
        <v>42303</v>
      </c>
      <c r="B1010">
        <v>153.9</v>
      </c>
    </row>
    <row r="1011" spans="1:2" x14ac:dyDescent="0.3">
      <c r="A1011" s="8">
        <v>42300</v>
      </c>
      <c r="B1011">
        <v>79.2</v>
      </c>
    </row>
    <row r="1012" spans="1:2" x14ac:dyDescent="0.3">
      <c r="A1012" s="8">
        <v>42299</v>
      </c>
      <c r="B1012">
        <v>48.6</v>
      </c>
    </row>
    <row r="1013" spans="1:2" x14ac:dyDescent="0.3">
      <c r="A1013" s="8">
        <v>42298</v>
      </c>
      <c r="B1013">
        <v>215.7</v>
      </c>
    </row>
    <row r="1014" spans="1:2" x14ac:dyDescent="0.3">
      <c r="A1014" s="8">
        <v>42297</v>
      </c>
      <c r="B1014">
        <v>129.5</v>
      </c>
    </row>
    <row r="1015" spans="1:2" x14ac:dyDescent="0.3">
      <c r="A1015" s="8">
        <v>42296</v>
      </c>
      <c r="B1015">
        <v>107.7</v>
      </c>
    </row>
    <row r="1016" spans="1:2" x14ac:dyDescent="0.3">
      <c r="A1016" s="8">
        <v>42293</v>
      </c>
      <c r="B1016">
        <v>93.1</v>
      </c>
    </row>
    <row r="1017" spans="1:2" x14ac:dyDescent="0.3">
      <c r="A1017" s="8">
        <v>42292</v>
      </c>
      <c r="B1017">
        <v>155.1</v>
      </c>
    </row>
    <row r="1018" spans="1:2" x14ac:dyDescent="0.3">
      <c r="A1018" s="8">
        <v>42291</v>
      </c>
      <c r="B1018">
        <v>225.2</v>
      </c>
    </row>
    <row r="1019" spans="1:2" x14ac:dyDescent="0.3">
      <c r="A1019" s="8">
        <v>42290</v>
      </c>
      <c r="B1019">
        <v>77.3</v>
      </c>
    </row>
    <row r="1020" spans="1:2" x14ac:dyDescent="0.3">
      <c r="A1020" s="8">
        <v>42289</v>
      </c>
      <c r="B1020">
        <v>219.2</v>
      </c>
    </row>
    <row r="1021" spans="1:2" x14ac:dyDescent="0.3">
      <c r="A1021" s="8">
        <v>42286</v>
      </c>
      <c r="B1021">
        <v>273.89999999999998</v>
      </c>
    </row>
    <row r="1022" spans="1:2" x14ac:dyDescent="0.3">
      <c r="A1022" s="8">
        <v>42285</v>
      </c>
      <c r="B1022">
        <v>354.2</v>
      </c>
    </row>
    <row r="1023" spans="1:2" x14ac:dyDescent="0.3">
      <c r="A1023" s="8">
        <v>42284</v>
      </c>
      <c r="B1023">
        <v>89</v>
      </c>
    </row>
    <row r="1024" spans="1:2" x14ac:dyDescent="0.3">
      <c r="A1024" s="8">
        <v>42283</v>
      </c>
      <c r="B1024">
        <v>197.5</v>
      </c>
    </row>
    <row r="1025" spans="1:2" x14ac:dyDescent="0.3">
      <c r="A1025" s="8">
        <v>42282</v>
      </c>
      <c r="B1025">
        <v>93.2</v>
      </c>
    </row>
    <row r="1026" spans="1:2" x14ac:dyDescent="0.3">
      <c r="A1026" s="8">
        <v>42279</v>
      </c>
      <c r="B1026">
        <v>91.4</v>
      </c>
    </row>
    <row r="1027" spans="1:2" x14ac:dyDescent="0.3">
      <c r="A1027" s="8">
        <v>42278</v>
      </c>
      <c r="B1027">
        <v>-48.1</v>
      </c>
    </row>
    <row r="1028" spans="1:2" x14ac:dyDescent="0.3">
      <c r="A1028" s="8">
        <v>42277</v>
      </c>
      <c r="B1028">
        <v>-359</v>
      </c>
    </row>
    <row r="1029" spans="1:2" x14ac:dyDescent="0.3">
      <c r="A1029" s="8">
        <v>42276</v>
      </c>
      <c r="B1029">
        <v>196.4</v>
      </c>
    </row>
    <row r="1030" spans="1:2" x14ac:dyDescent="0.3">
      <c r="A1030" s="8">
        <v>42275</v>
      </c>
      <c r="B1030">
        <v>177.5</v>
      </c>
    </row>
    <row r="1031" spans="1:2" x14ac:dyDescent="0.3">
      <c r="A1031" s="8">
        <v>42272</v>
      </c>
      <c r="B1031">
        <v>192</v>
      </c>
    </row>
    <row r="1032" spans="1:2" x14ac:dyDescent="0.3">
      <c r="A1032" s="8">
        <v>42271</v>
      </c>
      <c r="B1032">
        <v>164.6</v>
      </c>
    </row>
    <row r="1033" spans="1:2" x14ac:dyDescent="0.3">
      <c r="A1033" s="8">
        <v>42270</v>
      </c>
      <c r="B1033">
        <v>350.1</v>
      </c>
    </row>
    <row r="1034" spans="1:2" x14ac:dyDescent="0.3">
      <c r="A1034" s="8">
        <v>42269</v>
      </c>
      <c r="B1034">
        <v>16.2</v>
      </c>
    </row>
    <row r="1035" spans="1:2" x14ac:dyDescent="0.3">
      <c r="A1035" s="8">
        <v>42268</v>
      </c>
      <c r="B1035">
        <v>-55.2</v>
      </c>
    </row>
    <row r="1036" spans="1:2" x14ac:dyDescent="0.3">
      <c r="A1036" s="8">
        <v>42265</v>
      </c>
      <c r="B1036">
        <v>34.1</v>
      </c>
    </row>
    <row r="1037" spans="1:2" x14ac:dyDescent="0.3">
      <c r="A1037" s="8">
        <v>42264</v>
      </c>
      <c r="B1037">
        <v>24.4</v>
      </c>
    </row>
    <row r="1038" spans="1:2" x14ac:dyDescent="0.3">
      <c r="A1038" s="8">
        <v>42263</v>
      </c>
      <c r="B1038">
        <v>196</v>
      </c>
    </row>
    <row r="1039" spans="1:2" x14ac:dyDescent="0.3">
      <c r="A1039" s="8">
        <v>42262</v>
      </c>
      <c r="B1039">
        <v>31.1</v>
      </c>
    </row>
    <row r="1040" spans="1:2" x14ac:dyDescent="0.3">
      <c r="A1040" s="8">
        <v>42261</v>
      </c>
      <c r="B1040">
        <v>138.5</v>
      </c>
    </row>
    <row r="1041" spans="1:2" x14ac:dyDescent="0.3">
      <c r="A1041" s="8">
        <v>42258</v>
      </c>
      <c r="B1041">
        <v>185.7</v>
      </c>
    </row>
    <row r="1042" spans="1:2" x14ac:dyDescent="0.3">
      <c r="A1042" s="8">
        <v>42257</v>
      </c>
      <c r="B1042">
        <v>628.6</v>
      </c>
    </row>
    <row r="1043" spans="1:2" x14ac:dyDescent="0.3">
      <c r="A1043" s="8">
        <v>42256</v>
      </c>
      <c r="B1043">
        <v>360.5</v>
      </c>
    </row>
    <row r="1044" spans="1:2" x14ac:dyDescent="0.3">
      <c r="A1044" s="8">
        <v>42255</v>
      </c>
      <c r="B1044">
        <v>116.2</v>
      </c>
    </row>
    <row r="1045" spans="1:2" x14ac:dyDescent="0.3">
      <c r="A1045" s="8">
        <v>42254</v>
      </c>
      <c r="B1045">
        <v>126.7</v>
      </c>
    </row>
    <row r="1046" spans="1:2" x14ac:dyDescent="0.3">
      <c r="A1046" s="8">
        <v>42251</v>
      </c>
      <c r="B1046">
        <v>106.2</v>
      </c>
    </row>
    <row r="1047" spans="1:2" x14ac:dyDescent="0.3">
      <c r="A1047" s="8">
        <v>42250</v>
      </c>
      <c r="B1047">
        <v>97.1</v>
      </c>
    </row>
    <row r="1048" spans="1:2" x14ac:dyDescent="0.3">
      <c r="A1048" s="8">
        <v>42249</v>
      </c>
      <c r="B1048">
        <v>-325.89999999999998</v>
      </c>
    </row>
    <row r="1049" spans="1:2" x14ac:dyDescent="0.3">
      <c r="A1049" s="8">
        <v>42248</v>
      </c>
      <c r="B1049">
        <v>171.7</v>
      </c>
    </row>
    <row r="1050" spans="1:2" x14ac:dyDescent="0.3">
      <c r="A1050" s="8">
        <v>42247</v>
      </c>
      <c r="B1050">
        <v>157.6</v>
      </c>
    </row>
    <row r="1051" spans="1:2" x14ac:dyDescent="0.3">
      <c r="A1051" s="8">
        <v>42244</v>
      </c>
      <c r="B1051">
        <v>162.9</v>
      </c>
    </row>
    <row r="1052" spans="1:2" x14ac:dyDescent="0.3">
      <c r="A1052" s="8">
        <v>42243</v>
      </c>
      <c r="B1052">
        <v>166.8</v>
      </c>
    </row>
    <row r="1053" spans="1:2" x14ac:dyDescent="0.3">
      <c r="A1053" s="8">
        <v>42242</v>
      </c>
      <c r="B1053">
        <v>211.6</v>
      </c>
    </row>
    <row r="1054" spans="1:2" x14ac:dyDescent="0.3">
      <c r="A1054" s="8">
        <v>42241</v>
      </c>
      <c r="B1054">
        <v>163.1</v>
      </c>
    </row>
    <row r="1055" spans="1:2" x14ac:dyDescent="0.3">
      <c r="A1055" s="8">
        <v>42240</v>
      </c>
      <c r="B1055">
        <v>161.6</v>
      </c>
    </row>
    <row r="1056" spans="1:2" x14ac:dyDescent="0.3">
      <c r="A1056" s="8">
        <v>42237</v>
      </c>
      <c r="B1056">
        <v>151.30000000000001</v>
      </c>
    </row>
    <row r="1057" spans="1:2" x14ac:dyDescent="0.3">
      <c r="A1057" s="8">
        <v>42236</v>
      </c>
      <c r="B1057">
        <v>177.4</v>
      </c>
    </row>
    <row r="1058" spans="1:2" x14ac:dyDescent="0.3">
      <c r="A1058" s="8">
        <v>42235</v>
      </c>
      <c r="B1058">
        <v>300.7</v>
      </c>
    </row>
    <row r="1059" spans="1:2" x14ac:dyDescent="0.3">
      <c r="A1059" s="8">
        <v>42234</v>
      </c>
      <c r="B1059">
        <v>124</v>
      </c>
    </row>
    <row r="1060" spans="1:2" x14ac:dyDescent="0.3">
      <c r="A1060" s="8">
        <v>42233</v>
      </c>
      <c r="B1060">
        <v>132.1</v>
      </c>
    </row>
    <row r="1061" spans="1:2" x14ac:dyDescent="0.3">
      <c r="A1061" s="8">
        <v>42230</v>
      </c>
      <c r="B1061">
        <v>137.4</v>
      </c>
    </row>
    <row r="1062" spans="1:2" x14ac:dyDescent="0.3">
      <c r="A1062" s="8">
        <v>42229</v>
      </c>
      <c r="B1062">
        <v>179.3</v>
      </c>
    </row>
    <row r="1063" spans="1:2" x14ac:dyDescent="0.3">
      <c r="A1063" s="8">
        <v>42228</v>
      </c>
      <c r="B1063">
        <v>-39.4</v>
      </c>
    </row>
    <row r="1064" spans="1:2" x14ac:dyDescent="0.3">
      <c r="A1064" s="8">
        <v>42227</v>
      </c>
      <c r="B1064">
        <v>171.4</v>
      </c>
    </row>
    <row r="1065" spans="1:2" x14ac:dyDescent="0.3">
      <c r="A1065" s="8">
        <v>42226</v>
      </c>
      <c r="B1065">
        <v>406.7</v>
      </c>
    </row>
    <row r="1066" spans="1:2" x14ac:dyDescent="0.3">
      <c r="A1066" s="8">
        <v>42223</v>
      </c>
      <c r="B1066">
        <v>295.2</v>
      </c>
    </row>
    <row r="1067" spans="1:2" x14ac:dyDescent="0.3">
      <c r="A1067" s="8">
        <v>42222</v>
      </c>
      <c r="B1067">
        <v>279.10000000000002</v>
      </c>
    </row>
    <row r="1068" spans="1:2" x14ac:dyDescent="0.3">
      <c r="A1068" s="8">
        <v>42221</v>
      </c>
      <c r="B1068">
        <v>-99.1</v>
      </c>
    </row>
    <row r="1069" spans="1:2" x14ac:dyDescent="0.3">
      <c r="A1069" s="8">
        <v>42220</v>
      </c>
      <c r="B1069">
        <v>255.4</v>
      </c>
    </row>
    <row r="1070" spans="1:2" x14ac:dyDescent="0.3">
      <c r="A1070" s="8">
        <v>42219</v>
      </c>
      <c r="B1070">
        <v>236.2</v>
      </c>
    </row>
    <row r="1071" spans="1:2" x14ac:dyDescent="0.3">
      <c r="A1071" s="8">
        <v>42216</v>
      </c>
      <c r="B1071">
        <v>354.6</v>
      </c>
    </row>
    <row r="1072" spans="1:2" x14ac:dyDescent="0.3">
      <c r="A1072" s="8">
        <v>42215</v>
      </c>
      <c r="B1072">
        <v>245.1</v>
      </c>
    </row>
    <row r="1073" spans="1:2" x14ac:dyDescent="0.3">
      <c r="A1073" s="8">
        <v>42214</v>
      </c>
      <c r="B1073">
        <v>236.1</v>
      </c>
    </row>
    <row r="1074" spans="1:2" x14ac:dyDescent="0.3">
      <c r="A1074" s="8">
        <v>42213</v>
      </c>
      <c r="B1074">
        <v>198.8</v>
      </c>
    </row>
    <row r="1075" spans="1:2" x14ac:dyDescent="0.3">
      <c r="A1075" s="8">
        <v>42212</v>
      </c>
      <c r="B1075">
        <v>271.3</v>
      </c>
    </row>
    <row r="1076" spans="1:2" x14ac:dyDescent="0.3">
      <c r="A1076" s="8">
        <v>42209</v>
      </c>
      <c r="B1076">
        <v>300.3</v>
      </c>
    </row>
    <row r="1077" spans="1:2" x14ac:dyDescent="0.3">
      <c r="A1077" s="8">
        <v>42208</v>
      </c>
      <c r="B1077">
        <v>302.8</v>
      </c>
    </row>
    <row r="1078" spans="1:2" x14ac:dyDescent="0.3">
      <c r="A1078" s="8">
        <v>42207</v>
      </c>
      <c r="B1078">
        <v>581.5</v>
      </c>
    </row>
    <row r="1079" spans="1:2" x14ac:dyDescent="0.3">
      <c r="A1079" s="8">
        <v>42206</v>
      </c>
      <c r="B1079">
        <v>159.9</v>
      </c>
    </row>
    <row r="1080" spans="1:2" x14ac:dyDescent="0.3">
      <c r="A1080" s="8">
        <v>42205</v>
      </c>
      <c r="B1080">
        <v>187.9</v>
      </c>
    </row>
    <row r="1081" spans="1:2" x14ac:dyDescent="0.3">
      <c r="A1081" s="8">
        <v>42202</v>
      </c>
      <c r="B1081">
        <v>46.5</v>
      </c>
    </row>
    <row r="1082" spans="1:2" x14ac:dyDescent="0.3">
      <c r="A1082" s="8">
        <v>42201</v>
      </c>
      <c r="B1082">
        <v>157.80000000000001</v>
      </c>
    </row>
    <row r="1083" spans="1:2" x14ac:dyDescent="0.3">
      <c r="A1083" s="8">
        <v>42200</v>
      </c>
      <c r="B1083">
        <v>34.799999999999997</v>
      </c>
    </row>
    <row r="1084" spans="1:2" x14ac:dyDescent="0.3">
      <c r="A1084" s="8">
        <v>42199</v>
      </c>
      <c r="B1084">
        <v>200.9</v>
      </c>
    </row>
    <row r="1085" spans="1:2" x14ac:dyDescent="0.3">
      <c r="A1085" s="8">
        <v>42198</v>
      </c>
      <c r="B1085">
        <v>212.9</v>
      </c>
    </row>
    <row r="1086" spans="1:2" x14ac:dyDescent="0.3">
      <c r="A1086" s="8">
        <v>42195</v>
      </c>
      <c r="B1086">
        <v>467.2</v>
      </c>
    </row>
    <row r="1087" spans="1:2" x14ac:dyDescent="0.3">
      <c r="A1087" s="8">
        <v>42194</v>
      </c>
      <c r="B1087">
        <v>454</v>
      </c>
    </row>
    <row r="1088" spans="1:2" x14ac:dyDescent="0.3">
      <c r="A1088" s="8">
        <v>42193</v>
      </c>
      <c r="B1088">
        <v>362</v>
      </c>
    </row>
    <row r="1089" spans="1:2" x14ac:dyDescent="0.3">
      <c r="A1089" s="8">
        <v>42192</v>
      </c>
      <c r="B1089">
        <v>242.9</v>
      </c>
    </row>
    <row r="1090" spans="1:2" x14ac:dyDescent="0.3">
      <c r="A1090" s="8">
        <v>42191</v>
      </c>
      <c r="B1090">
        <v>210.6</v>
      </c>
    </row>
    <row r="1091" spans="1:2" x14ac:dyDescent="0.3">
      <c r="A1091" s="8">
        <v>42188</v>
      </c>
      <c r="B1091">
        <v>174.7</v>
      </c>
    </row>
    <row r="1092" spans="1:2" x14ac:dyDescent="0.3">
      <c r="A1092" s="8">
        <v>42187</v>
      </c>
      <c r="B1092">
        <v>151.6</v>
      </c>
    </row>
    <row r="1093" spans="1:2" x14ac:dyDescent="0.3">
      <c r="A1093" s="8">
        <v>42186</v>
      </c>
      <c r="B1093">
        <v>-178.6</v>
      </c>
    </row>
    <row r="1094" spans="1:2" x14ac:dyDescent="0.3">
      <c r="A1094" s="8">
        <v>42185</v>
      </c>
      <c r="B1094">
        <v>-35.4</v>
      </c>
    </row>
    <row r="1095" spans="1:2" x14ac:dyDescent="0.3">
      <c r="A1095" s="8">
        <v>42184</v>
      </c>
      <c r="B1095">
        <v>50.9</v>
      </c>
    </row>
    <row r="1096" spans="1:2" x14ac:dyDescent="0.3">
      <c r="A1096" s="8">
        <v>42181</v>
      </c>
      <c r="B1096">
        <v>-39.4</v>
      </c>
    </row>
    <row r="1097" spans="1:2" x14ac:dyDescent="0.3">
      <c r="A1097" s="8">
        <v>42180</v>
      </c>
      <c r="B1097">
        <v>133</v>
      </c>
    </row>
    <row r="1098" spans="1:2" x14ac:dyDescent="0.3">
      <c r="A1098" s="8">
        <v>42179</v>
      </c>
      <c r="B1098">
        <v>-13</v>
      </c>
    </row>
    <row r="1099" spans="1:2" x14ac:dyDescent="0.3">
      <c r="A1099" s="8">
        <v>42178</v>
      </c>
      <c r="B1099">
        <v>112.1</v>
      </c>
    </row>
    <row r="1100" spans="1:2" x14ac:dyDescent="0.3">
      <c r="A1100" s="8">
        <v>42177</v>
      </c>
      <c r="B1100">
        <v>114</v>
      </c>
    </row>
    <row r="1101" spans="1:2" x14ac:dyDescent="0.3">
      <c r="A1101" s="8">
        <v>42174</v>
      </c>
      <c r="B1101">
        <v>103.6</v>
      </c>
    </row>
    <row r="1102" spans="1:2" x14ac:dyDescent="0.3">
      <c r="A1102" s="8">
        <v>42173</v>
      </c>
      <c r="B1102">
        <v>111.5</v>
      </c>
    </row>
    <row r="1103" spans="1:2" x14ac:dyDescent="0.3">
      <c r="A1103" s="8">
        <v>42172</v>
      </c>
      <c r="B1103">
        <v>211.2</v>
      </c>
    </row>
    <row r="1104" spans="1:2" x14ac:dyDescent="0.3">
      <c r="A1104" s="8">
        <v>42171</v>
      </c>
      <c r="B1104">
        <v>157.6</v>
      </c>
    </row>
    <row r="1105" spans="1:2" x14ac:dyDescent="0.3">
      <c r="A1105" s="8">
        <v>42170</v>
      </c>
      <c r="B1105">
        <v>202.2</v>
      </c>
    </row>
    <row r="1106" spans="1:2" x14ac:dyDescent="0.3">
      <c r="A1106" s="8">
        <v>42166</v>
      </c>
      <c r="B1106">
        <v>194.4</v>
      </c>
    </row>
    <row r="1107" spans="1:2" x14ac:dyDescent="0.3">
      <c r="A1107" s="8">
        <v>42165</v>
      </c>
      <c r="B1107">
        <v>334.6</v>
      </c>
    </row>
    <row r="1108" spans="1:2" x14ac:dyDescent="0.3">
      <c r="A1108" s="8">
        <v>42164</v>
      </c>
      <c r="B1108">
        <v>-121.7</v>
      </c>
    </row>
    <row r="1109" spans="1:2" x14ac:dyDescent="0.3">
      <c r="A1109" s="8">
        <v>42163</v>
      </c>
      <c r="B1109">
        <v>-44.5</v>
      </c>
    </row>
    <row r="1110" spans="1:2" x14ac:dyDescent="0.3">
      <c r="A1110" s="8">
        <v>42160</v>
      </c>
      <c r="B1110">
        <v>-59.5</v>
      </c>
    </row>
    <row r="1111" spans="1:2" x14ac:dyDescent="0.3">
      <c r="A1111" s="8">
        <v>42159</v>
      </c>
      <c r="B1111">
        <v>-49</v>
      </c>
    </row>
    <row r="1112" spans="1:2" x14ac:dyDescent="0.3">
      <c r="A1112" s="8">
        <v>42158</v>
      </c>
      <c r="B1112">
        <v>-326.7</v>
      </c>
    </row>
    <row r="1113" spans="1:2" x14ac:dyDescent="0.3">
      <c r="A1113" s="8">
        <v>42157</v>
      </c>
      <c r="B1113">
        <v>147.80000000000001</v>
      </c>
    </row>
    <row r="1114" spans="1:2" x14ac:dyDescent="0.3">
      <c r="A1114" s="8">
        <v>42156</v>
      </c>
      <c r="B1114">
        <v>181.2</v>
      </c>
    </row>
    <row r="1115" spans="1:2" x14ac:dyDescent="0.3">
      <c r="A1115" s="8">
        <v>42153</v>
      </c>
      <c r="B1115">
        <v>149.69999999999999</v>
      </c>
    </row>
    <row r="1116" spans="1:2" x14ac:dyDescent="0.3">
      <c r="A1116" s="8">
        <v>42152</v>
      </c>
      <c r="B1116">
        <v>143.5</v>
      </c>
    </row>
    <row r="1117" spans="1:2" x14ac:dyDescent="0.3">
      <c r="A1117" s="8">
        <v>42151</v>
      </c>
      <c r="B1117">
        <v>-278.2</v>
      </c>
    </row>
    <row r="1118" spans="1:2" x14ac:dyDescent="0.3">
      <c r="A1118" s="8">
        <v>42150</v>
      </c>
      <c r="B1118">
        <v>134.69999999999999</v>
      </c>
    </row>
    <row r="1119" spans="1:2" x14ac:dyDescent="0.3">
      <c r="A1119" s="8">
        <v>42149</v>
      </c>
      <c r="B1119">
        <v>161.1</v>
      </c>
    </row>
    <row r="1120" spans="1:2" x14ac:dyDescent="0.3">
      <c r="A1120" s="8">
        <v>42146</v>
      </c>
      <c r="B1120">
        <v>167</v>
      </c>
    </row>
    <row r="1121" spans="1:2" x14ac:dyDescent="0.3">
      <c r="A1121" s="8">
        <v>42145</v>
      </c>
      <c r="B1121">
        <v>137</v>
      </c>
    </row>
    <row r="1122" spans="1:2" x14ac:dyDescent="0.3">
      <c r="A1122" s="8">
        <v>42144</v>
      </c>
      <c r="B1122">
        <v>573.29999999999995</v>
      </c>
    </row>
    <row r="1123" spans="1:2" x14ac:dyDescent="0.3">
      <c r="A1123" s="8">
        <v>42143</v>
      </c>
      <c r="B1123">
        <v>35.6</v>
      </c>
    </row>
    <row r="1124" spans="1:2" x14ac:dyDescent="0.3">
      <c r="A1124" s="8">
        <v>42142</v>
      </c>
      <c r="B1124">
        <v>109.9</v>
      </c>
    </row>
    <row r="1125" spans="1:2" x14ac:dyDescent="0.3">
      <c r="A1125" s="8">
        <v>42139</v>
      </c>
      <c r="B1125">
        <v>18.899999999999999</v>
      </c>
    </row>
    <row r="1126" spans="1:2" x14ac:dyDescent="0.3">
      <c r="A1126" s="8">
        <v>42138</v>
      </c>
      <c r="B1126">
        <v>66.7</v>
      </c>
    </row>
    <row r="1127" spans="1:2" x14ac:dyDescent="0.3">
      <c r="A1127" s="8">
        <v>42137</v>
      </c>
      <c r="B1127">
        <v>-422.5</v>
      </c>
    </row>
    <row r="1128" spans="1:2" x14ac:dyDescent="0.3">
      <c r="A1128" s="8">
        <v>42136</v>
      </c>
      <c r="B1128">
        <v>299.2</v>
      </c>
    </row>
    <row r="1129" spans="1:2" x14ac:dyDescent="0.3">
      <c r="A1129" s="8">
        <v>42132</v>
      </c>
      <c r="B1129">
        <v>235.3</v>
      </c>
    </row>
    <row r="1130" spans="1:2" x14ac:dyDescent="0.3">
      <c r="A1130" s="8">
        <v>42131</v>
      </c>
      <c r="B1130">
        <v>156.5</v>
      </c>
    </row>
    <row r="1131" spans="1:2" x14ac:dyDescent="0.3">
      <c r="A1131" s="8">
        <v>42130</v>
      </c>
      <c r="B1131">
        <v>78.7</v>
      </c>
    </row>
    <row r="1132" spans="1:2" x14ac:dyDescent="0.3">
      <c r="A1132" s="8">
        <v>42129</v>
      </c>
      <c r="B1132">
        <v>60.1</v>
      </c>
    </row>
    <row r="1133" spans="1:2" x14ac:dyDescent="0.3">
      <c r="A1133" s="8">
        <v>42124</v>
      </c>
      <c r="B1133">
        <v>-168.6</v>
      </c>
    </row>
    <row r="1134" spans="1:2" x14ac:dyDescent="0.3">
      <c r="A1134" s="8">
        <v>42123</v>
      </c>
      <c r="B1134">
        <v>-421.3</v>
      </c>
    </row>
    <row r="1135" spans="1:2" x14ac:dyDescent="0.3">
      <c r="A1135" s="8">
        <v>42122</v>
      </c>
      <c r="B1135">
        <v>7.5</v>
      </c>
    </row>
    <row r="1136" spans="1:2" x14ac:dyDescent="0.3">
      <c r="A1136" s="8">
        <v>42121</v>
      </c>
      <c r="B1136">
        <v>37.200000000000003</v>
      </c>
    </row>
    <row r="1137" spans="1:2" x14ac:dyDescent="0.3">
      <c r="A1137" s="8">
        <v>42118</v>
      </c>
      <c r="B1137">
        <v>195.3</v>
      </c>
    </row>
    <row r="1138" spans="1:2" x14ac:dyDescent="0.3">
      <c r="A1138" s="8">
        <v>42117</v>
      </c>
      <c r="B1138">
        <v>118.2</v>
      </c>
    </row>
    <row r="1139" spans="1:2" x14ac:dyDescent="0.3">
      <c r="A1139" s="8">
        <v>42116</v>
      </c>
      <c r="B1139">
        <v>-9</v>
      </c>
    </row>
    <row r="1140" spans="1:2" x14ac:dyDescent="0.3">
      <c r="A1140" s="8">
        <v>42115</v>
      </c>
      <c r="B1140">
        <v>-47.6</v>
      </c>
    </row>
    <row r="1141" spans="1:2" x14ac:dyDescent="0.3">
      <c r="A1141" s="8">
        <v>42114</v>
      </c>
      <c r="B1141">
        <v>-83.5</v>
      </c>
    </row>
    <row r="1142" spans="1:2" x14ac:dyDescent="0.3">
      <c r="A1142" s="8">
        <v>42111</v>
      </c>
      <c r="B1142">
        <v>-95.5</v>
      </c>
    </row>
    <row r="1143" spans="1:2" x14ac:dyDescent="0.3">
      <c r="A1143" s="8">
        <v>42110</v>
      </c>
      <c r="B1143">
        <v>-66.8</v>
      </c>
    </row>
    <row r="1144" spans="1:2" x14ac:dyDescent="0.3">
      <c r="A1144" s="8">
        <v>42109</v>
      </c>
      <c r="B1144">
        <v>442</v>
      </c>
    </row>
    <row r="1145" spans="1:2" x14ac:dyDescent="0.3">
      <c r="A1145" s="8">
        <v>42108</v>
      </c>
      <c r="B1145">
        <v>-8.1</v>
      </c>
    </row>
    <row r="1146" spans="1:2" x14ac:dyDescent="0.3">
      <c r="A1146" s="8">
        <v>42107</v>
      </c>
      <c r="B1146">
        <v>12.3</v>
      </c>
    </row>
    <row r="1147" spans="1:2" x14ac:dyDescent="0.3">
      <c r="A1147" s="8">
        <v>42104</v>
      </c>
      <c r="B1147">
        <v>247.7</v>
      </c>
    </row>
    <row r="1148" spans="1:2" x14ac:dyDescent="0.3">
      <c r="A1148" s="8">
        <v>42103</v>
      </c>
      <c r="B1148">
        <v>146.19999999999999</v>
      </c>
    </row>
    <row r="1149" spans="1:2" x14ac:dyDescent="0.3">
      <c r="A1149" s="8">
        <v>42102</v>
      </c>
      <c r="B1149">
        <v>61.8</v>
      </c>
    </row>
    <row r="1150" spans="1:2" x14ac:dyDescent="0.3">
      <c r="A1150" s="8">
        <v>42101</v>
      </c>
      <c r="B1150">
        <v>99.2</v>
      </c>
    </row>
    <row r="1151" spans="1:2" x14ac:dyDescent="0.3">
      <c r="A1151" s="8">
        <v>42100</v>
      </c>
      <c r="B1151">
        <v>121.4</v>
      </c>
    </row>
    <row r="1152" spans="1:2" x14ac:dyDescent="0.3">
      <c r="A1152" s="8">
        <v>42097</v>
      </c>
      <c r="B1152">
        <v>131.6</v>
      </c>
    </row>
    <row r="1153" spans="1:2" x14ac:dyDescent="0.3">
      <c r="A1153" s="8">
        <v>42096</v>
      </c>
      <c r="B1153">
        <v>116.8</v>
      </c>
    </row>
    <row r="1154" spans="1:2" x14ac:dyDescent="0.3">
      <c r="A1154" s="8">
        <v>42095</v>
      </c>
      <c r="B1154">
        <v>-122</v>
      </c>
    </row>
    <row r="1155" spans="1:2" x14ac:dyDescent="0.3">
      <c r="A1155" s="8">
        <v>42094</v>
      </c>
      <c r="B1155">
        <v>60.3</v>
      </c>
    </row>
    <row r="1156" spans="1:2" x14ac:dyDescent="0.3">
      <c r="A1156" s="8">
        <v>42093</v>
      </c>
      <c r="B1156">
        <v>-130.1</v>
      </c>
    </row>
    <row r="1157" spans="1:2" x14ac:dyDescent="0.3">
      <c r="A1157" s="8">
        <v>42090</v>
      </c>
      <c r="B1157">
        <v>-144.19999999999999</v>
      </c>
    </row>
    <row r="1158" spans="1:2" x14ac:dyDescent="0.3">
      <c r="A1158" s="8">
        <v>42089</v>
      </c>
      <c r="B1158">
        <v>-249.6</v>
      </c>
    </row>
    <row r="1159" spans="1:2" x14ac:dyDescent="0.3">
      <c r="A1159" s="8">
        <v>42088</v>
      </c>
      <c r="B1159">
        <v>140.80000000000001</v>
      </c>
    </row>
    <row r="1160" spans="1:2" x14ac:dyDescent="0.3">
      <c r="A1160" s="8">
        <v>42087</v>
      </c>
      <c r="B1160">
        <v>35.4</v>
      </c>
    </row>
    <row r="1161" spans="1:2" x14ac:dyDescent="0.3">
      <c r="A1161" s="8">
        <v>42086</v>
      </c>
      <c r="B1161">
        <v>3.2</v>
      </c>
    </row>
    <row r="1162" spans="1:2" x14ac:dyDescent="0.3">
      <c r="A1162" s="8">
        <v>42083</v>
      </c>
      <c r="B1162">
        <v>-59.5</v>
      </c>
    </row>
    <row r="1163" spans="1:2" x14ac:dyDescent="0.3">
      <c r="A1163" s="8">
        <v>42082</v>
      </c>
      <c r="B1163">
        <v>-108.9</v>
      </c>
    </row>
    <row r="1164" spans="1:2" x14ac:dyDescent="0.3">
      <c r="A1164" s="8">
        <v>42081</v>
      </c>
      <c r="B1164">
        <v>83.3</v>
      </c>
    </row>
    <row r="1165" spans="1:2" x14ac:dyDescent="0.3">
      <c r="A1165" s="8">
        <v>42080</v>
      </c>
      <c r="B1165">
        <v>-44.8</v>
      </c>
    </row>
    <row r="1166" spans="1:2" x14ac:dyDescent="0.3">
      <c r="A1166" s="8">
        <v>42079</v>
      </c>
      <c r="B1166">
        <v>58.1</v>
      </c>
    </row>
    <row r="1167" spans="1:2" x14ac:dyDescent="0.3">
      <c r="A1167" s="8">
        <v>42076</v>
      </c>
      <c r="B1167">
        <v>241.3</v>
      </c>
    </row>
    <row r="1168" spans="1:2" x14ac:dyDescent="0.3">
      <c r="A1168" s="8">
        <v>42075</v>
      </c>
      <c r="B1168">
        <v>86</v>
      </c>
    </row>
    <row r="1169" spans="1:2" x14ac:dyDescent="0.3">
      <c r="A1169" s="8">
        <v>42074</v>
      </c>
      <c r="B1169">
        <v>96.5</v>
      </c>
    </row>
    <row r="1170" spans="1:2" x14ac:dyDescent="0.3">
      <c r="A1170" s="8">
        <v>42073</v>
      </c>
      <c r="B1170">
        <v>-77.400000000000006</v>
      </c>
    </row>
    <row r="1171" spans="1:2" x14ac:dyDescent="0.3">
      <c r="A1171" s="8">
        <v>42069</v>
      </c>
      <c r="B1171">
        <v>-68.900000000000006</v>
      </c>
    </row>
    <row r="1172" spans="1:2" x14ac:dyDescent="0.3">
      <c r="A1172" s="8">
        <v>42068</v>
      </c>
      <c r="B1172">
        <v>39.6</v>
      </c>
    </row>
    <row r="1173" spans="1:2" x14ac:dyDescent="0.3">
      <c r="A1173" s="8">
        <v>42067</v>
      </c>
      <c r="B1173">
        <v>-215.4</v>
      </c>
    </row>
    <row r="1174" spans="1:2" x14ac:dyDescent="0.3">
      <c r="A1174" s="8">
        <v>42066</v>
      </c>
      <c r="B1174">
        <v>53.7</v>
      </c>
    </row>
    <row r="1175" spans="1:2" x14ac:dyDescent="0.3">
      <c r="A1175" s="8">
        <v>42065</v>
      </c>
      <c r="B1175">
        <v>49.5</v>
      </c>
    </row>
    <row r="1176" spans="1:2" x14ac:dyDescent="0.3">
      <c r="A1176" s="8">
        <v>42062</v>
      </c>
      <c r="B1176">
        <v>1.1000000000000001</v>
      </c>
    </row>
    <row r="1177" spans="1:2" x14ac:dyDescent="0.3">
      <c r="A1177" s="8">
        <v>42061</v>
      </c>
      <c r="B1177">
        <v>-53.9</v>
      </c>
    </row>
    <row r="1178" spans="1:2" x14ac:dyDescent="0.3">
      <c r="A1178" s="8">
        <v>42060</v>
      </c>
      <c r="B1178">
        <v>9.3000000000000007</v>
      </c>
    </row>
    <row r="1179" spans="1:2" x14ac:dyDescent="0.3">
      <c r="A1179" s="8">
        <v>42059</v>
      </c>
      <c r="B1179">
        <v>34.299999999999997</v>
      </c>
    </row>
    <row r="1180" spans="1:2" x14ac:dyDescent="0.3">
      <c r="A1180" s="8">
        <v>42055</v>
      </c>
      <c r="B1180">
        <v>63.6</v>
      </c>
    </row>
    <row r="1181" spans="1:2" x14ac:dyDescent="0.3">
      <c r="A1181" s="8">
        <v>42054</v>
      </c>
      <c r="B1181">
        <v>88.7</v>
      </c>
    </row>
    <row r="1182" spans="1:2" x14ac:dyDescent="0.3">
      <c r="A1182" s="8">
        <v>42053</v>
      </c>
      <c r="B1182">
        <v>94.7</v>
      </c>
    </row>
    <row r="1183" spans="1:2" x14ac:dyDescent="0.3">
      <c r="A1183" s="8">
        <v>42052</v>
      </c>
      <c r="B1183">
        <v>35</v>
      </c>
    </row>
    <row r="1184" spans="1:2" x14ac:dyDescent="0.3">
      <c r="A1184" s="8">
        <v>42051</v>
      </c>
      <c r="B1184">
        <v>25.4</v>
      </c>
    </row>
    <row r="1185" spans="1:2" x14ac:dyDescent="0.3">
      <c r="A1185" s="8">
        <v>42048</v>
      </c>
      <c r="B1185">
        <v>-33.9</v>
      </c>
    </row>
    <row r="1186" spans="1:2" x14ac:dyDescent="0.3">
      <c r="A1186" s="8">
        <v>42047</v>
      </c>
      <c r="B1186">
        <v>23.7</v>
      </c>
    </row>
    <row r="1187" spans="1:2" x14ac:dyDescent="0.3">
      <c r="A1187" s="8">
        <v>42046</v>
      </c>
      <c r="B1187">
        <v>108.1</v>
      </c>
    </row>
    <row r="1188" spans="1:2" x14ac:dyDescent="0.3">
      <c r="A1188" s="8">
        <v>42045</v>
      </c>
      <c r="B1188">
        <v>-154.4</v>
      </c>
    </row>
    <row r="1189" spans="1:2" x14ac:dyDescent="0.3">
      <c r="A1189" s="8">
        <v>42044</v>
      </c>
      <c r="B1189">
        <v>481</v>
      </c>
    </row>
    <row r="1190" spans="1:2" x14ac:dyDescent="0.3">
      <c r="A1190" s="8">
        <v>42041</v>
      </c>
      <c r="B1190">
        <v>297.89999999999998</v>
      </c>
    </row>
    <row r="1191" spans="1:2" x14ac:dyDescent="0.3">
      <c r="A1191" s="8">
        <v>42040</v>
      </c>
      <c r="B1191">
        <v>62</v>
      </c>
    </row>
    <row r="1192" spans="1:2" x14ac:dyDescent="0.3">
      <c r="A1192" s="8">
        <v>42039</v>
      </c>
      <c r="B1192">
        <v>-12.8</v>
      </c>
    </row>
    <row r="1193" spans="1:2" x14ac:dyDescent="0.3">
      <c r="A1193" s="8">
        <v>42038</v>
      </c>
      <c r="B1193">
        <v>580.20000000000005</v>
      </c>
    </row>
    <row r="1194" spans="1:2" x14ac:dyDescent="0.3">
      <c r="A1194" s="8">
        <v>42037</v>
      </c>
      <c r="B1194">
        <v>319.89999999999998</v>
      </c>
    </row>
    <row r="1195" spans="1:2" x14ac:dyDescent="0.3">
      <c r="A1195" s="8">
        <v>42034</v>
      </c>
      <c r="B1195">
        <v>484.4</v>
      </c>
    </row>
    <row r="1196" spans="1:2" x14ac:dyDescent="0.3">
      <c r="A1196" s="8">
        <v>42033</v>
      </c>
      <c r="B1196">
        <v>287.7</v>
      </c>
    </row>
    <row r="1197" spans="1:2" x14ac:dyDescent="0.3">
      <c r="A1197" s="8">
        <v>42032</v>
      </c>
      <c r="B1197">
        <v>-154.6</v>
      </c>
    </row>
    <row r="1198" spans="1:2" x14ac:dyDescent="0.3">
      <c r="A1198" s="8">
        <v>42031</v>
      </c>
      <c r="B1198">
        <v>10</v>
      </c>
    </row>
    <row r="1199" spans="1:2" x14ac:dyDescent="0.3">
      <c r="A1199" s="8">
        <v>42030</v>
      </c>
      <c r="B1199">
        <v>198.4</v>
      </c>
    </row>
    <row r="1200" spans="1:2" x14ac:dyDescent="0.3">
      <c r="A1200" s="8">
        <v>42027</v>
      </c>
      <c r="B1200">
        <v>166.8</v>
      </c>
    </row>
    <row r="1201" spans="1:2" x14ac:dyDescent="0.3">
      <c r="A1201" s="8">
        <v>42026</v>
      </c>
      <c r="B1201">
        <v>248.3</v>
      </c>
    </row>
    <row r="1202" spans="1:2" x14ac:dyDescent="0.3">
      <c r="A1202" s="8">
        <v>42025</v>
      </c>
      <c r="B1202">
        <v>140</v>
      </c>
    </row>
    <row r="1203" spans="1:2" x14ac:dyDescent="0.3">
      <c r="A1203" s="8">
        <v>42024</v>
      </c>
      <c r="B1203">
        <v>302.7</v>
      </c>
    </row>
    <row r="1204" spans="1:2" x14ac:dyDescent="0.3">
      <c r="A1204" s="8">
        <v>42023</v>
      </c>
      <c r="B1204">
        <v>288.10000000000002</v>
      </c>
    </row>
    <row r="1205" spans="1:2" x14ac:dyDescent="0.3">
      <c r="A1205" s="8">
        <v>42020</v>
      </c>
      <c r="B1205">
        <v>341</v>
      </c>
    </row>
    <row r="1206" spans="1:2" x14ac:dyDescent="0.3">
      <c r="A1206" s="8">
        <v>42019</v>
      </c>
      <c r="B1206">
        <v>500.4</v>
      </c>
    </row>
    <row r="1207" spans="1:2" x14ac:dyDescent="0.3">
      <c r="A1207" s="8">
        <v>42018</v>
      </c>
      <c r="B1207">
        <v>353.7</v>
      </c>
    </row>
    <row r="1208" spans="1:2" x14ac:dyDescent="0.3">
      <c r="A1208" s="8">
        <v>42017</v>
      </c>
      <c r="B1208">
        <v>359.3</v>
      </c>
    </row>
    <row r="1209" spans="1:2" x14ac:dyDescent="0.3">
      <c r="A1209" s="8">
        <v>42016</v>
      </c>
      <c r="B1209">
        <v>446.2</v>
      </c>
    </row>
    <row r="1210" spans="1:2" x14ac:dyDescent="0.3">
      <c r="A1210" s="8">
        <v>42004</v>
      </c>
      <c r="B1210">
        <v>445.3</v>
      </c>
    </row>
    <row r="1211" spans="1:2" x14ac:dyDescent="0.3">
      <c r="A1211" s="8">
        <v>42003</v>
      </c>
      <c r="B1211">
        <v>-2899.9</v>
      </c>
    </row>
    <row r="1212" spans="1:2" x14ac:dyDescent="0.3">
      <c r="A1212" s="8">
        <v>42002</v>
      </c>
      <c r="B1212">
        <v>120.5</v>
      </c>
    </row>
    <row r="1213" spans="1:2" x14ac:dyDescent="0.3">
      <c r="A1213" s="8">
        <v>41999</v>
      </c>
      <c r="B1213">
        <v>203.9</v>
      </c>
    </row>
    <row r="1214" spans="1:2" x14ac:dyDescent="0.3">
      <c r="A1214" s="8">
        <v>41998</v>
      </c>
      <c r="B1214">
        <v>188.5</v>
      </c>
    </row>
    <row r="1215" spans="1:2" x14ac:dyDescent="0.3">
      <c r="A1215" s="8">
        <v>41997</v>
      </c>
      <c r="B1215">
        <v>-124.1</v>
      </c>
    </row>
    <row r="1216" spans="1:2" x14ac:dyDescent="0.3">
      <c r="A1216" s="8">
        <v>41996</v>
      </c>
      <c r="B1216">
        <v>-401.9</v>
      </c>
    </row>
    <row r="1217" spans="1:2" x14ac:dyDescent="0.3">
      <c r="A1217" s="8">
        <v>41995</v>
      </c>
      <c r="B1217">
        <v>-610.4</v>
      </c>
    </row>
    <row r="1218" spans="1:2" x14ac:dyDescent="0.3">
      <c r="A1218" s="8">
        <v>41992</v>
      </c>
      <c r="B1218">
        <v>-376.9</v>
      </c>
    </row>
    <row r="1219" spans="1:2" x14ac:dyDescent="0.3">
      <c r="A1219" s="8">
        <v>41991</v>
      </c>
      <c r="B1219">
        <v>-237.7</v>
      </c>
    </row>
    <row r="1220" spans="1:2" x14ac:dyDescent="0.3">
      <c r="A1220" s="8">
        <v>41990</v>
      </c>
      <c r="B1220">
        <v>-516.6</v>
      </c>
    </row>
    <row r="1221" spans="1:2" x14ac:dyDescent="0.3">
      <c r="A1221" s="8">
        <v>41989</v>
      </c>
      <c r="B1221">
        <v>-243</v>
      </c>
    </row>
    <row r="1222" spans="1:2" x14ac:dyDescent="0.3">
      <c r="A1222" s="8">
        <v>41988</v>
      </c>
      <c r="B1222">
        <v>-204.9</v>
      </c>
    </row>
    <row r="1223" spans="1:2" x14ac:dyDescent="0.3">
      <c r="A1223" s="8">
        <v>41985</v>
      </c>
      <c r="B1223">
        <v>-529.1</v>
      </c>
    </row>
    <row r="1224" spans="1:2" x14ac:dyDescent="0.3">
      <c r="A1224" s="8">
        <v>41984</v>
      </c>
      <c r="B1224">
        <v>-204.3</v>
      </c>
    </row>
    <row r="1225" spans="1:2" x14ac:dyDescent="0.3">
      <c r="A1225" s="8">
        <v>41983</v>
      </c>
      <c r="B1225">
        <v>609.4</v>
      </c>
    </row>
    <row r="1226" spans="1:2" x14ac:dyDescent="0.3">
      <c r="A1226" s="8">
        <v>41982</v>
      </c>
      <c r="B1226">
        <v>-17.5</v>
      </c>
    </row>
    <row r="1227" spans="1:2" x14ac:dyDescent="0.3">
      <c r="A1227" s="8">
        <v>41981</v>
      </c>
      <c r="B1227">
        <v>-158.6</v>
      </c>
    </row>
    <row r="1228" spans="1:2" x14ac:dyDescent="0.3">
      <c r="A1228" s="8">
        <v>41978</v>
      </c>
      <c r="B1228">
        <v>186.1</v>
      </c>
    </row>
    <row r="1229" spans="1:2" x14ac:dyDescent="0.3">
      <c r="A1229" s="8">
        <v>41977</v>
      </c>
      <c r="B1229">
        <v>136.30000000000001</v>
      </c>
    </row>
    <row r="1230" spans="1:2" x14ac:dyDescent="0.3">
      <c r="A1230" s="8">
        <v>41976</v>
      </c>
      <c r="B1230">
        <v>-175.6</v>
      </c>
    </row>
    <row r="1231" spans="1:2" x14ac:dyDescent="0.3">
      <c r="A1231" s="8">
        <v>41975</v>
      </c>
      <c r="B1231">
        <v>-265.39999999999998</v>
      </c>
    </row>
    <row r="1232" spans="1:2" x14ac:dyDescent="0.3">
      <c r="A1232" s="8">
        <v>41974</v>
      </c>
      <c r="B1232">
        <v>-381.7</v>
      </c>
    </row>
    <row r="1233" spans="1:2" x14ac:dyDescent="0.3">
      <c r="A1233" s="8">
        <v>41971</v>
      </c>
      <c r="B1233">
        <v>-396.2</v>
      </c>
    </row>
    <row r="1234" spans="1:2" x14ac:dyDescent="0.3">
      <c r="A1234" s="8">
        <v>41970</v>
      </c>
      <c r="B1234">
        <v>-395.8</v>
      </c>
    </row>
    <row r="1235" spans="1:2" x14ac:dyDescent="0.3">
      <c r="A1235" s="8">
        <v>41969</v>
      </c>
      <c r="B1235">
        <v>-418.3</v>
      </c>
    </row>
    <row r="1236" spans="1:2" x14ac:dyDescent="0.3">
      <c r="A1236" s="8">
        <v>41968</v>
      </c>
      <c r="B1236">
        <v>-333.7</v>
      </c>
    </row>
    <row r="1237" spans="1:2" x14ac:dyDescent="0.3">
      <c r="A1237" s="8">
        <v>41967</v>
      </c>
      <c r="B1237">
        <v>-205.4</v>
      </c>
    </row>
    <row r="1238" spans="1:2" x14ac:dyDescent="0.3">
      <c r="A1238" s="8">
        <v>41964</v>
      </c>
      <c r="B1238">
        <v>-128.30000000000001</v>
      </c>
    </row>
    <row r="1239" spans="1:2" x14ac:dyDescent="0.3">
      <c r="A1239" s="8">
        <v>41963</v>
      </c>
      <c r="B1239">
        <v>-150.5</v>
      </c>
    </row>
    <row r="1240" spans="1:2" x14ac:dyDescent="0.3">
      <c r="A1240" s="8">
        <v>41962</v>
      </c>
      <c r="B1240">
        <v>-69.2</v>
      </c>
    </row>
    <row r="1241" spans="1:2" x14ac:dyDescent="0.3">
      <c r="A1241" s="8">
        <v>41961</v>
      </c>
      <c r="B1241">
        <v>-46.8</v>
      </c>
    </row>
    <row r="1242" spans="1:2" x14ac:dyDescent="0.3">
      <c r="A1242" s="8">
        <v>41960</v>
      </c>
      <c r="B1242">
        <v>-4.3</v>
      </c>
    </row>
    <row r="1243" spans="1:2" x14ac:dyDescent="0.3">
      <c r="A1243" s="8">
        <v>41957</v>
      </c>
      <c r="B1243">
        <v>5.7</v>
      </c>
    </row>
    <row r="1244" spans="1:2" x14ac:dyDescent="0.3">
      <c r="A1244" s="8">
        <v>41956</v>
      </c>
      <c r="B1244">
        <v>-9.9</v>
      </c>
    </row>
    <row r="1245" spans="1:2" x14ac:dyDescent="0.3">
      <c r="A1245" s="8">
        <v>41955</v>
      </c>
      <c r="B1245">
        <v>-198.3</v>
      </c>
    </row>
    <row r="1246" spans="1:2" x14ac:dyDescent="0.3">
      <c r="A1246" s="8">
        <v>41954</v>
      </c>
      <c r="B1246">
        <v>-126.4</v>
      </c>
    </row>
    <row r="1247" spans="1:2" x14ac:dyDescent="0.3">
      <c r="A1247" s="8">
        <v>41953</v>
      </c>
      <c r="B1247">
        <v>6.1</v>
      </c>
    </row>
    <row r="1248" spans="1:2" x14ac:dyDescent="0.3">
      <c r="A1248" s="8">
        <v>41950</v>
      </c>
      <c r="B1248">
        <v>-137.5</v>
      </c>
    </row>
    <row r="1249" spans="1:2" x14ac:dyDescent="0.3">
      <c r="A1249" s="8">
        <v>41949</v>
      </c>
      <c r="B1249">
        <v>-323</v>
      </c>
    </row>
    <row r="1250" spans="1:2" x14ac:dyDescent="0.3">
      <c r="A1250" s="8">
        <v>41948</v>
      </c>
      <c r="B1250">
        <v>-184</v>
      </c>
    </row>
    <row r="1251" spans="1:2" x14ac:dyDescent="0.3">
      <c r="A1251" s="8">
        <v>41943</v>
      </c>
      <c r="B1251">
        <v>-200.4</v>
      </c>
    </row>
    <row r="1252" spans="1:2" x14ac:dyDescent="0.3">
      <c r="A1252" s="8">
        <v>41942</v>
      </c>
      <c r="B1252">
        <v>-164.5</v>
      </c>
    </row>
    <row r="1253" spans="1:2" x14ac:dyDescent="0.3">
      <c r="A1253" s="8">
        <v>41941</v>
      </c>
      <c r="B1253">
        <v>-95.8</v>
      </c>
    </row>
    <row r="1254" spans="1:2" x14ac:dyDescent="0.3">
      <c r="A1254" s="8">
        <v>41940</v>
      </c>
      <c r="B1254">
        <v>-86.8</v>
      </c>
    </row>
    <row r="1255" spans="1:2" x14ac:dyDescent="0.3">
      <c r="A1255" s="8">
        <v>41939</v>
      </c>
      <c r="B1255">
        <v>-46.9</v>
      </c>
    </row>
    <row r="1256" spans="1:2" x14ac:dyDescent="0.3">
      <c r="A1256" s="8">
        <v>41936</v>
      </c>
      <c r="B1256">
        <v>-56.9</v>
      </c>
    </row>
    <row r="1257" spans="1:2" x14ac:dyDescent="0.3">
      <c r="A1257" s="8">
        <v>41935</v>
      </c>
      <c r="B1257">
        <v>59.6</v>
      </c>
    </row>
    <row r="1258" spans="1:2" x14ac:dyDescent="0.3">
      <c r="A1258" s="8">
        <v>41934</v>
      </c>
      <c r="B1258">
        <v>105.2</v>
      </c>
    </row>
    <row r="1259" spans="1:2" x14ac:dyDescent="0.3">
      <c r="A1259" s="8">
        <v>41933</v>
      </c>
      <c r="B1259">
        <v>-29.2</v>
      </c>
    </row>
    <row r="1260" spans="1:2" x14ac:dyDescent="0.3">
      <c r="A1260" s="8">
        <v>41932</v>
      </c>
      <c r="B1260">
        <v>-314.89999999999998</v>
      </c>
    </row>
    <row r="1261" spans="1:2" x14ac:dyDescent="0.3">
      <c r="A1261" s="8">
        <v>41929</v>
      </c>
      <c r="B1261">
        <v>-166.2</v>
      </c>
    </row>
    <row r="1262" spans="1:2" x14ac:dyDescent="0.3">
      <c r="A1262" s="8">
        <v>41928</v>
      </c>
      <c r="B1262">
        <v>-82</v>
      </c>
    </row>
    <row r="1263" spans="1:2" x14ac:dyDescent="0.3">
      <c r="A1263" s="8">
        <v>41927</v>
      </c>
      <c r="B1263">
        <v>200.8</v>
      </c>
    </row>
    <row r="1264" spans="1:2" x14ac:dyDescent="0.3">
      <c r="A1264" s="8">
        <v>41926</v>
      </c>
      <c r="B1264">
        <v>-0.3</v>
      </c>
    </row>
    <row r="1265" spans="1:2" x14ac:dyDescent="0.3">
      <c r="A1265" s="8">
        <v>41925</v>
      </c>
      <c r="B1265">
        <v>14.9</v>
      </c>
    </row>
    <row r="1266" spans="1:2" x14ac:dyDescent="0.3">
      <c r="A1266" s="8">
        <v>41922</v>
      </c>
      <c r="B1266">
        <v>134.30000000000001</v>
      </c>
    </row>
    <row r="1267" spans="1:2" x14ac:dyDescent="0.3">
      <c r="A1267" s="8">
        <v>41921</v>
      </c>
      <c r="B1267">
        <v>198.1</v>
      </c>
    </row>
    <row r="1268" spans="1:2" x14ac:dyDescent="0.3">
      <c r="A1268" s="8">
        <v>41920</v>
      </c>
      <c r="B1268">
        <v>421.4</v>
      </c>
    </row>
    <row r="1269" spans="1:2" x14ac:dyDescent="0.3">
      <c r="A1269" s="8">
        <v>41919</v>
      </c>
      <c r="B1269">
        <v>303.39999999999998</v>
      </c>
    </row>
    <row r="1270" spans="1:2" x14ac:dyDescent="0.3">
      <c r="A1270" s="8">
        <v>41918</v>
      </c>
      <c r="B1270">
        <v>363.1</v>
      </c>
    </row>
    <row r="1271" spans="1:2" x14ac:dyDescent="0.3">
      <c r="A1271" s="8">
        <v>41915</v>
      </c>
      <c r="B1271">
        <v>224.2</v>
      </c>
    </row>
    <row r="1272" spans="1:2" x14ac:dyDescent="0.3">
      <c r="A1272" s="8">
        <v>41914</v>
      </c>
      <c r="B1272">
        <v>100.6</v>
      </c>
    </row>
    <row r="1273" spans="1:2" x14ac:dyDescent="0.3">
      <c r="A1273" s="8">
        <v>41913</v>
      </c>
      <c r="B1273">
        <v>-504</v>
      </c>
    </row>
    <row r="1274" spans="1:2" x14ac:dyDescent="0.3">
      <c r="A1274" s="8">
        <v>41912</v>
      </c>
      <c r="B1274">
        <v>-129.19999999999999</v>
      </c>
    </row>
    <row r="1275" spans="1:2" x14ac:dyDescent="0.3">
      <c r="A1275" s="8">
        <v>41911</v>
      </c>
      <c r="B1275">
        <v>-26.4</v>
      </c>
    </row>
    <row r="1276" spans="1:2" x14ac:dyDescent="0.3">
      <c r="A1276" s="8">
        <v>41908</v>
      </c>
      <c r="B1276">
        <v>34.6</v>
      </c>
    </row>
    <row r="1277" spans="1:2" x14ac:dyDescent="0.3">
      <c r="A1277" s="8">
        <v>41907</v>
      </c>
      <c r="B1277">
        <v>2.2000000000000002</v>
      </c>
    </row>
    <row r="1278" spans="1:2" x14ac:dyDescent="0.3">
      <c r="A1278" s="8">
        <v>41906</v>
      </c>
      <c r="B1278">
        <v>152.30000000000001</v>
      </c>
    </row>
    <row r="1279" spans="1:2" x14ac:dyDescent="0.3">
      <c r="A1279" s="8">
        <v>41905</v>
      </c>
      <c r="B1279">
        <v>36.1</v>
      </c>
    </row>
    <row r="1280" spans="1:2" x14ac:dyDescent="0.3">
      <c r="A1280" s="8">
        <v>41904</v>
      </c>
      <c r="B1280">
        <v>-26.2</v>
      </c>
    </row>
    <row r="1281" spans="1:2" x14ac:dyDescent="0.3">
      <c r="A1281" s="8">
        <v>41901</v>
      </c>
      <c r="B1281">
        <v>4.9000000000000004</v>
      </c>
    </row>
    <row r="1282" spans="1:2" x14ac:dyDescent="0.3">
      <c r="A1282" s="8">
        <v>41900</v>
      </c>
      <c r="B1282">
        <v>-60.6</v>
      </c>
    </row>
    <row r="1283" spans="1:2" x14ac:dyDescent="0.3">
      <c r="A1283" s="8">
        <v>41899</v>
      </c>
      <c r="B1283">
        <v>8.6999999999999993</v>
      </c>
    </row>
    <row r="1284" spans="1:2" x14ac:dyDescent="0.3">
      <c r="A1284" s="8">
        <v>41898</v>
      </c>
      <c r="B1284">
        <v>98.2</v>
      </c>
    </row>
    <row r="1285" spans="1:2" x14ac:dyDescent="0.3">
      <c r="A1285" s="8">
        <v>41897</v>
      </c>
      <c r="B1285">
        <v>108.9</v>
      </c>
    </row>
    <row r="1286" spans="1:2" x14ac:dyDescent="0.3">
      <c r="A1286" s="8">
        <v>41894</v>
      </c>
      <c r="B1286">
        <v>130.9</v>
      </c>
    </row>
    <row r="1287" spans="1:2" x14ac:dyDescent="0.3">
      <c r="A1287" s="8">
        <v>41893</v>
      </c>
      <c r="B1287">
        <v>177</v>
      </c>
    </row>
    <row r="1288" spans="1:2" x14ac:dyDescent="0.3">
      <c r="A1288" s="8">
        <v>41892</v>
      </c>
      <c r="B1288">
        <v>444</v>
      </c>
    </row>
    <row r="1289" spans="1:2" x14ac:dyDescent="0.3">
      <c r="A1289" s="8">
        <v>41891</v>
      </c>
      <c r="B1289">
        <v>29.9</v>
      </c>
    </row>
    <row r="1290" spans="1:2" x14ac:dyDescent="0.3">
      <c r="A1290" s="8">
        <v>41890</v>
      </c>
      <c r="B1290">
        <v>282.8</v>
      </c>
    </row>
    <row r="1291" spans="1:2" x14ac:dyDescent="0.3">
      <c r="A1291" s="8">
        <v>41887</v>
      </c>
      <c r="B1291">
        <v>277.60000000000002</v>
      </c>
    </row>
    <row r="1292" spans="1:2" x14ac:dyDescent="0.3">
      <c r="A1292" s="8">
        <v>41886</v>
      </c>
      <c r="B1292">
        <v>208.5</v>
      </c>
    </row>
    <row r="1293" spans="1:2" x14ac:dyDescent="0.3">
      <c r="A1293" s="8">
        <v>41885</v>
      </c>
      <c r="B1293">
        <v>-147.6</v>
      </c>
    </row>
    <row r="1294" spans="1:2" x14ac:dyDescent="0.3">
      <c r="A1294" s="8">
        <v>41884</v>
      </c>
      <c r="B1294">
        <v>96.9</v>
      </c>
    </row>
    <row r="1295" spans="1:2" x14ac:dyDescent="0.3">
      <c r="A1295" s="8">
        <v>41883</v>
      </c>
      <c r="B1295">
        <v>97.9</v>
      </c>
    </row>
    <row r="1296" spans="1:2" x14ac:dyDescent="0.3">
      <c r="A1296" s="8">
        <v>41880</v>
      </c>
      <c r="B1296">
        <v>92.9</v>
      </c>
    </row>
    <row r="1297" spans="1:2" x14ac:dyDescent="0.3">
      <c r="A1297" s="8">
        <v>41879</v>
      </c>
      <c r="B1297">
        <v>82.6</v>
      </c>
    </row>
    <row r="1298" spans="1:2" x14ac:dyDescent="0.3">
      <c r="A1298" s="8">
        <v>41878</v>
      </c>
      <c r="B1298">
        <v>-111.2</v>
      </c>
    </row>
    <row r="1299" spans="1:2" x14ac:dyDescent="0.3">
      <c r="A1299" s="8">
        <v>41877</v>
      </c>
      <c r="B1299">
        <v>60.8</v>
      </c>
    </row>
    <row r="1300" spans="1:2" x14ac:dyDescent="0.3">
      <c r="A1300" s="8">
        <v>41876</v>
      </c>
      <c r="B1300">
        <v>70.400000000000006</v>
      </c>
    </row>
    <row r="1301" spans="1:2" x14ac:dyDescent="0.3">
      <c r="A1301" s="8">
        <v>41873</v>
      </c>
      <c r="B1301">
        <v>74.7</v>
      </c>
    </row>
    <row r="1302" spans="1:2" x14ac:dyDescent="0.3">
      <c r="A1302" s="8">
        <v>41872</v>
      </c>
      <c r="B1302">
        <v>46.2</v>
      </c>
    </row>
    <row r="1303" spans="1:2" x14ac:dyDescent="0.3">
      <c r="A1303" s="8">
        <v>41871</v>
      </c>
      <c r="B1303">
        <v>159.80000000000001</v>
      </c>
    </row>
    <row r="1304" spans="1:2" x14ac:dyDescent="0.3">
      <c r="A1304" s="8">
        <v>41870</v>
      </c>
      <c r="B1304">
        <v>-62.9</v>
      </c>
    </row>
    <row r="1305" spans="1:2" x14ac:dyDescent="0.3">
      <c r="A1305" s="8">
        <v>41869</v>
      </c>
      <c r="B1305">
        <v>72.5</v>
      </c>
    </row>
    <row r="1306" spans="1:2" x14ac:dyDescent="0.3">
      <c r="A1306" s="8">
        <v>41866</v>
      </c>
      <c r="B1306">
        <v>79.5</v>
      </c>
    </row>
    <row r="1307" spans="1:2" x14ac:dyDescent="0.3">
      <c r="A1307" s="8">
        <v>41865</v>
      </c>
      <c r="B1307">
        <v>22.7</v>
      </c>
    </row>
    <row r="1308" spans="1:2" x14ac:dyDescent="0.3">
      <c r="A1308" s="8">
        <v>41864</v>
      </c>
      <c r="B1308">
        <v>275.3</v>
      </c>
    </row>
    <row r="1309" spans="1:2" x14ac:dyDescent="0.3">
      <c r="A1309" s="8">
        <v>41863</v>
      </c>
      <c r="B1309">
        <v>68.099999999999994</v>
      </c>
    </row>
    <row r="1310" spans="1:2" x14ac:dyDescent="0.3">
      <c r="A1310" s="8">
        <v>41862</v>
      </c>
      <c r="B1310">
        <v>265.10000000000002</v>
      </c>
    </row>
    <row r="1311" spans="1:2" x14ac:dyDescent="0.3">
      <c r="A1311" s="8">
        <v>41859</v>
      </c>
      <c r="B1311">
        <v>368.3</v>
      </c>
    </row>
    <row r="1312" spans="1:2" x14ac:dyDescent="0.3">
      <c r="A1312" s="8">
        <v>41858</v>
      </c>
      <c r="B1312">
        <v>145.80000000000001</v>
      </c>
    </row>
    <row r="1313" spans="1:2" x14ac:dyDescent="0.3">
      <c r="A1313" s="8">
        <v>41857</v>
      </c>
      <c r="B1313">
        <v>59.7</v>
      </c>
    </row>
    <row r="1314" spans="1:2" x14ac:dyDescent="0.3">
      <c r="A1314" s="8">
        <v>41856</v>
      </c>
      <c r="B1314">
        <v>73.099999999999994</v>
      </c>
    </row>
    <row r="1315" spans="1:2" x14ac:dyDescent="0.3">
      <c r="A1315" s="8">
        <v>41855</v>
      </c>
      <c r="B1315">
        <v>108.4</v>
      </c>
    </row>
    <row r="1316" spans="1:2" x14ac:dyDescent="0.3">
      <c r="A1316" s="8">
        <v>41852</v>
      </c>
      <c r="B1316">
        <v>48.9</v>
      </c>
    </row>
    <row r="1317" spans="1:2" x14ac:dyDescent="0.3">
      <c r="A1317" s="8">
        <v>41851</v>
      </c>
      <c r="B1317">
        <v>21.8</v>
      </c>
    </row>
    <row r="1318" spans="1:2" x14ac:dyDescent="0.3">
      <c r="A1318" s="8">
        <v>41850</v>
      </c>
      <c r="B1318">
        <v>-98.2</v>
      </c>
    </row>
    <row r="1319" spans="1:2" x14ac:dyDescent="0.3">
      <c r="A1319" s="8">
        <v>41849</v>
      </c>
      <c r="B1319">
        <v>-47</v>
      </c>
    </row>
    <row r="1320" spans="1:2" x14ac:dyDescent="0.3">
      <c r="A1320" s="8">
        <v>41848</v>
      </c>
      <c r="B1320">
        <v>-66.7</v>
      </c>
    </row>
    <row r="1321" spans="1:2" x14ac:dyDescent="0.3">
      <c r="A1321" s="8">
        <v>41845</v>
      </c>
      <c r="B1321">
        <v>-17.100000000000001</v>
      </c>
    </row>
    <row r="1322" spans="1:2" x14ac:dyDescent="0.3">
      <c r="A1322" s="8">
        <v>41844</v>
      </c>
      <c r="B1322">
        <v>-1.2</v>
      </c>
    </row>
    <row r="1323" spans="1:2" x14ac:dyDescent="0.3">
      <c r="A1323" s="8">
        <v>41843</v>
      </c>
      <c r="B1323">
        <v>-110</v>
      </c>
    </row>
    <row r="1324" spans="1:2" x14ac:dyDescent="0.3">
      <c r="A1324" s="8">
        <v>41842</v>
      </c>
      <c r="B1324">
        <v>-251.6</v>
      </c>
    </row>
    <row r="1325" spans="1:2" x14ac:dyDescent="0.3">
      <c r="A1325" s="8">
        <v>41841</v>
      </c>
      <c r="B1325">
        <v>-8</v>
      </c>
    </row>
    <row r="1326" spans="1:2" x14ac:dyDescent="0.3">
      <c r="A1326" s="8">
        <v>41838</v>
      </c>
      <c r="B1326">
        <v>31.5</v>
      </c>
    </row>
    <row r="1327" spans="1:2" x14ac:dyDescent="0.3">
      <c r="A1327" s="8">
        <v>41837</v>
      </c>
      <c r="B1327">
        <v>-0.2</v>
      </c>
    </row>
    <row r="1328" spans="1:2" x14ac:dyDescent="0.3">
      <c r="A1328" s="8">
        <v>41836</v>
      </c>
      <c r="B1328">
        <v>14.6</v>
      </c>
    </row>
    <row r="1329" spans="1:2" x14ac:dyDescent="0.3">
      <c r="A1329" s="8">
        <v>41835</v>
      </c>
      <c r="B1329">
        <v>-6.5</v>
      </c>
    </row>
    <row r="1330" spans="1:2" x14ac:dyDescent="0.3">
      <c r="A1330" s="8">
        <v>41834</v>
      </c>
      <c r="B1330">
        <v>-15.7</v>
      </c>
    </row>
    <row r="1331" spans="1:2" x14ac:dyDescent="0.3">
      <c r="A1331" s="8">
        <v>41831</v>
      </c>
      <c r="B1331">
        <v>21.8</v>
      </c>
    </row>
    <row r="1332" spans="1:2" x14ac:dyDescent="0.3">
      <c r="A1332" s="8">
        <v>41830</v>
      </c>
      <c r="B1332">
        <v>247.2</v>
      </c>
    </row>
    <row r="1333" spans="1:2" x14ac:dyDescent="0.3">
      <c r="A1333" s="8">
        <v>41829</v>
      </c>
      <c r="B1333">
        <v>162.19999999999999</v>
      </c>
    </row>
    <row r="1334" spans="1:2" x14ac:dyDescent="0.3">
      <c r="A1334" s="8">
        <v>41828</v>
      </c>
      <c r="B1334">
        <v>-84.1</v>
      </c>
    </row>
    <row r="1335" spans="1:2" x14ac:dyDescent="0.3">
      <c r="A1335" s="8">
        <v>41827</v>
      </c>
      <c r="B1335">
        <v>-85.8</v>
      </c>
    </row>
    <row r="1336" spans="1:2" x14ac:dyDescent="0.3">
      <c r="A1336" s="8">
        <v>41824</v>
      </c>
      <c r="B1336">
        <v>-60.5</v>
      </c>
    </row>
    <row r="1337" spans="1:2" x14ac:dyDescent="0.3">
      <c r="A1337" s="8">
        <v>41823</v>
      </c>
      <c r="B1337">
        <v>-99.7</v>
      </c>
    </row>
    <row r="1338" spans="1:2" x14ac:dyDescent="0.3">
      <c r="A1338" s="8">
        <v>41822</v>
      </c>
      <c r="B1338">
        <v>-365.4</v>
      </c>
    </row>
    <row r="1339" spans="1:2" x14ac:dyDescent="0.3">
      <c r="A1339" s="8">
        <v>41821</v>
      </c>
      <c r="B1339">
        <v>-154.80000000000001</v>
      </c>
    </row>
    <row r="1340" spans="1:2" x14ac:dyDescent="0.3">
      <c r="A1340" s="8">
        <v>41820</v>
      </c>
      <c r="B1340">
        <v>-70.599999999999994</v>
      </c>
    </row>
    <row r="1341" spans="1:2" x14ac:dyDescent="0.3">
      <c r="A1341" s="8">
        <v>41817</v>
      </c>
      <c r="B1341">
        <v>-110.8</v>
      </c>
    </row>
    <row r="1342" spans="1:2" x14ac:dyDescent="0.3">
      <c r="A1342" s="8">
        <v>41816</v>
      </c>
      <c r="B1342">
        <v>-134.30000000000001</v>
      </c>
    </row>
    <row r="1343" spans="1:2" x14ac:dyDescent="0.3">
      <c r="A1343" s="8">
        <v>41815</v>
      </c>
      <c r="B1343">
        <v>82.6</v>
      </c>
    </row>
    <row r="1344" spans="1:2" x14ac:dyDescent="0.3">
      <c r="A1344" s="8">
        <v>41814</v>
      </c>
      <c r="B1344">
        <v>-25.7</v>
      </c>
    </row>
    <row r="1345" spans="1:2" x14ac:dyDescent="0.3">
      <c r="A1345" s="8">
        <v>41813</v>
      </c>
      <c r="B1345">
        <v>41.9</v>
      </c>
    </row>
    <row r="1346" spans="1:2" x14ac:dyDescent="0.3">
      <c r="A1346" s="8">
        <v>41810</v>
      </c>
      <c r="B1346">
        <v>6.3</v>
      </c>
    </row>
    <row r="1347" spans="1:2" x14ac:dyDescent="0.3">
      <c r="A1347" s="8">
        <v>41809</v>
      </c>
      <c r="B1347">
        <v>24.7</v>
      </c>
    </row>
    <row r="1348" spans="1:2" x14ac:dyDescent="0.3">
      <c r="A1348" s="8">
        <v>41808</v>
      </c>
      <c r="B1348">
        <v>118.1</v>
      </c>
    </row>
    <row r="1349" spans="1:2" x14ac:dyDescent="0.3">
      <c r="A1349" s="8">
        <v>41807</v>
      </c>
      <c r="B1349">
        <v>-183.6</v>
      </c>
    </row>
    <row r="1350" spans="1:2" x14ac:dyDescent="0.3">
      <c r="A1350" s="8">
        <v>41806</v>
      </c>
      <c r="B1350">
        <v>-20.3</v>
      </c>
    </row>
    <row r="1351" spans="1:2" x14ac:dyDescent="0.3">
      <c r="A1351" s="8">
        <v>41801</v>
      </c>
      <c r="B1351">
        <v>202.1</v>
      </c>
    </row>
    <row r="1352" spans="1:2" x14ac:dyDescent="0.3">
      <c r="A1352" s="8">
        <v>41800</v>
      </c>
      <c r="B1352">
        <v>-266.8</v>
      </c>
    </row>
    <row r="1353" spans="1:2" x14ac:dyDescent="0.3">
      <c r="A1353" s="8">
        <v>41799</v>
      </c>
      <c r="B1353">
        <v>-45.1</v>
      </c>
    </row>
    <row r="1354" spans="1:2" x14ac:dyDescent="0.3">
      <c r="A1354" s="8">
        <v>41796</v>
      </c>
      <c r="B1354">
        <v>35.5</v>
      </c>
    </row>
    <row r="1355" spans="1:2" x14ac:dyDescent="0.3">
      <c r="A1355" s="8">
        <v>41795</v>
      </c>
      <c r="B1355">
        <v>37.5</v>
      </c>
    </row>
    <row r="1356" spans="1:2" x14ac:dyDescent="0.3">
      <c r="A1356" s="8">
        <v>41794</v>
      </c>
      <c r="B1356">
        <v>-365.4</v>
      </c>
    </row>
    <row r="1357" spans="1:2" x14ac:dyDescent="0.3">
      <c r="A1357" s="8">
        <v>41793</v>
      </c>
      <c r="B1357">
        <v>54.9</v>
      </c>
    </row>
    <row r="1358" spans="1:2" x14ac:dyDescent="0.3">
      <c r="A1358" s="8">
        <v>41792</v>
      </c>
      <c r="B1358">
        <v>52.5</v>
      </c>
    </row>
    <row r="1359" spans="1:2" x14ac:dyDescent="0.3">
      <c r="A1359" s="8">
        <v>41789</v>
      </c>
      <c r="B1359">
        <v>-12.5</v>
      </c>
    </row>
    <row r="1360" spans="1:2" x14ac:dyDescent="0.3">
      <c r="A1360" s="8">
        <v>41788</v>
      </c>
      <c r="B1360">
        <v>-34.9</v>
      </c>
    </row>
    <row r="1361" spans="1:2" x14ac:dyDescent="0.3">
      <c r="A1361" s="8">
        <v>41787</v>
      </c>
      <c r="B1361">
        <v>-234</v>
      </c>
    </row>
    <row r="1362" spans="1:2" x14ac:dyDescent="0.3">
      <c r="A1362" s="8">
        <v>41786</v>
      </c>
      <c r="B1362">
        <v>37.799999999999997</v>
      </c>
    </row>
    <row r="1363" spans="1:2" x14ac:dyDescent="0.3">
      <c r="A1363" s="8">
        <v>41785</v>
      </c>
      <c r="B1363">
        <v>63.3</v>
      </c>
    </row>
    <row r="1364" spans="1:2" x14ac:dyDescent="0.3">
      <c r="A1364" s="8">
        <v>41782</v>
      </c>
      <c r="B1364">
        <v>20.100000000000001</v>
      </c>
    </row>
    <row r="1365" spans="1:2" x14ac:dyDescent="0.3">
      <c r="A1365" s="8">
        <v>41781</v>
      </c>
      <c r="B1365">
        <v>-77.7</v>
      </c>
    </row>
    <row r="1366" spans="1:2" x14ac:dyDescent="0.3">
      <c r="A1366" s="8">
        <v>41780</v>
      </c>
      <c r="B1366">
        <v>-155.1</v>
      </c>
    </row>
    <row r="1367" spans="1:2" x14ac:dyDescent="0.3">
      <c r="A1367" s="8">
        <v>41779</v>
      </c>
      <c r="B1367">
        <v>-180.2</v>
      </c>
    </row>
    <row r="1368" spans="1:2" x14ac:dyDescent="0.3">
      <c r="A1368" s="8">
        <v>41778</v>
      </c>
      <c r="B1368">
        <v>-67.400000000000006</v>
      </c>
    </row>
    <row r="1369" spans="1:2" x14ac:dyDescent="0.3">
      <c r="A1369" s="8">
        <v>41775</v>
      </c>
      <c r="B1369">
        <v>-106.8</v>
      </c>
    </row>
    <row r="1370" spans="1:2" x14ac:dyDescent="0.3">
      <c r="A1370" s="8">
        <v>41774</v>
      </c>
      <c r="B1370">
        <v>-55.2</v>
      </c>
    </row>
    <row r="1371" spans="1:2" x14ac:dyDescent="0.3">
      <c r="A1371" s="8">
        <v>41773</v>
      </c>
      <c r="B1371">
        <v>-85.8</v>
      </c>
    </row>
    <row r="1372" spans="1:2" x14ac:dyDescent="0.3">
      <c r="A1372" s="8">
        <v>41772</v>
      </c>
      <c r="B1372">
        <v>-75</v>
      </c>
    </row>
    <row r="1373" spans="1:2" x14ac:dyDescent="0.3">
      <c r="A1373" s="8">
        <v>41771</v>
      </c>
      <c r="B1373">
        <v>246.3</v>
      </c>
    </row>
    <row r="1374" spans="1:2" x14ac:dyDescent="0.3">
      <c r="A1374" s="8">
        <v>41767</v>
      </c>
      <c r="B1374">
        <v>1.5</v>
      </c>
    </row>
    <row r="1375" spans="1:2" x14ac:dyDescent="0.3">
      <c r="A1375" s="8">
        <v>41766</v>
      </c>
      <c r="B1375">
        <v>-122.4</v>
      </c>
    </row>
    <row r="1376" spans="1:2" x14ac:dyDescent="0.3">
      <c r="A1376" s="8">
        <v>41765</v>
      </c>
      <c r="B1376">
        <v>-257.10000000000002</v>
      </c>
    </row>
    <row r="1377" spans="1:2" x14ac:dyDescent="0.3">
      <c r="A1377" s="8">
        <v>41764</v>
      </c>
      <c r="B1377">
        <v>-229.9</v>
      </c>
    </row>
    <row r="1378" spans="1:2" x14ac:dyDescent="0.3">
      <c r="A1378" s="8">
        <v>41759</v>
      </c>
      <c r="B1378">
        <v>-382.1</v>
      </c>
    </row>
    <row r="1379" spans="1:2" x14ac:dyDescent="0.3">
      <c r="A1379" s="8">
        <v>41758</v>
      </c>
      <c r="B1379">
        <v>-294.5</v>
      </c>
    </row>
    <row r="1380" spans="1:2" x14ac:dyDescent="0.3">
      <c r="A1380" s="8">
        <v>41757</v>
      </c>
      <c r="B1380">
        <v>-431.3</v>
      </c>
    </row>
    <row r="1381" spans="1:2" x14ac:dyDescent="0.3">
      <c r="A1381" s="8">
        <v>41754</v>
      </c>
      <c r="B1381">
        <v>-116</v>
      </c>
    </row>
    <row r="1382" spans="1:2" x14ac:dyDescent="0.3">
      <c r="A1382" s="8">
        <v>41753</v>
      </c>
      <c r="B1382">
        <v>-34.4</v>
      </c>
    </row>
    <row r="1383" spans="1:2" x14ac:dyDescent="0.3">
      <c r="A1383" s="8">
        <v>41752</v>
      </c>
      <c r="B1383">
        <v>-7.1</v>
      </c>
    </row>
    <row r="1384" spans="1:2" x14ac:dyDescent="0.3">
      <c r="A1384" s="8">
        <v>41751</v>
      </c>
      <c r="B1384">
        <v>-126.2</v>
      </c>
    </row>
    <row r="1385" spans="1:2" x14ac:dyDescent="0.3">
      <c r="A1385" s="8">
        <v>41750</v>
      </c>
      <c r="B1385">
        <v>-76.8</v>
      </c>
    </row>
    <row r="1386" spans="1:2" x14ac:dyDescent="0.3">
      <c r="A1386" s="8">
        <v>41747</v>
      </c>
      <c r="B1386">
        <v>-8.1999999999999993</v>
      </c>
    </row>
    <row r="1387" spans="1:2" x14ac:dyDescent="0.3">
      <c r="A1387" s="8">
        <v>41746</v>
      </c>
      <c r="B1387">
        <v>-23.1</v>
      </c>
    </row>
    <row r="1388" spans="1:2" x14ac:dyDescent="0.3">
      <c r="A1388" s="8">
        <v>41745</v>
      </c>
      <c r="B1388">
        <v>-92.9</v>
      </c>
    </row>
    <row r="1389" spans="1:2" x14ac:dyDescent="0.3">
      <c r="A1389" s="8">
        <v>41744</v>
      </c>
      <c r="B1389">
        <v>-5.0999999999999996</v>
      </c>
    </row>
    <row r="1390" spans="1:2" x14ac:dyDescent="0.3">
      <c r="A1390" s="8">
        <v>41743</v>
      </c>
      <c r="B1390">
        <v>33.200000000000003</v>
      </c>
    </row>
    <row r="1391" spans="1:2" x14ac:dyDescent="0.3">
      <c r="A1391" s="8">
        <v>41740</v>
      </c>
      <c r="B1391">
        <v>24.2</v>
      </c>
    </row>
    <row r="1392" spans="1:2" x14ac:dyDescent="0.3">
      <c r="A1392" s="8">
        <v>41739</v>
      </c>
      <c r="B1392">
        <v>366.8</v>
      </c>
    </row>
    <row r="1393" spans="1:2" x14ac:dyDescent="0.3">
      <c r="A1393" s="8">
        <v>41738</v>
      </c>
      <c r="B1393">
        <v>189.3</v>
      </c>
    </row>
    <row r="1394" spans="1:2" x14ac:dyDescent="0.3">
      <c r="A1394" s="8">
        <v>41737</v>
      </c>
      <c r="B1394">
        <v>4.2</v>
      </c>
    </row>
    <row r="1395" spans="1:2" x14ac:dyDescent="0.3">
      <c r="A1395" s="8">
        <v>41736</v>
      </c>
      <c r="B1395">
        <v>12.2</v>
      </c>
    </row>
    <row r="1396" spans="1:2" x14ac:dyDescent="0.3">
      <c r="A1396" s="8">
        <v>41733</v>
      </c>
      <c r="B1396">
        <v>-38.700000000000003</v>
      </c>
    </row>
    <row r="1397" spans="1:2" x14ac:dyDescent="0.3">
      <c r="A1397" s="8">
        <v>41732</v>
      </c>
      <c r="B1397">
        <v>-147.80000000000001</v>
      </c>
    </row>
    <row r="1398" spans="1:2" x14ac:dyDescent="0.3">
      <c r="A1398" s="8">
        <v>41731</v>
      </c>
      <c r="B1398">
        <v>-291.2</v>
      </c>
    </row>
    <row r="1399" spans="1:2" x14ac:dyDescent="0.3">
      <c r="A1399" s="8">
        <v>41730</v>
      </c>
      <c r="B1399">
        <v>-627.70000000000005</v>
      </c>
    </row>
    <row r="1400" spans="1:2" x14ac:dyDescent="0.3">
      <c r="A1400" s="8">
        <v>41729</v>
      </c>
      <c r="B1400">
        <v>-681.7</v>
      </c>
    </row>
    <row r="1401" spans="1:2" x14ac:dyDescent="0.3">
      <c r="A1401" s="8">
        <v>41726</v>
      </c>
      <c r="B1401">
        <v>-578</v>
      </c>
    </row>
    <row r="1402" spans="1:2" x14ac:dyDescent="0.3">
      <c r="A1402" s="8">
        <v>41725</v>
      </c>
      <c r="B1402">
        <v>-636.79999999999995</v>
      </c>
    </row>
    <row r="1403" spans="1:2" x14ac:dyDescent="0.3">
      <c r="A1403" s="8">
        <v>41724</v>
      </c>
      <c r="B1403">
        <v>-473.1</v>
      </c>
    </row>
    <row r="1404" spans="1:2" x14ac:dyDescent="0.3">
      <c r="A1404" s="8">
        <v>41723</v>
      </c>
      <c r="B1404">
        <v>-478.7</v>
      </c>
    </row>
    <row r="1405" spans="1:2" x14ac:dyDescent="0.3">
      <c r="A1405" s="8">
        <v>41722</v>
      </c>
      <c r="B1405">
        <v>-370.5</v>
      </c>
    </row>
    <row r="1406" spans="1:2" x14ac:dyDescent="0.3">
      <c r="A1406" s="8">
        <v>41719</v>
      </c>
      <c r="B1406">
        <v>-314.89999999999998</v>
      </c>
    </row>
    <row r="1407" spans="1:2" x14ac:dyDescent="0.3">
      <c r="A1407" s="8">
        <v>41718</v>
      </c>
      <c r="B1407">
        <v>-291.2</v>
      </c>
    </row>
    <row r="1408" spans="1:2" x14ac:dyDescent="0.3">
      <c r="A1408" s="8">
        <v>41717</v>
      </c>
      <c r="B1408">
        <v>-246.7</v>
      </c>
    </row>
    <row r="1409" spans="1:2" x14ac:dyDescent="0.3">
      <c r="A1409" s="8">
        <v>41716</v>
      </c>
      <c r="B1409">
        <v>-569.1</v>
      </c>
    </row>
    <row r="1410" spans="1:2" x14ac:dyDescent="0.3">
      <c r="A1410" s="8">
        <v>41715</v>
      </c>
      <c r="B1410">
        <v>-539.70000000000005</v>
      </c>
    </row>
    <row r="1411" spans="1:2" x14ac:dyDescent="0.3">
      <c r="A1411" s="8">
        <v>41712</v>
      </c>
      <c r="B1411">
        <v>-316.5</v>
      </c>
    </row>
    <row r="1412" spans="1:2" x14ac:dyDescent="0.3">
      <c r="A1412" s="8">
        <v>41711</v>
      </c>
      <c r="B1412">
        <v>-303.8</v>
      </c>
    </row>
    <row r="1413" spans="1:2" x14ac:dyDescent="0.3">
      <c r="A1413" s="8">
        <v>41710</v>
      </c>
      <c r="B1413">
        <v>-54.1</v>
      </c>
    </row>
    <row r="1414" spans="1:2" x14ac:dyDescent="0.3">
      <c r="A1414" s="8">
        <v>41709</v>
      </c>
      <c r="B1414">
        <v>8.8000000000000007</v>
      </c>
    </row>
    <row r="1415" spans="1:2" x14ac:dyDescent="0.3">
      <c r="A1415" s="8">
        <v>41705</v>
      </c>
      <c r="B1415">
        <v>-39</v>
      </c>
    </row>
    <row r="1416" spans="1:2" x14ac:dyDescent="0.3">
      <c r="A1416" s="8">
        <v>41704</v>
      </c>
      <c r="B1416">
        <v>-77.8</v>
      </c>
    </row>
    <row r="1417" spans="1:2" x14ac:dyDescent="0.3">
      <c r="A1417" s="8">
        <v>41703</v>
      </c>
      <c r="B1417">
        <v>-266.39999999999998</v>
      </c>
    </row>
    <row r="1418" spans="1:2" x14ac:dyDescent="0.3">
      <c r="A1418" s="8">
        <v>41702</v>
      </c>
      <c r="B1418">
        <v>-668.9</v>
      </c>
    </row>
    <row r="1419" spans="1:2" x14ac:dyDescent="0.3">
      <c r="A1419" s="8">
        <v>41701</v>
      </c>
      <c r="B1419">
        <v>-111.5</v>
      </c>
    </row>
    <row r="1420" spans="1:2" x14ac:dyDescent="0.3">
      <c r="A1420" s="8">
        <v>41698</v>
      </c>
      <c r="B1420">
        <v>-50.4</v>
      </c>
    </row>
    <row r="1421" spans="1:2" x14ac:dyDescent="0.3">
      <c r="A1421" s="8">
        <v>41697</v>
      </c>
      <c r="B1421">
        <v>-316.8</v>
      </c>
    </row>
    <row r="1422" spans="1:2" x14ac:dyDescent="0.3">
      <c r="A1422" s="8">
        <v>41696</v>
      </c>
      <c r="B1422">
        <v>-156.4</v>
      </c>
    </row>
    <row r="1423" spans="1:2" x14ac:dyDescent="0.3">
      <c r="A1423" s="8">
        <v>41695</v>
      </c>
      <c r="B1423">
        <v>-50.5</v>
      </c>
    </row>
    <row r="1424" spans="1:2" x14ac:dyDescent="0.3">
      <c r="A1424" s="8">
        <v>41694</v>
      </c>
      <c r="B1424">
        <v>-1.6</v>
      </c>
    </row>
    <row r="1425" spans="1:2" x14ac:dyDescent="0.3">
      <c r="A1425" s="8">
        <v>41691</v>
      </c>
      <c r="B1425">
        <v>-33.700000000000003</v>
      </c>
    </row>
    <row r="1426" spans="1:2" x14ac:dyDescent="0.3">
      <c r="A1426" s="8">
        <v>41690</v>
      </c>
      <c r="B1426">
        <v>-12.1</v>
      </c>
    </row>
    <row r="1427" spans="1:2" x14ac:dyDescent="0.3">
      <c r="A1427" s="8">
        <v>41689</v>
      </c>
      <c r="B1427">
        <v>96.3</v>
      </c>
    </row>
    <row r="1428" spans="1:2" x14ac:dyDescent="0.3">
      <c r="A1428" s="8">
        <v>41688</v>
      </c>
      <c r="B1428">
        <v>3.2</v>
      </c>
    </row>
    <row r="1429" spans="1:2" x14ac:dyDescent="0.3">
      <c r="A1429" s="8">
        <v>41687</v>
      </c>
      <c r="B1429">
        <v>29.1</v>
      </c>
    </row>
    <row r="1430" spans="1:2" x14ac:dyDescent="0.3">
      <c r="A1430" s="8">
        <v>41684</v>
      </c>
      <c r="B1430">
        <v>27.4</v>
      </c>
    </row>
    <row r="1431" spans="1:2" x14ac:dyDescent="0.3">
      <c r="A1431" s="8">
        <v>41683</v>
      </c>
      <c r="B1431">
        <v>16.5</v>
      </c>
    </row>
    <row r="1432" spans="1:2" x14ac:dyDescent="0.3">
      <c r="A1432" s="8">
        <v>41682</v>
      </c>
      <c r="B1432">
        <v>109</v>
      </c>
    </row>
    <row r="1433" spans="1:2" x14ac:dyDescent="0.3">
      <c r="A1433" s="8">
        <v>41681</v>
      </c>
      <c r="B1433">
        <v>-43.3</v>
      </c>
    </row>
    <row r="1434" spans="1:2" x14ac:dyDescent="0.3">
      <c r="A1434" s="8">
        <v>41680</v>
      </c>
      <c r="B1434">
        <v>60.1</v>
      </c>
    </row>
    <row r="1435" spans="1:2" x14ac:dyDescent="0.3">
      <c r="A1435" s="8">
        <v>41677</v>
      </c>
      <c r="B1435">
        <v>11.1</v>
      </c>
    </row>
    <row r="1436" spans="1:2" x14ac:dyDescent="0.3">
      <c r="A1436" s="8">
        <v>41676</v>
      </c>
      <c r="B1436">
        <v>1</v>
      </c>
    </row>
    <row r="1437" spans="1:2" x14ac:dyDescent="0.3">
      <c r="A1437" s="8">
        <v>41675</v>
      </c>
      <c r="B1437">
        <v>-401.8</v>
      </c>
    </row>
    <row r="1438" spans="1:2" x14ac:dyDescent="0.3">
      <c r="A1438" s="8">
        <v>41674</v>
      </c>
      <c r="B1438">
        <v>-105.2</v>
      </c>
    </row>
    <row r="1439" spans="1:2" x14ac:dyDescent="0.3">
      <c r="A1439" s="8">
        <v>41673</v>
      </c>
      <c r="B1439">
        <v>-197.1</v>
      </c>
    </row>
    <row r="1440" spans="1:2" x14ac:dyDescent="0.3">
      <c r="A1440" s="8">
        <v>41670</v>
      </c>
      <c r="B1440">
        <v>-144.6</v>
      </c>
    </row>
    <row r="1441" spans="1:2" x14ac:dyDescent="0.3">
      <c r="A1441" s="8">
        <v>41669</v>
      </c>
      <c r="B1441">
        <v>-79.900000000000006</v>
      </c>
    </row>
    <row r="1442" spans="1:2" x14ac:dyDescent="0.3">
      <c r="A1442" s="8">
        <v>41668</v>
      </c>
      <c r="B1442">
        <v>-198.3</v>
      </c>
    </row>
    <row r="1443" spans="1:2" x14ac:dyDescent="0.3">
      <c r="A1443" s="8">
        <v>41667</v>
      </c>
      <c r="B1443">
        <v>-287.60000000000002</v>
      </c>
    </row>
    <row r="1444" spans="1:2" x14ac:dyDescent="0.3">
      <c r="A1444" s="8">
        <v>41666</v>
      </c>
      <c r="B1444">
        <v>0.5</v>
      </c>
    </row>
    <row r="1445" spans="1:2" x14ac:dyDescent="0.3">
      <c r="A1445" s="8">
        <v>41663</v>
      </c>
      <c r="B1445">
        <v>-19</v>
      </c>
    </row>
    <row r="1446" spans="1:2" x14ac:dyDescent="0.3">
      <c r="A1446" s="8">
        <v>41662</v>
      </c>
      <c r="B1446">
        <v>-38.799999999999997</v>
      </c>
    </row>
    <row r="1447" spans="1:2" x14ac:dyDescent="0.3">
      <c r="A1447" s="8">
        <v>41661</v>
      </c>
      <c r="B1447">
        <v>30.1</v>
      </c>
    </row>
    <row r="1448" spans="1:2" x14ac:dyDescent="0.3">
      <c r="A1448" s="8">
        <v>41660</v>
      </c>
      <c r="B1448">
        <v>-206.1</v>
      </c>
    </row>
    <row r="1449" spans="1:2" x14ac:dyDescent="0.3">
      <c r="A1449" s="8">
        <v>41659</v>
      </c>
      <c r="B1449">
        <v>-33.9</v>
      </c>
    </row>
    <row r="1450" spans="1:2" x14ac:dyDescent="0.3">
      <c r="A1450" s="8">
        <v>41656</v>
      </c>
      <c r="B1450">
        <v>-43</v>
      </c>
    </row>
    <row r="1451" spans="1:2" x14ac:dyDescent="0.3">
      <c r="A1451" s="8">
        <v>41655</v>
      </c>
      <c r="B1451">
        <v>-132.19999999999999</v>
      </c>
    </row>
    <row r="1452" spans="1:2" x14ac:dyDescent="0.3">
      <c r="A1452" s="8">
        <v>41654</v>
      </c>
      <c r="B1452">
        <v>-89.1</v>
      </c>
    </row>
    <row r="1453" spans="1:2" x14ac:dyDescent="0.3">
      <c r="A1453" s="8">
        <v>41653</v>
      </c>
      <c r="B1453">
        <v>-554</v>
      </c>
    </row>
    <row r="1454" spans="1:2" x14ac:dyDescent="0.3">
      <c r="A1454" s="8">
        <v>41652</v>
      </c>
      <c r="B1454">
        <v>-859.1</v>
      </c>
    </row>
    <row r="1455" spans="1:2" x14ac:dyDescent="0.3">
      <c r="A1455" s="8">
        <v>41649</v>
      </c>
      <c r="B1455">
        <v>-793</v>
      </c>
    </row>
    <row r="1456" spans="1:2" x14ac:dyDescent="0.3">
      <c r="A1456" s="8">
        <v>41648</v>
      </c>
      <c r="B1456">
        <v>-1158.7</v>
      </c>
    </row>
    <row r="1457" spans="1:2" x14ac:dyDescent="0.3">
      <c r="A1457" s="8">
        <v>41639</v>
      </c>
      <c r="B1457">
        <v>76</v>
      </c>
    </row>
    <row r="1458" spans="1:2" x14ac:dyDescent="0.3">
      <c r="A1458" s="8">
        <v>41638</v>
      </c>
      <c r="B1458">
        <v>-1871.3</v>
      </c>
    </row>
    <row r="1459" spans="1:2" x14ac:dyDescent="0.3">
      <c r="A1459" s="8">
        <v>41635</v>
      </c>
      <c r="B1459">
        <v>-1941</v>
      </c>
    </row>
    <row r="1460" spans="1:2" x14ac:dyDescent="0.3">
      <c r="A1460" s="8">
        <v>41634</v>
      </c>
      <c r="B1460">
        <v>-1803.2</v>
      </c>
    </row>
    <row r="1461" spans="1:2" x14ac:dyDescent="0.3">
      <c r="A1461" s="8">
        <v>41633</v>
      </c>
      <c r="B1461">
        <v>-1416.8</v>
      </c>
    </row>
    <row r="1462" spans="1:2" x14ac:dyDescent="0.3">
      <c r="A1462" s="8">
        <v>41632</v>
      </c>
      <c r="B1462">
        <v>-712.8</v>
      </c>
    </row>
    <row r="1463" spans="1:2" x14ac:dyDescent="0.3">
      <c r="A1463" s="8">
        <v>41631</v>
      </c>
      <c r="B1463">
        <v>-623.5</v>
      </c>
    </row>
    <row r="1464" spans="1:2" x14ac:dyDescent="0.3">
      <c r="A1464" s="8">
        <v>41628</v>
      </c>
      <c r="B1464">
        <v>-581.79999999999995</v>
      </c>
    </row>
    <row r="1465" spans="1:2" x14ac:dyDescent="0.3">
      <c r="A1465" s="8">
        <v>41627</v>
      </c>
      <c r="B1465">
        <v>-496.6</v>
      </c>
    </row>
    <row r="1466" spans="1:2" x14ac:dyDescent="0.3">
      <c r="A1466" s="8">
        <v>41626</v>
      </c>
      <c r="B1466">
        <v>-528.29999999999995</v>
      </c>
    </row>
    <row r="1467" spans="1:2" x14ac:dyDescent="0.3">
      <c r="A1467" s="8">
        <v>41625</v>
      </c>
      <c r="B1467">
        <v>-429.3</v>
      </c>
    </row>
    <row r="1468" spans="1:2" x14ac:dyDescent="0.3">
      <c r="A1468" s="8">
        <v>41624</v>
      </c>
      <c r="B1468">
        <v>-443.7</v>
      </c>
    </row>
    <row r="1469" spans="1:2" x14ac:dyDescent="0.3">
      <c r="A1469" s="8">
        <v>41621</v>
      </c>
      <c r="B1469">
        <v>-284.10000000000002</v>
      </c>
    </row>
    <row r="1470" spans="1:2" x14ac:dyDescent="0.3">
      <c r="A1470" s="8">
        <v>41620</v>
      </c>
      <c r="B1470">
        <v>-427.2</v>
      </c>
    </row>
    <row r="1471" spans="1:2" x14ac:dyDescent="0.3">
      <c r="A1471" s="8">
        <v>41619</v>
      </c>
      <c r="B1471">
        <v>-298.60000000000002</v>
      </c>
    </row>
    <row r="1472" spans="1:2" x14ac:dyDescent="0.3">
      <c r="A1472" s="8">
        <v>41618</v>
      </c>
      <c r="B1472">
        <v>-606.5</v>
      </c>
    </row>
    <row r="1473" spans="1:2" x14ac:dyDescent="0.3">
      <c r="A1473" s="8">
        <v>41617</v>
      </c>
      <c r="B1473">
        <v>-516.20000000000005</v>
      </c>
    </row>
    <row r="1474" spans="1:2" x14ac:dyDescent="0.3">
      <c r="A1474" s="8">
        <v>41614</v>
      </c>
      <c r="B1474">
        <v>-473.3</v>
      </c>
    </row>
    <row r="1475" spans="1:2" x14ac:dyDescent="0.3">
      <c r="A1475" s="8">
        <v>41613</v>
      </c>
      <c r="B1475">
        <v>-428.8</v>
      </c>
    </row>
    <row r="1476" spans="1:2" x14ac:dyDescent="0.3">
      <c r="A1476" s="8">
        <v>41612</v>
      </c>
      <c r="B1476">
        <v>-576.1</v>
      </c>
    </row>
    <row r="1477" spans="1:2" x14ac:dyDescent="0.3">
      <c r="A1477" s="8">
        <v>41611</v>
      </c>
      <c r="B1477">
        <v>-447.9</v>
      </c>
    </row>
    <row r="1478" spans="1:2" x14ac:dyDescent="0.3">
      <c r="A1478" s="8">
        <v>41610</v>
      </c>
      <c r="B1478">
        <v>-529.1</v>
      </c>
    </row>
    <row r="1479" spans="1:2" x14ac:dyDescent="0.3">
      <c r="A1479" s="8">
        <v>41607</v>
      </c>
      <c r="B1479">
        <v>-397.4</v>
      </c>
    </row>
    <row r="1480" spans="1:2" x14ac:dyDescent="0.3">
      <c r="A1480" s="8">
        <v>41606</v>
      </c>
      <c r="B1480">
        <v>-230.9</v>
      </c>
    </row>
    <row r="1481" spans="1:2" x14ac:dyDescent="0.3">
      <c r="A1481" s="8">
        <v>41605</v>
      </c>
      <c r="B1481">
        <v>-286.7</v>
      </c>
    </row>
    <row r="1482" spans="1:2" x14ac:dyDescent="0.3">
      <c r="A1482" s="8">
        <v>41604</v>
      </c>
      <c r="B1482">
        <v>-404.7</v>
      </c>
    </row>
    <row r="1483" spans="1:2" x14ac:dyDescent="0.3">
      <c r="A1483" s="8">
        <v>41603</v>
      </c>
      <c r="B1483">
        <v>-191.9</v>
      </c>
    </row>
    <row r="1484" spans="1:2" x14ac:dyDescent="0.3">
      <c r="A1484" s="8">
        <v>41600</v>
      </c>
      <c r="B1484">
        <v>-183.4</v>
      </c>
    </row>
    <row r="1485" spans="1:2" x14ac:dyDescent="0.3">
      <c r="A1485" s="8">
        <v>41599</v>
      </c>
      <c r="B1485">
        <v>-137.30000000000001</v>
      </c>
    </row>
    <row r="1486" spans="1:2" x14ac:dyDescent="0.3">
      <c r="A1486" s="8">
        <v>41598</v>
      </c>
      <c r="B1486">
        <v>-37.700000000000003</v>
      </c>
    </row>
    <row r="1487" spans="1:2" x14ac:dyDescent="0.3">
      <c r="A1487" s="8">
        <v>41597</v>
      </c>
      <c r="B1487">
        <v>-159.1</v>
      </c>
    </row>
    <row r="1488" spans="1:2" x14ac:dyDescent="0.3">
      <c r="A1488" s="8">
        <v>41596</v>
      </c>
      <c r="B1488">
        <v>-160.4</v>
      </c>
    </row>
    <row r="1489" spans="1:2" x14ac:dyDescent="0.3">
      <c r="A1489" s="8">
        <v>41593</v>
      </c>
      <c r="B1489">
        <v>-118.8</v>
      </c>
    </row>
    <row r="1490" spans="1:2" x14ac:dyDescent="0.3">
      <c r="A1490" s="8">
        <v>41592</v>
      </c>
      <c r="B1490">
        <v>-43</v>
      </c>
    </row>
    <row r="1491" spans="1:2" x14ac:dyDescent="0.3">
      <c r="A1491" s="8">
        <v>41591</v>
      </c>
      <c r="B1491">
        <v>114.8</v>
      </c>
    </row>
    <row r="1492" spans="1:2" x14ac:dyDescent="0.3">
      <c r="A1492" s="8">
        <v>41590</v>
      </c>
      <c r="B1492">
        <v>-101.2</v>
      </c>
    </row>
    <row r="1493" spans="1:2" x14ac:dyDescent="0.3">
      <c r="A1493" s="8">
        <v>41589</v>
      </c>
      <c r="B1493">
        <v>176.9</v>
      </c>
    </row>
    <row r="1494" spans="1:2" x14ac:dyDescent="0.3">
      <c r="A1494" s="8">
        <v>41586</v>
      </c>
      <c r="B1494">
        <v>-107.8</v>
      </c>
    </row>
    <row r="1495" spans="1:2" x14ac:dyDescent="0.3">
      <c r="A1495" s="8">
        <v>41585</v>
      </c>
      <c r="B1495">
        <v>-155.9</v>
      </c>
    </row>
    <row r="1496" spans="1:2" x14ac:dyDescent="0.3">
      <c r="A1496" s="8">
        <v>41584</v>
      </c>
      <c r="B1496">
        <v>-299.2</v>
      </c>
    </row>
    <row r="1497" spans="1:2" x14ac:dyDescent="0.3">
      <c r="A1497" s="8">
        <v>41583</v>
      </c>
      <c r="B1497">
        <v>-195.5</v>
      </c>
    </row>
    <row r="1498" spans="1:2" x14ac:dyDescent="0.3">
      <c r="A1498" s="8">
        <v>41579</v>
      </c>
      <c r="B1498">
        <v>-388.3</v>
      </c>
    </row>
    <row r="1499" spans="1:2" x14ac:dyDescent="0.3">
      <c r="A1499" s="8">
        <v>41578</v>
      </c>
      <c r="B1499">
        <v>-259.10000000000002</v>
      </c>
    </row>
    <row r="1500" spans="1:2" x14ac:dyDescent="0.3">
      <c r="A1500" s="8">
        <v>41577</v>
      </c>
      <c r="B1500">
        <v>-340.3</v>
      </c>
    </row>
    <row r="1501" spans="1:2" x14ac:dyDescent="0.3">
      <c r="A1501" s="8">
        <v>41576</v>
      </c>
      <c r="B1501">
        <v>-353.7</v>
      </c>
    </row>
    <row r="1502" spans="1:2" x14ac:dyDescent="0.3">
      <c r="A1502" s="8">
        <v>41575</v>
      </c>
      <c r="B1502">
        <v>-254.3</v>
      </c>
    </row>
    <row r="1503" spans="1:2" x14ac:dyDescent="0.3">
      <c r="A1503" s="8">
        <v>41572</v>
      </c>
      <c r="B1503">
        <v>-44.1</v>
      </c>
    </row>
    <row r="1504" spans="1:2" x14ac:dyDescent="0.3">
      <c r="A1504" s="8">
        <v>41571</v>
      </c>
      <c r="B1504">
        <v>36.1</v>
      </c>
    </row>
    <row r="1505" spans="1:2" x14ac:dyDescent="0.3">
      <c r="A1505" s="8">
        <v>41570</v>
      </c>
      <c r="B1505">
        <v>155.30000000000001</v>
      </c>
    </row>
    <row r="1506" spans="1:2" x14ac:dyDescent="0.3">
      <c r="A1506" s="8">
        <v>41569</v>
      </c>
      <c r="B1506">
        <v>-239</v>
      </c>
    </row>
    <row r="1507" spans="1:2" x14ac:dyDescent="0.3">
      <c r="A1507" s="8">
        <v>41568</v>
      </c>
      <c r="B1507">
        <v>-145.5</v>
      </c>
    </row>
    <row r="1508" spans="1:2" x14ac:dyDescent="0.3">
      <c r="A1508" s="8">
        <v>41565</v>
      </c>
      <c r="B1508">
        <v>-98</v>
      </c>
    </row>
    <row r="1509" spans="1:2" x14ac:dyDescent="0.3">
      <c r="A1509" s="8">
        <v>41564</v>
      </c>
      <c r="B1509">
        <v>-117</v>
      </c>
    </row>
    <row r="1510" spans="1:2" x14ac:dyDescent="0.3">
      <c r="A1510" s="8">
        <v>41563</v>
      </c>
      <c r="B1510">
        <v>-249.9</v>
      </c>
    </row>
    <row r="1511" spans="1:2" x14ac:dyDescent="0.3">
      <c r="A1511" s="8">
        <v>41562</v>
      </c>
      <c r="B1511">
        <v>3.3</v>
      </c>
    </row>
    <row r="1512" spans="1:2" x14ac:dyDescent="0.3">
      <c r="A1512" s="8">
        <v>41561</v>
      </c>
      <c r="B1512">
        <v>-436.9</v>
      </c>
    </row>
    <row r="1513" spans="1:2" x14ac:dyDescent="0.3">
      <c r="A1513" s="8">
        <v>41558</v>
      </c>
      <c r="B1513">
        <v>-461.5</v>
      </c>
    </row>
    <row r="1514" spans="1:2" x14ac:dyDescent="0.3">
      <c r="A1514" s="8">
        <v>41557</v>
      </c>
      <c r="B1514">
        <v>-219.3</v>
      </c>
    </row>
    <row r="1515" spans="1:2" x14ac:dyDescent="0.3">
      <c r="A1515" s="8">
        <v>41556</v>
      </c>
      <c r="B1515">
        <v>-233.4</v>
      </c>
    </row>
    <row r="1516" spans="1:2" x14ac:dyDescent="0.3">
      <c r="A1516" s="8">
        <v>41555</v>
      </c>
      <c r="B1516">
        <v>167.3</v>
      </c>
    </row>
    <row r="1517" spans="1:2" x14ac:dyDescent="0.3">
      <c r="A1517" s="8">
        <v>41554</v>
      </c>
      <c r="B1517">
        <v>8.1</v>
      </c>
    </row>
    <row r="1518" spans="1:2" x14ac:dyDescent="0.3">
      <c r="A1518" s="8">
        <v>41551</v>
      </c>
      <c r="B1518">
        <v>-14.9</v>
      </c>
    </row>
    <row r="1519" spans="1:2" x14ac:dyDescent="0.3">
      <c r="A1519" s="8">
        <v>41550</v>
      </c>
      <c r="B1519">
        <v>-79.3</v>
      </c>
    </row>
    <row r="1520" spans="1:2" x14ac:dyDescent="0.3">
      <c r="A1520" s="8">
        <v>41549</v>
      </c>
      <c r="B1520">
        <v>-161.6</v>
      </c>
    </row>
    <row r="1521" spans="1:2" x14ac:dyDescent="0.3">
      <c r="A1521" s="8">
        <v>41548</v>
      </c>
      <c r="B1521">
        <v>-466.7</v>
      </c>
    </row>
    <row r="1522" spans="1:2" x14ac:dyDescent="0.3">
      <c r="A1522" s="8">
        <v>41547</v>
      </c>
      <c r="B1522">
        <v>-420.6</v>
      </c>
    </row>
    <row r="1523" spans="1:2" x14ac:dyDescent="0.3">
      <c r="A1523" s="8">
        <v>41544</v>
      </c>
      <c r="B1523">
        <v>-589.29999999999995</v>
      </c>
    </row>
    <row r="1524" spans="1:2" x14ac:dyDescent="0.3">
      <c r="A1524" s="8">
        <v>41543</v>
      </c>
      <c r="B1524">
        <v>-537.70000000000005</v>
      </c>
    </row>
    <row r="1525" spans="1:2" x14ac:dyDescent="0.3">
      <c r="A1525" s="8">
        <v>41542</v>
      </c>
      <c r="B1525">
        <v>-371.9</v>
      </c>
    </row>
    <row r="1526" spans="1:2" x14ac:dyDescent="0.3">
      <c r="A1526" s="8">
        <v>41541</v>
      </c>
      <c r="B1526">
        <v>-301.5</v>
      </c>
    </row>
    <row r="1527" spans="1:2" x14ac:dyDescent="0.3">
      <c r="A1527" s="8">
        <v>41540</v>
      </c>
      <c r="B1527">
        <v>-235.5</v>
      </c>
    </row>
    <row r="1528" spans="1:2" x14ac:dyDescent="0.3">
      <c r="A1528" s="8">
        <v>41537</v>
      </c>
      <c r="B1528">
        <v>-167.2</v>
      </c>
    </row>
    <row r="1529" spans="1:2" x14ac:dyDescent="0.3">
      <c r="A1529" s="8">
        <v>41536</v>
      </c>
      <c r="B1529">
        <v>-187.7</v>
      </c>
    </row>
    <row r="1530" spans="1:2" x14ac:dyDescent="0.3">
      <c r="A1530" s="8">
        <v>41535</v>
      </c>
      <c r="B1530">
        <v>-196.8</v>
      </c>
    </row>
    <row r="1531" spans="1:2" x14ac:dyDescent="0.3">
      <c r="A1531" s="8">
        <v>41534</v>
      </c>
      <c r="B1531">
        <v>-300.5</v>
      </c>
    </row>
    <row r="1532" spans="1:2" x14ac:dyDescent="0.3">
      <c r="A1532" s="8">
        <v>41533</v>
      </c>
      <c r="B1532">
        <v>-215.2</v>
      </c>
    </row>
    <row r="1533" spans="1:2" x14ac:dyDescent="0.3">
      <c r="A1533" s="8">
        <v>41530</v>
      </c>
      <c r="B1533">
        <v>-177.5</v>
      </c>
    </row>
    <row r="1534" spans="1:2" x14ac:dyDescent="0.3">
      <c r="A1534" s="8">
        <v>41529</v>
      </c>
      <c r="B1534">
        <v>-238.6</v>
      </c>
    </row>
    <row r="1535" spans="1:2" x14ac:dyDescent="0.3">
      <c r="A1535" s="8">
        <v>41528</v>
      </c>
      <c r="B1535">
        <v>-179.1</v>
      </c>
    </row>
    <row r="1536" spans="1:2" x14ac:dyDescent="0.3">
      <c r="A1536" s="8">
        <v>41527</v>
      </c>
      <c r="B1536">
        <v>-509.6</v>
      </c>
    </row>
    <row r="1537" spans="1:2" x14ac:dyDescent="0.3">
      <c r="A1537" s="8">
        <v>41526</v>
      </c>
      <c r="B1537">
        <v>-444.6</v>
      </c>
    </row>
    <row r="1538" spans="1:2" x14ac:dyDescent="0.3">
      <c r="A1538" s="8">
        <v>41523</v>
      </c>
      <c r="B1538">
        <v>-362.6</v>
      </c>
    </row>
    <row r="1539" spans="1:2" x14ac:dyDescent="0.3">
      <c r="A1539" s="8">
        <v>41522</v>
      </c>
      <c r="B1539">
        <v>-268.60000000000002</v>
      </c>
    </row>
    <row r="1540" spans="1:2" x14ac:dyDescent="0.3">
      <c r="A1540" s="8">
        <v>41521</v>
      </c>
      <c r="B1540">
        <v>-499.3</v>
      </c>
    </row>
    <row r="1541" spans="1:2" x14ac:dyDescent="0.3">
      <c r="A1541" s="8">
        <v>41520</v>
      </c>
      <c r="B1541">
        <v>-178.2</v>
      </c>
    </row>
    <row r="1542" spans="1:2" x14ac:dyDescent="0.3">
      <c r="A1542" s="8">
        <v>41519</v>
      </c>
      <c r="B1542">
        <v>-169.4</v>
      </c>
    </row>
    <row r="1543" spans="1:2" x14ac:dyDescent="0.3">
      <c r="A1543" s="8">
        <v>41516</v>
      </c>
      <c r="B1543">
        <v>-297</v>
      </c>
    </row>
    <row r="1544" spans="1:2" x14ac:dyDescent="0.3">
      <c r="A1544" s="8">
        <v>41515</v>
      </c>
      <c r="B1544">
        <v>-279.5</v>
      </c>
    </row>
    <row r="1545" spans="1:2" x14ac:dyDescent="0.3">
      <c r="A1545" s="8">
        <v>41514</v>
      </c>
      <c r="B1545">
        <v>-338</v>
      </c>
    </row>
    <row r="1546" spans="1:2" x14ac:dyDescent="0.3">
      <c r="A1546" s="8">
        <v>41513</v>
      </c>
      <c r="B1546">
        <v>-247.5</v>
      </c>
    </row>
    <row r="1547" spans="1:2" x14ac:dyDescent="0.3">
      <c r="A1547" s="8">
        <v>41512</v>
      </c>
      <c r="B1547">
        <v>-121.9</v>
      </c>
    </row>
    <row r="1548" spans="1:2" x14ac:dyDescent="0.3">
      <c r="A1548" s="8">
        <v>41509</v>
      </c>
      <c r="B1548">
        <v>-160</v>
      </c>
    </row>
    <row r="1549" spans="1:2" x14ac:dyDescent="0.3">
      <c r="A1549" s="8">
        <v>41508</v>
      </c>
      <c r="B1549">
        <v>-139</v>
      </c>
    </row>
    <row r="1550" spans="1:2" x14ac:dyDescent="0.3">
      <c r="A1550" s="8">
        <v>41507</v>
      </c>
      <c r="B1550">
        <v>-19.8</v>
      </c>
    </row>
    <row r="1551" spans="1:2" x14ac:dyDescent="0.3">
      <c r="A1551" s="8">
        <v>41506</v>
      </c>
      <c r="B1551">
        <v>-132.9</v>
      </c>
    </row>
    <row r="1552" spans="1:2" x14ac:dyDescent="0.3">
      <c r="A1552" s="8">
        <v>41505</v>
      </c>
      <c r="B1552">
        <v>-125.1</v>
      </c>
    </row>
    <row r="1553" spans="1:2" x14ac:dyDescent="0.3">
      <c r="A1553" s="8">
        <v>41502</v>
      </c>
      <c r="B1553">
        <v>-51.5</v>
      </c>
    </row>
    <row r="1554" spans="1:2" x14ac:dyDescent="0.3">
      <c r="A1554" s="8">
        <v>41501</v>
      </c>
      <c r="B1554">
        <v>12.8</v>
      </c>
    </row>
    <row r="1555" spans="1:2" x14ac:dyDescent="0.3">
      <c r="A1555" s="8">
        <v>41500</v>
      </c>
      <c r="B1555">
        <v>49.4</v>
      </c>
    </row>
    <row r="1556" spans="1:2" x14ac:dyDescent="0.3">
      <c r="A1556" s="8">
        <v>41499</v>
      </c>
      <c r="B1556">
        <v>-87.2</v>
      </c>
    </row>
    <row r="1557" spans="1:2" x14ac:dyDescent="0.3">
      <c r="A1557" s="8">
        <v>41498</v>
      </c>
      <c r="B1557">
        <v>-15.2</v>
      </c>
    </row>
    <row r="1558" spans="1:2" x14ac:dyDescent="0.3">
      <c r="A1558" s="8">
        <v>41495</v>
      </c>
      <c r="B1558">
        <v>-63.1</v>
      </c>
    </row>
    <row r="1559" spans="1:2" x14ac:dyDescent="0.3">
      <c r="A1559" s="8">
        <v>41494</v>
      </c>
      <c r="B1559">
        <v>-129.1</v>
      </c>
    </row>
    <row r="1560" spans="1:2" x14ac:dyDescent="0.3">
      <c r="A1560" s="8">
        <v>41493</v>
      </c>
      <c r="B1560">
        <v>-78.7</v>
      </c>
    </row>
    <row r="1561" spans="1:2" x14ac:dyDescent="0.3">
      <c r="A1561" s="8">
        <v>41492</v>
      </c>
      <c r="B1561">
        <v>-80.5</v>
      </c>
    </row>
    <row r="1562" spans="1:2" x14ac:dyDescent="0.3">
      <c r="A1562" s="8">
        <v>41491</v>
      </c>
      <c r="B1562">
        <v>-155.4</v>
      </c>
    </row>
    <row r="1563" spans="1:2" x14ac:dyDescent="0.3">
      <c r="A1563" s="8">
        <v>41488</v>
      </c>
      <c r="B1563">
        <v>-180.4</v>
      </c>
    </row>
    <row r="1564" spans="1:2" x14ac:dyDescent="0.3">
      <c r="A1564" s="8">
        <v>41487</v>
      </c>
      <c r="B1564">
        <v>-207.4</v>
      </c>
    </row>
    <row r="1565" spans="1:2" x14ac:dyDescent="0.3">
      <c r="A1565" s="8">
        <v>41486</v>
      </c>
      <c r="B1565">
        <v>-529</v>
      </c>
    </row>
    <row r="1566" spans="1:2" x14ac:dyDescent="0.3">
      <c r="A1566" s="8">
        <v>41485</v>
      </c>
      <c r="B1566">
        <v>-87.4</v>
      </c>
    </row>
    <row r="1567" spans="1:2" x14ac:dyDescent="0.3">
      <c r="A1567" s="8">
        <v>41484</v>
      </c>
      <c r="B1567">
        <v>-317.60000000000002</v>
      </c>
    </row>
    <row r="1568" spans="1:2" x14ac:dyDescent="0.3">
      <c r="A1568" s="8">
        <v>41481</v>
      </c>
      <c r="B1568">
        <v>-331.9</v>
      </c>
    </row>
    <row r="1569" spans="1:2" x14ac:dyDescent="0.3">
      <c r="A1569" s="8">
        <v>41480</v>
      </c>
      <c r="B1569">
        <v>-175.7</v>
      </c>
    </row>
    <row r="1570" spans="1:2" x14ac:dyDescent="0.3">
      <c r="A1570" s="8">
        <v>41479</v>
      </c>
      <c r="B1570">
        <v>-142.80000000000001</v>
      </c>
    </row>
    <row r="1571" spans="1:2" x14ac:dyDescent="0.3">
      <c r="A1571" s="8">
        <v>41478</v>
      </c>
      <c r="B1571">
        <v>-269.10000000000002</v>
      </c>
    </row>
    <row r="1572" spans="1:2" x14ac:dyDescent="0.3">
      <c r="A1572" s="8">
        <v>41477</v>
      </c>
      <c r="B1572">
        <v>-144.69999999999999</v>
      </c>
    </row>
    <row r="1573" spans="1:2" x14ac:dyDescent="0.3">
      <c r="A1573" s="8">
        <v>41474</v>
      </c>
      <c r="B1573">
        <v>-161.5</v>
      </c>
    </row>
    <row r="1574" spans="1:2" x14ac:dyDescent="0.3">
      <c r="A1574" s="8">
        <v>41473</v>
      </c>
      <c r="B1574">
        <v>-142</v>
      </c>
    </row>
    <row r="1575" spans="1:2" x14ac:dyDescent="0.3">
      <c r="A1575" s="8">
        <v>41472</v>
      </c>
      <c r="B1575">
        <v>-182</v>
      </c>
    </row>
    <row r="1576" spans="1:2" x14ac:dyDescent="0.3">
      <c r="A1576" s="8">
        <v>41471</v>
      </c>
      <c r="B1576">
        <v>-383.3</v>
      </c>
    </row>
    <row r="1577" spans="1:2" x14ac:dyDescent="0.3">
      <c r="A1577" s="8">
        <v>41470</v>
      </c>
      <c r="B1577">
        <v>-282.8</v>
      </c>
    </row>
    <row r="1578" spans="1:2" x14ac:dyDescent="0.3">
      <c r="A1578" s="8">
        <v>41467</v>
      </c>
      <c r="B1578">
        <v>-180.4</v>
      </c>
    </row>
    <row r="1579" spans="1:2" x14ac:dyDescent="0.3">
      <c r="A1579" s="8">
        <v>41466</v>
      </c>
      <c r="B1579">
        <v>-94.4</v>
      </c>
    </row>
    <row r="1580" spans="1:2" x14ac:dyDescent="0.3">
      <c r="A1580" s="8">
        <v>41465</v>
      </c>
      <c r="B1580">
        <v>-0.9</v>
      </c>
    </row>
    <row r="1581" spans="1:2" x14ac:dyDescent="0.3">
      <c r="A1581" s="8">
        <v>41464</v>
      </c>
      <c r="B1581">
        <v>-60.4</v>
      </c>
    </row>
    <row r="1582" spans="1:2" x14ac:dyDescent="0.3">
      <c r="A1582" s="8">
        <v>41463</v>
      </c>
      <c r="B1582">
        <v>-92.1</v>
      </c>
    </row>
    <row r="1583" spans="1:2" x14ac:dyDescent="0.3">
      <c r="A1583" s="8">
        <v>41460</v>
      </c>
      <c r="B1583">
        <v>-138.6</v>
      </c>
    </row>
    <row r="1584" spans="1:2" x14ac:dyDescent="0.3">
      <c r="A1584" s="8">
        <v>41459</v>
      </c>
      <c r="B1584">
        <v>-164.8</v>
      </c>
    </row>
    <row r="1585" spans="1:2" x14ac:dyDescent="0.3">
      <c r="A1585" s="8">
        <v>41458</v>
      </c>
      <c r="B1585">
        <v>-207.2</v>
      </c>
    </row>
    <row r="1586" spans="1:2" x14ac:dyDescent="0.3">
      <c r="A1586" s="8">
        <v>41457</v>
      </c>
      <c r="B1586">
        <v>-397.8</v>
      </c>
    </row>
    <row r="1587" spans="1:2" x14ac:dyDescent="0.3">
      <c r="A1587" s="8">
        <v>41456</v>
      </c>
      <c r="B1587">
        <v>-528.79999999999995</v>
      </c>
    </row>
    <row r="1588" spans="1:2" x14ac:dyDescent="0.3">
      <c r="A1588" s="8">
        <v>41453</v>
      </c>
      <c r="B1588">
        <v>-663.8</v>
      </c>
    </row>
    <row r="1589" spans="1:2" x14ac:dyDescent="0.3">
      <c r="A1589" s="8">
        <v>41452</v>
      </c>
      <c r="B1589">
        <v>-634</v>
      </c>
    </row>
    <row r="1590" spans="1:2" x14ac:dyDescent="0.3">
      <c r="A1590" s="8">
        <v>41451</v>
      </c>
      <c r="B1590">
        <v>-661.7</v>
      </c>
    </row>
    <row r="1591" spans="1:2" x14ac:dyDescent="0.3">
      <c r="A1591" s="8">
        <v>41450</v>
      </c>
      <c r="B1591">
        <v>-292.60000000000002</v>
      </c>
    </row>
    <row r="1592" spans="1:2" x14ac:dyDescent="0.3">
      <c r="A1592" s="8">
        <v>41449</v>
      </c>
      <c r="B1592">
        <v>-273.39999999999998</v>
      </c>
    </row>
    <row r="1593" spans="1:2" x14ac:dyDescent="0.3">
      <c r="A1593" s="8">
        <v>41446</v>
      </c>
      <c r="B1593">
        <v>-331</v>
      </c>
    </row>
    <row r="1594" spans="1:2" x14ac:dyDescent="0.3">
      <c r="A1594" s="8">
        <v>41445</v>
      </c>
      <c r="B1594">
        <v>-145.69999999999999</v>
      </c>
    </row>
    <row r="1595" spans="1:2" x14ac:dyDescent="0.3">
      <c r="A1595" s="8">
        <v>41444</v>
      </c>
      <c r="B1595">
        <v>-173.6</v>
      </c>
    </row>
    <row r="1596" spans="1:2" x14ac:dyDescent="0.3">
      <c r="A1596" s="8">
        <v>41443</v>
      </c>
      <c r="B1596">
        <v>-284.7</v>
      </c>
    </row>
    <row r="1597" spans="1:2" x14ac:dyDescent="0.3">
      <c r="A1597" s="8">
        <v>41442</v>
      </c>
      <c r="B1597">
        <v>-214</v>
      </c>
    </row>
    <row r="1598" spans="1:2" x14ac:dyDescent="0.3">
      <c r="A1598" s="8">
        <v>41439</v>
      </c>
      <c r="B1598">
        <v>-197.5</v>
      </c>
    </row>
    <row r="1599" spans="1:2" x14ac:dyDescent="0.3">
      <c r="A1599" s="8">
        <v>41438</v>
      </c>
      <c r="B1599">
        <v>-192.3</v>
      </c>
    </row>
    <row r="1600" spans="1:2" x14ac:dyDescent="0.3">
      <c r="A1600" s="8">
        <v>41436</v>
      </c>
      <c r="B1600">
        <v>-261.10000000000002</v>
      </c>
    </row>
    <row r="1601" spans="1:2" x14ac:dyDescent="0.3">
      <c r="A1601" s="8">
        <v>41435</v>
      </c>
      <c r="B1601">
        <v>-44.3</v>
      </c>
    </row>
    <row r="1602" spans="1:2" x14ac:dyDescent="0.3">
      <c r="A1602" s="8">
        <v>41432</v>
      </c>
      <c r="B1602">
        <v>-173.9</v>
      </c>
    </row>
    <row r="1603" spans="1:2" x14ac:dyDescent="0.3">
      <c r="A1603" s="8">
        <v>41431</v>
      </c>
      <c r="B1603">
        <v>-219.2</v>
      </c>
    </row>
    <row r="1604" spans="1:2" x14ac:dyDescent="0.3">
      <c r="A1604" s="8">
        <v>41430</v>
      </c>
      <c r="B1604">
        <v>-602.9</v>
      </c>
    </row>
    <row r="1605" spans="1:2" x14ac:dyDescent="0.3">
      <c r="A1605" s="8">
        <v>41429</v>
      </c>
      <c r="B1605">
        <v>-483.6</v>
      </c>
    </row>
    <row r="1606" spans="1:2" x14ac:dyDescent="0.3">
      <c r="A1606" s="8">
        <v>41428</v>
      </c>
      <c r="B1606">
        <v>-471.5</v>
      </c>
    </row>
    <row r="1607" spans="1:2" x14ac:dyDescent="0.3">
      <c r="A1607" s="8">
        <v>41425</v>
      </c>
      <c r="B1607">
        <v>-471.9</v>
      </c>
    </row>
    <row r="1608" spans="1:2" x14ac:dyDescent="0.3">
      <c r="A1608" s="8">
        <v>41424</v>
      </c>
      <c r="B1608">
        <v>-549.29999999999995</v>
      </c>
    </row>
    <row r="1609" spans="1:2" x14ac:dyDescent="0.3">
      <c r="A1609" s="8">
        <v>41423</v>
      </c>
      <c r="B1609">
        <v>-686.7</v>
      </c>
    </row>
    <row r="1610" spans="1:2" x14ac:dyDescent="0.3">
      <c r="A1610" s="8">
        <v>41422</v>
      </c>
      <c r="B1610">
        <v>-491.8</v>
      </c>
    </row>
    <row r="1611" spans="1:2" x14ac:dyDescent="0.3">
      <c r="A1611" s="8">
        <v>41421</v>
      </c>
      <c r="B1611">
        <v>-267.2</v>
      </c>
    </row>
    <row r="1612" spans="1:2" x14ac:dyDescent="0.3">
      <c r="A1612" s="8">
        <v>41418</v>
      </c>
      <c r="B1612">
        <v>-255.9</v>
      </c>
    </row>
    <row r="1613" spans="1:2" x14ac:dyDescent="0.3">
      <c r="A1613" s="8">
        <v>41417</v>
      </c>
      <c r="B1613">
        <v>-224.8</v>
      </c>
    </row>
    <row r="1614" spans="1:2" x14ac:dyDescent="0.3">
      <c r="A1614" s="8">
        <v>41416</v>
      </c>
      <c r="B1614">
        <v>-208.7</v>
      </c>
    </row>
    <row r="1615" spans="1:2" x14ac:dyDescent="0.3">
      <c r="A1615" s="8">
        <v>41415</v>
      </c>
      <c r="B1615">
        <v>-289.3</v>
      </c>
    </row>
    <row r="1616" spans="1:2" x14ac:dyDescent="0.3">
      <c r="A1616" s="8">
        <v>41414</v>
      </c>
      <c r="B1616">
        <v>-227.7</v>
      </c>
    </row>
    <row r="1617" spans="1:2" x14ac:dyDescent="0.3">
      <c r="A1617" s="8">
        <v>41411</v>
      </c>
      <c r="B1617">
        <v>-337.2</v>
      </c>
    </row>
    <row r="1618" spans="1:2" x14ac:dyDescent="0.3">
      <c r="A1618" s="8">
        <v>41410</v>
      </c>
      <c r="B1618">
        <v>-326.89999999999998</v>
      </c>
    </row>
    <row r="1619" spans="1:2" x14ac:dyDescent="0.3">
      <c r="A1619" s="8">
        <v>41409</v>
      </c>
      <c r="B1619">
        <v>-319.3</v>
      </c>
    </row>
    <row r="1620" spans="1:2" x14ac:dyDescent="0.3">
      <c r="A1620" s="8">
        <v>41408</v>
      </c>
      <c r="B1620">
        <v>-468.9</v>
      </c>
    </row>
    <row r="1621" spans="1:2" x14ac:dyDescent="0.3">
      <c r="A1621" s="8">
        <v>41407</v>
      </c>
      <c r="B1621">
        <v>-237.5</v>
      </c>
    </row>
    <row r="1622" spans="1:2" x14ac:dyDescent="0.3">
      <c r="A1622" s="8">
        <v>41402</v>
      </c>
      <c r="B1622">
        <v>-484.4</v>
      </c>
    </row>
    <row r="1623" spans="1:2" x14ac:dyDescent="0.3">
      <c r="A1623" s="8">
        <v>41401</v>
      </c>
      <c r="B1623">
        <v>-786.9</v>
      </c>
    </row>
    <row r="1624" spans="1:2" x14ac:dyDescent="0.3">
      <c r="A1624" s="8">
        <v>41400</v>
      </c>
      <c r="B1624">
        <v>-618.5</v>
      </c>
    </row>
    <row r="1625" spans="1:2" x14ac:dyDescent="0.3">
      <c r="A1625" s="8">
        <v>41394</v>
      </c>
      <c r="B1625">
        <v>-827.2</v>
      </c>
    </row>
    <row r="1626" spans="1:2" x14ac:dyDescent="0.3">
      <c r="A1626" s="8">
        <v>41393</v>
      </c>
      <c r="B1626">
        <v>-564.1</v>
      </c>
    </row>
    <row r="1627" spans="1:2" x14ac:dyDescent="0.3">
      <c r="A1627" s="8">
        <v>41390</v>
      </c>
      <c r="B1627">
        <v>-558.1</v>
      </c>
    </row>
    <row r="1628" spans="1:2" x14ac:dyDescent="0.3">
      <c r="A1628" s="8">
        <v>41389</v>
      </c>
      <c r="B1628">
        <v>-303.89999999999998</v>
      </c>
    </row>
    <row r="1629" spans="1:2" x14ac:dyDescent="0.3">
      <c r="A1629" s="8">
        <v>41388</v>
      </c>
      <c r="B1629">
        <v>-136.4</v>
      </c>
    </row>
    <row r="1630" spans="1:2" x14ac:dyDescent="0.3">
      <c r="A1630" s="8">
        <v>41387</v>
      </c>
      <c r="B1630">
        <v>-323.10000000000002</v>
      </c>
    </row>
    <row r="1631" spans="1:2" x14ac:dyDescent="0.3">
      <c r="A1631" s="8">
        <v>41386</v>
      </c>
      <c r="B1631">
        <v>-196.7</v>
      </c>
    </row>
    <row r="1632" spans="1:2" x14ac:dyDescent="0.3">
      <c r="A1632" s="8">
        <v>41383</v>
      </c>
      <c r="B1632">
        <v>-103.2</v>
      </c>
    </row>
    <row r="1633" spans="1:2" x14ac:dyDescent="0.3">
      <c r="A1633" s="8">
        <v>41382</v>
      </c>
      <c r="B1633">
        <v>-69</v>
      </c>
    </row>
    <row r="1634" spans="1:2" x14ac:dyDescent="0.3">
      <c r="A1634" s="8">
        <v>41381</v>
      </c>
      <c r="B1634">
        <v>-71.3</v>
      </c>
    </row>
    <row r="1635" spans="1:2" x14ac:dyDescent="0.3">
      <c r="A1635" s="8">
        <v>41380</v>
      </c>
      <c r="B1635">
        <v>-174.15</v>
      </c>
    </row>
    <row r="1636" spans="1:2" x14ac:dyDescent="0.3">
      <c r="A1636" s="8">
        <v>41379</v>
      </c>
      <c r="B1636">
        <v>-116.4</v>
      </c>
    </row>
    <row r="1637" spans="1:2" x14ac:dyDescent="0.3">
      <c r="A1637" s="8">
        <v>41376</v>
      </c>
      <c r="B1637">
        <v>-129</v>
      </c>
    </row>
    <row r="1638" spans="1:2" x14ac:dyDescent="0.3">
      <c r="A1638" s="8">
        <v>41375</v>
      </c>
      <c r="B1638">
        <v>-59.4</v>
      </c>
    </row>
    <row r="1639" spans="1:2" x14ac:dyDescent="0.3">
      <c r="A1639" s="8">
        <v>41374</v>
      </c>
      <c r="B1639">
        <v>-193.8</v>
      </c>
    </row>
    <row r="1640" spans="1:2" x14ac:dyDescent="0.3">
      <c r="A1640" s="8">
        <v>41373</v>
      </c>
      <c r="B1640">
        <v>-90.4</v>
      </c>
    </row>
    <row r="1641" spans="1:2" x14ac:dyDescent="0.3">
      <c r="A1641" s="8">
        <v>41372</v>
      </c>
      <c r="B1641">
        <v>18.8</v>
      </c>
    </row>
    <row r="1642" spans="1:2" x14ac:dyDescent="0.3">
      <c r="A1642" s="8">
        <v>41369</v>
      </c>
      <c r="B1642">
        <v>-71.8</v>
      </c>
    </row>
    <row r="1643" spans="1:2" x14ac:dyDescent="0.3">
      <c r="A1643" s="8">
        <v>41368</v>
      </c>
      <c r="B1643">
        <v>-201</v>
      </c>
    </row>
    <row r="1644" spans="1:2" x14ac:dyDescent="0.3">
      <c r="A1644" s="8">
        <v>41367</v>
      </c>
      <c r="B1644">
        <v>-308.89999999999998</v>
      </c>
    </row>
    <row r="1645" spans="1:2" x14ac:dyDescent="0.3">
      <c r="A1645" s="8">
        <v>41366</v>
      </c>
      <c r="B1645">
        <v>-131.9</v>
      </c>
    </row>
    <row r="1646" spans="1:2" x14ac:dyDescent="0.3">
      <c r="A1646" s="8">
        <v>41365</v>
      </c>
      <c r="B1646">
        <v>-179</v>
      </c>
    </row>
    <row r="1647" spans="1:2" x14ac:dyDescent="0.3">
      <c r="A1647" s="8">
        <v>41362</v>
      </c>
      <c r="B1647">
        <v>-332.7</v>
      </c>
    </row>
    <row r="1648" spans="1:2" x14ac:dyDescent="0.3">
      <c r="A1648" s="8">
        <v>41361</v>
      </c>
      <c r="B1648">
        <v>-110</v>
      </c>
    </row>
    <row r="1649" spans="1:2" x14ac:dyDescent="0.3">
      <c r="A1649" s="8">
        <v>41360</v>
      </c>
      <c r="B1649">
        <v>-109.1</v>
      </c>
    </row>
    <row r="1650" spans="1:2" x14ac:dyDescent="0.3">
      <c r="A1650" s="8">
        <v>41359</v>
      </c>
      <c r="B1650">
        <v>-177.1</v>
      </c>
    </row>
    <row r="1651" spans="1:2" x14ac:dyDescent="0.3">
      <c r="A1651" s="8">
        <v>41358</v>
      </c>
      <c r="B1651">
        <v>121.5</v>
      </c>
    </row>
    <row r="1652" spans="1:2" x14ac:dyDescent="0.3">
      <c r="A1652" s="8">
        <v>41355</v>
      </c>
      <c r="B1652">
        <v>64.400000000000006</v>
      </c>
    </row>
    <row r="1653" spans="1:2" x14ac:dyDescent="0.3">
      <c r="A1653" s="8">
        <v>41354</v>
      </c>
      <c r="B1653">
        <v>94.6</v>
      </c>
    </row>
    <row r="1654" spans="1:2" x14ac:dyDescent="0.3">
      <c r="A1654" s="8">
        <v>41353</v>
      </c>
      <c r="B1654">
        <v>208.3</v>
      </c>
    </row>
    <row r="1655" spans="1:2" x14ac:dyDescent="0.3">
      <c r="A1655" s="8">
        <v>41352</v>
      </c>
      <c r="B1655">
        <v>-5.8</v>
      </c>
    </row>
    <row r="1656" spans="1:2" x14ac:dyDescent="0.3">
      <c r="A1656" s="8">
        <v>41351</v>
      </c>
      <c r="B1656">
        <v>-43.1</v>
      </c>
    </row>
    <row r="1657" spans="1:2" x14ac:dyDescent="0.3">
      <c r="A1657" s="8">
        <v>41348</v>
      </c>
      <c r="B1657">
        <v>-24.3</v>
      </c>
    </row>
    <row r="1658" spans="1:2" x14ac:dyDescent="0.3">
      <c r="A1658" s="8">
        <v>41347</v>
      </c>
      <c r="B1658">
        <v>23</v>
      </c>
    </row>
    <row r="1659" spans="1:2" x14ac:dyDescent="0.3">
      <c r="A1659" s="8">
        <v>41346</v>
      </c>
      <c r="B1659">
        <v>-70.3</v>
      </c>
    </row>
    <row r="1660" spans="1:2" x14ac:dyDescent="0.3">
      <c r="A1660" s="8">
        <v>41345</v>
      </c>
      <c r="B1660">
        <v>-143.30000000000001</v>
      </c>
    </row>
    <row r="1661" spans="1:2" x14ac:dyDescent="0.3">
      <c r="A1661" s="8">
        <v>41344</v>
      </c>
      <c r="B1661">
        <v>-173</v>
      </c>
    </row>
    <row r="1662" spans="1:2" x14ac:dyDescent="0.3">
      <c r="A1662" s="8">
        <v>41340</v>
      </c>
      <c r="B1662">
        <v>-51.1</v>
      </c>
    </row>
    <row r="1663" spans="1:2" x14ac:dyDescent="0.3">
      <c r="A1663" s="8">
        <v>41339</v>
      </c>
      <c r="B1663">
        <v>-33.299999999999997</v>
      </c>
    </row>
    <row r="1664" spans="1:2" x14ac:dyDescent="0.3">
      <c r="A1664" s="8">
        <v>41338</v>
      </c>
      <c r="B1664">
        <v>3.5</v>
      </c>
    </row>
    <row r="1665" spans="1:2" x14ac:dyDescent="0.3">
      <c r="A1665" s="8">
        <v>41337</v>
      </c>
      <c r="B1665">
        <v>-83.1</v>
      </c>
    </row>
    <row r="1666" spans="1:2" x14ac:dyDescent="0.3">
      <c r="A1666" s="8">
        <v>41334</v>
      </c>
      <c r="B1666">
        <v>-117.3</v>
      </c>
    </row>
    <row r="1667" spans="1:2" x14ac:dyDescent="0.3">
      <c r="A1667" s="8">
        <v>41333</v>
      </c>
      <c r="B1667">
        <v>-63.4</v>
      </c>
    </row>
    <row r="1668" spans="1:2" x14ac:dyDescent="0.3">
      <c r="A1668" s="8">
        <v>41332</v>
      </c>
      <c r="B1668">
        <v>-94.3</v>
      </c>
    </row>
    <row r="1669" spans="1:2" x14ac:dyDescent="0.3">
      <c r="A1669" s="8">
        <v>41331</v>
      </c>
      <c r="B1669">
        <v>-199.5</v>
      </c>
    </row>
    <row r="1670" spans="1:2" x14ac:dyDescent="0.3">
      <c r="A1670" s="8">
        <v>41330</v>
      </c>
      <c r="B1670">
        <v>-18.7</v>
      </c>
    </row>
    <row r="1671" spans="1:2" x14ac:dyDescent="0.3">
      <c r="A1671" s="8">
        <v>41327</v>
      </c>
      <c r="B1671">
        <v>29.7</v>
      </c>
    </row>
    <row r="1672" spans="1:2" x14ac:dyDescent="0.3">
      <c r="A1672" s="8">
        <v>41326</v>
      </c>
      <c r="B1672">
        <v>6.4</v>
      </c>
    </row>
    <row r="1673" spans="1:2" x14ac:dyDescent="0.3">
      <c r="A1673" s="8">
        <v>41325</v>
      </c>
      <c r="B1673">
        <v>209.4</v>
      </c>
    </row>
    <row r="1674" spans="1:2" x14ac:dyDescent="0.3">
      <c r="A1674" s="8">
        <v>41324</v>
      </c>
      <c r="B1674">
        <v>-87.3</v>
      </c>
    </row>
    <row r="1675" spans="1:2" x14ac:dyDescent="0.3">
      <c r="A1675" s="8">
        <v>41323</v>
      </c>
      <c r="B1675">
        <v>-77.400000000000006</v>
      </c>
    </row>
    <row r="1676" spans="1:2" x14ac:dyDescent="0.3">
      <c r="A1676" s="8">
        <v>41320</v>
      </c>
      <c r="B1676">
        <v>48.5</v>
      </c>
    </row>
    <row r="1677" spans="1:2" x14ac:dyDescent="0.3">
      <c r="A1677" s="8">
        <v>41319</v>
      </c>
      <c r="B1677">
        <v>70.400000000000006</v>
      </c>
    </row>
    <row r="1678" spans="1:2" x14ac:dyDescent="0.3">
      <c r="A1678" s="8">
        <v>41318</v>
      </c>
      <c r="B1678">
        <v>185.9</v>
      </c>
    </row>
    <row r="1679" spans="1:2" x14ac:dyDescent="0.3">
      <c r="A1679" s="8">
        <v>41317</v>
      </c>
      <c r="B1679">
        <v>-12</v>
      </c>
    </row>
    <row r="1680" spans="1:2" x14ac:dyDescent="0.3">
      <c r="A1680" s="8">
        <v>41316</v>
      </c>
      <c r="B1680">
        <v>280.3</v>
      </c>
    </row>
    <row r="1681" spans="1:2" x14ac:dyDescent="0.3">
      <c r="A1681" s="8">
        <v>41313</v>
      </c>
      <c r="B1681">
        <v>232.8</v>
      </c>
    </row>
    <row r="1682" spans="1:2" x14ac:dyDescent="0.3">
      <c r="A1682" s="8">
        <v>41312</v>
      </c>
      <c r="B1682">
        <v>146.5</v>
      </c>
    </row>
    <row r="1683" spans="1:2" x14ac:dyDescent="0.3">
      <c r="A1683" s="8">
        <v>41311</v>
      </c>
      <c r="B1683">
        <v>-179.3</v>
      </c>
    </row>
    <row r="1684" spans="1:2" x14ac:dyDescent="0.3">
      <c r="A1684" s="8">
        <v>41310</v>
      </c>
      <c r="B1684">
        <v>77.900000000000006</v>
      </c>
    </row>
    <row r="1685" spans="1:2" x14ac:dyDescent="0.3">
      <c r="A1685" s="8">
        <v>41309</v>
      </c>
      <c r="B1685">
        <v>84.3</v>
      </c>
    </row>
    <row r="1686" spans="1:2" x14ac:dyDescent="0.3">
      <c r="A1686" s="8">
        <v>41306</v>
      </c>
      <c r="B1686">
        <v>31.9</v>
      </c>
    </row>
    <row r="1687" spans="1:2" x14ac:dyDescent="0.3">
      <c r="A1687" s="8">
        <v>41305</v>
      </c>
      <c r="B1687">
        <v>-146.4</v>
      </c>
    </row>
    <row r="1688" spans="1:2" x14ac:dyDescent="0.3">
      <c r="A1688" s="8">
        <v>41304</v>
      </c>
      <c r="B1688">
        <v>-101.5</v>
      </c>
    </row>
    <row r="1689" spans="1:2" x14ac:dyDescent="0.3">
      <c r="A1689" s="8">
        <v>41303</v>
      </c>
      <c r="B1689">
        <v>-52.6</v>
      </c>
    </row>
    <row r="1690" spans="1:2" x14ac:dyDescent="0.3">
      <c r="A1690" s="8">
        <v>41302</v>
      </c>
      <c r="B1690">
        <v>-140.5</v>
      </c>
    </row>
    <row r="1691" spans="1:2" x14ac:dyDescent="0.3">
      <c r="A1691" s="8">
        <v>41299</v>
      </c>
      <c r="B1691">
        <v>116.1</v>
      </c>
    </row>
    <row r="1692" spans="1:2" x14ac:dyDescent="0.3">
      <c r="A1692" s="8">
        <v>41298</v>
      </c>
      <c r="B1692">
        <v>164.8</v>
      </c>
    </row>
    <row r="1693" spans="1:2" x14ac:dyDescent="0.3">
      <c r="A1693" s="8">
        <v>41297</v>
      </c>
      <c r="B1693">
        <v>181.3</v>
      </c>
    </row>
    <row r="1694" spans="1:2" x14ac:dyDescent="0.3">
      <c r="A1694" s="8">
        <v>41296</v>
      </c>
      <c r="B1694">
        <v>-139.19999999999999</v>
      </c>
    </row>
    <row r="1695" spans="1:2" x14ac:dyDescent="0.3">
      <c r="A1695" s="8">
        <v>41295</v>
      </c>
      <c r="B1695">
        <v>55.8</v>
      </c>
    </row>
    <row r="1696" spans="1:2" x14ac:dyDescent="0.3">
      <c r="A1696" s="8">
        <v>41292</v>
      </c>
      <c r="B1696">
        <v>106.2</v>
      </c>
    </row>
    <row r="1697" spans="1:2" x14ac:dyDescent="0.3">
      <c r="A1697" s="8">
        <v>41291</v>
      </c>
      <c r="B1697">
        <v>96.5</v>
      </c>
    </row>
    <row r="1698" spans="1:2" x14ac:dyDescent="0.3">
      <c r="A1698" s="8">
        <v>41290</v>
      </c>
      <c r="B1698">
        <v>-97.3</v>
      </c>
    </row>
    <row r="1699" spans="1:2" x14ac:dyDescent="0.3">
      <c r="A1699" s="8">
        <v>41289</v>
      </c>
      <c r="B1699">
        <v>173.7</v>
      </c>
    </row>
    <row r="1700" spans="1:2" x14ac:dyDescent="0.3">
      <c r="A1700" s="8">
        <v>41288</v>
      </c>
      <c r="B1700">
        <v>138.5</v>
      </c>
    </row>
    <row r="1701" spans="1:2" x14ac:dyDescent="0.3">
      <c r="A1701" s="8">
        <v>41285</v>
      </c>
      <c r="B1701">
        <v>153.5</v>
      </c>
    </row>
    <row r="1702" spans="1:2" x14ac:dyDescent="0.3">
      <c r="A1702" s="8">
        <v>41284</v>
      </c>
      <c r="B1702">
        <v>200.6</v>
      </c>
    </row>
    <row r="1703" spans="1:2" x14ac:dyDescent="0.3">
      <c r="A1703" s="8">
        <v>41283</v>
      </c>
      <c r="B1703">
        <v>-1699.5</v>
      </c>
    </row>
    <row r="1704" spans="1:2" x14ac:dyDescent="0.3">
      <c r="A1704" s="8">
        <v>41282</v>
      </c>
      <c r="B1704">
        <v>-268.3</v>
      </c>
    </row>
    <row r="1705" spans="1:2" x14ac:dyDescent="0.3">
      <c r="A1705" s="8">
        <v>41272</v>
      </c>
      <c r="B1705">
        <v>123.9</v>
      </c>
    </row>
    <row r="1706" spans="1:2" x14ac:dyDescent="0.3">
      <c r="A1706" s="8">
        <v>41271</v>
      </c>
      <c r="B1706">
        <v>-921.3</v>
      </c>
    </row>
    <row r="1707" spans="1:2" x14ac:dyDescent="0.3">
      <c r="A1707" s="8">
        <v>41270</v>
      </c>
      <c r="B1707">
        <v>-1082.2</v>
      </c>
    </row>
    <row r="1708" spans="1:2" x14ac:dyDescent="0.3">
      <c r="A1708" s="8">
        <v>41269</v>
      </c>
      <c r="B1708">
        <v>-1086.2</v>
      </c>
    </row>
    <row r="1709" spans="1:2" x14ac:dyDescent="0.3">
      <c r="A1709" s="8">
        <v>41268</v>
      </c>
      <c r="B1709">
        <v>-513.1</v>
      </c>
    </row>
    <row r="1710" spans="1:2" x14ac:dyDescent="0.3">
      <c r="A1710" s="8">
        <v>41267</v>
      </c>
      <c r="B1710">
        <v>-677</v>
      </c>
    </row>
    <row r="1711" spans="1:2" x14ac:dyDescent="0.3">
      <c r="A1711" s="8">
        <v>41264</v>
      </c>
      <c r="B1711">
        <v>-652.20000000000005</v>
      </c>
    </row>
    <row r="1712" spans="1:2" x14ac:dyDescent="0.3">
      <c r="A1712" s="8">
        <v>41263</v>
      </c>
      <c r="B1712">
        <v>-547.1</v>
      </c>
    </row>
    <row r="1713" spans="1:2" x14ac:dyDescent="0.3">
      <c r="A1713" s="8">
        <v>41262</v>
      </c>
      <c r="B1713">
        <v>-679.9</v>
      </c>
    </row>
    <row r="1714" spans="1:2" x14ac:dyDescent="0.3">
      <c r="A1714" s="8">
        <v>41261</v>
      </c>
      <c r="B1714">
        <v>-609.4</v>
      </c>
    </row>
    <row r="1715" spans="1:2" x14ac:dyDescent="0.3">
      <c r="A1715" s="8">
        <v>41260</v>
      </c>
      <c r="B1715">
        <v>-489.1</v>
      </c>
    </row>
    <row r="1716" spans="1:2" x14ac:dyDescent="0.3">
      <c r="A1716" s="8">
        <v>41257</v>
      </c>
      <c r="B1716">
        <v>-435.4</v>
      </c>
    </row>
    <row r="1717" spans="1:2" x14ac:dyDescent="0.3">
      <c r="A1717" s="8">
        <v>41256</v>
      </c>
      <c r="B1717">
        <v>-520.9</v>
      </c>
    </row>
    <row r="1718" spans="1:2" x14ac:dyDescent="0.3">
      <c r="A1718" s="8">
        <v>41255</v>
      </c>
      <c r="B1718">
        <v>-472.4</v>
      </c>
    </row>
    <row r="1719" spans="1:2" x14ac:dyDescent="0.3">
      <c r="A1719" s="8">
        <v>41254</v>
      </c>
      <c r="B1719">
        <v>-331.4</v>
      </c>
    </row>
    <row r="1720" spans="1:2" x14ac:dyDescent="0.3">
      <c r="A1720" s="8">
        <v>41253</v>
      </c>
      <c r="B1720">
        <v>-156.4</v>
      </c>
    </row>
    <row r="1721" spans="1:2" x14ac:dyDescent="0.3">
      <c r="A1721" s="8">
        <v>41250</v>
      </c>
      <c r="B1721">
        <v>-212</v>
      </c>
    </row>
    <row r="1722" spans="1:2" x14ac:dyDescent="0.3">
      <c r="A1722" s="8">
        <v>41249</v>
      </c>
      <c r="B1722">
        <v>-302.3</v>
      </c>
    </row>
    <row r="1723" spans="1:2" x14ac:dyDescent="0.3">
      <c r="A1723" s="8">
        <v>41248</v>
      </c>
      <c r="B1723">
        <v>-601.1</v>
      </c>
    </row>
    <row r="1724" spans="1:2" x14ac:dyDescent="0.3">
      <c r="A1724" s="8">
        <v>41247</v>
      </c>
      <c r="B1724">
        <v>-301</v>
      </c>
    </row>
    <row r="1725" spans="1:2" x14ac:dyDescent="0.3">
      <c r="A1725" s="8">
        <v>41246</v>
      </c>
      <c r="B1725">
        <v>-474.1</v>
      </c>
    </row>
    <row r="1726" spans="1:2" x14ac:dyDescent="0.3">
      <c r="A1726" s="8">
        <v>41243</v>
      </c>
      <c r="B1726">
        <v>-482.3</v>
      </c>
    </row>
    <row r="1727" spans="1:2" x14ac:dyDescent="0.3">
      <c r="A1727" s="8">
        <v>41242</v>
      </c>
      <c r="B1727">
        <v>-451.5</v>
      </c>
    </row>
    <row r="1728" spans="1:2" x14ac:dyDescent="0.3">
      <c r="A1728" s="8">
        <v>41241</v>
      </c>
      <c r="B1728">
        <v>-355.6</v>
      </c>
    </row>
    <row r="1729" spans="1:2" x14ac:dyDescent="0.3">
      <c r="A1729" s="8">
        <v>41240</v>
      </c>
      <c r="B1729">
        <v>-370</v>
      </c>
    </row>
    <row r="1730" spans="1:2" x14ac:dyDescent="0.3">
      <c r="A1730" s="8">
        <v>41239</v>
      </c>
      <c r="B1730">
        <v>-108.5</v>
      </c>
    </row>
    <row r="1731" spans="1:2" x14ac:dyDescent="0.3">
      <c r="A1731" s="8">
        <v>41236</v>
      </c>
      <c r="B1731">
        <v>-95.6</v>
      </c>
    </row>
    <row r="1732" spans="1:2" x14ac:dyDescent="0.3">
      <c r="A1732" s="8">
        <v>41235</v>
      </c>
      <c r="B1732">
        <v>-71.2</v>
      </c>
    </row>
    <row r="1733" spans="1:2" x14ac:dyDescent="0.3">
      <c r="A1733" s="8">
        <v>41234</v>
      </c>
      <c r="B1733">
        <v>-162.69999999999999</v>
      </c>
    </row>
    <row r="1734" spans="1:2" x14ac:dyDescent="0.3">
      <c r="A1734" s="8">
        <v>41233</v>
      </c>
      <c r="B1734">
        <v>-200.8</v>
      </c>
    </row>
    <row r="1735" spans="1:2" x14ac:dyDescent="0.3">
      <c r="A1735" s="8">
        <v>41232</v>
      </c>
      <c r="B1735">
        <v>-264.10000000000002</v>
      </c>
    </row>
    <row r="1736" spans="1:2" x14ac:dyDescent="0.3">
      <c r="A1736" s="8">
        <v>41229</v>
      </c>
      <c r="B1736">
        <v>-178.1</v>
      </c>
    </row>
    <row r="1737" spans="1:2" x14ac:dyDescent="0.3">
      <c r="A1737" s="8">
        <v>41228</v>
      </c>
      <c r="B1737">
        <v>-106.4</v>
      </c>
    </row>
    <row r="1738" spans="1:2" x14ac:dyDescent="0.3">
      <c r="A1738" s="8">
        <v>41227</v>
      </c>
      <c r="B1738">
        <v>-22.1</v>
      </c>
    </row>
    <row r="1739" spans="1:2" x14ac:dyDescent="0.3">
      <c r="A1739" s="8">
        <v>41226</v>
      </c>
      <c r="B1739">
        <v>-48.1</v>
      </c>
    </row>
    <row r="1740" spans="1:2" x14ac:dyDescent="0.3">
      <c r="A1740" s="8">
        <v>41225</v>
      </c>
      <c r="B1740">
        <v>-9.6</v>
      </c>
    </row>
    <row r="1741" spans="1:2" x14ac:dyDescent="0.3">
      <c r="A1741" s="8">
        <v>41222</v>
      </c>
      <c r="B1741">
        <v>-89.3</v>
      </c>
    </row>
    <row r="1742" spans="1:2" x14ac:dyDescent="0.3">
      <c r="A1742" s="8">
        <v>41221</v>
      </c>
      <c r="B1742">
        <v>-129</v>
      </c>
    </row>
    <row r="1743" spans="1:2" x14ac:dyDescent="0.3">
      <c r="A1743" s="8">
        <v>41220</v>
      </c>
      <c r="B1743">
        <v>-151</v>
      </c>
    </row>
    <row r="1744" spans="1:2" x14ac:dyDescent="0.3">
      <c r="A1744" s="8">
        <v>41219</v>
      </c>
      <c r="B1744">
        <v>-194.6</v>
      </c>
    </row>
    <row r="1745" spans="1:2" x14ac:dyDescent="0.3">
      <c r="A1745" s="8">
        <v>41215</v>
      </c>
      <c r="B1745">
        <v>-310.10000000000002</v>
      </c>
    </row>
    <row r="1746" spans="1:2" x14ac:dyDescent="0.3">
      <c r="A1746" s="8">
        <v>41214</v>
      </c>
      <c r="B1746">
        <v>-335.3</v>
      </c>
    </row>
    <row r="1747" spans="1:2" x14ac:dyDescent="0.3">
      <c r="A1747" s="8">
        <v>41213</v>
      </c>
      <c r="B1747">
        <v>-462.3</v>
      </c>
    </row>
    <row r="1748" spans="1:2" x14ac:dyDescent="0.3">
      <c r="A1748" s="8">
        <v>41212</v>
      </c>
      <c r="B1748">
        <v>-360.1</v>
      </c>
    </row>
    <row r="1749" spans="1:2" x14ac:dyDescent="0.3">
      <c r="A1749" s="8">
        <v>41211</v>
      </c>
      <c r="B1749">
        <v>-370.4</v>
      </c>
    </row>
    <row r="1750" spans="1:2" x14ac:dyDescent="0.3">
      <c r="A1750" s="8">
        <v>41208</v>
      </c>
      <c r="B1750">
        <v>-395.6</v>
      </c>
    </row>
    <row r="1751" spans="1:2" x14ac:dyDescent="0.3">
      <c r="A1751" s="8">
        <v>41207</v>
      </c>
      <c r="B1751">
        <v>-120.6</v>
      </c>
    </row>
    <row r="1752" spans="1:2" x14ac:dyDescent="0.3">
      <c r="A1752" s="8">
        <v>41206</v>
      </c>
      <c r="B1752">
        <v>-234.7</v>
      </c>
    </row>
    <row r="1753" spans="1:2" x14ac:dyDescent="0.3">
      <c r="A1753" s="8">
        <v>41205</v>
      </c>
      <c r="B1753">
        <v>-110.4</v>
      </c>
    </row>
    <row r="1754" spans="1:2" x14ac:dyDescent="0.3">
      <c r="A1754" s="8">
        <v>41204</v>
      </c>
      <c r="B1754">
        <v>-72.5</v>
      </c>
    </row>
    <row r="1755" spans="1:2" x14ac:dyDescent="0.3">
      <c r="A1755" s="8">
        <v>41201</v>
      </c>
      <c r="B1755">
        <v>-62.7</v>
      </c>
    </row>
    <row r="1756" spans="1:2" x14ac:dyDescent="0.3">
      <c r="A1756" s="8">
        <v>41200</v>
      </c>
      <c r="B1756">
        <v>-89.8</v>
      </c>
    </row>
    <row r="1757" spans="1:2" x14ac:dyDescent="0.3">
      <c r="A1757" s="8">
        <v>41199</v>
      </c>
      <c r="B1757">
        <v>-44.3</v>
      </c>
    </row>
    <row r="1758" spans="1:2" x14ac:dyDescent="0.3">
      <c r="A1758" s="8">
        <v>41198</v>
      </c>
      <c r="B1758">
        <v>-135.30000000000001</v>
      </c>
    </row>
    <row r="1759" spans="1:2" x14ac:dyDescent="0.3">
      <c r="A1759" s="8">
        <v>41197</v>
      </c>
      <c r="B1759">
        <v>-76</v>
      </c>
    </row>
    <row r="1760" spans="1:2" x14ac:dyDescent="0.3">
      <c r="A1760" s="8">
        <v>41194</v>
      </c>
      <c r="B1760">
        <v>-59.8</v>
      </c>
    </row>
    <row r="1761" spans="1:2" x14ac:dyDescent="0.3">
      <c r="A1761" s="8">
        <v>41193</v>
      </c>
      <c r="B1761">
        <v>-64</v>
      </c>
    </row>
    <row r="1762" spans="1:2" x14ac:dyDescent="0.3">
      <c r="A1762" s="8">
        <v>41192</v>
      </c>
      <c r="B1762">
        <v>51.4</v>
      </c>
    </row>
    <row r="1763" spans="1:2" x14ac:dyDescent="0.3">
      <c r="A1763" s="8">
        <v>41191</v>
      </c>
      <c r="B1763">
        <v>-144.19999999999999</v>
      </c>
    </row>
    <row r="1764" spans="1:2" x14ac:dyDescent="0.3">
      <c r="A1764" s="8">
        <v>41190</v>
      </c>
      <c r="B1764">
        <v>-86.4</v>
      </c>
    </row>
    <row r="1765" spans="1:2" x14ac:dyDescent="0.3">
      <c r="A1765" s="8">
        <v>41187</v>
      </c>
      <c r="B1765">
        <v>-78.5</v>
      </c>
    </row>
    <row r="1766" spans="1:2" x14ac:dyDescent="0.3">
      <c r="A1766" s="8">
        <v>41186</v>
      </c>
      <c r="B1766">
        <v>-60.6</v>
      </c>
    </row>
    <row r="1767" spans="1:2" x14ac:dyDescent="0.3">
      <c r="A1767" s="8">
        <v>41185</v>
      </c>
      <c r="B1767">
        <v>-231.2</v>
      </c>
    </row>
    <row r="1768" spans="1:2" x14ac:dyDescent="0.3">
      <c r="A1768" s="8">
        <v>41184</v>
      </c>
      <c r="B1768">
        <v>-165.9</v>
      </c>
    </row>
    <row r="1769" spans="1:2" x14ac:dyDescent="0.3">
      <c r="A1769" s="8">
        <v>41183</v>
      </c>
      <c r="B1769">
        <v>-256.2</v>
      </c>
    </row>
    <row r="1770" spans="1:2" x14ac:dyDescent="0.3">
      <c r="A1770" s="8">
        <v>41180</v>
      </c>
      <c r="B1770">
        <v>-306.39999999999998</v>
      </c>
    </row>
    <row r="1771" spans="1:2" x14ac:dyDescent="0.3">
      <c r="A1771" s="8">
        <v>41179</v>
      </c>
      <c r="B1771">
        <v>-295.10000000000002</v>
      </c>
    </row>
    <row r="1772" spans="1:2" x14ac:dyDescent="0.3">
      <c r="A1772" s="8">
        <v>41178</v>
      </c>
      <c r="B1772">
        <v>-382.9</v>
      </c>
    </row>
    <row r="1773" spans="1:2" x14ac:dyDescent="0.3">
      <c r="A1773" s="8">
        <v>41177</v>
      </c>
      <c r="B1773">
        <v>-59.7</v>
      </c>
    </row>
    <row r="1774" spans="1:2" x14ac:dyDescent="0.3">
      <c r="A1774" s="8">
        <v>41176</v>
      </c>
      <c r="B1774">
        <v>-2.9</v>
      </c>
    </row>
    <row r="1775" spans="1:2" x14ac:dyDescent="0.3">
      <c r="A1775" s="8">
        <v>41173</v>
      </c>
      <c r="B1775">
        <v>-21</v>
      </c>
    </row>
    <row r="1776" spans="1:2" x14ac:dyDescent="0.3">
      <c r="A1776" s="8">
        <v>41172</v>
      </c>
      <c r="B1776">
        <v>1.4</v>
      </c>
    </row>
    <row r="1777" spans="1:2" x14ac:dyDescent="0.3">
      <c r="A1777" s="8">
        <v>41171</v>
      </c>
      <c r="B1777">
        <v>16.600000000000001</v>
      </c>
    </row>
    <row r="1778" spans="1:2" x14ac:dyDescent="0.3">
      <c r="A1778" s="8">
        <v>41170</v>
      </c>
      <c r="B1778">
        <v>-58.9</v>
      </c>
    </row>
    <row r="1779" spans="1:2" x14ac:dyDescent="0.3">
      <c r="A1779" s="8">
        <v>41169</v>
      </c>
      <c r="B1779">
        <v>-29.3</v>
      </c>
    </row>
    <row r="1780" spans="1:2" x14ac:dyDescent="0.3">
      <c r="A1780" s="8">
        <v>41166</v>
      </c>
      <c r="B1780">
        <v>-15.9</v>
      </c>
    </row>
    <row r="1781" spans="1:2" x14ac:dyDescent="0.3">
      <c r="A1781" s="8">
        <v>41165</v>
      </c>
      <c r="B1781">
        <v>32</v>
      </c>
    </row>
    <row r="1782" spans="1:2" x14ac:dyDescent="0.3">
      <c r="A1782" s="8">
        <v>41164</v>
      </c>
      <c r="B1782">
        <v>85.78</v>
      </c>
    </row>
    <row r="1783" spans="1:2" x14ac:dyDescent="0.3">
      <c r="A1783" s="8">
        <v>41163</v>
      </c>
      <c r="B1783">
        <v>-133.4</v>
      </c>
    </row>
    <row r="1784" spans="1:2" x14ac:dyDescent="0.3">
      <c r="A1784" s="8">
        <v>41162</v>
      </c>
      <c r="B1784">
        <v>64.400000000000006</v>
      </c>
    </row>
    <row r="1785" spans="1:2" x14ac:dyDescent="0.3">
      <c r="A1785" s="8">
        <v>41159</v>
      </c>
      <c r="B1785">
        <v>45.4</v>
      </c>
    </row>
    <row r="1786" spans="1:2" x14ac:dyDescent="0.3">
      <c r="A1786" s="8">
        <v>41158</v>
      </c>
      <c r="B1786">
        <v>9.8000000000000007</v>
      </c>
    </row>
    <row r="1787" spans="1:2" x14ac:dyDescent="0.3">
      <c r="A1787" s="8">
        <v>41157</v>
      </c>
      <c r="B1787">
        <v>-203.8</v>
      </c>
    </row>
    <row r="1788" spans="1:2" x14ac:dyDescent="0.3">
      <c r="A1788" s="8">
        <v>41156</v>
      </c>
      <c r="B1788">
        <v>124.4</v>
      </c>
    </row>
    <row r="1789" spans="1:2" x14ac:dyDescent="0.3">
      <c r="A1789" s="8">
        <v>41155</v>
      </c>
      <c r="B1789">
        <v>120</v>
      </c>
    </row>
    <row r="1790" spans="1:2" x14ac:dyDescent="0.3">
      <c r="A1790" s="8">
        <v>41152</v>
      </c>
      <c r="B1790">
        <v>32.4</v>
      </c>
    </row>
    <row r="1791" spans="1:2" x14ac:dyDescent="0.3">
      <c r="A1791" s="8">
        <v>41151</v>
      </c>
      <c r="B1791">
        <v>-10</v>
      </c>
    </row>
    <row r="1792" spans="1:2" x14ac:dyDescent="0.3">
      <c r="A1792" s="8">
        <v>41150</v>
      </c>
      <c r="B1792">
        <v>-117</v>
      </c>
    </row>
    <row r="1793" spans="1:2" x14ac:dyDescent="0.3">
      <c r="A1793" s="8">
        <v>41149</v>
      </c>
      <c r="B1793">
        <v>-255.5</v>
      </c>
    </row>
    <row r="1794" spans="1:2" x14ac:dyDescent="0.3">
      <c r="A1794" s="8">
        <v>41148</v>
      </c>
      <c r="B1794">
        <v>201.5</v>
      </c>
    </row>
    <row r="1795" spans="1:2" x14ac:dyDescent="0.3">
      <c r="A1795" s="8">
        <v>41145</v>
      </c>
      <c r="B1795">
        <v>158.80000000000001</v>
      </c>
    </row>
    <row r="1796" spans="1:2" x14ac:dyDescent="0.3">
      <c r="A1796" s="8">
        <v>41144</v>
      </c>
      <c r="B1796">
        <v>134.69999999999999</v>
      </c>
    </row>
    <row r="1797" spans="1:2" x14ac:dyDescent="0.3">
      <c r="A1797" s="8">
        <v>41143</v>
      </c>
      <c r="B1797">
        <v>-101.1</v>
      </c>
    </row>
    <row r="1798" spans="1:2" x14ac:dyDescent="0.3">
      <c r="A1798" s="8">
        <v>41142</v>
      </c>
      <c r="B1798">
        <v>60.5</v>
      </c>
    </row>
    <row r="1799" spans="1:2" x14ac:dyDescent="0.3">
      <c r="A1799" s="8">
        <v>41141</v>
      </c>
      <c r="B1799">
        <v>57.3</v>
      </c>
    </row>
    <row r="1800" spans="1:2" x14ac:dyDescent="0.3">
      <c r="A1800" s="8">
        <v>41138</v>
      </c>
      <c r="B1800">
        <v>56.7</v>
      </c>
    </row>
    <row r="1801" spans="1:2" x14ac:dyDescent="0.3">
      <c r="A1801" s="8">
        <v>41137</v>
      </c>
      <c r="B1801">
        <v>60.9</v>
      </c>
    </row>
    <row r="1802" spans="1:2" x14ac:dyDescent="0.3">
      <c r="A1802" s="8">
        <v>41136</v>
      </c>
      <c r="B1802">
        <v>104.5</v>
      </c>
    </row>
    <row r="1803" spans="1:2" x14ac:dyDescent="0.3">
      <c r="A1803" s="8">
        <v>41135</v>
      </c>
      <c r="B1803">
        <v>31.4</v>
      </c>
    </row>
    <row r="1804" spans="1:2" x14ac:dyDescent="0.3">
      <c r="A1804" s="8">
        <v>41134</v>
      </c>
      <c r="B1804">
        <v>48.8</v>
      </c>
    </row>
    <row r="1805" spans="1:2" x14ac:dyDescent="0.3">
      <c r="A1805" s="8">
        <v>41131</v>
      </c>
      <c r="B1805">
        <v>156.6</v>
      </c>
    </row>
    <row r="1806" spans="1:2" x14ac:dyDescent="0.3">
      <c r="A1806" s="8">
        <v>41130</v>
      </c>
      <c r="B1806">
        <v>58</v>
      </c>
    </row>
    <row r="1807" spans="1:2" x14ac:dyDescent="0.3">
      <c r="A1807" s="8">
        <v>41129</v>
      </c>
      <c r="B1807">
        <v>26.1</v>
      </c>
    </row>
    <row r="1808" spans="1:2" x14ac:dyDescent="0.3">
      <c r="A1808" s="8">
        <v>41128</v>
      </c>
      <c r="B1808">
        <v>-54.5</v>
      </c>
    </row>
    <row r="1809" spans="1:2" x14ac:dyDescent="0.3">
      <c r="A1809" s="8">
        <v>41127</v>
      </c>
      <c r="B1809">
        <v>-134.80000000000001</v>
      </c>
    </row>
    <row r="1810" spans="1:2" x14ac:dyDescent="0.3">
      <c r="A1810" s="8">
        <v>41124</v>
      </c>
      <c r="B1810">
        <v>-221.8</v>
      </c>
    </row>
    <row r="1811" spans="1:2" x14ac:dyDescent="0.3">
      <c r="A1811" s="8">
        <v>41123</v>
      </c>
      <c r="B1811">
        <v>-272.60000000000002</v>
      </c>
    </row>
    <row r="1812" spans="1:2" x14ac:dyDescent="0.3">
      <c r="A1812" s="8">
        <v>41122</v>
      </c>
      <c r="B1812">
        <v>-391.5</v>
      </c>
    </row>
    <row r="1813" spans="1:2" x14ac:dyDescent="0.3">
      <c r="A1813" s="8">
        <v>41121</v>
      </c>
      <c r="B1813">
        <v>-488.2</v>
      </c>
    </row>
    <row r="1814" spans="1:2" x14ac:dyDescent="0.3">
      <c r="A1814" s="8">
        <v>41120</v>
      </c>
      <c r="B1814">
        <v>-413.5</v>
      </c>
    </row>
    <row r="1815" spans="1:2" x14ac:dyDescent="0.3">
      <c r="A1815" s="8">
        <v>41117</v>
      </c>
      <c r="B1815">
        <v>-428.8</v>
      </c>
    </row>
    <row r="1816" spans="1:2" x14ac:dyDescent="0.3">
      <c r="A1816" s="8">
        <v>41116</v>
      </c>
      <c r="B1816">
        <v>-502.4</v>
      </c>
    </row>
    <row r="1817" spans="1:2" x14ac:dyDescent="0.3">
      <c r="A1817" s="8">
        <v>41115</v>
      </c>
      <c r="B1817">
        <v>-297.39999999999998</v>
      </c>
    </row>
    <row r="1818" spans="1:2" x14ac:dyDescent="0.3">
      <c r="A1818" s="8">
        <v>41114</v>
      </c>
      <c r="B1818">
        <v>-280.8</v>
      </c>
    </row>
    <row r="1819" spans="1:2" x14ac:dyDescent="0.3">
      <c r="A1819" s="8">
        <v>41113</v>
      </c>
      <c r="B1819">
        <v>-215.4</v>
      </c>
    </row>
    <row r="1820" spans="1:2" x14ac:dyDescent="0.3">
      <c r="A1820" s="8">
        <v>41110</v>
      </c>
      <c r="B1820">
        <v>-168.7</v>
      </c>
    </row>
    <row r="1821" spans="1:2" x14ac:dyDescent="0.3">
      <c r="A1821" s="8">
        <v>41109</v>
      </c>
      <c r="B1821">
        <v>-151</v>
      </c>
    </row>
    <row r="1822" spans="1:2" x14ac:dyDescent="0.3">
      <c r="A1822" s="8">
        <v>41108</v>
      </c>
      <c r="B1822">
        <v>-216.6</v>
      </c>
    </row>
    <row r="1823" spans="1:2" x14ac:dyDescent="0.3">
      <c r="A1823" s="8">
        <v>41107</v>
      </c>
      <c r="B1823">
        <v>-250</v>
      </c>
    </row>
    <row r="1824" spans="1:2" x14ac:dyDescent="0.3">
      <c r="A1824" s="8">
        <v>41106</v>
      </c>
      <c r="B1824">
        <v>-196.2</v>
      </c>
    </row>
    <row r="1825" spans="1:2" x14ac:dyDescent="0.3">
      <c r="A1825" s="8">
        <v>41103</v>
      </c>
      <c r="B1825">
        <v>-136.69999999999999</v>
      </c>
    </row>
    <row r="1826" spans="1:2" x14ac:dyDescent="0.3">
      <c r="A1826" s="8">
        <v>41102</v>
      </c>
      <c r="B1826">
        <v>-60.4</v>
      </c>
    </row>
    <row r="1827" spans="1:2" x14ac:dyDescent="0.3">
      <c r="A1827" s="8">
        <v>41101</v>
      </c>
      <c r="B1827">
        <v>57.6</v>
      </c>
    </row>
    <row r="1828" spans="1:2" x14ac:dyDescent="0.3">
      <c r="A1828" s="8">
        <v>41100</v>
      </c>
      <c r="B1828">
        <v>-249.1</v>
      </c>
    </row>
    <row r="1829" spans="1:2" x14ac:dyDescent="0.3">
      <c r="A1829" s="8">
        <v>41099</v>
      </c>
      <c r="B1829">
        <v>-255.6</v>
      </c>
    </row>
    <row r="1830" spans="1:2" x14ac:dyDescent="0.3">
      <c r="A1830" s="8">
        <v>41096</v>
      </c>
      <c r="B1830">
        <v>-242.4</v>
      </c>
    </row>
    <row r="1831" spans="1:2" x14ac:dyDescent="0.3">
      <c r="A1831" s="8">
        <v>41095</v>
      </c>
      <c r="B1831">
        <v>-180</v>
      </c>
    </row>
    <row r="1832" spans="1:2" x14ac:dyDescent="0.3">
      <c r="A1832" s="8">
        <v>41094</v>
      </c>
      <c r="B1832">
        <v>-278.3</v>
      </c>
    </row>
    <row r="1833" spans="1:2" x14ac:dyDescent="0.3">
      <c r="A1833" s="8">
        <v>41093</v>
      </c>
      <c r="B1833">
        <v>-418</v>
      </c>
    </row>
    <row r="1834" spans="1:2" x14ac:dyDescent="0.3">
      <c r="A1834" s="8">
        <v>41092</v>
      </c>
      <c r="B1834">
        <v>-552.20000000000005</v>
      </c>
    </row>
    <row r="1835" spans="1:2" x14ac:dyDescent="0.3">
      <c r="A1835" s="8">
        <v>41089</v>
      </c>
      <c r="B1835">
        <v>-565.9</v>
      </c>
    </row>
    <row r="1836" spans="1:2" x14ac:dyDescent="0.3">
      <c r="A1836" s="8">
        <v>41088</v>
      </c>
      <c r="B1836">
        <v>-420</v>
      </c>
    </row>
    <row r="1837" spans="1:2" x14ac:dyDescent="0.3">
      <c r="A1837" s="8">
        <v>41087</v>
      </c>
      <c r="B1837">
        <v>-385.6</v>
      </c>
    </row>
    <row r="1838" spans="1:2" x14ac:dyDescent="0.3">
      <c r="A1838" s="8">
        <v>41086</v>
      </c>
      <c r="B1838">
        <v>-539.4</v>
      </c>
    </row>
    <row r="1839" spans="1:2" x14ac:dyDescent="0.3">
      <c r="A1839" s="8">
        <v>41085</v>
      </c>
      <c r="B1839">
        <v>-339.5</v>
      </c>
    </row>
    <row r="1840" spans="1:2" x14ac:dyDescent="0.3">
      <c r="A1840" s="8">
        <v>41082</v>
      </c>
      <c r="B1840">
        <v>-259.3</v>
      </c>
    </row>
    <row r="1841" spans="1:2" x14ac:dyDescent="0.3">
      <c r="A1841" s="8">
        <v>41081</v>
      </c>
      <c r="B1841">
        <v>-298.10000000000002</v>
      </c>
    </row>
    <row r="1842" spans="1:2" x14ac:dyDescent="0.3">
      <c r="A1842" s="8">
        <v>41080</v>
      </c>
      <c r="B1842">
        <v>-334.9</v>
      </c>
    </row>
    <row r="1843" spans="1:2" x14ac:dyDescent="0.3">
      <c r="A1843" s="8">
        <v>41079</v>
      </c>
      <c r="B1843">
        <v>-436.5</v>
      </c>
    </row>
    <row r="1844" spans="1:2" x14ac:dyDescent="0.3">
      <c r="A1844" s="8">
        <v>41078</v>
      </c>
      <c r="B1844">
        <v>-487.1</v>
      </c>
    </row>
    <row r="1845" spans="1:2" x14ac:dyDescent="0.3">
      <c r="A1845" s="8">
        <v>41075</v>
      </c>
      <c r="B1845">
        <v>-411.1</v>
      </c>
    </row>
    <row r="1846" spans="1:2" x14ac:dyDescent="0.3">
      <c r="A1846" s="8">
        <v>41074</v>
      </c>
      <c r="B1846">
        <v>-298.10000000000002</v>
      </c>
    </row>
    <row r="1847" spans="1:2" x14ac:dyDescent="0.3">
      <c r="A1847" s="8">
        <v>41073</v>
      </c>
      <c r="B1847">
        <v>-294.60000000000002</v>
      </c>
    </row>
    <row r="1848" spans="1:2" x14ac:dyDescent="0.3">
      <c r="A1848" s="8">
        <v>41069</v>
      </c>
      <c r="B1848">
        <v>-329</v>
      </c>
    </row>
    <row r="1849" spans="1:2" x14ac:dyDescent="0.3">
      <c r="A1849" s="8">
        <v>41068</v>
      </c>
      <c r="B1849">
        <v>-298.10000000000002</v>
      </c>
    </row>
    <row r="1850" spans="1:2" x14ac:dyDescent="0.3">
      <c r="A1850" s="8">
        <v>41067</v>
      </c>
      <c r="B1850">
        <v>-145.19999999999999</v>
      </c>
    </row>
    <row r="1851" spans="1:2" x14ac:dyDescent="0.3">
      <c r="A1851" s="8">
        <v>41066</v>
      </c>
      <c r="B1851">
        <v>-124.2</v>
      </c>
    </row>
    <row r="1852" spans="1:2" x14ac:dyDescent="0.3">
      <c r="A1852" s="8">
        <v>41065</v>
      </c>
      <c r="B1852">
        <v>-187.2</v>
      </c>
    </row>
    <row r="1853" spans="1:2" x14ac:dyDescent="0.3">
      <c r="A1853" s="8">
        <v>41064</v>
      </c>
      <c r="B1853">
        <v>-299.89999999999998</v>
      </c>
    </row>
    <row r="1854" spans="1:2" x14ac:dyDescent="0.3">
      <c r="A1854" s="8">
        <v>41061</v>
      </c>
      <c r="B1854">
        <v>-272.60000000000002</v>
      </c>
    </row>
    <row r="1855" spans="1:2" x14ac:dyDescent="0.3">
      <c r="A1855" s="8">
        <v>41060</v>
      </c>
      <c r="B1855">
        <v>-310.3</v>
      </c>
    </row>
    <row r="1856" spans="1:2" x14ac:dyDescent="0.3">
      <c r="A1856" s="8">
        <v>41059</v>
      </c>
      <c r="B1856">
        <v>-408.1</v>
      </c>
    </row>
    <row r="1857" spans="1:2" x14ac:dyDescent="0.3">
      <c r="A1857" s="8">
        <v>41058</v>
      </c>
      <c r="B1857">
        <v>-366.6</v>
      </c>
    </row>
    <row r="1858" spans="1:2" x14ac:dyDescent="0.3">
      <c r="A1858" s="8">
        <v>41057</v>
      </c>
      <c r="B1858">
        <v>-265.89999999999998</v>
      </c>
    </row>
    <row r="1859" spans="1:2" x14ac:dyDescent="0.3">
      <c r="A1859" s="8">
        <v>41054</v>
      </c>
      <c r="B1859">
        <v>-74.8</v>
      </c>
    </row>
    <row r="1860" spans="1:2" x14ac:dyDescent="0.3">
      <c r="A1860" s="8">
        <v>41053</v>
      </c>
      <c r="B1860">
        <v>-40.5</v>
      </c>
    </row>
    <row r="1861" spans="1:2" x14ac:dyDescent="0.3">
      <c r="A1861" s="8">
        <v>41052</v>
      </c>
      <c r="B1861">
        <v>-69.900000000000006</v>
      </c>
    </row>
    <row r="1862" spans="1:2" x14ac:dyDescent="0.3">
      <c r="A1862" s="8">
        <v>41051</v>
      </c>
      <c r="B1862">
        <v>-191.2</v>
      </c>
    </row>
    <row r="1863" spans="1:2" x14ac:dyDescent="0.3">
      <c r="A1863" s="8">
        <v>41050</v>
      </c>
      <c r="B1863">
        <v>-137.6</v>
      </c>
    </row>
    <row r="1864" spans="1:2" x14ac:dyDescent="0.3">
      <c r="A1864" s="8">
        <v>41047</v>
      </c>
      <c r="B1864">
        <v>-87.3</v>
      </c>
    </row>
    <row r="1865" spans="1:2" x14ac:dyDescent="0.3">
      <c r="A1865" s="8">
        <v>41046</v>
      </c>
      <c r="B1865">
        <v>-63.2</v>
      </c>
    </row>
    <row r="1866" spans="1:2" x14ac:dyDescent="0.3">
      <c r="A1866" s="8">
        <v>41045</v>
      </c>
      <c r="B1866">
        <v>-416.7</v>
      </c>
    </row>
    <row r="1867" spans="1:2" x14ac:dyDescent="0.3">
      <c r="A1867" s="8">
        <v>41044</v>
      </c>
      <c r="B1867">
        <v>-119.2</v>
      </c>
    </row>
    <row r="1868" spans="1:2" x14ac:dyDescent="0.3">
      <c r="A1868" s="8">
        <v>41043</v>
      </c>
      <c r="B1868">
        <v>-111.4</v>
      </c>
    </row>
    <row r="1869" spans="1:2" x14ac:dyDescent="0.3">
      <c r="A1869" s="8">
        <v>41041</v>
      </c>
      <c r="B1869">
        <v>-103.9</v>
      </c>
    </row>
    <row r="1870" spans="1:2" x14ac:dyDescent="0.3">
      <c r="A1870" s="8">
        <v>41040</v>
      </c>
      <c r="B1870">
        <v>-72.400000000000006</v>
      </c>
    </row>
    <row r="1871" spans="1:2" x14ac:dyDescent="0.3">
      <c r="A1871" s="8">
        <v>41039</v>
      </c>
      <c r="B1871">
        <v>303.5</v>
      </c>
    </row>
    <row r="1872" spans="1:2" x14ac:dyDescent="0.3">
      <c r="A1872" s="8">
        <v>41034</v>
      </c>
      <c r="B1872">
        <v>-234.1</v>
      </c>
    </row>
    <row r="1873" spans="1:2" x14ac:dyDescent="0.3">
      <c r="A1873" s="8">
        <v>41033</v>
      </c>
      <c r="B1873">
        <v>-434</v>
      </c>
    </row>
    <row r="1874" spans="1:2" x14ac:dyDescent="0.3">
      <c r="A1874" s="8">
        <v>41032</v>
      </c>
      <c r="B1874">
        <v>-446.3</v>
      </c>
    </row>
    <row r="1875" spans="1:2" x14ac:dyDescent="0.3">
      <c r="A1875" s="8">
        <v>41031</v>
      </c>
      <c r="B1875">
        <v>-467.1</v>
      </c>
    </row>
    <row r="1876" spans="1:2" x14ac:dyDescent="0.3">
      <c r="A1876" s="8">
        <v>41027</v>
      </c>
      <c r="B1876">
        <v>-426.3</v>
      </c>
    </row>
    <row r="1877" spans="1:2" x14ac:dyDescent="0.3">
      <c r="A1877" s="8">
        <v>41026</v>
      </c>
      <c r="B1877">
        <v>-275.39999999999998</v>
      </c>
    </row>
    <row r="1878" spans="1:2" x14ac:dyDescent="0.3">
      <c r="A1878" s="8">
        <v>41025</v>
      </c>
      <c r="B1878">
        <v>-140.80000000000001</v>
      </c>
    </row>
    <row r="1879" spans="1:2" x14ac:dyDescent="0.3">
      <c r="A1879" s="8">
        <v>41024</v>
      </c>
      <c r="B1879">
        <v>74.599999999999994</v>
      </c>
    </row>
    <row r="1880" spans="1:2" x14ac:dyDescent="0.3">
      <c r="A1880" s="8">
        <v>41023</v>
      </c>
      <c r="B1880">
        <v>-73.8</v>
      </c>
    </row>
    <row r="1881" spans="1:2" x14ac:dyDescent="0.3">
      <c r="A1881" s="8">
        <v>41022</v>
      </c>
      <c r="B1881">
        <v>-113</v>
      </c>
    </row>
    <row r="1882" spans="1:2" x14ac:dyDescent="0.3">
      <c r="A1882" s="8">
        <v>41019</v>
      </c>
      <c r="B1882">
        <v>41.4</v>
      </c>
    </row>
    <row r="1883" spans="1:2" x14ac:dyDescent="0.3">
      <c r="A1883" s="8">
        <v>41018</v>
      </c>
      <c r="B1883">
        <v>45.2</v>
      </c>
    </row>
    <row r="1884" spans="1:2" x14ac:dyDescent="0.3">
      <c r="A1884" s="8">
        <v>41017</v>
      </c>
      <c r="B1884">
        <v>113</v>
      </c>
    </row>
    <row r="1885" spans="1:2" x14ac:dyDescent="0.3">
      <c r="A1885" s="8">
        <v>41016</v>
      </c>
      <c r="B1885">
        <v>-166.5</v>
      </c>
    </row>
    <row r="1886" spans="1:2" x14ac:dyDescent="0.3">
      <c r="A1886" s="8">
        <v>41015</v>
      </c>
      <c r="B1886">
        <v>-104.3</v>
      </c>
    </row>
    <row r="1887" spans="1:2" x14ac:dyDescent="0.3">
      <c r="A1887" s="8">
        <v>41012</v>
      </c>
      <c r="B1887">
        <v>-74</v>
      </c>
    </row>
    <row r="1888" spans="1:2" x14ac:dyDescent="0.3">
      <c r="A1888" s="8">
        <v>41011</v>
      </c>
      <c r="B1888">
        <v>-92.9</v>
      </c>
    </row>
    <row r="1889" spans="1:2" x14ac:dyDescent="0.3">
      <c r="A1889" s="8">
        <v>41010</v>
      </c>
      <c r="B1889">
        <v>-149.1</v>
      </c>
    </row>
    <row r="1890" spans="1:2" x14ac:dyDescent="0.3">
      <c r="A1890" s="8">
        <v>41009</v>
      </c>
      <c r="B1890">
        <v>328.7</v>
      </c>
    </row>
    <row r="1891" spans="1:2" x14ac:dyDescent="0.3">
      <c r="A1891" s="8">
        <v>41008</v>
      </c>
      <c r="B1891">
        <v>106.2</v>
      </c>
    </row>
    <row r="1892" spans="1:2" x14ac:dyDescent="0.3">
      <c r="A1892" s="8">
        <v>41005</v>
      </c>
      <c r="B1892">
        <v>119.2</v>
      </c>
    </row>
    <row r="1893" spans="1:2" x14ac:dyDescent="0.3">
      <c r="A1893" s="8">
        <v>41004</v>
      </c>
      <c r="B1893">
        <v>105</v>
      </c>
    </row>
    <row r="1894" spans="1:2" x14ac:dyDescent="0.3">
      <c r="A1894" s="8">
        <v>41003</v>
      </c>
      <c r="B1894">
        <v>15.2</v>
      </c>
    </row>
    <row r="1895" spans="1:2" x14ac:dyDescent="0.3">
      <c r="A1895" s="8">
        <v>41002</v>
      </c>
      <c r="B1895">
        <v>-183.6</v>
      </c>
    </row>
    <row r="1896" spans="1:2" x14ac:dyDescent="0.3">
      <c r="A1896" s="8">
        <v>41001</v>
      </c>
      <c r="B1896">
        <v>-239.3</v>
      </c>
    </row>
    <row r="1897" spans="1:2" x14ac:dyDescent="0.3">
      <c r="A1897" s="8">
        <v>40998</v>
      </c>
      <c r="B1897">
        <v>-303.60000000000002</v>
      </c>
    </row>
    <row r="1898" spans="1:2" x14ac:dyDescent="0.3">
      <c r="A1898" s="8">
        <v>40997</v>
      </c>
      <c r="B1898">
        <v>-229.7</v>
      </c>
    </row>
    <row r="1899" spans="1:2" x14ac:dyDescent="0.3">
      <c r="A1899" s="8">
        <v>40996</v>
      </c>
      <c r="B1899">
        <v>-188.6</v>
      </c>
    </row>
    <row r="1900" spans="1:2" x14ac:dyDescent="0.3">
      <c r="A1900" s="8">
        <v>40995</v>
      </c>
      <c r="B1900">
        <v>-199.9</v>
      </c>
    </row>
    <row r="1901" spans="1:2" x14ac:dyDescent="0.3">
      <c r="A1901" s="8">
        <v>40994</v>
      </c>
      <c r="B1901">
        <v>17.7</v>
      </c>
    </row>
    <row r="1902" spans="1:2" x14ac:dyDescent="0.3">
      <c r="A1902" s="8">
        <v>40991</v>
      </c>
      <c r="B1902">
        <v>-5.9</v>
      </c>
    </row>
    <row r="1903" spans="1:2" x14ac:dyDescent="0.3">
      <c r="A1903" s="8">
        <v>40990</v>
      </c>
      <c r="B1903">
        <v>-52.1</v>
      </c>
    </row>
    <row r="1904" spans="1:2" x14ac:dyDescent="0.3">
      <c r="A1904" s="8">
        <v>40989</v>
      </c>
      <c r="B1904">
        <v>-79.5</v>
      </c>
    </row>
    <row r="1905" spans="1:2" x14ac:dyDescent="0.3">
      <c r="A1905" s="8">
        <v>40988</v>
      </c>
      <c r="B1905">
        <v>3.3</v>
      </c>
    </row>
    <row r="1906" spans="1:2" x14ac:dyDescent="0.3">
      <c r="A1906" s="8">
        <v>40987</v>
      </c>
      <c r="B1906">
        <v>-2.6</v>
      </c>
    </row>
    <row r="1907" spans="1:2" x14ac:dyDescent="0.3">
      <c r="A1907" s="8">
        <v>40984</v>
      </c>
      <c r="B1907">
        <v>24.2</v>
      </c>
    </row>
    <row r="1908" spans="1:2" x14ac:dyDescent="0.3">
      <c r="A1908" s="8">
        <v>40983</v>
      </c>
      <c r="B1908">
        <v>16.100000000000001</v>
      </c>
    </row>
    <row r="1909" spans="1:2" x14ac:dyDescent="0.3">
      <c r="A1909" s="8">
        <v>40982</v>
      </c>
      <c r="B1909">
        <v>36.9</v>
      </c>
    </row>
    <row r="1910" spans="1:2" x14ac:dyDescent="0.3">
      <c r="A1910" s="8">
        <v>40981</v>
      </c>
      <c r="B1910">
        <v>-23.2</v>
      </c>
    </row>
    <row r="1911" spans="1:2" x14ac:dyDescent="0.3">
      <c r="A1911" s="8">
        <v>40980</v>
      </c>
      <c r="B1911">
        <v>45.7</v>
      </c>
    </row>
    <row r="1912" spans="1:2" x14ac:dyDescent="0.3">
      <c r="A1912" s="8">
        <v>40979</v>
      </c>
      <c r="B1912">
        <v>183.6</v>
      </c>
    </row>
    <row r="1913" spans="1:2" x14ac:dyDescent="0.3">
      <c r="A1913" s="8">
        <v>40975</v>
      </c>
      <c r="B1913">
        <v>91.3</v>
      </c>
    </row>
    <row r="1914" spans="1:2" x14ac:dyDescent="0.3">
      <c r="A1914" s="8">
        <v>40974</v>
      </c>
      <c r="B1914">
        <v>185.1</v>
      </c>
    </row>
    <row r="1915" spans="1:2" x14ac:dyDescent="0.3">
      <c r="A1915" s="8">
        <v>40973</v>
      </c>
      <c r="B1915">
        <v>178.1</v>
      </c>
    </row>
    <row r="1916" spans="1:2" x14ac:dyDescent="0.3">
      <c r="A1916" s="8">
        <v>40970</v>
      </c>
      <c r="B1916">
        <v>97.9</v>
      </c>
    </row>
    <row r="1917" spans="1:2" x14ac:dyDescent="0.3">
      <c r="A1917" s="8">
        <v>40969</v>
      </c>
      <c r="B1917">
        <v>-9.1</v>
      </c>
    </row>
    <row r="1918" spans="1:2" x14ac:dyDescent="0.3">
      <c r="A1918" s="8">
        <v>40968</v>
      </c>
      <c r="B1918">
        <v>18.100000000000001</v>
      </c>
    </row>
    <row r="1919" spans="1:2" x14ac:dyDescent="0.3">
      <c r="A1919" s="8">
        <v>40967</v>
      </c>
      <c r="B1919">
        <v>109</v>
      </c>
    </row>
    <row r="1920" spans="1:2" x14ac:dyDescent="0.3">
      <c r="A1920" s="8">
        <v>40966</v>
      </c>
      <c r="B1920">
        <v>283.8</v>
      </c>
    </row>
    <row r="1921" spans="1:2" x14ac:dyDescent="0.3">
      <c r="A1921" s="8">
        <v>40963</v>
      </c>
      <c r="B1921">
        <v>220.7</v>
      </c>
    </row>
    <row r="1922" spans="1:2" x14ac:dyDescent="0.3">
      <c r="A1922" s="8">
        <v>40961</v>
      </c>
      <c r="B1922">
        <v>190</v>
      </c>
    </row>
    <row r="1923" spans="1:2" x14ac:dyDescent="0.3">
      <c r="A1923" s="8">
        <v>40960</v>
      </c>
      <c r="B1923">
        <v>156.1</v>
      </c>
    </row>
    <row r="1924" spans="1:2" x14ac:dyDescent="0.3">
      <c r="A1924" s="8">
        <v>40959</v>
      </c>
      <c r="B1924">
        <v>187.1</v>
      </c>
    </row>
    <row r="1925" spans="1:2" x14ac:dyDescent="0.3">
      <c r="A1925" s="8">
        <v>40956</v>
      </c>
      <c r="B1925">
        <v>241.3</v>
      </c>
    </row>
    <row r="1926" spans="1:2" x14ac:dyDescent="0.3">
      <c r="A1926" s="8">
        <v>40955</v>
      </c>
      <c r="B1926">
        <v>265.89999999999998</v>
      </c>
    </row>
    <row r="1927" spans="1:2" x14ac:dyDescent="0.3">
      <c r="A1927" s="8">
        <v>40954</v>
      </c>
      <c r="B1927">
        <v>217.4</v>
      </c>
    </row>
    <row r="1928" spans="1:2" x14ac:dyDescent="0.3">
      <c r="A1928" s="8">
        <v>40953</v>
      </c>
      <c r="B1928">
        <v>318</v>
      </c>
    </row>
    <row r="1929" spans="1:2" x14ac:dyDescent="0.3">
      <c r="A1929" s="8">
        <v>40952</v>
      </c>
      <c r="B1929">
        <v>383.3</v>
      </c>
    </row>
    <row r="1930" spans="1:2" x14ac:dyDescent="0.3">
      <c r="A1930" s="8">
        <v>40949</v>
      </c>
      <c r="B1930">
        <v>713.3</v>
      </c>
    </row>
    <row r="1931" spans="1:2" x14ac:dyDescent="0.3">
      <c r="A1931" s="8">
        <v>40948</v>
      </c>
      <c r="B1931">
        <v>711.7</v>
      </c>
    </row>
    <row r="1932" spans="1:2" x14ac:dyDescent="0.3">
      <c r="A1932" s="8">
        <v>40947</v>
      </c>
      <c r="B1932">
        <v>702.3</v>
      </c>
    </row>
    <row r="1933" spans="1:2" x14ac:dyDescent="0.3">
      <c r="A1933" s="8">
        <v>40946</v>
      </c>
      <c r="B1933">
        <v>660.9</v>
      </c>
    </row>
    <row r="1934" spans="1:2" x14ac:dyDescent="0.3">
      <c r="A1934" s="8">
        <v>40945</v>
      </c>
      <c r="B1934">
        <v>505.7</v>
      </c>
    </row>
    <row r="1935" spans="1:2" x14ac:dyDescent="0.3">
      <c r="A1935" s="8">
        <v>40942</v>
      </c>
      <c r="B1935">
        <v>430.5</v>
      </c>
    </row>
    <row r="1936" spans="1:2" x14ac:dyDescent="0.3">
      <c r="A1936" s="8">
        <v>40941</v>
      </c>
      <c r="B1936">
        <v>272.5</v>
      </c>
    </row>
    <row r="1937" spans="1:2" x14ac:dyDescent="0.3">
      <c r="A1937" s="8">
        <v>40940</v>
      </c>
      <c r="B1937">
        <v>139.9</v>
      </c>
    </row>
    <row r="1938" spans="1:2" x14ac:dyDescent="0.3">
      <c r="A1938" s="8">
        <v>40939</v>
      </c>
      <c r="B1938">
        <v>76.599999999999994</v>
      </c>
    </row>
    <row r="1939" spans="1:2" x14ac:dyDescent="0.3">
      <c r="A1939" s="8">
        <v>40938</v>
      </c>
      <c r="B1939">
        <v>38.299999999999997</v>
      </c>
    </row>
    <row r="1940" spans="1:2" x14ac:dyDescent="0.3">
      <c r="A1940" s="8">
        <v>40935</v>
      </c>
      <c r="B1940">
        <v>21</v>
      </c>
    </row>
    <row r="1941" spans="1:2" x14ac:dyDescent="0.3">
      <c r="A1941" s="8">
        <v>40934</v>
      </c>
      <c r="B1941">
        <v>38.4</v>
      </c>
    </row>
    <row r="1942" spans="1:2" x14ac:dyDescent="0.3">
      <c r="A1942" s="8">
        <v>40933</v>
      </c>
      <c r="B1942">
        <v>297.10000000000002</v>
      </c>
    </row>
    <row r="1943" spans="1:2" x14ac:dyDescent="0.3">
      <c r="A1943" s="8">
        <v>40932</v>
      </c>
      <c r="B1943">
        <v>105.1</v>
      </c>
    </row>
    <row r="1944" spans="1:2" x14ac:dyDescent="0.3">
      <c r="A1944" s="8">
        <v>40931</v>
      </c>
      <c r="B1944">
        <v>105.1</v>
      </c>
    </row>
    <row r="1945" spans="1:2" x14ac:dyDescent="0.3">
      <c r="A1945" s="8">
        <v>40928</v>
      </c>
      <c r="B1945">
        <v>160.1</v>
      </c>
    </row>
    <row r="1946" spans="1:2" x14ac:dyDescent="0.3">
      <c r="A1946" s="8">
        <v>40927</v>
      </c>
      <c r="B1946">
        <v>163.69999999999999</v>
      </c>
    </row>
    <row r="1947" spans="1:2" x14ac:dyDescent="0.3">
      <c r="A1947" s="8">
        <v>40926</v>
      </c>
      <c r="B1947">
        <v>253.2</v>
      </c>
    </row>
    <row r="1948" spans="1:2" x14ac:dyDescent="0.3">
      <c r="A1948" s="8">
        <v>40925</v>
      </c>
      <c r="B1948">
        <v>37.799999999999997</v>
      </c>
    </row>
    <row r="1949" spans="1:2" x14ac:dyDescent="0.3">
      <c r="A1949" s="8">
        <v>40924</v>
      </c>
      <c r="B1949">
        <v>20.9</v>
      </c>
    </row>
    <row r="1950" spans="1:2" x14ac:dyDescent="0.3">
      <c r="A1950" s="8">
        <v>40921</v>
      </c>
      <c r="B1950">
        <v>129.9</v>
      </c>
    </row>
    <row r="1951" spans="1:2" x14ac:dyDescent="0.3">
      <c r="A1951" s="8">
        <v>40920</v>
      </c>
      <c r="B1951">
        <v>76</v>
      </c>
    </row>
    <row r="1952" spans="1:2" x14ac:dyDescent="0.3">
      <c r="A1952" s="8">
        <v>40919</v>
      </c>
      <c r="B1952">
        <v>15.1</v>
      </c>
    </row>
    <row r="1953" spans="1:2" x14ac:dyDescent="0.3">
      <c r="A1953" s="8">
        <v>40918</v>
      </c>
      <c r="B1953">
        <v>-50.6</v>
      </c>
    </row>
    <row r="1954" spans="1:2" x14ac:dyDescent="0.3">
      <c r="A1954" s="8">
        <v>40907</v>
      </c>
      <c r="B1954">
        <v>-201.6</v>
      </c>
    </row>
    <row r="1955" spans="1:2" x14ac:dyDescent="0.3">
      <c r="A1955" s="8">
        <v>40906</v>
      </c>
      <c r="B1955">
        <v>-570</v>
      </c>
    </row>
    <row r="1956" spans="1:2" x14ac:dyDescent="0.3">
      <c r="A1956" s="8">
        <v>40905</v>
      </c>
      <c r="B1956">
        <v>-692.8</v>
      </c>
    </row>
    <row r="1957" spans="1:2" x14ac:dyDescent="0.3">
      <c r="A1957" s="8">
        <v>40904</v>
      </c>
      <c r="B1957">
        <v>-192.1</v>
      </c>
    </row>
    <row r="1958" spans="1:2" x14ac:dyDescent="0.3">
      <c r="A1958" s="8">
        <v>40903</v>
      </c>
      <c r="B1958">
        <v>23.1</v>
      </c>
    </row>
    <row r="1959" spans="1:2" x14ac:dyDescent="0.3">
      <c r="A1959" s="8">
        <v>40900</v>
      </c>
      <c r="B1959">
        <v>-21.3</v>
      </c>
    </row>
    <row r="1960" spans="1:2" x14ac:dyDescent="0.3">
      <c r="A1960" s="8">
        <v>40899</v>
      </c>
      <c r="B1960">
        <v>-44.7</v>
      </c>
    </row>
    <row r="1961" spans="1:2" x14ac:dyDescent="0.3">
      <c r="A1961" s="8">
        <v>40898</v>
      </c>
      <c r="B1961">
        <v>-22.8</v>
      </c>
    </row>
    <row r="1962" spans="1:2" x14ac:dyDescent="0.3">
      <c r="A1962" s="8">
        <v>40897</v>
      </c>
      <c r="B1962">
        <v>10</v>
      </c>
    </row>
    <row r="1963" spans="1:2" x14ac:dyDescent="0.3">
      <c r="A1963" s="8">
        <v>40896</v>
      </c>
      <c r="B1963">
        <v>-51.4</v>
      </c>
    </row>
    <row r="1964" spans="1:2" x14ac:dyDescent="0.3">
      <c r="A1964" s="8">
        <v>40893</v>
      </c>
      <c r="B1964">
        <v>-70.5</v>
      </c>
    </row>
    <row r="1965" spans="1:2" x14ac:dyDescent="0.3">
      <c r="A1965" s="8">
        <v>40892</v>
      </c>
      <c r="B1965">
        <v>-113.5</v>
      </c>
    </row>
    <row r="1966" spans="1:2" x14ac:dyDescent="0.3">
      <c r="A1966" s="8">
        <v>40891</v>
      </c>
      <c r="B1966">
        <v>22.8</v>
      </c>
    </row>
    <row r="1967" spans="1:2" x14ac:dyDescent="0.3">
      <c r="A1967" s="8">
        <v>40890</v>
      </c>
      <c r="B1967">
        <v>-165.7</v>
      </c>
    </row>
    <row r="1968" spans="1:2" x14ac:dyDescent="0.3">
      <c r="A1968" s="8">
        <v>40889</v>
      </c>
      <c r="B1968">
        <v>58.9</v>
      </c>
    </row>
    <row r="1969" spans="1:2" x14ac:dyDescent="0.3">
      <c r="A1969" s="8">
        <v>40886</v>
      </c>
      <c r="B1969">
        <v>60</v>
      </c>
    </row>
    <row r="1970" spans="1:2" x14ac:dyDescent="0.3">
      <c r="A1970" s="8">
        <v>40885</v>
      </c>
      <c r="B1970">
        <v>15.4</v>
      </c>
    </row>
    <row r="1971" spans="1:2" x14ac:dyDescent="0.3">
      <c r="A1971" s="8">
        <v>40884</v>
      </c>
      <c r="B1971">
        <v>91</v>
      </c>
    </row>
    <row r="1972" spans="1:2" x14ac:dyDescent="0.3">
      <c r="A1972" s="8">
        <v>40883</v>
      </c>
      <c r="B1972">
        <v>-13.2</v>
      </c>
    </row>
    <row r="1973" spans="1:2" x14ac:dyDescent="0.3">
      <c r="A1973" s="8">
        <v>40882</v>
      </c>
      <c r="B1973">
        <v>-44</v>
      </c>
    </row>
    <row r="1974" spans="1:2" x14ac:dyDescent="0.3">
      <c r="A1974" s="8">
        <v>40879</v>
      </c>
      <c r="B1974">
        <v>-120.6</v>
      </c>
    </row>
    <row r="1975" spans="1:2" x14ac:dyDescent="0.3">
      <c r="A1975" s="8">
        <v>40878</v>
      </c>
      <c r="B1975">
        <v>-206.6</v>
      </c>
    </row>
    <row r="1976" spans="1:2" x14ac:dyDescent="0.3">
      <c r="A1976" s="8">
        <v>40877</v>
      </c>
      <c r="B1976">
        <v>-339.28</v>
      </c>
    </row>
    <row r="1977" spans="1:2" x14ac:dyDescent="0.3">
      <c r="A1977" s="8">
        <v>40876</v>
      </c>
      <c r="B1977">
        <v>-413.1</v>
      </c>
    </row>
    <row r="1978" spans="1:2" x14ac:dyDescent="0.3">
      <c r="A1978" s="8">
        <v>40875</v>
      </c>
      <c r="B1978">
        <v>-369.5</v>
      </c>
    </row>
    <row r="1979" spans="1:2" x14ac:dyDescent="0.3">
      <c r="A1979" s="8">
        <v>40872</v>
      </c>
      <c r="B1979">
        <v>-83.9</v>
      </c>
    </row>
    <row r="1980" spans="1:2" x14ac:dyDescent="0.3">
      <c r="A1980" s="8">
        <v>40871</v>
      </c>
      <c r="B1980">
        <v>-126</v>
      </c>
    </row>
    <row r="1981" spans="1:2" x14ac:dyDescent="0.3">
      <c r="A1981" s="8">
        <v>40870</v>
      </c>
      <c r="B1981">
        <v>-117.1</v>
      </c>
    </row>
    <row r="1982" spans="1:2" x14ac:dyDescent="0.3">
      <c r="A1982" s="8">
        <v>40869</v>
      </c>
      <c r="B1982">
        <v>-124.7</v>
      </c>
    </row>
    <row r="1983" spans="1:2" x14ac:dyDescent="0.3">
      <c r="A1983" s="8">
        <v>40868</v>
      </c>
      <c r="B1983">
        <v>-112.4</v>
      </c>
    </row>
    <row r="1984" spans="1:2" x14ac:dyDescent="0.3">
      <c r="A1984" s="8">
        <v>40865</v>
      </c>
      <c r="B1984">
        <v>-96.8</v>
      </c>
    </row>
    <row r="1985" spans="1:2" x14ac:dyDescent="0.3">
      <c r="A1985" s="8">
        <v>40864</v>
      </c>
      <c r="B1985">
        <v>-293.3</v>
      </c>
    </row>
    <row r="1986" spans="1:2" x14ac:dyDescent="0.3">
      <c r="A1986" s="8">
        <v>40863</v>
      </c>
      <c r="B1986">
        <v>-202.6</v>
      </c>
    </row>
    <row r="1987" spans="1:2" x14ac:dyDescent="0.3">
      <c r="A1987" s="8">
        <v>40862</v>
      </c>
      <c r="B1987">
        <v>-386.3</v>
      </c>
    </row>
    <row r="1988" spans="1:2" x14ac:dyDescent="0.3">
      <c r="A1988" s="8">
        <v>40861</v>
      </c>
      <c r="B1988">
        <v>-365.8</v>
      </c>
    </row>
    <row r="1989" spans="1:2" x14ac:dyDescent="0.3">
      <c r="A1989" s="8">
        <v>40858</v>
      </c>
      <c r="B1989">
        <v>-356.4</v>
      </c>
    </row>
    <row r="1990" spans="1:2" x14ac:dyDescent="0.3">
      <c r="A1990" s="8">
        <v>40857</v>
      </c>
      <c r="B1990">
        <v>70.400000000000006</v>
      </c>
    </row>
    <row r="1991" spans="1:2" x14ac:dyDescent="0.3">
      <c r="A1991" s="8">
        <v>40856</v>
      </c>
      <c r="B1991">
        <v>-129.6</v>
      </c>
    </row>
    <row r="1992" spans="1:2" x14ac:dyDescent="0.3">
      <c r="A1992" s="8">
        <v>40855</v>
      </c>
      <c r="B1992">
        <v>-65.400000000000006</v>
      </c>
    </row>
    <row r="1993" spans="1:2" x14ac:dyDescent="0.3">
      <c r="A1993" s="8">
        <v>40854</v>
      </c>
      <c r="B1993">
        <v>-93.8</v>
      </c>
    </row>
    <row r="1994" spans="1:2" x14ac:dyDescent="0.3">
      <c r="A1994" s="8">
        <v>40850</v>
      </c>
      <c r="B1994">
        <v>-136.9</v>
      </c>
    </row>
    <row r="1995" spans="1:2" x14ac:dyDescent="0.3">
      <c r="A1995" s="8">
        <v>40849</v>
      </c>
      <c r="B1995">
        <v>-227.6</v>
      </c>
    </row>
    <row r="1996" spans="1:2" x14ac:dyDescent="0.3">
      <c r="A1996" s="8">
        <v>40848</v>
      </c>
      <c r="B1996">
        <v>-282.5</v>
      </c>
    </row>
    <row r="1997" spans="1:2" x14ac:dyDescent="0.3">
      <c r="A1997" s="8">
        <v>40847</v>
      </c>
      <c r="B1997">
        <v>-209</v>
      </c>
    </row>
    <row r="1998" spans="1:2" x14ac:dyDescent="0.3">
      <c r="A1998" s="8">
        <v>40844</v>
      </c>
      <c r="B1998">
        <v>-199.8</v>
      </c>
    </row>
    <row r="1999" spans="1:2" x14ac:dyDescent="0.3">
      <c r="A1999" s="8">
        <v>40843</v>
      </c>
      <c r="B1999">
        <v>-316.89999999999998</v>
      </c>
    </row>
    <row r="2000" spans="1:2" x14ac:dyDescent="0.3">
      <c r="A2000" s="8">
        <v>40842</v>
      </c>
      <c r="B2000">
        <v>-369.3</v>
      </c>
    </row>
    <row r="2001" spans="1:2" x14ac:dyDescent="0.3">
      <c r="A2001" s="8">
        <v>40841</v>
      </c>
      <c r="B2001">
        <v>-274.8</v>
      </c>
    </row>
    <row r="2002" spans="1:2" x14ac:dyDescent="0.3">
      <c r="A2002" s="8">
        <v>40840</v>
      </c>
      <c r="B2002">
        <v>-236.2</v>
      </c>
    </row>
    <row r="2003" spans="1:2" x14ac:dyDescent="0.3">
      <c r="A2003" s="8">
        <v>40837</v>
      </c>
      <c r="B2003">
        <v>-199.3</v>
      </c>
    </row>
    <row r="2004" spans="1:2" x14ac:dyDescent="0.3">
      <c r="A2004" s="8">
        <v>40836</v>
      </c>
      <c r="B2004">
        <v>-138.1</v>
      </c>
    </row>
    <row r="2005" spans="1:2" x14ac:dyDescent="0.3">
      <c r="A2005" s="8">
        <v>40835</v>
      </c>
      <c r="B2005">
        <v>-231.5</v>
      </c>
    </row>
    <row r="2006" spans="1:2" x14ac:dyDescent="0.3">
      <c r="A2006" s="8">
        <v>40834</v>
      </c>
      <c r="B2006">
        <v>-252.6</v>
      </c>
    </row>
    <row r="2007" spans="1:2" x14ac:dyDescent="0.3">
      <c r="A2007" s="8">
        <v>40833</v>
      </c>
      <c r="B2007">
        <v>-185.1</v>
      </c>
    </row>
    <row r="2008" spans="1:2" x14ac:dyDescent="0.3">
      <c r="A2008" s="8">
        <v>40830</v>
      </c>
      <c r="B2008">
        <v>-162.4</v>
      </c>
    </row>
    <row r="2009" spans="1:2" x14ac:dyDescent="0.3">
      <c r="A2009" s="8">
        <v>40829</v>
      </c>
      <c r="B2009">
        <v>-213.4</v>
      </c>
    </row>
    <row r="2010" spans="1:2" x14ac:dyDescent="0.3">
      <c r="A2010" s="8">
        <v>40828</v>
      </c>
      <c r="B2010">
        <v>-136.9</v>
      </c>
    </row>
    <row r="2011" spans="1:2" x14ac:dyDescent="0.3">
      <c r="A2011" s="8">
        <v>40827</v>
      </c>
      <c r="B2011">
        <v>-45.5</v>
      </c>
    </row>
    <row r="2012" spans="1:2" x14ac:dyDescent="0.3">
      <c r="A2012" s="8">
        <v>40826</v>
      </c>
      <c r="B2012">
        <v>181</v>
      </c>
    </row>
    <row r="2013" spans="1:2" x14ac:dyDescent="0.3">
      <c r="A2013" s="8">
        <v>40823</v>
      </c>
      <c r="B2013">
        <v>117.6</v>
      </c>
    </row>
    <row r="2014" spans="1:2" x14ac:dyDescent="0.3">
      <c r="A2014" s="8">
        <v>40822</v>
      </c>
      <c r="B2014">
        <v>94.6</v>
      </c>
    </row>
    <row r="2015" spans="1:2" x14ac:dyDescent="0.3">
      <c r="A2015" s="8">
        <v>40821</v>
      </c>
      <c r="B2015">
        <v>40.1</v>
      </c>
    </row>
    <row r="2016" spans="1:2" x14ac:dyDescent="0.3">
      <c r="A2016" s="8">
        <v>40820</v>
      </c>
      <c r="B2016">
        <v>-33.200000000000003</v>
      </c>
    </row>
    <row r="2017" spans="1:2" x14ac:dyDescent="0.3">
      <c r="A2017" s="8">
        <v>40819</v>
      </c>
      <c r="B2017">
        <v>-35.5</v>
      </c>
    </row>
    <row r="2018" spans="1:2" x14ac:dyDescent="0.3">
      <c r="A2018" s="8">
        <v>40816</v>
      </c>
      <c r="B2018">
        <v>206.4</v>
      </c>
    </row>
    <row r="2019" spans="1:2" x14ac:dyDescent="0.3">
      <c r="A2019" s="8">
        <v>40815</v>
      </c>
      <c r="B2019">
        <v>-96.3</v>
      </c>
    </row>
    <row r="2020" spans="1:2" x14ac:dyDescent="0.3">
      <c r="A2020" s="8">
        <v>40814</v>
      </c>
      <c r="B2020">
        <v>-79.7</v>
      </c>
    </row>
    <row r="2021" spans="1:2" x14ac:dyDescent="0.3">
      <c r="A2021" s="8">
        <v>40813</v>
      </c>
      <c r="B2021">
        <v>-136.69999999999999</v>
      </c>
    </row>
    <row r="2022" spans="1:2" x14ac:dyDescent="0.3">
      <c r="A2022" s="8">
        <v>40812</v>
      </c>
      <c r="B2022">
        <v>36.5</v>
      </c>
    </row>
    <row r="2023" spans="1:2" x14ac:dyDescent="0.3">
      <c r="A2023" s="8">
        <v>40809</v>
      </c>
      <c r="B2023">
        <v>-25</v>
      </c>
    </row>
    <row r="2024" spans="1:2" x14ac:dyDescent="0.3">
      <c r="A2024" s="8">
        <v>40808</v>
      </c>
      <c r="B2024">
        <v>7.78</v>
      </c>
    </row>
    <row r="2025" spans="1:2" x14ac:dyDescent="0.3">
      <c r="A2025" s="8">
        <v>40807</v>
      </c>
      <c r="B2025">
        <v>-84.5</v>
      </c>
    </row>
    <row r="2026" spans="1:2" x14ac:dyDescent="0.3">
      <c r="A2026" s="8">
        <v>40806</v>
      </c>
      <c r="B2026">
        <v>-61.1</v>
      </c>
    </row>
    <row r="2027" spans="1:2" x14ac:dyDescent="0.3">
      <c r="A2027" s="8">
        <v>40805</v>
      </c>
      <c r="B2027">
        <v>-52.9</v>
      </c>
    </row>
    <row r="2028" spans="1:2" x14ac:dyDescent="0.3">
      <c r="A2028" s="8">
        <v>40802</v>
      </c>
      <c r="B2028">
        <v>44</v>
      </c>
    </row>
    <row r="2029" spans="1:2" x14ac:dyDescent="0.3">
      <c r="A2029" s="8">
        <v>40801</v>
      </c>
      <c r="B2029">
        <v>99.7</v>
      </c>
    </row>
    <row r="2030" spans="1:2" x14ac:dyDescent="0.3">
      <c r="A2030" s="8">
        <v>40800</v>
      </c>
      <c r="B2030">
        <v>160.9</v>
      </c>
    </row>
    <row r="2031" spans="1:2" x14ac:dyDescent="0.3">
      <c r="A2031" s="8">
        <v>40799</v>
      </c>
      <c r="B2031">
        <v>229.3</v>
      </c>
    </row>
    <row r="2032" spans="1:2" x14ac:dyDescent="0.3">
      <c r="A2032" s="8">
        <v>40798</v>
      </c>
      <c r="B2032">
        <v>240.4</v>
      </c>
    </row>
    <row r="2033" spans="1:2" x14ac:dyDescent="0.3">
      <c r="A2033" s="8">
        <v>40795</v>
      </c>
      <c r="B2033">
        <v>312.2</v>
      </c>
    </row>
    <row r="2034" spans="1:2" x14ac:dyDescent="0.3">
      <c r="A2034" s="8">
        <v>40794</v>
      </c>
      <c r="B2034">
        <v>311.89999999999998</v>
      </c>
    </row>
    <row r="2035" spans="1:2" x14ac:dyDescent="0.3">
      <c r="A2035" s="8">
        <v>40793</v>
      </c>
      <c r="B2035">
        <v>271.89999999999998</v>
      </c>
    </row>
    <row r="2036" spans="1:2" x14ac:dyDescent="0.3">
      <c r="A2036" s="8">
        <v>40792</v>
      </c>
      <c r="B2036">
        <v>148.9</v>
      </c>
    </row>
    <row r="2037" spans="1:2" x14ac:dyDescent="0.3">
      <c r="A2037" s="8">
        <v>40791</v>
      </c>
      <c r="B2037">
        <v>208</v>
      </c>
    </row>
    <row r="2038" spans="1:2" x14ac:dyDescent="0.3">
      <c r="A2038" s="8">
        <v>40788</v>
      </c>
      <c r="B2038">
        <v>170.1</v>
      </c>
    </row>
    <row r="2039" spans="1:2" x14ac:dyDescent="0.3">
      <c r="A2039" s="8">
        <v>40787</v>
      </c>
      <c r="B2039">
        <v>148.30000000000001</v>
      </c>
    </row>
    <row r="2040" spans="1:2" x14ac:dyDescent="0.3">
      <c r="A2040" s="8">
        <v>40786</v>
      </c>
      <c r="B2040">
        <v>122.3</v>
      </c>
    </row>
    <row r="2041" spans="1:2" x14ac:dyDescent="0.3">
      <c r="A2041" s="8">
        <v>40785</v>
      </c>
      <c r="B2041">
        <v>80.8</v>
      </c>
    </row>
    <row r="2042" spans="1:2" x14ac:dyDescent="0.3">
      <c r="A2042" s="8">
        <v>40784</v>
      </c>
      <c r="B2042">
        <v>107.5</v>
      </c>
    </row>
    <row r="2043" spans="1:2" x14ac:dyDescent="0.3">
      <c r="A2043" s="8">
        <v>40781</v>
      </c>
      <c r="B2043">
        <v>189.1</v>
      </c>
    </row>
    <row r="2044" spans="1:2" x14ac:dyDescent="0.3">
      <c r="A2044" s="8">
        <v>40780</v>
      </c>
      <c r="B2044">
        <v>345.2</v>
      </c>
    </row>
    <row r="2045" spans="1:2" x14ac:dyDescent="0.3">
      <c r="A2045" s="8">
        <v>40779</v>
      </c>
      <c r="B2045">
        <v>247.2</v>
      </c>
    </row>
    <row r="2046" spans="1:2" x14ac:dyDescent="0.3">
      <c r="A2046" s="8">
        <v>40778</v>
      </c>
      <c r="B2046">
        <v>285.5</v>
      </c>
    </row>
    <row r="2047" spans="1:2" x14ac:dyDescent="0.3">
      <c r="A2047" s="8">
        <v>40777</v>
      </c>
      <c r="B2047">
        <v>365</v>
      </c>
    </row>
    <row r="2048" spans="1:2" x14ac:dyDescent="0.3">
      <c r="A2048" s="8">
        <v>40774</v>
      </c>
      <c r="B2048">
        <v>307.2</v>
      </c>
    </row>
    <row r="2049" spans="1:2" x14ac:dyDescent="0.3">
      <c r="A2049" s="8">
        <v>40773</v>
      </c>
      <c r="B2049">
        <v>297.2</v>
      </c>
    </row>
    <row r="2050" spans="1:2" x14ac:dyDescent="0.3">
      <c r="A2050" s="8">
        <v>40772</v>
      </c>
      <c r="B2050">
        <v>225.8</v>
      </c>
    </row>
    <row r="2051" spans="1:2" x14ac:dyDescent="0.3">
      <c r="A2051" s="8">
        <v>40771</v>
      </c>
      <c r="B2051">
        <v>231.9</v>
      </c>
    </row>
    <row r="2052" spans="1:2" x14ac:dyDescent="0.3">
      <c r="A2052" s="8">
        <v>40770</v>
      </c>
      <c r="B2052">
        <v>302.39999999999998</v>
      </c>
    </row>
    <row r="2053" spans="1:2" x14ac:dyDescent="0.3">
      <c r="A2053" s="8">
        <v>40767</v>
      </c>
      <c r="B2053">
        <v>236.7</v>
      </c>
    </row>
    <row r="2054" spans="1:2" x14ac:dyDescent="0.3">
      <c r="A2054" s="8">
        <v>40766</v>
      </c>
      <c r="B2054">
        <v>304.2</v>
      </c>
    </row>
    <row r="2055" spans="1:2" x14ac:dyDescent="0.3">
      <c r="A2055" s="8">
        <v>40765</v>
      </c>
      <c r="B2055">
        <v>541.20000000000005</v>
      </c>
    </row>
    <row r="2056" spans="1:2" x14ac:dyDescent="0.3">
      <c r="A2056" s="8">
        <v>40764</v>
      </c>
      <c r="B2056">
        <v>381.4</v>
      </c>
    </row>
    <row r="2057" spans="1:2" x14ac:dyDescent="0.3">
      <c r="A2057" s="8">
        <v>40763</v>
      </c>
      <c r="B2057">
        <v>360.6</v>
      </c>
    </row>
    <row r="2058" spans="1:2" x14ac:dyDescent="0.3">
      <c r="A2058" s="8">
        <v>40760</v>
      </c>
      <c r="B2058">
        <v>306.39999999999998</v>
      </c>
    </row>
    <row r="2059" spans="1:2" x14ac:dyDescent="0.3">
      <c r="A2059" s="8">
        <v>40759</v>
      </c>
      <c r="B2059">
        <v>285.3</v>
      </c>
    </row>
    <row r="2060" spans="1:2" x14ac:dyDescent="0.3">
      <c r="A2060" s="8">
        <v>40758</v>
      </c>
      <c r="B2060">
        <v>151.1</v>
      </c>
    </row>
    <row r="2061" spans="1:2" x14ac:dyDescent="0.3">
      <c r="A2061" s="8">
        <v>40757</v>
      </c>
      <c r="B2061">
        <v>117.9</v>
      </c>
    </row>
    <row r="2062" spans="1:2" x14ac:dyDescent="0.3">
      <c r="A2062" s="8">
        <v>40756</v>
      </c>
      <c r="B2062">
        <v>99.7</v>
      </c>
    </row>
    <row r="2063" spans="1:2" x14ac:dyDescent="0.3">
      <c r="A2063" s="8">
        <v>40753</v>
      </c>
      <c r="B2063">
        <v>72.7</v>
      </c>
    </row>
    <row r="2064" spans="1:2" x14ac:dyDescent="0.3">
      <c r="A2064" s="8">
        <v>40752</v>
      </c>
      <c r="B2064">
        <v>97.9</v>
      </c>
    </row>
    <row r="2065" spans="1:2" x14ac:dyDescent="0.3">
      <c r="A2065" s="8">
        <v>40751</v>
      </c>
      <c r="B2065">
        <v>224.5</v>
      </c>
    </row>
    <row r="2066" spans="1:2" x14ac:dyDescent="0.3">
      <c r="A2066" s="8">
        <v>40750</v>
      </c>
      <c r="B2066">
        <v>259.8</v>
      </c>
    </row>
    <row r="2067" spans="1:2" x14ac:dyDescent="0.3">
      <c r="A2067" s="8">
        <v>40749</v>
      </c>
      <c r="B2067">
        <v>319.60000000000002</v>
      </c>
    </row>
    <row r="2068" spans="1:2" x14ac:dyDescent="0.3">
      <c r="A2068" s="8">
        <v>40746</v>
      </c>
      <c r="B2068">
        <v>389.6</v>
      </c>
    </row>
    <row r="2069" spans="1:2" x14ac:dyDescent="0.3">
      <c r="A2069" s="8">
        <v>40745</v>
      </c>
      <c r="B2069">
        <v>407.1</v>
      </c>
    </row>
    <row r="2070" spans="1:2" x14ac:dyDescent="0.3">
      <c r="A2070" s="8">
        <v>40744</v>
      </c>
      <c r="B2070">
        <v>401.5</v>
      </c>
    </row>
    <row r="2071" spans="1:2" x14ac:dyDescent="0.3">
      <c r="A2071" s="8">
        <v>40743</v>
      </c>
      <c r="B2071">
        <v>383.6</v>
      </c>
    </row>
    <row r="2072" spans="1:2" x14ac:dyDescent="0.3">
      <c r="A2072" s="8">
        <v>40742</v>
      </c>
      <c r="B2072">
        <v>512.29999999999995</v>
      </c>
    </row>
    <row r="2073" spans="1:2" x14ac:dyDescent="0.3">
      <c r="A2073" s="8">
        <v>40739</v>
      </c>
      <c r="B2073">
        <v>563.1</v>
      </c>
    </row>
    <row r="2074" spans="1:2" x14ac:dyDescent="0.3">
      <c r="A2074" s="8">
        <v>40738</v>
      </c>
      <c r="B2074">
        <v>621.9</v>
      </c>
    </row>
    <row r="2075" spans="1:2" x14ac:dyDescent="0.3">
      <c r="A2075" s="8">
        <v>40737</v>
      </c>
      <c r="B2075">
        <v>633</v>
      </c>
    </row>
    <row r="2076" spans="1:2" x14ac:dyDescent="0.3">
      <c r="A2076" s="8">
        <v>40736</v>
      </c>
      <c r="B2076">
        <v>640</v>
      </c>
    </row>
    <row r="2077" spans="1:2" x14ac:dyDescent="0.3">
      <c r="A2077" s="8">
        <v>40735</v>
      </c>
      <c r="B2077">
        <v>804.5</v>
      </c>
    </row>
    <row r="2078" spans="1:2" x14ac:dyDescent="0.3">
      <c r="A2078" s="8">
        <v>40732</v>
      </c>
      <c r="B2078">
        <v>715.4</v>
      </c>
    </row>
    <row r="2079" spans="1:2" x14ac:dyDescent="0.3">
      <c r="A2079" s="8">
        <v>40731</v>
      </c>
      <c r="B2079">
        <v>716.2</v>
      </c>
    </row>
    <row r="2080" spans="1:2" x14ac:dyDescent="0.3">
      <c r="A2080" s="8">
        <v>40730</v>
      </c>
      <c r="B2080">
        <v>568.79999999999995</v>
      </c>
    </row>
    <row r="2081" spans="1:2" x14ac:dyDescent="0.3">
      <c r="A2081" s="8">
        <v>40729</v>
      </c>
      <c r="B2081">
        <v>529.6</v>
      </c>
    </row>
    <row r="2082" spans="1:2" x14ac:dyDescent="0.3">
      <c r="A2082" s="8">
        <v>40728</v>
      </c>
      <c r="B2082">
        <v>444.7</v>
      </c>
    </row>
    <row r="2083" spans="1:2" x14ac:dyDescent="0.3">
      <c r="A2083" s="8">
        <v>40725</v>
      </c>
      <c r="B2083">
        <v>380.7</v>
      </c>
    </row>
    <row r="2084" spans="1:2" x14ac:dyDescent="0.3">
      <c r="A2084" s="8">
        <v>40724</v>
      </c>
      <c r="B2084">
        <v>372.9</v>
      </c>
    </row>
    <row r="2085" spans="1:2" x14ac:dyDescent="0.3">
      <c r="A2085" s="8">
        <v>40723</v>
      </c>
      <c r="B2085">
        <v>284.2</v>
      </c>
    </row>
    <row r="2086" spans="1:2" x14ac:dyDescent="0.3">
      <c r="A2086" s="8">
        <v>40722</v>
      </c>
      <c r="B2086">
        <v>299.89999999999998</v>
      </c>
    </row>
    <row r="2087" spans="1:2" x14ac:dyDescent="0.3">
      <c r="A2087" s="8">
        <v>40721</v>
      </c>
      <c r="B2087">
        <v>471.8</v>
      </c>
    </row>
    <row r="2088" spans="1:2" x14ac:dyDescent="0.3">
      <c r="A2088" s="8">
        <v>40718</v>
      </c>
      <c r="B2088">
        <v>477.8</v>
      </c>
    </row>
    <row r="2089" spans="1:2" x14ac:dyDescent="0.3">
      <c r="A2089" s="8">
        <v>40717</v>
      </c>
      <c r="B2089">
        <v>407</v>
      </c>
    </row>
    <row r="2090" spans="1:2" x14ac:dyDescent="0.3">
      <c r="A2090" s="8">
        <v>40716</v>
      </c>
      <c r="B2090">
        <v>457</v>
      </c>
    </row>
    <row r="2091" spans="1:2" x14ac:dyDescent="0.3">
      <c r="A2091" s="8">
        <v>40715</v>
      </c>
      <c r="B2091">
        <v>419</v>
      </c>
    </row>
    <row r="2092" spans="1:2" x14ac:dyDescent="0.3">
      <c r="A2092" s="8">
        <v>40714</v>
      </c>
      <c r="B2092">
        <v>424.1</v>
      </c>
    </row>
    <row r="2093" spans="1:2" x14ac:dyDescent="0.3">
      <c r="A2093" s="8">
        <v>40711</v>
      </c>
      <c r="B2093">
        <v>637.20000000000005</v>
      </c>
    </row>
    <row r="2094" spans="1:2" x14ac:dyDescent="0.3">
      <c r="A2094" s="8">
        <v>40710</v>
      </c>
      <c r="B2094">
        <v>185.6</v>
      </c>
    </row>
    <row r="2095" spans="1:2" x14ac:dyDescent="0.3">
      <c r="A2095" s="8">
        <v>40709</v>
      </c>
      <c r="B2095">
        <v>245.6</v>
      </c>
    </row>
    <row r="2096" spans="1:2" x14ac:dyDescent="0.3">
      <c r="A2096" s="8">
        <v>40708</v>
      </c>
      <c r="B2096">
        <v>289.39999999999998</v>
      </c>
    </row>
    <row r="2097" spans="1:2" x14ac:dyDescent="0.3">
      <c r="A2097" s="8">
        <v>40704</v>
      </c>
      <c r="B2097">
        <v>368.4</v>
      </c>
    </row>
    <row r="2098" spans="1:2" x14ac:dyDescent="0.3">
      <c r="A2098" s="8">
        <v>40703</v>
      </c>
      <c r="B2098">
        <v>352.6</v>
      </c>
    </row>
    <row r="2099" spans="1:2" x14ac:dyDescent="0.3">
      <c r="A2099" s="8">
        <v>40702</v>
      </c>
      <c r="B2099">
        <v>393.2</v>
      </c>
    </row>
    <row r="2100" spans="1:2" x14ac:dyDescent="0.3">
      <c r="A2100" s="8">
        <v>40701</v>
      </c>
      <c r="B2100">
        <v>336.2</v>
      </c>
    </row>
    <row r="2101" spans="1:2" x14ac:dyDescent="0.3">
      <c r="A2101" s="8">
        <v>40700</v>
      </c>
      <c r="B2101">
        <v>357.3</v>
      </c>
    </row>
    <row r="2102" spans="1:2" x14ac:dyDescent="0.3">
      <c r="A2102" s="8">
        <v>40697</v>
      </c>
      <c r="B2102">
        <v>301.39999999999998</v>
      </c>
    </row>
    <row r="2103" spans="1:2" x14ac:dyDescent="0.3">
      <c r="A2103" s="8">
        <v>40696</v>
      </c>
      <c r="B2103">
        <v>237.3</v>
      </c>
    </row>
    <row r="2104" spans="1:2" x14ac:dyDescent="0.3">
      <c r="A2104" s="8">
        <v>40695</v>
      </c>
      <c r="B2104">
        <v>122.3</v>
      </c>
    </row>
    <row r="2105" spans="1:2" x14ac:dyDescent="0.3">
      <c r="A2105" s="8">
        <v>40694</v>
      </c>
      <c r="B2105">
        <v>77.099999999999994</v>
      </c>
    </row>
    <row r="2106" spans="1:2" x14ac:dyDescent="0.3">
      <c r="A2106" s="8">
        <v>40693</v>
      </c>
      <c r="B2106">
        <v>64.7</v>
      </c>
    </row>
    <row r="2107" spans="1:2" x14ac:dyDescent="0.3">
      <c r="A2107" s="8">
        <v>40690</v>
      </c>
      <c r="B2107">
        <v>96.2</v>
      </c>
    </row>
    <row r="2108" spans="1:2" x14ac:dyDescent="0.3">
      <c r="A2108" s="8">
        <v>40689</v>
      </c>
      <c r="B2108">
        <v>131.19999999999999</v>
      </c>
    </row>
    <row r="2109" spans="1:2" x14ac:dyDescent="0.3">
      <c r="A2109" s="8">
        <v>40688</v>
      </c>
      <c r="B2109">
        <v>197.3</v>
      </c>
    </row>
    <row r="2110" spans="1:2" x14ac:dyDescent="0.3">
      <c r="A2110" s="8">
        <v>40687</v>
      </c>
      <c r="B2110">
        <v>225.2</v>
      </c>
    </row>
    <row r="2111" spans="1:2" x14ac:dyDescent="0.3">
      <c r="A2111" s="8">
        <v>40686</v>
      </c>
      <c r="B2111">
        <v>179</v>
      </c>
    </row>
    <row r="2112" spans="1:2" x14ac:dyDescent="0.3">
      <c r="A2112" s="8">
        <v>40683</v>
      </c>
      <c r="B2112">
        <v>236.8</v>
      </c>
    </row>
    <row r="2113" spans="1:2" x14ac:dyDescent="0.3">
      <c r="A2113" s="8">
        <v>40682</v>
      </c>
      <c r="B2113">
        <v>279.39999999999998</v>
      </c>
    </row>
    <row r="2114" spans="1:2" x14ac:dyDescent="0.3">
      <c r="A2114" s="8">
        <v>40681</v>
      </c>
      <c r="B2114">
        <v>325.60000000000002</v>
      </c>
    </row>
    <row r="2115" spans="1:2" x14ac:dyDescent="0.3">
      <c r="A2115" s="8">
        <v>40680</v>
      </c>
      <c r="B2115">
        <v>297.8</v>
      </c>
    </row>
    <row r="2116" spans="1:2" x14ac:dyDescent="0.3">
      <c r="A2116" s="8">
        <v>40679</v>
      </c>
      <c r="B2116">
        <v>299.10000000000002</v>
      </c>
    </row>
    <row r="2117" spans="1:2" x14ac:dyDescent="0.3">
      <c r="A2117" s="8">
        <v>40676</v>
      </c>
      <c r="B2117">
        <v>371.2</v>
      </c>
    </row>
    <row r="2118" spans="1:2" x14ac:dyDescent="0.3">
      <c r="A2118" s="8">
        <v>40675</v>
      </c>
      <c r="B2118">
        <v>328.1</v>
      </c>
    </row>
    <row r="2119" spans="1:2" x14ac:dyDescent="0.3">
      <c r="A2119" s="8">
        <v>40674</v>
      </c>
      <c r="B2119">
        <v>323.39999999999998</v>
      </c>
    </row>
    <row r="2120" spans="1:2" x14ac:dyDescent="0.3">
      <c r="A2120" s="8">
        <v>40673</v>
      </c>
      <c r="B2120">
        <v>431.6</v>
      </c>
    </row>
    <row r="2121" spans="1:2" x14ac:dyDescent="0.3">
      <c r="A2121" s="8">
        <v>40669</v>
      </c>
      <c r="B2121">
        <v>296.5</v>
      </c>
    </row>
    <row r="2122" spans="1:2" x14ac:dyDescent="0.3">
      <c r="A2122" s="8">
        <v>40668</v>
      </c>
      <c r="B2122">
        <v>199.9</v>
      </c>
    </row>
    <row r="2123" spans="1:2" x14ac:dyDescent="0.3">
      <c r="A2123" s="8">
        <v>40667</v>
      </c>
      <c r="B2123">
        <v>62.9</v>
      </c>
    </row>
    <row r="2124" spans="1:2" x14ac:dyDescent="0.3">
      <c r="A2124" s="8">
        <v>40666</v>
      </c>
      <c r="B2124">
        <v>72.099999999999994</v>
      </c>
    </row>
    <row r="2125" spans="1:2" x14ac:dyDescent="0.3">
      <c r="A2125" s="8">
        <v>40662</v>
      </c>
      <c r="B2125">
        <v>139.6</v>
      </c>
    </row>
    <row r="2126" spans="1:2" x14ac:dyDescent="0.3">
      <c r="A2126" s="8">
        <v>40661</v>
      </c>
      <c r="B2126">
        <v>159</v>
      </c>
    </row>
    <row r="2127" spans="1:2" x14ac:dyDescent="0.3">
      <c r="A2127" s="8">
        <v>40660</v>
      </c>
      <c r="B2127">
        <v>211.1</v>
      </c>
    </row>
    <row r="2128" spans="1:2" x14ac:dyDescent="0.3">
      <c r="A2128" s="8">
        <v>40659</v>
      </c>
      <c r="B2128">
        <v>224.2</v>
      </c>
    </row>
    <row r="2129" spans="1:2" x14ac:dyDescent="0.3">
      <c r="A2129" s="8">
        <v>40658</v>
      </c>
      <c r="B2129">
        <v>278.8</v>
      </c>
    </row>
    <row r="2130" spans="1:2" x14ac:dyDescent="0.3">
      <c r="A2130" s="8">
        <v>40655</v>
      </c>
      <c r="B2130">
        <v>333.6</v>
      </c>
    </row>
    <row r="2131" spans="1:2" x14ac:dyDescent="0.3">
      <c r="A2131" s="8">
        <v>40654</v>
      </c>
      <c r="B2131">
        <v>282</v>
      </c>
    </row>
    <row r="2132" spans="1:2" x14ac:dyDescent="0.3">
      <c r="A2132" s="8">
        <v>40653</v>
      </c>
      <c r="B2132">
        <v>321</v>
      </c>
    </row>
    <row r="2133" spans="1:2" x14ac:dyDescent="0.3">
      <c r="A2133" s="8">
        <v>40652</v>
      </c>
      <c r="B2133">
        <v>298.10000000000002</v>
      </c>
    </row>
    <row r="2134" spans="1:2" x14ac:dyDescent="0.3">
      <c r="A2134" s="8">
        <v>40651</v>
      </c>
      <c r="B2134">
        <v>306.2</v>
      </c>
    </row>
    <row r="2135" spans="1:2" x14ac:dyDescent="0.3">
      <c r="A2135" s="8">
        <v>40648</v>
      </c>
      <c r="B2135">
        <v>432.4</v>
      </c>
    </row>
    <row r="2136" spans="1:2" x14ac:dyDescent="0.3">
      <c r="A2136" s="8">
        <v>40647</v>
      </c>
      <c r="B2136">
        <v>520</v>
      </c>
    </row>
    <row r="2137" spans="1:2" x14ac:dyDescent="0.3">
      <c r="A2137" s="8">
        <v>40646</v>
      </c>
      <c r="B2137">
        <v>530.4</v>
      </c>
    </row>
    <row r="2138" spans="1:2" x14ac:dyDescent="0.3">
      <c r="A2138" s="8">
        <v>40645</v>
      </c>
      <c r="B2138">
        <v>505.9</v>
      </c>
    </row>
    <row r="2139" spans="1:2" x14ac:dyDescent="0.3">
      <c r="A2139" s="8">
        <v>40644</v>
      </c>
      <c r="B2139">
        <v>710.1</v>
      </c>
    </row>
    <row r="2140" spans="1:2" x14ac:dyDescent="0.3">
      <c r="A2140" s="8">
        <v>40641</v>
      </c>
      <c r="B2140">
        <v>622.1</v>
      </c>
    </row>
    <row r="2141" spans="1:2" x14ac:dyDescent="0.3">
      <c r="A2141" s="8">
        <v>40640</v>
      </c>
      <c r="B2141">
        <v>697.9</v>
      </c>
    </row>
    <row r="2142" spans="1:2" x14ac:dyDescent="0.3">
      <c r="A2142" s="8">
        <v>40639</v>
      </c>
      <c r="B2142">
        <v>698.3</v>
      </c>
    </row>
    <row r="2143" spans="1:2" x14ac:dyDescent="0.3">
      <c r="A2143" s="8">
        <v>40638</v>
      </c>
      <c r="B2143">
        <v>666</v>
      </c>
    </row>
    <row r="2144" spans="1:2" x14ac:dyDescent="0.3">
      <c r="A2144" s="8">
        <v>40637</v>
      </c>
      <c r="B2144">
        <v>588.79999999999995</v>
      </c>
    </row>
    <row r="2145" spans="1:2" x14ac:dyDescent="0.3">
      <c r="A2145" s="8">
        <v>40634</v>
      </c>
      <c r="B2145">
        <v>516.1</v>
      </c>
    </row>
    <row r="2146" spans="1:2" x14ac:dyDescent="0.3">
      <c r="A2146" s="8">
        <v>40633</v>
      </c>
      <c r="B2146">
        <v>491.9</v>
      </c>
    </row>
    <row r="2147" spans="1:2" x14ac:dyDescent="0.3">
      <c r="A2147" s="8">
        <v>40632</v>
      </c>
      <c r="B2147">
        <v>364.9</v>
      </c>
    </row>
    <row r="2148" spans="1:2" x14ac:dyDescent="0.3">
      <c r="A2148" s="8">
        <v>40631</v>
      </c>
      <c r="B2148">
        <v>293.8</v>
      </c>
    </row>
    <row r="2149" spans="1:2" x14ac:dyDescent="0.3">
      <c r="A2149" s="8">
        <v>40630</v>
      </c>
      <c r="B2149">
        <v>476.1</v>
      </c>
    </row>
    <row r="2150" spans="1:2" x14ac:dyDescent="0.3">
      <c r="A2150" s="8">
        <v>40627</v>
      </c>
      <c r="B2150">
        <v>520</v>
      </c>
    </row>
    <row r="2151" spans="1:2" x14ac:dyDescent="0.3">
      <c r="A2151" s="8">
        <v>40626</v>
      </c>
      <c r="B2151">
        <v>548.20000000000005</v>
      </c>
    </row>
    <row r="2152" spans="1:2" x14ac:dyDescent="0.3">
      <c r="A2152" s="8">
        <v>40625</v>
      </c>
      <c r="B2152">
        <v>434.4</v>
      </c>
    </row>
    <row r="2153" spans="1:2" x14ac:dyDescent="0.3">
      <c r="A2153" s="8">
        <v>40624</v>
      </c>
      <c r="B2153">
        <v>523.6</v>
      </c>
    </row>
    <row r="2154" spans="1:2" x14ac:dyDescent="0.3">
      <c r="A2154" s="8">
        <v>40623</v>
      </c>
      <c r="B2154">
        <v>541.20000000000005</v>
      </c>
    </row>
    <row r="2155" spans="1:2" x14ac:dyDescent="0.3">
      <c r="A2155" s="8">
        <v>40620</v>
      </c>
      <c r="B2155">
        <v>539.6</v>
      </c>
    </row>
    <row r="2156" spans="1:2" x14ac:dyDescent="0.3">
      <c r="A2156" s="8">
        <v>40619</v>
      </c>
      <c r="B2156">
        <v>741.7</v>
      </c>
    </row>
    <row r="2157" spans="1:2" x14ac:dyDescent="0.3">
      <c r="A2157" s="8">
        <v>40618</v>
      </c>
      <c r="B2157">
        <v>729.7</v>
      </c>
    </row>
    <row r="2158" spans="1:2" x14ac:dyDescent="0.3">
      <c r="A2158" s="8">
        <v>40617</v>
      </c>
      <c r="B2158">
        <v>759.9</v>
      </c>
    </row>
    <row r="2159" spans="1:2" x14ac:dyDescent="0.3">
      <c r="A2159" s="8">
        <v>40616</v>
      </c>
      <c r="B2159">
        <v>570.70000000000005</v>
      </c>
    </row>
    <row r="2160" spans="1:2" x14ac:dyDescent="0.3">
      <c r="A2160" s="8">
        <v>40613</v>
      </c>
      <c r="B2160">
        <v>605.4</v>
      </c>
    </row>
    <row r="2161" spans="1:2" x14ac:dyDescent="0.3">
      <c r="A2161" s="8">
        <v>40612</v>
      </c>
      <c r="B2161">
        <v>483.4</v>
      </c>
    </row>
    <row r="2162" spans="1:2" x14ac:dyDescent="0.3">
      <c r="A2162" s="8">
        <v>40611</v>
      </c>
      <c r="B2162">
        <v>613.5</v>
      </c>
    </row>
    <row r="2163" spans="1:2" x14ac:dyDescent="0.3">
      <c r="A2163" s="8">
        <v>40607</v>
      </c>
      <c r="B2163">
        <v>518.5</v>
      </c>
    </row>
    <row r="2164" spans="1:2" x14ac:dyDescent="0.3">
      <c r="A2164" s="8">
        <v>40606</v>
      </c>
      <c r="B2164">
        <v>564.79999999999995</v>
      </c>
    </row>
    <row r="2165" spans="1:2" x14ac:dyDescent="0.3">
      <c r="A2165" s="8">
        <v>40605</v>
      </c>
      <c r="B2165">
        <v>629.29999999999995</v>
      </c>
    </row>
    <row r="2166" spans="1:2" x14ac:dyDescent="0.3">
      <c r="A2166" s="8">
        <v>40604</v>
      </c>
      <c r="B2166">
        <v>341.3</v>
      </c>
    </row>
    <row r="2167" spans="1:2" x14ac:dyDescent="0.3">
      <c r="A2167" s="8">
        <v>40603</v>
      </c>
      <c r="B2167">
        <v>229</v>
      </c>
    </row>
    <row r="2168" spans="1:2" x14ac:dyDescent="0.3">
      <c r="A2168" s="8">
        <v>40602</v>
      </c>
      <c r="B2168">
        <v>231</v>
      </c>
    </row>
    <row r="2169" spans="1:2" x14ac:dyDescent="0.3">
      <c r="A2169" s="8">
        <v>40599</v>
      </c>
      <c r="B2169">
        <v>215.2</v>
      </c>
    </row>
    <row r="2170" spans="1:2" x14ac:dyDescent="0.3">
      <c r="A2170" s="8">
        <v>40598</v>
      </c>
      <c r="B2170">
        <v>449.5</v>
      </c>
    </row>
    <row r="2171" spans="1:2" x14ac:dyDescent="0.3">
      <c r="A2171" s="8">
        <v>40596</v>
      </c>
      <c r="B2171">
        <v>258.8</v>
      </c>
    </row>
    <row r="2172" spans="1:2" x14ac:dyDescent="0.3">
      <c r="A2172" s="8">
        <v>40595</v>
      </c>
      <c r="B2172">
        <v>251.3</v>
      </c>
    </row>
    <row r="2173" spans="1:2" x14ac:dyDescent="0.3">
      <c r="A2173" s="8">
        <v>40592</v>
      </c>
      <c r="B2173">
        <v>231.2</v>
      </c>
    </row>
    <row r="2174" spans="1:2" x14ac:dyDescent="0.3">
      <c r="A2174" s="8">
        <v>40591</v>
      </c>
      <c r="B2174">
        <v>289.39999999999998</v>
      </c>
    </row>
    <row r="2175" spans="1:2" x14ac:dyDescent="0.3">
      <c r="A2175" s="8">
        <v>40590</v>
      </c>
      <c r="B2175">
        <v>345</v>
      </c>
    </row>
    <row r="2176" spans="1:2" x14ac:dyDescent="0.3">
      <c r="A2176" s="8">
        <v>40589</v>
      </c>
      <c r="B2176">
        <v>342.5</v>
      </c>
    </row>
    <row r="2177" spans="1:2" x14ac:dyDescent="0.3">
      <c r="A2177" s="8">
        <v>40588</v>
      </c>
      <c r="B2177">
        <v>331.3</v>
      </c>
    </row>
    <row r="2178" spans="1:2" x14ac:dyDescent="0.3">
      <c r="A2178" s="8">
        <v>40585</v>
      </c>
      <c r="B2178">
        <v>251</v>
      </c>
    </row>
    <row r="2179" spans="1:2" x14ac:dyDescent="0.3">
      <c r="A2179" s="8">
        <v>40584</v>
      </c>
      <c r="B2179">
        <v>354.8</v>
      </c>
    </row>
    <row r="2180" spans="1:2" x14ac:dyDescent="0.3">
      <c r="A2180" s="8">
        <v>40583</v>
      </c>
      <c r="B2180">
        <v>369.6</v>
      </c>
    </row>
    <row r="2181" spans="1:2" x14ac:dyDescent="0.3">
      <c r="A2181" s="8">
        <v>40582</v>
      </c>
      <c r="B2181">
        <v>361.6</v>
      </c>
    </row>
    <row r="2182" spans="1:2" x14ac:dyDescent="0.3">
      <c r="A2182" s="8">
        <v>40581</v>
      </c>
      <c r="B2182">
        <v>278.8</v>
      </c>
    </row>
    <row r="2183" spans="1:2" x14ac:dyDescent="0.3">
      <c r="A2183" s="8">
        <v>40578</v>
      </c>
      <c r="B2183">
        <v>253.2</v>
      </c>
    </row>
    <row r="2184" spans="1:2" x14ac:dyDescent="0.3">
      <c r="A2184" s="8">
        <v>40577</v>
      </c>
      <c r="B2184">
        <v>246.9</v>
      </c>
    </row>
    <row r="2185" spans="1:2" x14ac:dyDescent="0.3">
      <c r="A2185" s="8">
        <v>40576</v>
      </c>
      <c r="B2185">
        <v>332.6</v>
      </c>
    </row>
    <row r="2186" spans="1:2" x14ac:dyDescent="0.3">
      <c r="A2186" s="8">
        <v>40575</v>
      </c>
      <c r="B2186">
        <v>210.6</v>
      </c>
    </row>
    <row r="2187" spans="1:2" x14ac:dyDescent="0.3">
      <c r="A2187" s="8">
        <v>40574</v>
      </c>
      <c r="B2187">
        <v>245.1</v>
      </c>
    </row>
    <row r="2188" spans="1:2" x14ac:dyDescent="0.3">
      <c r="A2188" s="8">
        <v>40571</v>
      </c>
      <c r="B2188">
        <v>290.60000000000002</v>
      </c>
    </row>
    <row r="2189" spans="1:2" x14ac:dyDescent="0.3">
      <c r="A2189" s="8">
        <v>40570</v>
      </c>
      <c r="B2189">
        <v>292.3</v>
      </c>
    </row>
    <row r="2190" spans="1:2" x14ac:dyDescent="0.3">
      <c r="A2190" s="8">
        <v>40569</v>
      </c>
      <c r="B2190">
        <v>348.3</v>
      </c>
    </row>
    <row r="2191" spans="1:2" x14ac:dyDescent="0.3">
      <c r="A2191" s="8">
        <v>40568</v>
      </c>
      <c r="B2191">
        <v>383.8</v>
      </c>
    </row>
    <row r="2192" spans="1:2" x14ac:dyDescent="0.3">
      <c r="A2192" s="8">
        <v>40567</v>
      </c>
      <c r="B2192">
        <v>238.1</v>
      </c>
    </row>
    <row r="2193" spans="1:2" x14ac:dyDescent="0.3">
      <c r="A2193" s="8">
        <v>40564</v>
      </c>
      <c r="B2193">
        <v>290.5</v>
      </c>
    </row>
    <row r="2194" spans="1:2" x14ac:dyDescent="0.3">
      <c r="A2194" s="8">
        <v>40563</v>
      </c>
      <c r="B2194">
        <v>417.2</v>
      </c>
    </row>
    <row r="2195" spans="1:2" x14ac:dyDescent="0.3">
      <c r="A2195" s="8">
        <v>40562</v>
      </c>
      <c r="B2195">
        <v>485.7</v>
      </c>
    </row>
    <row r="2196" spans="1:2" x14ac:dyDescent="0.3">
      <c r="A2196" s="8">
        <v>40561</v>
      </c>
      <c r="B2196">
        <v>563.5</v>
      </c>
    </row>
    <row r="2197" spans="1:2" x14ac:dyDescent="0.3">
      <c r="A2197" s="8">
        <v>40560</v>
      </c>
      <c r="B2197">
        <v>313.2</v>
      </c>
    </row>
    <row r="2198" spans="1:2" x14ac:dyDescent="0.3">
      <c r="A2198" s="8">
        <v>40557</v>
      </c>
      <c r="B2198">
        <v>293.5</v>
      </c>
    </row>
    <row r="2199" spans="1:2" x14ac:dyDescent="0.3">
      <c r="A2199" s="8">
        <v>40556</v>
      </c>
      <c r="B2199">
        <v>346.6</v>
      </c>
    </row>
    <row r="2200" spans="1:2" x14ac:dyDescent="0.3">
      <c r="A2200" s="8">
        <v>40555</v>
      </c>
      <c r="B2200">
        <v>312.10000000000002</v>
      </c>
    </row>
    <row r="2201" spans="1:2" x14ac:dyDescent="0.3">
      <c r="A2201" s="8">
        <v>40554</v>
      </c>
      <c r="B2201">
        <v>589.29999999999995</v>
      </c>
    </row>
    <row r="2202" spans="1:2" x14ac:dyDescent="0.3">
      <c r="A2202" s="8">
        <v>40543</v>
      </c>
      <c r="B2202">
        <v>-63.8</v>
      </c>
    </row>
    <row r="2203" spans="1:2" x14ac:dyDescent="0.3">
      <c r="A2203" s="8">
        <v>40542</v>
      </c>
      <c r="B2203">
        <v>150.9</v>
      </c>
    </row>
    <row r="2204" spans="1:2" x14ac:dyDescent="0.3">
      <c r="A2204" s="8">
        <v>40541</v>
      </c>
      <c r="B2204">
        <v>78</v>
      </c>
    </row>
    <row r="2205" spans="1:2" x14ac:dyDescent="0.3">
      <c r="A2205" s="8">
        <v>40540</v>
      </c>
      <c r="B2205">
        <v>103.5</v>
      </c>
    </row>
    <row r="2206" spans="1:2" x14ac:dyDescent="0.3">
      <c r="A2206" s="8">
        <v>40539</v>
      </c>
      <c r="B2206">
        <v>107.9</v>
      </c>
    </row>
    <row r="2207" spans="1:2" x14ac:dyDescent="0.3">
      <c r="A2207" s="8">
        <v>40536</v>
      </c>
      <c r="B2207">
        <v>121.5</v>
      </c>
    </row>
    <row r="2208" spans="1:2" x14ac:dyDescent="0.3">
      <c r="A2208" s="8">
        <v>40535</v>
      </c>
      <c r="B2208">
        <v>156.9</v>
      </c>
    </row>
    <row r="2209" spans="1:2" x14ac:dyDescent="0.3">
      <c r="A2209" s="8">
        <v>40534</v>
      </c>
      <c r="B2209">
        <v>155.4</v>
      </c>
    </row>
    <row r="2210" spans="1:2" x14ac:dyDescent="0.3">
      <c r="A2210" s="8">
        <v>40533</v>
      </c>
      <c r="B2210">
        <v>117.8</v>
      </c>
    </row>
    <row r="2211" spans="1:2" x14ac:dyDescent="0.3">
      <c r="A2211" s="8">
        <v>40532</v>
      </c>
      <c r="B2211">
        <v>203.9</v>
      </c>
    </row>
    <row r="2212" spans="1:2" x14ac:dyDescent="0.3">
      <c r="A2212" s="8">
        <v>40529</v>
      </c>
      <c r="B2212">
        <v>164.9</v>
      </c>
    </row>
    <row r="2213" spans="1:2" x14ac:dyDescent="0.3">
      <c r="A2213" s="8">
        <v>40528</v>
      </c>
      <c r="B2213">
        <v>120.9</v>
      </c>
    </row>
    <row r="2214" spans="1:2" x14ac:dyDescent="0.3">
      <c r="A2214" s="8">
        <v>40527</v>
      </c>
      <c r="B2214">
        <v>145.1</v>
      </c>
    </row>
    <row r="2215" spans="1:2" x14ac:dyDescent="0.3">
      <c r="A2215" s="8">
        <v>40526</v>
      </c>
      <c r="B2215">
        <v>138.6</v>
      </c>
    </row>
    <row r="2216" spans="1:2" x14ac:dyDescent="0.3">
      <c r="A2216" s="8">
        <v>40525</v>
      </c>
      <c r="B2216">
        <v>85.6</v>
      </c>
    </row>
    <row r="2217" spans="1:2" x14ac:dyDescent="0.3">
      <c r="A2217" s="8">
        <v>40522</v>
      </c>
      <c r="B2217">
        <v>88</v>
      </c>
    </row>
    <row r="2218" spans="1:2" x14ac:dyDescent="0.3">
      <c r="A2218" s="8">
        <v>40521</v>
      </c>
      <c r="B2218">
        <v>99.9</v>
      </c>
    </row>
    <row r="2219" spans="1:2" x14ac:dyDescent="0.3">
      <c r="A2219" s="8">
        <v>40520</v>
      </c>
      <c r="B2219">
        <v>101</v>
      </c>
    </row>
    <row r="2220" spans="1:2" x14ac:dyDescent="0.3">
      <c r="A2220" s="8">
        <v>40519</v>
      </c>
      <c r="B2220">
        <v>61.9</v>
      </c>
    </row>
    <row r="2221" spans="1:2" x14ac:dyDescent="0.3">
      <c r="A2221" s="8">
        <v>40518</v>
      </c>
      <c r="B2221">
        <v>100</v>
      </c>
    </row>
    <row r="2222" spans="1:2" x14ac:dyDescent="0.3">
      <c r="A2222" s="8">
        <v>40515</v>
      </c>
      <c r="B2222">
        <v>59.5</v>
      </c>
    </row>
    <row r="2223" spans="1:2" x14ac:dyDescent="0.3">
      <c r="A2223" s="8">
        <v>40514</v>
      </c>
      <c r="B2223">
        <v>75.900000000000006</v>
      </c>
    </row>
    <row r="2224" spans="1:2" x14ac:dyDescent="0.3">
      <c r="A2224" s="8">
        <v>40513</v>
      </c>
      <c r="B2224">
        <v>20</v>
      </c>
    </row>
    <row r="2225" spans="1:2" x14ac:dyDescent="0.3">
      <c r="A2225" s="8">
        <v>40512</v>
      </c>
      <c r="B2225">
        <v>35</v>
      </c>
    </row>
    <row r="2226" spans="1:2" x14ac:dyDescent="0.3">
      <c r="A2226" s="8">
        <v>40511</v>
      </c>
      <c r="B2226">
        <v>29.59</v>
      </c>
    </row>
    <row r="2227" spans="1:2" x14ac:dyDescent="0.3">
      <c r="A2227" s="8">
        <v>40508</v>
      </c>
      <c r="B2227">
        <v>16</v>
      </c>
    </row>
    <row r="2228" spans="1:2" x14ac:dyDescent="0.3">
      <c r="A2228" s="8">
        <v>40507</v>
      </c>
      <c r="B2228">
        <v>103.5</v>
      </c>
    </row>
    <row r="2229" spans="1:2" x14ac:dyDescent="0.3">
      <c r="A2229" s="8">
        <v>40506</v>
      </c>
      <c r="B2229">
        <v>194.5</v>
      </c>
    </row>
    <row r="2230" spans="1:2" x14ac:dyDescent="0.3">
      <c r="A2230" s="8">
        <v>40505</v>
      </c>
      <c r="B2230">
        <v>109.8</v>
      </c>
    </row>
    <row r="2231" spans="1:2" x14ac:dyDescent="0.3">
      <c r="A2231" s="8">
        <v>40504</v>
      </c>
      <c r="B2231">
        <v>123.4</v>
      </c>
    </row>
    <row r="2232" spans="1:2" x14ac:dyDescent="0.3">
      <c r="A2232" s="8">
        <v>40501</v>
      </c>
      <c r="B2232">
        <v>83</v>
      </c>
    </row>
    <row r="2233" spans="1:2" x14ac:dyDescent="0.3">
      <c r="A2233" s="8">
        <v>40500</v>
      </c>
      <c r="B2233">
        <v>87.3</v>
      </c>
    </row>
    <row r="2234" spans="1:2" x14ac:dyDescent="0.3">
      <c r="A2234" s="8">
        <v>40499</v>
      </c>
      <c r="B2234">
        <v>95.6</v>
      </c>
    </row>
    <row r="2235" spans="1:2" x14ac:dyDescent="0.3">
      <c r="A2235" s="8">
        <v>40498</v>
      </c>
      <c r="B2235">
        <v>119.3</v>
      </c>
    </row>
    <row r="2236" spans="1:2" x14ac:dyDescent="0.3">
      <c r="A2236" s="8">
        <v>40497</v>
      </c>
      <c r="B2236">
        <v>115.6</v>
      </c>
    </row>
    <row r="2237" spans="1:2" x14ac:dyDescent="0.3">
      <c r="A2237" s="8">
        <v>40495</v>
      </c>
      <c r="B2237">
        <v>62.1</v>
      </c>
    </row>
    <row r="2238" spans="1:2" x14ac:dyDescent="0.3">
      <c r="A2238" s="8">
        <v>40494</v>
      </c>
      <c r="B2238">
        <v>54.6</v>
      </c>
    </row>
    <row r="2239" spans="1:2" x14ac:dyDescent="0.3">
      <c r="A2239" s="8">
        <v>40493</v>
      </c>
      <c r="B2239">
        <v>75.099999999999994</v>
      </c>
    </row>
    <row r="2240" spans="1:2" x14ac:dyDescent="0.3">
      <c r="A2240" s="8">
        <v>40492</v>
      </c>
      <c r="B2240">
        <v>158.78</v>
      </c>
    </row>
    <row r="2241" spans="1:2" x14ac:dyDescent="0.3">
      <c r="A2241" s="8">
        <v>40491</v>
      </c>
      <c r="B2241">
        <v>90.2</v>
      </c>
    </row>
    <row r="2242" spans="1:2" x14ac:dyDescent="0.3">
      <c r="A2242" s="8">
        <v>40490</v>
      </c>
      <c r="B2242">
        <v>250</v>
      </c>
    </row>
    <row r="2243" spans="1:2" x14ac:dyDescent="0.3">
      <c r="A2243" s="8">
        <v>40485</v>
      </c>
      <c r="B2243">
        <v>55.2</v>
      </c>
    </row>
    <row r="2244" spans="1:2" x14ac:dyDescent="0.3">
      <c r="A2244" s="8">
        <v>40484</v>
      </c>
      <c r="B2244">
        <v>40.4</v>
      </c>
    </row>
    <row r="2245" spans="1:2" x14ac:dyDescent="0.3">
      <c r="A2245" s="8">
        <v>40483</v>
      </c>
      <c r="B2245">
        <v>39.5</v>
      </c>
    </row>
    <row r="2246" spans="1:2" x14ac:dyDescent="0.3">
      <c r="A2246" s="8">
        <v>40480</v>
      </c>
      <c r="B2246">
        <v>60.1</v>
      </c>
    </row>
    <row r="2247" spans="1:2" x14ac:dyDescent="0.3">
      <c r="A2247" s="8">
        <v>40479</v>
      </c>
      <c r="B2247">
        <v>49.8</v>
      </c>
    </row>
    <row r="2248" spans="1:2" x14ac:dyDescent="0.3">
      <c r="A2248" s="8">
        <v>40478</v>
      </c>
      <c r="B2248">
        <v>85.9</v>
      </c>
    </row>
    <row r="2249" spans="1:2" x14ac:dyDescent="0.3">
      <c r="A2249" s="8">
        <v>40477</v>
      </c>
      <c r="B2249">
        <v>135.5</v>
      </c>
    </row>
    <row r="2250" spans="1:2" x14ac:dyDescent="0.3">
      <c r="A2250" s="8">
        <v>40476</v>
      </c>
      <c r="B2250">
        <v>148.6</v>
      </c>
    </row>
    <row r="2251" spans="1:2" x14ac:dyDescent="0.3">
      <c r="A2251" s="8">
        <v>40473</v>
      </c>
      <c r="B2251">
        <v>178.9</v>
      </c>
    </row>
    <row r="2252" spans="1:2" x14ac:dyDescent="0.3">
      <c r="A2252" s="8">
        <v>40472</v>
      </c>
      <c r="B2252">
        <v>172.7</v>
      </c>
    </row>
    <row r="2253" spans="1:2" x14ac:dyDescent="0.3">
      <c r="A2253" s="8">
        <v>40471</v>
      </c>
      <c r="B2253">
        <v>205.6</v>
      </c>
    </row>
    <row r="2254" spans="1:2" x14ac:dyDescent="0.3">
      <c r="A2254" s="8">
        <v>40470</v>
      </c>
      <c r="B2254">
        <v>244.3</v>
      </c>
    </row>
    <row r="2255" spans="1:2" x14ac:dyDescent="0.3">
      <c r="A2255" s="8">
        <v>40469</v>
      </c>
      <c r="B2255">
        <v>259.3</v>
      </c>
    </row>
    <row r="2256" spans="1:2" x14ac:dyDescent="0.3">
      <c r="A2256" s="8">
        <v>40466</v>
      </c>
      <c r="B2256">
        <v>261.60000000000002</v>
      </c>
    </row>
    <row r="2257" spans="1:2" x14ac:dyDescent="0.3">
      <c r="A2257" s="8">
        <v>40465</v>
      </c>
      <c r="B2257">
        <v>217.9</v>
      </c>
    </row>
    <row r="2258" spans="1:2" x14ac:dyDescent="0.3">
      <c r="A2258" s="8">
        <v>40464</v>
      </c>
      <c r="B2258">
        <v>194.2</v>
      </c>
    </row>
    <row r="2259" spans="1:2" x14ac:dyDescent="0.3">
      <c r="A2259" s="8">
        <v>40463</v>
      </c>
      <c r="B2259">
        <v>220.9</v>
      </c>
    </row>
    <row r="2260" spans="1:2" x14ac:dyDescent="0.3">
      <c r="A2260" s="8">
        <v>40462</v>
      </c>
      <c r="B2260">
        <v>245.4</v>
      </c>
    </row>
    <row r="2261" spans="1:2" x14ac:dyDescent="0.3">
      <c r="A2261" s="8">
        <v>40459</v>
      </c>
      <c r="B2261">
        <v>189.34</v>
      </c>
    </row>
    <row r="2262" spans="1:2" x14ac:dyDescent="0.3">
      <c r="A2262" s="8">
        <v>40458</v>
      </c>
      <c r="B2262">
        <v>202.1</v>
      </c>
    </row>
    <row r="2263" spans="1:2" x14ac:dyDescent="0.3">
      <c r="A2263" s="8">
        <v>40457</v>
      </c>
      <c r="B2263">
        <v>184.09</v>
      </c>
    </row>
    <row r="2264" spans="1:2" x14ac:dyDescent="0.3">
      <c r="A2264" s="8">
        <v>40456</v>
      </c>
      <c r="B2264">
        <v>187.2</v>
      </c>
    </row>
    <row r="2265" spans="1:2" x14ac:dyDescent="0.3">
      <c r="A2265" s="8">
        <v>40455</v>
      </c>
      <c r="B2265">
        <v>188.4</v>
      </c>
    </row>
    <row r="2266" spans="1:2" x14ac:dyDescent="0.3">
      <c r="A2266" s="8">
        <v>40452</v>
      </c>
      <c r="B2266">
        <v>188.2</v>
      </c>
    </row>
    <row r="2267" spans="1:2" x14ac:dyDescent="0.3">
      <c r="A2267" s="8">
        <v>40451</v>
      </c>
      <c r="B2267">
        <v>114.3</v>
      </c>
    </row>
    <row r="2268" spans="1:2" x14ac:dyDescent="0.3">
      <c r="A2268" s="8">
        <v>40450</v>
      </c>
      <c r="B2268">
        <v>115.6</v>
      </c>
    </row>
    <row r="2269" spans="1:2" x14ac:dyDescent="0.3">
      <c r="A2269" s="8">
        <v>40449</v>
      </c>
      <c r="B2269">
        <v>124.7</v>
      </c>
    </row>
    <row r="2270" spans="1:2" x14ac:dyDescent="0.3">
      <c r="A2270" s="8">
        <v>40448</v>
      </c>
      <c r="B2270">
        <v>108.7</v>
      </c>
    </row>
    <row r="2271" spans="1:2" x14ac:dyDescent="0.3">
      <c r="A2271" s="8">
        <v>40445</v>
      </c>
      <c r="B2271">
        <v>164.3</v>
      </c>
    </row>
    <row r="2272" spans="1:2" x14ac:dyDescent="0.3">
      <c r="A2272" s="8">
        <v>40444</v>
      </c>
      <c r="B2272">
        <v>169.1</v>
      </c>
    </row>
    <row r="2273" spans="1:2" x14ac:dyDescent="0.3">
      <c r="A2273" s="8">
        <v>40443</v>
      </c>
      <c r="B2273">
        <v>223.9</v>
      </c>
    </row>
    <row r="2274" spans="1:2" x14ac:dyDescent="0.3">
      <c r="A2274" s="8">
        <v>40442</v>
      </c>
      <c r="B2274">
        <v>136</v>
      </c>
    </row>
    <row r="2275" spans="1:2" x14ac:dyDescent="0.3">
      <c r="A2275" s="8">
        <v>40441</v>
      </c>
      <c r="B2275">
        <v>160.1</v>
      </c>
    </row>
    <row r="2276" spans="1:2" x14ac:dyDescent="0.3">
      <c r="A2276" s="8">
        <v>40438</v>
      </c>
      <c r="B2276">
        <v>111.8</v>
      </c>
    </row>
    <row r="2277" spans="1:2" x14ac:dyDescent="0.3">
      <c r="A2277" s="8">
        <v>40437</v>
      </c>
      <c r="B2277">
        <v>195.2</v>
      </c>
    </row>
    <row r="2278" spans="1:2" x14ac:dyDescent="0.3">
      <c r="A2278" s="8">
        <v>40436</v>
      </c>
      <c r="B2278">
        <v>62.8</v>
      </c>
    </row>
    <row r="2279" spans="1:2" x14ac:dyDescent="0.3">
      <c r="A2279" s="8">
        <v>40435</v>
      </c>
      <c r="B2279">
        <v>183.7</v>
      </c>
    </row>
    <row r="2280" spans="1:2" x14ac:dyDescent="0.3">
      <c r="A2280" s="8">
        <v>40434</v>
      </c>
      <c r="B2280">
        <v>194.5</v>
      </c>
    </row>
    <row r="2281" spans="1:2" x14ac:dyDescent="0.3">
      <c r="A2281" s="8">
        <v>40431</v>
      </c>
      <c r="B2281">
        <v>83.1</v>
      </c>
    </row>
    <row r="2282" spans="1:2" x14ac:dyDescent="0.3">
      <c r="A2282" s="8">
        <v>40430</v>
      </c>
      <c r="B2282">
        <v>178.2</v>
      </c>
    </row>
    <row r="2283" spans="1:2" x14ac:dyDescent="0.3">
      <c r="A2283" s="8">
        <v>40429</v>
      </c>
      <c r="B2283">
        <v>239.2</v>
      </c>
    </row>
    <row r="2284" spans="1:2" x14ac:dyDescent="0.3">
      <c r="A2284" s="8">
        <v>40428</v>
      </c>
      <c r="B2284">
        <v>183.2</v>
      </c>
    </row>
    <row r="2285" spans="1:2" x14ac:dyDescent="0.3">
      <c r="A2285" s="8">
        <v>40427</v>
      </c>
      <c r="B2285">
        <v>165.2</v>
      </c>
    </row>
    <row r="2286" spans="1:2" x14ac:dyDescent="0.3">
      <c r="A2286" s="8">
        <v>40424</v>
      </c>
      <c r="B2286">
        <v>54.6</v>
      </c>
    </row>
    <row r="2287" spans="1:2" x14ac:dyDescent="0.3">
      <c r="A2287" s="8">
        <v>40423</v>
      </c>
      <c r="B2287">
        <v>128.80000000000001</v>
      </c>
    </row>
    <row r="2288" spans="1:2" x14ac:dyDescent="0.3">
      <c r="A2288" s="8">
        <v>40422</v>
      </c>
      <c r="B2288">
        <v>119.1</v>
      </c>
    </row>
    <row r="2289" spans="1:2" x14ac:dyDescent="0.3">
      <c r="A2289" s="8">
        <v>40421</v>
      </c>
      <c r="B2289">
        <v>130.5</v>
      </c>
    </row>
    <row r="2290" spans="1:2" x14ac:dyDescent="0.3">
      <c r="A2290" s="8">
        <v>40420</v>
      </c>
      <c r="B2290">
        <v>131</v>
      </c>
    </row>
    <row r="2291" spans="1:2" x14ac:dyDescent="0.3">
      <c r="A2291" s="8">
        <v>40417</v>
      </c>
      <c r="B2291">
        <v>90.1</v>
      </c>
    </row>
    <row r="2292" spans="1:2" x14ac:dyDescent="0.3">
      <c r="A2292" s="8">
        <v>40416</v>
      </c>
      <c r="B2292">
        <v>98</v>
      </c>
    </row>
    <row r="2293" spans="1:2" x14ac:dyDescent="0.3">
      <c r="A2293" s="8">
        <v>40415</v>
      </c>
      <c r="B2293">
        <v>156</v>
      </c>
    </row>
    <row r="2294" spans="1:2" x14ac:dyDescent="0.3">
      <c r="A2294" s="8">
        <v>40414</v>
      </c>
      <c r="B2294">
        <v>243</v>
      </c>
    </row>
    <row r="2295" spans="1:2" x14ac:dyDescent="0.3">
      <c r="A2295" s="8">
        <v>40413</v>
      </c>
      <c r="B2295">
        <v>177.7</v>
      </c>
    </row>
    <row r="2296" spans="1:2" x14ac:dyDescent="0.3">
      <c r="A2296" s="8">
        <v>40410</v>
      </c>
      <c r="B2296">
        <v>120.1</v>
      </c>
    </row>
    <row r="2297" spans="1:2" x14ac:dyDescent="0.3">
      <c r="A2297" s="8">
        <v>40409</v>
      </c>
      <c r="B2297">
        <v>181.6</v>
      </c>
    </row>
    <row r="2298" spans="1:2" x14ac:dyDescent="0.3">
      <c r="A2298" s="8">
        <v>40408</v>
      </c>
      <c r="B2298">
        <v>158</v>
      </c>
    </row>
    <row r="2299" spans="1:2" x14ac:dyDescent="0.3">
      <c r="A2299" s="8">
        <v>40407</v>
      </c>
      <c r="B2299">
        <v>236.4</v>
      </c>
    </row>
    <row r="2300" spans="1:2" x14ac:dyDescent="0.3">
      <c r="A2300" s="8">
        <v>40406</v>
      </c>
      <c r="B2300">
        <v>232.2</v>
      </c>
    </row>
    <row r="2301" spans="1:2" x14ac:dyDescent="0.3">
      <c r="A2301" s="8">
        <v>40403</v>
      </c>
      <c r="B2301">
        <v>73.8</v>
      </c>
    </row>
    <row r="2302" spans="1:2" x14ac:dyDescent="0.3">
      <c r="A2302" s="8">
        <v>40402</v>
      </c>
      <c r="B2302">
        <v>153.9</v>
      </c>
    </row>
    <row r="2303" spans="1:2" x14ac:dyDescent="0.3">
      <c r="A2303" s="8">
        <v>40401</v>
      </c>
      <c r="B2303">
        <v>143.6</v>
      </c>
    </row>
    <row r="2304" spans="1:2" x14ac:dyDescent="0.3">
      <c r="A2304" s="8">
        <v>40400</v>
      </c>
      <c r="B2304">
        <v>132.19999999999999</v>
      </c>
    </row>
    <row r="2305" spans="1:2" x14ac:dyDescent="0.3">
      <c r="A2305" s="8">
        <v>40399</v>
      </c>
      <c r="B2305">
        <v>218.7</v>
      </c>
    </row>
    <row r="2306" spans="1:2" x14ac:dyDescent="0.3">
      <c r="A2306" s="8">
        <v>40396</v>
      </c>
      <c r="B2306">
        <v>125</v>
      </c>
    </row>
    <row r="2307" spans="1:2" x14ac:dyDescent="0.3">
      <c r="A2307" s="8">
        <v>40395</v>
      </c>
      <c r="B2307">
        <v>86.77</v>
      </c>
    </row>
    <row r="2308" spans="1:2" x14ac:dyDescent="0.3">
      <c r="A2308" s="8">
        <v>40394</v>
      </c>
      <c r="B2308">
        <v>63.2</v>
      </c>
    </row>
    <row r="2309" spans="1:2" x14ac:dyDescent="0.3">
      <c r="A2309" s="8">
        <v>40393</v>
      </c>
      <c r="B2309">
        <v>79.400000000000006</v>
      </c>
    </row>
    <row r="2310" spans="1:2" x14ac:dyDescent="0.3">
      <c r="A2310" s="8">
        <v>40392</v>
      </c>
      <c r="B2310">
        <v>64.400000000000006</v>
      </c>
    </row>
    <row r="2311" spans="1:2" x14ac:dyDescent="0.3">
      <c r="A2311" s="8">
        <v>40389</v>
      </c>
      <c r="B2311">
        <v>100.5</v>
      </c>
    </row>
    <row r="2312" spans="1:2" x14ac:dyDescent="0.3">
      <c r="A2312" s="8">
        <v>40388</v>
      </c>
      <c r="B2312">
        <v>142</v>
      </c>
    </row>
    <row r="2313" spans="1:2" x14ac:dyDescent="0.3">
      <c r="A2313" s="8">
        <v>40387</v>
      </c>
      <c r="B2313">
        <v>100.1</v>
      </c>
    </row>
    <row r="2314" spans="1:2" x14ac:dyDescent="0.3">
      <c r="A2314" s="8">
        <v>40386</v>
      </c>
      <c r="B2314">
        <v>91.3</v>
      </c>
    </row>
    <row r="2315" spans="1:2" x14ac:dyDescent="0.3">
      <c r="A2315" s="8">
        <v>40385</v>
      </c>
      <c r="B2315">
        <v>123.9</v>
      </c>
    </row>
    <row r="2316" spans="1:2" x14ac:dyDescent="0.3">
      <c r="A2316" s="8">
        <v>40382</v>
      </c>
      <c r="B2316">
        <v>105.1</v>
      </c>
    </row>
    <row r="2317" spans="1:2" x14ac:dyDescent="0.3">
      <c r="A2317" s="8">
        <v>40381</v>
      </c>
      <c r="B2317">
        <v>227.4</v>
      </c>
    </row>
    <row r="2318" spans="1:2" x14ac:dyDescent="0.3">
      <c r="A2318" s="8">
        <v>40380</v>
      </c>
      <c r="B2318">
        <v>167.8</v>
      </c>
    </row>
    <row r="2319" spans="1:2" x14ac:dyDescent="0.3">
      <c r="A2319" s="8">
        <v>40379</v>
      </c>
      <c r="B2319">
        <v>136.69999999999999</v>
      </c>
    </row>
    <row r="2320" spans="1:2" x14ac:dyDescent="0.3">
      <c r="A2320" s="8">
        <v>40378</v>
      </c>
      <c r="B2320">
        <v>119.5</v>
      </c>
    </row>
    <row r="2321" spans="1:2" x14ac:dyDescent="0.3">
      <c r="A2321" s="8">
        <v>40375</v>
      </c>
      <c r="B2321">
        <v>170.2</v>
      </c>
    </row>
    <row r="2322" spans="1:2" x14ac:dyDescent="0.3">
      <c r="A2322" s="8">
        <v>40374</v>
      </c>
      <c r="B2322">
        <v>274.60000000000002</v>
      </c>
    </row>
    <row r="2323" spans="1:2" x14ac:dyDescent="0.3">
      <c r="A2323" s="8">
        <v>40373</v>
      </c>
      <c r="B2323">
        <v>146.30000000000001</v>
      </c>
    </row>
    <row r="2324" spans="1:2" x14ac:dyDescent="0.3">
      <c r="A2324" s="8">
        <v>40372</v>
      </c>
      <c r="B2324">
        <v>106.1</v>
      </c>
    </row>
    <row r="2325" spans="1:2" x14ac:dyDescent="0.3">
      <c r="A2325" s="8">
        <v>40371</v>
      </c>
      <c r="B2325">
        <v>203.5</v>
      </c>
    </row>
    <row r="2326" spans="1:2" x14ac:dyDescent="0.3">
      <c r="A2326" s="8">
        <v>40368</v>
      </c>
      <c r="B2326">
        <v>78</v>
      </c>
    </row>
    <row r="2327" spans="1:2" x14ac:dyDescent="0.3">
      <c r="A2327" s="8">
        <v>40367</v>
      </c>
      <c r="B2327">
        <v>197.8</v>
      </c>
    </row>
    <row r="2328" spans="1:2" x14ac:dyDescent="0.3">
      <c r="A2328" s="8">
        <v>40366</v>
      </c>
      <c r="B2328">
        <v>249.5</v>
      </c>
    </row>
    <row r="2329" spans="1:2" x14ac:dyDescent="0.3">
      <c r="A2329" s="8">
        <v>40365</v>
      </c>
      <c r="B2329">
        <v>185.6</v>
      </c>
    </row>
    <row r="2330" spans="1:2" x14ac:dyDescent="0.3">
      <c r="A2330" s="8">
        <v>40364</v>
      </c>
      <c r="B2330">
        <v>108.3</v>
      </c>
    </row>
    <row r="2331" spans="1:2" x14ac:dyDescent="0.3">
      <c r="A2331" s="8">
        <v>40361</v>
      </c>
      <c r="B2331">
        <v>115.5</v>
      </c>
    </row>
    <row r="2332" spans="1:2" x14ac:dyDescent="0.3">
      <c r="A2332" s="8">
        <v>40360</v>
      </c>
      <c r="B2332">
        <v>118.3</v>
      </c>
    </row>
    <row r="2333" spans="1:2" x14ac:dyDescent="0.3">
      <c r="A2333" s="8">
        <v>40359</v>
      </c>
      <c r="B2333">
        <v>189.14</v>
      </c>
    </row>
    <row r="2334" spans="1:2" x14ac:dyDescent="0.3">
      <c r="A2334" s="8">
        <v>40358</v>
      </c>
      <c r="B2334">
        <v>216.6</v>
      </c>
    </row>
    <row r="2335" spans="1:2" x14ac:dyDescent="0.3">
      <c r="A2335" s="8">
        <v>40357</v>
      </c>
      <c r="B2335">
        <v>95.8</v>
      </c>
    </row>
    <row r="2336" spans="1:2" x14ac:dyDescent="0.3">
      <c r="A2336" s="8">
        <v>40354</v>
      </c>
      <c r="B2336">
        <v>69.3</v>
      </c>
    </row>
    <row r="2337" spans="1:2" x14ac:dyDescent="0.3">
      <c r="A2337" s="8">
        <v>40353</v>
      </c>
      <c r="B2337">
        <v>143</v>
      </c>
    </row>
    <row r="2338" spans="1:2" x14ac:dyDescent="0.3">
      <c r="A2338" s="8">
        <v>40352</v>
      </c>
      <c r="B2338">
        <v>200.14</v>
      </c>
    </row>
    <row r="2339" spans="1:2" x14ac:dyDescent="0.3">
      <c r="A2339" s="8">
        <v>40351</v>
      </c>
      <c r="B2339">
        <v>226</v>
      </c>
    </row>
    <row r="2340" spans="1:2" x14ac:dyDescent="0.3">
      <c r="A2340" s="8">
        <v>40350</v>
      </c>
      <c r="B2340">
        <v>123.7</v>
      </c>
    </row>
    <row r="2341" spans="1:2" x14ac:dyDescent="0.3">
      <c r="A2341" s="8">
        <v>40347</v>
      </c>
      <c r="B2341">
        <v>44.9</v>
      </c>
    </row>
    <row r="2342" spans="1:2" x14ac:dyDescent="0.3">
      <c r="A2342" s="8">
        <v>40346</v>
      </c>
      <c r="B2342">
        <v>162.19999999999999</v>
      </c>
    </row>
    <row r="2343" spans="1:2" x14ac:dyDescent="0.3">
      <c r="A2343" s="8">
        <v>40345</v>
      </c>
      <c r="B2343">
        <v>205.34</v>
      </c>
    </row>
    <row r="2344" spans="1:2" x14ac:dyDescent="0.3">
      <c r="A2344" s="8">
        <v>40344</v>
      </c>
      <c r="B2344">
        <v>388.8</v>
      </c>
    </row>
    <row r="2345" spans="1:2" x14ac:dyDescent="0.3">
      <c r="A2345" s="8">
        <v>40340</v>
      </c>
      <c r="B2345">
        <v>80</v>
      </c>
    </row>
    <row r="2346" spans="1:2" x14ac:dyDescent="0.3">
      <c r="A2346" s="8">
        <v>40339</v>
      </c>
      <c r="B2346">
        <v>189.7</v>
      </c>
    </row>
    <row r="2347" spans="1:2" x14ac:dyDescent="0.3">
      <c r="A2347" s="8">
        <v>40338</v>
      </c>
      <c r="B2347">
        <v>176.8</v>
      </c>
    </row>
    <row r="2348" spans="1:2" x14ac:dyDescent="0.3">
      <c r="A2348" s="8">
        <v>40337</v>
      </c>
      <c r="B2348">
        <v>245.6</v>
      </c>
    </row>
    <row r="2349" spans="1:2" x14ac:dyDescent="0.3">
      <c r="A2349" s="8">
        <v>40336</v>
      </c>
      <c r="B2349">
        <v>149.4</v>
      </c>
    </row>
    <row r="2350" spans="1:2" x14ac:dyDescent="0.3">
      <c r="A2350" s="8">
        <v>40333</v>
      </c>
      <c r="B2350">
        <v>142</v>
      </c>
    </row>
    <row r="2351" spans="1:2" x14ac:dyDescent="0.3">
      <c r="A2351" s="8">
        <v>40332</v>
      </c>
      <c r="B2351">
        <v>200.7</v>
      </c>
    </row>
    <row r="2352" spans="1:2" x14ac:dyDescent="0.3">
      <c r="A2352" s="8">
        <v>40331</v>
      </c>
      <c r="B2352">
        <v>126.09</v>
      </c>
    </row>
    <row r="2353" spans="1:2" x14ac:dyDescent="0.3">
      <c r="A2353" s="8">
        <v>40330</v>
      </c>
      <c r="B2353">
        <v>121.2</v>
      </c>
    </row>
    <row r="2354" spans="1:2" x14ac:dyDescent="0.3">
      <c r="A2354" s="8">
        <v>40329</v>
      </c>
      <c r="B2354">
        <v>99.5</v>
      </c>
    </row>
    <row r="2355" spans="1:2" x14ac:dyDescent="0.3">
      <c r="A2355" s="8">
        <v>40326</v>
      </c>
      <c r="B2355">
        <v>239.9</v>
      </c>
    </row>
    <row r="2356" spans="1:2" x14ac:dyDescent="0.3">
      <c r="A2356" s="8">
        <v>40325</v>
      </c>
      <c r="B2356">
        <v>122.8</v>
      </c>
    </row>
    <row r="2357" spans="1:2" x14ac:dyDescent="0.3">
      <c r="A2357" s="8">
        <v>40324</v>
      </c>
      <c r="B2357">
        <v>130.30000000000001</v>
      </c>
    </row>
    <row r="2358" spans="1:2" x14ac:dyDescent="0.3">
      <c r="A2358" s="8">
        <v>40323</v>
      </c>
      <c r="B2358">
        <v>169.1</v>
      </c>
    </row>
    <row r="2359" spans="1:2" x14ac:dyDescent="0.3">
      <c r="A2359" s="8">
        <v>40322</v>
      </c>
      <c r="B2359">
        <v>55.7</v>
      </c>
    </row>
    <row r="2360" spans="1:2" x14ac:dyDescent="0.3">
      <c r="A2360" s="8">
        <v>40319</v>
      </c>
      <c r="B2360">
        <v>271.2</v>
      </c>
    </row>
    <row r="2361" spans="1:2" x14ac:dyDescent="0.3">
      <c r="A2361" s="8">
        <v>40318</v>
      </c>
      <c r="B2361">
        <v>169.9</v>
      </c>
    </row>
    <row r="2362" spans="1:2" x14ac:dyDescent="0.3">
      <c r="A2362" s="8">
        <v>40317</v>
      </c>
      <c r="B2362">
        <v>186.6</v>
      </c>
    </row>
    <row r="2363" spans="1:2" x14ac:dyDescent="0.3">
      <c r="A2363" s="8">
        <v>40316</v>
      </c>
      <c r="B2363">
        <v>254.7</v>
      </c>
    </row>
    <row r="2364" spans="1:2" x14ac:dyDescent="0.3">
      <c r="A2364" s="8">
        <v>40315</v>
      </c>
      <c r="B2364">
        <v>65.7</v>
      </c>
    </row>
    <row r="2365" spans="1:2" x14ac:dyDescent="0.3">
      <c r="A2365" s="8">
        <v>40312</v>
      </c>
      <c r="B2365">
        <v>297.2</v>
      </c>
    </row>
    <row r="2366" spans="1:2" x14ac:dyDescent="0.3">
      <c r="A2366" s="8">
        <v>40311</v>
      </c>
      <c r="B2366">
        <v>180.2</v>
      </c>
    </row>
    <row r="2367" spans="1:2" x14ac:dyDescent="0.3">
      <c r="A2367" s="8">
        <v>40310</v>
      </c>
      <c r="B2367">
        <v>141.69999999999999</v>
      </c>
    </row>
    <row r="2368" spans="1:2" x14ac:dyDescent="0.3">
      <c r="A2368" s="8">
        <v>40309</v>
      </c>
      <c r="B2368">
        <v>227</v>
      </c>
    </row>
    <row r="2369" spans="1:2" x14ac:dyDescent="0.3">
      <c r="A2369" s="8">
        <v>40305</v>
      </c>
      <c r="B2369">
        <v>108.5</v>
      </c>
    </row>
    <row r="2370" spans="1:2" x14ac:dyDescent="0.3">
      <c r="A2370" s="8">
        <v>40304</v>
      </c>
      <c r="B2370">
        <v>72.5</v>
      </c>
    </row>
    <row r="2371" spans="1:2" x14ac:dyDescent="0.3">
      <c r="A2371" s="8">
        <v>40303</v>
      </c>
      <c r="B2371">
        <v>63.8</v>
      </c>
    </row>
    <row r="2372" spans="1:2" x14ac:dyDescent="0.3">
      <c r="A2372" s="8">
        <v>40302</v>
      </c>
      <c r="B2372">
        <v>122.8</v>
      </c>
    </row>
    <row r="2373" spans="1:2" x14ac:dyDescent="0.3">
      <c r="A2373" s="8">
        <v>40298</v>
      </c>
      <c r="B2373">
        <v>155.80000000000001</v>
      </c>
    </row>
    <row r="2374" spans="1:2" x14ac:dyDescent="0.3">
      <c r="A2374" s="8">
        <v>40297</v>
      </c>
      <c r="B2374">
        <v>63.8</v>
      </c>
    </row>
    <row r="2375" spans="1:2" x14ac:dyDescent="0.3">
      <c r="A2375" s="8">
        <v>40296</v>
      </c>
      <c r="B2375">
        <v>28.4</v>
      </c>
    </row>
    <row r="2376" spans="1:2" x14ac:dyDescent="0.3">
      <c r="A2376" s="8">
        <v>40295</v>
      </c>
      <c r="B2376">
        <v>106.8</v>
      </c>
    </row>
    <row r="2377" spans="1:2" x14ac:dyDescent="0.3">
      <c r="A2377" s="8">
        <v>40294</v>
      </c>
      <c r="B2377">
        <v>120.9</v>
      </c>
    </row>
    <row r="2378" spans="1:2" x14ac:dyDescent="0.3">
      <c r="A2378" s="8">
        <v>40291</v>
      </c>
      <c r="B2378">
        <v>141.5</v>
      </c>
    </row>
    <row r="2379" spans="1:2" x14ac:dyDescent="0.3">
      <c r="A2379" s="8">
        <v>40290</v>
      </c>
      <c r="B2379">
        <v>34.1</v>
      </c>
    </row>
    <row r="2380" spans="1:2" x14ac:dyDescent="0.3">
      <c r="A2380" s="8">
        <v>40289</v>
      </c>
      <c r="B2380">
        <v>103.5</v>
      </c>
    </row>
    <row r="2381" spans="1:2" x14ac:dyDescent="0.3">
      <c r="A2381" s="8">
        <v>40288</v>
      </c>
      <c r="B2381">
        <v>112.5</v>
      </c>
    </row>
    <row r="2382" spans="1:2" x14ac:dyDescent="0.3">
      <c r="A2382" s="8">
        <v>40287</v>
      </c>
      <c r="B2382">
        <v>99.8</v>
      </c>
    </row>
    <row r="2383" spans="1:2" x14ac:dyDescent="0.3">
      <c r="A2383" s="8">
        <v>40284</v>
      </c>
      <c r="B2383">
        <v>160.30000000000001</v>
      </c>
    </row>
    <row r="2384" spans="1:2" x14ac:dyDescent="0.3">
      <c r="A2384" s="8">
        <v>40283</v>
      </c>
      <c r="B2384">
        <v>79.7</v>
      </c>
    </row>
    <row r="2385" spans="1:2" x14ac:dyDescent="0.3">
      <c r="A2385" s="8">
        <v>40282</v>
      </c>
      <c r="B2385">
        <v>99.46</v>
      </c>
    </row>
    <row r="2386" spans="1:2" x14ac:dyDescent="0.3">
      <c r="A2386" s="8">
        <v>40281</v>
      </c>
      <c r="B2386">
        <v>133.4</v>
      </c>
    </row>
    <row r="2387" spans="1:2" x14ac:dyDescent="0.3">
      <c r="A2387" s="8">
        <v>40280</v>
      </c>
      <c r="B2387">
        <v>119.1</v>
      </c>
    </row>
    <row r="2388" spans="1:2" x14ac:dyDescent="0.3">
      <c r="A2388" s="8">
        <v>40277</v>
      </c>
      <c r="B2388">
        <v>37.200000000000003</v>
      </c>
    </row>
    <row r="2389" spans="1:2" x14ac:dyDescent="0.3">
      <c r="A2389" s="8">
        <v>40276</v>
      </c>
      <c r="B2389">
        <v>90.2</v>
      </c>
    </row>
    <row r="2390" spans="1:2" x14ac:dyDescent="0.3">
      <c r="A2390" s="8">
        <v>40275</v>
      </c>
      <c r="B2390">
        <v>122.8</v>
      </c>
    </row>
    <row r="2391" spans="1:2" x14ac:dyDescent="0.3">
      <c r="A2391" s="8">
        <v>40274</v>
      </c>
      <c r="B2391">
        <v>85</v>
      </c>
    </row>
    <row r="2392" spans="1:2" x14ac:dyDescent="0.3">
      <c r="A2392" s="8">
        <v>40273</v>
      </c>
      <c r="B2392">
        <v>63</v>
      </c>
    </row>
    <row r="2393" spans="1:2" x14ac:dyDescent="0.3">
      <c r="A2393" s="8">
        <v>40270</v>
      </c>
      <c r="B2393">
        <v>-33.700000000000003</v>
      </c>
    </row>
    <row r="2394" spans="1:2" x14ac:dyDescent="0.3">
      <c r="A2394" s="8">
        <v>40269</v>
      </c>
      <c r="B2394">
        <v>15.3</v>
      </c>
    </row>
    <row r="2395" spans="1:2" x14ac:dyDescent="0.3">
      <c r="A2395" s="8">
        <v>40268</v>
      </c>
      <c r="B2395">
        <v>67.099999999999994</v>
      </c>
    </row>
    <row r="2396" spans="1:2" x14ac:dyDescent="0.3">
      <c r="A2396" s="8">
        <v>40267</v>
      </c>
      <c r="B2396">
        <v>59.6</v>
      </c>
    </row>
    <row r="2397" spans="1:2" x14ac:dyDescent="0.3">
      <c r="A2397" s="8">
        <v>40266</v>
      </c>
      <c r="B2397">
        <v>155.4</v>
      </c>
    </row>
    <row r="2398" spans="1:2" x14ac:dyDescent="0.3">
      <c r="A2398" s="8">
        <v>40263</v>
      </c>
      <c r="B2398">
        <v>45.8</v>
      </c>
    </row>
    <row r="2399" spans="1:2" x14ac:dyDescent="0.3">
      <c r="A2399" s="8">
        <v>40262</v>
      </c>
      <c r="B2399">
        <v>102.6</v>
      </c>
    </row>
    <row r="2400" spans="1:2" x14ac:dyDescent="0.3">
      <c r="A2400" s="8">
        <v>40261</v>
      </c>
      <c r="B2400">
        <v>72.599999999999994</v>
      </c>
    </row>
    <row r="2401" spans="1:2" x14ac:dyDescent="0.3">
      <c r="A2401" s="8">
        <v>40260</v>
      </c>
      <c r="B2401">
        <v>111.3</v>
      </c>
    </row>
    <row r="2402" spans="1:2" x14ac:dyDescent="0.3">
      <c r="A2402" s="8">
        <v>40259</v>
      </c>
      <c r="B2402">
        <v>29.9</v>
      </c>
    </row>
    <row r="2403" spans="1:2" x14ac:dyDescent="0.3">
      <c r="A2403" s="8">
        <v>40256</v>
      </c>
      <c r="B2403">
        <v>62.2</v>
      </c>
    </row>
    <row r="2404" spans="1:2" x14ac:dyDescent="0.3">
      <c r="A2404" s="8">
        <v>40255</v>
      </c>
      <c r="B2404">
        <v>211.2</v>
      </c>
    </row>
    <row r="2405" spans="1:2" x14ac:dyDescent="0.3">
      <c r="A2405" s="8">
        <v>40254</v>
      </c>
      <c r="B2405">
        <v>137.30000000000001</v>
      </c>
    </row>
    <row r="2406" spans="1:2" x14ac:dyDescent="0.3">
      <c r="A2406" s="8">
        <v>40253</v>
      </c>
      <c r="B2406">
        <v>67.7</v>
      </c>
    </row>
    <row r="2407" spans="1:2" x14ac:dyDescent="0.3">
      <c r="A2407" s="8">
        <v>40252</v>
      </c>
      <c r="B2407">
        <v>103.7</v>
      </c>
    </row>
    <row r="2408" spans="1:2" x14ac:dyDescent="0.3">
      <c r="A2408" s="8">
        <v>40249</v>
      </c>
      <c r="B2408">
        <v>171.7</v>
      </c>
    </row>
    <row r="2409" spans="1:2" x14ac:dyDescent="0.3">
      <c r="A2409" s="8">
        <v>40248</v>
      </c>
      <c r="B2409">
        <v>51.4</v>
      </c>
    </row>
    <row r="2410" spans="1:2" x14ac:dyDescent="0.3">
      <c r="A2410" s="8">
        <v>40247</v>
      </c>
      <c r="B2410">
        <v>81.72</v>
      </c>
    </row>
    <row r="2411" spans="1:2" x14ac:dyDescent="0.3">
      <c r="A2411" s="8">
        <v>40246</v>
      </c>
      <c r="B2411">
        <v>223.9</v>
      </c>
    </row>
    <row r="2412" spans="1:2" x14ac:dyDescent="0.3">
      <c r="A2412" s="8">
        <v>40242</v>
      </c>
      <c r="B2412">
        <v>71.48</v>
      </c>
    </row>
    <row r="2413" spans="1:2" x14ac:dyDescent="0.3">
      <c r="A2413" s="8">
        <v>40241</v>
      </c>
      <c r="B2413">
        <v>-17.100000000000001</v>
      </c>
    </row>
    <row r="2414" spans="1:2" x14ac:dyDescent="0.3">
      <c r="A2414" s="8">
        <v>40240</v>
      </c>
      <c r="B2414">
        <v>70.2</v>
      </c>
    </row>
    <row r="2415" spans="1:2" x14ac:dyDescent="0.3">
      <c r="A2415" s="8">
        <v>40239</v>
      </c>
      <c r="B2415">
        <v>25.7</v>
      </c>
    </row>
    <row r="2416" spans="1:2" x14ac:dyDescent="0.3">
      <c r="A2416" s="8">
        <v>40238</v>
      </c>
      <c r="B2416">
        <v>22.8</v>
      </c>
    </row>
    <row r="2417" spans="1:2" x14ac:dyDescent="0.3">
      <c r="A2417" s="8">
        <v>40236</v>
      </c>
      <c r="B2417">
        <v>-4.3</v>
      </c>
    </row>
    <row r="2418" spans="1:2" x14ac:dyDescent="0.3">
      <c r="A2418" s="8">
        <v>40235</v>
      </c>
      <c r="B2418">
        <v>104.2</v>
      </c>
    </row>
    <row r="2419" spans="1:2" x14ac:dyDescent="0.3">
      <c r="A2419" s="8">
        <v>40234</v>
      </c>
      <c r="B2419">
        <v>35.200000000000003</v>
      </c>
    </row>
    <row r="2420" spans="1:2" x14ac:dyDescent="0.3">
      <c r="A2420" s="8">
        <v>40233</v>
      </c>
      <c r="B2420">
        <v>156.5</v>
      </c>
    </row>
    <row r="2421" spans="1:2" x14ac:dyDescent="0.3">
      <c r="A2421" s="8">
        <v>40228</v>
      </c>
      <c r="B2421">
        <v>116.59</v>
      </c>
    </row>
    <row r="2422" spans="1:2" x14ac:dyDescent="0.3">
      <c r="A2422" s="8">
        <v>40227</v>
      </c>
      <c r="B2422">
        <v>84.3</v>
      </c>
    </row>
    <row r="2423" spans="1:2" x14ac:dyDescent="0.3">
      <c r="A2423" s="8">
        <v>40226</v>
      </c>
      <c r="B2423">
        <v>22.7</v>
      </c>
    </row>
    <row r="2424" spans="1:2" x14ac:dyDescent="0.3">
      <c r="A2424" s="8">
        <v>40225</v>
      </c>
      <c r="B2424">
        <v>122.3</v>
      </c>
    </row>
    <row r="2425" spans="1:2" x14ac:dyDescent="0.3">
      <c r="A2425" s="8">
        <v>40224</v>
      </c>
      <c r="B2425">
        <v>37.200000000000003</v>
      </c>
    </row>
    <row r="2426" spans="1:2" x14ac:dyDescent="0.3">
      <c r="A2426" s="8">
        <v>40221</v>
      </c>
      <c r="B2426">
        <v>58.1</v>
      </c>
    </row>
    <row r="2427" spans="1:2" x14ac:dyDescent="0.3">
      <c r="A2427" s="8">
        <v>40220</v>
      </c>
      <c r="B2427">
        <v>61.7</v>
      </c>
    </row>
    <row r="2428" spans="1:2" x14ac:dyDescent="0.3">
      <c r="A2428" s="8">
        <v>40219</v>
      </c>
      <c r="B2428">
        <v>42.2</v>
      </c>
    </row>
    <row r="2429" spans="1:2" x14ac:dyDescent="0.3">
      <c r="A2429" s="8">
        <v>40218</v>
      </c>
      <c r="B2429">
        <v>51.2</v>
      </c>
    </row>
    <row r="2430" spans="1:2" x14ac:dyDescent="0.3">
      <c r="A2430" s="8">
        <v>40217</v>
      </c>
      <c r="B2430">
        <v>90</v>
      </c>
    </row>
    <row r="2431" spans="1:2" x14ac:dyDescent="0.3">
      <c r="A2431" s="8">
        <v>40214</v>
      </c>
      <c r="B2431">
        <v>1.5</v>
      </c>
    </row>
    <row r="2432" spans="1:2" x14ac:dyDescent="0.3">
      <c r="A2432" s="8">
        <v>40213</v>
      </c>
      <c r="B2432">
        <v>7.9</v>
      </c>
    </row>
    <row r="2433" spans="1:2" x14ac:dyDescent="0.3">
      <c r="A2433" s="8">
        <v>40212</v>
      </c>
      <c r="B2433">
        <v>-27.5</v>
      </c>
    </row>
    <row r="2434" spans="1:2" x14ac:dyDescent="0.3">
      <c r="A2434" s="8">
        <v>40211</v>
      </c>
      <c r="B2434">
        <v>-7.4</v>
      </c>
    </row>
    <row r="2435" spans="1:2" x14ac:dyDescent="0.3">
      <c r="A2435" s="8">
        <v>40210</v>
      </c>
      <c r="B2435">
        <v>28.1</v>
      </c>
    </row>
    <row r="2436" spans="1:2" x14ac:dyDescent="0.3">
      <c r="A2436" s="8">
        <v>40207</v>
      </c>
      <c r="B2436">
        <v>-1.8</v>
      </c>
    </row>
    <row r="2437" spans="1:2" x14ac:dyDescent="0.3">
      <c r="A2437" s="8">
        <v>40206</v>
      </c>
      <c r="B2437">
        <v>11.4</v>
      </c>
    </row>
    <row r="2438" spans="1:2" x14ac:dyDescent="0.3">
      <c r="A2438" s="8">
        <v>40205</v>
      </c>
      <c r="B2438">
        <v>0.8</v>
      </c>
    </row>
    <row r="2439" spans="1:2" x14ac:dyDescent="0.3">
      <c r="A2439" s="8">
        <v>40204</v>
      </c>
      <c r="B2439">
        <v>-26.4</v>
      </c>
    </row>
    <row r="2440" spans="1:2" x14ac:dyDescent="0.3">
      <c r="A2440" s="8">
        <v>40203</v>
      </c>
      <c r="B2440">
        <v>212.9</v>
      </c>
    </row>
    <row r="2441" spans="1:2" x14ac:dyDescent="0.3">
      <c r="A2441" s="8">
        <v>40200</v>
      </c>
      <c r="B2441">
        <v>-124.2</v>
      </c>
    </row>
    <row r="2442" spans="1:2" x14ac:dyDescent="0.3">
      <c r="A2442" s="8">
        <v>40199</v>
      </c>
      <c r="B2442">
        <v>131.30000000000001</v>
      </c>
    </row>
    <row r="2443" spans="1:2" x14ac:dyDescent="0.3">
      <c r="A2443" s="8">
        <v>40198</v>
      </c>
      <c r="B2443">
        <v>35.799999999999997</v>
      </c>
    </row>
    <row r="2444" spans="1:2" x14ac:dyDescent="0.3">
      <c r="A2444" s="8">
        <v>40197</v>
      </c>
      <c r="B2444">
        <v>125.4</v>
      </c>
    </row>
    <row r="2445" spans="1:2" x14ac:dyDescent="0.3">
      <c r="A2445" s="8">
        <v>40196</v>
      </c>
      <c r="B2445">
        <v>360.2</v>
      </c>
    </row>
    <row r="2446" spans="1:2" x14ac:dyDescent="0.3">
      <c r="A2446" s="8">
        <v>40193</v>
      </c>
      <c r="B2446">
        <v>17.7</v>
      </c>
    </row>
    <row r="2447" spans="1:2" x14ac:dyDescent="0.3">
      <c r="A2447" s="8">
        <v>40192</v>
      </c>
      <c r="B2447">
        <v>80.5</v>
      </c>
    </row>
    <row r="2448" spans="1:2" x14ac:dyDescent="0.3">
      <c r="A2448" s="8">
        <v>40191</v>
      </c>
      <c r="B2448">
        <v>-48.2</v>
      </c>
    </row>
    <row r="2449" spans="1:2" x14ac:dyDescent="0.3">
      <c r="A2449" s="8">
        <v>40190</v>
      </c>
      <c r="B2449">
        <v>-45.8</v>
      </c>
    </row>
    <row r="2450" spans="1:2" x14ac:dyDescent="0.3">
      <c r="A2450" s="8">
        <v>40189</v>
      </c>
      <c r="B2450">
        <v>311.7</v>
      </c>
    </row>
    <row r="2451" spans="1:2" x14ac:dyDescent="0.3">
      <c r="A2451" s="8">
        <v>40178</v>
      </c>
      <c r="B2451">
        <v>-68.900000000000006</v>
      </c>
    </row>
    <row r="2452" spans="1:2" x14ac:dyDescent="0.3">
      <c r="A2452" s="8">
        <v>40177</v>
      </c>
      <c r="B2452">
        <v>43</v>
      </c>
    </row>
    <row r="2453" spans="1:2" x14ac:dyDescent="0.3">
      <c r="A2453" s="8">
        <v>40176</v>
      </c>
      <c r="B2453">
        <v>-119.8</v>
      </c>
    </row>
    <row r="2454" spans="1:2" x14ac:dyDescent="0.3">
      <c r="A2454" s="8">
        <v>40175</v>
      </c>
      <c r="B2454">
        <v>-105.4</v>
      </c>
    </row>
    <row r="2455" spans="1:2" x14ac:dyDescent="0.3">
      <c r="A2455" s="8">
        <v>40172</v>
      </c>
      <c r="B2455">
        <v>-3.3</v>
      </c>
    </row>
    <row r="2456" spans="1:2" x14ac:dyDescent="0.3">
      <c r="A2456" s="8">
        <v>40171</v>
      </c>
      <c r="B2456">
        <v>-42.2</v>
      </c>
    </row>
    <row r="2457" spans="1:2" x14ac:dyDescent="0.3">
      <c r="A2457" s="8">
        <v>40170</v>
      </c>
      <c r="B2457">
        <v>13.9</v>
      </c>
    </row>
    <row r="2458" spans="1:2" x14ac:dyDescent="0.3">
      <c r="A2458" s="8">
        <v>40169</v>
      </c>
      <c r="B2458">
        <v>12.8</v>
      </c>
    </row>
    <row r="2459" spans="1:2" x14ac:dyDescent="0.3">
      <c r="A2459" s="8">
        <v>40168</v>
      </c>
      <c r="B2459">
        <v>-6.5</v>
      </c>
    </row>
    <row r="2460" spans="1:2" x14ac:dyDescent="0.3">
      <c r="A2460" s="8">
        <v>40165</v>
      </c>
      <c r="B2460">
        <v>26.2</v>
      </c>
    </row>
    <row r="2461" spans="1:2" x14ac:dyDescent="0.3">
      <c r="A2461" s="8">
        <v>40164</v>
      </c>
      <c r="B2461">
        <v>-88.7</v>
      </c>
    </row>
    <row r="2462" spans="1:2" x14ac:dyDescent="0.3">
      <c r="A2462" s="8">
        <v>40163</v>
      </c>
      <c r="B2462">
        <v>-47.6</v>
      </c>
    </row>
    <row r="2463" spans="1:2" x14ac:dyDescent="0.3">
      <c r="A2463" s="8">
        <v>40162</v>
      </c>
      <c r="B2463">
        <v>-3.6</v>
      </c>
    </row>
    <row r="2464" spans="1:2" x14ac:dyDescent="0.3">
      <c r="A2464" s="8">
        <v>40161</v>
      </c>
      <c r="B2464">
        <v>-21.1</v>
      </c>
    </row>
    <row r="2465" spans="1:2" x14ac:dyDescent="0.3">
      <c r="A2465" s="8">
        <v>40158</v>
      </c>
      <c r="B2465">
        <v>117.8</v>
      </c>
    </row>
    <row r="2466" spans="1:2" x14ac:dyDescent="0.3">
      <c r="A2466" s="8">
        <v>40157</v>
      </c>
      <c r="B2466">
        <v>-22.9</v>
      </c>
    </row>
    <row r="2467" spans="1:2" x14ac:dyDescent="0.3">
      <c r="A2467" s="8">
        <v>40156</v>
      </c>
      <c r="B2467">
        <v>32.4</v>
      </c>
    </row>
    <row r="2468" spans="1:2" x14ac:dyDescent="0.3">
      <c r="A2468" s="8">
        <v>40155</v>
      </c>
      <c r="B2468">
        <v>-20.5</v>
      </c>
    </row>
    <row r="2469" spans="1:2" x14ac:dyDescent="0.3">
      <c r="A2469" s="8">
        <v>40154</v>
      </c>
      <c r="B2469">
        <v>-42</v>
      </c>
    </row>
    <row r="2470" spans="1:2" x14ac:dyDescent="0.3">
      <c r="A2470" s="8">
        <v>40151</v>
      </c>
      <c r="B2470">
        <v>48.5</v>
      </c>
    </row>
    <row r="2471" spans="1:2" x14ac:dyDescent="0.3">
      <c r="A2471" s="8">
        <v>40150</v>
      </c>
      <c r="B2471">
        <v>-23</v>
      </c>
    </row>
    <row r="2472" spans="1:2" x14ac:dyDescent="0.3">
      <c r="A2472" s="8">
        <v>40149</v>
      </c>
      <c r="B2472">
        <v>-51.3</v>
      </c>
    </row>
    <row r="2473" spans="1:2" x14ac:dyDescent="0.3">
      <c r="A2473" s="8">
        <v>40148</v>
      </c>
      <c r="B2473">
        <v>-59.6</v>
      </c>
    </row>
    <row r="2474" spans="1:2" x14ac:dyDescent="0.3">
      <c r="A2474" s="8">
        <v>40147</v>
      </c>
      <c r="B2474">
        <v>-67.099999999999994</v>
      </c>
    </row>
    <row r="2475" spans="1:2" x14ac:dyDescent="0.3">
      <c r="A2475" s="8">
        <v>40144</v>
      </c>
      <c r="B2475">
        <v>-109.1</v>
      </c>
    </row>
    <row r="2476" spans="1:2" x14ac:dyDescent="0.3">
      <c r="A2476" s="8">
        <v>40143</v>
      </c>
      <c r="B2476">
        <v>-65.099999999999994</v>
      </c>
    </row>
    <row r="2477" spans="1:2" x14ac:dyDescent="0.3">
      <c r="A2477" s="8">
        <v>40142</v>
      </c>
      <c r="B2477">
        <v>-57.7</v>
      </c>
    </row>
    <row r="2478" spans="1:2" x14ac:dyDescent="0.3">
      <c r="A2478" s="8">
        <v>40141</v>
      </c>
      <c r="B2478">
        <v>25.8</v>
      </c>
    </row>
    <row r="2479" spans="1:2" x14ac:dyDescent="0.3">
      <c r="A2479" s="8">
        <v>40140</v>
      </c>
      <c r="B2479">
        <v>35</v>
      </c>
    </row>
    <row r="2480" spans="1:2" x14ac:dyDescent="0.3">
      <c r="A2480" s="8">
        <v>40137</v>
      </c>
      <c r="B2480">
        <v>-1.9</v>
      </c>
    </row>
    <row r="2481" spans="1:2" x14ac:dyDescent="0.3">
      <c r="A2481" s="8">
        <v>40136</v>
      </c>
      <c r="B2481">
        <v>-15.7</v>
      </c>
    </row>
    <row r="2482" spans="1:2" x14ac:dyDescent="0.3">
      <c r="A2482" s="8">
        <v>40135</v>
      </c>
      <c r="B2482">
        <v>-33.6</v>
      </c>
    </row>
    <row r="2483" spans="1:2" x14ac:dyDescent="0.3">
      <c r="A2483" s="8">
        <v>40134</v>
      </c>
      <c r="B2483">
        <v>-3.2</v>
      </c>
    </row>
    <row r="2484" spans="1:2" x14ac:dyDescent="0.3">
      <c r="A2484" s="8">
        <v>40133</v>
      </c>
      <c r="B2484">
        <v>38.200000000000003</v>
      </c>
    </row>
    <row r="2485" spans="1:2" x14ac:dyDescent="0.3">
      <c r="A2485" s="8">
        <v>40130</v>
      </c>
      <c r="B2485">
        <v>-4.2</v>
      </c>
    </row>
    <row r="2486" spans="1:2" x14ac:dyDescent="0.3">
      <c r="A2486" s="8">
        <v>40129</v>
      </c>
      <c r="B2486">
        <v>99.7</v>
      </c>
    </row>
    <row r="2487" spans="1:2" x14ac:dyDescent="0.3">
      <c r="A2487" s="8">
        <v>40128</v>
      </c>
      <c r="B2487">
        <v>6</v>
      </c>
    </row>
    <row r="2488" spans="1:2" x14ac:dyDescent="0.3">
      <c r="A2488" s="8">
        <v>40127</v>
      </c>
      <c r="B2488">
        <v>113.3</v>
      </c>
    </row>
    <row r="2489" spans="1:2" x14ac:dyDescent="0.3">
      <c r="A2489" s="8">
        <v>40126</v>
      </c>
      <c r="B2489">
        <v>36.5</v>
      </c>
    </row>
    <row r="2490" spans="1:2" x14ac:dyDescent="0.3">
      <c r="A2490" s="8">
        <v>40123</v>
      </c>
      <c r="B2490">
        <v>-27.3</v>
      </c>
    </row>
    <row r="2491" spans="1:2" x14ac:dyDescent="0.3">
      <c r="A2491" s="8">
        <v>40122</v>
      </c>
      <c r="B2491">
        <v>19.899999999999999</v>
      </c>
    </row>
    <row r="2492" spans="1:2" x14ac:dyDescent="0.3">
      <c r="A2492" s="8">
        <v>40120</v>
      </c>
      <c r="B2492">
        <v>84.9</v>
      </c>
    </row>
    <row r="2493" spans="1:2" x14ac:dyDescent="0.3">
      <c r="A2493" s="8">
        <v>40119</v>
      </c>
      <c r="B2493">
        <v>7.3</v>
      </c>
    </row>
    <row r="2494" spans="1:2" x14ac:dyDescent="0.3">
      <c r="A2494" s="8">
        <v>40116</v>
      </c>
      <c r="B2494">
        <v>-80.599999999999994</v>
      </c>
    </row>
    <row r="2495" spans="1:2" x14ac:dyDescent="0.3">
      <c r="A2495" s="8">
        <v>40115</v>
      </c>
      <c r="B2495">
        <v>-56.7</v>
      </c>
    </row>
    <row r="2496" spans="1:2" x14ac:dyDescent="0.3">
      <c r="A2496" s="8">
        <v>40114</v>
      </c>
      <c r="B2496">
        <v>-26</v>
      </c>
    </row>
    <row r="2497" spans="1:2" x14ac:dyDescent="0.3">
      <c r="A2497" s="8">
        <v>40113</v>
      </c>
      <c r="B2497">
        <v>83.3</v>
      </c>
    </row>
    <row r="2498" spans="1:2" x14ac:dyDescent="0.3">
      <c r="A2498" s="8">
        <v>40112</v>
      </c>
      <c r="B2498">
        <v>19</v>
      </c>
    </row>
    <row r="2499" spans="1:2" x14ac:dyDescent="0.3">
      <c r="A2499" s="8">
        <v>40109</v>
      </c>
      <c r="B2499">
        <v>47.4</v>
      </c>
    </row>
    <row r="2500" spans="1:2" x14ac:dyDescent="0.3">
      <c r="A2500" s="8">
        <v>40108</v>
      </c>
      <c r="B2500">
        <v>-21.8</v>
      </c>
    </row>
    <row r="2501" spans="1:2" x14ac:dyDescent="0.3">
      <c r="A2501" s="8">
        <v>40107</v>
      </c>
      <c r="B2501">
        <v>53.7</v>
      </c>
    </row>
    <row r="2502" spans="1:2" x14ac:dyDescent="0.3">
      <c r="A2502" s="8">
        <v>40106</v>
      </c>
      <c r="B2502">
        <v>-50.6</v>
      </c>
    </row>
    <row r="2503" spans="1:2" x14ac:dyDescent="0.3">
      <c r="A2503" s="8">
        <v>40105</v>
      </c>
      <c r="B2503">
        <v>-4.4000000000000004</v>
      </c>
    </row>
    <row r="2504" spans="1:2" x14ac:dyDescent="0.3">
      <c r="A2504" s="8">
        <v>40102</v>
      </c>
      <c r="B2504">
        <v>47.7</v>
      </c>
    </row>
    <row r="2505" spans="1:2" x14ac:dyDescent="0.3">
      <c r="A2505" s="8">
        <v>40101</v>
      </c>
      <c r="B2505">
        <v>-2.7</v>
      </c>
    </row>
    <row r="2506" spans="1:2" x14ac:dyDescent="0.3">
      <c r="A2506" s="8">
        <v>40100</v>
      </c>
      <c r="B2506">
        <v>-18.7</v>
      </c>
    </row>
    <row r="2507" spans="1:2" x14ac:dyDescent="0.3">
      <c r="A2507" s="8">
        <v>40099</v>
      </c>
      <c r="B2507">
        <v>-32</v>
      </c>
    </row>
    <row r="2508" spans="1:2" x14ac:dyDescent="0.3">
      <c r="A2508" s="8">
        <v>40098</v>
      </c>
      <c r="B2508">
        <v>-42.8</v>
      </c>
    </row>
    <row r="2509" spans="1:2" x14ac:dyDescent="0.3">
      <c r="A2509" s="8">
        <v>40095</v>
      </c>
      <c r="B2509">
        <v>-14.9</v>
      </c>
    </row>
    <row r="2510" spans="1:2" x14ac:dyDescent="0.3">
      <c r="A2510" s="8">
        <v>40094</v>
      </c>
      <c r="B2510">
        <v>-26.3</v>
      </c>
    </row>
    <row r="2511" spans="1:2" x14ac:dyDescent="0.3">
      <c r="A2511" s="8">
        <v>40093</v>
      </c>
      <c r="B2511">
        <v>-35</v>
      </c>
    </row>
    <row r="2512" spans="1:2" x14ac:dyDescent="0.3">
      <c r="A2512" s="8">
        <v>40092</v>
      </c>
      <c r="B2512">
        <v>-43.1</v>
      </c>
    </row>
    <row r="2513" spans="1:2" x14ac:dyDescent="0.3">
      <c r="A2513" s="8">
        <v>40091</v>
      </c>
      <c r="B2513">
        <v>-56.7</v>
      </c>
    </row>
    <row r="2514" spans="1:2" x14ac:dyDescent="0.3">
      <c r="A2514" s="8">
        <v>40088</v>
      </c>
      <c r="B2514">
        <v>-28</v>
      </c>
    </row>
    <row r="2515" spans="1:2" x14ac:dyDescent="0.3">
      <c r="A2515" s="8">
        <v>40087</v>
      </c>
      <c r="B2515">
        <v>-113.1</v>
      </c>
    </row>
    <row r="2516" spans="1:2" x14ac:dyDescent="0.3">
      <c r="A2516" s="8">
        <v>40086</v>
      </c>
      <c r="B2516">
        <v>-114.3</v>
      </c>
    </row>
    <row r="2517" spans="1:2" x14ac:dyDescent="0.3">
      <c r="A2517" s="8">
        <v>40085</v>
      </c>
      <c r="B2517">
        <v>-224.7</v>
      </c>
    </row>
    <row r="2518" spans="1:2" x14ac:dyDescent="0.3">
      <c r="A2518" s="8">
        <v>40084</v>
      </c>
      <c r="B2518">
        <v>-240.3</v>
      </c>
    </row>
    <row r="2519" spans="1:2" x14ac:dyDescent="0.3">
      <c r="A2519" s="8">
        <v>40081</v>
      </c>
      <c r="B2519">
        <v>-185.4</v>
      </c>
    </row>
    <row r="2520" spans="1:2" x14ac:dyDescent="0.3">
      <c r="A2520" s="8">
        <v>40080</v>
      </c>
      <c r="B2520">
        <v>-130.4</v>
      </c>
    </row>
    <row r="2521" spans="1:2" x14ac:dyDescent="0.3">
      <c r="A2521" s="8">
        <v>40079</v>
      </c>
      <c r="B2521">
        <v>-83.8</v>
      </c>
    </row>
    <row r="2522" spans="1:2" x14ac:dyDescent="0.3">
      <c r="A2522" s="8">
        <v>40078</v>
      </c>
      <c r="B2522">
        <v>-66.8</v>
      </c>
    </row>
    <row r="2523" spans="1:2" x14ac:dyDescent="0.3">
      <c r="A2523" s="8">
        <v>40077</v>
      </c>
      <c r="B2523">
        <v>-56.2</v>
      </c>
    </row>
    <row r="2524" spans="1:2" x14ac:dyDescent="0.3">
      <c r="A2524" s="8">
        <v>40074</v>
      </c>
      <c r="B2524">
        <v>-98.2</v>
      </c>
    </row>
    <row r="2525" spans="1:2" x14ac:dyDescent="0.3">
      <c r="A2525" s="8">
        <v>40073</v>
      </c>
      <c r="B2525">
        <v>-121.6</v>
      </c>
    </row>
    <row r="2526" spans="1:2" x14ac:dyDescent="0.3">
      <c r="A2526" s="8">
        <v>40072</v>
      </c>
      <c r="B2526">
        <v>-79.5</v>
      </c>
    </row>
    <row r="2527" spans="1:2" x14ac:dyDescent="0.3">
      <c r="A2527" s="8">
        <v>40071</v>
      </c>
      <c r="B2527">
        <v>-45.6</v>
      </c>
    </row>
    <row r="2528" spans="1:2" x14ac:dyDescent="0.3">
      <c r="A2528" s="8">
        <v>40070</v>
      </c>
      <c r="B2528">
        <v>-35.4</v>
      </c>
    </row>
    <row r="2529" spans="1:2" x14ac:dyDescent="0.3">
      <c r="A2529" s="8">
        <v>40067</v>
      </c>
      <c r="B2529">
        <v>-47.1</v>
      </c>
    </row>
    <row r="2530" spans="1:2" x14ac:dyDescent="0.3">
      <c r="A2530" s="8">
        <v>40066</v>
      </c>
      <c r="B2530">
        <v>-60.9</v>
      </c>
    </row>
    <row r="2531" spans="1:2" x14ac:dyDescent="0.3">
      <c r="A2531" s="8">
        <v>40065</v>
      </c>
      <c r="B2531">
        <v>-89.2</v>
      </c>
    </row>
    <row r="2532" spans="1:2" x14ac:dyDescent="0.3">
      <c r="A2532" s="8">
        <v>40064</v>
      </c>
      <c r="B2532">
        <v>-202.9</v>
      </c>
    </row>
    <row r="2533" spans="1:2" x14ac:dyDescent="0.3">
      <c r="A2533" s="8">
        <v>40063</v>
      </c>
      <c r="B2533">
        <v>-33.1</v>
      </c>
    </row>
    <row r="2534" spans="1:2" x14ac:dyDescent="0.3">
      <c r="A2534" s="8">
        <v>40060</v>
      </c>
      <c r="B2534">
        <v>-59.6</v>
      </c>
    </row>
    <row r="2535" spans="1:2" x14ac:dyDescent="0.3">
      <c r="A2535" s="8">
        <v>40059</v>
      </c>
      <c r="B2535">
        <v>26.7</v>
      </c>
    </row>
    <row r="2536" spans="1:2" x14ac:dyDescent="0.3">
      <c r="A2536" s="8">
        <v>40058</v>
      </c>
      <c r="B2536">
        <v>-48.21</v>
      </c>
    </row>
    <row r="2537" spans="1:2" x14ac:dyDescent="0.3">
      <c r="A2537" s="8">
        <v>40057</v>
      </c>
      <c r="B2537">
        <v>-52.1</v>
      </c>
    </row>
    <row r="2538" spans="1:2" x14ac:dyDescent="0.3">
      <c r="A2538" s="8">
        <v>40056</v>
      </c>
      <c r="B2538">
        <v>-45.6</v>
      </c>
    </row>
    <row r="2539" spans="1:2" x14ac:dyDescent="0.3">
      <c r="A2539" s="8">
        <v>40053</v>
      </c>
      <c r="B2539">
        <v>-60.4</v>
      </c>
    </row>
    <row r="2540" spans="1:2" x14ac:dyDescent="0.3">
      <c r="A2540" s="8">
        <v>40052</v>
      </c>
      <c r="B2540">
        <v>-78.400000000000006</v>
      </c>
    </row>
    <row r="2541" spans="1:2" x14ac:dyDescent="0.3">
      <c r="A2541" s="8">
        <v>40051</v>
      </c>
      <c r="B2541">
        <v>37.9</v>
      </c>
    </row>
    <row r="2542" spans="1:2" x14ac:dyDescent="0.3">
      <c r="A2542" s="8">
        <v>40050</v>
      </c>
      <c r="B2542">
        <v>-35.700000000000003</v>
      </c>
    </row>
    <row r="2543" spans="1:2" x14ac:dyDescent="0.3">
      <c r="A2543" s="8">
        <v>40049</v>
      </c>
      <c r="B2543">
        <v>-19.8</v>
      </c>
    </row>
    <row r="2544" spans="1:2" x14ac:dyDescent="0.3">
      <c r="A2544" s="8">
        <v>40046</v>
      </c>
      <c r="B2544">
        <v>-5.4</v>
      </c>
    </row>
    <row r="2545" spans="1:2" x14ac:dyDescent="0.3">
      <c r="A2545" s="8">
        <v>40045</v>
      </c>
      <c r="B2545">
        <v>14.1</v>
      </c>
    </row>
    <row r="2546" spans="1:2" x14ac:dyDescent="0.3">
      <c r="A2546" s="8">
        <v>40044</v>
      </c>
      <c r="B2546">
        <v>115.9</v>
      </c>
    </row>
    <row r="2547" spans="1:2" x14ac:dyDescent="0.3">
      <c r="A2547" s="8">
        <v>40043</v>
      </c>
      <c r="B2547">
        <v>-68.7</v>
      </c>
    </row>
    <row r="2548" spans="1:2" x14ac:dyDescent="0.3">
      <c r="A2548" s="8">
        <v>40042</v>
      </c>
      <c r="B2548">
        <v>37.700000000000003</v>
      </c>
    </row>
    <row r="2549" spans="1:2" x14ac:dyDescent="0.3">
      <c r="A2549" s="8">
        <v>40039</v>
      </c>
      <c r="B2549">
        <v>41.1</v>
      </c>
    </row>
    <row r="2550" spans="1:2" x14ac:dyDescent="0.3">
      <c r="A2550" s="8">
        <v>40038</v>
      </c>
      <c r="B2550">
        <v>16.3</v>
      </c>
    </row>
    <row r="2551" spans="1:2" x14ac:dyDescent="0.3">
      <c r="A2551" s="8">
        <v>40037</v>
      </c>
      <c r="B2551">
        <v>100.9</v>
      </c>
    </row>
    <row r="2552" spans="1:2" x14ac:dyDescent="0.3">
      <c r="A2552" s="8">
        <v>40036</v>
      </c>
      <c r="B2552">
        <v>67.5</v>
      </c>
    </row>
    <row r="2553" spans="1:2" x14ac:dyDescent="0.3">
      <c r="A2553" s="8">
        <v>40035</v>
      </c>
      <c r="B2553">
        <v>4.7</v>
      </c>
    </row>
    <row r="2554" spans="1:2" x14ac:dyDescent="0.3">
      <c r="A2554" s="8">
        <v>40032</v>
      </c>
      <c r="B2554">
        <v>96.7</v>
      </c>
    </row>
    <row r="2555" spans="1:2" x14ac:dyDescent="0.3">
      <c r="A2555" s="8">
        <v>40031</v>
      </c>
      <c r="B2555">
        <v>17.2</v>
      </c>
    </row>
    <row r="2556" spans="1:2" x14ac:dyDescent="0.3">
      <c r="A2556" s="8">
        <v>40030</v>
      </c>
      <c r="B2556">
        <v>32</v>
      </c>
    </row>
    <row r="2557" spans="1:2" x14ac:dyDescent="0.3">
      <c r="A2557" s="8">
        <v>40029</v>
      </c>
      <c r="B2557">
        <v>20.7</v>
      </c>
    </row>
    <row r="2558" spans="1:2" x14ac:dyDescent="0.3">
      <c r="A2558" s="8">
        <v>40028</v>
      </c>
      <c r="B2558">
        <v>36.4</v>
      </c>
    </row>
    <row r="2559" spans="1:2" x14ac:dyDescent="0.3">
      <c r="A2559" s="8">
        <v>40025</v>
      </c>
      <c r="B2559">
        <v>55.4</v>
      </c>
    </row>
    <row r="2560" spans="1:2" x14ac:dyDescent="0.3">
      <c r="A2560" s="8">
        <v>40024</v>
      </c>
      <c r="B2560">
        <v>-1.2</v>
      </c>
    </row>
    <row r="2561" spans="1:2" x14ac:dyDescent="0.3">
      <c r="A2561" s="8">
        <v>40023</v>
      </c>
      <c r="B2561">
        <v>57.6</v>
      </c>
    </row>
    <row r="2562" spans="1:2" x14ac:dyDescent="0.3">
      <c r="A2562" s="8">
        <v>40022</v>
      </c>
      <c r="B2562">
        <v>22.4</v>
      </c>
    </row>
    <row r="2563" spans="1:2" x14ac:dyDescent="0.3">
      <c r="A2563" s="8">
        <v>40021</v>
      </c>
      <c r="B2563">
        <v>37.799999999999997</v>
      </c>
    </row>
    <row r="2564" spans="1:2" x14ac:dyDescent="0.3">
      <c r="A2564" s="8">
        <v>40018</v>
      </c>
      <c r="B2564">
        <v>0.6</v>
      </c>
    </row>
    <row r="2565" spans="1:2" x14ac:dyDescent="0.3">
      <c r="A2565" s="8">
        <v>40017</v>
      </c>
      <c r="B2565">
        <v>12</v>
      </c>
    </row>
    <row r="2566" spans="1:2" x14ac:dyDescent="0.3">
      <c r="A2566" s="8">
        <v>40016</v>
      </c>
      <c r="B2566">
        <v>55.2</v>
      </c>
    </row>
    <row r="2567" spans="1:2" x14ac:dyDescent="0.3">
      <c r="A2567" s="8">
        <v>40015</v>
      </c>
      <c r="B2567">
        <v>22.4</v>
      </c>
    </row>
    <row r="2568" spans="1:2" x14ac:dyDescent="0.3">
      <c r="A2568" s="8">
        <v>40014</v>
      </c>
      <c r="B2568">
        <v>85.4</v>
      </c>
    </row>
    <row r="2569" spans="1:2" x14ac:dyDescent="0.3">
      <c r="A2569" s="8">
        <v>40011</v>
      </c>
      <c r="B2569">
        <v>-17.2</v>
      </c>
    </row>
    <row r="2570" spans="1:2" x14ac:dyDescent="0.3">
      <c r="A2570" s="8">
        <v>40010</v>
      </c>
      <c r="B2570">
        <v>13.9</v>
      </c>
    </row>
    <row r="2571" spans="1:2" x14ac:dyDescent="0.3">
      <c r="A2571" s="8">
        <v>40009</v>
      </c>
      <c r="B2571">
        <v>151.1</v>
      </c>
    </row>
    <row r="2572" spans="1:2" x14ac:dyDescent="0.3">
      <c r="A2572" s="8">
        <v>40008</v>
      </c>
      <c r="B2572">
        <v>32.700000000000003</v>
      </c>
    </row>
    <row r="2573" spans="1:2" x14ac:dyDescent="0.3">
      <c r="A2573" s="8">
        <v>40007</v>
      </c>
      <c r="B2573">
        <v>124.1</v>
      </c>
    </row>
    <row r="2574" spans="1:2" x14ac:dyDescent="0.3">
      <c r="A2574" s="8">
        <v>40004</v>
      </c>
      <c r="B2574">
        <v>115.7</v>
      </c>
    </row>
    <row r="2575" spans="1:2" x14ac:dyDescent="0.3">
      <c r="A2575" s="8">
        <v>40003</v>
      </c>
      <c r="B2575">
        <v>91.6</v>
      </c>
    </row>
    <row r="2576" spans="1:2" x14ac:dyDescent="0.3">
      <c r="A2576" s="8">
        <v>40002</v>
      </c>
      <c r="B2576">
        <v>117.5</v>
      </c>
    </row>
    <row r="2577" spans="1:2" x14ac:dyDescent="0.3">
      <c r="A2577" s="8">
        <v>40001</v>
      </c>
      <c r="B2577">
        <v>128.69999999999999</v>
      </c>
    </row>
    <row r="2578" spans="1:2" x14ac:dyDescent="0.3">
      <c r="A2578" s="8">
        <v>40000</v>
      </c>
      <c r="B2578">
        <v>194</v>
      </c>
    </row>
    <row r="2579" spans="1:2" x14ac:dyDescent="0.3">
      <c r="A2579" s="8">
        <v>39997</v>
      </c>
      <c r="B2579">
        <v>98.6</v>
      </c>
    </row>
    <row r="2580" spans="1:2" x14ac:dyDescent="0.3">
      <c r="A2580" s="8">
        <v>39996</v>
      </c>
      <c r="B2580">
        <v>124.1</v>
      </c>
    </row>
    <row r="2581" spans="1:2" x14ac:dyDescent="0.3">
      <c r="A2581" s="8">
        <v>39995</v>
      </c>
      <c r="B2581">
        <v>95.8</v>
      </c>
    </row>
    <row r="2582" spans="1:2" x14ac:dyDescent="0.3">
      <c r="A2582" s="8">
        <v>39994</v>
      </c>
      <c r="B2582">
        <v>80.400000000000006</v>
      </c>
    </row>
    <row r="2583" spans="1:2" x14ac:dyDescent="0.3">
      <c r="A2583" s="8">
        <v>39993</v>
      </c>
      <c r="B2583">
        <v>60.5</v>
      </c>
    </row>
    <row r="2584" spans="1:2" x14ac:dyDescent="0.3">
      <c r="A2584" s="8">
        <v>39990</v>
      </c>
      <c r="B2584">
        <v>96.8</v>
      </c>
    </row>
    <row r="2585" spans="1:2" x14ac:dyDescent="0.3">
      <c r="A2585" s="8">
        <v>39989</v>
      </c>
      <c r="B2585">
        <v>121.7</v>
      </c>
    </row>
    <row r="2586" spans="1:2" x14ac:dyDescent="0.3">
      <c r="A2586" s="8">
        <v>39988</v>
      </c>
      <c r="B2586">
        <v>124.5</v>
      </c>
    </row>
    <row r="2587" spans="1:2" x14ac:dyDescent="0.3">
      <c r="A2587" s="8">
        <v>39987</v>
      </c>
      <c r="B2587">
        <v>89.6</v>
      </c>
    </row>
    <row r="2588" spans="1:2" x14ac:dyDescent="0.3">
      <c r="A2588" s="8">
        <v>39986</v>
      </c>
      <c r="B2588">
        <v>74</v>
      </c>
    </row>
    <row r="2589" spans="1:2" x14ac:dyDescent="0.3">
      <c r="A2589" s="8">
        <v>39983</v>
      </c>
      <c r="B2589">
        <v>47.3</v>
      </c>
    </row>
    <row r="2590" spans="1:2" x14ac:dyDescent="0.3">
      <c r="A2590" s="8">
        <v>39982</v>
      </c>
      <c r="B2590">
        <v>98.7</v>
      </c>
    </row>
    <row r="2591" spans="1:2" x14ac:dyDescent="0.3">
      <c r="A2591" s="8">
        <v>39981</v>
      </c>
      <c r="B2591">
        <v>96.6</v>
      </c>
    </row>
    <row r="2592" spans="1:2" x14ac:dyDescent="0.3">
      <c r="A2592" s="8">
        <v>39980</v>
      </c>
      <c r="B2592">
        <v>10.5</v>
      </c>
    </row>
    <row r="2593" spans="1:2" x14ac:dyDescent="0.3">
      <c r="A2593" s="8">
        <v>39979</v>
      </c>
      <c r="B2593">
        <v>-43.9</v>
      </c>
    </row>
    <row r="2594" spans="1:2" x14ac:dyDescent="0.3">
      <c r="A2594" s="8">
        <v>39975</v>
      </c>
      <c r="B2594">
        <v>129.9</v>
      </c>
    </row>
    <row r="2595" spans="1:2" x14ac:dyDescent="0.3">
      <c r="A2595" s="8">
        <v>39974</v>
      </c>
      <c r="B2595">
        <v>131.4</v>
      </c>
    </row>
    <row r="2596" spans="1:2" x14ac:dyDescent="0.3">
      <c r="A2596" s="8">
        <v>39973</v>
      </c>
      <c r="B2596">
        <v>155.9</v>
      </c>
    </row>
    <row r="2597" spans="1:2" x14ac:dyDescent="0.3">
      <c r="A2597" s="8">
        <v>39972</v>
      </c>
      <c r="B2597">
        <v>66.3</v>
      </c>
    </row>
    <row r="2598" spans="1:2" x14ac:dyDescent="0.3">
      <c r="A2598" s="8">
        <v>39969</v>
      </c>
      <c r="B2598">
        <v>88.3</v>
      </c>
    </row>
    <row r="2599" spans="1:2" x14ac:dyDescent="0.3">
      <c r="A2599" s="8">
        <v>39968</v>
      </c>
      <c r="B2599">
        <v>119.9</v>
      </c>
    </row>
    <row r="2600" spans="1:2" x14ac:dyDescent="0.3">
      <c r="A2600" s="8">
        <v>39967</v>
      </c>
      <c r="B2600">
        <v>0.6</v>
      </c>
    </row>
    <row r="2601" spans="1:2" x14ac:dyDescent="0.3">
      <c r="A2601" s="8">
        <v>39966</v>
      </c>
      <c r="B2601">
        <v>147.69999999999999</v>
      </c>
    </row>
    <row r="2602" spans="1:2" x14ac:dyDescent="0.3">
      <c r="A2602" s="8">
        <v>39965</v>
      </c>
      <c r="B2602">
        <v>149.69999999999999</v>
      </c>
    </row>
    <row r="2603" spans="1:2" x14ac:dyDescent="0.3">
      <c r="A2603" s="8">
        <v>39962</v>
      </c>
      <c r="B2603">
        <v>67.099999999999994</v>
      </c>
    </row>
    <row r="2604" spans="1:2" x14ac:dyDescent="0.3">
      <c r="A2604" s="8">
        <v>39961</v>
      </c>
      <c r="B2604">
        <v>160.9</v>
      </c>
    </row>
    <row r="2605" spans="1:2" x14ac:dyDescent="0.3">
      <c r="A2605" s="8">
        <v>39960</v>
      </c>
      <c r="B2605">
        <v>107.4</v>
      </c>
    </row>
    <row r="2606" spans="1:2" x14ac:dyDescent="0.3">
      <c r="A2606" s="8">
        <v>39959</v>
      </c>
      <c r="B2606">
        <v>194.1</v>
      </c>
    </row>
    <row r="2607" spans="1:2" x14ac:dyDescent="0.3">
      <c r="A2607" s="8">
        <v>39958</v>
      </c>
      <c r="B2607">
        <v>80.5</v>
      </c>
    </row>
    <row r="2608" spans="1:2" x14ac:dyDescent="0.3">
      <c r="A2608" s="8">
        <v>39955</v>
      </c>
      <c r="B2608">
        <v>146.80000000000001</v>
      </c>
    </row>
    <row r="2609" spans="1:2" x14ac:dyDescent="0.3">
      <c r="A2609" s="8">
        <v>39954</v>
      </c>
      <c r="B2609">
        <v>153.5</v>
      </c>
    </row>
    <row r="2610" spans="1:2" x14ac:dyDescent="0.3">
      <c r="A2610" s="8">
        <v>39953</v>
      </c>
      <c r="B2610">
        <v>83.5</v>
      </c>
    </row>
    <row r="2611" spans="1:2" x14ac:dyDescent="0.3">
      <c r="A2611" s="8">
        <v>39952</v>
      </c>
      <c r="B2611">
        <v>130.80000000000001</v>
      </c>
    </row>
    <row r="2612" spans="1:2" x14ac:dyDescent="0.3">
      <c r="A2612" s="8">
        <v>39951</v>
      </c>
      <c r="B2612">
        <v>52.4</v>
      </c>
    </row>
    <row r="2613" spans="1:2" x14ac:dyDescent="0.3">
      <c r="A2613" s="8">
        <v>39948</v>
      </c>
      <c r="B2613">
        <v>78.7</v>
      </c>
    </row>
    <row r="2614" spans="1:2" x14ac:dyDescent="0.3">
      <c r="A2614" s="8">
        <v>39947</v>
      </c>
      <c r="B2614">
        <v>198.6</v>
      </c>
    </row>
    <row r="2615" spans="1:2" x14ac:dyDescent="0.3">
      <c r="A2615" s="8">
        <v>39946</v>
      </c>
      <c r="B2615">
        <v>80.7</v>
      </c>
    </row>
    <row r="2616" spans="1:2" x14ac:dyDescent="0.3">
      <c r="A2616" s="8">
        <v>39945</v>
      </c>
      <c r="B2616">
        <v>175.9</v>
      </c>
    </row>
    <row r="2617" spans="1:2" x14ac:dyDescent="0.3">
      <c r="A2617" s="8">
        <v>39941</v>
      </c>
      <c r="B2617">
        <v>21.5</v>
      </c>
    </row>
    <row r="2618" spans="1:2" x14ac:dyDescent="0.3">
      <c r="A2618" s="8">
        <v>39940</v>
      </c>
      <c r="B2618">
        <v>59.8</v>
      </c>
    </row>
    <row r="2619" spans="1:2" x14ac:dyDescent="0.3">
      <c r="A2619" s="8">
        <v>39939</v>
      </c>
      <c r="B2619">
        <v>36.1</v>
      </c>
    </row>
    <row r="2620" spans="1:2" x14ac:dyDescent="0.3">
      <c r="A2620" s="8">
        <v>39938</v>
      </c>
      <c r="B2620">
        <v>34.700000000000003</v>
      </c>
    </row>
    <row r="2621" spans="1:2" x14ac:dyDescent="0.3">
      <c r="A2621" s="8">
        <v>39937</v>
      </c>
      <c r="B2621">
        <v>-32</v>
      </c>
    </row>
    <row r="2622" spans="1:2" x14ac:dyDescent="0.3">
      <c r="A2622" s="8">
        <v>39933</v>
      </c>
      <c r="B2622">
        <v>-90.3</v>
      </c>
    </row>
    <row r="2623" spans="1:2" x14ac:dyDescent="0.3">
      <c r="A2623" s="8">
        <v>39932</v>
      </c>
      <c r="B2623">
        <v>-168.4</v>
      </c>
    </row>
    <row r="2624" spans="1:2" x14ac:dyDescent="0.3">
      <c r="A2624" s="8">
        <v>39931</v>
      </c>
      <c r="B2624">
        <v>-67</v>
      </c>
    </row>
    <row r="2625" spans="1:2" x14ac:dyDescent="0.3">
      <c r="A2625" s="8">
        <v>39930</v>
      </c>
      <c r="B2625">
        <v>-7</v>
      </c>
    </row>
    <row r="2626" spans="1:2" x14ac:dyDescent="0.3">
      <c r="A2626" s="8">
        <v>39927</v>
      </c>
      <c r="B2626">
        <v>39</v>
      </c>
    </row>
    <row r="2627" spans="1:2" x14ac:dyDescent="0.3">
      <c r="A2627" s="8">
        <v>39926</v>
      </c>
      <c r="B2627">
        <v>3.7</v>
      </c>
    </row>
    <row r="2628" spans="1:2" x14ac:dyDescent="0.3">
      <c r="A2628" s="8">
        <v>39925</v>
      </c>
      <c r="B2628">
        <v>31.5</v>
      </c>
    </row>
    <row r="2629" spans="1:2" x14ac:dyDescent="0.3">
      <c r="A2629" s="8">
        <v>39924</v>
      </c>
      <c r="B2629">
        <v>5.3</v>
      </c>
    </row>
    <row r="2630" spans="1:2" x14ac:dyDescent="0.3">
      <c r="A2630" s="8">
        <v>39923</v>
      </c>
      <c r="B2630">
        <v>41.5</v>
      </c>
    </row>
    <row r="2631" spans="1:2" x14ac:dyDescent="0.3">
      <c r="A2631" s="8">
        <v>39920</v>
      </c>
      <c r="B2631">
        <v>58.9</v>
      </c>
    </row>
    <row r="2632" spans="1:2" x14ac:dyDescent="0.3">
      <c r="A2632" s="8">
        <v>39919</v>
      </c>
      <c r="B2632">
        <v>95.9</v>
      </c>
    </row>
    <row r="2633" spans="1:2" x14ac:dyDescent="0.3">
      <c r="A2633" s="8">
        <v>39918</v>
      </c>
      <c r="B2633">
        <v>47.3</v>
      </c>
    </row>
    <row r="2634" spans="1:2" x14ac:dyDescent="0.3">
      <c r="A2634" s="8">
        <v>39917</v>
      </c>
      <c r="B2634">
        <v>24.3</v>
      </c>
    </row>
    <row r="2635" spans="1:2" x14ac:dyDescent="0.3">
      <c r="A2635" s="8">
        <v>39916</v>
      </c>
      <c r="B2635">
        <v>62</v>
      </c>
    </row>
    <row r="2636" spans="1:2" x14ac:dyDescent="0.3">
      <c r="A2636" s="8">
        <v>39913</v>
      </c>
      <c r="B2636">
        <v>72.599999999999994</v>
      </c>
    </row>
    <row r="2637" spans="1:2" x14ac:dyDescent="0.3">
      <c r="A2637" s="8">
        <v>39912</v>
      </c>
      <c r="B2637">
        <v>67.900000000000006</v>
      </c>
    </row>
    <row r="2638" spans="1:2" x14ac:dyDescent="0.3">
      <c r="A2638" s="8">
        <v>39911</v>
      </c>
      <c r="B2638">
        <v>-27.3</v>
      </c>
    </row>
    <row r="2639" spans="1:2" x14ac:dyDescent="0.3">
      <c r="A2639" s="8">
        <v>39910</v>
      </c>
      <c r="B2639">
        <v>38.5</v>
      </c>
    </row>
    <row r="2640" spans="1:2" x14ac:dyDescent="0.3">
      <c r="A2640" s="8">
        <v>39909</v>
      </c>
      <c r="B2640">
        <v>-19.5</v>
      </c>
    </row>
    <row r="2641" spans="1:2" x14ac:dyDescent="0.3">
      <c r="A2641" s="8">
        <v>39906</v>
      </c>
      <c r="B2641">
        <v>16.399999999999999</v>
      </c>
    </row>
    <row r="2642" spans="1:2" x14ac:dyDescent="0.3">
      <c r="A2642" s="8">
        <v>39905</v>
      </c>
      <c r="B2642">
        <v>-70</v>
      </c>
    </row>
    <row r="2643" spans="1:2" x14ac:dyDescent="0.3">
      <c r="A2643" s="8">
        <v>39904</v>
      </c>
      <c r="B2643">
        <v>-78.8</v>
      </c>
    </row>
    <row r="2644" spans="1:2" x14ac:dyDescent="0.3">
      <c r="A2644" s="8">
        <v>39903</v>
      </c>
      <c r="B2644">
        <v>-72.3</v>
      </c>
    </row>
    <row r="2645" spans="1:2" x14ac:dyDescent="0.3">
      <c r="A2645" s="8">
        <v>39902</v>
      </c>
      <c r="B2645">
        <v>-38.700000000000003</v>
      </c>
    </row>
    <row r="2646" spans="1:2" x14ac:dyDescent="0.3">
      <c r="A2646" s="8">
        <v>39899</v>
      </c>
      <c r="B2646">
        <v>22.6</v>
      </c>
    </row>
    <row r="2647" spans="1:2" x14ac:dyDescent="0.3">
      <c r="A2647" s="8">
        <v>39898</v>
      </c>
      <c r="B2647">
        <v>-106.7</v>
      </c>
    </row>
    <row r="2648" spans="1:2" x14ac:dyDescent="0.3">
      <c r="A2648" s="8">
        <v>39897</v>
      </c>
      <c r="B2648">
        <v>-21</v>
      </c>
    </row>
    <row r="2649" spans="1:2" x14ac:dyDescent="0.3">
      <c r="A2649" s="8">
        <v>39896</v>
      </c>
      <c r="B2649">
        <v>60</v>
      </c>
    </row>
    <row r="2650" spans="1:2" x14ac:dyDescent="0.3">
      <c r="A2650" s="8">
        <v>39895</v>
      </c>
      <c r="B2650">
        <v>-70</v>
      </c>
    </row>
    <row r="2651" spans="1:2" x14ac:dyDescent="0.3">
      <c r="A2651" s="8">
        <v>39892</v>
      </c>
      <c r="B2651">
        <v>16.5</v>
      </c>
    </row>
    <row r="2652" spans="1:2" x14ac:dyDescent="0.3">
      <c r="A2652" s="8">
        <v>39891</v>
      </c>
      <c r="B2652">
        <v>-8.5</v>
      </c>
    </row>
    <row r="2653" spans="1:2" x14ac:dyDescent="0.3">
      <c r="A2653" s="8">
        <v>39890</v>
      </c>
      <c r="B2653">
        <v>-50.4</v>
      </c>
    </row>
    <row r="2654" spans="1:2" x14ac:dyDescent="0.3">
      <c r="A2654" s="8">
        <v>39889</v>
      </c>
      <c r="B2654">
        <v>-64.8</v>
      </c>
    </row>
    <row r="2655" spans="1:2" x14ac:dyDescent="0.3">
      <c r="A2655" s="8">
        <v>39888</v>
      </c>
      <c r="B2655">
        <v>-234.2</v>
      </c>
    </row>
    <row r="2656" spans="1:2" x14ac:dyDescent="0.3">
      <c r="A2656" s="8">
        <v>39885</v>
      </c>
      <c r="B2656">
        <v>-292.8</v>
      </c>
    </row>
    <row r="2657" spans="1:2" x14ac:dyDescent="0.3">
      <c r="A2657" s="8">
        <v>39884</v>
      </c>
      <c r="B2657">
        <v>-408.8</v>
      </c>
    </row>
    <row r="2658" spans="1:2" x14ac:dyDescent="0.3">
      <c r="A2658" s="8">
        <v>39883</v>
      </c>
      <c r="B2658">
        <v>-447.1</v>
      </c>
    </row>
    <row r="2659" spans="1:2" x14ac:dyDescent="0.3">
      <c r="A2659" s="8">
        <v>39882</v>
      </c>
      <c r="B2659">
        <v>-387.5</v>
      </c>
    </row>
    <row r="2660" spans="1:2" x14ac:dyDescent="0.3">
      <c r="A2660" s="8">
        <v>39878</v>
      </c>
      <c r="B2660">
        <v>-452</v>
      </c>
    </row>
    <row r="2661" spans="1:2" x14ac:dyDescent="0.3">
      <c r="A2661" s="8">
        <v>39877</v>
      </c>
      <c r="B2661">
        <v>-460.9</v>
      </c>
    </row>
    <row r="2662" spans="1:2" x14ac:dyDescent="0.3">
      <c r="A2662" s="8">
        <v>39876</v>
      </c>
      <c r="B2662">
        <v>-473.8</v>
      </c>
    </row>
    <row r="2663" spans="1:2" x14ac:dyDescent="0.3">
      <c r="A2663" s="8">
        <v>39875</v>
      </c>
      <c r="B2663">
        <v>-547.5</v>
      </c>
    </row>
    <row r="2664" spans="1:2" x14ac:dyDescent="0.3">
      <c r="A2664" s="8">
        <v>39874</v>
      </c>
      <c r="B2664">
        <v>-491.9</v>
      </c>
    </row>
    <row r="2665" spans="1:2" x14ac:dyDescent="0.3">
      <c r="A2665" s="8">
        <v>39871</v>
      </c>
      <c r="B2665">
        <v>-477.7</v>
      </c>
    </row>
    <row r="2666" spans="1:2" x14ac:dyDescent="0.3">
      <c r="A2666" s="8">
        <v>39870</v>
      </c>
      <c r="B2666">
        <v>-546.4</v>
      </c>
    </row>
    <row r="2667" spans="1:2" x14ac:dyDescent="0.3">
      <c r="A2667" s="8">
        <v>39869</v>
      </c>
      <c r="B2667">
        <v>-562</v>
      </c>
    </row>
    <row r="2668" spans="1:2" x14ac:dyDescent="0.3">
      <c r="A2668" s="8">
        <v>39868</v>
      </c>
      <c r="B2668">
        <v>-628.5</v>
      </c>
    </row>
    <row r="2669" spans="1:2" x14ac:dyDescent="0.3">
      <c r="A2669" s="8">
        <v>39864</v>
      </c>
      <c r="B2669">
        <v>-440.6</v>
      </c>
    </row>
    <row r="2670" spans="1:2" x14ac:dyDescent="0.3">
      <c r="A2670" s="8">
        <v>39863</v>
      </c>
      <c r="B2670">
        <v>-458.7</v>
      </c>
    </row>
    <row r="2671" spans="1:2" x14ac:dyDescent="0.3">
      <c r="A2671" s="8">
        <v>39862</v>
      </c>
      <c r="B2671">
        <v>-507</v>
      </c>
    </row>
    <row r="2672" spans="1:2" x14ac:dyDescent="0.3">
      <c r="A2672" s="8">
        <v>39861</v>
      </c>
      <c r="B2672">
        <v>-486.3</v>
      </c>
    </row>
    <row r="2673" spans="1:2" x14ac:dyDescent="0.3">
      <c r="A2673" s="8">
        <v>39860</v>
      </c>
      <c r="B2673">
        <v>-530.1</v>
      </c>
    </row>
    <row r="2674" spans="1:2" x14ac:dyDescent="0.3">
      <c r="A2674" s="8">
        <v>39857</v>
      </c>
      <c r="B2674">
        <v>-404.4</v>
      </c>
    </row>
    <row r="2675" spans="1:2" x14ac:dyDescent="0.3">
      <c r="A2675" s="8">
        <v>39856</v>
      </c>
      <c r="B2675">
        <v>-406.7</v>
      </c>
    </row>
    <row r="2676" spans="1:2" x14ac:dyDescent="0.3">
      <c r="A2676" s="8">
        <v>39855</v>
      </c>
      <c r="B2676">
        <v>-419</v>
      </c>
    </row>
    <row r="2677" spans="1:2" x14ac:dyDescent="0.3">
      <c r="A2677" s="8">
        <v>39854</v>
      </c>
      <c r="B2677">
        <v>-574.4</v>
      </c>
    </row>
    <row r="2678" spans="1:2" x14ac:dyDescent="0.3">
      <c r="A2678" s="8">
        <v>39853</v>
      </c>
      <c r="B2678">
        <v>-527.9</v>
      </c>
    </row>
    <row r="2679" spans="1:2" x14ac:dyDescent="0.3">
      <c r="A2679" s="8">
        <v>39850</v>
      </c>
      <c r="B2679">
        <v>-536.70000000000005</v>
      </c>
    </row>
    <row r="2680" spans="1:2" x14ac:dyDescent="0.3">
      <c r="A2680" s="8">
        <v>39849</v>
      </c>
      <c r="B2680">
        <v>-625.70000000000005</v>
      </c>
    </row>
    <row r="2681" spans="1:2" x14ac:dyDescent="0.3">
      <c r="A2681" s="8">
        <v>39848</v>
      </c>
      <c r="B2681">
        <v>-666.6</v>
      </c>
    </row>
    <row r="2682" spans="1:2" x14ac:dyDescent="0.3">
      <c r="A2682" s="8">
        <v>39847</v>
      </c>
      <c r="B2682">
        <v>-938.1</v>
      </c>
    </row>
    <row r="2683" spans="1:2" x14ac:dyDescent="0.3">
      <c r="A2683" s="8">
        <v>39846</v>
      </c>
      <c r="B2683">
        <v>-855.2</v>
      </c>
    </row>
    <row r="2684" spans="1:2" x14ac:dyDescent="0.3">
      <c r="A2684" s="8">
        <v>39843</v>
      </c>
      <c r="B2684">
        <v>-900.7</v>
      </c>
    </row>
    <row r="2685" spans="1:2" x14ac:dyDescent="0.3">
      <c r="A2685" s="8">
        <v>39842</v>
      </c>
      <c r="B2685">
        <v>-833.4</v>
      </c>
    </row>
    <row r="2686" spans="1:2" x14ac:dyDescent="0.3">
      <c r="A2686" s="8">
        <v>39841</v>
      </c>
      <c r="B2686">
        <v>-852.2</v>
      </c>
    </row>
    <row r="2687" spans="1:2" x14ac:dyDescent="0.3">
      <c r="A2687" s="8">
        <v>39840</v>
      </c>
      <c r="B2687">
        <v>-1034.7</v>
      </c>
    </row>
    <row r="2688" spans="1:2" x14ac:dyDescent="0.3">
      <c r="A2688" s="8">
        <v>39839</v>
      </c>
      <c r="B2688">
        <v>-848.9</v>
      </c>
    </row>
    <row r="2689" spans="1:2" x14ac:dyDescent="0.3">
      <c r="A2689" s="8">
        <v>39836</v>
      </c>
      <c r="B2689">
        <v>-915</v>
      </c>
    </row>
    <row r="2690" spans="1:2" x14ac:dyDescent="0.3">
      <c r="A2690" s="8">
        <v>39835</v>
      </c>
      <c r="B2690">
        <v>-931.3</v>
      </c>
    </row>
    <row r="2691" spans="1:2" x14ac:dyDescent="0.3">
      <c r="A2691" s="8">
        <v>39834</v>
      </c>
      <c r="B2691">
        <v>-1081.3</v>
      </c>
    </row>
    <row r="2692" spans="1:2" x14ac:dyDescent="0.3">
      <c r="A2692" s="8">
        <v>39833</v>
      </c>
      <c r="B2692">
        <v>-1289.4000000000001</v>
      </c>
    </row>
    <row r="2693" spans="1:2" x14ac:dyDescent="0.3">
      <c r="A2693" s="8">
        <v>39832</v>
      </c>
      <c r="B2693">
        <v>-576.20000000000005</v>
      </c>
    </row>
    <row r="2694" spans="1:2" x14ac:dyDescent="0.3">
      <c r="A2694" s="8">
        <v>39829</v>
      </c>
      <c r="B2694">
        <v>-778.8</v>
      </c>
    </row>
    <row r="2695" spans="1:2" x14ac:dyDescent="0.3">
      <c r="A2695" s="8">
        <v>39828</v>
      </c>
      <c r="B2695">
        <v>-488</v>
      </c>
    </row>
    <row r="2696" spans="1:2" x14ac:dyDescent="0.3">
      <c r="A2696" s="8">
        <v>39827</v>
      </c>
      <c r="B2696">
        <v>-519.6</v>
      </c>
    </row>
    <row r="2697" spans="1:2" x14ac:dyDescent="0.3">
      <c r="A2697" s="8">
        <v>39826</v>
      </c>
      <c r="B2697">
        <v>-683.3</v>
      </c>
    </row>
    <row r="2698" spans="1:2" x14ac:dyDescent="0.3">
      <c r="A2698" s="8">
        <v>39825</v>
      </c>
      <c r="B2698">
        <v>-662.6</v>
      </c>
    </row>
    <row r="2699" spans="1:2" x14ac:dyDescent="0.3">
      <c r="A2699" s="8">
        <v>39824</v>
      </c>
      <c r="B2699">
        <v>-525.4</v>
      </c>
    </row>
    <row r="2700" spans="1:2" x14ac:dyDescent="0.3">
      <c r="A2700" s="8">
        <v>39813</v>
      </c>
      <c r="B2700">
        <v>28.3</v>
      </c>
    </row>
    <row r="2701" spans="1:2" x14ac:dyDescent="0.3">
      <c r="A2701" s="8">
        <v>39812</v>
      </c>
      <c r="B2701">
        <v>-722.8</v>
      </c>
    </row>
    <row r="2702" spans="1:2" x14ac:dyDescent="0.3">
      <c r="A2702" s="8">
        <v>39811</v>
      </c>
      <c r="B2702">
        <v>-376.8</v>
      </c>
    </row>
    <row r="2703" spans="1:2" x14ac:dyDescent="0.3">
      <c r="A2703" s="8">
        <v>39808</v>
      </c>
      <c r="B2703">
        <v>-80.900000000000006</v>
      </c>
    </row>
    <row r="2704" spans="1:2" x14ac:dyDescent="0.3">
      <c r="A2704" s="8">
        <v>39807</v>
      </c>
      <c r="B2704">
        <v>59.2</v>
      </c>
    </row>
    <row r="2705" spans="1:2" x14ac:dyDescent="0.3">
      <c r="A2705" s="8">
        <v>39806</v>
      </c>
      <c r="B2705">
        <v>59.9</v>
      </c>
    </row>
    <row r="2706" spans="1:2" x14ac:dyDescent="0.3">
      <c r="A2706" s="8">
        <v>39805</v>
      </c>
      <c r="B2706">
        <v>-394.8</v>
      </c>
    </row>
    <row r="2707" spans="1:2" x14ac:dyDescent="0.3">
      <c r="A2707" s="8">
        <v>39804</v>
      </c>
      <c r="B2707">
        <v>-286.8</v>
      </c>
    </row>
    <row r="2708" spans="1:2" x14ac:dyDescent="0.3">
      <c r="A2708" s="8">
        <v>39801</v>
      </c>
      <c r="B2708">
        <v>-285.10000000000002</v>
      </c>
    </row>
    <row r="2709" spans="1:2" x14ac:dyDescent="0.3">
      <c r="A2709" s="8">
        <v>39800</v>
      </c>
      <c r="B2709">
        <v>-310.39999999999998</v>
      </c>
    </row>
    <row r="2710" spans="1:2" x14ac:dyDescent="0.3">
      <c r="A2710" s="8">
        <v>39799</v>
      </c>
      <c r="B2710">
        <v>-273</v>
      </c>
    </row>
    <row r="2711" spans="1:2" x14ac:dyDescent="0.3">
      <c r="A2711" s="8">
        <v>39798</v>
      </c>
      <c r="B2711">
        <v>-530</v>
      </c>
    </row>
    <row r="2712" spans="1:2" x14ac:dyDescent="0.3">
      <c r="A2712" s="8">
        <v>39797</v>
      </c>
      <c r="B2712">
        <v>-557.5</v>
      </c>
    </row>
    <row r="2713" spans="1:2" x14ac:dyDescent="0.3">
      <c r="A2713" s="8">
        <v>39794</v>
      </c>
      <c r="B2713">
        <v>-466.8</v>
      </c>
    </row>
    <row r="2714" spans="1:2" x14ac:dyDescent="0.3">
      <c r="A2714" s="8">
        <v>39793</v>
      </c>
      <c r="B2714">
        <v>-340.9</v>
      </c>
    </row>
    <row r="2715" spans="1:2" x14ac:dyDescent="0.3">
      <c r="A2715" s="8">
        <v>39792</v>
      </c>
      <c r="B2715">
        <v>-33.799999999999997</v>
      </c>
    </row>
    <row r="2716" spans="1:2" x14ac:dyDescent="0.3">
      <c r="A2716" s="8">
        <v>39791</v>
      </c>
      <c r="B2716">
        <v>-144.30000000000001</v>
      </c>
    </row>
    <row r="2717" spans="1:2" x14ac:dyDescent="0.3">
      <c r="A2717" s="8">
        <v>39790</v>
      </c>
      <c r="B2717">
        <v>-116.3</v>
      </c>
    </row>
    <row r="2718" spans="1:2" x14ac:dyDescent="0.3">
      <c r="A2718" s="8">
        <v>39787</v>
      </c>
      <c r="B2718">
        <v>-15.3</v>
      </c>
    </row>
    <row r="2719" spans="1:2" x14ac:dyDescent="0.3">
      <c r="A2719" s="8">
        <v>39786</v>
      </c>
      <c r="B2719">
        <v>-143.5</v>
      </c>
    </row>
    <row r="2720" spans="1:2" x14ac:dyDescent="0.3">
      <c r="A2720" s="8">
        <v>39785</v>
      </c>
      <c r="B2720">
        <v>-1.6</v>
      </c>
    </row>
    <row r="2721" spans="1:2" x14ac:dyDescent="0.3">
      <c r="A2721" s="8">
        <v>39784</v>
      </c>
      <c r="B2721">
        <v>-107</v>
      </c>
    </row>
    <row r="2722" spans="1:2" x14ac:dyDescent="0.3">
      <c r="A2722" s="8">
        <v>39783</v>
      </c>
      <c r="B2722">
        <v>-218.6</v>
      </c>
    </row>
    <row r="2723" spans="1:2" x14ac:dyDescent="0.3">
      <c r="A2723" s="8">
        <v>39780</v>
      </c>
      <c r="B2723">
        <v>23</v>
      </c>
    </row>
    <row r="2724" spans="1:2" x14ac:dyDescent="0.3">
      <c r="A2724" s="8">
        <v>39779</v>
      </c>
      <c r="B2724">
        <v>-217.2</v>
      </c>
    </row>
    <row r="2725" spans="1:2" x14ac:dyDescent="0.3">
      <c r="A2725" s="8">
        <v>39778</v>
      </c>
      <c r="B2725">
        <v>72.099999999999994</v>
      </c>
    </row>
    <row r="2726" spans="1:2" x14ac:dyDescent="0.3">
      <c r="A2726" s="8">
        <v>39777</v>
      </c>
      <c r="B2726">
        <v>-175.7</v>
      </c>
    </row>
    <row r="2727" spans="1:2" x14ac:dyDescent="0.3">
      <c r="A2727" s="8">
        <v>39776</v>
      </c>
      <c r="B2727">
        <v>-254.6</v>
      </c>
    </row>
    <row r="2728" spans="1:2" x14ac:dyDescent="0.3">
      <c r="A2728" s="8">
        <v>39773</v>
      </c>
      <c r="B2728">
        <v>-160.69999999999999</v>
      </c>
    </row>
    <row r="2729" spans="1:2" x14ac:dyDescent="0.3">
      <c r="A2729" s="8">
        <v>39772</v>
      </c>
      <c r="B2729">
        <v>-273.10000000000002</v>
      </c>
    </row>
    <row r="2730" spans="1:2" x14ac:dyDescent="0.3">
      <c r="A2730" s="8">
        <v>39771</v>
      </c>
      <c r="B2730">
        <v>139.9</v>
      </c>
    </row>
    <row r="2731" spans="1:2" x14ac:dyDescent="0.3">
      <c r="A2731" s="8">
        <v>39770</v>
      </c>
      <c r="B2731">
        <v>-122.6</v>
      </c>
    </row>
    <row r="2732" spans="1:2" x14ac:dyDescent="0.3">
      <c r="A2732" s="8">
        <v>39769</v>
      </c>
      <c r="B2732">
        <v>-199</v>
      </c>
    </row>
    <row r="2733" spans="1:2" x14ac:dyDescent="0.3">
      <c r="A2733" s="8">
        <v>39766</v>
      </c>
      <c r="B2733">
        <v>-90.2</v>
      </c>
    </row>
    <row r="2734" spans="1:2" x14ac:dyDescent="0.3">
      <c r="A2734" s="8">
        <v>39765</v>
      </c>
      <c r="B2734">
        <v>-149.19999999999999</v>
      </c>
    </row>
    <row r="2735" spans="1:2" x14ac:dyDescent="0.3">
      <c r="A2735" s="8">
        <v>39764</v>
      </c>
      <c r="B2735">
        <v>5.5</v>
      </c>
    </row>
    <row r="2736" spans="1:2" x14ac:dyDescent="0.3">
      <c r="A2736" s="8">
        <v>39763</v>
      </c>
      <c r="B2736">
        <v>-81.099999999999994</v>
      </c>
    </row>
    <row r="2737" spans="1:2" x14ac:dyDescent="0.3">
      <c r="A2737" s="8">
        <v>39762</v>
      </c>
      <c r="B2737">
        <v>-70.7</v>
      </c>
    </row>
    <row r="2738" spans="1:2" x14ac:dyDescent="0.3">
      <c r="A2738" s="8">
        <v>39759</v>
      </c>
      <c r="B2738">
        <v>-51.4</v>
      </c>
    </row>
    <row r="2739" spans="1:2" x14ac:dyDescent="0.3">
      <c r="A2739" s="8">
        <v>39758</v>
      </c>
      <c r="B2739">
        <v>-141.19999999999999</v>
      </c>
    </row>
    <row r="2740" spans="1:2" x14ac:dyDescent="0.3">
      <c r="A2740" s="8">
        <v>39757</v>
      </c>
      <c r="B2740">
        <v>-153.69999999999999</v>
      </c>
    </row>
    <row r="2741" spans="1:2" x14ac:dyDescent="0.3">
      <c r="A2741" s="8">
        <v>39753</v>
      </c>
      <c r="B2741">
        <v>-166.5</v>
      </c>
    </row>
    <row r="2742" spans="1:2" x14ac:dyDescent="0.3">
      <c r="A2742" s="8">
        <v>39752</v>
      </c>
      <c r="B2742">
        <v>-188.7</v>
      </c>
    </row>
    <row r="2743" spans="1:2" x14ac:dyDescent="0.3">
      <c r="A2743" s="8">
        <v>39751</v>
      </c>
      <c r="B2743">
        <v>-232.7</v>
      </c>
    </row>
    <row r="2744" spans="1:2" x14ac:dyDescent="0.3">
      <c r="A2744" s="8">
        <v>39750</v>
      </c>
      <c r="B2744">
        <v>-239.9</v>
      </c>
    </row>
    <row r="2745" spans="1:2" x14ac:dyDescent="0.3">
      <c r="A2745" s="8">
        <v>39749</v>
      </c>
      <c r="B2745">
        <v>-210</v>
      </c>
    </row>
    <row r="2746" spans="1:2" x14ac:dyDescent="0.3">
      <c r="A2746" s="8">
        <v>39748</v>
      </c>
      <c r="B2746">
        <v>-230.4</v>
      </c>
    </row>
    <row r="2747" spans="1:2" x14ac:dyDescent="0.3">
      <c r="A2747" s="8">
        <v>39745</v>
      </c>
      <c r="B2747">
        <v>-251</v>
      </c>
    </row>
    <row r="2748" spans="1:2" x14ac:dyDescent="0.3">
      <c r="A2748" s="8">
        <v>39744</v>
      </c>
      <c r="B2748">
        <v>-261.8</v>
      </c>
    </row>
    <row r="2749" spans="1:2" x14ac:dyDescent="0.3">
      <c r="A2749" s="8">
        <v>39743</v>
      </c>
      <c r="B2749">
        <v>-275.5</v>
      </c>
    </row>
    <row r="2750" spans="1:2" x14ac:dyDescent="0.3">
      <c r="A2750" s="8">
        <v>39742</v>
      </c>
      <c r="B2750">
        <v>-287.39999999999998</v>
      </c>
    </row>
    <row r="2751" spans="1:2" x14ac:dyDescent="0.3">
      <c r="A2751" s="8">
        <v>39741</v>
      </c>
      <c r="B2751">
        <v>-439.9</v>
      </c>
    </row>
    <row r="2752" spans="1:2" x14ac:dyDescent="0.3">
      <c r="A2752" s="8">
        <v>39738</v>
      </c>
      <c r="B2752">
        <v>-477.7</v>
      </c>
    </row>
    <row r="2753" spans="1:2" x14ac:dyDescent="0.3">
      <c r="A2753" s="8">
        <v>39737</v>
      </c>
      <c r="B2753">
        <v>-351.2</v>
      </c>
    </row>
    <row r="2754" spans="1:2" x14ac:dyDescent="0.3">
      <c r="A2754" s="8">
        <v>39736</v>
      </c>
      <c r="B2754">
        <v>-339.8</v>
      </c>
    </row>
    <row r="2755" spans="1:2" x14ac:dyDescent="0.3">
      <c r="A2755" s="8">
        <v>39735</v>
      </c>
      <c r="B2755">
        <v>-469.5</v>
      </c>
    </row>
    <row r="2756" spans="1:2" x14ac:dyDescent="0.3">
      <c r="A2756" s="8">
        <v>39734</v>
      </c>
      <c r="B2756">
        <v>-308.3</v>
      </c>
    </row>
    <row r="2757" spans="1:2" x14ac:dyDescent="0.3">
      <c r="A2757" s="8">
        <v>39731</v>
      </c>
      <c r="B2757">
        <v>-321.39999999999998</v>
      </c>
    </row>
    <row r="2758" spans="1:2" x14ac:dyDescent="0.3">
      <c r="A2758" s="8">
        <v>39730</v>
      </c>
      <c r="B2758">
        <v>-344.9</v>
      </c>
    </row>
    <row r="2759" spans="1:2" x14ac:dyDescent="0.3">
      <c r="A2759" s="8">
        <v>39729</v>
      </c>
      <c r="B2759">
        <v>-245.4</v>
      </c>
    </row>
    <row r="2760" spans="1:2" x14ac:dyDescent="0.3">
      <c r="A2760" s="8">
        <v>39728</v>
      </c>
      <c r="B2760">
        <v>-172.3</v>
      </c>
    </row>
    <row r="2761" spans="1:2" x14ac:dyDescent="0.3">
      <c r="A2761" s="8">
        <v>39727</v>
      </c>
      <c r="B2761">
        <v>-117.8</v>
      </c>
    </row>
    <row r="2762" spans="1:2" x14ac:dyDescent="0.3">
      <c r="A2762" s="8">
        <v>39724</v>
      </c>
      <c r="B2762">
        <v>-60.6</v>
      </c>
    </row>
    <row r="2763" spans="1:2" x14ac:dyDescent="0.3">
      <c r="A2763" s="8">
        <v>39723</v>
      </c>
      <c r="B2763">
        <v>-80.400000000000006</v>
      </c>
    </row>
    <row r="2764" spans="1:2" x14ac:dyDescent="0.3">
      <c r="A2764" s="8">
        <v>39722</v>
      </c>
      <c r="B2764">
        <v>-105.6</v>
      </c>
    </row>
    <row r="2765" spans="1:2" x14ac:dyDescent="0.3">
      <c r="A2765" s="8">
        <v>39721</v>
      </c>
      <c r="B2765">
        <v>-141.4</v>
      </c>
    </row>
    <row r="2766" spans="1:2" x14ac:dyDescent="0.3">
      <c r="A2766" s="8">
        <v>39720</v>
      </c>
      <c r="B2766">
        <v>-70.099999999999994</v>
      </c>
    </row>
    <row r="2767" spans="1:2" x14ac:dyDescent="0.3">
      <c r="A2767" s="8">
        <v>39717</v>
      </c>
      <c r="B2767">
        <v>27.2</v>
      </c>
    </row>
    <row r="2768" spans="1:2" x14ac:dyDescent="0.3">
      <c r="A2768" s="8">
        <v>39716</v>
      </c>
      <c r="B2768">
        <v>124.4</v>
      </c>
    </row>
    <row r="2769" spans="1:2" x14ac:dyDescent="0.3">
      <c r="A2769" s="8">
        <v>39715</v>
      </c>
      <c r="B2769">
        <v>-72.3</v>
      </c>
    </row>
    <row r="2770" spans="1:2" x14ac:dyDescent="0.3">
      <c r="A2770" s="8">
        <v>39714</v>
      </c>
      <c r="B2770">
        <v>-318.5</v>
      </c>
    </row>
    <row r="2771" spans="1:2" x14ac:dyDescent="0.3">
      <c r="A2771" s="8">
        <v>39713</v>
      </c>
      <c r="B2771">
        <v>-190.9</v>
      </c>
    </row>
    <row r="2772" spans="1:2" x14ac:dyDescent="0.3">
      <c r="A2772" s="8">
        <v>39710</v>
      </c>
      <c r="B2772">
        <v>-351.1</v>
      </c>
    </row>
    <row r="2773" spans="1:2" x14ac:dyDescent="0.3">
      <c r="A2773" s="8">
        <v>39709</v>
      </c>
      <c r="B2773">
        <v>-443.4</v>
      </c>
    </row>
    <row r="2774" spans="1:2" x14ac:dyDescent="0.3">
      <c r="A2774" s="8">
        <v>39708</v>
      </c>
      <c r="B2774">
        <v>-432</v>
      </c>
    </row>
    <row r="2775" spans="1:2" x14ac:dyDescent="0.3">
      <c r="A2775" s="8">
        <v>39707</v>
      </c>
      <c r="B2775">
        <v>-407.6</v>
      </c>
    </row>
    <row r="2776" spans="1:2" x14ac:dyDescent="0.3">
      <c r="A2776" s="8">
        <v>39706</v>
      </c>
      <c r="B2776">
        <v>-346.5</v>
      </c>
    </row>
    <row r="2777" spans="1:2" x14ac:dyDescent="0.3">
      <c r="A2777" s="8">
        <v>39703</v>
      </c>
      <c r="B2777">
        <v>-301.10000000000002</v>
      </c>
    </row>
    <row r="2778" spans="1:2" x14ac:dyDescent="0.3">
      <c r="A2778" s="8">
        <v>39702</v>
      </c>
      <c r="B2778">
        <v>-262.2</v>
      </c>
    </row>
    <row r="2779" spans="1:2" x14ac:dyDescent="0.3">
      <c r="A2779" s="8">
        <v>39701</v>
      </c>
      <c r="B2779">
        <v>-260</v>
      </c>
    </row>
    <row r="2780" spans="1:2" x14ac:dyDescent="0.3">
      <c r="A2780" s="8">
        <v>39700</v>
      </c>
      <c r="B2780">
        <v>-154.4</v>
      </c>
    </row>
    <row r="2781" spans="1:2" x14ac:dyDescent="0.3">
      <c r="A2781" s="8">
        <v>39699</v>
      </c>
      <c r="B2781">
        <v>-184.2</v>
      </c>
    </row>
    <row r="2782" spans="1:2" x14ac:dyDescent="0.3">
      <c r="A2782" s="8">
        <v>39696</v>
      </c>
      <c r="B2782">
        <v>-175.2</v>
      </c>
    </row>
    <row r="2783" spans="1:2" x14ac:dyDescent="0.3">
      <c r="A2783" s="8">
        <v>39695</v>
      </c>
      <c r="B2783">
        <v>-57.7</v>
      </c>
    </row>
    <row r="2784" spans="1:2" x14ac:dyDescent="0.3">
      <c r="A2784" s="8">
        <v>39694</v>
      </c>
      <c r="B2784">
        <v>-109.2</v>
      </c>
    </row>
    <row r="2785" spans="1:2" x14ac:dyDescent="0.3">
      <c r="A2785" s="8">
        <v>39693</v>
      </c>
      <c r="B2785">
        <v>-138.80000000000001</v>
      </c>
    </row>
    <row r="2786" spans="1:2" x14ac:dyDescent="0.3">
      <c r="A2786" s="8">
        <v>39692</v>
      </c>
      <c r="B2786">
        <v>-115.1</v>
      </c>
    </row>
    <row r="2787" spans="1:2" x14ac:dyDescent="0.3">
      <c r="A2787" s="8">
        <v>39689</v>
      </c>
      <c r="B2787">
        <v>-158.69999999999999</v>
      </c>
    </row>
    <row r="2788" spans="1:2" x14ac:dyDescent="0.3">
      <c r="A2788" s="8">
        <v>39688</v>
      </c>
      <c r="B2788">
        <v>-28.4</v>
      </c>
    </row>
    <row r="2789" spans="1:2" x14ac:dyDescent="0.3">
      <c r="A2789" s="8">
        <v>39687</v>
      </c>
      <c r="B2789">
        <v>-17.899999999999999</v>
      </c>
    </row>
    <row r="2790" spans="1:2" x14ac:dyDescent="0.3">
      <c r="A2790" s="8">
        <v>39686</v>
      </c>
      <c r="B2790">
        <v>-5.4</v>
      </c>
    </row>
    <row r="2791" spans="1:2" x14ac:dyDescent="0.3">
      <c r="A2791" s="8">
        <v>39685</v>
      </c>
      <c r="B2791">
        <v>10.4</v>
      </c>
    </row>
    <row r="2792" spans="1:2" x14ac:dyDescent="0.3">
      <c r="A2792" s="8">
        <v>39682</v>
      </c>
      <c r="B2792">
        <v>19.5</v>
      </c>
    </row>
    <row r="2793" spans="1:2" x14ac:dyDescent="0.3">
      <c r="A2793" s="8">
        <v>39681</v>
      </c>
      <c r="B2793">
        <v>-9.8000000000000007</v>
      </c>
    </row>
    <row r="2794" spans="1:2" x14ac:dyDescent="0.3">
      <c r="A2794" s="8">
        <v>39680</v>
      </c>
      <c r="B2794">
        <v>-27.7</v>
      </c>
    </row>
    <row r="2795" spans="1:2" x14ac:dyDescent="0.3">
      <c r="A2795" s="8">
        <v>39679</v>
      </c>
      <c r="B2795">
        <v>-37</v>
      </c>
    </row>
    <row r="2796" spans="1:2" x14ac:dyDescent="0.3">
      <c r="A2796" s="8">
        <v>39678</v>
      </c>
      <c r="B2796">
        <v>-37.799999999999997</v>
      </c>
    </row>
    <row r="2797" spans="1:2" x14ac:dyDescent="0.3">
      <c r="A2797" s="8">
        <v>39675</v>
      </c>
      <c r="B2797">
        <v>-51.5</v>
      </c>
    </row>
    <row r="2798" spans="1:2" x14ac:dyDescent="0.3">
      <c r="A2798" s="8">
        <v>39674</v>
      </c>
      <c r="B2798">
        <v>-64</v>
      </c>
    </row>
    <row r="2799" spans="1:2" x14ac:dyDescent="0.3">
      <c r="A2799" s="8">
        <v>39673</v>
      </c>
      <c r="B2799">
        <v>-163</v>
      </c>
    </row>
    <row r="2800" spans="1:2" x14ac:dyDescent="0.3">
      <c r="A2800" s="8">
        <v>39672</v>
      </c>
      <c r="B2800">
        <v>-264.89999999999998</v>
      </c>
    </row>
    <row r="2801" spans="1:2" x14ac:dyDescent="0.3">
      <c r="A2801" s="8">
        <v>39671</v>
      </c>
      <c r="B2801">
        <v>-202.6</v>
      </c>
    </row>
    <row r="2802" spans="1:2" x14ac:dyDescent="0.3">
      <c r="A2802" s="8">
        <v>39668</v>
      </c>
      <c r="B2802">
        <v>47.7</v>
      </c>
    </row>
    <row r="2803" spans="1:2" x14ac:dyDescent="0.3">
      <c r="A2803" s="8">
        <v>39667</v>
      </c>
      <c r="B2803">
        <v>49.6</v>
      </c>
    </row>
    <row r="2804" spans="1:2" x14ac:dyDescent="0.3">
      <c r="A2804" s="8">
        <v>39666</v>
      </c>
      <c r="B2804">
        <v>42.4</v>
      </c>
    </row>
    <row r="2805" spans="1:2" x14ac:dyDescent="0.3">
      <c r="A2805" s="8">
        <v>39665</v>
      </c>
      <c r="B2805">
        <v>23.7</v>
      </c>
    </row>
    <row r="2806" spans="1:2" x14ac:dyDescent="0.3">
      <c r="A2806" s="8">
        <v>39664</v>
      </c>
      <c r="B2806">
        <v>35.700000000000003</v>
      </c>
    </row>
    <row r="2807" spans="1:2" x14ac:dyDescent="0.3">
      <c r="A2807" s="8">
        <v>39661</v>
      </c>
      <c r="B2807">
        <v>17.2</v>
      </c>
    </row>
    <row r="2808" spans="1:2" x14ac:dyDescent="0.3">
      <c r="A2808" s="8">
        <v>39660</v>
      </c>
      <c r="B2808">
        <v>-43.7</v>
      </c>
    </row>
    <row r="2809" spans="1:2" x14ac:dyDescent="0.3">
      <c r="A2809" s="8">
        <v>39659</v>
      </c>
      <c r="B2809">
        <v>-133.80000000000001</v>
      </c>
    </row>
    <row r="2810" spans="1:2" x14ac:dyDescent="0.3">
      <c r="A2810" s="8">
        <v>39658</v>
      </c>
      <c r="B2810">
        <v>-97.2</v>
      </c>
    </row>
    <row r="2811" spans="1:2" x14ac:dyDescent="0.3">
      <c r="A2811" s="8">
        <v>39657</v>
      </c>
      <c r="B2811">
        <v>117.1</v>
      </c>
    </row>
    <row r="2812" spans="1:2" x14ac:dyDescent="0.3">
      <c r="A2812" s="8">
        <v>39654</v>
      </c>
      <c r="B2812">
        <v>131.4</v>
      </c>
    </row>
    <row r="2813" spans="1:2" x14ac:dyDescent="0.3">
      <c r="A2813" s="8">
        <v>39653</v>
      </c>
      <c r="B2813">
        <v>133</v>
      </c>
    </row>
    <row r="2814" spans="1:2" x14ac:dyDescent="0.3">
      <c r="A2814" s="8">
        <v>39652</v>
      </c>
      <c r="B2814">
        <v>172.9</v>
      </c>
    </row>
    <row r="2815" spans="1:2" x14ac:dyDescent="0.3">
      <c r="A2815" s="8">
        <v>39651</v>
      </c>
      <c r="B2815">
        <v>144.4</v>
      </c>
    </row>
    <row r="2816" spans="1:2" x14ac:dyDescent="0.3">
      <c r="A2816" s="8">
        <v>39650</v>
      </c>
      <c r="B2816">
        <v>281</v>
      </c>
    </row>
    <row r="2817" spans="1:2" x14ac:dyDescent="0.3">
      <c r="A2817" s="8">
        <v>39647</v>
      </c>
      <c r="B2817">
        <v>143.4</v>
      </c>
    </row>
    <row r="2818" spans="1:2" x14ac:dyDescent="0.3">
      <c r="A2818" s="8">
        <v>39646</v>
      </c>
      <c r="B2818">
        <v>174.8</v>
      </c>
    </row>
    <row r="2819" spans="1:2" x14ac:dyDescent="0.3">
      <c r="A2819" s="8">
        <v>39645</v>
      </c>
      <c r="B2819">
        <v>123.6</v>
      </c>
    </row>
    <row r="2820" spans="1:2" x14ac:dyDescent="0.3">
      <c r="A2820" s="8">
        <v>39644</v>
      </c>
      <c r="B2820">
        <v>141.69999999999999</v>
      </c>
    </row>
    <row r="2821" spans="1:2" x14ac:dyDescent="0.3">
      <c r="A2821" s="8">
        <v>39643</v>
      </c>
      <c r="B2821">
        <v>73</v>
      </c>
    </row>
    <row r="2822" spans="1:2" x14ac:dyDescent="0.3">
      <c r="A2822" s="8">
        <v>39640</v>
      </c>
      <c r="B2822">
        <v>99.3</v>
      </c>
    </row>
    <row r="2823" spans="1:2" x14ac:dyDescent="0.3">
      <c r="A2823" s="8">
        <v>39639</v>
      </c>
      <c r="B2823">
        <v>85.4</v>
      </c>
    </row>
    <row r="2824" spans="1:2" x14ac:dyDescent="0.3">
      <c r="A2824" s="8">
        <v>39638</v>
      </c>
      <c r="B2824">
        <v>116.3</v>
      </c>
    </row>
    <row r="2825" spans="1:2" x14ac:dyDescent="0.3">
      <c r="A2825" s="8">
        <v>39637</v>
      </c>
      <c r="B2825">
        <v>79</v>
      </c>
    </row>
    <row r="2826" spans="1:2" x14ac:dyDescent="0.3">
      <c r="A2826" s="8">
        <v>39636</v>
      </c>
      <c r="B2826">
        <v>136.1</v>
      </c>
    </row>
    <row r="2827" spans="1:2" x14ac:dyDescent="0.3">
      <c r="A2827" s="8">
        <v>39633</v>
      </c>
      <c r="B2827">
        <v>79.2</v>
      </c>
    </row>
    <row r="2828" spans="1:2" x14ac:dyDescent="0.3">
      <c r="A2828" s="8">
        <v>39632</v>
      </c>
      <c r="B2828">
        <v>47</v>
      </c>
    </row>
    <row r="2829" spans="1:2" x14ac:dyDescent="0.3">
      <c r="A2829" s="8">
        <v>39631</v>
      </c>
      <c r="B2829">
        <v>104</v>
      </c>
    </row>
    <row r="2830" spans="1:2" x14ac:dyDescent="0.3">
      <c r="A2830" s="8">
        <v>39630</v>
      </c>
      <c r="B2830">
        <v>56.1</v>
      </c>
    </row>
    <row r="2831" spans="1:2" x14ac:dyDescent="0.3">
      <c r="A2831" s="8">
        <v>39629</v>
      </c>
      <c r="B2831">
        <v>109.3</v>
      </c>
    </row>
    <row r="2832" spans="1:2" x14ac:dyDescent="0.3">
      <c r="A2832" s="8">
        <v>39626</v>
      </c>
      <c r="B2832">
        <v>172.3</v>
      </c>
    </row>
    <row r="2833" spans="1:2" x14ac:dyDescent="0.3">
      <c r="A2833" s="8">
        <v>39625</v>
      </c>
      <c r="B2833">
        <v>85.8</v>
      </c>
    </row>
    <row r="2834" spans="1:2" x14ac:dyDescent="0.3">
      <c r="A2834" s="8">
        <v>39624</v>
      </c>
      <c r="B2834">
        <v>213</v>
      </c>
    </row>
    <row r="2835" spans="1:2" x14ac:dyDescent="0.3">
      <c r="A2835" s="8">
        <v>39623</v>
      </c>
      <c r="B2835">
        <v>82.8</v>
      </c>
    </row>
    <row r="2836" spans="1:2" x14ac:dyDescent="0.3">
      <c r="A2836" s="8">
        <v>39622</v>
      </c>
      <c r="B2836">
        <v>65.400000000000006</v>
      </c>
    </row>
    <row r="2837" spans="1:2" x14ac:dyDescent="0.3">
      <c r="A2837" s="8">
        <v>39619</v>
      </c>
      <c r="B2837">
        <v>79.099999999999994</v>
      </c>
    </row>
    <row r="2838" spans="1:2" x14ac:dyDescent="0.3">
      <c r="A2838" s="8">
        <v>39618</v>
      </c>
      <c r="B2838">
        <v>59.8</v>
      </c>
    </row>
    <row r="2839" spans="1:2" x14ac:dyDescent="0.3">
      <c r="A2839" s="8">
        <v>39617</v>
      </c>
      <c r="B2839">
        <v>36.4</v>
      </c>
    </row>
    <row r="2840" spans="1:2" x14ac:dyDescent="0.3">
      <c r="A2840" s="8">
        <v>39616</v>
      </c>
      <c r="B2840">
        <v>31.5</v>
      </c>
    </row>
    <row r="2841" spans="1:2" x14ac:dyDescent="0.3">
      <c r="A2841" s="8">
        <v>39615</v>
      </c>
      <c r="B2841">
        <v>177.7</v>
      </c>
    </row>
    <row r="2842" spans="1:2" x14ac:dyDescent="0.3">
      <c r="A2842" s="8">
        <v>39610</v>
      </c>
      <c r="B2842">
        <v>55.2</v>
      </c>
    </row>
    <row r="2843" spans="1:2" x14ac:dyDescent="0.3">
      <c r="A2843" s="8">
        <v>39609</v>
      </c>
      <c r="B2843">
        <v>89.2</v>
      </c>
    </row>
    <row r="2844" spans="1:2" x14ac:dyDescent="0.3">
      <c r="A2844" s="8">
        <v>39608</v>
      </c>
      <c r="B2844">
        <v>110</v>
      </c>
    </row>
    <row r="2845" spans="1:2" x14ac:dyDescent="0.3">
      <c r="A2845" s="8">
        <v>39606</v>
      </c>
      <c r="B2845">
        <v>3.3</v>
      </c>
    </row>
    <row r="2846" spans="1:2" x14ac:dyDescent="0.3">
      <c r="A2846" s="8">
        <v>39605</v>
      </c>
      <c r="B2846">
        <v>98.9</v>
      </c>
    </row>
    <row r="2847" spans="1:2" x14ac:dyDescent="0.3">
      <c r="A2847" s="8">
        <v>39604</v>
      </c>
      <c r="B2847">
        <v>40.299999999999997</v>
      </c>
    </row>
    <row r="2848" spans="1:2" x14ac:dyDescent="0.3">
      <c r="A2848" s="8">
        <v>39603</v>
      </c>
      <c r="B2848">
        <v>32.9</v>
      </c>
    </row>
    <row r="2849" spans="1:2" x14ac:dyDescent="0.3">
      <c r="A2849" s="8">
        <v>39602</v>
      </c>
      <c r="B2849">
        <v>38.200000000000003</v>
      </c>
    </row>
    <row r="2850" spans="1:2" x14ac:dyDescent="0.3">
      <c r="A2850" s="8">
        <v>39601</v>
      </c>
      <c r="B2850">
        <v>68.099999999999994</v>
      </c>
    </row>
    <row r="2851" spans="1:2" x14ac:dyDescent="0.3">
      <c r="A2851" s="8">
        <v>39598</v>
      </c>
      <c r="B2851">
        <v>42.8</v>
      </c>
    </row>
    <row r="2852" spans="1:2" x14ac:dyDescent="0.3">
      <c r="A2852" s="8">
        <v>39597</v>
      </c>
      <c r="B2852">
        <v>31.5</v>
      </c>
    </row>
    <row r="2853" spans="1:2" x14ac:dyDescent="0.3">
      <c r="A2853" s="8">
        <v>39596</v>
      </c>
      <c r="B2853">
        <v>118.6</v>
      </c>
    </row>
    <row r="2854" spans="1:2" x14ac:dyDescent="0.3">
      <c r="A2854" s="8">
        <v>39595</v>
      </c>
      <c r="B2854">
        <v>53.8</v>
      </c>
    </row>
    <row r="2855" spans="1:2" x14ac:dyDescent="0.3">
      <c r="A2855" s="8">
        <v>39594</v>
      </c>
      <c r="B2855">
        <v>177.8</v>
      </c>
    </row>
    <row r="2856" spans="1:2" x14ac:dyDescent="0.3">
      <c r="A2856" s="8">
        <v>39591</v>
      </c>
      <c r="B2856">
        <v>13.2</v>
      </c>
    </row>
    <row r="2857" spans="1:2" x14ac:dyDescent="0.3">
      <c r="A2857" s="8">
        <v>39590</v>
      </c>
      <c r="B2857">
        <v>42.1</v>
      </c>
    </row>
    <row r="2858" spans="1:2" x14ac:dyDescent="0.3">
      <c r="A2858" s="8">
        <v>39589</v>
      </c>
      <c r="B2858">
        <v>19.399999999999999</v>
      </c>
    </row>
    <row r="2859" spans="1:2" x14ac:dyDescent="0.3">
      <c r="A2859" s="8">
        <v>39588</v>
      </c>
      <c r="B2859">
        <v>42.4</v>
      </c>
    </row>
    <row r="2860" spans="1:2" x14ac:dyDescent="0.3">
      <c r="A2860" s="8">
        <v>39587</v>
      </c>
      <c r="B2860">
        <v>27.1</v>
      </c>
    </row>
    <row r="2861" spans="1:2" x14ac:dyDescent="0.3">
      <c r="A2861" s="8">
        <v>39584</v>
      </c>
      <c r="B2861">
        <v>8</v>
      </c>
    </row>
    <row r="2862" spans="1:2" x14ac:dyDescent="0.3">
      <c r="A2862" s="8">
        <v>39583</v>
      </c>
      <c r="B2862">
        <v>30.3</v>
      </c>
    </row>
    <row r="2863" spans="1:2" x14ac:dyDescent="0.3">
      <c r="A2863" s="8">
        <v>39582</v>
      </c>
      <c r="B2863">
        <v>62.6</v>
      </c>
    </row>
    <row r="2864" spans="1:2" x14ac:dyDescent="0.3">
      <c r="A2864" s="8">
        <v>39581</v>
      </c>
      <c r="B2864">
        <v>81.8</v>
      </c>
    </row>
    <row r="2865" spans="1:2" x14ac:dyDescent="0.3">
      <c r="A2865" s="8">
        <v>39580</v>
      </c>
      <c r="B2865">
        <v>39.200000000000003</v>
      </c>
    </row>
    <row r="2866" spans="1:2" x14ac:dyDescent="0.3">
      <c r="A2866" s="8">
        <v>39576</v>
      </c>
      <c r="B2866">
        <v>53.3</v>
      </c>
    </row>
    <row r="2867" spans="1:2" x14ac:dyDescent="0.3">
      <c r="A2867" s="8">
        <v>39575</v>
      </c>
      <c r="B2867">
        <v>73</v>
      </c>
    </row>
    <row r="2868" spans="1:2" x14ac:dyDescent="0.3">
      <c r="A2868" s="8">
        <v>39574</v>
      </c>
      <c r="B2868">
        <v>2.2999999999999998</v>
      </c>
    </row>
    <row r="2869" spans="1:2" x14ac:dyDescent="0.3">
      <c r="A2869" s="8">
        <v>39573</v>
      </c>
      <c r="B2869">
        <v>6.9</v>
      </c>
    </row>
    <row r="2870" spans="1:2" x14ac:dyDescent="0.3">
      <c r="A2870" s="8">
        <v>39572</v>
      </c>
      <c r="B2870">
        <v>-55.6</v>
      </c>
    </row>
    <row r="2871" spans="1:2" x14ac:dyDescent="0.3">
      <c r="A2871" s="8">
        <v>39568</v>
      </c>
      <c r="B2871">
        <v>-183.9</v>
      </c>
    </row>
    <row r="2872" spans="1:2" x14ac:dyDescent="0.3">
      <c r="A2872" s="8">
        <v>39567</v>
      </c>
      <c r="B2872">
        <v>-38</v>
      </c>
    </row>
    <row r="2873" spans="1:2" x14ac:dyDescent="0.3">
      <c r="A2873" s="8">
        <v>39566</v>
      </c>
      <c r="B2873">
        <v>92.3</v>
      </c>
    </row>
    <row r="2874" spans="1:2" x14ac:dyDescent="0.3">
      <c r="A2874" s="8">
        <v>39563</v>
      </c>
      <c r="B2874">
        <v>137.1</v>
      </c>
    </row>
    <row r="2875" spans="1:2" x14ac:dyDescent="0.3">
      <c r="A2875" s="8">
        <v>39562</v>
      </c>
      <c r="B2875">
        <v>42.6</v>
      </c>
    </row>
    <row r="2876" spans="1:2" x14ac:dyDescent="0.3">
      <c r="A2876" s="8">
        <v>39561</v>
      </c>
      <c r="B2876">
        <v>28.9</v>
      </c>
    </row>
    <row r="2877" spans="1:2" x14ac:dyDescent="0.3">
      <c r="A2877" s="8">
        <v>39560</v>
      </c>
      <c r="B2877">
        <v>6.1</v>
      </c>
    </row>
    <row r="2878" spans="1:2" x14ac:dyDescent="0.3">
      <c r="A2878" s="8">
        <v>39559</v>
      </c>
      <c r="B2878">
        <v>142.5</v>
      </c>
    </row>
    <row r="2879" spans="1:2" x14ac:dyDescent="0.3">
      <c r="A2879" s="8">
        <v>39556</v>
      </c>
      <c r="B2879">
        <v>22.5</v>
      </c>
    </row>
    <row r="2880" spans="1:2" x14ac:dyDescent="0.3">
      <c r="A2880" s="8">
        <v>39555</v>
      </c>
      <c r="B2880">
        <v>27.9</v>
      </c>
    </row>
    <row r="2881" spans="1:2" x14ac:dyDescent="0.3">
      <c r="A2881" s="8">
        <v>39554</v>
      </c>
      <c r="B2881">
        <v>64</v>
      </c>
    </row>
    <row r="2882" spans="1:2" x14ac:dyDescent="0.3">
      <c r="A2882" s="8">
        <v>39553</v>
      </c>
      <c r="B2882">
        <v>74.2</v>
      </c>
    </row>
    <row r="2883" spans="1:2" x14ac:dyDescent="0.3">
      <c r="A2883" s="8">
        <v>39552</v>
      </c>
      <c r="B2883">
        <v>30.7</v>
      </c>
    </row>
    <row r="2884" spans="1:2" x14ac:dyDescent="0.3">
      <c r="A2884" s="8">
        <v>39549</v>
      </c>
      <c r="B2884">
        <v>53.2</v>
      </c>
    </row>
    <row r="2885" spans="1:2" x14ac:dyDescent="0.3">
      <c r="A2885" s="8">
        <v>39548</v>
      </c>
      <c r="B2885">
        <v>13.8</v>
      </c>
    </row>
    <row r="2886" spans="1:2" x14ac:dyDescent="0.3">
      <c r="A2886" s="8">
        <v>39547</v>
      </c>
      <c r="B2886">
        <v>61.9</v>
      </c>
    </row>
    <row r="2887" spans="1:2" x14ac:dyDescent="0.3">
      <c r="A2887" s="8">
        <v>39546</v>
      </c>
      <c r="B2887">
        <v>38.6</v>
      </c>
    </row>
    <row r="2888" spans="1:2" x14ac:dyDescent="0.3">
      <c r="A2888" s="8">
        <v>39545</v>
      </c>
      <c r="B2888">
        <v>38.6</v>
      </c>
    </row>
    <row r="2889" spans="1:2" x14ac:dyDescent="0.3">
      <c r="A2889" s="8">
        <v>39542</v>
      </c>
      <c r="B2889">
        <v>47.1</v>
      </c>
    </row>
    <row r="2890" spans="1:2" x14ac:dyDescent="0.3">
      <c r="A2890" s="8">
        <v>39541</v>
      </c>
      <c r="B2890">
        <v>6.2</v>
      </c>
    </row>
    <row r="2891" spans="1:2" x14ac:dyDescent="0.3">
      <c r="A2891" s="8">
        <v>39540</v>
      </c>
      <c r="B2891">
        <v>-24.8</v>
      </c>
    </row>
    <row r="2892" spans="1:2" x14ac:dyDescent="0.3">
      <c r="A2892" s="8">
        <v>39539</v>
      </c>
      <c r="B2892">
        <v>-92.4</v>
      </c>
    </row>
    <row r="2893" spans="1:2" x14ac:dyDescent="0.3">
      <c r="A2893" s="8">
        <v>39538</v>
      </c>
      <c r="B2893">
        <v>-53.1</v>
      </c>
    </row>
    <row r="2894" spans="1:2" x14ac:dyDescent="0.3">
      <c r="A2894" s="8">
        <v>39535</v>
      </c>
      <c r="B2894">
        <v>40.5</v>
      </c>
    </row>
    <row r="2895" spans="1:2" x14ac:dyDescent="0.3">
      <c r="A2895" s="8">
        <v>39534</v>
      </c>
      <c r="B2895">
        <v>25.9</v>
      </c>
    </row>
    <row r="2896" spans="1:2" x14ac:dyDescent="0.3">
      <c r="A2896" s="8">
        <v>39533</v>
      </c>
      <c r="B2896">
        <v>30</v>
      </c>
    </row>
    <row r="2897" spans="1:2" x14ac:dyDescent="0.3">
      <c r="A2897" s="8">
        <v>39532</v>
      </c>
      <c r="B2897">
        <v>64.7</v>
      </c>
    </row>
    <row r="2898" spans="1:2" x14ac:dyDescent="0.3">
      <c r="A2898" s="8">
        <v>39531</v>
      </c>
      <c r="B2898">
        <v>20</v>
      </c>
    </row>
    <row r="2899" spans="1:2" x14ac:dyDescent="0.3">
      <c r="A2899" s="8">
        <v>39528</v>
      </c>
      <c r="B2899">
        <v>56.7</v>
      </c>
    </row>
    <row r="2900" spans="1:2" x14ac:dyDescent="0.3">
      <c r="A2900" s="8">
        <v>39527</v>
      </c>
      <c r="B2900">
        <v>7.6</v>
      </c>
    </row>
    <row r="2901" spans="1:2" x14ac:dyDescent="0.3">
      <c r="A2901" s="8">
        <v>39526</v>
      </c>
      <c r="B2901">
        <v>11.2</v>
      </c>
    </row>
    <row r="2902" spans="1:2" x14ac:dyDescent="0.3">
      <c r="A2902" s="8">
        <v>39525</v>
      </c>
      <c r="B2902">
        <v>69.400000000000006</v>
      </c>
    </row>
    <row r="2903" spans="1:2" x14ac:dyDescent="0.3">
      <c r="A2903" s="8">
        <v>39524</v>
      </c>
      <c r="B2903">
        <v>-15.3</v>
      </c>
    </row>
    <row r="2904" spans="1:2" x14ac:dyDescent="0.3">
      <c r="A2904" s="8">
        <v>39521</v>
      </c>
      <c r="B2904">
        <v>11</v>
      </c>
    </row>
    <row r="2905" spans="1:2" x14ac:dyDescent="0.3">
      <c r="A2905" s="8">
        <v>39520</v>
      </c>
      <c r="B2905">
        <v>22.6</v>
      </c>
    </row>
    <row r="2906" spans="1:2" x14ac:dyDescent="0.3">
      <c r="A2906" s="8">
        <v>39519</v>
      </c>
      <c r="B2906">
        <v>61.5</v>
      </c>
    </row>
    <row r="2907" spans="1:2" x14ac:dyDescent="0.3">
      <c r="A2907" s="8">
        <v>39518</v>
      </c>
      <c r="B2907">
        <v>19.7</v>
      </c>
    </row>
    <row r="2908" spans="1:2" x14ac:dyDescent="0.3">
      <c r="A2908" s="8">
        <v>39514</v>
      </c>
      <c r="B2908">
        <v>-14.8</v>
      </c>
    </row>
    <row r="2909" spans="1:2" x14ac:dyDescent="0.3">
      <c r="A2909" s="8">
        <v>39513</v>
      </c>
      <c r="B2909">
        <v>-39.700000000000003</v>
      </c>
    </row>
    <row r="2910" spans="1:2" x14ac:dyDescent="0.3">
      <c r="A2910" s="8">
        <v>39512</v>
      </c>
      <c r="B2910">
        <v>-41.6</v>
      </c>
    </row>
    <row r="2911" spans="1:2" x14ac:dyDescent="0.3">
      <c r="A2911" s="8">
        <v>39511</v>
      </c>
      <c r="B2911">
        <v>-76.2</v>
      </c>
    </row>
    <row r="2912" spans="1:2" x14ac:dyDescent="0.3">
      <c r="A2912" s="8">
        <v>39510</v>
      </c>
      <c r="B2912">
        <v>-176.7</v>
      </c>
    </row>
    <row r="2913" spans="1:2" x14ac:dyDescent="0.3">
      <c r="A2913" s="8">
        <v>39507</v>
      </c>
      <c r="B2913">
        <v>-208.3</v>
      </c>
    </row>
    <row r="2914" spans="1:2" x14ac:dyDescent="0.3">
      <c r="A2914" s="8">
        <v>39506</v>
      </c>
      <c r="B2914">
        <v>-114.3</v>
      </c>
    </row>
    <row r="2915" spans="1:2" x14ac:dyDescent="0.3">
      <c r="A2915" s="8">
        <v>39505</v>
      </c>
      <c r="B2915">
        <v>-83</v>
      </c>
    </row>
    <row r="2916" spans="1:2" x14ac:dyDescent="0.3">
      <c r="A2916" s="8">
        <v>39504</v>
      </c>
      <c r="B2916">
        <v>-45.2</v>
      </c>
    </row>
    <row r="2917" spans="1:2" x14ac:dyDescent="0.3">
      <c r="A2917" s="8">
        <v>39500</v>
      </c>
      <c r="B2917">
        <v>-16.8</v>
      </c>
    </row>
    <row r="2918" spans="1:2" x14ac:dyDescent="0.3">
      <c r="A2918" s="8">
        <v>39499</v>
      </c>
      <c r="B2918">
        <v>-39.799999999999997</v>
      </c>
    </row>
    <row r="2919" spans="1:2" x14ac:dyDescent="0.3">
      <c r="A2919" s="8">
        <v>39498</v>
      </c>
      <c r="B2919">
        <v>-21.7</v>
      </c>
    </row>
    <row r="2920" spans="1:2" x14ac:dyDescent="0.3">
      <c r="A2920" s="8">
        <v>39497</v>
      </c>
      <c r="B2920">
        <v>-42.8</v>
      </c>
    </row>
    <row r="2921" spans="1:2" x14ac:dyDescent="0.3">
      <c r="A2921" s="8">
        <v>39496</v>
      </c>
      <c r="B2921">
        <v>-16.899999999999999</v>
      </c>
    </row>
    <row r="2922" spans="1:2" x14ac:dyDescent="0.3">
      <c r="A2922" s="8">
        <v>39493</v>
      </c>
      <c r="B2922">
        <v>23</v>
      </c>
    </row>
    <row r="2923" spans="1:2" x14ac:dyDescent="0.3">
      <c r="A2923" s="8">
        <v>39492</v>
      </c>
      <c r="B2923">
        <v>30.9</v>
      </c>
    </row>
    <row r="2924" spans="1:2" x14ac:dyDescent="0.3">
      <c r="A2924" s="8">
        <v>39491</v>
      </c>
      <c r="B2924">
        <v>-3.2</v>
      </c>
    </row>
    <row r="2925" spans="1:2" x14ac:dyDescent="0.3">
      <c r="A2925" s="8">
        <v>39490</v>
      </c>
      <c r="B2925">
        <v>27.3</v>
      </c>
    </row>
    <row r="2926" spans="1:2" x14ac:dyDescent="0.3">
      <c r="A2926" s="8">
        <v>39489</v>
      </c>
      <c r="B2926">
        <v>56.4</v>
      </c>
    </row>
    <row r="2927" spans="1:2" x14ac:dyDescent="0.3">
      <c r="A2927" s="8">
        <v>39486</v>
      </c>
      <c r="B2927">
        <v>53.1</v>
      </c>
    </row>
    <row r="2928" spans="1:2" x14ac:dyDescent="0.3">
      <c r="A2928" s="8">
        <v>39485</v>
      </c>
      <c r="B2928">
        <v>55.3</v>
      </c>
    </row>
    <row r="2929" spans="1:2" x14ac:dyDescent="0.3">
      <c r="A2929" s="8">
        <v>39484</v>
      </c>
      <c r="B2929">
        <v>66.099999999999994</v>
      </c>
    </row>
    <row r="2930" spans="1:2" x14ac:dyDescent="0.3">
      <c r="A2930" s="8">
        <v>39483</v>
      </c>
      <c r="B2930">
        <v>59.8</v>
      </c>
    </row>
    <row r="2931" spans="1:2" x14ac:dyDescent="0.3">
      <c r="A2931" s="8">
        <v>39482</v>
      </c>
      <c r="B2931">
        <v>24.8</v>
      </c>
    </row>
    <row r="2932" spans="1:2" x14ac:dyDescent="0.3">
      <c r="A2932" s="8">
        <v>39479</v>
      </c>
      <c r="B2932">
        <v>16</v>
      </c>
    </row>
    <row r="2933" spans="1:2" x14ac:dyDescent="0.3">
      <c r="A2933" s="8">
        <v>39478</v>
      </c>
      <c r="B2933">
        <v>29.9</v>
      </c>
    </row>
    <row r="2934" spans="1:2" x14ac:dyDescent="0.3">
      <c r="A2934" s="8">
        <v>39477</v>
      </c>
      <c r="B2934">
        <v>84.1</v>
      </c>
    </row>
    <row r="2935" spans="1:2" x14ac:dyDescent="0.3">
      <c r="A2935" s="8">
        <v>39476</v>
      </c>
      <c r="B2935">
        <v>56.1</v>
      </c>
    </row>
    <row r="2936" spans="1:2" x14ac:dyDescent="0.3">
      <c r="A2936" s="8">
        <v>39475</v>
      </c>
      <c r="B2936">
        <v>40</v>
      </c>
    </row>
    <row r="2937" spans="1:2" x14ac:dyDescent="0.3">
      <c r="A2937" s="8">
        <v>39472</v>
      </c>
      <c r="B2937">
        <v>145.30000000000001</v>
      </c>
    </row>
    <row r="2938" spans="1:2" x14ac:dyDescent="0.3">
      <c r="A2938" s="8">
        <v>39471</v>
      </c>
      <c r="B2938">
        <v>88.7</v>
      </c>
    </row>
    <row r="2939" spans="1:2" x14ac:dyDescent="0.3">
      <c r="A2939" s="8">
        <v>39470</v>
      </c>
      <c r="B2939">
        <v>126.8</v>
      </c>
    </row>
    <row r="2940" spans="1:2" x14ac:dyDescent="0.3">
      <c r="A2940" s="8">
        <v>39469</v>
      </c>
      <c r="B2940">
        <v>105.1</v>
      </c>
    </row>
    <row r="2941" spans="1:2" x14ac:dyDescent="0.3">
      <c r="A2941" s="8">
        <v>39468</v>
      </c>
      <c r="B2941">
        <v>109.8</v>
      </c>
    </row>
    <row r="2942" spans="1:2" x14ac:dyDescent="0.3">
      <c r="A2942" s="8">
        <v>39465</v>
      </c>
      <c r="B2942">
        <v>111.5</v>
      </c>
    </row>
    <row r="2943" spans="1:2" x14ac:dyDescent="0.3">
      <c r="A2943" s="8">
        <v>39464</v>
      </c>
      <c r="B2943">
        <v>96.7</v>
      </c>
    </row>
    <row r="2944" spans="1:2" x14ac:dyDescent="0.3">
      <c r="A2944" s="8">
        <v>39463</v>
      </c>
      <c r="B2944">
        <v>180.1</v>
      </c>
    </row>
    <row r="2945" spans="1:2" x14ac:dyDescent="0.3">
      <c r="A2945" s="8">
        <v>39462</v>
      </c>
      <c r="B2945">
        <v>77.599999999999994</v>
      </c>
    </row>
    <row r="2946" spans="1:2" x14ac:dyDescent="0.3">
      <c r="A2946" s="8">
        <v>39461</v>
      </c>
      <c r="B2946">
        <v>36.799999999999997</v>
      </c>
    </row>
    <row r="2947" spans="1:2" x14ac:dyDescent="0.3">
      <c r="A2947" s="8">
        <v>39458</v>
      </c>
      <c r="B2947">
        <v>-49.8</v>
      </c>
    </row>
    <row r="2948" spans="1:2" x14ac:dyDescent="0.3">
      <c r="A2948" s="8">
        <v>39457</v>
      </c>
      <c r="B2948">
        <v>-27.5</v>
      </c>
    </row>
    <row r="2949" spans="1:2" x14ac:dyDescent="0.3">
      <c r="A2949" s="8">
        <v>39456</v>
      </c>
      <c r="B2949">
        <v>214.4</v>
      </c>
    </row>
    <row r="2950" spans="1:2" x14ac:dyDescent="0.3">
      <c r="A2950" s="8">
        <v>39445</v>
      </c>
      <c r="B2950">
        <v>23.9</v>
      </c>
    </row>
    <row r="2951" spans="1:2" x14ac:dyDescent="0.3">
      <c r="A2951" s="8">
        <v>39444</v>
      </c>
      <c r="B2951">
        <v>-23.3</v>
      </c>
    </row>
    <row r="2952" spans="1:2" x14ac:dyDescent="0.3">
      <c r="A2952" s="8">
        <v>39443</v>
      </c>
      <c r="B2952">
        <v>-5.4</v>
      </c>
    </row>
    <row r="2953" spans="1:2" x14ac:dyDescent="0.3">
      <c r="A2953" s="8">
        <v>39442</v>
      </c>
      <c r="B2953">
        <v>78.8</v>
      </c>
    </row>
    <row r="2954" spans="1:2" x14ac:dyDescent="0.3">
      <c r="A2954" s="8">
        <v>39441</v>
      </c>
      <c r="B2954">
        <v>-19</v>
      </c>
    </row>
    <row r="2955" spans="1:2" x14ac:dyDescent="0.3">
      <c r="A2955" s="8">
        <v>39440</v>
      </c>
      <c r="B2955">
        <v>66.2</v>
      </c>
    </row>
    <row r="2956" spans="1:2" x14ac:dyDescent="0.3">
      <c r="A2956" s="8">
        <v>39437</v>
      </c>
      <c r="B2956">
        <v>-31.3</v>
      </c>
    </row>
    <row r="2957" spans="1:2" x14ac:dyDescent="0.3">
      <c r="A2957" s="8">
        <v>39436</v>
      </c>
      <c r="B2957">
        <v>12.9</v>
      </c>
    </row>
    <row r="2958" spans="1:2" x14ac:dyDescent="0.3">
      <c r="A2958" s="8">
        <v>39435</v>
      </c>
      <c r="B2958">
        <v>21.5</v>
      </c>
    </row>
    <row r="2959" spans="1:2" x14ac:dyDescent="0.3">
      <c r="A2959" s="8">
        <v>39434</v>
      </c>
      <c r="B2959">
        <v>-10</v>
      </c>
    </row>
    <row r="2960" spans="1:2" x14ac:dyDescent="0.3">
      <c r="A2960" s="8">
        <v>39433</v>
      </c>
      <c r="B2960">
        <v>41.9</v>
      </c>
    </row>
    <row r="2961" spans="1:2" x14ac:dyDescent="0.3">
      <c r="A2961" s="8">
        <v>39430</v>
      </c>
      <c r="B2961">
        <v>32.799999999999997</v>
      </c>
    </row>
    <row r="2962" spans="1:2" x14ac:dyDescent="0.3">
      <c r="A2962" s="8">
        <v>39429</v>
      </c>
      <c r="B2962">
        <v>-0.4</v>
      </c>
    </row>
    <row r="2963" spans="1:2" x14ac:dyDescent="0.3">
      <c r="A2963" s="8">
        <v>39428</v>
      </c>
      <c r="B2963">
        <v>3.2</v>
      </c>
    </row>
    <row r="2964" spans="1:2" x14ac:dyDescent="0.3">
      <c r="A2964" s="8">
        <v>39427</v>
      </c>
      <c r="B2964">
        <v>-19.100000000000001</v>
      </c>
    </row>
    <row r="2965" spans="1:2" x14ac:dyDescent="0.3">
      <c r="A2965" s="8">
        <v>39426</v>
      </c>
      <c r="B2965">
        <v>-40.700000000000003</v>
      </c>
    </row>
    <row r="2966" spans="1:2" x14ac:dyDescent="0.3">
      <c r="A2966" s="8">
        <v>39423</v>
      </c>
      <c r="B2966">
        <v>-27.7</v>
      </c>
    </row>
    <row r="2967" spans="1:2" x14ac:dyDescent="0.3">
      <c r="A2967" s="8">
        <v>39422</v>
      </c>
      <c r="B2967">
        <v>-72.900000000000006</v>
      </c>
    </row>
    <row r="2968" spans="1:2" x14ac:dyDescent="0.3">
      <c r="A2968" s="8">
        <v>39421</v>
      </c>
      <c r="B2968">
        <v>-151.6</v>
      </c>
    </row>
    <row r="2969" spans="1:2" x14ac:dyDescent="0.3">
      <c r="A2969" s="8">
        <v>39420</v>
      </c>
      <c r="B2969">
        <v>-140.69999999999999</v>
      </c>
    </row>
    <row r="2970" spans="1:2" x14ac:dyDescent="0.3">
      <c r="A2970" s="8">
        <v>39419</v>
      </c>
      <c r="B2970">
        <v>-189.1</v>
      </c>
    </row>
    <row r="2971" spans="1:2" x14ac:dyDescent="0.3">
      <c r="A2971" s="8">
        <v>39416</v>
      </c>
      <c r="B2971">
        <v>-257.10000000000002</v>
      </c>
    </row>
    <row r="2972" spans="1:2" x14ac:dyDescent="0.3">
      <c r="A2972" s="8">
        <v>39415</v>
      </c>
      <c r="B2972">
        <v>-275.39999999999998</v>
      </c>
    </row>
    <row r="2973" spans="1:2" x14ac:dyDescent="0.3">
      <c r="A2973" s="8">
        <v>39414</v>
      </c>
      <c r="B2973">
        <v>-178.5</v>
      </c>
    </row>
    <row r="2974" spans="1:2" x14ac:dyDescent="0.3">
      <c r="A2974" s="8">
        <v>39413</v>
      </c>
      <c r="B2974">
        <v>-159.1</v>
      </c>
    </row>
    <row r="2975" spans="1:2" x14ac:dyDescent="0.3">
      <c r="A2975" s="8">
        <v>39412</v>
      </c>
      <c r="B2975">
        <v>-103.8</v>
      </c>
    </row>
    <row r="2976" spans="1:2" x14ac:dyDescent="0.3">
      <c r="A2976" s="8">
        <v>39409</v>
      </c>
      <c r="B2976">
        <v>-76.5</v>
      </c>
    </row>
    <row r="2977" spans="1:2" x14ac:dyDescent="0.3">
      <c r="A2977" s="8">
        <v>39408</v>
      </c>
      <c r="B2977">
        <v>-93.4</v>
      </c>
    </row>
    <row r="2978" spans="1:2" x14ac:dyDescent="0.3">
      <c r="A2978" s="8">
        <v>39407</v>
      </c>
      <c r="B2978">
        <v>-66.7</v>
      </c>
    </row>
    <row r="2979" spans="1:2" x14ac:dyDescent="0.3">
      <c r="A2979" s="8">
        <v>39406</v>
      </c>
      <c r="B2979">
        <v>-69.8</v>
      </c>
    </row>
    <row r="2980" spans="1:2" x14ac:dyDescent="0.3">
      <c r="A2980" s="8">
        <v>39405</v>
      </c>
      <c r="B2980">
        <v>-88.7</v>
      </c>
    </row>
    <row r="2981" spans="1:2" x14ac:dyDescent="0.3">
      <c r="A2981" s="8">
        <v>39402</v>
      </c>
      <c r="B2981">
        <v>-6.2</v>
      </c>
    </row>
    <row r="2982" spans="1:2" x14ac:dyDescent="0.3">
      <c r="A2982" s="8">
        <v>39401</v>
      </c>
      <c r="B2982">
        <v>-50.1</v>
      </c>
    </row>
    <row r="2983" spans="1:2" x14ac:dyDescent="0.3">
      <c r="A2983" s="8">
        <v>39400</v>
      </c>
      <c r="B2983">
        <v>-58.4</v>
      </c>
    </row>
    <row r="2984" spans="1:2" x14ac:dyDescent="0.3">
      <c r="A2984" s="8">
        <v>39399</v>
      </c>
      <c r="B2984">
        <v>-72</v>
      </c>
    </row>
    <row r="2985" spans="1:2" x14ac:dyDescent="0.3">
      <c r="A2985" s="8">
        <v>39398</v>
      </c>
      <c r="B2985">
        <v>-142.80000000000001</v>
      </c>
    </row>
    <row r="2986" spans="1:2" x14ac:dyDescent="0.3">
      <c r="A2986" s="8">
        <v>39395</v>
      </c>
      <c r="B2986">
        <v>-110.4</v>
      </c>
    </row>
    <row r="2987" spans="1:2" x14ac:dyDescent="0.3">
      <c r="A2987" s="8">
        <v>39394</v>
      </c>
      <c r="B2987">
        <v>-139.9</v>
      </c>
    </row>
    <row r="2988" spans="1:2" x14ac:dyDescent="0.3">
      <c r="A2988" s="8">
        <v>39393</v>
      </c>
      <c r="B2988">
        <v>-152.4</v>
      </c>
    </row>
    <row r="2989" spans="1:2" x14ac:dyDescent="0.3">
      <c r="A2989" s="8">
        <v>39392</v>
      </c>
      <c r="B2989">
        <v>-153.19999999999999</v>
      </c>
    </row>
    <row r="2990" spans="1:2" x14ac:dyDescent="0.3">
      <c r="A2990" s="8">
        <v>39388</v>
      </c>
      <c r="B2990">
        <v>-155.6</v>
      </c>
    </row>
    <row r="2991" spans="1:2" x14ac:dyDescent="0.3">
      <c r="A2991" s="8">
        <v>39387</v>
      </c>
      <c r="B2991">
        <v>-181.3</v>
      </c>
    </row>
    <row r="2992" spans="1:2" x14ac:dyDescent="0.3">
      <c r="A2992" s="8">
        <v>39386</v>
      </c>
      <c r="B2992">
        <v>-199.3</v>
      </c>
    </row>
    <row r="2993" spans="1:2" x14ac:dyDescent="0.3">
      <c r="A2993" s="8">
        <v>39385</v>
      </c>
      <c r="B2993">
        <v>-204.3</v>
      </c>
    </row>
    <row r="2994" spans="1:2" x14ac:dyDescent="0.3">
      <c r="A2994" s="8">
        <v>39384</v>
      </c>
      <c r="B2994">
        <v>-145.1</v>
      </c>
    </row>
    <row r="2995" spans="1:2" x14ac:dyDescent="0.3">
      <c r="A2995" s="8">
        <v>39381</v>
      </c>
      <c r="B2995">
        <v>161.1</v>
      </c>
    </row>
    <row r="2996" spans="1:2" x14ac:dyDescent="0.3">
      <c r="A2996" s="8">
        <v>39380</v>
      </c>
      <c r="B2996">
        <v>35.6</v>
      </c>
    </row>
    <row r="2997" spans="1:2" x14ac:dyDescent="0.3">
      <c r="A2997" s="8">
        <v>39379</v>
      </c>
      <c r="B2997">
        <v>28.7</v>
      </c>
    </row>
    <row r="2998" spans="1:2" x14ac:dyDescent="0.3">
      <c r="A2998" s="8">
        <v>39378</v>
      </c>
      <c r="B2998">
        <v>32.4</v>
      </c>
    </row>
    <row r="2999" spans="1:2" x14ac:dyDescent="0.3">
      <c r="A2999" s="8">
        <v>39377</v>
      </c>
      <c r="B2999">
        <v>94.8</v>
      </c>
    </row>
    <row r="3000" spans="1:2" x14ac:dyDescent="0.3">
      <c r="A3000" s="8">
        <v>39374</v>
      </c>
      <c r="B3000">
        <v>55.6</v>
      </c>
    </row>
    <row r="3001" spans="1:2" x14ac:dyDescent="0.3">
      <c r="A3001" s="8">
        <v>39373</v>
      </c>
      <c r="B3001">
        <v>67.5</v>
      </c>
    </row>
    <row r="3002" spans="1:2" x14ac:dyDescent="0.3">
      <c r="A3002" s="8">
        <v>39372</v>
      </c>
      <c r="B3002">
        <v>16.399999999999999</v>
      </c>
    </row>
    <row r="3003" spans="1:2" x14ac:dyDescent="0.3">
      <c r="A3003" s="8">
        <v>39371</v>
      </c>
      <c r="B3003">
        <v>22.4</v>
      </c>
    </row>
    <row r="3004" spans="1:2" x14ac:dyDescent="0.3">
      <c r="A3004" s="8">
        <v>39370</v>
      </c>
      <c r="B3004">
        <v>105.3</v>
      </c>
    </row>
    <row r="3005" spans="1:2" x14ac:dyDescent="0.3">
      <c r="A3005" s="8">
        <v>39367</v>
      </c>
      <c r="B3005">
        <v>34.5</v>
      </c>
    </row>
    <row r="3006" spans="1:2" x14ac:dyDescent="0.3">
      <c r="A3006" s="8">
        <v>39366</v>
      </c>
      <c r="B3006">
        <v>31.8</v>
      </c>
    </row>
    <row r="3007" spans="1:2" x14ac:dyDescent="0.3">
      <c r="A3007" s="8">
        <v>39365</v>
      </c>
      <c r="B3007">
        <v>42.9</v>
      </c>
    </row>
    <row r="3008" spans="1:2" x14ac:dyDescent="0.3">
      <c r="A3008" s="8">
        <v>39364</v>
      </c>
      <c r="B3008">
        <v>87.5</v>
      </c>
    </row>
    <row r="3009" spans="1:2" x14ac:dyDescent="0.3">
      <c r="A3009" s="8">
        <v>39363</v>
      </c>
      <c r="B3009">
        <v>-57.2</v>
      </c>
    </row>
    <row r="3010" spans="1:2" x14ac:dyDescent="0.3">
      <c r="A3010" s="8">
        <v>39360</v>
      </c>
      <c r="B3010">
        <v>-11.9</v>
      </c>
    </row>
    <row r="3011" spans="1:2" x14ac:dyDescent="0.3">
      <c r="A3011" s="8">
        <v>39359</v>
      </c>
      <c r="B3011">
        <v>-67.900000000000006</v>
      </c>
    </row>
    <row r="3012" spans="1:2" x14ac:dyDescent="0.3">
      <c r="A3012" s="8">
        <v>39358</v>
      </c>
      <c r="B3012">
        <v>-58.8</v>
      </c>
    </row>
    <row r="3013" spans="1:2" x14ac:dyDescent="0.3">
      <c r="A3013" s="8">
        <v>39357</v>
      </c>
      <c r="B3013">
        <v>-48.9</v>
      </c>
    </row>
    <row r="3014" spans="1:2" x14ac:dyDescent="0.3">
      <c r="A3014" s="8">
        <v>39356</v>
      </c>
      <c r="B3014">
        <v>-92</v>
      </c>
    </row>
    <row r="3015" spans="1:2" x14ac:dyDescent="0.3">
      <c r="A3015" s="8">
        <v>39353</v>
      </c>
      <c r="B3015">
        <v>-16.7</v>
      </c>
    </row>
    <row r="3016" spans="1:2" x14ac:dyDescent="0.3">
      <c r="A3016" s="8">
        <v>39352</v>
      </c>
      <c r="B3016">
        <v>-57.9</v>
      </c>
    </row>
    <row r="3017" spans="1:2" x14ac:dyDescent="0.3">
      <c r="A3017" s="8">
        <v>39351</v>
      </c>
      <c r="B3017">
        <v>40</v>
      </c>
    </row>
    <row r="3018" spans="1:2" x14ac:dyDescent="0.3">
      <c r="A3018" s="8">
        <v>39350</v>
      </c>
      <c r="B3018">
        <v>18.2</v>
      </c>
    </row>
    <row r="3019" spans="1:2" x14ac:dyDescent="0.3">
      <c r="A3019" s="8">
        <v>39349</v>
      </c>
      <c r="B3019">
        <v>-8.9</v>
      </c>
    </row>
    <row r="3020" spans="1:2" x14ac:dyDescent="0.3">
      <c r="A3020" s="8">
        <v>39346</v>
      </c>
      <c r="B3020">
        <v>52.7</v>
      </c>
    </row>
    <row r="3021" spans="1:2" x14ac:dyDescent="0.3">
      <c r="A3021" s="8">
        <v>39345</v>
      </c>
      <c r="B3021">
        <v>66.7</v>
      </c>
    </row>
    <row r="3022" spans="1:2" x14ac:dyDescent="0.3">
      <c r="A3022" s="8">
        <v>39344</v>
      </c>
      <c r="B3022">
        <v>54.7</v>
      </c>
    </row>
    <row r="3023" spans="1:2" x14ac:dyDescent="0.3">
      <c r="A3023" s="8">
        <v>39343</v>
      </c>
      <c r="B3023">
        <v>97.2</v>
      </c>
    </row>
    <row r="3024" spans="1:2" x14ac:dyDescent="0.3">
      <c r="A3024" s="8">
        <v>39342</v>
      </c>
      <c r="B3024">
        <v>136.5</v>
      </c>
    </row>
    <row r="3025" spans="1:2" x14ac:dyDescent="0.3">
      <c r="A3025" s="8">
        <v>39339</v>
      </c>
      <c r="B3025">
        <v>80.099999999999994</v>
      </c>
    </row>
    <row r="3026" spans="1:2" x14ac:dyDescent="0.3">
      <c r="A3026" s="8">
        <v>39338</v>
      </c>
      <c r="B3026">
        <v>0.4</v>
      </c>
    </row>
    <row r="3027" spans="1:2" x14ac:dyDescent="0.3">
      <c r="A3027" s="8">
        <v>39337</v>
      </c>
      <c r="B3027">
        <v>102.1</v>
      </c>
    </row>
    <row r="3028" spans="1:2" x14ac:dyDescent="0.3">
      <c r="A3028" s="8">
        <v>39336</v>
      </c>
      <c r="B3028">
        <v>56.7</v>
      </c>
    </row>
    <row r="3029" spans="1:2" x14ac:dyDescent="0.3">
      <c r="A3029" s="8">
        <v>39335</v>
      </c>
      <c r="B3029">
        <v>76.5</v>
      </c>
    </row>
    <row r="3030" spans="1:2" x14ac:dyDescent="0.3">
      <c r="A3030" s="8">
        <v>39332</v>
      </c>
      <c r="B3030">
        <v>105.2</v>
      </c>
    </row>
    <row r="3031" spans="1:2" x14ac:dyDescent="0.3">
      <c r="A3031" s="8">
        <v>39331</v>
      </c>
      <c r="B3031">
        <v>71.599999999999994</v>
      </c>
    </row>
    <row r="3032" spans="1:2" x14ac:dyDescent="0.3">
      <c r="A3032" s="8">
        <v>39330</v>
      </c>
      <c r="B3032">
        <v>46.5</v>
      </c>
    </row>
    <row r="3033" spans="1:2" x14ac:dyDescent="0.3">
      <c r="A3033" s="8">
        <v>39329</v>
      </c>
      <c r="B3033">
        <v>40</v>
      </c>
    </row>
    <row r="3034" spans="1:2" x14ac:dyDescent="0.3">
      <c r="A3034" s="8">
        <v>39328</v>
      </c>
      <c r="B3034">
        <v>-83.5</v>
      </c>
    </row>
    <row r="3035" spans="1:2" x14ac:dyDescent="0.3">
      <c r="A3035" s="8">
        <v>39325</v>
      </c>
      <c r="B3035">
        <v>32.9</v>
      </c>
    </row>
    <row r="3036" spans="1:2" x14ac:dyDescent="0.3">
      <c r="A3036" s="8">
        <v>39324</v>
      </c>
      <c r="B3036">
        <v>-236.9</v>
      </c>
    </row>
    <row r="3037" spans="1:2" x14ac:dyDescent="0.3">
      <c r="A3037" s="8">
        <v>39323</v>
      </c>
      <c r="B3037">
        <v>-259.7</v>
      </c>
    </row>
    <row r="3038" spans="1:2" x14ac:dyDescent="0.3">
      <c r="A3038" s="8">
        <v>39322</v>
      </c>
      <c r="B3038">
        <v>-186.4</v>
      </c>
    </row>
    <row r="3039" spans="1:2" x14ac:dyDescent="0.3">
      <c r="A3039" s="8">
        <v>39321</v>
      </c>
      <c r="B3039">
        <v>-204.4</v>
      </c>
    </row>
    <row r="3040" spans="1:2" x14ac:dyDescent="0.3">
      <c r="A3040" s="8">
        <v>39318</v>
      </c>
      <c r="B3040">
        <v>-65</v>
      </c>
    </row>
    <row r="3041" spans="1:2" x14ac:dyDescent="0.3">
      <c r="A3041" s="8">
        <v>39317</v>
      </c>
      <c r="B3041">
        <v>-114.3</v>
      </c>
    </row>
    <row r="3042" spans="1:2" x14ac:dyDescent="0.3">
      <c r="A3042" s="8">
        <v>39316</v>
      </c>
      <c r="B3042">
        <v>-120.3</v>
      </c>
    </row>
    <row r="3043" spans="1:2" x14ac:dyDescent="0.3">
      <c r="A3043" s="8">
        <v>39315</v>
      </c>
      <c r="B3043">
        <v>-49.2</v>
      </c>
    </row>
    <row r="3044" spans="1:2" x14ac:dyDescent="0.3">
      <c r="A3044" s="8">
        <v>39314</v>
      </c>
      <c r="B3044">
        <v>-31.9</v>
      </c>
    </row>
    <row r="3045" spans="1:2" x14ac:dyDescent="0.3">
      <c r="A3045" s="8">
        <v>39311</v>
      </c>
      <c r="B3045">
        <v>5.8</v>
      </c>
    </row>
    <row r="3046" spans="1:2" x14ac:dyDescent="0.3">
      <c r="A3046" s="8">
        <v>39310</v>
      </c>
      <c r="B3046">
        <v>42.1</v>
      </c>
    </row>
    <row r="3047" spans="1:2" x14ac:dyDescent="0.3">
      <c r="A3047" s="8">
        <v>39309</v>
      </c>
      <c r="B3047">
        <v>18.600000000000001</v>
      </c>
    </row>
    <row r="3048" spans="1:2" x14ac:dyDescent="0.3">
      <c r="A3048" s="8">
        <v>39308</v>
      </c>
      <c r="B3048">
        <v>37</v>
      </c>
    </row>
    <row r="3049" spans="1:2" x14ac:dyDescent="0.3">
      <c r="A3049" s="8">
        <v>39307</v>
      </c>
      <c r="B3049">
        <v>7.7</v>
      </c>
    </row>
    <row r="3050" spans="1:2" x14ac:dyDescent="0.3">
      <c r="A3050" s="8">
        <v>39304</v>
      </c>
      <c r="B3050">
        <v>104.3</v>
      </c>
    </row>
    <row r="3051" spans="1:2" x14ac:dyDescent="0.3">
      <c r="A3051" s="8">
        <v>39303</v>
      </c>
      <c r="B3051">
        <v>1.7</v>
      </c>
    </row>
    <row r="3052" spans="1:2" x14ac:dyDescent="0.3">
      <c r="A3052" s="8">
        <v>39302</v>
      </c>
      <c r="B3052">
        <v>49</v>
      </c>
    </row>
    <row r="3053" spans="1:2" x14ac:dyDescent="0.3">
      <c r="A3053" s="8">
        <v>39301</v>
      </c>
      <c r="B3053">
        <v>27</v>
      </c>
    </row>
    <row r="3054" spans="1:2" x14ac:dyDescent="0.3">
      <c r="A3054" s="8">
        <v>39300</v>
      </c>
      <c r="B3054">
        <v>12.7</v>
      </c>
    </row>
    <row r="3055" spans="1:2" x14ac:dyDescent="0.3">
      <c r="A3055" s="8">
        <v>39297</v>
      </c>
      <c r="B3055">
        <v>142.1</v>
      </c>
    </row>
    <row r="3056" spans="1:2" x14ac:dyDescent="0.3">
      <c r="A3056" s="8">
        <v>39296</v>
      </c>
      <c r="B3056">
        <v>9.9</v>
      </c>
    </row>
    <row r="3057" spans="1:2" x14ac:dyDescent="0.3">
      <c r="A3057" s="8">
        <v>39295</v>
      </c>
      <c r="B3057">
        <v>23.5</v>
      </c>
    </row>
    <row r="3058" spans="1:2" x14ac:dyDescent="0.3">
      <c r="A3058" s="8">
        <v>39294</v>
      </c>
      <c r="B3058">
        <v>42.4</v>
      </c>
    </row>
    <row r="3059" spans="1:2" x14ac:dyDescent="0.3">
      <c r="A3059" s="8">
        <v>39293</v>
      </c>
      <c r="B3059">
        <v>43.6</v>
      </c>
    </row>
    <row r="3060" spans="1:2" x14ac:dyDescent="0.3">
      <c r="A3060" s="8">
        <v>39290</v>
      </c>
      <c r="B3060">
        <v>30.8</v>
      </c>
    </row>
    <row r="3061" spans="1:2" x14ac:dyDescent="0.3">
      <c r="A3061" s="8">
        <v>39289</v>
      </c>
      <c r="B3061">
        <v>50.7</v>
      </c>
    </row>
    <row r="3062" spans="1:2" x14ac:dyDescent="0.3">
      <c r="A3062" s="8">
        <v>39288</v>
      </c>
      <c r="B3062">
        <v>111.1</v>
      </c>
    </row>
    <row r="3063" spans="1:2" x14ac:dyDescent="0.3">
      <c r="A3063" s="8">
        <v>39287</v>
      </c>
      <c r="B3063">
        <v>78.099999999999994</v>
      </c>
    </row>
    <row r="3064" spans="1:2" x14ac:dyDescent="0.3">
      <c r="A3064" s="8">
        <v>39286</v>
      </c>
      <c r="B3064">
        <v>81.400000000000006</v>
      </c>
    </row>
    <row r="3065" spans="1:2" x14ac:dyDescent="0.3">
      <c r="A3065" s="8">
        <v>39283</v>
      </c>
      <c r="B3065">
        <v>89.6</v>
      </c>
    </row>
    <row r="3066" spans="1:2" x14ac:dyDescent="0.3">
      <c r="A3066" s="8">
        <v>39282</v>
      </c>
      <c r="B3066">
        <v>38.799999999999997</v>
      </c>
    </row>
    <row r="3067" spans="1:2" x14ac:dyDescent="0.3">
      <c r="A3067" s="8">
        <v>39281</v>
      </c>
      <c r="B3067">
        <v>72.8</v>
      </c>
    </row>
    <row r="3068" spans="1:2" x14ac:dyDescent="0.3">
      <c r="A3068" s="8">
        <v>39280</v>
      </c>
      <c r="B3068">
        <v>54.4</v>
      </c>
    </row>
    <row r="3069" spans="1:2" x14ac:dyDescent="0.3">
      <c r="A3069" s="8">
        <v>39279</v>
      </c>
      <c r="B3069">
        <v>66.900000000000006</v>
      </c>
    </row>
    <row r="3070" spans="1:2" x14ac:dyDescent="0.3">
      <c r="A3070" s="8">
        <v>39276</v>
      </c>
      <c r="B3070">
        <v>101.2</v>
      </c>
    </row>
    <row r="3071" spans="1:2" x14ac:dyDescent="0.3">
      <c r="A3071" s="8">
        <v>39275</v>
      </c>
      <c r="B3071">
        <v>84.3</v>
      </c>
    </row>
    <row r="3072" spans="1:2" x14ac:dyDescent="0.3">
      <c r="A3072" s="8">
        <v>39274</v>
      </c>
      <c r="B3072">
        <v>67.900000000000006</v>
      </c>
    </row>
    <row r="3073" spans="1:2" x14ac:dyDescent="0.3">
      <c r="A3073" s="8">
        <v>39273</v>
      </c>
      <c r="B3073">
        <v>53.6</v>
      </c>
    </row>
    <row r="3074" spans="1:2" x14ac:dyDescent="0.3">
      <c r="A3074" s="8">
        <v>39272</v>
      </c>
      <c r="B3074">
        <v>136.80000000000001</v>
      </c>
    </row>
    <row r="3075" spans="1:2" x14ac:dyDescent="0.3">
      <c r="A3075" s="8">
        <v>39269</v>
      </c>
      <c r="B3075">
        <v>174.1</v>
      </c>
    </row>
    <row r="3076" spans="1:2" x14ac:dyDescent="0.3">
      <c r="A3076" s="8">
        <v>39268</v>
      </c>
      <c r="B3076">
        <v>100.4</v>
      </c>
    </row>
    <row r="3077" spans="1:2" x14ac:dyDescent="0.3">
      <c r="A3077" s="8">
        <v>39267</v>
      </c>
      <c r="B3077">
        <v>33.799999999999997</v>
      </c>
    </row>
    <row r="3078" spans="1:2" x14ac:dyDescent="0.3">
      <c r="A3078" s="8">
        <v>39266</v>
      </c>
      <c r="B3078">
        <v>55.9</v>
      </c>
    </row>
    <row r="3079" spans="1:2" x14ac:dyDescent="0.3">
      <c r="A3079" s="8">
        <v>39265</v>
      </c>
      <c r="B3079">
        <v>44.3</v>
      </c>
    </row>
    <row r="3080" spans="1:2" x14ac:dyDescent="0.3">
      <c r="A3080" s="8">
        <v>39262</v>
      </c>
      <c r="B3080">
        <v>131.4</v>
      </c>
    </row>
    <row r="3081" spans="1:2" x14ac:dyDescent="0.3">
      <c r="A3081" s="8">
        <v>39261</v>
      </c>
      <c r="B3081">
        <v>284.3</v>
      </c>
    </row>
    <row r="3082" spans="1:2" x14ac:dyDescent="0.3">
      <c r="A3082" s="8">
        <v>39260</v>
      </c>
      <c r="B3082">
        <v>416.3</v>
      </c>
    </row>
    <row r="3083" spans="1:2" x14ac:dyDescent="0.3">
      <c r="A3083" s="8">
        <v>39259</v>
      </c>
      <c r="B3083">
        <v>43.5</v>
      </c>
    </row>
    <row r="3084" spans="1:2" x14ac:dyDescent="0.3">
      <c r="A3084" s="8">
        <v>39258</v>
      </c>
      <c r="B3084">
        <v>21.8</v>
      </c>
    </row>
    <row r="3085" spans="1:2" x14ac:dyDescent="0.3">
      <c r="A3085" s="8">
        <v>39255</v>
      </c>
      <c r="B3085">
        <v>147.5</v>
      </c>
    </row>
    <row r="3086" spans="1:2" x14ac:dyDescent="0.3">
      <c r="A3086" s="8">
        <v>39254</v>
      </c>
      <c r="B3086">
        <v>-73.900000000000006</v>
      </c>
    </row>
    <row r="3087" spans="1:2" x14ac:dyDescent="0.3">
      <c r="A3087" s="8">
        <v>39253</v>
      </c>
      <c r="B3087">
        <v>477.5</v>
      </c>
    </row>
    <row r="3088" spans="1:2" x14ac:dyDescent="0.3">
      <c r="A3088" s="8">
        <v>39252</v>
      </c>
      <c r="B3088">
        <v>8.5</v>
      </c>
    </row>
    <row r="3089" spans="1:2" x14ac:dyDescent="0.3">
      <c r="A3089" s="8">
        <v>39251</v>
      </c>
      <c r="B3089">
        <v>55.4</v>
      </c>
    </row>
    <row r="3090" spans="1:2" x14ac:dyDescent="0.3">
      <c r="A3090" s="8">
        <v>39248</v>
      </c>
      <c r="B3090">
        <v>130.9</v>
      </c>
    </row>
    <row r="3091" spans="1:2" x14ac:dyDescent="0.3">
      <c r="A3091" s="8">
        <v>39247</v>
      </c>
      <c r="B3091">
        <v>71.400000000000006</v>
      </c>
    </row>
    <row r="3092" spans="1:2" x14ac:dyDescent="0.3">
      <c r="A3092" s="8">
        <v>39246</v>
      </c>
      <c r="B3092">
        <v>140.5</v>
      </c>
    </row>
    <row r="3093" spans="1:2" x14ac:dyDescent="0.3">
      <c r="A3093" s="8">
        <v>39242</v>
      </c>
      <c r="B3093">
        <v>24.9</v>
      </c>
    </row>
    <row r="3094" spans="1:2" x14ac:dyDescent="0.3">
      <c r="A3094" s="8">
        <v>39241</v>
      </c>
      <c r="B3094">
        <v>124.7</v>
      </c>
    </row>
    <row r="3095" spans="1:2" x14ac:dyDescent="0.3">
      <c r="A3095" s="8">
        <v>39240</v>
      </c>
      <c r="B3095">
        <v>70.3</v>
      </c>
    </row>
    <row r="3096" spans="1:2" x14ac:dyDescent="0.3">
      <c r="A3096" s="8">
        <v>39239</v>
      </c>
      <c r="B3096">
        <v>68.3</v>
      </c>
    </row>
    <row r="3097" spans="1:2" x14ac:dyDescent="0.3">
      <c r="A3097" s="8">
        <v>39238</v>
      </c>
      <c r="B3097">
        <v>25.5</v>
      </c>
    </row>
    <row r="3098" spans="1:2" x14ac:dyDescent="0.3">
      <c r="A3098" s="8">
        <v>39237</v>
      </c>
      <c r="B3098">
        <v>53.2</v>
      </c>
    </row>
    <row r="3099" spans="1:2" x14ac:dyDescent="0.3">
      <c r="A3099" s="8">
        <v>39234</v>
      </c>
      <c r="B3099">
        <v>0.5</v>
      </c>
    </row>
    <row r="3100" spans="1:2" x14ac:dyDescent="0.3">
      <c r="A3100" s="8">
        <v>39233</v>
      </c>
      <c r="B3100">
        <v>82.2</v>
      </c>
    </row>
    <row r="3101" spans="1:2" x14ac:dyDescent="0.3">
      <c r="A3101" s="8">
        <v>39232</v>
      </c>
      <c r="B3101">
        <v>68.900000000000006</v>
      </c>
    </row>
    <row r="3102" spans="1:2" x14ac:dyDescent="0.3">
      <c r="A3102" s="8">
        <v>39231</v>
      </c>
      <c r="B3102">
        <v>47.8</v>
      </c>
    </row>
    <row r="3103" spans="1:2" x14ac:dyDescent="0.3">
      <c r="A3103" s="8">
        <v>39230</v>
      </c>
      <c r="B3103">
        <v>177.7</v>
      </c>
    </row>
    <row r="3104" spans="1:2" x14ac:dyDescent="0.3">
      <c r="A3104" s="8">
        <v>39227</v>
      </c>
      <c r="B3104">
        <v>9.5</v>
      </c>
    </row>
    <row r="3105" spans="1:2" x14ac:dyDescent="0.3">
      <c r="A3105" s="8">
        <v>39226</v>
      </c>
      <c r="B3105">
        <v>242.8</v>
      </c>
    </row>
    <row r="3106" spans="1:2" x14ac:dyDescent="0.3">
      <c r="A3106" s="8">
        <v>39225</v>
      </c>
      <c r="B3106">
        <v>5.4</v>
      </c>
    </row>
    <row r="3107" spans="1:2" x14ac:dyDescent="0.3">
      <c r="A3107" s="8">
        <v>39224</v>
      </c>
      <c r="B3107">
        <v>33.9</v>
      </c>
    </row>
    <row r="3108" spans="1:2" x14ac:dyDescent="0.3">
      <c r="A3108" s="8">
        <v>39223</v>
      </c>
      <c r="B3108">
        <v>91.5</v>
      </c>
    </row>
    <row r="3109" spans="1:2" x14ac:dyDescent="0.3">
      <c r="A3109" s="8">
        <v>39220</v>
      </c>
      <c r="B3109">
        <v>140.1</v>
      </c>
    </row>
    <row r="3110" spans="1:2" x14ac:dyDescent="0.3">
      <c r="A3110" s="8">
        <v>39219</v>
      </c>
      <c r="B3110">
        <v>141.69999999999999</v>
      </c>
    </row>
    <row r="3111" spans="1:2" x14ac:dyDescent="0.3">
      <c r="A3111" s="8">
        <v>39218</v>
      </c>
      <c r="B3111">
        <v>117.2</v>
      </c>
    </row>
    <row r="3112" spans="1:2" x14ac:dyDescent="0.3">
      <c r="A3112" s="8">
        <v>39217</v>
      </c>
      <c r="B3112">
        <v>35.9</v>
      </c>
    </row>
    <row r="3113" spans="1:2" x14ac:dyDescent="0.3">
      <c r="A3113" s="8">
        <v>39216</v>
      </c>
      <c r="B3113">
        <v>116.9</v>
      </c>
    </row>
    <row r="3114" spans="1:2" x14ac:dyDescent="0.3">
      <c r="A3114" s="8">
        <v>39213</v>
      </c>
      <c r="B3114">
        <v>3.3</v>
      </c>
    </row>
    <row r="3115" spans="1:2" x14ac:dyDescent="0.3">
      <c r="A3115" s="8">
        <v>39212</v>
      </c>
      <c r="B3115">
        <v>97.4</v>
      </c>
    </row>
    <row r="3116" spans="1:2" x14ac:dyDescent="0.3">
      <c r="A3116" s="8">
        <v>39210</v>
      </c>
      <c r="B3116">
        <v>12</v>
      </c>
    </row>
    <row r="3117" spans="1:2" x14ac:dyDescent="0.3">
      <c r="A3117" s="8">
        <v>39209</v>
      </c>
      <c r="B3117">
        <v>135.69999999999999</v>
      </c>
    </row>
    <row r="3118" spans="1:2" x14ac:dyDescent="0.3">
      <c r="A3118" s="8">
        <v>39206</v>
      </c>
      <c r="B3118">
        <v>-3.5</v>
      </c>
    </row>
    <row r="3119" spans="1:2" x14ac:dyDescent="0.3">
      <c r="A3119" s="8">
        <v>39205</v>
      </c>
      <c r="B3119">
        <v>148</v>
      </c>
    </row>
    <row r="3120" spans="1:2" x14ac:dyDescent="0.3">
      <c r="A3120" s="8">
        <v>39204</v>
      </c>
      <c r="B3120">
        <v>106.4</v>
      </c>
    </row>
    <row r="3121" spans="1:2" x14ac:dyDescent="0.3">
      <c r="A3121" s="8">
        <v>39200</v>
      </c>
      <c r="B3121">
        <v>84.7</v>
      </c>
    </row>
    <row r="3122" spans="1:2" x14ac:dyDescent="0.3">
      <c r="A3122" s="8">
        <v>39199</v>
      </c>
      <c r="B3122">
        <v>289.8</v>
      </c>
    </row>
    <row r="3123" spans="1:2" x14ac:dyDescent="0.3">
      <c r="A3123" s="8">
        <v>39198</v>
      </c>
      <c r="B3123">
        <v>137.5</v>
      </c>
    </row>
    <row r="3124" spans="1:2" x14ac:dyDescent="0.3">
      <c r="A3124" s="8">
        <v>39197</v>
      </c>
      <c r="B3124">
        <v>86.6</v>
      </c>
    </row>
    <row r="3125" spans="1:2" x14ac:dyDescent="0.3">
      <c r="A3125" s="8">
        <v>39196</v>
      </c>
      <c r="B3125">
        <v>152.6</v>
      </c>
    </row>
    <row r="3126" spans="1:2" x14ac:dyDescent="0.3">
      <c r="A3126" s="8">
        <v>39195</v>
      </c>
      <c r="B3126">
        <v>211.3</v>
      </c>
    </row>
    <row r="3127" spans="1:2" x14ac:dyDescent="0.3">
      <c r="A3127" s="8">
        <v>39192</v>
      </c>
      <c r="B3127">
        <v>247.2</v>
      </c>
    </row>
    <row r="3128" spans="1:2" x14ac:dyDescent="0.3">
      <c r="A3128" s="8">
        <v>39191</v>
      </c>
      <c r="B3128">
        <v>24.7</v>
      </c>
    </row>
    <row r="3129" spans="1:2" x14ac:dyDescent="0.3">
      <c r="A3129" s="8">
        <v>39190</v>
      </c>
      <c r="B3129">
        <v>87</v>
      </c>
    </row>
    <row r="3130" spans="1:2" x14ac:dyDescent="0.3">
      <c r="A3130" s="8">
        <v>39189</v>
      </c>
      <c r="B3130">
        <v>58.9</v>
      </c>
    </row>
    <row r="3131" spans="1:2" x14ac:dyDescent="0.3">
      <c r="A3131" s="8">
        <v>39188</v>
      </c>
      <c r="B3131">
        <v>188.5</v>
      </c>
    </row>
    <row r="3132" spans="1:2" x14ac:dyDescent="0.3">
      <c r="A3132" s="8">
        <v>39185</v>
      </c>
      <c r="B3132">
        <v>370</v>
      </c>
    </row>
    <row r="3133" spans="1:2" x14ac:dyDescent="0.3">
      <c r="A3133" s="8">
        <v>39184</v>
      </c>
      <c r="B3133">
        <v>20.3</v>
      </c>
    </row>
    <row r="3134" spans="1:2" x14ac:dyDescent="0.3">
      <c r="A3134" s="8">
        <v>39183</v>
      </c>
      <c r="B3134">
        <v>75.3</v>
      </c>
    </row>
    <row r="3135" spans="1:2" x14ac:dyDescent="0.3">
      <c r="A3135" s="8">
        <v>39182</v>
      </c>
      <c r="B3135">
        <v>34.700000000000003</v>
      </c>
    </row>
    <row r="3136" spans="1:2" x14ac:dyDescent="0.3">
      <c r="A3136" s="8">
        <v>39181</v>
      </c>
      <c r="B3136">
        <v>173.4</v>
      </c>
    </row>
    <row r="3137" spans="1:2" x14ac:dyDescent="0.3">
      <c r="A3137" s="8">
        <v>39178</v>
      </c>
      <c r="B3137">
        <v>216.4</v>
      </c>
    </row>
    <row r="3138" spans="1:2" x14ac:dyDescent="0.3">
      <c r="A3138" s="8">
        <v>39177</v>
      </c>
      <c r="B3138">
        <v>150.9</v>
      </c>
    </row>
    <row r="3139" spans="1:2" x14ac:dyDescent="0.3">
      <c r="A3139" s="8">
        <v>39176</v>
      </c>
      <c r="B3139">
        <v>2.6</v>
      </c>
    </row>
    <row r="3140" spans="1:2" x14ac:dyDescent="0.3">
      <c r="A3140" s="8">
        <v>39175</v>
      </c>
      <c r="B3140">
        <v>1.9</v>
      </c>
    </row>
    <row r="3141" spans="1:2" x14ac:dyDescent="0.3">
      <c r="A3141" s="8">
        <v>39174</v>
      </c>
      <c r="B3141">
        <v>72.2</v>
      </c>
    </row>
    <row r="3142" spans="1:2" x14ac:dyDescent="0.3">
      <c r="A3142" s="8">
        <v>39171</v>
      </c>
      <c r="B3142">
        <v>-87.8</v>
      </c>
    </row>
    <row r="3143" spans="1:2" x14ac:dyDescent="0.3">
      <c r="A3143" s="8">
        <v>39170</v>
      </c>
      <c r="B3143">
        <v>63.6</v>
      </c>
    </row>
    <row r="3144" spans="1:2" x14ac:dyDescent="0.3">
      <c r="A3144" s="8">
        <v>39169</v>
      </c>
      <c r="B3144">
        <v>28.2</v>
      </c>
    </row>
    <row r="3145" spans="1:2" x14ac:dyDescent="0.3">
      <c r="A3145" s="8">
        <v>39168</v>
      </c>
      <c r="B3145">
        <v>38</v>
      </c>
    </row>
    <row r="3146" spans="1:2" x14ac:dyDescent="0.3">
      <c r="A3146" s="8">
        <v>39167</v>
      </c>
      <c r="B3146">
        <v>60.9</v>
      </c>
    </row>
    <row r="3147" spans="1:2" x14ac:dyDescent="0.3">
      <c r="A3147" s="8">
        <v>39164</v>
      </c>
      <c r="B3147">
        <v>32</v>
      </c>
    </row>
    <row r="3148" spans="1:2" x14ac:dyDescent="0.3">
      <c r="A3148" s="8">
        <v>39163</v>
      </c>
      <c r="B3148">
        <v>21.7</v>
      </c>
    </row>
    <row r="3149" spans="1:2" x14ac:dyDescent="0.3">
      <c r="A3149" s="8">
        <v>39162</v>
      </c>
      <c r="B3149">
        <v>111.5</v>
      </c>
    </row>
    <row r="3150" spans="1:2" x14ac:dyDescent="0.3">
      <c r="A3150" s="8">
        <v>39161</v>
      </c>
      <c r="B3150">
        <v>58.8</v>
      </c>
    </row>
    <row r="3151" spans="1:2" x14ac:dyDescent="0.3">
      <c r="A3151" s="8">
        <v>39160</v>
      </c>
      <c r="B3151">
        <v>6.1</v>
      </c>
    </row>
    <row r="3152" spans="1:2" x14ac:dyDescent="0.3">
      <c r="A3152" s="8">
        <v>39157</v>
      </c>
      <c r="B3152">
        <v>3.2</v>
      </c>
    </row>
    <row r="3153" spans="1:2" x14ac:dyDescent="0.3">
      <c r="A3153" s="8">
        <v>39156</v>
      </c>
      <c r="B3153">
        <v>98.1</v>
      </c>
    </row>
    <row r="3154" spans="1:2" x14ac:dyDescent="0.3">
      <c r="A3154" s="8">
        <v>39155</v>
      </c>
      <c r="B3154">
        <v>-3.1</v>
      </c>
    </row>
    <row r="3155" spans="1:2" x14ac:dyDescent="0.3">
      <c r="A3155" s="8">
        <v>39154</v>
      </c>
      <c r="B3155">
        <v>13.3</v>
      </c>
    </row>
    <row r="3156" spans="1:2" x14ac:dyDescent="0.3">
      <c r="A3156" s="8">
        <v>39153</v>
      </c>
      <c r="B3156">
        <v>24.5</v>
      </c>
    </row>
    <row r="3157" spans="1:2" x14ac:dyDescent="0.3">
      <c r="A3157" s="8">
        <v>39150</v>
      </c>
      <c r="B3157">
        <v>-3.2</v>
      </c>
    </row>
    <row r="3158" spans="1:2" x14ac:dyDescent="0.3">
      <c r="A3158" s="8">
        <v>39148</v>
      </c>
      <c r="B3158">
        <v>37.9</v>
      </c>
    </row>
    <row r="3159" spans="1:2" x14ac:dyDescent="0.3">
      <c r="A3159" s="8">
        <v>39147</v>
      </c>
      <c r="B3159">
        <v>-17.2</v>
      </c>
    </row>
    <row r="3160" spans="1:2" x14ac:dyDescent="0.3">
      <c r="A3160" s="8">
        <v>39146</v>
      </c>
      <c r="B3160">
        <v>24</v>
      </c>
    </row>
    <row r="3161" spans="1:2" x14ac:dyDescent="0.3">
      <c r="A3161" s="8">
        <v>39143</v>
      </c>
      <c r="B3161">
        <v>-37.5</v>
      </c>
    </row>
    <row r="3162" spans="1:2" x14ac:dyDescent="0.3">
      <c r="A3162" s="8">
        <v>39142</v>
      </c>
      <c r="B3162">
        <v>-4.5</v>
      </c>
    </row>
    <row r="3163" spans="1:2" x14ac:dyDescent="0.3">
      <c r="A3163" s="8">
        <v>39141</v>
      </c>
      <c r="B3163">
        <v>-6.2</v>
      </c>
    </row>
    <row r="3164" spans="1:2" x14ac:dyDescent="0.3">
      <c r="A3164" s="8">
        <v>39140</v>
      </c>
      <c r="B3164">
        <v>3.8</v>
      </c>
    </row>
    <row r="3165" spans="1:2" x14ac:dyDescent="0.3">
      <c r="A3165" s="8">
        <v>39139</v>
      </c>
      <c r="B3165">
        <v>50.5</v>
      </c>
    </row>
    <row r="3166" spans="1:2" x14ac:dyDescent="0.3">
      <c r="A3166" s="8">
        <v>39135</v>
      </c>
      <c r="B3166">
        <v>26.6</v>
      </c>
    </row>
    <row r="3167" spans="1:2" x14ac:dyDescent="0.3">
      <c r="A3167" s="8">
        <v>39134</v>
      </c>
      <c r="B3167">
        <v>23.9</v>
      </c>
    </row>
    <row r="3168" spans="1:2" x14ac:dyDescent="0.3">
      <c r="A3168" s="8">
        <v>39133</v>
      </c>
      <c r="B3168">
        <v>56.9</v>
      </c>
    </row>
    <row r="3169" spans="1:2" x14ac:dyDescent="0.3">
      <c r="A3169" s="8">
        <v>39132</v>
      </c>
      <c r="B3169">
        <v>20</v>
      </c>
    </row>
    <row r="3170" spans="1:2" x14ac:dyDescent="0.3">
      <c r="A3170" s="8">
        <v>39129</v>
      </c>
      <c r="B3170">
        <v>59</v>
      </c>
    </row>
    <row r="3171" spans="1:2" x14ac:dyDescent="0.3">
      <c r="A3171" s="8">
        <v>39128</v>
      </c>
      <c r="B3171">
        <v>37</v>
      </c>
    </row>
    <row r="3172" spans="1:2" x14ac:dyDescent="0.3">
      <c r="A3172" s="8">
        <v>39127</v>
      </c>
      <c r="B3172">
        <v>45.5</v>
      </c>
    </row>
    <row r="3173" spans="1:2" x14ac:dyDescent="0.3">
      <c r="A3173" s="8">
        <v>39126</v>
      </c>
      <c r="B3173">
        <v>39.6</v>
      </c>
    </row>
    <row r="3174" spans="1:2" x14ac:dyDescent="0.3">
      <c r="A3174" s="8">
        <v>39125</v>
      </c>
      <c r="B3174">
        <v>67.599999999999994</v>
      </c>
    </row>
    <row r="3175" spans="1:2" x14ac:dyDescent="0.3">
      <c r="A3175" s="8">
        <v>39122</v>
      </c>
      <c r="B3175">
        <v>45.3</v>
      </c>
    </row>
    <row r="3176" spans="1:2" x14ac:dyDescent="0.3">
      <c r="A3176" s="8">
        <v>39121</v>
      </c>
      <c r="B3176">
        <v>6.4</v>
      </c>
    </row>
    <row r="3177" spans="1:2" x14ac:dyDescent="0.3">
      <c r="A3177" s="8">
        <v>39120</v>
      </c>
      <c r="B3177">
        <v>21.6</v>
      </c>
    </row>
    <row r="3178" spans="1:2" x14ac:dyDescent="0.3">
      <c r="A3178" s="8">
        <v>39119</v>
      </c>
      <c r="B3178">
        <v>49</v>
      </c>
    </row>
    <row r="3179" spans="1:2" x14ac:dyDescent="0.3">
      <c r="A3179" s="8">
        <v>39118</v>
      </c>
      <c r="B3179">
        <v>76.8</v>
      </c>
    </row>
    <row r="3180" spans="1:2" x14ac:dyDescent="0.3">
      <c r="A3180" s="8">
        <v>39115</v>
      </c>
      <c r="B3180">
        <v>3.3</v>
      </c>
    </row>
    <row r="3181" spans="1:2" x14ac:dyDescent="0.3">
      <c r="A3181" s="8">
        <v>39114</v>
      </c>
      <c r="B3181">
        <v>-8.1999999999999993</v>
      </c>
    </row>
    <row r="3182" spans="1:2" x14ac:dyDescent="0.3">
      <c r="A3182" s="8">
        <v>39113</v>
      </c>
      <c r="B3182">
        <v>9.3000000000000007</v>
      </c>
    </row>
    <row r="3183" spans="1:2" x14ac:dyDescent="0.3">
      <c r="A3183" s="8">
        <v>39112</v>
      </c>
      <c r="B3183">
        <v>9.6999999999999993</v>
      </c>
    </row>
    <row r="3184" spans="1:2" x14ac:dyDescent="0.3">
      <c r="A3184" s="8">
        <v>39111</v>
      </c>
      <c r="B3184">
        <v>14.5</v>
      </c>
    </row>
    <row r="3185" spans="1:2" x14ac:dyDescent="0.3">
      <c r="A3185" s="8">
        <v>39108</v>
      </c>
      <c r="B3185">
        <v>18.3</v>
      </c>
    </row>
    <row r="3186" spans="1:2" x14ac:dyDescent="0.3">
      <c r="A3186" s="8">
        <v>39107</v>
      </c>
      <c r="B3186">
        <v>71.2</v>
      </c>
    </row>
    <row r="3187" spans="1:2" x14ac:dyDescent="0.3">
      <c r="A3187" s="8">
        <v>39106</v>
      </c>
      <c r="B3187">
        <v>28</v>
      </c>
    </row>
    <row r="3188" spans="1:2" x14ac:dyDescent="0.3">
      <c r="A3188" s="8">
        <v>39105</v>
      </c>
      <c r="B3188">
        <v>95.1</v>
      </c>
    </row>
    <row r="3189" spans="1:2" x14ac:dyDescent="0.3">
      <c r="A3189" s="8">
        <v>39104</v>
      </c>
      <c r="B3189">
        <v>61.7</v>
      </c>
    </row>
    <row r="3190" spans="1:2" x14ac:dyDescent="0.3">
      <c r="A3190" s="8">
        <v>39101</v>
      </c>
      <c r="B3190">
        <v>-34.200000000000003</v>
      </c>
    </row>
    <row r="3191" spans="1:2" x14ac:dyDescent="0.3">
      <c r="A3191" s="8">
        <v>39100</v>
      </c>
      <c r="B3191">
        <v>50.5</v>
      </c>
    </row>
    <row r="3192" spans="1:2" x14ac:dyDescent="0.3">
      <c r="A3192" s="8">
        <v>39099</v>
      </c>
      <c r="B3192">
        <v>55.2</v>
      </c>
    </row>
    <row r="3193" spans="1:2" x14ac:dyDescent="0.3">
      <c r="A3193" s="8">
        <v>39098</v>
      </c>
      <c r="B3193">
        <v>145</v>
      </c>
    </row>
    <row r="3194" spans="1:2" x14ac:dyDescent="0.3">
      <c r="A3194" s="8">
        <v>39097</v>
      </c>
      <c r="B3194">
        <v>16.600000000000001</v>
      </c>
    </row>
    <row r="3195" spans="1:2" x14ac:dyDescent="0.3">
      <c r="A3195" s="8">
        <v>39094</v>
      </c>
      <c r="B3195">
        <v>-23</v>
      </c>
    </row>
    <row r="3196" spans="1:2" x14ac:dyDescent="0.3">
      <c r="A3196" s="8">
        <v>39093</v>
      </c>
      <c r="B3196">
        <v>-6.8</v>
      </c>
    </row>
    <row r="3197" spans="1:2" x14ac:dyDescent="0.3">
      <c r="A3197" s="8">
        <v>39092</v>
      </c>
      <c r="B3197">
        <v>1.7</v>
      </c>
    </row>
    <row r="3198" spans="1:2" x14ac:dyDescent="0.3">
      <c r="A3198" s="8">
        <v>39091</v>
      </c>
      <c r="B3198">
        <v>60.4</v>
      </c>
    </row>
    <row r="3199" spans="1:2" x14ac:dyDescent="0.3">
      <c r="A3199" s="8">
        <v>39080</v>
      </c>
      <c r="B3199">
        <v>31.6</v>
      </c>
    </row>
    <row r="3200" spans="1:2" x14ac:dyDescent="0.3">
      <c r="A3200" s="8">
        <v>39079</v>
      </c>
      <c r="B3200">
        <v>-23.2</v>
      </c>
    </row>
    <row r="3201" spans="1:2" x14ac:dyDescent="0.3">
      <c r="A3201" s="8">
        <v>39078</v>
      </c>
      <c r="B3201">
        <v>-33.799999999999997</v>
      </c>
    </row>
    <row r="3202" spans="1:2" x14ac:dyDescent="0.3">
      <c r="A3202" s="8">
        <v>39077</v>
      </c>
      <c r="B3202">
        <v>5.2</v>
      </c>
    </row>
    <row r="3203" spans="1:2" x14ac:dyDescent="0.3">
      <c r="A3203" s="8">
        <v>39076</v>
      </c>
      <c r="B3203">
        <v>-3.6</v>
      </c>
    </row>
    <row r="3204" spans="1:2" x14ac:dyDescent="0.3">
      <c r="A3204" s="8">
        <v>39073</v>
      </c>
      <c r="B3204">
        <v>33.4</v>
      </c>
    </row>
    <row r="3205" spans="1:2" x14ac:dyDescent="0.3">
      <c r="A3205" s="8">
        <v>39072</v>
      </c>
      <c r="B3205">
        <v>26.1</v>
      </c>
    </row>
    <row r="3206" spans="1:2" x14ac:dyDescent="0.3">
      <c r="A3206" s="8">
        <v>39071</v>
      </c>
      <c r="B3206">
        <v>17.100000000000001</v>
      </c>
    </row>
    <row r="3207" spans="1:2" x14ac:dyDescent="0.3">
      <c r="A3207" s="8">
        <v>39070</v>
      </c>
      <c r="B3207">
        <v>5.6</v>
      </c>
    </row>
    <row r="3208" spans="1:2" x14ac:dyDescent="0.3">
      <c r="A3208" s="8">
        <v>39069</v>
      </c>
      <c r="B3208">
        <v>21.1</v>
      </c>
    </row>
    <row r="3209" spans="1:2" x14ac:dyDescent="0.3">
      <c r="A3209" s="8">
        <v>39066</v>
      </c>
      <c r="B3209">
        <v>100.4</v>
      </c>
    </row>
    <row r="3210" spans="1:2" x14ac:dyDescent="0.3">
      <c r="A3210" s="8">
        <v>39065</v>
      </c>
      <c r="B3210">
        <v>-3.5</v>
      </c>
    </row>
    <row r="3211" spans="1:2" x14ac:dyDescent="0.3">
      <c r="A3211" s="8">
        <v>39064</v>
      </c>
      <c r="B3211">
        <v>-17.5</v>
      </c>
    </row>
    <row r="3212" spans="1:2" x14ac:dyDescent="0.3">
      <c r="A3212" s="8">
        <v>39063</v>
      </c>
      <c r="B3212">
        <v>39.799999999999997</v>
      </c>
    </row>
    <row r="3213" spans="1:2" x14ac:dyDescent="0.3">
      <c r="A3213" s="8">
        <v>39062</v>
      </c>
      <c r="B3213">
        <v>1.9</v>
      </c>
    </row>
    <row r="3214" spans="1:2" x14ac:dyDescent="0.3">
      <c r="A3214" s="8">
        <v>39059</v>
      </c>
      <c r="B3214">
        <v>-1.7</v>
      </c>
    </row>
    <row r="3215" spans="1:2" x14ac:dyDescent="0.3">
      <c r="A3215" s="8">
        <v>39058</v>
      </c>
      <c r="B3215">
        <v>59.5</v>
      </c>
    </row>
    <row r="3216" spans="1:2" x14ac:dyDescent="0.3">
      <c r="A3216" s="8">
        <v>39057</v>
      </c>
      <c r="B3216">
        <v>-32.5</v>
      </c>
    </row>
    <row r="3217" spans="1:2" x14ac:dyDescent="0.3">
      <c r="A3217" s="8">
        <v>39056</v>
      </c>
      <c r="B3217">
        <v>-0.1</v>
      </c>
    </row>
    <row r="3218" spans="1:2" x14ac:dyDescent="0.3">
      <c r="A3218" s="8">
        <v>39055</v>
      </c>
      <c r="B3218">
        <v>-14.8</v>
      </c>
    </row>
    <row r="3219" spans="1:2" x14ac:dyDescent="0.3">
      <c r="A3219" s="8">
        <v>39052</v>
      </c>
      <c r="B3219">
        <v>-49.8</v>
      </c>
    </row>
    <row r="3220" spans="1:2" x14ac:dyDescent="0.3">
      <c r="A3220" s="8">
        <v>39051</v>
      </c>
      <c r="B3220">
        <v>-70.3</v>
      </c>
    </row>
    <row r="3221" spans="1:2" x14ac:dyDescent="0.3">
      <c r="A3221" s="8">
        <v>39050</v>
      </c>
      <c r="B3221">
        <v>-91.5</v>
      </c>
    </row>
    <row r="3222" spans="1:2" x14ac:dyDescent="0.3">
      <c r="A3222" s="8">
        <v>39049</v>
      </c>
      <c r="B3222">
        <v>-23.3</v>
      </c>
    </row>
    <row r="3223" spans="1:2" x14ac:dyDescent="0.3">
      <c r="A3223" s="8">
        <v>39048</v>
      </c>
      <c r="B3223">
        <v>-1.1000000000000001</v>
      </c>
    </row>
    <row r="3224" spans="1:2" x14ac:dyDescent="0.3">
      <c r="A3224" s="8">
        <v>39045</v>
      </c>
      <c r="B3224">
        <v>1.3</v>
      </c>
    </row>
    <row r="3225" spans="1:2" x14ac:dyDescent="0.3">
      <c r="A3225" s="8">
        <v>39044</v>
      </c>
      <c r="B3225">
        <v>-5.6</v>
      </c>
    </row>
    <row r="3226" spans="1:2" x14ac:dyDescent="0.3">
      <c r="A3226" s="8">
        <v>39043</v>
      </c>
      <c r="B3226">
        <v>-9.5</v>
      </c>
    </row>
    <row r="3227" spans="1:2" x14ac:dyDescent="0.3">
      <c r="A3227" s="8">
        <v>39042</v>
      </c>
      <c r="B3227">
        <v>-15.9</v>
      </c>
    </row>
    <row r="3228" spans="1:2" x14ac:dyDescent="0.3">
      <c r="A3228" s="8">
        <v>39041</v>
      </c>
      <c r="B3228">
        <v>21.4</v>
      </c>
    </row>
    <row r="3229" spans="1:2" x14ac:dyDescent="0.3">
      <c r="A3229" s="8">
        <v>39038</v>
      </c>
      <c r="B3229">
        <v>-19.600000000000001</v>
      </c>
    </row>
    <row r="3230" spans="1:2" x14ac:dyDescent="0.3">
      <c r="A3230" s="8">
        <v>39037</v>
      </c>
      <c r="B3230">
        <v>-16.5</v>
      </c>
    </row>
    <row r="3231" spans="1:2" x14ac:dyDescent="0.3">
      <c r="A3231" s="8">
        <v>39036</v>
      </c>
      <c r="B3231">
        <v>7.7</v>
      </c>
    </row>
    <row r="3232" spans="1:2" x14ac:dyDescent="0.3">
      <c r="A3232" s="8">
        <v>39035</v>
      </c>
      <c r="B3232">
        <v>-7.6</v>
      </c>
    </row>
    <row r="3233" spans="1:2" x14ac:dyDescent="0.3">
      <c r="A3233" s="8">
        <v>39034</v>
      </c>
      <c r="B3233">
        <v>-7.8</v>
      </c>
    </row>
    <row r="3234" spans="1:2" x14ac:dyDescent="0.3">
      <c r="A3234" s="8">
        <v>39031</v>
      </c>
      <c r="B3234">
        <v>-19.100000000000001</v>
      </c>
    </row>
    <row r="3235" spans="1:2" x14ac:dyDescent="0.3">
      <c r="A3235" s="8">
        <v>39030</v>
      </c>
      <c r="B3235">
        <v>-3.8</v>
      </c>
    </row>
    <row r="3236" spans="1:2" x14ac:dyDescent="0.3">
      <c r="A3236" s="8">
        <v>39029</v>
      </c>
      <c r="B3236">
        <v>13.5</v>
      </c>
    </row>
    <row r="3237" spans="1:2" x14ac:dyDescent="0.3">
      <c r="A3237" s="8">
        <v>39028</v>
      </c>
      <c r="B3237">
        <v>-26.4</v>
      </c>
    </row>
    <row r="3238" spans="1:2" x14ac:dyDescent="0.3">
      <c r="A3238" s="8">
        <v>39024</v>
      </c>
      <c r="B3238">
        <v>-37.4</v>
      </c>
    </row>
    <row r="3239" spans="1:2" x14ac:dyDescent="0.3">
      <c r="A3239" s="8">
        <v>39023</v>
      </c>
      <c r="B3239">
        <v>-42.4</v>
      </c>
    </row>
    <row r="3240" spans="1:2" x14ac:dyDescent="0.3">
      <c r="A3240" s="8">
        <v>39022</v>
      </c>
      <c r="B3240">
        <v>-93.4</v>
      </c>
    </row>
    <row r="3241" spans="1:2" x14ac:dyDescent="0.3">
      <c r="A3241" s="8">
        <v>39021</v>
      </c>
      <c r="B3241">
        <v>-72.2</v>
      </c>
    </row>
    <row r="3242" spans="1:2" x14ac:dyDescent="0.3">
      <c r="A3242" s="8">
        <v>39020</v>
      </c>
      <c r="B3242">
        <v>-53.5</v>
      </c>
    </row>
    <row r="3243" spans="1:2" x14ac:dyDescent="0.3">
      <c r="A3243" s="8">
        <v>39017</v>
      </c>
      <c r="B3243">
        <v>-33.700000000000003</v>
      </c>
    </row>
    <row r="3244" spans="1:2" x14ac:dyDescent="0.3">
      <c r="A3244" s="8">
        <v>39016</v>
      </c>
      <c r="B3244">
        <v>-16.5</v>
      </c>
    </row>
    <row r="3245" spans="1:2" x14ac:dyDescent="0.3">
      <c r="A3245" s="8">
        <v>39015</v>
      </c>
      <c r="B3245">
        <v>21.2</v>
      </c>
    </row>
    <row r="3246" spans="1:2" x14ac:dyDescent="0.3">
      <c r="A3246" s="8">
        <v>39014</v>
      </c>
      <c r="B3246">
        <v>44.4</v>
      </c>
    </row>
    <row r="3247" spans="1:2" x14ac:dyDescent="0.3">
      <c r="A3247" s="8">
        <v>39013</v>
      </c>
      <c r="B3247">
        <v>6.4</v>
      </c>
    </row>
    <row r="3248" spans="1:2" x14ac:dyDescent="0.3">
      <c r="A3248" s="8">
        <v>39010</v>
      </c>
      <c r="B3248">
        <v>40.1</v>
      </c>
    </row>
    <row r="3249" spans="1:2" x14ac:dyDescent="0.3">
      <c r="A3249" s="8">
        <v>39009</v>
      </c>
      <c r="B3249">
        <v>3.2</v>
      </c>
    </row>
    <row r="3250" spans="1:2" x14ac:dyDescent="0.3">
      <c r="A3250" s="8">
        <v>39008</v>
      </c>
      <c r="B3250">
        <v>25.6</v>
      </c>
    </row>
    <row r="3251" spans="1:2" x14ac:dyDescent="0.3">
      <c r="A3251" s="8">
        <v>39007</v>
      </c>
      <c r="B3251">
        <v>66.7</v>
      </c>
    </row>
    <row r="3252" spans="1:2" x14ac:dyDescent="0.3">
      <c r="A3252" s="8">
        <v>39006</v>
      </c>
      <c r="B3252">
        <v>54.8</v>
      </c>
    </row>
    <row r="3253" spans="1:2" x14ac:dyDescent="0.3">
      <c r="A3253" s="8">
        <v>39003</v>
      </c>
      <c r="B3253">
        <v>13</v>
      </c>
    </row>
    <row r="3254" spans="1:2" x14ac:dyDescent="0.3">
      <c r="A3254" s="8">
        <v>39002</v>
      </c>
      <c r="B3254">
        <v>26.2</v>
      </c>
    </row>
    <row r="3255" spans="1:2" x14ac:dyDescent="0.3">
      <c r="A3255" s="8">
        <v>39001</v>
      </c>
      <c r="B3255">
        <v>6.3</v>
      </c>
    </row>
    <row r="3256" spans="1:2" x14ac:dyDescent="0.3">
      <c r="A3256" s="8">
        <v>39000</v>
      </c>
      <c r="B3256">
        <v>57</v>
      </c>
    </row>
    <row r="3257" spans="1:2" x14ac:dyDescent="0.3">
      <c r="A3257" s="8">
        <v>38999</v>
      </c>
      <c r="B3257">
        <v>81.099999999999994</v>
      </c>
    </row>
    <row r="3258" spans="1:2" x14ac:dyDescent="0.3">
      <c r="A3258" s="8">
        <v>38996</v>
      </c>
      <c r="B3258">
        <v>6.2</v>
      </c>
    </row>
    <row r="3259" spans="1:2" x14ac:dyDescent="0.3">
      <c r="A3259" s="8">
        <v>38995</v>
      </c>
      <c r="B3259">
        <v>24.9</v>
      </c>
    </row>
    <row r="3260" spans="1:2" x14ac:dyDescent="0.3">
      <c r="A3260" s="8">
        <v>38994</v>
      </c>
      <c r="B3260">
        <v>2.4</v>
      </c>
    </row>
    <row r="3261" spans="1:2" x14ac:dyDescent="0.3">
      <c r="A3261" s="8">
        <v>38993</v>
      </c>
      <c r="B3261">
        <v>6.8</v>
      </c>
    </row>
    <row r="3262" spans="1:2" x14ac:dyDescent="0.3">
      <c r="A3262" s="8">
        <v>38992</v>
      </c>
      <c r="B3262">
        <v>47.7</v>
      </c>
    </row>
    <row r="3263" spans="1:2" x14ac:dyDescent="0.3">
      <c r="A3263" s="8">
        <v>38989</v>
      </c>
      <c r="B3263">
        <v>44.1</v>
      </c>
    </row>
    <row r="3264" spans="1:2" x14ac:dyDescent="0.3">
      <c r="A3264" s="8">
        <v>38988</v>
      </c>
      <c r="B3264">
        <v>46.5</v>
      </c>
    </row>
    <row r="3265" spans="1:2" x14ac:dyDescent="0.3">
      <c r="A3265" s="8">
        <v>38987</v>
      </c>
      <c r="B3265">
        <v>16.399999999999999</v>
      </c>
    </row>
    <row r="3266" spans="1:2" x14ac:dyDescent="0.3">
      <c r="A3266" s="8">
        <v>38986</v>
      </c>
      <c r="B3266">
        <v>61.7</v>
      </c>
    </row>
    <row r="3267" spans="1:2" x14ac:dyDescent="0.3">
      <c r="A3267" s="8">
        <v>38985</v>
      </c>
      <c r="B3267">
        <v>54.4</v>
      </c>
    </row>
    <row r="3268" spans="1:2" x14ac:dyDescent="0.3">
      <c r="A3268" s="8">
        <v>38982</v>
      </c>
      <c r="B3268">
        <v>24.7</v>
      </c>
    </row>
    <row r="3269" spans="1:2" x14ac:dyDescent="0.3">
      <c r="A3269" s="8">
        <v>38981</v>
      </c>
      <c r="B3269">
        <v>10.7</v>
      </c>
    </row>
    <row r="3270" spans="1:2" x14ac:dyDescent="0.3">
      <c r="A3270" s="8">
        <v>38980</v>
      </c>
      <c r="B3270">
        <v>59.2</v>
      </c>
    </row>
    <row r="3271" spans="1:2" x14ac:dyDescent="0.3">
      <c r="A3271" s="8">
        <v>38979</v>
      </c>
      <c r="B3271">
        <v>33.700000000000003</v>
      </c>
    </row>
    <row r="3272" spans="1:2" x14ac:dyDescent="0.3">
      <c r="A3272" s="8">
        <v>38978</v>
      </c>
      <c r="B3272">
        <v>55.8</v>
      </c>
    </row>
    <row r="3273" spans="1:2" x14ac:dyDescent="0.3">
      <c r="A3273" s="8">
        <v>38975</v>
      </c>
      <c r="B3273">
        <v>112.5</v>
      </c>
    </row>
    <row r="3274" spans="1:2" x14ac:dyDescent="0.3">
      <c r="A3274" s="8">
        <v>38974</v>
      </c>
      <c r="B3274">
        <v>10.1</v>
      </c>
    </row>
    <row r="3275" spans="1:2" x14ac:dyDescent="0.3">
      <c r="A3275" s="8">
        <v>38973</v>
      </c>
      <c r="B3275">
        <v>57.5</v>
      </c>
    </row>
    <row r="3276" spans="1:2" x14ac:dyDescent="0.3">
      <c r="A3276" s="8">
        <v>38972</v>
      </c>
      <c r="B3276">
        <v>42.6</v>
      </c>
    </row>
    <row r="3277" spans="1:2" x14ac:dyDescent="0.3">
      <c r="A3277" s="8">
        <v>38971</v>
      </c>
      <c r="B3277">
        <v>54.1</v>
      </c>
    </row>
    <row r="3278" spans="1:2" x14ac:dyDescent="0.3">
      <c r="A3278" s="8">
        <v>38968</v>
      </c>
      <c r="B3278">
        <v>65.8</v>
      </c>
    </row>
    <row r="3279" spans="1:2" x14ac:dyDescent="0.3">
      <c r="A3279" s="8">
        <v>38967</v>
      </c>
      <c r="B3279">
        <v>7</v>
      </c>
    </row>
    <row r="3280" spans="1:2" x14ac:dyDescent="0.3">
      <c r="A3280" s="8">
        <v>38966</v>
      </c>
      <c r="B3280">
        <v>59.7</v>
      </c>
    </row>
    <row r="3281" spans="1:2" x14ac:dyDescent="0.3">
      <c r="A3281" s="8">
        <v>38965</v>
      </c>
      <c r="B3281">
        <v>54.3</v>
      </c>
    </row>
    <row r="3282" spans="1:2" x14ac:dyDescent="0.3">
      <c r="A3282" s="8">
        <v>38964</v>
      </c>
      <c r="B3282">
        <v>29.6</v>
      </c>
    </row>
    <row r="3283" spans="1:2" x14ac:dyDescent="0.3">
      <c r="A3283" s="8">
        <v>38961</v>
      </c>
      <c r="B3283">
        <v>-11.8</v>
      </c>
    </row>
    <row r="3284" spans="1:2" x14ac:dyDescent="0.3">
      <c r="A3284" s="8">
        <v>38960</v>
      </c>
      <c r="B3284">
        <v>11.3</v>
      </c>
    </row>
    <row r="3285" spans="1:2" x14ac:dyDescent="0.3">
      <c r="A3285" s="8">
        <v>38959</v>
      </c>
      <c r="B3285">
        <v>29.4</v>
      </c>
    </row>
    <row r="3286" spans="1:2" x14ac:dyDescent="0.3">
      <c r="A3286" s="8">
        <v>38958</v>
      </c>
      <c r="B3286">
        <v>43.8</v>
      </c>
    </row>
    <row r="3287" spans="1:2" x14ac:dyDescent="0.3">
      <c r="A3287" s="8">
        <v>38957</v>
      </c>
      <c r="B3287">
        <v>111.8</v>
      </c>
    </row>
    <row r="3288" spans="1:2" x14ac:dyDescent="0.3">
      <c r="A3288" s="8">
        <v>38954</v>
      </c>
      <c r="B3288">
        <v>122.4</v>
      </c>
    </row>
    <row r="3289" spans="1:2" x14ac:dyDescent="0.3">
      <c r="A3289" s="8">
        <v>38953</v>
      </c>
      <c r="B3289">
        <v>-26.8</v>
      </c>
    </row>
    <row r="3290" spans="1:2" x14ac:dyDescent="0.3">
      <c r="A3290" s="8">
        <v>38952</v>
      </c>
      <c r="B3290">
        <v>97.9</v>
      </c>
    </row>
    <row r="3291" spans="1:2" x14ac:dyDescent="0.3">
      <c r="A3291" s="8">
        <v>38951</v>
      </c>
      <c r="B3291">
        <v>28.3</v>
      </c>
    </row>
    <row r="3292" spans="1:2" x14ac:dyDescent="0.3">
      <c r="A3292" s="8">
        <v>38950</v>
      </c>
      <c r="B3292">
        <v>125.9</v>
      </c>
    </row>
    <row r="3293" spans="1:2" x14ac:dyDescent="0.3">
      <c r="A3293" s="8">
        <v>38947</v>
      </c>
      <c r="B3293">
        <v>65.2</v>
      </c>
    </row>
    <row r="3294" spans="1:2" x14ac:dyDescent="0.3">
      <c r="A3294" s="8">
        <v>38946</v>
      </c>
      <c r="B3294">
        <v>6.9</v>
      </c>
    </row>
    <row r="3295" spans="1:2" x14ac:dyDescent="0.3">
      <c r="A3295" s="8">
        <v>38945</v>
      </c>
      <c r="B3295">
        <v>26.6</v>
      </c>
    </row>
    <row r="3296" spans="1:2" x14ac:dyDescent="0.3">
      <c r="A3296" s="8">
        <v>38944</v>
      </c>
      <c r="B3296">
        <v>61.2</v>
      </c>
    </row>
    <row r="3297" spans="1:2" x14ac:dyDescent="0.3">
      <c r="A3297" s="8">
        <v>38943</v>
      </c>
      <c r="B3297">
        <v>60.2</v>
      </c>
    </row>
    <row r="3298" spans="1:2" x14ac:dyDescent="0.3">
      <c r="A3298" s="8">
        <v>38940</v>
      </c>
      <c r="B3298">
        <v>156.4</v>
      </c>
    </row>
    <row r="3299" spans="1:2" x14ac:dyDescent="0.3">
      <c r="A3299" s="8">
        <v>38939</v>
      </c>
      <c r="B3299">
        <v>23.8</v>
      </c>
    </row>
    <row r="3300" spans="1:2" x14ac:dyDescent="0.3">
      <c r="A3300" s="8">
        <v>38938</v>
      </c>
      <c r="B3300">
        <v>34.700000000000003</v>
      </c>
    </row>
    <row r="3301" spans="1:2" x14ac:dyDescent="0.3">
      <c r="A3301" s="8">
        <v>38937</v>
      </c>
      <c r="B3301">
        <v>73.5</v>
      </c>
    </row>
    <row r="3302" spans="1:2" x14ac:dyDescent="0.3">
      <c r="A3302" s="8">
        <v>38936</v>
      </c>
      <c r="B3302">
        <v>20.8</v>
      </c>
    </row>
    <row r="3303" spans="1:2" x14ac:dyDescent="0.3">
      <c r="A3303" s="8">
        <v>38933</v>
      </c>
      <c r="B3303">
        <v>10.199999999999999</v>
      </c>
    </row>
    <row r="3304" spans="1:2" x14ac:dyDescent="0.3">
      <c r="A3304" s="8">
        <v>38932</v>
      </c>
      <c r="B3304">
        <v>14.5</v>
      </c>
    </row>
    <row r="3305" spans="1:2" x14ac:dyDescent="0.3">
      <c r="A3305" s="8">
        <v>38931</v>
      </c>
      <c r="B3305">
        <v>0</v>
      </c>
    </row>
    <row r="3306" spans="1:2" x14ac:dyDescent="0.3">
      <c r="A3306" s="8">
        <v>38930</v>
      </c>
      <c r="B3306">
        <v>12.4</v>
      </c>
    </row>
    <row r="3307" spans="1:2" x14ac:dyDescent="0.3">
      <c r="A3307" s="8">
        <v>38929</v>
      </c>
      <c r="B3307">
        <v>27.8</v>
      </c>
    </row>
    <row r="3308" spans="1:2" x14ac:dyDescent="0.3">
      <c r="A3308" s="8">
        <v>38926</v>
      </c>
      <c r="B3308">
        <v>63.9</v>
      </c>
    </row>
    <row r="3309" spans="1:2" x14ac:dyDescent="0.3">
      <c r="A3309" s="8">
        <v>38925</v>
      </c>
      <c r="B3309">
        <v>40.4</v>
      </c>
    </row>
    <row r="3310" spans="1:2" x14ac:dyDescent="0.3">
      <c r="A3310" s="8">
        <v>38924</v>
      </c>
      <c r="B3310">
        <v>14.4</v>
      </c>
    </row>
    <row r="3311" spans="1:2" x14ac:dyDescent="0.3">
      <c r="A3311" s="8">
        <v>38923</v>
      </c>
      <c r="B3311">
        <v>68.900000000000006</v>
      </c>
    </row>
    <row r="3312" spans="1:2" x14ac:dyDescent="0.3">
      <c r="A3312" s="8">
        <v>38922</v>
      </c>
      <c r="B3312">
        <v>41.4</v>
      </c>
    </row>
    <row r="3313" spans="1:2" x14ac:dyDescent="0.3">
      <c r="A3313" s="8">
        <v>38919</v>
      </c>
      <c r="B3313">
        <v>38</v>
      </c>
    </row>
    <row r="3314" spans="1:2" x14ac:dyDescent="0.3">
      <c r="A3314" s="8">
        <v>38918</v>
      </c>
      <c r="B3314">
        <v>16.600000000000001</v>
      </c>
    </row>
    <row r="3315" spans="1:2" x14ac:dyDescent="0.3">
      <c r="A3315" s="8">
        <v>38917</v>
      </c>
      <c r="B3315">
        <v>102.6</v>
      </c>
    </row>
    <row r="3316" spans="1:2" x14ac:dyDescent="0.3">
      <c r="A3316" s="8">
        <v>38916</v>
      </c>
      <c r="B3316">
        <v>38.6</v>
      </c>
    </row>
    <row r="3317" spans="1:2" x14ac:dyDescent="0.3">
      <c r="A3317" s="8">
        <v>38915</v>
      </c>
      <c r="B3317">
        <v>74.5</v>
      </c>
    </row>
    <row r="3318" spans="1:2" x14ac:dyDescent="0.3">
      <c r="A3318" s="8">
        <v>38912</v>
      </c>
      <c r="B3318">
        <v>60.1</v>
      </c>
    </row>
    <row r="3319" spans="1:2" x14ac:dyDescent="0.3">
      <c r="A3319" s="8">
        <v>38911</v>
      </c>
      <c r="B3319">
        <v>20.9</v>
      </c>
    </row>
    <row r="3320" spans="1:2" x14ac:dyDescent="0.3">
      <c r="A3320" s="8">
        <v>38910</v>
      </c>
      <c r="B3320">
        <v>-15.6</v>
      </c>
    </row>
    <row r="3321" spans="1:2" x14ac:dyDescent="0.3">
      <c r="A3321" s="8">
        <v>38909</v>
      </c>
      <c r="B3321">
        <v>3</v>
      </c>
    </row>
    <row r="3322" spans="1:2" x14ac:dyDescent="0.3">
      <c r="A3322" s="8">
        <v>38908</v>
      </c>
      <c r="B3322">
        <v>73.8</v>
      </c>
    </row>
    <row r="3323" spans="1:2" x14ac:dyDescent="0.3">
      <c r="A3323" s="8">
        <v>38905</v>
      </c>
      <c r="B3323">
        <v>-5.9</v>
      </c>
    </row>
    <row r="3324" spans="1:2" x14ac:dyDescent="0.3">
      <c r="A3324" s="8">
        <v>38904</v>
      </c>
      <c r="B3324">
        <v>-50.4</v>
      </c>
    </row>
    <row r="3325" spans="1:2" x14ac:dyDescent="0.3">
      <c r="A3325" s="8">
        <v>38903</v>
      </c>
      <c r="B3325">
        <v>13.1</v>
      </c>
    </row>
    <row r="3326" spans="1:2" x14ac:dyDescent="0.3">
      <c r="A3326" s="8">
        <v>38902</v>
      </c>
      <c r="B3326">
        <v>-11.1</v>
      </c>
    </row>
    <row r="3327" spans="1:2" x14ac:dyDescent="0.3">
      <c r="A3327" s="8">
        <v>38901</v>
      </c>
      <c r="B3327">
        <v>4.3</v>
      </c>
    </row>
    <row r="3328" spans="1:2" x14ac:dyDescent="0.3">
      <c r="A3328" s="8">
        <v>38898</v>
      </c>
      <c r="B3328">
        <v>25.1</v>
      </c>
    </row>
    <row r="3329" spans="1:2" x14ac:dyDescent="0.3">
      <c r="A3329" s="8">
        <v>38897</v>
      </c>
      <c r="B3329">
        <v>25.6</v>
      </c>
    </row>
    <row r="3330" spans="1:2" x14ac:dyDescent="0.3">
      <c r="A3330" s="8">
        <v>38896</v>
      </c>
      <c r="B3330">
        <v>41.6</v>
      </c>
    </row>
    <row r="3331" spans="1:2" x14ac:dyDescent="0.3">
      <c r="A3331" s="8">
        <v>38895</v>
      </c>
      <c r="B3331">
        <v>-0.3</v>
      </c>
    </row>
    <row r="3332" spans="1:2" x14ac:dyDescent="0.3">
      <c r="A3332" s="8">
        <v>38894</v>
      </c>
      <c r="B3332">
        <v>36.9</v>
      </c>
    </row>
    <row r="3333" spans="1:2" x14ac:dyDescent="0.3">
      <c r="A3333" s="8">
        <v>38891</v>
      </c>
      <c r="B3333">
        <v>3</v>
      </c>
    </row>
    <row r="3334" spans="1:2" x14ac:dyDescent="0.3">
      <c r="A3334" s="8">
        <v>38890</v>
      </c>
      <c r="B3334">
        <v>5.2</v>
      </c>
    </row>
    <row r="3335" spans="1:2" x14ac:dyDescent="0.3">
      <c r="A3335" s="8">
        <v>38889</v>
      </c>
      <c r="B3335">
        <v>38.1</v>
      </c>
    </row>
    <row r="3336" spans="1:2" x14ac:dyDescent="0.3">
      <c r="A3336" s="8">
        <v>38888</v>
      </c>
      <c r="B3336">
        <v>60.1</v>
      </c>
    </row>
    <row r="3337" spans="1:2" x14ac:dyDescent="0.3">
      <c r="A3337" s="8">
        <v>38887</v>
      </c>
      <c r="B3337">
        <v>6.5</v>
      </c>
    </row>
    <row r="3338" spans="1:2" x14ac:dyDescent="0.3">
      <c r="A3338" s="8">
        <v>38884</v>
      </c>
      <c r="B3338">
        <v>17.3</v>
      </c>
    </row>
    <row r="3339" spans="1:2" x14ac:dyDescent="0.3">
      <c r="A3339" s="8">
        <v>38883</v>
      </c>
      <c r="B3339">
        <v>103.2</v>
      </c>
    </row>
    <row r="3340" spans="1:2" x14ac:dyDescent="0.3">
      <c r="A3340" s="8">
        <v>38882</v>
      </c>
      <c r="B3340">
        <v>8.6</v>
      </c>
    </row>
    <row r="3341" spans="1:2" x14ac:dyDescent="0.3">
      <c r="A3341" s="8">
        <v>38881</v>
      </c>
      <c r="B3341">
        <v>107.3</v>
      </c>
    </row>
    <row r="3342" spans="1:2" x14ac:dyDescent="0.3">
      <c r="A3342" s="8">
        <v>38877</v>
      </c>
      <c r="B3342">
        <v>24.3</v>
      </c>
    </row>
    <row r="3343" spans="1:2" x14ac:dyDescent="0.3">
      <c r="A3343" s="8">
        <v>38876</v>
      </c>
      <c r="B3343">
        <v>34.799999999999997</v>
      </c>
    </row>
    <row r="3344" spans="1:2" x14ac:dyDescent="0.3">
      <c r="A3344" s="8">
        <v>38875</v>
      </c>
      <c r="B3344">
        <v>45.1</v>
      </c>
    </row>
    <row r="3345" spans="1:2" x14ac:dyDescent="0.3">
      <c r="A3345" s="8">
        <v>38874</v>
      </c>
      <c r="B3345">
        <v>18.600000000000001</v>
      </c>
    </row>
    <row r="3346" spans="1:2" x14ac:dyDescent="0.3">
      <c r="A3346" s="8">
        <v>38873</v>
      </c>
      <c r="B3346">
        <v>24</v>
      </c>
    </row>
    <row r="3347" spans="1:2" x14ac:dyDescent="0.3">
      <c r="A3347" s="8">
        <v>38870</v>
      </c>
      <c r="B3347">
        <v>-6.9</v>
      </c>
    </row>
    <row r="3348" spans="1:2" x14ac:dyDescent="0.3">
      <c r="A3348" s="8">
        <v>38869</v>
      </c>
      <c r="B3348">
        <v>25.9</v>
      </c>
    </row>
    <row r="3349" spans="1:2" x14ac:dyDescent="0.3">
      <c r="A3349" s="8">
        <v>38868</v>
      </c>
      <c r="B3349">
        <v>26.1</v>
      </c>
    </row>
    <row r="3350" spans="1:2" x14ac:dyDescent="0.3">
      <c r="A3350" s="8">
        <v>38867</v>
      </c>
      <c r="B3350">
        <v>78.3</v>
      </c>
    </row>
    <row r="3351" spans="1:2" x14ac:dyDescent="0.3">
      <c r="A3351" s="8">
        <v>38866</v>
      </c>
      <c r="B3351">
        <v>33.4</v>
      </c>
    </row>
    <row r="3352" spans="1:2" x14ac:dyDescent="0.3">
      <c r="A3352" s="8">
        <v>38863</v>
      </c>
      <c r="B3352">
        <v>123.5</v>
      </c>
    </row>
    <row r="3353" spans="1:2" x14ac:dyDescent="0.3">
      <c r="A3353" s="8">
        <v>38862</v>
      </c>
      <c r="B3353">
        <v>75.099999999999994</v>
      </c>
    </row>
    <row r="3354" spans="1:2" x14ac:dyDescent="0.3">
      <c r="A3354" s="8">
        <v>38861</v>
      </c>
      <c r="B3354">
        <v>32.5</v>
      </c>
    </row>
    <row r="3355" spans="1:2" x14ac:dyDescent="0.3">
      <c r="A3355" s="8">
        <v>38860</v>
      </c>
      <c r="B3355">
        <v>10.5</v>
      </c>
    </row>
    <row r="3356" spans="1:2" x14ac:dyDescent="0.3">
      <c r="A3356" s="8">
        <v>38859</v>
      </c>
      <c r="B3356">
        <v>68.5</v>
      </c>
    </row>
    <row r="3357" spans="1:2" x14ac:dyDescent="0.3">
      <c r="A3357" s="8">
        <v>38856</v>
      </c>
      <c r="B3357">
        <v>23.9</v>
      </c>
    </row>
    <row r="3358" spans="1:2" x14ac:dyDescent="0.3">
      <c r="A3358" s="8">
        <v>38855</v>
      </c>
      <c r="B3358">
        <v>35.799999999999997</v>
      </c>
    </row>
    <row r="3359" spans="1:2" x14ac:dyDescent="0.3">
      <c r="A3359" s="8">
        <v>38854</v>
      </c>
      <c r="B3359">
        <v>86.3</v>
      </c>
    </row>
    <row r="3360" spans="1:2" x14ac:dyDescent="0.3">
      <c r="A3360" s="8">
        <v>38853</v>
      </c>
      <c r="B3360">
        <v>2.1</v>
      </c>
    </row>
    <row r="3361" spans="1:2" x14ac:dyDescent="0.3">
      <c r="A3361" s="8">
        <v>38852</v>
      </c>
      <c r="B3361">
        <v>33.700000000000003</v>
      </c>
    </row>
    <row r="3362" spans="1:2" x14ac:dyDescent="0.3">
      <c r="A3362" s="8">
        <v>38849</v>
      </c>
      <c r="B3362">
        <v>57.1</v>
      </c>
    </row>
    <row r="3363" spans="1:2" x14ac:dyDescent="0.3">
      <c r="A3363" s="8">
        <v>38848</v>
      </c>
      <c r="B3363">
        <v>48.5</v>
      </c>
    </row>
    <row r="3364" spans="1:2" x14ac:dyDescent="0.3">
      <c r="A3364" s="8">
        <v>38847</v>
      </c>
      <c r="B3364">
        <v>121.5</v>
      </c>
    </row>
    <row r="3365" spans="1:2" x14ac:dyDescent="0.3">
      <c r="A3365" s="8">
        <v>38843</v>
      </c>
      <c r="B3365">
        <v>6.1</v>
      </c>
    </row>
    <row r="3366" spans="1:2" x14ac:dyDescent="0.3">
      <c r="A3366" s="8">
        <v>38842</v>
      </c>
      <c r="B3366">
        <v>17.899999999999999</v>
      </c>
    </row>
    <row r="3367" spans="1:2" x14ac:dyDescent="0.3">
      <c r="A3367" s="8">
        <v>38841</v>
      </c>
      <c r="B3367">
        <v>-1.2</v>
      </c>
    </row>
    <row r="3368" spans="1:2" x14ac:dyDescent="0.3">
      <c r="A3368" s="8">
        <v>38840</v>
      </c>
      <c r="B3368">
        <v>7.6</v>
      </c>
    </row>
    <row r="3369" spans="1:2" x14ac:dyDescent="0.3">
      <c r="A3369" s="8">
        <v>38839</v>
      </c>
      <c r="B3369">
        <v>24.6</v>
      </c>
    </row>
    <row r="3370" spans="1:2" x14ac:dyDescent="0.3">
      <c r="A3370" s="8">
        <v>38835</v>
      </c>
      <c r="B3370">
        <v>67.2</v>
      </c>
    </row>
    <row r="3371" spans="1:2" x14ac:dyDescent="0.3">
      <c r="A3371" s="8">
        <v>38834</v>
      </c>
      <c r="B3371">
        <v>10.5</v>
      </c>
    </row>
    <row r="3372" spans="1:2" x14ac:dyDescent="0.3">
      <c r="A3372" s="8">
        <v>38833</v>
      </c>
      <c r="B3372">
        <v>47.4</v>
      </c>
    </row>
    <row r="3373" spans="1:2" x14ac:dyDescent="0.3">
      <c r="A3373" s="8">
        <v>38832</v>
      </c>
      <c r="B3373">
        <v>59</v>
      </c>
    </row>
    <row r="3374" spans="1:2" x14ac:dyDescent="0.3">
      <c r="A3374" s="8">
        <v>38831</v>
      </c>
      <c r="B3374">
        <v>62.2</v>
      </c>
    </row>
    <row r="3375" spans="1:2" x14ac:dyDescent="0.3">
      <c r="A3375" s="8">
        <v>38828</v>
      </c>
      <c r="B3375">
        <v>22.3</v>
      </c>
    </row>
    <row r="3376" spans="1:2" x14ac:dyDescent="0.3">
      <c r="A3376" s="8">
        <v>38827</v>
      </c>
      <c r="B3376">
        <v>37.5</v>
      </c>
    </row>
    <row r="3377" spans="1:2" x14ac:dyDescent="0.3">
      <c r="A3377" s="8">
        <v>38826</v>
      </c>
      <c r="B3377">
        <v>5.9</v>
      </c>
    </row>
    <row r="3378" spans="1:2" x14ac:dyDescent="0.3">
      <c r="A3378" s="8">
        <v>38825</v>
      </c>
      <c r="B3378">
        <v>15.4</v>
      </c>
    </row>
    <row r="3379" spans="1:2" x14ac:dyDescent="0.3">
      <c r="A3379" s="8">
        <v>38824</v>
      </c>
      <c r="B3379">
        <v>68.2</v>
      </c>
    </row>
    <row r="3380" spans="1:2" x14ac:dyDescent="0.3">
      <c r="A3380" s="8">
        <v>38821</v>
      </c>
      <c r="B3380">
        <v>-2.7</v>
      </c>
    </row>
    <row r="3381" spans="1:2" x14ac:dyDescent="0.3">
      <c r="A3381" s="8">
        <v>38820</v>
      </c>
      <c r="B3381">
        <v>12.7</v>
      </c>
    </row>
    <row r="3382" spans="1:2" x14ac:dyDescent="0.3">
      <c r="A3382" s="8">
        <v>38819</v>
      </c>
      <c r="B3382">
        <v>41.9</v>
      </c>
    </row>
    <row r="3383" spans="1:2" x14ac:dyDescent="0.3">
      <c r="A3383" s="8">
        <v>38818</v>
      </c>
      <c r="B3383">
        <v>41.5</v>
      </c>
    </row>
    <row r="3384" spans="1:2" x14ac:dyDescent="0.3">
      <c r="A3384" s="8">
        <v>38817</v>
      </c>
      <c r="B3384">
        <v>52.6</v>
      </c>
    </row>
    <row r="3385" spans="1:2" x14ac:dyDescent="0.3">
      <c r="A3385" s="8">
        <v>38814</v>
      </c>
      <c r="B3385">
        <v>5.8</v>
      </c>
    </row>
    <row r="3386" spans="1:2" x14ac:dyDescent="0.3">
      <c r="A3386" s="8">
        <v>38813</v>
      </c>
      <c r="B3386">
        <v>1.8</v>
      </c>
    </row>
    <row r="3387" spans="1:2" x14ac:dyDescent="0.3">
      <c r="A3387" s="8">
        <v>38812</v>
      </c>
      <c r="B3387">
        <v>-0.6</v>
      </c>
    </row>
    <row r="3388" spans="1:2" x14ac:dyDescent="0.3">
      <c r="A3388" s="8">
        <v>38811</v>
      </c>
      <c r="B3388">
        <v>-7.1</v>
      </c>
    </row>
    <row r="3389" spans="1:2" x14ac:dyDescent="0.3">
      <c r="A3389" s="8">
        <v>38810</v>
      </c>
      <c r="B3389">
        <v>-19</v>
      </c>
    </row>
    <row r="3390" spans="1:2" x14ac:dyDescent="0.3">
      <c r="A3390" s="8">
        <v>38807</v>
      </c>
      <c r="B3390">
        <v>-23.2</v>
      </c>
    </row>
    <row r="3391" spans="1:2" x14ac:dyDescent="0.3">
      <c r="A3391" s="8">
        <v>38806</v>
      </c>
      <c r="B3391">
        <v>-45</v>
      </c>
    </row>
    <row r="3392" spans="1:2" x14ac:dyDescent="0.3">
      <c r="A3392" s="8">
        <v>38805</v>
      </c>
      <c r="B3392">
        <v>-46.1</v>
      </c>
    </row>
    <row r="3393" spans="1:2" x14ac:dyDescent="0.3">
      <c r="A3393" s="8">
        <v>38804</v>
      </c>
      <c r="B3393">
        <v>5.7</v>
      </c>
    </row>
    <row r="3394" spans="1:2" x14ac:dyDescent="0.3">
      <c r="A3394" s="8">
        <v>38803</v>
      </c>
      <c r="B3394">
        <v>49.1</v>
      </c>
    </row>
    <row r="3395" spans="1:2" x14ac:dyDescent="0.3">
      <c r="A3395" s="8">
        <v>38800</v>
      </c>
      <c r="B3395">
        <v>9.4</v>
      </c>
    </row>
    <row r="3396" spans="1:2" x14ac:dyDescent="0.3">
      <c r="A3396" s="8">
        <v>38799</v>
      </c>
      <c r="B3396">
        <v>-0.1</v>
      </c>
    </row>
    <row r="3397" spans="1:2" x14ac:dyDescent="0.3">
      <c r="A3397" s="8">
        <v>38798</v>
      </c>
      <c r="B3397">
        <v>9.6</v>
      </c>
    </row>
    <row r="3398" spans="1:2" x14ac:dyDescent="0.3">
      <c r="A3398" s="8">
        <v>38797</v>
      </c>
      <c r="B3398">
        <v>13.1</v>
      </c>
    </row>
    <row r="3399" spans="1:2" x14ac:dyDescent="0.3">
      <c r="A3399" s="8">
        <v>38796</v>
      </c>
      <c r="B3399">
        <v>55.3</v>
      </c>
    </row>
    <row r="3400" spans="1:2" x14ac:dyDescent="0.3">
      <c r="A3400" s="8">
        <v>38793</v>
      </c>
      <c r="B3400">
        <v>5.4</v>
      </c>
    </row>
    <row r="3401" spans="1:2" x14ac:dyDescent="0.3">
      <c r="A3401" s="8">
        <v>38792</v>
      </c>
      <c r="B3401">
        <v>26.9</v>
      </c>
    </row>
    <row r="3402" spans="1:2" x14ac:dyDescent="0.3">
      <c r="A3402" s="8">
        <v>38791</v>
      </c>
      <c r="B3402">
        <v>18.5</v>
      </c>
    </row>
    <row r="3403" spans="1:2" x14ac:dyDescent="0.3">
      <c r="A3403" s="8">
        <v>38790</v>
      </c>
      <c r="B3403">
        <v>12.1</v>
      </c>
    </row>
    <row r="3404" spans="1:2" x14ac:dyDescent="0.3">
      <c r="A3404" s="8">
        <v>38789</v>
      </c>
      <c r="B3404">
        <v>34.700000000000003</v>
      </c>
    </row>
    <row r="3405" spans="1:2" x14ac:dyDescent="0.3">
      <c r="A3405" s="8">
        <v>38786</v>
      </c>
      <c r="B3405">
        <v>27.1</v>
      </c>
    </row>
    <row r="3406" spans="1:2" x14ac:dyDescent="0.3">
      <c r="A3406" s="8">
        <v>38785</v>
      </c>
      <c r="B3406">
        <v>32.6</v>
      </c>
    </row>
    <row r="3407" spans="1:2" x14ac:dyDescent="0.3">
      <c r="A3407" s="8">
        <v>38783</v>
      </c>
      <c r="B3407">
        <v>46.7</v>
      </c>
    </row>
    <row r="3408" spans="1:2" x14ac:dyDescent="0.3">
      <c r="A3408" s="8">
        <v>38782</v>
      </c>
      <c r="B3408">
        <v>32.200000000000003</v>
      </c>
    </row>
    <row r="3409" spans="1:2" x14ac:dyDescent="0.3">
      <c r="A3409" s="8">
        <v>38779</v>
      </c>
      <c r="B3409">
        <v>16.8</v>
      </c>
    </row>
    <row r="3410" spans="1:2" x14ac:dyDescent="0.3">
      <c r="A3410" s="8">
        <v>38778</v>
      </c>
      <c r="B3410">
        <v>2.7</v>
      </c>
    </row>
    <row r="3411" spans="1:2" x14ac:dyDescent="0.3">
      <c r="A3411" s="8">
        <v>38777</v>
      </c>
      <c r="B3411">
        <v>-16.7</v>
      </c>
    </row>
    <row r="3412" spans="1:2" x14ac:dyDescent="0.3">
      <c r="A3412" s="8">
        <v>38776</v>
      </c>
      <c r="B3412">
        <v>-0.3</v>
      </c>
    </row>
    <row r="3413" spans="1:2" x14ac:dyDescent="0.3">
      <c r="A3413" s="8">
        <v>38775</v>
      </c>
      <c r="B3413">
        <v>27.9</v>
      </c>
    </row>
    <row r="3414" spans="1:2" x14ac:dyDescent="0.3">
      <c r="A3414" s="8">
        <v>38774</v>
      </c>
      <c r="B3414">
        <v>37</v>
      </c>
    </row>
    <row r="3415" spans="1:2" x14ac:dyDescent="0.3">
      <c r="A3415" s="8">
        <v>38770</v>
      </c>
      <c r="B3415">
        <v>13.1</v>
      </c>
    </row>
    <row r="3416" spans="1:2" x14ac:dyDescent="0.3">
      <c r="A3416" s="8">
        <v>38769</v>
      </c>
      <c r="B3416">
        <v>35.700000000000003</v>
      </c>
    </row>
    <row r="3417" spans="1:2" x14ac:dyDescent="0.3">
      <c r="A3417" s="8">
        <v>38768</v>
      </c>
      <c r="B3417">
        <v>23.3</v>
      </c>
    </row>
    <row r="3418" spans="1:2" x14ac:dyDescent="0.3">
      <c r="A3418" s="8">
        <v>38765</v>
      </c>
      <c r="B3418">
        <v>27.3</v>
      </c>
    </row>
    <row r="3419" spans="1:2" x14ac:dyDescent="0.3">
      <c r="A3419" s="8">
        <v>38764</v>
      </c>
      <c r="B3419">
        <v>27.8</v>
      </c>
    </row>
    <row r="3420" spans="1:2" x14ac:dyDescent="0.3">
      <c r="A3420" s="8">
        <v>38763</v>
      </c>
      <c r="B3420">
        <v>-0.3</v>
      </c>
    </row>
    <row r="3421" spans="1:2" x14ac:dyDescent="0.3">
      <c r="A3421" s="8">
        <v>38762</v>
      </c>
      <c r="B3421">
        <v>16.8</v>
      </c>
    </row>
    <row r="3422" spans="1:2" x14ac:dyDescent="0.3">
      <c r="A3422" s="8">
        <v>38761</v>
      </c>
      <c r="B3422">
        <v>47.7</v>
      </c>
    </row>
    <row r="3423" spans="1:2" x14ac:dyDescent="0.3">
      <c r="A3423" s="8">
        <v>38758</v>
      </c>
      <c r="B3423">
        <v>31.4</v>
      </c>
    </row>
    <row r="3424" spans="1:2" x14ac:dyDescent="0.3">
      <c r="A3424" s="8">
        <v>38757</v>
      </c>
      <c r="B3424">
        <v>174.5</v>
      </c>
    </row>
    <row r="3425" spans="1:2" x14ac:dyDescent="0.3">
      <c r="A3425" s="8">
        <v>38756</v>
      </c>
      <c r="B3425">
        <v>17.5</v>
      </c>
    </row>
    <row r="3426" spans="1:2" x14ac:dyDescent="0.3">
      <c r="A3426" s="8">
        <v>38755</v>
      </c>
      <c r="B3426">
        <v>3.3</v>
      </c>
    </row>
    <row r="3427" spans="1:2" x14ac:dyDescent="0.3">
      <c r="A3427" s="8">
        <v>38754</v>
      </c>
      <c r="B3427">
        <v>-1</v>
      </c>
    </row>
    <row r="3428" spans="1:2" x14ac:dyDescent="0.3">
      <c r="A3428" s="8">
        <v>38751</v>
      </c>
      <c r="B3428">
        <v>-15.1</v>
      </c>
    </row>
    <row r="3429" spans="1:2" x14ac:dyDescent="0.3">
      <c r="A3429" s="8">
        <v>38750</v>
      </c>
      <c r="B3429">
        <v>0.4</v>
      </c>
    </row>
    <row r="3430" spans="1:2" x14ac:dyDescent="0.3">
      <c r="A3430" s="8">
        <v>38749</v>
      </c>
      <c r="B3430">
        <v>-32.799999999999997</v>
      </c>
    </row>
    <row r="3431" spans="1:2" x14ac:dyDescent="0.3">
      <c r="A3431" s="8">
        <v>38748</v>
      </c>
      <c r="B3431">
        <v>-6.1</v>
      </c>
    </row>
    <row r="3432" spans="1:2" x14ac:dyDescent="0.3">
      <c r="A3432" s="8">
        <v>38747</v>
      </c>
      <c r="B3432">
        <v>9.5</v>
      </c>
    </row>
    <row r="3433" spans="1:2" x14ac:dyDescent="0.3">
      <c r="A3433" s="8">
        <v>38744</v>
      </c>
      <c r="B3433">
        <v>-5.3</v>
      </c>
    </row>
    <row r="3434" spans="1:2" x14ac:dyDescent="0.3">
      <c r="A3434" s="8">
        <v>38743</v>
      </c>
      <c r="B3434">
        <v>10</v>
      </c>
    </row>
    <row r="3435" spans="1:2" x14ac:dyDescent="0.3">
      <c r="A3435" s="8">
        <v>38742</v>
      </c>
      <c r="B3435">
        <v>26.8</v>
      </c>
    </row>
    <row r="3436" spans="1:2" x14ac:dyDescent="0.3">
      <c r="A3436" s="8">
        <v>38741</v>
      </c>
      <c r="B3436">
        <v>15.7</v>
      </c>
    </row>
    <row r="3437" spans="1:2" x14ac:dyDescent="0.3">
      <c r="A3437" s="8">
        <v>38740</v>
      </c>
      <c r="B3437">
        <v>56.8</v>
      </c>
    </row>
    <row r="3438" spans="1:2" x14ac:dyDescent="0.3">
      <c r="A3438" s="8">
        <v>38737</v>
      </c>
      <c r="B3438">
        <v>37.299999999999997</v>
      </c>
    </row>
    <row r="3439" spans="1:2" x14ac:dyDescent="0.3">
      <c r="A3439" s="8">
        <v>38736</v>
      </c>
      <c r="B3439">
        <v>-1.9</v>
      </c>
    </row>
    <row r="3440" spans="1:2" x14ac:dyDescent="0.3">
      <c r="A3440" s="8">
        <v>38735</v>
      </c>
      <c r="B3440">
        <v>31.3</v>
      </c>
    </row>
    <row r="3441" spans="1:2" x14ac:dyDescent="0.3">
      <c r="A3441" s="8">
        <v>38734</v>
      </c>
      <c r="B3441">
        <v>63.1</v>
      </c>
    </row>
    <row r="3442" spans="1:2" x14ac:dyDescent="0.3">
      <c r="A3442" s="8">
        <v>38733</v>
      </c>
      <c r="B3442">
        <v>2.1</v>
      </c>
    </row>
    <row r="3443" spans="1:2" x14ac:dyDescent="0.3">
      <c r="A3443" s="8">
        <v>38730</v>
      </c>
      <c r="B3443">
        <v>-9.6</v>
      </c>
    </row>
    <row r="3444" spans="1:2" x14ac:dyDescent="0.3">
      <c r="A3444" s="8">
        <v>38729</v>
      </c>
      <c r="B3444">
        <v>2.2000000000000002</v>
      </c>
    </row>
    <row r="3445" spans="1:2" x14ac:dyDescent="0.3">
      <c r="A3445" s="8">
        <v>38728</v>
      </c>
      <c r="B3445">
        <v>-24.3</v>
      </c>
    </row>
    <row r="3446" spans="1:2" x14ac:dyDescent="0.3">
      <c r="A3446" s="8">
        <v>38727</v>
      </c>
      <c r="B3446">
        <v>-0.4</v>
      </c>
    </row>
    <row r="3447" spans="1:2" x14ac:dyDescent="0.3">
      <c r="A3447" s="8">
        <v>38716</v>
      </c>
      <c r="B3447">
        <v>2.5</v>
      </c>
    </row>
    <row r="3448" spans="1:2" x14ac:dyDescent="0.3">
      <c r="A3448" s="8">
        <v>38715</v>
      </c>
      <c r="B3448">
        <v>17.7</v>
      </c>
    </row>
    <row r="3449" spans="1:2" x14ac:dyDescent="0.3">
      <c r="A3449" s="8">
        <v>38714</v>
      </c>
      <c r="B3449">
        <v>30.8</v>
      </c>
    </row>
    <row r="3450" spans="1:2" x14ac:dyDescent="0.3">
      <c r="A3450" s="8">
        <v>38713</v>
      </c>
      <c r="B3450">
        <v>41.6</v>
      </c>
    </row>
    <row r="3451" spans="1:2" x14ac:dyDescent="0.3">
      <c r="A3451" s="8">
        <v>38712</v>
      </c>
      <c r="B3451">
        <v>24.8</v>
      </c>
    </row>
    <row r="3452" spans="1:2" x14ac:dyDescent="0.3">
      <c r="A3452" s="8">
        <v>38709</v>
      </c>
      <c r="B3452">
        <v>-8.5</v>
      </c>
    </row>
    <row r="3453" spans="1:2" x14ac:dyDescent="0.3">
      <c r="A3453" s="8">
        <v>38708</v>
      </c>
      <c r="B3453">
        <v>66.099999999999994</v>
      </c>
    </row>
    <row r="3454" spans="1:2" x14ac:dyDescent="0.3">
      <c r="A3454" s="8">
        <v>38707</v>
      </c>
      <c r="B3454">
        <v>19.8</v>
      </c>
    </row>
    <row r="3455" spans="1:2" x14ac:dyDescent="0.3">
      <c r="A3455" s="8">
        <v>38706</v>
      </c>
      <c r="B3455">
        <v>28.1</v>
      </c>
    </row>
    <row r="3456" spans="1:2" x14ac:dyDescent="0.3">
      <c r="A3456" s="8">
        <v>38705</v>
      </c>
      <c r="B3456">
        <v>-7.9</v>
      </c>
    </row>
    <row r="3457" spans="1:2" x14ac:dyDescent="0.3">
      <c r="A3457" s="8">
        <v>38702</v>
      </c>
      <c r="B3457">
        <v>-7.3</v>
      </c>
    </row>
    <row r="3458" spans="1:2" x14ac:dyDescent="0.3">
      <c r="A3458" s="8">
        <v>38701</v>
      </c>
      <c r="B3458">
        <v>69.400000000000006</v>
      </c>
    </row>
    <row r="3459" spans="1:2" x14ac:dyDescent="0.3">
      <c r="A3459" s="8">
        <v>38700</v>
      </c>
      <c r="B3459">
        <v>-8.8000000000000007</v>
      </c>
    </row>
    <row r="3460" spans="1:2" x14ac:dyDescent="0.3">
      <c r="A3460" s="8">
        <v>38699</v>
      </c>
      <c r="B3460">
        <v>-8.9</v>
      </c>
    </row>
    <row r="3461" spans="1:2" x14ac:dyDescent="0.3">
      <c r="A3461" s="8">
        <v>38698</v>
      </c>
      <c r="B3461">
        <v>-8.8000000000000007</v>
      </c>
    </row>
    <row r="3462" spans="1:2" x14ac:dyDescent="0.3">
      <c r="A3462" s="8">
        <v>38695</v>
      </c>
      <c r="B3462">
        <v>-9.3000000000000007</v>
      </c>
    </row>
    <row r="3463" spans="1:2" x14ac:dyDescent="0.3">
      <c r="A3463" s="8">
        <v>38694</v>
      </c>
      <c r="B3463">
        <v>-11.1</v>
      </c>
    </row>
    <row r="3464" spans="1:2" x14ac:dyDescent="0.3">
      <c r="A3464" s="8">
        <v>38693</v>
      </c>
      <c r="B3464">
        <v>-15.8</v>
      </c>
    </row>
    <row r="3465" spans="1:2" x14ac:dyDescent="0.3">
      <c r="A3465" s="8">
        <v>38692</v>
      </c>
      <c r="B3465">
        <v>-15.1</v>
      </c>
    </row>
    <row r="3466" spans="1:2" x14ac:dyDescent="0.3">
      <c r="A3466" s="8">
        <v>38691</v>
      </c>
      <c r="B3466">
        <v>-11.3</v>
      </c>
    </row>
    <row r="3467" spans="1:2" x14ac:dyDescent="0.3">
      <c r="A3467" s="8">
        <v>38688</v>
      </c>
      <c r="B3467">
        <v>-33.4</v>
      </c>
    </row>
    <row r="3468" spans="1:2" x14ac:dyDescent="0.3">
      <c r="A3468" s="8">
        <v>38687</v>
      </c>
      <c r="B3468">
        <v>-93.7</v>
      </c>
    </row>
    <row r="3469" spans="1:2" x14ac:dyDescent="0.3">
      <c r="A3469" s="8">
        <v>38686</v>
      </c>
      <c r="B3469">
        <v>-78.599999999999994</v>
      </c>
    </row>
    <row r="3470" spans="1:2" x14ac:dyDescent="0.3">
      <c r="A3470" s="8">
        <v>38685</v>
      </c>
      <c r="B3470">
        <v>-80.099999999999994</v>
      </c>
    </row>
    <row r="3471" spans="1:2" x14ac:dyDescent="0.3">
      <c r="A3471" s="8">
        <v>38684</v>
      </c>
      <c r="B3471">
        <v>-39.5</v>
      </c>
    </row>
    <row r="3472" spans="1:2" x14ac:dyDescent="0.3">
      <c r="A3472" s="8">
        <v>38681</v>
      </c>
      <c r="B3472">
        <v>16.100000000000001</v>
      </c>
    </row>
    <row r="3473" spans="1:2" x14ac:dyDescent="0.3">
      <c r="A3473" s="8">
        <v>38680</v>
      </c>
      <c r="B3473">
        <v>-15.1</v>
      </c>
    </row>
    <row r="3474" spans="1:2" x14ac:dyDescent="0.3">
      <c r="A3474" s="8">
        <v>38679</v>
      </c>
      <c r="B3474">
        <v>-18</v>
      </c>
    </row>
    <row r="3475" spans="1:2" x14ac:dyDescent="0.3">
      <c r="A3475" s="8">
        <v>38678</v>
      </c>
      <c r="B3475">
        <v>-52.7</v>
      </c>
    </row>
    <row r="3476" spans="1:2" x14ac:dyDescent="0.3">
      <c r="A3476" s="8">
        <v>38677</v>
      </c>
      <c r="B3476">
        <v>-9.3000000000000007</v>
      </c>
    </row>
    <row r="3477" spans="1:2" x14ac:dyDescent="0.3">
      <c r="A3477" s="8">
        <v>38674</v>
      </c>
      <c r="B3477">
        <v>-24.4</v>
      </c>
    </row>
    <row r="3478" spans="1:2" x14ac:dyDescent="0.3">
      <c r="A3478" s="8">
        <v>38673</v>
      </c>
      <c r="B3478">
        <v>-41.3</v>
      </c>
    </row>
    <row r="3479" spans="1:2" x14ac:dyDescent="0.3">
      <c r="A3479" s="8">
        <v>38672</v>
      </c>
      <c r="B3479">
        <v>-33.299999999999997</v>
      </c>
    </row>
    <row r="3480" spans="1:2" x14ac:dyDescent="0.3">
      <c r="A3480" s="8">
        <v>38671</v>
      </c>
      <c r="B3480">
        <v>-25.4</v>
      </c>
    </row>
    <row r="3481" spans="1:2" x14ac:dyDescent="0.3">
      <c r="A3481" s="8">
        <v>38670</v>
      </c>
      <c r="B3481">
        <v>-13.5</v>
      </c>
    </row>
    <row r="3482" spans="1:2" x14ac:dyDescent="0.3">
      <c r="A3482" s="8">
        <v>38667</v>
      </c>
      <c r="B3482">
        <v>-8</v>
      </c>
    </row>
    <row r="3483" spans="1:2" x14ac:dyDescent="0.3">
      <c r="A3483" s="8">
        <v>38666</v>
      </c>
      <c r="B3483">
        <v>3.4</v>
      </c>
    </row>
    <row r="3484" spans="1:2" x14ac:dyDescent="0.3">
      <c r="A3484" s="8">
        <v>38665</v>
      </c>
      <c r="B3484">
        <v>-0.2</v>
      </c>
    </row>
    <row r="3485" spans="1:2" x14ac:dyDescent="0.3">
      <c r="A3485" s="8">
        <v>38664</v>
      </c>
      <c r="B3485">
        <v>-3</v>
      </c>
    </row>
    <row r="3486" spans="1:2" x14ac:dyDescent="0.3">
      <c r="A3486" s="8">
        <v>38663</v>
      </c>
      <c r="B3486">
        <v>-0.1</v>
      </c>
    </row>
    <row r="3487" spans="1:2" x14ac:dyDescent="0.3">
      <c r="A3487" s="8">
        <v>38659</v>
      </c>
      <c r="B3487">
        <v>2.8</v>
      </c>
    </row>
    <row r="3488" spans="1:2" x14ac:dyDescent="0.3">
      <c r="A3488" s="8">
        <v>38658</v>
      </c>
      <c r="B3488">
        <v>-12.8</v>
      </c>
    </row>
    <row r="3489" spans="1:2" x14ac:dyDescent="0.3">
      <c r="A3489" s="8">
        <v>38657</v>
      </c>
      <c r="B3489">
        <v>-92.7</v>
      </c>
    </row>
    <row r="3490" spans="1:2" x14ac:dyDescent="0.3">
      <c r="A3490" s="8">
        <v>38656</v>
      </c>
      <c r="B3490">
        <v>-63.5</v>
      </c>
    </row>
    <row r="3491" spans="1:2" x14ac:dyDescent="0.3">
      <c r="A3491" s="8">
        <v>38653</v>
      </c>
      <c r="B3491">
        <v>-10.199999999999999</v>
      </c>
    </row>
    <row r="3492" spans="1:2" x14ac:dyDescent="0.3">
      <c r="A3492" s="8">
        <v>38652</v>
      </c>
      <c r="B3492">
        <v>-24.7</v>
      </c>
    </row>
    <row r="3493" spans="1:2" x14ac:dyDescent="0.3">
      <c r="A3493" s="8">
        <v>38651</v>
      </c>
      <c r="B3493">
        <v>-20.6</v>
      </c>
    </row>
    <row r="3494" spans="1:2" x14ac:dyDescent="0.3">
      <c r="A3494" s="8">
        <v>38650</v>
      </c>
      <c r="B3494">
        <v>29.1</v>
      </c>
    </row>
    <row r="3495" spans="1:2" x14ac:dyDescent="0.3">
      <c r="A3495" s="8">
        <v>38649</v>
      </c>
      <c r="B3495">
        <v>-4.9000000000000004</v>
      </c>
    </row>
    <row r="3496" spans="1:2" x14ac:dyDescent="0.3">
      <c r="A3496" s="8">
        <v>38646</v>
      </c>
      <c r="B3496">
        <v>1.1000000000000001</v>
      </c>
    </row>
    <row r="3497" spans="1:2" x14ac:dyDescent="0.3">
      <c r="A3497" s="8">
        <v>38645</v>
      </c>
      <c r="B3497">
        <v>37</v>
      </c>
    </row>
    <row r="3498" spans="1:2" x14ac:dyDescent="0.3">
      <c r="A3498" s="8">
        <v>38644</v>
      </c>
      <c r="B3498">
        <v>3.1</v>
      </c>
    </row>
    <row r="3499" spans="1:2" x14ac:dyDescent="0.3">
      <c r="A3499" s="8">
        <v>38643</v>
      </c>
      <c r="B3499">
        <v>11.9</v>
      </c>
    </row>
    <row r="3500" spans="1:2" x14ac:dyDescent="0.3">
      <c r="A3500" s="8">
        <v>38642</v>
      </c>
      <c r="B3500">
        <v>47.8</v>
      </c>
    </row>
    <row r="3501" spans="1:2" x14ac:dyDescent="0.3">
      <c r="A3501" s="8">
        <v>38639</v>
      </c>
      <c r="B3501">
        <v>6.8</v>
      </c>
    </row>
    <row r="3502" spans="1:2" x14ac:dyDescent="0.3">
      <c r="A3502" s="8">
        <v>38638</v>
      </c>
      <c r="B3502">
        <v>13.6</v>
      </c>
    </row>
    <row r="3503" spans="1:2" x14ac:dyDescent="0.3">
      <c r="A3503" s="8">
        <v>38637</v>
      </c>
      <c r="B3503">
        <v>15.9</v>
      </c>
    </row>
    <row r="3504" spans="1:2" x14ac:dyDescent="0.3">
      <c r="A3504" s="8">
        <v>38636</v>
      </c>
      <c r="B3504">
        <v>25.8</v>
      </c>
    </row>
    <row r="3505" spans="1:2" x14ac:dyDescent="0.3">
      <c r="A3505" s="8">
        <v>38635</v>
      </c>
      <c r="B3505">
        <v>73.599999999999994</v>
      </c>
    </row>
    <row r="3506" spans="1:2" x14ac:dyDescent="0.3">
      <c r="A3506" s="8">
        <v>38632</v>
      </c>
      <c r="B3506">
        <v>6.2</v>
      </c>
    </row>
    <row r="3507" spans="1:2" x14ac:dyDescent="0.3">
      <c r="A3507" s="8">
        <v>38631</v>
      </c>
      <c r="B3507">
        <v>19.600000000000001</v>
      </c>
    </row>
    <row r="3508" spans="1:2" x14ac:dyDescent="0.3">
      <c r="A3508" s="8">
        <v>38630</v>
      </c>
      <c r="B3508">
        <v>-7.3</v>
      </c>
    </row>
    <row r="3509" spans="1:2" x14ac:dyDescent="0.3">
      <c r="A3509" s="8">
        <v>38629</v>
      </c>
      <c r="B3509">
        <v>-3.7</v>
      </c>
    </row>
    <row r="3510" spans="1:2" x14ac:dyDescent="0.3">
      <c r="A3510" s="8">
        <v>38628</v>
      </c>
      <c r="B3510">
        <v>93.9</v>
      </c>
    </row>
    <row r="3511" spans="1:2" x14ac:dyDescent="0.3">
      <c r="A3511" s="8">
        <v>38625</v>
      </c>
      <c r="B3511">
        <v>13.7</v>
      </c>
    </row>
    <row r="3512" spans="1:2" x14ac:dyDescent="0.3">
      <c r="A3512" s="8">
        <v>38624</v>
      </c>
      <c r="B3512">
        <v>35.9</v>
      </c>
    </row>
    <row r="3513" spans="1:2" x14ac:dyDescent="0.3">
      <c r="A3513" s="8">
        <v>38623</v>
      </c>
      <c r="B3513">
        <v>23.3</v>
      </c>
    </row>
    <row r="3514" spans="1:2" x14ac:dyDescent="0.3">
      <c r="A3514" s="8">
        <v>38622</v>
      </c>
      <c r="B3514">
        <v>0.2</v>
      </c>
    </row>
    <row r="3515" spans="1:2" x14ac:dyDescent="0.3">
      <c r="A3515" s="8">
        <v>38621</v>
      </c>
      <c r="B3515">
        <v>125.5</v>
      </c>
    </row>
    <row r="3516" spans="1:2" x14ac:dyDescent="0.3">
      <c r="A3516" s="8">
        <v>38618</v>
      </c>
      <c r="B3516">
        <v>5.8</v>
      </c>
    </row>
    <row r="3517" spans="1:2" x14ac:dyDescent="0.3">
      <c r="A3517" s="8">
        <v>38617</v>
      </c>
      <c r="B3517">
        <v>17.399999999999999</v>
      </c>
    </row>
    <row r="3518" spans="1:2" x14ac:dyDescent="0.3">
      <c r="A3518" s="8">
        <v>38616</v>
      </c>
      <c r="B3518">
        <v>44.4</v>
      </c>
    </row>
    <row r="3519" spans="1:2" x14ac:dyDescent="0.3">
      <c r="A3519" s="8">
        <v>38615</v>
      </c>
      <c r="B3519">
        <v>2.4</v>
      </c>
    </row>
    <row r="3520" spans="1:2" x14ac:dyDescent="0.3">
      <c r="A3520" s="8">
        <v>38614</v>
      </c>
      <c r="B3520">
        <v>43</v>
      </c>
    </row>
    <row r="3521" spans="1:2" x14ac:dyDescent="0.3">
      <c r="A3521" s="8">
        <v>38611</v>
      </c>
      <c r="B3521">
        <v>4.9000000000000004</v>
      </c>
    </row>
    <row r="3522" spans="1:2" x14ac:dyDescent="0.3">
      <c r="A3522" s="8">
        <v>38610</v>
      </c>
      <c r="B3522">
        <v>20.3</v>
      </c>
    </row>
    <row r="3523" spans="1:2" x14ac:dyDescent="0.3">
      <c r="A3523" s="8">
        <v>38609</v>
      </c>
      <c r="B3523">
        <v>81.2</v>
      </c>
    </row>
    <row r="3524" spans="1:2" x14ac:dyDescent="0.3">
      <c r="A3524" s="8">
        <v>38608</v>
      </c>
      <c r="B3524">
        <v>14.4</v>
      </c>
    </row>
    <row r="3525" spans="1:2" x14ac:dyDescent="0.3">
      <c r="A3525" s="8">
        <v>38607</v>
      </c>
      <c r="B3525">
        <v>46.1</v>
      </c>
    </row>
    <row r="3526" spans="1:2" x14ac:dyDescent="0.3">
      <c r="A3526" s="8">
        <v>38604</v>
      </c>
      <c r="B3526">
        <v>13.5</v>
      </c>
    </row>
    <row r="3527" spans="1:2" x14ac:dyDescent="0.3">
      <c r="A3527" s="8">
        <v>38603</v>
      </c>
      <c r="B3527">
        <v>18.3</v>
      </c>
    </row>
    <row r="3528" spans="1:2" x14ac:dyDescent="0.3">
      <c r="A3528" s="8">
        <v>38602</v>
      </c>
      <c r="B3528">
        <v>3.8</v>
      </c>
    </row>
    <row r="3529" spans="1:2" x14ac:dyDescent="0.3">
      <c r="A3529" s="8">
        <v>38601</v>
      </c>
      <c r="B3529">
        <v>12.7</v>
      </c>
    </row>
    <row r="3530" spans="1:2" x14ac:dyDescent="0.3">
      <c r="A3530" s="8">
        <v>38600</v>
      </c>
      <c r="B3530">
        <v>-0.3</v>
      </c>
    </row>
    <row r="3531" spans="1:2" x14ac:dyDescent="0.3">
      <c r="A3531" s="8">
        <v>38597</v>
      </c>
      <c r="B3531">
        <v>-1.6</v>
      </c>
    </row>
    <row r="3532" spans="1:2" x14ac:dyDescent="0.3">
      <c r="A3532" s="8">
        <v>38596</v>
      </c>
      <c r="B3532">
        <v>-0.2</v>
      </c>
    </row>
    <row r="3533" spans="1:2" x14ac:dyDescent="0.3">
      <c r="A3533" s="8">
        <v>38595</v>
      </c>
      <c r="B3533">
        <v>6</v>
      </c>
    </row>
    <row r="3534" spans="1:2" x14ac:dyDescent="0.3">
      <c r="A3534" s="8">
        <v>38594</v>
      </c>
      <c r="B3534">
        <v>6.8</v>
      </c>
    </row>
    <row r="3535" spans="1:2" x14ac:dyDescent="0.3">
      <c r="A3535" s="8">
        <v>38593</v>
      </c>
      <c r="B3535">
        <v>7.1</v>
      </c>
    </row>
    <row r="3536" spans="1:2" x14ac:dyDescent="0.3">
      <c r="A3536" s="8">
        <v>38590</v>
      </c>
      <c r="B3536">
        <v>16.7</v>
      </c>
    </row>
    <row r="3537" spans="1:2" x14ac:dyDescent="0.3">
      <c r="A3537" s="8">
        <v>38589</v>
      </c>
      <c r="B3537">
        <v>25.7</v>
      </c>
    </row>
    <row r="3538" spans="1:2" x14ac:dyDescent="0.3">
      <c r="A3538" s="8">
        <v>38588</v>
      </c>
      <c r="B3538">
        <v>12.1</v>
      </c>
    </row>
    <row r="3539" spans="1:2" x14ac:dyDescent="0.3">
      <c r="A3539" s="8">
        <v>38587</v>
      </c>
      <c r="B3539">
        <v>2.7</v>
      </c>
    </row>
    <row r="3540" spans="1:2" x14ac:dyDescent="0.3">
      <c r="A3540" s="8">
        <v>38586</v>
      </c>
      <c r="B3540">
        <v>17.3</v>
      </c>
    </row>
    <row r="3541" spans="1:2" x14ac:dyDescent="0.3">
      <c r="A3541" s="8">
        <v>38583</v>
      </c>
      <c r="B3541">
        <v>6.5</v>
      </c>
    </row>
    <row r="3542" spans="1:2" x14ac:dyDescent="0.3">
      <c r="A3542" s="8">
        <v>38582</v>
      </c>
      <c r="B3542">
        <v>5.9</v>
      </c>
    </row>
    <row r="3543" spans="1:2" x14ac:dyDescent="0.3">
      <c r="A3543" s="8">
        <v>38581</v>
      </c>
      <c r="B3543">
        <v>22.1</v>
      </c>
    </row>
    <row r="3544" spans="1:2" x14ac:dyDescent="0.3">
      <c r="A3544" s="8">
        <v>38580</v>
      </c>
      <c r="B3544">
        <v>33.700000000000003</v>
      </c>
    </row>
    <row r="3545" spans="1:2" x14ac:dyDescent="0.3">
      <c r="A3545" s="8">
        <v>38579</v>
      </c>
      <c r="B3545">
        <v>19.3</v>
      </c>
    </row>
    <row r="3546" spans="1:2" x14ac:dyDescent="0.3">
      <c r="A3546" s="8">
        <v>38576</v>
      </c>
      <c r="B3546">
        <v>2.7</v>
      </c>
    </row>
    <row r="3547" spans="1:2" x14ac:dyDescent="0.3">
      <c r="A3547" s="8">
        <v>38575</v>
      </c>
      <c r="B3547">
        <v>11.2</v>
      </c>
    </row>
    <row r="3548" spans="1:2" x14ac:dyDescent="0.3">
      <c r="A3548" s="8">
        <v>38574</v>
      </c>
      <c r="B3548">
        <v>27.9</v>
      </c>
    </row>
    <row r="3549" spans="1:2" x14ac:dyDescent="0.3">
      <c r="A3549" s="8">
        <v>38573</v>
      </c>
      <c r="B3549">
        <v>42.8</v>
      </c>
    </row>
    <row r="3550" spans="1:2" x14ac:dyDescent="0.3">
      <c r="A3550" s="8">
        <v>38572</v>
      </c>
      <c r="B3550">
        <v>12.6</v>
      </c>
    </row>
    <row r="3551" spans="1:2" x14ac:dyDescent="0.3">
      <c r="A3551" s="8">
        <v>38569</v>
      </c>
      <c r="B3551">
        <v>-0.2</v>
      </c>
    </row>
    <row r="3552" spans="1:2" x14ac:dyDescent="0.3">
      <c r="A3552" s="8">
        <v>38568</v>
      </c>
      <c r="B3552">
        <v>8.9</v>
      </c>
    </row>
    <row r="3553" spans="1:2" x14ac:dyDescent="0.3">
      <c r="A3553" s="8">
        <v>38567</v>
      </c>
      <c r="B3553">
        <v>0.3</v>
      </c>
    </row>
    <row r="3554" spans="1:2" x14ac:dyDescent="0.3">
      <c r="A3554" s="8">
        <v>38566</v>
      </c>
      <c r="B3554">
        <v>0</v>
      </c>
    </row>
    <row r="3555" spans="1:2" x14ac:dyDescent="0.3">
      <c r="A3555" s="8">
        <v>38565</v>
      </c>
      <c r="B3555">
        <v>0</v>
      </c>
    </row>
    <row r="3556" spans="1:2" x14ac:dyDescent="0.3">
      <c r="A3556" s="8">
        <v>38562</v>
      </c>
      <c r="B3556">
        <v>0.8</v>
      </c>
    </row>
    <row r="3557" spans="1:2" x14ac:dyDescent="0.3">
      <c r="A3557" s="8">
        <v>38561</v>
      </c>
      <c r="B3557">
        <v>5.0999999999999996</v>
      </c>
    </row>
    <row r="3558" spans="1:2" x14ac:dyDescent="0.3">
      <c r="A3558" s="8">
        <v>38560</v>
      </c>
      <c r="B3558">
        <v>39.5</v>
      </c>
    </row>
    <row r="3559" spans="1:2" x14ac:dyDescent="0.3">
      <c r="A3559" s="8">
        <v>38559</v>
      </c>
      <c r="B3559">
        <v>19.399999999999999</v>
      </c>
    </row>
    <row r="3560" spans="1:2" x14ac:dyDescent="0.3">
      <c r="A3560" s="8">
        <v>38558</v>
      </c>
      <c r="B3560">
        <v>32.6</v>
      </c>
    </row>
    <row r="3561" spans="1:2" x14ac:dyDescent="0.3">
      <c r="A3561" s="8">
        <v>38555</v>
      </c>
      <c r="B3561">
        <v>14.1</v>
      </c>
    </row>
    <row r="3562" spans="1:2" x14ac:dyDescent="0.3">
      <c r="A3562" s="8">
        <v>38554</v>
      </c>
      <c r="B3562">
        <v>15.6</v>
      </c>
    </row>
    <row r="3563" spans="1:2" x14ac:dyDescent="0.3">
      <c r="A3563" s="8">
        <v>38553</v>
      </c>
      <c r="B3563">
        <v>24.8</v>
      </c>
    </row>
    <row r="3564" spans="1:2" x14ac:dyDescent="0.3">
      <c r="A3564" s="8">
        <v>38552</v>
      </c>
      <c r="B3564">
        <v>3.5</v>
      </c>
    </row>
    <row r="3565" spans="1:2" x14ac:dyDescent="0.3">
      <c r="A3565" s="8">
        <v>38551</v>
      </c>
      <c r="B3565">
        <v>6.3</v>
      </c>
    </row>
    <row r="3566" spans="1:2" x14ac:dyDescent="0.3">
      <c r="A3566" s="8">
        <v>38548</v>
      </c>
      <c r="B3566">
        <v>15.6</v>
      </c>
    </row>
    <row r="3567" spans="1:2" x14ac:dyDescent="0.3">
      <c r="A3567" s="8">
        <v>38547</v>
      </c>
      <c r="B3567">
        <v>6.3</v>
      </c>
    </row>
    <row r="3568" spans="1:2" x14ac:dyDescent="0.3">
      <c r="A3568" s="8">
        <v>38546</v>
      </c>
      <c r="B3568">
        <v>27</v>
      </c>
    </row>
    <row r="3569" spans="1:2" x14ac:dyDescent="0.3">
      <c r="A3569" s="8">
        <v>38545</v>
      </c>
      <c r="B3569">
        <v>8.1</v>
      </c>
    </row>
    <row r="3570" spans="1:2" x14ac:dyDescent="0.3">
      <c r="A3570" s="8">
        <v>38544</v>
      </c>
      <c r="B3570">
        <v>1.5</v>
      </c>
    </row>
    <row r="3571" spans="1:2" x14ac:dyDescent="0.3">
      <c r="A3571" s="8">
        <v>38541</v>
      </c>
      <c r="B3571">
        <v>6.3</v>
      </c>
    </row>
    <row r="3572" spans="1:2" x14ac:dyDescent="0.3">
      <c r="A3572" s="8">
        <v>38540</v>
      </c>
      <c r="B3572">
        <v>-4.8</v>
      </c>
    </row>
    <row r="3573" spans="1:2" x14ac:dyDescent="0.3">
      <c r="A3573" s="8">
        <v>38539</v>
      </c>
      <c r="B3573">
        <v>-0.8</v>
      </c>
    </row>
    <row r="3574" spans="1:2" x14ac:dyDescent="0.3">
      <c r="A3574" s="8">
        <v>38538</v>
      </c>
      <c r="B3574">
        <v>-3.4</v>
      </c>
    </row>
    <row r="3575" spans="1:2" x14ac:dyDescent="0.3">
      <c r="A3575" s="8">
        <v>38537</v>
      </c>
      <c r="B3575">
        <v>3.4</v>
      </c>
    </row>
    <row r="3576" spans="1:2" x14ac:dyDescent="0.3">
      <c r="A3576" s="8">
        <v>38534</v>
      </c>
      <c r="B3576">
        <v>-20.3</v>
      </c>
    </row>
    <row r="3577" spans="1:2" x14ac:dyDescent="0.3">
      <c r="A3577" s="8">
        <v>38533</v>
      </c>
      <c r="B3577">
        <v>1.1000000000000001</v>
      </c>
    </row>
    <row r="3578" spans="1:2" x14ac:dyDescent="0.3">
      <c r="A3578" s="8">
        <v>38532</v>
      </c>
      <c r="B3578">
        <v>-9.5</v>
      </c>
    </row>
    <row r="3579" spans="1:2" x14ac:dyDescent="0.3">
      <c r="A3579" s="8">
        <v>38531</v>
      </c>
      <c r="B3579">
        <v>24.8</v>
      </c>
    </row>
    <row r="3580" spans="1:2" x14ac:dyDescent="0.3">
      <c r="A3580" s="8">
        <v>38530</v>
      </c>
      <c r="B3580">
        <v>7.2</v>
      </c>
    </row>
    <row r="3581" spans="1:2" x14ac:dyDescent="0.3">
      <c r="A3581" s="8">
        <v>38527</v>
      </c>
      <c r="B3581">
        <v>1.9</v>
      </c>
    </row>
    <row r="3582" spans="1:2" x14ac:dyDescent="0.3">
      <c r="A3582" s="8">
        <v>38526</v>
      </c>
      <c r="B3582">
        <v>43.1</v>
      </c>
    </row>
    <row r="3583" spans="1:2" x14ac:dyDescent="0.3">
      <c r="A3583" s="8">
        <v>38525</v>
      </c>
      <c r="B3583">
        <v>5.9</v>
      </c>
    </row>
    <row r="3584" spans="1:2" x14ac:dyDescent="0.3">
      <c r="A3584" s="8">
        <v>38524</v>
      </c>
      <c r="B3584">
        <v>20.100000000000001</v>
      </c>
    </row>
    <row r="3585" spans="1:2" x14ac:dyDescent="0.3">
      <c r="A3585" s="8">
        <v>38523</v>
      </c>
      <c r="B3585">
        <v>8.3000000000000007</v>
      </c>
    </row>
    <row r="3586" spans="1:2" x14ac:dyDescent="0.3">
      <c r="A3586" s="8">
        <v>38520</v>
      </c>
      <c r="B3586">
        <v>4.8</v>
      </c>
    </row>
    <row r="3587" spans="1:2" x14ac:dyDescent="0.3">
      <c r="A3587" s="8">
        <v>38519</v>
      </c>
      <c r="B3587">
        <v>42.4</v>
      </c>
    </row>
    <row r="3588" spans="1:2" x14ac:dyDescent="0.3">
      <c r="A3588" s="8">
        <v>38518</v>
      </c>
      <c r="B3588">
        <v>12.7</v>
      </c>
    </row>
    <row r="3589" spans="1:2" x14ac:dyDescent="0.3">
      <c r="A3589" s="8">
        <v>38517</v>
      </c>
      <c r="B3589">
        <v>6.9</v>
      </c>
    </row>
    <row r="3590" spans="1:2" x14ac:dyDescent="0.3">
      <c r="A3590" s="8">
        <v>38513</v>
      </c>
      <c r="B3590">
        <v>4.7</v>
      </c>
    </row>
    <row r="3591" spans="1:2" x14ac:dyDescent="0.3">
      <c r="A3591" s="8">
        <v>38512</v>
      </c>
      <c r="B3591">
        <v>48.1</v>
      </c>
    </row>
    <row r="3592" spans="1:2" x14ac:dyDescent="0.3">
      <c r="A3592" s="8">
        <v>38511</v>
      </c>
      <c r="B3592">
        <v>6.5</v>
      </c>
    </row>
    <row r="3593" spans="1:2" x14ac:dyDescent="0.3">
      <c r="A3593" s="8">
        <v>38510</v>
      </c>
      <c r="B3593">
        <v>-1.7</v>
      </c>
    </row>
    <row r="3594" spans="1:2" x14ac:dyDescent="0.3">
      <c r="A3594" s="8">
        <v>38509</v>
      </c>
      <c r="B3594">
        <v>-0.9</v>
      </c>
    </row>
    <row r="3595" spans="1:2" x14ac:dyDescent="0.3">
      <c r="A3595" s="8">
        <v>38506</v>
      </c>
      <c r="B3595">
        <v>0.6</v>
      </c>
    </row>
    <row r="3596" spans="1:2" x14ac:dyDescent="0.3">
      <c r="A3596" s="8">
        <v>38505</v>
      </c>
      <c r="B3596">
        <v>24.3</v>
      </c>
    </row>
    <row r="3597" spans="1:2" x14ac:dyDescent="0.3">
      <c r="A3597" s="8">
        <v>38504</v>
      </c>
      <c r="B3597">
        <v>-12.3</v>
      </c>
    </row>
    <row r="3598" spans="1:2" x14ac:dyDescent="0.3">
      <c r="A3598" s="8">
        <v>38503</v>
      </c>
      <c r="B3598">
        <v>-5.0999999999999996</v>
      </c>
    </row>
    <row r="3599" spans="1:2" x14ac:dyDescent="0.3">
      <c r="A3599" s="8">
        <v>38502</v>
      </c>
      <c r="B3599">
        <v>-0.1</v>
      </c>
    </row>
    <row r="3600" spans="1:2" x14ac:dyDescent="0.3">
      <c r="A3600" s="8">
        <v>38499</v>
      </c>
      <c r="B3600">
        <v>15.6</v>
      </c>
    </row>
    <row r="3601" spans="1:2" x14ac:dyDescent="0.3">
      <c r="A3601" s="8">
        <v>38498</v>
      </c>
      <c r="B3601">
        <v>9.3000000000000007</v>
      </c>
    </row>
    <row r="3602" spans="1:2" x14ac:dyDescent="0.3">
      <c r="A3602" s="8">
        <v>38497</v>
      </c>
      <c r="B3602">
        <v>46.8</v>
      </c>
    </row>
    <row r="3603" spans="1:2" x14ac:dyDescent="0.3">
      <c r="A3603" s="8">
        <v>38496</v>
      </c>
      <c r="B3603">
        <v>-5.9</v>
      </c>
    </row>
    <row r="3604" spans="1:2" x14ac:dyDescent="0.3">
      <c r="A3604" s="8">
        <v>38495</v>
      </c>
      <c r="B3604">
        <v>1.4</v>
      </c>
    </row>
    <row r="3605" spans="1:2" x14ac:dyDescent="0.3">
      <c r="A3605" s="8">
        <v>38492</v>
      </c>
      <c r="B3605">
        <v>13.7</v>
      </c>
    </row>
    <row r="3606" spans="1:2" x14ac:dyDescent="0.3">
      <c r="A3606" s="8">
        <v>38491</v>
      </c>
      <c r="B3606">
        <v>24.7</v>
      </c>
    </row>
    <row r="3607" spans="1:2" x14ac:dyDescent="0.3">
      <c r="A3607" s="8">
        <v>38490</v>
      </c>
      <c r="B3607">
        <v>31.8</v>
      </c>
    </row>
    <row r="3608" spans="1:2" x14ac:dyDescent="0.3">
      <c r="A3608" s="8">
        <v>38489</v>
      </c>
      <c r="B3608">
        <v>-1.6</v>
      </c>
    </row>
    <row r="3609" spans="1:2" x14ac:dyDescent="0.3">
      <c r="A3609" s="8">
        <v>38488</v>
      </c>
      <c r="B3609">
        <v>2.4</v>
      </c>
    </row>
    <row r="3610" spans="1:2" x14ac:dyDescent="0.3">
      <c r="A3610" s="8">
        <v>38486</v>
      </c>
      <c r="B3610">
        <v>1.3</v>
      </c>
    </row>
    <row r="3611" spans="1:2" x14ac:dyDescent="0.3">
      <c r="A3611" s="8">
        <v>38485</v>
      </c>
      <c r="B3611">
        <v>20.6</v>
      </c>
    </row>
    <row r="3612" spans="1:2" x14ac:dyDescent="0.3">
      <c r="A3612" s="8">
        <v>38484</v>
      </c>
      <c r="B3612">
        <v>25.6</v>
      </c>
    </row>
    <row r="3613" spans="1:2" x14ac:dyDescent="0.3">
      <c r="A3613" s="8">
        <v>38483</v>
      </c>
      <c r="B3613">
        <v>63</v>
      </c>
    </row>
    <row r="3614" spans="1:2" x14ac:dyDescent="0.3">
      <c r="A3614" s="8">
        <v>38478</v>
      </c>
      <c r="B3614">
        <v>5</v>
      </c>
    </row>
    <row r="3615" spans="1:2" x14ac:dyDescent="0.3">
      <c r="A3615" s="8">
        <v>38477</v>
      </c>
      <c r="B3615">
        <v>24.7</v>
      </c>
    </row>
    <row r="3616" spans="1:2" x14ac:dyDescent="0.3">
      <c r="A3616" s="8">
        <v>38476</v>
      </c>
      <c r="B3616">
        <v>-11.3</v>
      </c>
    </row>
    <row r="3617" spans="1:2" x14ac:dyDescent="0.3">
      <c r="A3617" s="8">
        <v>38475</v>
      </c>
      <c r="B3617">
        <v>27</v>
      </c>
    </row>
    <row r="3618" spans="1:2" x14ac:dyDescent="0.3">
      <c r="A3618" s="8">
        <v>38471</v>
      </c>
      <c r="B3618">
        <v>19</v>
      </c>
    </row>
    <row r="3619" spans="1:2" x14ac:dyDescent="0.3">
      <c r="A3619" s="8">
        <v>38470</v>
      </c>
      <c r="B3619">
        <v>48.3</v>
      </c>
    </row>
    <row r="3620" spans="1:2" x14ac:dyDescent="0.3">
      <c r="A3620" s="8">
        <v>38469</v>
      </c>
      <c r="B3620">
        <v>27</v>
      </c>
    </row>
    <row r="3621" spans="1:2" x14ac:dyDescent="0.3">
      <c r="A3621" s="8">
        <v>38468</v>
      </c>
      <c r="B3621">
        <v>29.8</v>
      </c>
    </row>
    <row r="3622" spans="1:2" x14ac:dyDescent="0.3">
      <c r="A3622" s="8">
        <v>38467</v>
      </c>
      <c r="B3622">
        <v>61.5</v>
      </c>
    </row>
    <row r="3623" spans="1:2" x14ac:dyDescent="0.3">
      <c r="A3623" s="8">
        <v>38464</v>
      </c>
      <c r="B3623">
        <v>26.3</v>
      </c>
    </row>
    <row r="3624" spans="1:2" x14ac:dyDescent="0.3">
      <c r="A3624" s="8">
        <v>38463</v>
      </c>
      <c r="B3624">
        <v>59.6</v>
      </c>
    </row>
    <row r="3625" spans="1:2" x14ac:dyDescent="0.3">
      <c r="A3625" s="8">
        <v>38462</v>
      </c>
      <c r="B3625">
        <v>22.5</v>
      </c>
    </row>
    <row r="3626" spans="1:2" x14ac:dyDescent="0.3">
      <c r="A3626" s="8">
        <v>38461</v>
      </c>
      <c r="B3626">
        <v>24.6</v>
      </c>
    </row>
    <row r="3627" spans="1:2" x14ac:dyDescent="0.3">
      <c r="A3627" s="8">
        <v>38460</v>
      </c>
      <c r="B3627">
        <v>20.3</v>
      </c>
    </row>
    <row r="3628" spans="1:2" x14ac:dyDescent="0.3">
      <c r="A3628" s="8">
        <v>38457</v>
      </c>
      <c r="B3628">
        <v>19.8</v>
      </c>
    </row>
    <row r="3629" spans="1:2" x14ac:dyDescent="0.3">
      <c r="A3629" s="8">
        <v>38456</v>
      </c>
      <c r="B3629">
        <v>125.7</v>
      </c>
    </row>
    <row r="3630" spans="1:2" x14ac:dyDescent="0.3">
      <c r="A3630" s="8">
        <v>38455</v>
      </c>
      <c r="B3630">
        <v>29.4</v>
      </c>
    </row>
    <row r="3631" spans="1:2" x14ac:dyDescent="0.3">
      <c r="A3631" s="8">
        <v>38454</v>
      </c>
      <c r="B3631">
        <v>11.7</v>
      </c>
    </row>
    <row r="3632" spans="1:2" x14ac:dyDescent="0.3">
      <c r="A3632" s="8">
        <v>38453</v>
      </c>
      <c r="B3632">
        <v>26.3</v>
      </c>
    </row>
    <row r="3633" spans="1:2" x14ac:dyDescent="0.3">
      <c r="A3633" s="8">
        <v>38450</v>
      </c>
      <c r="B3633">
        <v>29.8</v>
      </c>
    </row>
    <row r="3634" spans="1:2" x14ac:dyDescent="0.3">
      <c r="A3634" s="8">
        <v>38449</v>
      </c>
      <c r="B3634">
        <v>46</v>
      </c>
    </row>
    <row r="3635" spans="1:2" x14ac:dyDescent="0.3">
      <c r="A3635" s="8">
        <v>38448</v>
      </c>
      <c r="B3635">
        <v>38.9</v>
      </c>
    </row>
    <row r="3636" spans="1:2" x14ac:dyDescent="0.3">
      <c r="A3636" s="8">
        <v>38447</v>
      </c>
      <c r="B3636">
        <v>10.3</v>
      </c>
    </row>
    <row r="3637" spans="1:2" x14ac:dyDescent="0.3">
      <c r="A3637" s="8">
        <v>38446</v>
      </c>
      <c r="B3637">
        <v>3.1</v>
      </c>
    </row>
    <row r="3638" spans="1:2" x14ac:dyDescent="0.3">
      <c r="A3638" s="8">
        <v>38443</v>
      </c>
      <c r="B3638">
        <v>-0.2</v>
      </c>
    </row>
    <row r="3639" spans="1:2" x14ac:dyDescent="0.3">
      <c r="A3639" s="8">
        <v>38442</v>
      </c>
      <c r="B3639">
        <v>35.200000000000003</v>
      </c>
    </row>
    <row r="3640" spans="1:2" x14ac:dyDescent="0.3">
      <c r="A3640" s="8">
        <v>38441</v>
      </c>
      <c r="B3640">
        <v>27.6</v>
      </c>
    </row>
    <row r="3641" spans="1:2" x14ac:dyDescent="0.3">
      <c r="A3641" s="8">
        <v>38440</v>
      </c>
      <c r="B3641">
        <v>27.4</v>
      </c>
    </row>
    <row r="3642" spans="1:2" x14ac:dyDescent="0.3">
      <c r="A3642" s="8">
        <v>38439</v>
      </c>
      <c r="B3642">
        <v>37.5</v>
      </c>
    </row>
    <row r="3643" spans="1:2" x14ac:dyDescent="0.3">
      <c r="A3643" s="8">
        <v>38436</v>
      </c>
      <c r="B3643">
        <v>48.4</v>
      </c>
    </row>
    <row r="3644" spans="1:2" x14ac:dyDescent="0.3">
      <c r="A3644" s="8">
        <v>38435</v>
      </c>
      <c r="B3644">
        <v>50.9</v>
      </c>
    </row>
    <row r="3645" spans="1:2" x14ac:dyDescent="0.3">
      <c r="A3645" s="8">
        <v>38434</v>
      </c>
      <c r="B3645">
        <v>61.5</v>
      </c>
    </row>
    <row r="3646" spans="1:2" x14ac:dyDescent="0.3">
      <c r="A3646" s="8">
        <v>38433</v>
      </c>
      <c r="B3646">
        <v>12.9</v>
      </c>
    </row>
    <row r="3647" spans="1:2" x14ac:dyDescent="0.3">
      <c r="A3647" s="8">
        <v>38432</v>
      </c>
      <c r="B3647">
        <v>53.1</v>
      </c>
    </row>
    <row r="3648" spans="1:2" x14ac:dyDescent="0.3">
      <c r="A3648" s="8">
        <v>38429</v>
      </c>
      <c r="B3648">
        <v>21.1</v>
      </c>
    </row>
    <row r="3649" spans="1:2" x14ac:dyDescent="0.3">
      <c r="A3649" s="8">
        <v>38428</v>
      </c>
      <c r="B3649">
        <v>91.7</v>
      </c>
    </row>
    <row r="3650" spans="1:2" x14ac:dyDescent="0.3">
      <c r="A3650" s="8">
        <v>38427</v>
      </c>
      <c r="B3650">
        <v>41.4</v>
      </c>
    </row>
    <row r="3651" spans="1:2" x14ac:dyDescent="0.3">
      <c r="A3651" s="8">
        <v>38426</v>
      </c>
      <c r="B3651">
        <v>9.1</v>
      </c>
    </row>
    <row r="3652" spans="1:2" x14ac:dyDescent="0.3">
      <c r="A3652" s="8">
        <v>38425</v>
      </c>
      <c r="B3652">
        <v>63</v>
      </c>
    </row>
    <row r="3653" spans="1:2" x14ac:dyDescent="0.3">
      <c r="A3653" s="8">
        <v>38422</v>
      </c>
      <c r="B3653">
        <v>20.3</v>
      </c>
    </row>
    <row r="3654" spans="1:2" x14ac:dyDescent="0.3">
      <c r="A3654" s="8">
        <v>38421</v>
      </c>
      <c r="B3654">
        <v>51.6</v>
      </c>
    </row>
    <row r="3655" spans="1:2" x14ac:dyDescent="0.3">
      <c r="A3655" s="8">
        <v>38420</v>
      </c>
      <c r="B3655">
        <v>50.2</v>
      </c>
    </row>
    <row r="3656" spans="1:2" x14ac:dyDescent="0.3">
      <c r="A3656" s="8">
        <v>38416</v>
      </c>
      <c r="B3656">
        <v>4.7</v>
      </c>
    </row>
    <row r="3657" spans="1:2" x14ac:dyDescent="0.3">
      <c r="A3657" s="8">
        <v>38415</v>
      </c>
      <c r="B3657">
        <v>18.8</v>
      </c>
    </row>
    <row r="3658" spans="1:2" x14ac:dyDescent="0.3">
      <c r="A3658" s="8">
        <v>38414</v>
      </c>
      <c r="B3658">
        <v>89.8</v>
      </c>
    </row>
    <row r="3659" spans="1:2" x14ac:dyDescent="0.3">
      <c r="A3659" s="8">
        <v>38413</v>
      </c>
      <c r="B3659">
        <v>-7.9</v>
      </c>
    </row>
    <row r="3660" spans="1:2" x14ac:dyDescent="0.3">
      <c r="A3660" s="8">
        <v>38412</v>
      </c>
      <c r="B3660">
        <v>68.900000000000006</v>
      </c>
    </row>
    <row r="3661" spans="1:2" x14ac:dyDescent="0.3">
      <c r="A3661" s="8">
        <v>38411</v>
      </c>
      <c r="B3661">
        <v>60.8</v>
      </c>
    </row>
    <row r="3662" spans="1:2" x14ac:dyDescent="0.3">
      <c r="A3662" s="8">
        <v>38408</v>
      </c>
      <c r="B3662">
        <v>88.5</v>
      </c>
    </row>
    <row r="3663" spans="1:2" x14ac:dyDescent="0.3">
      <c r="A3663" s="8">
        <v>38407</v>
      </c>
      <c r="B3663">
        <v>34.5</v>
      </c>
    </row>
    <row r="3664" spans="1:2" x14ac:dyDescent="0.3">
      <c r="A3664" s="8">
        <v>38405</v>
      </c>
      <c r="B3664">
        <v>112.9</v>
      </c>
    </row>
    <row r="3665" spans="1:2" x14ac:dyDescent="0.3">
      <c r="A3665" s="8">
        <v>38404</v>
      </c>
      <c r="B3665">
        <v>19</v>
      </c>
    </row>
    <row r="3666" spans="1:2" x14ac:dyDescent="0.3">
      <c r="A3666" s="8">
        <v>38401</v>
      </c>
      <c r="B3666">
        <v>57</v>
      </c>
    </row>
    <row r="3667" spans="1:2" x14ac:dyDescent="0.3">
      <c r="A3667" s="8">
        <v>38400</v>
      </c>
      <c r="B3667">
        <v>48.8</v>
      </c>
    </row>
    <row r="3668" spans="1:2" x14ac:dyDescent="0.3">
      <c r="A3668" s="8">
        <v>38399</v>
      </c>
      <c r="B3668">
        <v>21.5</v>
      </c>
    </row>
    <row r="3669" spans="1:2" x14ac:dyDescent="0.3">
      <c r="A3669" s="8">
        <v>38398</v>
      </c>
      <c r="B3669">
        <v>57.8</v>
      </c>
    </row>
    <row r="3670" spans="1:2" x14ac:dyDescent="0.3">
      <c r="A3670" s="8">
        <v>38397</v>
      </c>
      <c r="B3670">
        <v>16.600000000000001</v>
      </c>
    </row>
    <row r="3671" spans="1:2" x14ac:dyDescent="0.3">
      <c r="A3671" s="8">
        <v>38394</v>
      </c>
      <c r="B3671">
        <v>65.599999999999994</v>
      </c>
    </row>
    <row r="3672" spans="1:2" x14ac:dyDescent="0.3">
      <c r="A3672" s="8">
        <v>38393</v>
      </c>
      <c r="B3672">
        <v>29.9</v>
      </c>
    </row>
    <row r="3673" spans="1:2" x14ac:dyDescent="0.3">
      <c r="A3673" s="8">
        <v>38392</v>
      </c>
      <c r="B3673">
        <v>23.3</v>
      </c>
    </row>
    <row r="3674" spans="1:2" x14ac:dyDescent="0.3">
      <c r="A3674" s="8">
        <v>38391</v>
      </c>
      <c r="B3674">
        <v>36.200000000000003</v>
      </c>
    </row>
    <row r="3675" spans="1:2" x14ac:dyDescent="0.3">
      <c r="A3675" s="8">
        <v>38390</v>
      </c>
      <c r="B3675">
        <v>14.1</v>
      </c>
    </row>
    <row r="3676" spans="1:2" x14ac:dyDescent="0.3">
      <c r="A3676" s="8">
        <v>38387</v>
      </c>
      <c r="B3676">
        <v>45.5</v>
      </c>
    </row>
    <row r="3677" spans="1:2" x14ac:dyDescent="0.3">
      <c r="A3677" s="8">
        <v>38386</v>
      </c>
      <c r="B3677">
        <v>9.1999999999999993</v>
      </c>
    </row>
    <row r="3678" spans="1:2" x14ac:dyDescent="0.3">
      <c r="A3678" s="8">
        <v>38385</v>
      </c>
      <c r="B3678">
        <v>19</v>
      </c>
    </row>
    <row r="3679" spans="1:2" x14ac:dyDescent="0.3">
      <c r="A3679" s="8">
        <v>38384</v>
      </c>
      <c r="B3679">
        <v>15.2</v>
      </c>
    </row>
    <row r="3680" spans="1:2" x14ac:dyDescent="0.3">
      <c r="A3680" s="8">
        <v>38383</v>
      </c>
      <c r="B3680">
        <v>7.9</v>
      </c>
    </row>
    <row r="3681" spans="1:2" x14ac:dyDescent="0.3">
      <c r="A3681" s="8">
        <v>38380</v>
      </c>
      <c r="B3681">
        <v>66.7</v>
      </c>
    </row>
    <row r="3682" spans="1:2" x14ac:dyDescent="0.3">
      <c r="A3682" s="8">
        <v>38379</v>
      </c>
      <c r="B3682">
        <v>6.4</v>
      </c>
    </row>
    <row r="3683" spans="1:2" x14ac:dyDescent="0.3">
      <c r="A3683" s="8">
        <v>38378</v>
      </c>
      <c r="B3683">
        <v>5.3</v>
      </c>
    </row>
    <row r="3684" spans="1:2" x14ac:dyDescent="0.3">
      <c r="A3684" s="8">
        <v>38377</v>
      </c>
      <c r="B3684">
        <v>117.4</v>
      </c>
    </row>
    <row r="3685" spans="1:2" x14ac:dyDescent="0.3">
      <c r="A3685" s="8">
        <v>38376</v>
      </c>
      <c r="B3685">
        <v>4.2</v>
      </c>
    </row>
    <row r="3686" spans="1:2" x14ac:dyDescent="0.3">
      <c r="A3686" s="8">
        <v>38373</v>
      </c>
      <c r="B3686">
        <v>54.8</v>
      </c>
    </row>
    <row r="3687" spans="1:2" x14ac:dyDescent="0.3">
      <c r="A3687" s="8">
        <v>38372</v>
      </c>
      <c r="B3687">
        <v>43.7</v>
      </c>
    </row>
    <row r="3688" spans="1:2" x14ac:dyDescent="0.3">
      <c r="A3688" s="8">
        <v>38371</v>
      </c>
      <c r="B3688">
        <v>-11.2</v>
      </c>
    </row>
    <row r="3689" spans="1:2" x14ac:dyDescent="0.3">
      <c r="A3689" s="8">
        <v>38370</v>
      </c>
      <c r="B3689">
        <v>52</v>
      </c>
    </row>
    <row r="3690" spans="1:2" x14ac:dyDescent="0.3">
      <c r="A3690" s="8">
        <v>38369</v>
      </c>
      <c r="B3690">
        <v>9.4</v>
      </c>
    </row>
    <row r="3691" spans="1:2" x14ac:dyDescent="0.3">
      <c r="A3691" s="8">
        <v>38366</v>
      </c>
      <c r="B3691">
        <v>-3</v>
      </c>
    </row>
    <row r="3692" spans="1:2" x14ac:dyDescent="0.3">
      <c r="A3692" s="8">
        <v>38365</v>
      </c>
      <c r="B3692">
        <v>13.4</v>
      </c>
    </row>
    <row r="3693" spans="1:2" x14ac:dyDescent="0.3">
      <c r="A3693" s="8">
        <v>38364</v>
      </c>
      <c r="B3693">
        <v>-173.3</v>
      </c>
    </row>
    <row r="3694" spans="1:2" x14ac:dyDescent="0.3">
      <c r="A3694" s="8">
        <v>38363</v>
      </c>
      <c r="B3694">
        <v>79.099999999999994</v>
      </c>
    </row>
    <row r="3695" spans="1:2" x14ac:dyDescent="0.3">
      <c r="A3695" s="8">
        <v>38352</v>
      </c>
      <c r="B3695">
        <v>-28.1</v>
      </c>
    </row>
    <row r="3696" spans="1:2" x14ac:dyDescent="0.3">
      <c r="A3696" s="8">
        <v>38351</v>
      </c>
      <c r="B3696">
        <v>16.7</v>
      </c>
    </row>
    <row r="3697" spans="1:2" x14ac:dyDescent="0.3">
      <c r="A3697" s="8">
        <v>38350</v>
      </c>
      <c r="B3697">
        <v>116.5</v>
      </c>
    </row>
    <row r="3698" spans="1:2" x14ac:dyDescent="0.3">
      <c r="A3698" s="8">
        <v>38349</v>
      </c>
      <c r="B3698">
        <v>19.8</v>
      </c>
    </row>
    <row r="3699" spans="1:2" x14ac:dyDescent="0.3">
      <c r="A3699" s="8">
        <v>38348</v>
      </c>
      <c r="B3699">
        <v>34.299999999999997</v>
      </c>
    </row>
    <row r="3700" spans="1:2" x14ac:dyDescent="0.3">
      <c r="A3700" s="8">
        <v>38345</v>
      </c>
      <c r="B3700">
        <v>4.4000000000000004</v>
      </c>
    </row>
    <row r="3701" spans="1:2" x14ac:dyDescent="0.3">
      <c r="A3701" s="8">
        <v>38344</v>
      </c>
      <c r="B3701">
        <v>-15.5</v>
      </c>
    </row>
    <row r="3702" spans="1:2" x14ac:dyDescent="0.3">
      <c r="A3702" s="8">
        <v>38343</v>
      </c>
      <c r="B3702">
        <v>17.600000000000001</v>
      </c>
    </row>
    <row r="3703" spans="1:2" x14ac:dyDescent="0.3">
      <c r="A3703" s="8">
        <v>38342</v>
      </c>
      <c r="B3703">
        <v>20.7</v>
      </c>
    </row>
    <row r="3704" spans="1:2" x14ac:dyDescent="0.3">
      <c r="A3704" s="8">
        <v>38341</v>
      </c>
      <c r="B3704">
        <v>12.8</v>
      </c>
    </row>
    <row r="3705" spans="1:2" x14ac:dyDescent="0.3">
      <c r="A3705" s="8">
        <v>38338</v>
      </c>
      <c r="B3705">
        <v>6.3</v>
      </c>
    </row>
    <row r="3706" spans="1:2" x14ac:dyDescent="0.3">
      <c r="A3706" s="8">
        <v>38337</v>
      </c>
      <c r="B3706">
        <v>40.200000000000003</v>
      </c>
    </row>
    <row r="3707" spans="1:2" x14ac:dyDescent="0.3">
      <c r="A3707" s="8">
        <v>38336</v>
      </c>
      <c r="B3707">
        <v>138.6</v>
      </c>
    </row>
    <row r="3708" spans="1:2" x14ac:dyDescent="0.3">
      <c r="A3708" s="8">
        <v>38335</v>
      </c>
      <c r="B3708">
        <v>-41.2</v>
      </c>
    </row>
    <row r="3709" spans="1:2" x14ac:dyDescent="0.3">
      <c r="A3709" s="8">
        <v>38331</v>
      </c>
      <c r="B3709">
        <v>36.700000000000003</v>
      </c>
    </row>
    <row r="3710" spans="1:2" x14ac:dyDescent="0.3">
      <c r="A3710" s="8">
        <v>38330</v>
      </c>
      <c r="B3710">
        <v>5.0999999999999996</v>
      </c>
    </row>
    <row r="3711" spans="1:2" x14ac:dyDescent="0.3">
      <c r="A3711" s="8">
        <v>38329</v>
      </c>
      <c r="B3711">
        <v>77.099999999999994</v>
      </c>
    </row>
    <row r="3712" spans="1:2" x14ac:dyDescent="0.3">
      <c r="A3712" s="8">
        <v>38328</v>
      </c>
      <c r="B3712">
        <v>23.1</v>
      </c>
    </row>
    <row r="3713" spans="1:2" x14ac:dyDescent="0.3">
      <c r="A3713" s="8">
        <v>38327</v>
      </c>
      <c r="B3713">
        <v>21.5</v>
      </c>
    </row>
    <row r="3714" spans="1:2" x14ac:dyDescent="0.3">
      <c r="A3714" s="8">
        <v>38324</v>
      </c>
      <c r="B3714">
        <v>80.400000000000006</v>
      </c>
    </row>
    <row r="3715" spans="1:2" x14ac:dyDescent="0.3">
      <c r="A3715" s="8">
        <v>38323</v>
      </c>
      <c r="B3715">
        <v>21.9</v>
      </c>
    </row>
    <row r="3716" spans="1:2" x14ac:dyDescent="0.3">
      <c r="A3716" s="8">
        <v>38322</v>
      </c>
      <c r="B3716">
        <v>90.6</v>
      </c>
    </row>
    <row r="3717" spans="1:2" x14ac:dyDescent="0.3">
      <c r="A3717" s="8">
        <v>38321</v>
      </c>
      <c r="B3717">
        <v>16.600000000000001</v>
      </c>
    </row>
    <row r="3718" spans="1:2" x14ac:dyDescent="0.3">
      <c r="A3718" s="8">
        <v>38320</v>
      </c>
      <c r="B3718">
        <v>21.4</v>
      </c>
    </row>
    <row r="3719" spans="1:2" x14ac:dyDescent="0.3">
      <c r="A3719" s="8">
        <v>38317</v>
      </c>
      <c r="B3719">
        <v>43.1</v>
      </c>
    </row>
    <row r="3720" spans="1:2" x14ac:dyDescent="0.3">
      <c r="A3720" s="8">
        <v>38316</v>
      </c>
      <c r="B3720">
        <v>62.7</v>
      </c>
    </row>
    <row r="3721" spans="1:2" x14ac:dyDescent="0.3">
      <c r="A3721" s="8">
        <v>38315</v>
      </c>
      <c r="B3721">
        <v>91.9</v>
      </c>
    </row>
    <row r="3722" spans="1:2" x14ac:dyDescent="0.3">
      <c r="A3722" s="8">
        <v>38314</v>
      </c>
      <c r="B3722">
        <v>39.4</v>
      </c>
    </row>
    <row r="3723" spans="1:2" x14ac:dyDescent="0.3">
      <c r="A3723" s="8">
        <v>38313</v>
      </c>
      <c r="B3723">
        <v>26.9</v>
      </c>
    </row>
    <row r="3724" spans="1:2" x14ac:dyDescent="0.3">
      <c r="A3724" s="8">
        <v>38310</v>
      </c>
      <c r="B3724">
        <v>23.2</v>
      </c>
    </row>
    <row r="3725" spans="1:2" x14ac:dyDescent="0.3">
      <c r="A3725" s="8">
        <v>38309</v>
      </c>
      <c r="B3725">
        <v>65.599999999999994</v>
      </c>
    </row>
    <row r="3726" spans="1:2" x14ac:dyDescent="0.3">
      <c r="A3726" s="8">
        <v>38308</v>
      </c>
      <c r="B3726">
        <v>10.4</v>
      </c>
    </row>
    <row r="3727" spans="1:2" x14ac:dyDescent="0.3">
      <c r="A3727" s="8">
        <v>38307</v>
      </c>
      <c r="B3727">
        <v>75.5</v>
      </c>
    </row>
    <row r="3728" spans="1:2" x14ac:dyDescent="0.3">
      <c r="A3728" s="8">
        <v>38306</v>
      </c>
      <c r="B3728">
        <v>7.1</v>
      </c>
    </row>
    <row r="3729" spans="1:2" x14ac:dyDescent="0.3">
      <c r="A3729" s="8">
        <v>38303</v>
      </c>
      <c r="B3729">
        <v>31.1</v>
      </c>
    </row>
    <row r="3730" spans="1:2" x14ac:dyDescent="0.3">
      <c r="A3730" s="8">
        <v>38302</v>
      </c>
      <c r="B3730">
        <v>34.5</v>
      </c>
    </row>
    <row r="3731" spans="1:2" x14ac:dyDescent="0.3">
      <c r="A3731" s="8">
        <v>38301</v>
      </c>
      <c r="B3731">
        <v>-21.2</v>
      </c>
    </row>
    <row r="3732" spans="1:2" x14ac:dyDescent="0.3">
      <c r="A3732" s="8">
        <v>38300</v>
      </c>
      <c r="B3732">
        <v>90.4</v>
      </c>
    </row>
    <row r="3733" spans="1:2" x14ac:dyDescent="0.3">
      <c r="A3733" s="8">
        <v>38296</v>
      </c>
      <c r="B3733">
        <v>125.9</v>
      </c>
    </row>
    <row r="3734" spans="1:2" x14ac:dyDescent="0.3">
      <c r="A3734" s="8">
        <v>38295</v>
      </c>
      <c r="B3734">
        <v>17.100000000000001</v>
      </c>
    </row>
    <row r="3735" spans="1:2" x14ac:dyDescent="0.3">
      <c r="A3735" s="8">
        <v>38294</v>
      </c>
      <c r="B3735">
        <v>-4.8</v>
      </c>
    </row>
    <row r="3736" spans="1:2" x14ac:dyDescent="0.3">
      <c r="A3736" s="8">
        <v>38293</v>
      </c>
      <c r="B3736">
        <v>-8.4</v>
      </c>
    </row>
    <row r="3737" spans="1:2" x14ac:dyDescent="0.3">
      <c r="A3737" s="8">
        <v>38292</v>
      </c>
      <c r="B3737">
        <v>51.1</v>
      </c>
    </row>
    <row r="3738" spans="1:2" x14ac:dyDescent="0.3">
      <c r="A3738" s="8">
        <v>38289</v>
      </c>
      <c r="B3738">
        <v>8.9</v>
      </c>
    </row>
    <row r="3739" spans="1:2" x14ac:dyDescent="0.3">
      <c r="A3739" s="8">
        <v>38288</v>
      </c>
      <c r="B3739">
        <v>25.5</v>
      </c>
    </row>
    <row r="3740" spans="1:2" x14ac:dyDescent="0.3">
      <c r="A3740" s="8">
        <v>38287</v>
      </c>
      <c r="B3740">
        <v>2.6</v>
      </c>
    </row>
    <row r="3741" spans="1:2" x14ac:dyDescent="0.3">
      <c r="A3741" s="8">
        <v>38286</v>
      </c>
      <c r="B3741">
        <v>43.9</v>
      </c>
    </row>
    <row r="3742" spans="1:2" x14ac:dyDescent="0.3">
      <c r="A3742" s="8">
        <v>38285</v>
      </c>
      <c r="B3742">
        <v>25</v>
      </c>
    </row>
    <row r="3743" spans="1:2" x14ac:dyDescent="0.3">
      <c r="A3743" s="8">
        <v>38282</v>
      </c>
      <c r="B3743">
        <v>51.8</v>
      </c>
    </row>
    <row r="3744" spans="1:2" x14ac:dyDescent="0.3">
      <c r="A3744" s="8">
        <v>38281</v>
      </c>
      <c r="B3744">
        <v>42.4</v>
      </c>
    </row>
    <row r="3745" spans="1:2" x14ac:dyDescent="0.3">
      <c r="A3745" s="8">
        <v>38280</v>
      </c>
      <c r="B3745">
        <v>20.2</v>
      </c>
    </row>
    <row r="3746" spans="1:2" x14ac:dyDescent="0.3">
      <c r="A3746" s="8">
        <v>38279</v>
      </c>
      <c r="B3746">
        <v>4.7</v>
      </c>
    </row>
    <row r="3747" spans="1:2" x14ac:dyDescent="0.3">
      <c r="A3747" s="8">
        <v>38278</v>
      </c>
      <c r="B3747">
        <v>54.9</v>
      </c>
    </row>
    <row r="3748" spans="1:2" x14ac:dyDescent="0.3">
      <c r="A3748" s="8">
        <v>38275</v>
      </c>
      <c r="B3748">
        <v>37.799999999999997</v>
      </c>
    </row>
    <row r="3749" spans="1:2" x14ac:dyDescent="0.3">
      <c r="A3749" s="8">
        <v>38274</v>
      </c>
      <c r="B3749">
        <v>16.5</v>
      </c>
    </row>
    <row r="3750" spans="1:2" x14ac:dyDescent="0.3">
      <c r="A3750" s="8">
        <v>38273</v>
      </c>
      <c r="B3750">
        <v>28.5</v>
      </c>
    </row>
    <row r="3751" spans="1:2" x14ac:dyDescent="0.3">
      <c r="A3751" s="8">
        <v>38272</v>
      </c>
      <c r="B3751">
        <v>5.3</v>
      </c>
    </row>
    <row r="3752" spans="1:2" x14ac:dyDescent="0.3">
      <c r="A3752" s="8">
        <v>38271</v>
      </c>
      <c r="B3752">
        <v>11.6</v>
      </c>
    </row>
    <row r="3753" spans="1:2" x14ac:dyDescent="0.3">
      <c r="A3753" s="8">
        <v>38268</v>
      </c>
      <c r="B3753">
        <v>-1.5</v>
      </c>
    </row>
    <row r="3754" spans="1:2" x14ac:dyDescent="0.3">
      <c r="A3754" s="8">
        <v>38267</v>
      </c>
      <c r="B3754">
        <v>52.9</v>
      </c>
    </row>
    <row r="3755" spans="1:2" x14ac:dyDescent="0.3">
      <c r="A3755" s="8">
        <v>38266</v>
      </c>
      <c r="B3755">
        <v>1.3</v>
      </c>
    </row>
    <row r="3756" spans="1:2" x14ac:dyDescent="0.3">
      <c r="A3756" s="8">
        <v>38265</v>
      </c>
      <c r="B3756">
        <v>10.8</v>
      </c>
    </row>
    <row r="3757" spans="1:2" x14ac:dyDescent="0.3">
      <c r="A3757" s="8">
        <v>38264</v>
      </c>
      <c r="B3757">
        <v>11.9</v>
      </c>
    </row>
    <row r="3758" spans="1:2" x14ac:dyDescent="0.3">
      <c r="A3758" s="8">
        <v>38261</v>
      </c>
      <c r="B3758">
        <v>5.2</v>
      </c>
    </row>
    <row r="3759" spans="1:2" x14ac:dyDescent="0.3">
      <c r="A3759" s="8">
        <v>38260</v>
      </c>
      <c r="B3759">
        <v>-2.4</v>
      </c>
    </row>
    <row r="3760" spans="1:2" x14ac:dyDescent="0.3">
      <c r="A3760" s="8">
        <v>38259</v>
      </c>
      <c r="B3760">
        <v>8.6</v>
      </c>
    </row>
    <row r="3761" spans="1:2" x14ac:dyDescent="0.3">
      <c r="A3761" s="8">
        <v>38258</v>
      </c>
      <c r="B3761">
        <v>4.3</v>
      </c>
    </row>
    <row r="3762" spans="1:2" x14ac:dyDescent="0.3">
      <c r="A3762" s="8">
        <v>38257</v>
      </c>
      <c r="B3762">
        <v>41.4</v>
      </c>
    </row>
    <row r="3763" spans="1:2" x14ac:dyDescent="0.3">
      <c r="A3763" s="8">
        <v>38254</v>
      </c>
      <c r="B3763">
        <v>11</v>
      </c>
    </row>
    <row r="3764" spans="1:2" x14ac:dyDescent="0.3">
      <c r="A3764" s="8">
        <v>38253</v>
      </c>
      <c r="B3764">
        <v>2.9</v>
      </c>
    </row>
    <row r="3765" spans="1:2" x14ac:dyDescent="0.3">
      <c r="A3765" s="8">
        <v>38252</v>
      </c>
      <c r="B3765">
        <v>0.8</v>
      </c>
    </row>
    <row r="3766" spans="1:2" x14ac:dyDescent="0.3">
      <c r="A3766" s="8">
        <v>38251</v>
      </c>
      <c r="B3766">
        <v>0.6</v>
      </c>
    </row>
    <row r="3767" spans="1:2" x14ac:dyDescent="0.3">
      <c r="A3767" s="8">
        <v>38250</v>
      </c>
      <c r="B3767">
        <v>14.3</v>
      </c>
    </row>
    <row r="3768" spans="1:2" x14ac:dyDescent="0.3">
      <c r="A3768" s="8">
        <v>38247</v>
      </c>
      <c r="B3768">
        <v>1.4</v>
      </c>
    </row>
    <row r="3769" spans="1:2" x14ac:dyDescent="0.3">
      <c r="A3769" s="8">
        <v>38246</v>
      </c>
      <c r="B3769">
        <v>27.6</v>
      </c>
    </row>
    <row r="3770" spans="1:2" x14ac:dyDescent="0.3">
      <c r="A3770" s="8">
        <v>38245</v>
      </c>
      <c r="B3770">
        <v>1</v>
      </c>
    </row>
    <row r="3771" spans="1:2" x14ac:dyDescent="0.3">
      <c r="A3771" s="8">
        <v>38244</v>
      </c>
      <c r="B3771">
        <v>44.2</v>
      </c>
    </row>
    <row r="3772" spans="1:2" x14ac:dyDescent="0.3">
      <c r="A3772" s="8">
        <v>38243</v>
      </c>
      <c r="B3772">
        <v>15</v>
      </c>
    </row>
    <row r="3773" spans="1:2" x14ac:dyDescent="0.3">
      <c r="A3773" s="8">
        <v>38240</v>
      </c>
      <c r="B3773">
        <v>6.9</v>
      </c>
    </row>
    <row r="3774" spans="1:2" x14ac:dyDescent="0.3">
      <c r="A3774" s="8">
        <v>38239</v>
      </c>
      <c r="B3774">
        <v>3.1</v>
      </c>
    </row>
    <row r="3775" spans="1:2" x14ac:dyDescent="0.3">
      <c r="A3775" s="8">
        <v>38238</v>
      </c>
      <c r="B3775">
        <v>1.3</v>
      </c>
    </row>
    <row r="3776" spans="1:2" x14ac:dyDescent="0.3">
      <c r="A3776" s="8">
        <v>38237</v>
      </c>
      <c r="B3776">
        <v>9.9</v>
      </c>
    </row>
    <row r="3777" spans="1:2" x14ac:dyDescent="0.3">
      <c r="A3777" s="8">
        <v>38236</v>
      </c>
      <c r="B3777">
        <v>0.4</v>
      </c>
    </row>
    <row r="3778" spans="1:2" x14ac:dyDescent="0.3">
      <c r="A3778" s="8">
        <v>38233</v>
      </c>
      <c r="B3778">
        <v>-12.6</v>
      </c>
    </row>
    <row r="3779" spans="1:2" x14ac:dyDescent="0.3">
      <c r="A3779" s="8">
        <v>38232</v>
      </c>
      <c r="B3779">
        <v>-10</v>
      </c>
    </row>
    <row r="3780" spans="1:2" x14ac:dyDescent="0.3">
      <c r="A3780" s="8">
        <v>38231</v>
      </c>
      <c r="B3780">
        <v>-43.9</v>
      </c>
    </row>
    <row r="3781" spans="1:2" x14ac:dyDescent="0.3">
      <c r="A3781" s="8">
        <v>38230</v>
      </c>
      <c r="B3781">
        <v>-44.8</v>
      </c>
    </row>
    <row r="3782" spans="1:2" x14ac:dyDescent="0.3">
      <c r="A3782" s="8">
        <v>38229</v>
      </c>
      <c r="B3782">
        <v>-20.5</v>
      </c>
    </row>
    <row r="3783" spans="1:2" x14ac:dyDescent="0.3">
      <c r="A3783" s="8">
        <v>38226</v>
      </c>
      <c r="B3783">
        <v>-22.3</v>
      </c>
    </row>
    <row r="3784" spans="1:2" x14ac:dyDescent="0.3">
      <c r="A3784" s="8">
        <v>38225</v>
      </c>
      <c r="B3784">
        <v>-10.4</v>
      </c>
    </row>
    <row r="3785" spans="1:2" x14ac:dyDescent="0.3">
      <c r="A3785" s="8">
        <v>38224</v>
      </c>
      <c r="B3785">
        <v>8.3000000000000007</v>
      </c>
    </row>
    <row r="3786" spans="1:2" x14ac:dyDescent="0.3">
      <c r="A3786" s="8">
        <v>38223</v>
      </c>
      <c r="B3786">
        <v>-5.4</v>
      </c>
    </row>
    <row r="3787" spans="1:2" x14ac:dyDescent="0.3">
      <c r="A3787" s="8">
        <v>38222</v>
      </c>
      <c r="B3787">
        <v>-2.2999999999999998</v>
      </c>
    </row>
    <row r="3788" spans="1:2" x14ac:dyDescent="0.3">
      <c r="A3788" s="8">
        <v>38219</v>
      </c>
      <c r="B3788">
        <v>4.4000000000000004</v>
      </c>
    </row>
    <row r="3789" spans="1:2" x14ac:dyDescent="0.3">
      <c r="A3789" s="8">
        <v>38218</v>
      </c>
      <c r="B3789">
        <v>3.1</v>
      </c>
    </row>
    <row r="3790" spans="1:2" x14ac:dyDescent="0.3">
      <c r="A3790" s="8">
        <v>38217</v>
      </c>
      <c r="B3790">
        <v>6.9</v>
      </c>
    </row>
    <row r="3791" spans="1:2" x14ac:dyDescent="0.3">
      <c r="A3791" s="8">
        <v>38216</v>
      </c>
      <c r="B3791">
        <v>-2.4</v>
      </c>
    </row>
    <row r="3792" spans="1:2" x14ac:dyDescent="0.3">
      <c r="A3792" s="8">
        <v>38215</v>
      </c>
      <c r="B3792">
        <v>0.3</v>
      </c>
    </row>
    <row r="3793" spans="1:2" x14ac:dyDescent="0.3">
      <c r="A3793" s="8">
        <v>38212</v>
      </c>
      <c r="B3793">
        <v>-1</v>
      </c>
    </row>
    <row r="3794" spans="1:2" x14ac:dyDescent="0.3">
      <c r="A3794" s="8">
        <v>38211</v>
      </c>
      <c r="B3794">
        <v>4.4000000000000004</v>
      </c>
    </row>
    <row r="3795" spans="1:2" x14ac:dyDescent="0.3">
      <c r="A3795" s="8">
        <v>38210</v>
      </c>
      <c r="B3795">
        <v>7.8</v>
      </c>
    </row>
    <row r="3796" spans="1:2" x14ac:dyDescent="0.3">
      <c r="A3796" s="8">
        <v>38209</v>
      </c>
      <c r="B3796">
        <v>6</v>
      </c>
    </row>
    <row r="3797" spans="1:2" x14ac:dyDescent="0.3">
      <c r="A3797" s="8">
        <v>38208</v>
      </c>
      <c r="B3797">
        <v>-0.2</v>
      </c>
    </row>
    <row r="3798" spans="1:2" x14ac:dyDescent="0.3">
      <c r="A3798" s="8">
        <v>38205</v>
      </c>
      <c r="B3798">
        <v>-0.5</v>
      </c>
    </row>
    <row r="3799" spans="1:2" x14ac:dyDescent="0.3">
      <c r="A3799" s="8">
        <v>38204</v>
      </c>
      <c r="B3799">
        <v>1.1000000000000001</v>
      </c>
    </row>
    <row r="3800" spans="1:2" x14ac:dyDescent="0.3">
      <c r="A3800" s="8">
        <v>38203</v>
      </c>
      <c r="B3800">
        <v>0.6</v>
      </c>
    </row>
    <row r="3801" spans="1:2" x14ac:dyDescent="0.3">
      <c r="A3801" s="8">
        <v>38202</v>
      </c>
      <c r="B3801">
        <v>1</v>
      </c>
    </row>
    <row r="3802" spans="1:2" x14ac:dyDescent="0.3">
      <c r="A3802" s="8">
        <v>38201</v>
      </c>
      <c r="B3802">
        <v>-38.200000000000003</v>
      </c>
    </row>
    <row r="3803" spans="1:2" x14ac:dyDescent="0.3">
      <c r="A3803" s="8">
        <v>38198</v>
      </c>
      <c r="B3803">
        <v>-17.100000000000001</v>
      </c>
    </row>
    <row r="3804" spans="1:2" x14ac:dyDescent="0.3">
      <c r="A3804" s="8">
        <v>38197</v>
      </c>
      <c r="B3804">
        <v>-15.3</v>
      </c>
    </row>
    <row r="3805" spans="1:2" x14ac:dyDescent="0.3">
      <c r="A3805" s="8">
        <v>38196</v>
      </c>
      <c r="B3805">
        <v>-0.1</v>
      </c>
    </row>
    <row r="3806" spans="1:2" x14ac:dyDescent="0.3">
      <c r="A3806" s="8">
        <v>38195</v>
      </c>
      <c r="B3806">
        <v>0.7</v>
      </c>
    </row>
    <row r="3807" spans="1:2" x14ac:dyDescent="0.3">
      <c r="A3807" s="8">
        <v>38194</v>
      </c>
      <c r="B3807">
        <v>-1.2</v>
      </c>
    </row>
    <row r="3808" spans="1:2" x14ac:dyDescent="0.3">
      <c r="A3808" s="8">
        <v>38191</v>
      </c>
      <c r="B3808">
        <v>3.5</v>
      </c>
    </row>
    <row r="3809" spans="1:2" x14ac:dyDescent="0.3">
      <c r="A3809" s="8">
        <v>38190</v>
      </c>
      <c r="B3809">
        <v>5.3</v>
      </c>
    </row>
    <row r="3810" spans="1:2" x14ac:dyDescent="0.3">
      <c r="A3810" s="8">
        <v>38189</v>
      </c>
      <c r="B3810">
        <v>1.8</v>
      </c>
    </row>
    <row r="3811" spans="1:2" x14ac:dyDescent="0.3">
      <c r="A3811" s="8">
        <v>38188</v>
      </c>
      <c r="B3811">
        <v>11.4</v>
      </c>
    </row>
    <row r="3812" spans="1:2" x14ac:dyDescent="0.3">
      <c r="A3812" s="8">
        <v>38187</v>
      </c>
      <c r="B3812">
        <v>4.8</v>
      </c>
    </row>
    <row r="3813" spans="1:2" x14ac:dyDescent="0.3">
      <c r="A3813" s="8">
        <v>38184</v>
      </c>
      <c r="B3813">
        <v>-1.9</v>
      </c>
    </row>
    <row r="3814" spans="1:2" x14ac:dyDescent="0.3">
      <c r="A3814" s="8">
        <v>38183</v>
      </c>
      <c r="B3814">
        <v>1.2</v>
      </c>
    </row>
    <row r="3815" spans="1:2" x14ac:dyDescent="0.3">
      <c r="A3815" s="8">
        <v>38182</v>
      </c>
      <c r="B3815">
        <v>0.9</v>
      </c>
    </row>
    <row r="3816" spans="1:2" x14ac:dyDescent="0.3">
      <c r="A3816" s="8">
        <v>38181</v>
      </c>
      <c r="B3816">
        <v>-0.3</v>
      </c>
    </row>
    <row r="3817" spans="1:2" x14ac:dyDescent="0.3">
      <c r="A3817" s="8">
        <v>38180</v>
      </c>
      <c r="B3817">
        <v>-2.9</v>
      </c>
    </row>
    <row r="3818" spans="1:2" x14ac:dyDescent="0.3">
      <c r="A3818" s="8">
        <v>38177</v>
      </c>
      <c r="B3818">
        <v>-1.3</v>
      </c>
    </row>
    <row r="3819" spans="1:2" x14ac:dyDescent="0.3">
      <c r="A3819" s="8">
        <v>38176</v>
      </c>
      <c r="B3819">
        <v>19</v>
      </c>
    </row>
    <row r="3820" spans="1:2" x14ac:dyDescent="0.3">
      <c r="A3820" s="8">
        <v>38175</v>
      </c>
      <c r="B3820">
        <v>-0.9</v>
      </c>
    </row>
    <row r="3821" spans="1:2" x14ac:dyDescent="0.3">
      <c r="A3821" s="8">
        <v>38174</v>
      </c>
      <c r="B3821">
        <v>5.7</v>
      </c>
    </row>
    <row r="3822" spans="1:2" x14ac:dyDescent="0.3">
      <c r="A3822" s="8">
        <v>38173</v>
      </c>
      <c r="B3822">
        <v>0.2</v>
      </c>
    </row>
    <row r="3823" spans="1:2" x14ac:dyDescent="0.3">
      <c r="A3823" s="8">
        <v>38170</v>
      </c>
      <c r="B3823">
        <v>-4</v>
      </c>
    </row>
    <row r="3824" spans="1:2" x14ac:dyDescent="0.3">
      <c r="A3824" s="8">
        <v>38169</v>
      </c>
      <c r="B3824">
        <v>-31</v>
      </c>
    </row>
    <row r="3825" spans="1:2" x14ac:dyDescent="0.3">
      <c r="A3825" s="8">
        <v>38168</v>
      </c>
      <c r="B3825">
        <v>-8.1</v>
      </c>
    </row>
    <row r="3826" spans="1:2" x14ac:dyDescent="0.3">
      <c r="A3826" s="8">
        <v>38167</v>
      </c>
      <c r="B3826">
        <v>-9.1</v>
      </c>
    </row>
    <row r="3827" spans="1:2" x14ac:dyDescent="0.3">
      <c r="A3827" s="8">
        <v>38166</v>
      </c>
      <c r="B3827">
        <v>1.9</v>
      </c>
    </row>
    <row r="3828" spans="1:2" x14ac:dyDescent="0.3">
      <c r="A3828" s="8">
        <v>38163</v>
      </c>
      <c r="B3828">
        <v>-12.6</v>
      </c>
    </row>
    <row r="3829" spans="1:2" x14ac:dyDescent="0.3">
      <c r="A3829" s="8">
        <v>38162</v>
      </c>
      <c r="B3829">
        <v>36.700000000000003</v>
      </c>
    </row>
    <row r="3830" spans="1:2" x14ac:dyDescent="0.3">
      <c r="A3830" s="8">
        <v>38161</v>
      </c>
      <c r="B3830">
        <v>0.1</v>
      </c>
    </row>
    <row r="3831" spans="1:2" x14ac:dyDescent="0.3">
      <c r="A3831" s="8">
        <v>38160</v>
      </c>
      <c r="B3831">
        <v>3.9</v>
      </c>
    </row>
    <row r="3832" spans="1:2" x14ac:dyDescent="0.3">
      <c r="A3832" s="8">
        <v>38159</v>
      </c>
      <c r="B3832">
        <v>0.4</v>
      </c>
    </row>
    <row r="3833" spans="1:2" x14ac:dyDescent="0.3">
      <c r="A3833" s="8">
        <v>38156</v>
      </c>
      <c r="B3833">
        <v>-3.7</v>
      </c>
    </row>
    <row r="3834" spans="1:2" x14ac:dyDescent="0.3">
      <c r="A3834" s="8">
        <v>38155</v>
      </c>
      <c r="B3834">
        <v>18.7</v>
      </c>
    </row>
    <row r="3835" spans="1:2" x14ac:dyDescent="0.3">
      <c r="A3835" s="8">
        <v>38154</v>
      </c>
      <c r="B3835">
        <v>9.6</v>
      </c>
    </row>
    <row r="3836" spans="1:2" x14ac:dyDescent="0.3">
      <c r="A3836" s="8">
        <v>38153</v>
      </c>
      <c r="B3836">
        <v>3.2</v>
      </c>
    </row>
    <row r="3837" spans="1:2" x14ac:dyDescent="0.3">
      <c r="A3837" s="8">
        <v>38149</v>
      </c>
      <c r="B3837">
        <v>4</v>
      </c>
    </row>
    <row r="3838" spans="1:2" x14ac:dyDescent="0.3">
      <c r="A3838" s="8">
        <v>38148</v>
      </c>
      <c r="B3838">
        <v>6.9</v>
      </c>
    </row>
    <row r="3839" spans="1:2" x14ac:dyDescent="0.3">
      <c r="A3839" s="8">
        <v>38147</v>
      </c>
      <c r="B3839">
        <v>16.2</v>
      </c>
    </row>
    <row r="3840" spans="1:2" x14ac:dyDescent="0.3">
      <c r="A3840" s="8">
        <v>38146</v>
      </c>
      <c r="B3840">
        <v>1.7</v>
      </c>
    </row>
    <row r="3841" spans="1:2" x14ac:dyDescent="0.3">
      <c r="A3841" s="8">
        <v>38145</v>
      </c>
      <c r="B3841">
        <v>0.2</v>
      </c>
    </row>
    <row r="3842" spans="1:2" x14ac:dyDescent="0.3">
      <c r="A3842" s="8">
        <v>38142</v>
      </c>
      <c r="B3842">
        <v>-2.8</v>
      </c>
    </row>
    <row r="3843" spans="1:2" x14ac:dyDescent="0.3">
      <c r="A3843" s="8">
        <v>38141</v>
      </c>
      <c r="B3843">
        <v>0.3</v>
      </c>
    </row>
    <row r="3844" spans="1:2" x14ac:dyDescent="0.3">
      <c r="A3844" s="8">
        <v>38140</v>
      </c>
      <c r="B3844">
        <v>-3.4</v>
      </c>
    </row>
    <row r="3845" spans="1:2" x14ac:dyDescent="0.3">
      <c r="A3845" s="8">
        <v>38139</v>
      </c>
      <c r="B3845">
        <v>-37.5</v>
      </c>
    </row>
    <row r="3846" spans="1:2" x14ac:dyDescent="0.3">
      <c r="A3846" s="8">
        <v>38138</v>
      </c>
      <c r="B3846">
        <v>-24</v>
      </c>
    </row>
    <row r="3847" spans="1:2" x14ac:dyDescent="0.3">
      <c r="A3847" s="8">
        <v>38135</v>
      </c>
      <c r="B3847">
        <v>-10.1</v>
      </c>
    </row>
    <row r="3848" spans="1:2" x14ac:dyDescent="0.3">
      <c r="A3848" s="8">
        <v>38134</v>
      </c>
      <c r="B3848">
        <v>-5.5</v>
      </c>
    </row>
    <row r="3849" spans="1:2" x14ac:dyDescent="0.3">
      <c r="A3849" s="8">
        <v>38133</v>
      </c>
      <c r="B3849">
        <v>-8.9</v>
      </c>
    </row>
    <row r="3850" spans="1:2" x14ac:dyDescent="0.3">
      <c r="A3850" s="8">
        <v>38132</v>
      </c>
      <c r="B3850">
        <v>-12.5</v>
      </c>
    </row>
    <row r="3851" spans="1:2" x14ac:dyDescent="0.3">
      <c r="A3851" s="8">
        <v>38131</v>
      </c>
      <c r="B3851">
        <v>-1.5</v>
      </c>
    </row>
    <row r="3852" spans="1:2" x14ac:dyDescent="0.3">
      <c r="A3852" s="8">
        <v>38128</v>
      </c>
      <c r="B3852">
        <v>2.5</v>
      </c>
    </row>
    <row r="3853" spans="1:2" x14ac:dyDescent="0.3">
      <c r="A3853" s="8">
        <v>38127</v>
      </c>
      <c r="B3853">
        <v>0.2</v>
      </c>
    </row>
    <row r="3854" spans="1:2" x14ac:dyDescent="0.3">
      <c r="A3854" s="8">
        <v>38126</v>
      </c>
      <c r="B3854">
        <v>-0.2</v>
      </c>
    </row>
    <row r="3855" spans="1:2" x14ac:dyDescent="0.3">
      <c r="A3855" s="8">
        <v>38125</v>
      </c>
      <c r="B3855">
        <v>6.6</v>
      </c>
    </row>
    <row r="3856" spans="1:2" x14ac:dyDescent="0.3">
      <c r="A3856" s="8">
        <v>38124</v>
      </c>
      <c r="B3856">
        <v>-2.2999999999999998</v>
      </c>
    </row>
    <row r="3857" spans="1:2" x14ac:dyDescent="0.3">
      <c r="A3857" s="8">
        <v>38121</v>
      </c>
      <c r="B3857">
        <v>9.6</v>
      </c>
    </row>
    <row r="3858" spans="1:2" x14ac:dyDescent="0.3">
      <c r="A3858" s="8">
        <v>38120</v>
      </c>
      <c r="B3858">
        <v>6.2</v>
      </c>
    </row>
    <row r="3859" spans="1:2" x14ac:dyDescent="0.3">
      <c r="A3859" s="8">
        <v>38119</v>
      </c>
      <c r="B3859">
        <v>1.4</v>
      </c>
    </row>
    <row r="3860" spans="1:2" x14ac:dyDescent="0.3">
      <c r="A3860" s="8">
        <v>38118</v>
      </c>
      <c r="B3860">
        <v>-1</v>
      </c>
    </row>
    <row r="3861" spans="1:2" x14ac:dyDescent="0.3">
      <c r="A3861" s="8">
        <v>38114</v>
      </c>
      <c r="B3861">
        <v>3.3</v>
      </c>
    </row>
    <row r="3862" spans="1:2" x14ac:dyDescent="0.3">
      <c r="A3862" s="8">
        <v>38113</v>
      </c>
      <c r="B3862">
        <v>6.6</v>
      </c>
    </row>
    <row r="3863" spans="1:2" x14ac:dyDescent="0.3">
      <c r="A3863" s="8">
        <v>38112</v>
      </c>
      <c r="B3863">
        <v>-38.799999999999997</v>
      </c>
    </row>
    <row r="3864" spans="1:2" x14ac:dyDescent="0.3">
      <c r="A3864" s="8">
        <v>38107</v>
      </c>
      <c r="B3864">
        <v>-50.1</v>
      </c>
    </row>
    <row r="3865" spans="1:2" x14ac:dyDescent="0.3">
      <c r="A3865" s="8">
        <v>38106</v>
      </c>
      <c r="B3865">
        <v>-35.6</v>
      </c>
    </row>
    <row r="3866" spans="1:2" x14ac:dyDescent="0.3">
      <c r="A3866" s="8">
        <v>38105</v>
      </c>
      <c r="B3866">
        <v>-18.5</v>
      </c>
    </row>
    <row r="3867" spans="1:2" x14ac:dyDescent="0.3">
      <c r="A3867" s="8">
        <v>38104</v>
      </c>
      <c r="B3867">
        <v>-9.1</v>
      </c>
    </row>
    <row r="3868" spans="1:2" x14ac:dyDescent="0.3">
      <c r="A3868" s="8">
        <v>38103</v>
      </c>
      <c r="B3868">
        <v>3.9</v>
      </c>
    </row>
    <row r="3869" spans="1:2" x14ac:dyDescent="0.3">
      <c r="A3869" s="8">
        <v>38100</v>
      </c>
      <c r="B3869">
        <v>8.3000000000000007</v>
      </c>
    </row>
    <row r="3870" spans="1:2" x14ac:dyDescent="0.3">
      <c r="A3870" s="8">
        <v>38099</v>
      </c>
      <c r="B3870">
        <v>12.5</v>
      </c>
    </row>
    <row r="3871" spans="1:2" x14ac:dyDescent="0.3">
      <c r="A3871" s="8">
        <v>38098</v>
      </c>
      <c r="B3871">
        <v>-1.7</v>
      </c>
    </row>
    <row r="3872" spans="1:2" x14ac:dyDescent="0.3">
      <c r="A3872" s="8">
        <v>38097</v>
      </c>
      <c r="B3872">
        <v>2.7</v>
      </c>
    </row>
    <row r="3873" spans="1:2" x14ac:dyDescent="0.3">
      <c r="A3873" s="8">
        <v>38096</v>
      </c>
      <c r="B3873">
        <v>6.2</v>
      </c>
    </row>
    <row r="3874" spans="1:2" x14ac:dyDescent="0.3">
      <c r="A3874" s="8">
        <v>38093</v>
      </c>
      <c r="B3874">
        <v>11.5</v>
      </c>
    </row>
    <row r="3875" spans="1:2" x14ac:dyDescent="0.3">
      <c r="A3875" s="8">
        <v>38092</v>
      </c>
      <c r="B3875">
        <v>30.9</v>
      </c>
    </row>
    <row r="3876" spans="1:2" x14ac:dyDescent="0.3">
      <c r="A3876" s="8">
        <v>38091</v>
      </c>
      <c r="B3876">
        <v>5.7</v>
      </c>
    </row>
    <row r="3877" spans="1:2" x14ac:dyDescent="0.3">
      <c r="A3877" s="8">
        <v>38090</v>
      </c>
      <c r="B3877">
        <v>3.4</v>
      </c>
    </row>
    <row r="3878" spans="1:2" x14ac:dyDescent="0.3">
      <c r="A3878" s="8">
        <v>38089</v>
      </c>
      <c r="B3878">
        <v>6.6</v>
      </c>
    </row>
    <row r="3879" spans="1:2" x14ac:dyDescent="0.3">
      <c r="A3879" s="8">
        <v>38086</v>
      </c>
      <c r="B3879">
        <v>25.6</v>
      </c>
    </row>
    <row r="3880" spans="1:2" x14ac:dyDescent="0.3">
      <c r="A3880" s="8">
        <v>38085</v>
      </c>
      <c r="B3880">
        <v>34</v>
      </c>
    </row>
    <row r="3881" spans="1:2" x14ac:dyDescent="0.3">
      <c r="A3881" s="8">
        <v>38084</v>
      </c>
      <c r="B3881">
        <v>3.5</v>
      </c>
    </row>
    <row r="3882" spans="1:2" x14ac:dyDescent="0.3">
      <c r="A3882" s="8">
        <v>38083</v>
      </c>
      <c r="B3882">
        <v>2.1</v>
      </c>
    </row>
    <row r="3883" spans="1:2" x14ac:dyDescent="0.3">
      <c r="A3883" s="8">
        <v>38082</v>
      </c>
      <c r="B3883">
        <v>-0.8</v>
      </c>
    </row>
    <row r="3884" spans="1:2" x14ac:dyDescent="0.3">
      <c r="A3884" s="8">
        <v>38079</v>
      </c>
      <c r="B3884">
        <v>-7.1</v>
      </c>
    </row>
    <row r="3885" spans="1:2" x14ac:dyDescent="0.3">
      <c r="A3885" s="8">
        <v>38078</v>
      </c>
      <c r="B3885">
        <v>-1.7</v>
      </c>
    </row>
    <row r="3886" spans="1:2" x14ac:dyDescent="0.3">
      <c r="A3886" s="8">
        <v>38077</v>
      </c>
      <c r="B3886">
        <v>10.8</v>
      </c>
    </row>
    <row r="3887" spans="1:2" x14ac:dyDescent="0.3">
      <c r="A3887" s="8">
        <v>38076</v>
      </c>
      <c r="B3887">
        <v>9.1</v>
      </c>
    </row>
    <row r="3888" spans="1:2" x14ac:dyDescent="0.3">
      <c r="A3888" s="8">
        <v>38075</v>
      </c>
      <c r="B3888">
        <v>17.399999999999999</v>
      </c>
    </row>
    <row r="3889" spans="1:2" x14ac:dyDescent="0.3">
      <c r="A3889" s="8">
        <v>38072</v>
      </c>
      <c r="B3889">
        <v>5.9</v>
      </c>
    </row>
    <row r="3890" spans="1:2" x14ac:dyDescent="0.3">
      <c r="A3890" s="8">
        <v>38071</v>
      </c>
      <c r="B3890">
        <v>28.8</v>
      </c>
    </row>
    <row r="3891" spans="1:2" x14ac:dyDescent="0.3">
      <c r="A3891" s="8">
        <v>38070</v>
      </c>
      <c r="B3891">
        <v>22.7</v>
      </c>
    </row>
    <row r="3892" spans="1:2" x14ac:dyDescent="0.3">
      <c r="A3892" s="8">
        <v>38069</v>
      </c>
      <c r="B3892">
        <v>17.5</v>
      </c>
    </row>
    <row r="3893" spans="1:2" x14ac:dyDescent="0.3">
      <c r="A3893" s="8">
        <v>38068</v>
      </c>
      <c r="B3893">
        <v>11.4</v>
      </c>
    </row>
    <row r="3894" spans="1:2" x14ac:dyDescent="0.3">
      <c r="A3894" s="8">
        <v>38065</v>
      </c>
      <c r="B3894">
        <v>21</v>
      </c>
    </row>
    <row r="3895" spans="1:2" x14ac:dyDescent="0.3">
      <c r="A3895" s="8">
        <v>38064</v>
      </c>
      <c r="B3895">
        <v>20.7</v>
      </c>
    </row>
    <row r="3896" spans="1:2" x14ac:dyDescent="0.3">
      <c r="A3896" s="8">
        <v>38063</v>
      </c>
      <c r="B3896">
        <v>13.4</v>
      </c>
    </row>
    <row r="3897" spans="1:2" x14ac:dyDescent="0.3">
      <c r="A3897" s="8">
        <v>38062</v>
      </c>
      <c r="B3897">
        <v>43.5</v>
      </c>
    </row>
    <row r="3898" spans="1:2" x14ac:dyDescent="0.3">
      <c r="A3898" s="8">
        <v>38061</v>
      </c>
      <c r="B3898">
        <v>5.6</v>
      </c>
    </row>
    <row r="3899" spans="1:2" x14ac:dyDescent="0.3">
      <c r="A3899" s="8">
        <v>38058</v>
      </c>
      <c r="B3899">
        <v>17</v>
      </c>
    </row>
    <row r="3900" spans="1:2" x14ac:dyDescent="0.3">
      <c r="A3900" s="8">
        <v>38057</v>
      </c>
      <c r="B3900">
        <v>15.5</v>
      </c>
    </row>
    <row r="3901" spans="1:2" x14ac:dyDescent="0.3">
      <c r="A3901" s="8">
        <v>38056</v>
      </c>
      <c r="B3901">
        <v>13.9</v>
      </c>
    </row>
    <row r="3902" spans="1:2" x14ac:dyDescent="0.3">
      <c r="A3902" s="8">
        <v>38055</v>
      </c>
      <c r="B3902">
        <v>55.1</v>
      </c>
    </row>
    <row r="3903" spans="1:2" x14ac:dyDescent="0.3">
      <c r="A3903" s="8">
        <v>38051</v>
      </c>
      <c r="B3903">
        <v>3.6</v>
      </c>
    </row>
    <row r="3904" spans="1:2" x14ac:dyDescent="0.3">
      <c r="A3904" s="8">
        <v>38050</v>
      </c>
      <c r="B3904">
        <v>0.1</v>
      </c>
    </row>
    <row r="3905" spans="1:2" x14ac:dyDescent="0.3">
      <c r="A3905" s="8">
        <v>38049</v>
      </c>
      <c r="B3905">
        <v>22.9</v>
      </c>
    </row>
    <row r="3906" spans="1:2" x14ac:dyDescent="0.3">
      <c r="A3906" s="8">
        <v>38048</v>
      </c>
      <c r="B3906">
        <v>16.399999999999999</v>
      </c>
    </row>
    <row r="3907" spans="1:2" x14ac:dyDescent="0.3">
      <c r="A3907" s="8">
        <v>38047</v>
      </c>
      <c r="B3907">
        <v>9.5</v>
      </c>
    </row>
    <row r="3908" spans="1:2" x14ac:dyDescent="0.3">
      <c r="A3908" s="8">
        <v>38044</v>
      </c>
      <c r="B3908">
        <v>22.6</v>
      </c>
    </row>
    <row r="3909" spans="1:2" x14ac:dyDescent="0.3">
      <c r="A3909" s="8">
        <v>38043</v>
      </c>
      <c r="B3909">
        <v>26.8</v>
      </c>
    </row>
    <row r="3910" spans="1:2" x14ac:dyDescent="0.3">
      <c r="A3910" s="8">
        <v>38042</v>
      </c>
      <c r="B3910">
        <v>38.9</v>
      </c>
    </row>
    <row r="3911" spans="1:2" x14ac:dyDescent="0.3">
      <c r="A3911" s="8">
        <v>38041</v>
      </c>
      <c r="B3911">
        <v>48.2</v>
      </c>
    </row>
    <row r="3912" spans="1:2" x14ac:dyDescent="0.3">
      <c r="A3912" s="8">
        <v>38037</v>
      </c>
      <c r="B3912">
        <v>29.3</v>
      </c>
    </row>
    <row r="3913" spans="1:2" x14ac:dyDescent="0.3">
      <c r="A3913" s="8">
        <v>38036</v>
      </c>
      <c r="B3913">
        <v>33.1</v>
      </c>
    </row>
    <row r="3914" spans="1:2" x14ac:dyDescent="0.3">
      <c r="A3914" s="8">
        <v>38035</v>
      </c>
      <c r="B3914">
        <v>43.1</v>
      </c>
    </row>
    <row r="3915" spans="1:2" x14ac:dyDescent="0.3">
      <c r="A3915" s="8">
        <v>38034</v>
      </c>
      <c r="B3915">
        <v>19.100000000000001</v>
      </c>
    </row>
    <row r="3916" spans="1:2" x14ac:dyDescent="0.3">
      <c r="A3916" s="8">
        <v>38033</v>
      </c>
      <c r="B3916">
        <v>35.9</v>
      </c>
    </row>
    <row r="3917" spans="1:2" x14ac:dyDescent="0.3">
      <c r="A3917" s="8">
        <v>38030</v>
      </c>
      <c r="B3917">
        <v>7.4</v>
      </c>
    </row>
    <row r="3918" spans="1:2" x14ac:dyDescent="0.3">
      <c r="A3918" s="8">
        <v>38029</v>
      </c>
      <c r="B3918">
        <v>51.1</v>
      </c>
    </row>
    <row r="3919" spans="1:2" x14ac:dyDescent="0.3">
      <c r="A3919" s="8">
        <v>38028</v>
      </c>
      <c r="B3919">
        <v>108.5</v>
      </c>
    </row>
    <row r="3920" spans="1:2" x14ac:dyDescent="0.3">
      <c r="A3920" s="8">
        <v>38027</v>
      </c>
      <c r="B3920">
        <v>22</v>
      </c>
    </row>
    <row r="3921" spans="1:2" x14ac:dyDescent="0.3">
      <c r="A3921" s="8">
        <v>38026</v>
      </c>
      <c r="B3921">
        <v>20.7</v>
      </c>
    </row>
    <row r="3922" spans="1:2" x14ac:dyDescent="0.3">
      <c r="A3922" s="8">
        <v>38023</v>
      </c>
      <c r="B3922">
        <v>23.5</v>
      </c>
    </row>
    <row r="3923" spans="1:2" x14ac:dyDescent="0.3">
      <c r="A3923" s="8">
        <v>38022</v>
      </c>
      <c r="B3923">
        <v>46.5</v>
      </c>
    </row>
    <row r="3924" spans="1:2" x14ac:dyDescent="0.3">
      <c r="A3924" s="8">
        <v>38021</v>
      </c>
      <c r="B3924">
        <v>1.7</v>
      </c>
    </row>
    <row r="3925" spans="1:2" x14ac:dyDescent="0.3">
      <c r="A3925" s="8">
        <v>38020</v>
      </c>
      <c r="B3925">
        <v>5.6</v>
      </c>
    </row>
    <row r="3926" spans="1:2" x14ac:dyDescent="0.3">
      <c r="A3926" s="8">
        <v>38019</v>
      </c>
      <c r="B3926">
        <v>29.9</v>
      </c>
    </row>
    <row r="3927" spans="1:2" x14ac:dyDescent="0.3">
      <c r="A3927" s="8">
        <v>38016</v>
      </c>
      <c r="B3927">
        <v>33.299999999999997</v>
      </c>
    </row>
    <row r="3928" spans="1:2" x14ac:dyDescent="0.3">
      <c r="A3928" s="8">
        <v>38015</v>
      </c>
      <c r="B3928">
        <v>93.2</v>
      </c>
    </row>
    <row r="3929" spans="1:2" x14ac:dyDescent="0.3">
      <c r="A3929" s="8">
        <v>38014</v>
      </c>
      <c r="B3929">
        <v>15.4</v>
      </c>
    </row>
    <row r="3930" spans="1:2" x14ac:dyDescent="0.3">
      <c r="A3930" s="8">
        <v>38013</v>
      </c>
      <c r="B3930">
        <v>9.4</v>
      </c>
    </row>
    <row r="3931" spans="1:2" x14ac:dyDescent="0.3">
      <c r="A3931" s="8">
        <v>38012</v>
      </c>
      <c r="B3931">
        <v>51.4</v>
      </c>
    </row>
    <row r="3932" spans="1:2" x14ac:dyDescent="0.3">
      <c r="A3932" s="8">
        <v>38009</v>
      </c>
      <c r="B3932">
        <v>11.8</v>
      </c>
    </row>
    <row r="3933" spans="1:2" x14ac:dyDescent="0.3">
      <c r="A3933" s="8">
        <v>38008</v>
      </c>
      <c r="B3933">
        <v>78.900000000000006</v>
      </c>
    </row>
    <row r="3934" spans="1:2" x14ac:dyDescent="0.3">
      <c r="A3934" s="8">
        <v>38007</v>
      </c>
      <c r="B3934">
        <v>60.8</v>
      </c>
    </row>
    <row r="3935" spans="1:2" x14ac:dyDescent="0.3">
      <c r="A3935" s="8">
        <v>38006</v>
      </c>
      <c r="B3935">
        <v>22.2</v>
      </c>
    </row>
    <row r="3936" spans="1:2" x14ac:dyDescent="0.3">
      <c r="A3936" s="8">
        <v>38005</v>
      </c>
      <c r="B3936">
        <v>45.9</v>
      </c>
    </row>
    <row r="3937" spans="1:2" x14ac:dyDescent="0.3">
      <c r="A3937" s="8">
        <v>38002</v>
      </c>
      <c r="B3937">
        <v>4.7</v>
      </c>
    </row>
    <row r="3938" spans="1:2" x14ac:dyDescent="0.3">
      <c r="A3938" s="8">
        <v>38001</v>
      </c>
      <c r="B3938">
        <v>87.4</v>
      </c>
    </row>
    <row r="3939" spans="1:2" x14ac:dyDescent="0.3">
      <c r="A3939" s="8">
        <v>38000</v>
      </c>
      <c r="B3939">
        <v>3.8</v>
      </c>
    </row>
    <row r="3940" spans="1:2" x14ac:dyDescent="0.3">
      <c r="A3940" s="8">
        <v>37999</v>
      </c>
      <c r="B3940">
        <v>4.3</v>
      </c>
    </row>
    <row r="3941" spans="1:2" x14ac:dyDescent="0.3">
      <c r="A3941" s="8">
        <v>37998</v>
      </c>
      <c r="B3941">
        <v>56.7</v>
      </c>
    </row>
    <row r="3942" spans="1:2" x14ac:dyDescent="0.3">
      <c r="A3942" s="8">
        <v>37995</v>
      </c>
      <c r="B3942">
        <v>-5.0999999999999996</v>
      </c>
    </row>
    <row r="3943" spans="1:2" x14ac:dyDescent="0.3">
      <c r="A3943" s="8">
        <v>37994</v>
      </c>
      <c r="B3943">
        <v>109.4</v>
      </c>
    </row>
    <row r="3944" spans="1:2" x14ac:dyDescent="0.3">
      <c r="A3944" s="8">
        <v>37992</v>
      </c>
      <c r="B3944">
        <v>-27.1</v>
      </c>
    </row>
    <row r="3945" spans="1:2" x14ac:dyDescent="0.3">
      <c r="A3945" s="8">
        <v>37991</v>
      </c>
      <c r="B3945">
        <v>28</v>
      </c>
    </row>
    <row r="3946" spans="1:2" x14ac:dyDescent="0.3">
      <c r="A3946" s="8">
        <v>37986</v>
      </c>
      <c r="B3946">
        <v>0.5</v>
      </c>
    </row>
    <row r="3947" spans="1:2" x14ac:dyDescent="0.3">
      <c r="A3947" s="8">
        <v>37985</v>
      </c>
      <c r="B3947">
        <v>29.6</v>
      </c>
    </row>
    <row r="3948" spans="1:2" x14ac:dyDescent="0.3">
      <c r="A3948" s="8">
        <v>37984</v>
      </c>
      <c r="B3948">
        <v>6.2</v>
      </c>
    </row>
    <row r="3949" spans="1:2" x14ac:dyDescent="0.3">
      <c r="A3949" s="8">
        <v>37981</v>
      </c>
      <c r="B3949">
        <v>62.4</v>
      </c>
    </row>
    <row r="3950" spans="1:2" x14ac:dyDescent="0.3">
      <c r="A3950" s="8">
        <v>37980</v>
      </c>
      <c r="B3950">
        <v>49.1</v>
      </c>
    </row>
    <row r="3951" spans="1:2" x14ac:dyDescent="0.3">
      <c r="A3951" s="8">
        <v>37979</v>
      </c>
      <c r="B3951">
        <v>36.6</v>
      </c>
    </row>
    <row r="3952" spans="1:2" x14ac:dyDescent="0.3">
      <c r="A3952" s="8">
        <v>37978</v>
      </c>
      <c r="B3952">
        <v>2.8</v>
      </c>
    </row>
    <row r="3953" spans="1:2" x14ac:dyDescent="0.3">
      <c r="A3953" s="8">
        <v>37977</v>
      </c>
      <c r="B3953">
        <v>38.9</v>
      </c>
    </row>
    <row r="3954" spans="1:2" x14ac:dyDescent="0.3">
      <c r="A3954" s="8">
        <v>37974</v>
      </c>
      <c r="B3954">
        <v>17.7</v>
      </c>
    </row>
    <row r="3955" spans="1:2" x14ac:dyDescent="0.3">
      <c r="A3955" s="8">
        <v>37973</v>
      </c>
      <c r="B3955">
        <v>78.7</v>
      </c>
    </row>
    <row r="3956" spans="1:2" x14ac:dyDescent="0.3">
      <c r="A3956" s="8">
        <v>37972</v>
      </c>
      <c r="B3956">
        <v>5.3</v>
      </c>
    </row>
    <row r="3957" spans="1:2" x14ac:dyDescent="0.3">
      <c r="A3957" s="8">
        <v>37971</v>
      </c>
      <c r="B3957">
        <v>44.2</v>
      </c>
    </row>
    <row r="3958" spans="1:2" x14ac:dyDescent="0.3">
      <c r="A3958" s="8">
        <v>37970</v>
      </c>
      <c r="B3958">
        <v>15.7</v>
      </c>
    </row>
    <row r="3959" spans="1:2" x14ac:dyDescent="0.3">
      <c r="A3959" s="8">
        <v>37966</v>
      </c>
      <c r="B3959">
        <v>59.4</v>
      </c>
    </row>
    <row r="3960" spans="1:2" x14ac:dyDescent="0.3">
      <c r="A3960" s="8">
        <v>37965</v>
      </c>
      <c r="B3960">
        <v>6.5</v>
      </c>
    </row>
    <row r="3961" spans="1:2" x14ac:dyDescent="0.3">
      <c r="A3961" s="8">
        <v>37964</v>
      </c>
      <c r="B3961">
        <v>0.1</v>
      </c>
    </row>
    <row r="3962" spans="1:2" x14ac:dyDescent="0.3">
      <c r="A3962" s="8">
        <v>37963</v>
      </c>
      <c r="B3962">
        <v>16.7</v>
      </c>
    </row>
    <row r="3963" spans="1:2" x14ac:dyDescent="0.3">
      <c r="A3963" s="8">
        <v>37960</v>
      </c>
      <c r="B3963">
        <v>22.2</v>
      </c>
    </row>
    <row r="3964" spans="1:2" x14ac:dyDescent="0.3">
      <c r="A3964" s="8">
        <v>37959</v>
      </c>
      <c r="B3964">
        <v>64.2</v>
      </c>
    </row>
    <row r="3965" spans="1:2" x14ac:dyDescent="0.3">
      <c r="A3965" s="8">
        <v>37958</v>
      </c>
      <c r="B3965">
        <v>-2.9</v>
      </c>
    </row>
    <row r="3966" spans="1:2" x14ac:dyDescent="0.3">
      <c r="A3966" s="8">
        <v>37957</v>
      </c>
      <c r="B3966">
        <v>0.1</v>
      </c>
    </row>
    <row r="3967" spans="1:2" x14ac:dyDescent="0.3">
      <c r="A3967" s="8">
        <v>37956</v>
      </c>
      <c r="B3967">
        <v>2.1</v>
      </c>
    </row>
    <row r="3968" spans="1:2" x14ac:dyDescent="0.3">
      <c r="A3968" s="8">
        <v>37953</v>
      </c>
      <c r="B3968">
        <v>23.2</v>
      </c>
    </row>
    <row r="3969" spans="1:2" x14ac:dyDescent="0.3">
      <c r="A3969" s="8">
        <v>37952</v>
      </c>
      <c r="B3969">
        <v>4.4000000000000004</v>
      </c>
    </row>
    <row r="3970" spans="1:2" x14ac:dyDescent="0.3">
      <c r="A3970" s="8">
        <v>37951</v>
      </c>
      <c r="B3970">
        <v>9.9</v>
      </c>
    </row>
    <row r="3971" spans="1:2" x14ac:dyDescent="0.3">
      <c r="A3971" s="8">
        <v>37950</v>
      </c>
      <c r="B3971">
        <v>19.600000000000001</v>
      </c>
    </row>
    <row r="3972" spans="1:2" x14ac:dyDescent="0.3">
      <c r="A3972" s="8">
        <v>37949</v>
      </c>
      <c r="B3972">
        <v>9.4</v>
      </c>
    </row>
    <row r="3973" spans="1:2" x14ac:dyDescent="0.3">
      <c r="A3973" s="8">
        <v>37946</v>
      </c>
      <c r="B3973">
        <v>-1</v>
      </c>
    </row>
    <row r="3974" spans="1:2" x14ac:dyDescent="0.3">
      <c r="A3974" s="8">
        <v>37945</v>
      </c>
      <c r="B3974">
        <v>8.4</v>
      </c>
    </row>
    <row r="3975" spans="1:2" x14ac:dyDescent="0.3">
      <c r="A3975" s="8">
        <v>37944</v>
      </c>
      <c r="B3975">
        <v>6.6</v>
      </c>
    </row>
    <row r="3976" spans="1:2" x14ac:dyDescent="0.3">
      <c r="A3976" s="8">
        <v>37943</v>
      </c>
      <c r="B3976">
        <v>9.5</v>
      </c>
    </row>
    <row r="3977" spans="1:2" x14ac:dyDescent="0.3">
      <c r="A3977" s="8">
        <v>37942</v>
      </c>
      <c r="B3977">
        <v>3.4</v>
      </c>
    </row>
    <row r="3978" spans="1:2" x14ac:dyDescent="0.3">
      <c r="A3978" s="8">
        <v>37939</v>
      </c>
      <c r="B3978">
        <v>1.5</v>
      </c>
    </row>
    <row r="3979" spans="1:2" x14ac:dyDescent="0.3">
      <c r="A3979" s="8">
        <v>37938</v>
      </c>
      <c r="B3979">
        <v>-1.7</v>
      </c>
    </row>
    <row r="3980" spans="1:2" x14ac:dyDescent="0.3">
      <c r="A3980" s="8">
        <v>37937</v>
      </c>
      <c r="B3980">
        <v>12</v>
      </c>
    </row>
    <row r="3981" spans="1:2" x14ac:dyDescent="0.3">
      <c r="A3981" s="8">
        <v>37936</v>
      </c>
      <c r="B3981">
        <v>1.6</v>
      </c>
    </row>
    <row r="3982" spans="1:2" x14ac:dyDescent="0.3">
      <c r="A3982" s="8">
        <v>37935</v>
      </c>
      <c r="B3982">
        <v>7.8</v>
      </c>
    </row>
    <row r="3983" spans="1:2" x14ac:dyDescent="0.3">
      <c r="A3983" s="8">
        <v>37931</v>
      </c>
      <c r="B3983">
        <v>0.6</v>
      </c>
    </row>
    <row r="3984" spans="1:2" x14ac:dyDescent="0.3">
      <c r="A3984" s="8">
        <v>37930</v>
      </c>
      <c r="B3984">
        <v>-1</v>
      </c>
    </row>
    <row r="3985" spans="1:2" x14ac:dyDescent="0.3">
      <c r="A3985" s="8">
        <v>37929</v>
      </c>
      <c r="B3985">
        <v>0</v>
      </c>
    </row>
    <row r="3986" spans="1:2" x14ac:dyDescent="0.3">
      <c r="A3986" s="8">
        <v>37928</v>
      </c>
      <c r="B3986">
        <v>-17</v>
      </c>
    </row>
    <row r="3987" spans="1:2" x14ac:dyDescent="0.3">
      <c r="A3987" s="8">
        <v>37925</v>
      </c>
      <c r="B3987">
        <v>-0.6</v>
      </c>
    </row>
    <row r="3988" spans="1:2" x14ac:dyDescent="0.3">
      <c r="A3988" s="8">
        <v>37924</v>
      </c>
      <c r="B3988">
        <v>-5.9</v>
      </c>
    </row>
    <row r="3989" spans="1:2" x14ac:dyDescent="0.3">
      <c r="A3989" s="8">
        <v>37923</v>
      </c>
      <c r="B3989">
        <v>-7.3</v>
      </c>
    </row>
    <row r="3990" spans="1:2" x14ac:dyDescent="0.3">
      <c r="A3990" s="8">
        <v>37922</v>
      </c>
      <c r="B3990">
        <v>-18.600000000000001</v>
      </c>
    </row>
    <row r="3991" spans="1:2" x14ac:dyDescent="0.3">
      <c r="A3991" s="8">
        <v>37921</v>
      </c>
      <c r="B3991">
        <v>15.6</v>
      </c>
    </row>
    <row r="3992" spans="1:2" x14ac:dyDescent="0.3">
      <c r="A3992" s="8">
        <v>37918</v>
      </c>
      <c r="B3992">
        <v>17.8</v>
      </c>
    </row>
    <row r="3993" spans="1:2" x14ac:dyDescent="0.3">
      <c r="A3993" s="8">
        <v>37917</v>
      </c>
      <c r="B3993">
        <v>14.3</v>
      </c>
    </row>
    <row r="3994" spans="1:2" x14ac:dyDescent="0.3">
      <c r="A3994" s="8">
        <v>37916</v>
      </c>
      <c r="B3994">
        <v>4.3</v>
      </c>
    </row>
    <row r="3995" spans="1:2" x14ac:dyDescent="0.3">
      <c r="A3995" s="8">
        <v>37915</v>
      </c>
      <c r="B3995">
        <v>-1</v>
      </c>
    </row>
    <row r="3996" spans="1:2" x14ac:dyDescent="0.3">
      <c r="A3996" s="8">
        <v>37914</v>
      </c>
      <c r="B3996">
        <v>14</v>
      </c>
    </row>
    <row r="3997" spans="1:2" x14ac:dyDescent="0.3">
      <c r="A3997" s="8">
        <v>37911</v>
      </c>
      <c r="B3997">
        <v>4.7</v>
      </c>
    </row>
    <row r="3998" spans="1:2" x14ac:dyDescent="0.3">
      <c r="A3998" s="8">
        <v>37910</v>
      </c>
      <c r="B3998">
        <v>2.7</v>
      </c>
    </row>
    <row r="3999" spans="1:2" x14ac:dyDescent="0.3">
      <c r="A3999" s="8">
        <v>37909</v>
      </c>
      <c r="B3999">
        <v>-15.1</v>
      </c>
    </row>
    <row r="4000" spans="1:2" x14ac:dyDescent="0.3">
      <c r="A4000" s="8">
        <v>37908</v>
      </c>
      <c r="B4000">
        <v>29.1</v>
      </c>
    </row>
    <row r="4001" spans="1:2" x14ac:dyDescent="0.3">
      <c r="A4001" s="8">
        <v>37907</v>
      </c>
      <c r="B4001">
        <v>4.4000000000000004</v>
      </c>
    </row>
    <row r="4002" spans="1:2" x14ac:dyDescent="0.3">
      <c r="A4002" s="8">
        <v>37904</v>
      </c>
      <c r="B4002">
        <v>26.4</v>
      </c>
    </row>
    <row r="4003" spans="1:2" x14ac:dyDescent="0.3">
      <c r="A4003" s="8">
        <v>37903</v>
      </c>
      <c r="B4003">
        <v>3.4</v>
      </c>
    </row>
    <row r="4004" spans="1:2" x14ac:dyDescent="0.3">
      <c r="A4004" s="8">
        <v>37902</v>
      </c>
      <c r="B4004">
        <v>1.1000000000000001</v>
      </c>
    </row>
    <row r="4005" spans="1:2" x14ac:dyDescent="0.3">
      <c r="A4005" s="8">
        <v>37901</v>
      </c>
      <c r="B4005">
        <v>0.3</v>
      </c>
    </row>
    <row r="4006" spans="1:2" x14ac:dyDescent="0.3">
      <c r="A4006" s="8">
        <v>37900</v>
      </c>
      <c r="B4006">
        <v>-1</v>
      </c>
    </row>
    <row r="4007" spans="1:2" x14ac:dyDescent="0.3">
      <c r="A4007" s="8">
        <v>37897</v>
      </c>
      <c r="B4007">
        <v>0</v>
      </c>
    </row>
    <row r="4008" spans="1:2" x14ac:dyDescent="0.3">
      <c r="A4008" s="8">
        <v>37896</v>
      </c>
      <c r="B4008">
        <v>0</v>
      </c>
    </row>
    <row r="4009" spans="1:2" x14ac:dyDescent="0.3">
      <c r="A4009" s="8">
        <v>37895</v>
      </c>
      <c r="B4009">
        <v>-37.299999999999997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6836-281F-4688-9770-0ED22FB7094F}">
  <dimension ref="A1:D2202"/>
  <sheetViews>
    <sheetView workbookViewId="0">
      <selection activeCell="J11" sqref="J11"/>
    </sheetView>
  </sheetViews>
  <sheetFormatPr defaultRowHeight="14.4" x14ac:dyDescent="0.3"/>
  <cols>
    <col min="1" max="1" width="10.109375" bestFit="1" customWidth="1"/>
  </cols>
  <sheetData>
    <row r="1" spans="1:4" x14ac:dyDescent="0.3">
      <c r="B1" t="s">
        <v>4</v>
      </c>
      <c r="C1" t="s">
        <v>401</v>
      </c>
      <c r="D1" t="s">
        <v>400</v>
      </c>
    </row>
    <row r="2" spans="1:4" x14ac:dyDescent="0.3">
      <c r="A2" s="8">
        <v>43791</v>
      </c>
      <c r="B2">
        <v>8.4</v>
      </c>
      <c r="C2">
        <v>-57.6</v>
      </c>
      <c r="D2">
        <v>0</v>
      </c>
    </row>
    <row r="3" spans="1:4" x14ac:dyDescent="0.3">
      <c r="A3" s="8">
        <v>43790</v>
      </c>
      <c r="B3">
        <v>10.7</v>
      </c>
      <c r="C3">
        <v>85.3</v>
      </c>
      <c r="D3">
        <v>0</v>
      </c>
    </row>
    <row r="4" spans="1:4" x14ac:dyDescent="0.3">
      <c r="A4" s="8">
        <v>43789</v>
      </c>
      <c r="B4">
        <v>16.2</v>
      </c>
      <c r="C4">
        <v>-85.7</v>
      </c>
      <c r="D4">
        <v>0</v>
      </c>
    </row>
    <row r="5" spans="1:4" x14ac:dyDescent="0.3">
      <c r="A5" s="8">
        <v>43788</v>
      </c>
      <c r="B5">
        <v>7.3</v>
      </c>
      <c r="C5">
        <v>57.3</v>
      </c>
      <c r="D5">
        <v>-4</v>
      </c>
    </row>
    <row r="6" spans="1:4" x14ac:dyDescent="0.3">
      <c r="A6" s="8">
        <v>43787</v>
      </c>
      <c r="B6">
        <v>16.8</v>
      </c>
      <c r="C6">
        <v>37.9</v>
      </c>
      <c r="D6">
        <v>3.3</v>
      </c>
    </row>
    <row r="7" spans="1:4" x14ac:dyDescent="0.3">
      <c r="A7" s="8">
        <v>43784</v>
      </c>
      <c r="B7">
        <v>-22.5</v>
      </c>
      <c r="C7">
        <v>-107.7</v>
      </c>
      <c r="D7">
        <v>-0.1</v>
      </c>
    </row>
    <row r="8" spans="1:4" x14ac:dyDescent="0.3">
      <c r="A8" s="8">
        <v>43783</v>
      </c>
      <c r="B8">
        <v>-31.2</v>
      </c>
      <c r="C8">
        <v>36.700000000000003</v>
      </c>
      <c r="D8">
        <v>0</v>
      </c>
    </row>
    <row r="9" spans="1:4" x14ac:dyDescent="0.3">
      <c r="A9" s="8">
        <v>43782</v>
      </c>
      <c r="B9">
        <v>-21.4</v>
      </c>
      <c r="C9">
        <v>32.1</v>
      </c>
      <c r="D9">
        <v>0</v>
      </c>
    </row>
    <row r="10" spans="1:4" ht="14.4" customHeight="1" x14ac:dyDescent="0.3">
      <c r="A10" s="8">
        <v>43781</v>
      </c>
      <c r="B10">
        <v>-17.5</v>
      </c>
      <c r="C10">
        <v>75.599999999999994</v>
      </c>
      <c r="D10">
        <v>0</v>
      </c>
    </row>
    <row r="11" spans="1:4" x14ac:dyDescent="0.3">
      <c r="A11" s="8">
        <v>43780</v>
      </c>
      <c r="B11">
        <v>1.3</v>
      </c>
      <c r="C11">
        <v>136.5</v>
      </c>
      <c r="D11">
        <v>0</v>
      </c>
    </row>
    <row r="12" spans="1:4" x14ac:dyDescent="0.3">
      <c r="A12" s="8">
        <v>43777</v>
      </c>
      <c r="B12">
        <v>-27.4</v>
      </c>
      <c r="C12">
        <v>8.6999999999999993</v>
      </c>
      <c r="D12">
        <v>0</v>
      </c>
    </row>
    <row r="13" spans="1:4" x14ac:dyDescent="0.3">
      <c r="A13" s="8">
        <v>43776</v>
      </c>
      <c r="B13">
        <v>-22.7</v>
      </c>
      <c r="C13">
        <v>263</v>
      </c>
      <c r="D13">
        <v>0</v>
      </c>
    </row>
    <row r="14" spans="1:4" x14ac:dyDescent="0.3">
      <c r="A14" s="8">
        <v>43775</v>
      </c>
      <c r="B14">
        <v>-0.9</v>
      </c>
      <c r="C14">
        <v>55.6</v>
      </c>
      <c r="D14">
        <v>0</v>
      </c>
    </row>
    <row r="15" spans="1:4" x14ac:dyDescent="0.3">
      <c r="A15" s="8">
        <v>43774</v>
      </c>
      <c r="B15">
        <v>25.1</v>
      </c>
      <c r="C15">
        <v>81.8</v>
      </c>
      <c r="D15">
        <v>0</v>
      </c>
    </row>
    <row r="16" spans="1:4" x14ac:dyDescent="0.3">
      <c r="A16" s="8">
        <v>43770</v>
      </c>
      <c r="B16">
        <v>-30.6</v>
      </c>
      <c r="C16">
        <v>-120.7</v>
      </c>
      <c r="D16">
        <v>0</v>
      </c>
    </row>
    <row r="17" spans="1:4" x14ac:dyDescent="0.3">
      <c r="A17" s="8">
        <v>43769</v>
      </c>
      <c r="B17">
        <v>-19.899999999999999</v>
      </c>
      <c r="C17">
        <v>212.2</v>
      </c>
      <c r="D17">
        <v>0</v>
      </c>
    </row>
    <row r="18" spans="1:4" x14ac:dyDescent="0.3">
      <c r="A18" s="8">
        <v>43768</v>
      </c>
      <c r="B18">
        <v>12.9</v>
      </c>
      <c r="C18">
        <v>12.7</v>
      </c>
      <c r="D18">
        <v>0</v>
      </c>
    </row>
    <row r="19" spans="1:4" x14ac:dyDescent="0.3">
      <c r="A19" s="8">
        <v>43767</v>
      </c>
      <c r="B19">
        <v>20.6</v>
      </c>
      <c r="C19">
        <v>303.10000000000002</v>
      </c>
      <c r="D19">
        <v>0</v>
      </c>
    </row>
    <row r="20" spans="1:4" x14ac:dyDescent="0.3">
      <c r="A20" s="8">
        <v>43766</v>
      </c>
      <c r="B20">
        <v>38.700000000000003</v>
      </c>
      <c r="C20">
        <v>-81.3</v>
      </c>
      <c r="D20">
        <v>0</v>
      </c>
    </row>
    <row r="21" spans="1:4" x14ac:dyDescent="0.3">
      <c r="A21" s="8">
        <v>43763</v>
      </c>
      <c r="B21">
        <v>13.3</v>
      </c>
      <c r="C21">
        <v>-1048.5</v>
      </c>
      <c r="D21">
        <v>0</v>
      </c>
    </row>
    <row r="22" spans="1:4" x14ac:dyDescent="0.3">
      <c r="A22" s="8">
        <v>43762</v>
      </c>
      <c r="B22">
        <v>15.2</v>
      </c>
      <c r="C22">
        <v>-190</v>
      </c>
      <c r="D22">
        <v>0</v>
      </c>
    </row>
    <row r="23" spans="1:4" x14ac:dyDescent="0.3">
      <c r="A23" s="8">
        <v>43761</v>
      </c>
      <c r="B23">
        <v>26.2</v>
      </c>
      <c r="C23">
        <v>-133.19999999999999</v>
      </c>
      <c r="D23">
        <v>0</v>
      </c>
    </row>
    <row r="24" spans="1:4" x14ac:dyDescent="0.3">
      <c r="A24" s="8">
        <v>43760</v>
      </c>
      <c r="B24">
        <v>27.7</v>
      </c>
      <c r="C24">
        <v>34.700000000000003</v>
      </c>
      <c r="D24">
        <v>0</v>
      </c>
    </row>
    <row r="25" spans="1:4" x14ac:dyDescent="0.3">
      <c r="A25" s="8">
        <v>43759</v>
      </c>
      <c r="B25">
        <v>37.9</v>
      </c>
      <c r="C25">
        <v>-169.8</v>
      </c>
      <c r="D25">
        <v>0</v>
      </c>
    </row>
    <row r="26" spans="1:4" x14ac:dyDescent="0.3">
      <c r="A26" s="8">
        <v>43756</v>
      </c>
      <c r="B26">
        <v>-5.5</v>
      </c>
      <c r="C26">
        <v>166.6</v>
      </c>
      <c r="D26">
        <v>0</v>
      </c>
    </row>
    <row r="27" spans="1:4" x14ac:dyDescent="0.3">
      <c r="A27" s="8">
        <v>43755</v>
      </c>
      <c r="B27">
        <v>-16.899999999999999</v>
      </c>
      <c r="C27">
        <v>51.2</v>
      </c>
      <c r="D27">
        <v>0</v>
      </c>
    </row>
    <row r="28" spans="1:4" x14ac:dyDescent="0.3">
      <c r="A28" s="8">
        <v>43754</v>
      </c>
      <c r="B28">
        <v>-7.7</v>
      </c>
      <c r="C28">
        <v>-45.1</v>
      </c>
      <c r="D28">
        <v>1.5</v>
      </c>
    </row>
    <row r="29" spans="1:4" x14ac:dyDescent="0.3">
      <c r="A29" s="8">
        <v>43753</v>
      </c>
      <c r="B29">
        <v>-7.7</v>
      </c>
      <c r="C29">
        <v>277.2</v>
      </c>
      <c r="D29">
        <v>-0.4</v>
      </c>
    </row>
    <row r="30" spans="1:4" x14ac:dyDescent="0.3">
      <c r="A30" s="8">
        <v>43752</v>
      </c>
      <c r="B30">
        <v>2.7</v>
      </c>
      <c r="C30">
        <v>-114.5</v>
      </c>
      <c r="D30">
        <v>-0.3</v>
      </c>
    </row>
    <row r="31" spans="1:4" x14ac:dyDescent="0.3">
      <c r="A31" s="8">
        <v>43749</v>
      </c>
      <c r="B31">
        <v>-28</v>
      </c>
      <c r="C31">
        <v>74.2</v>
      </c>
      <c r="D31">
        <v>0</v>
      </c>
    </row>
    <row r="32" spans="1:4" x14ac:dyDescent="0.3">
      <c r="A32" s="8">
        <v>43748</v>
      </c>
      <c r="B32">
        <v>-30.3</v>
      </c>
      <c r="C32">
        <v>103.9</v>
      </c>
      <c r="D32">
        <v>0</v>
      </c>
    </row>
    <row r="33" spans="1:4" x14ac:dyDescent="0.3">
      <c r="A33" s="8">
        <v>43747</v>
      </c>
      <c r="B33">
        <v>-15.3</v>
      </c>
      <c r="C33">
        <v>-122.9</v>
      </c>
      <c r="D33">
        <v>0</v>
      </c>
    </row>
    <row r="34" spans="1:4" x14ac:dyDescent="0.3">
      <c r="A34" s="8">
        <v>43746</v>
      </c>
      <c r="B34">
        <v>1.5</v>
      </c>
      <c r="C34">
        <v>129</v>
      </c>
      <c r="D34">
        <v>0</v>
      </c>
    </row>
    <row r="35" spans="1:4" x14ac:dyDescent="0.3">
      <c r="A35" s="8">
        <v>43745</v>
      </c>
      <c r="B35">
        <v>19.3</v>
      </c>
      <c r="C35">
        <v>136.19999999999999</v>
      </c>
      <c r="D35">
        <v>0</v>
      </c>
    </row>
    <row r="36" spans="1:4" x14ac:dyDescent="0.3">
      <c r="A36" s="8">
        <v>43742</v>
      </c>
      <c r="B36">
        <v>-28.1</v>
      </c>
      <c r="C36">
        <v>-95.2</v>
      </c>
      <c r="D36">
        <v>0</v>
      </c>
    </row>
    <row r="37" spans="1:4" x14ac:dyDescent="0.3">
      <c r="A37" s="8">
        <v>43741</v>
      </c>
      <c r="B37">
        <v>-14.3</v>
      </c>
      <c r="C37">
        <v>203.9</v>
      </c>
      <c r="D37">
        <v>0</v>
      </c>
    </row>
    <row r="38" spans="1:4" x14ac:dyDescent="0.3">
      <c r="A38" s="8">
        <v>43740</v>
      </c>
      <c r="B38">
        <v>0.8</v>
      </c>
      <c r="C38">
        <v>-78.400000000000006</v>
      </c>
      <c r="D38">
        <v>0</v>
      </c>
    </row>
    <row r="39" spans="1:4" x14ac:dyDescent="0.3">
      <c r="A39" s="8">
        <v>43739</v>
      </c>
      <c r="B39">
        <v>17.399999999999999</v>
      </c>
      <c r="C39">
        <v>190.4</v>
      </c>
      <c r="D39">
        <v>0</v>
      </c>
    </row>
    <row r="40" spans="1:4" x14ac:dyDescent="0.3">
      <c r="A40" s="8">
        <v>43738</v>
      </c>
      <c r="B40">
        <v>6.1</v>
      </c>
      <c r="C40">
        <v>-149.1</v>
      </c>
      <c r="D40">
        <v>0</v>
      </c>
    </row>
    <row r="41" spans="1:4" x14ac:dyDescent="0.3">
      <c r="A41" s="8">
        <v>43735</v>
      </c>
      <c r="B41">
        <v>-27</v>
      </c>
      <c r="C41">
        <v>407.8</v>
      </c>
      <c r="D41">
        <v>0</v>
      </c>
    </row>
    <row r="42" spans="1:4" x14ac:dyDescent="0.3">
      <c r="A42" s="8">
        <v>43734</v>
      </c>
      <c r="B42">
        <v>-3.4</v>
      </c>
      <c r="C42">
        <v>180.9</v>
      </c>
      <c r="D42">
        <v>0</v>
      </c>
    </row>
    <row r="43" spans="1:4" x14ac:dyDescent="0.3">
      <c r="A43" s="8">
        <v>43733</v>
      </c>
      <c r="B43">
        <v>21.5</v>
      </c>
      <c r="C43">
        <v>-863.3</v>
      </c>
      <c r="D43">
        <v>0</v>
      </c>
    </row>
    <row r="44" spans="1:4" x14ac:dyDescent="0.3">
      <c r="A44" s="8">
        <v>43732</v>
      </c>
      <c r="B44">
        <v>27.5</v>
      </c>
      <c r="C44">
        <v>-166.8</v>
      </c>
      <c r="D44">
        <v>0</v>
      </c>
    </row>
    <row r="45" spans="1:4" x14ac:dyDescent="0.3">
      <c r="A45" s="8">
        <v>43731</v>
      </c>
      <c r="B45">
        <v>47.7</v>
      </c>
      <c r="C45">
        <v>-0.7</v>
      </c>
      <c r="D45">
        <v>0</v>
      </c>
    </row>
    <row r="46" spans="1:4" x14ac:dyDescent="0.3">
      <c r="A46" s="8">
        <v>43728</v>
      </c>
      <c r="B46">
        <v>10.3</v>
      </c>
      <c r="C46">
        <v>34.200000000000003</v>
      </c>
      <c r="D46">
        <v>0</v>
      </c>
    </row>
    <row r="47" spans="1:4" x14ac:dyDescent="0.3">
      <c r="A47" s="8">
        <v>43727</v>
      </c>
      <c r="B47">
        <v>4.5</v>
      </c>
      <c r="C47">
        <v>13.9</v>
      </c>
      <c r="D47">
        <v>0</v>
      </c>
    </row>
    <row r="48" spans="1:4" x14ac:dyDescent="0.3">
      <c r="A48" s="8">
        <v>43726</v>
      </c>
      <c r="B48">
        <v>9.1999999999999993</v>
      </c>
      <c r="C48">
        <v>-26.4</v>
      </c>
      <c r="D48">
        <v>0</v>
      </c>
    </row>
    <row r="49" spans="1:4" x14ac:dyDescent="0.3">
      <c r="A49" s="8">
        <v>43725</v>
      </c>
      <c r="B49">
        <v>6.4</v>
      </c>
      <c r="C49">
        <v>48.8</v>
      </c>
      <c r="D49">
        <v>-13.3</v>
      </c>
    </row>
    <row r="50" spans="1:4" x14ac:dyDescent="0.3">
      <c r="A50" s="8">
        <v>43724</v>
      </c>
      <c r="B50">
        <v>21.2</v>
      </c>
      <c r="C50">
        <v>36.6</v>
      </c>
      <c r="D50">
        <v>-2.9</v>
      </c>
    </row>
    <row r="51" spans="1:4" x14ac:dyDescent="0.3">
      <c r="A51" s="8">
        <v>43721</v>
      </c>
      <c r="B51">
        <v>-27.3</v>
      </c>
      <c r="C51">
        <v>50.4</v>
      </c>
      <c r="D51">
        <v>-0.1</v>
      </c>
    </row>
    <row r="52" spans="1:4" x14ac:dyDescent="0.3">
      <c r="A52" s="8">
        <v>43720</v>
      </c>
      <c r="B52">
        <v>-41.5</v>
      </c>
      <c r="C52">
        <v>94.2</v>
      </c>
      <c r="D52">
        <v>0</v>
      </c>
    </row>
    <row r="53" spans="1:4" x14ac:dyDescent="0.3">
      <c r="A53" s="8">
        <v>43719</v>
      </c>
      <c r="B53">
        <v>-20</v>
      </c>
      <c r="C53">
        <v>59.2</v>
      </c>
      <c r="D53">
        <v>0</v>
      </c>
    </row>
    <row r="54" spans="1:4" x14ac:dyDescent="0.3">
      <c r="A54" s="8">
        <v>43718</v>
      </c>
      <c r="B54">
        <v>-11.8</v>
      </c>
      <c r="C54">
        <v>-38.4</v>
      </c>
      <c r="D54">
        <v>0</v>
      </c>
    </row>
    <row r="55" spans="1:4" x14ac:dyDescent="0.3">
      <c r="A55" s="8">
        <v>43717</v>
      </c>
      <c r="B55">
        <v>3.2</v>
      </c>
      <c r="C55">
        <v>115.5</v>
      </c>
      <c r="D55">
        <v>0</v>
      </c>
    </row>
    <row r="56" spans="1:4" x14ac:dyDescent="0.3">
      <c r="A56" s="8">
        <v>43714</v>
      </c>
      <c r="B56">
        <v>-24.4</v>
      </c>
      <c r="C56">
        <v>59.4</v>
      </c>
      <c r="D56">
        <v>0</v>
      </c>
    </row>
    <row r="57" spans="1:4" x14ac:dyDescent="0.3">
      <c r="A57" s="8">
        <v>43713</v>
      </c>
      <c r="B57">
        <v>-28.9</v>
      </c>
      <c r="C57">
        <v>151.4</v>
      </c>
      <c r="D57">
        <v>0</v>
      </c>
    </row>
    <row r="58" spans="1:4" x14ac:dyDescent="0.3">
      <c r="A58" s="8">
        <v>43712</v>
      </c>
      <c r="B58">
        <v>-10.199999999999999</v>
      </c>
      <c r="C58">
        <v>-376.9</v>
      </c>
      <c r="D58">
        <v>0</v>
      </c>
    </row>
    <row r="59" spans="1:4" x14ac:dyDescent="0.3">
      <c r="A59" s="8">
        <v>43711</v>
      </c>
      <c r="B59">
        <v>-2.2999999999999998</v>
      </c>
      <c r="C59">
        <v>292.2</v>
      </c>
      <c r="D59">
        <v>0</v>
      </c>
    </row>
    <row r="60" spans="1:4" x14ac:dyDescent="0.3">
      <c r="A60" s="8">
        <v>43710</v>
      </c>
      <c r="B60">
        <v>23</v>
      </c>
      <c r="C60">
        <v>206.8</v>
      </c>
      <c r="D60">
        <v>0</v>
      </c>
    </row>
    <row r="61" spans="1:4" x14ac:dyDescent="0.3">
      <c r="A61" s="8">
        <v>43707</v>
      </c>
      <c r="B61">
        <v>-3.6</v>
      </c>
      <c r="C61">
        <v>-251.7</v>
      </c>
      <c r="D61">
        <v>0</v>
      </c>
    </row>
    <row r="62" spans="1:4" x14ac:dyDescent="0.3">
      <c r="A62" s="8">
        <v>43706</v>
      </c>
      <c r="B62">
        <v>1.1000000000000001</v>
      </c>
      <c r="C62">
        <v>540.9</v>
      </c>
      <c r="D62">
        <v>0</v>
      </c>
    </row>
    <row r="63" spans="1:4" x14ac:dyDescent="0.3">
      <c r="A63" s="8">
        <v>43705</v>
      </c>
      <c r="B63">
        <v>13.9</v>
      </c>
      <c r="C63">
        <v>-20.399999999999999</v>
      </c>
      <c r="D63">
        <v>0</v>
      </c>
    </row>
    <row r="64" spans="1:4" x14ac:dyDescent="0.3">
      <c r="A64" s="8">
        <v>43704</v>
      </c>
      <c r="B64">
        <v>20.3</v>
      </c>
      <c r="C64">
        <v>32.1</v>
      </c>
      <c r="D64">
        <v>0</v>
      </c>
    </row>
    <row r="65" spans="1:4" x14ac:dyDescent="0.3">
      <c r="A65" s="8">
        <v>43703</v>
      </c>
      <c r="B65">
        <v>36.200000000000003</v>
      </c>
      <c r="C65">
        <v>-791</v>
      </c>
      <c r="D65">
        <v>0</v>
      </c>
    </row>
    <row r="66" spans="1:4" x14ac:dyDescent="0.3">
      <c r="A66" s="8">
        <v>43700</v>
      </c>
      <c r="B66">
        <v>4.9000000000000004</v>
      </c>
      <c r="C66">
        <v>-182.2</v>
      </c>
      <c r="D66">
        <v>0</v>
      </c>
    </row>
    <row r="67" spans="1:4" x14ac:dyDescent="0.3">
      <c r="A67" s="8">
        <v>43699</v>
      </c>
      <c r="B67">
        <v>3.2</v>
      </c>
      <c r="C67">
        <v>-157.30000000000001</v>
      </c>
      <c r="D67">
        <v>0</v>
      </c>
    </row>
    <row r="68" spans="1:4" x14ac:dyDescent="0.3">
      <c r="A68" s="8">
        <v>43698</v>
      </c>
      <c r="B68">
        <v>12.7</v>
      </c>
      <c r="C68">
        <v>116</v>
      </c>
      <c r="D68">
        <v>0</v>
      </c>
    </row>
    <row r="69" spans="1:4" x14ac:dyDescent="0.3">
      <c r="A69" s="8">
        <v>43697</v>
      </c>
      <c r="B69">
        <v>15.3</v>
      </c>
      <c r="C69">
        <v>172.5</v>
      </c>
      <c r="D69">
        <v>0</v>
      </c>
    </row>
    <row r="70" spans="1:4" x14ac:dyDescent="0.3">
      <c r="A70" s="8">
        <v>43696</v>
      </c>
      <c r="B70">
        <v>26.5</v>
      </c>
      <c r="C70">
        <v>-15.9</v>
      </c>
      <c r="D70">
        <v>0</v>
      </c>
    </row>
    <row r="71" spans="1:4" x14ac:dyDescent="0.3">
      <c r="A71" s="8">
        <v>43693</v>
      </c>
      <c r="B71">
        <v>-21.9</v>
      </c>
      <c r="C71">
        <v>69.599999999999994</v>
      </c>
      <c r="D71">
        <v>-5.9</v>
      </c>
    </row>
    <row r="72" spans="1:4" x14ac:dyDescent="0.3">
      <c r="A72" s="8">
        <v>43692</v>
      </c>
      <c r="B72">
        <v>-47.6</v>
      </c>
      <c r="C72">
        <v>-79.2</v>
      </c>
      <c r="D72">
        <v>-1.2</v>
      </c>
    </row>
    <row r="73" spans="1:4" x14ac:dyDescent="0.3">
      <c r="A73" s="8">
        <v>43691</v>
      </c>
      <c r="B73">
        <v>-19.7</v>
      </c>
      <c r="C73">
        <v>-22</v>
      </c>
      <c r="D73">
        <v>-0.3</v>
      </c>
    </row>
    <row r="74" spans="1:4" x14ac:dyDescent="0.3">
      <c r="A74" s="8">
        <v>43690</v>
      </c>
      <c r="B74">
        <v>-13.1</v>
      </c>
      <c r="C74">
        <v>-3.1</v>
      </c>
      <c r="D74">
        <v>0</v>
      </c>
    </row>
    <row r="75" spans="1:4" x14ac:dyDescent="0.3">
      <c r="A75" s="8">
        <v>43689</v>
      </c>
      <c r="B75">
        <v>6.2</v>
      </c>
      <c r="C75">
        <v>33.9</v>
      </c>
      <c r="D75">
        <v>0</v>
      </c>
    </row>
    <row r="76" spans="1:4" x14ac:dyDescent="0.3">
      <c r="A76" s="8">
        <v>43686</v>
      </c>
      <c r="B76">
        <v>-35.299999999999997</v>
      </c>
      <c r="C76">
        <v>240.1</v>
      </c>
      <c r="D76">
        <v>0</v>
      </c>
    </row>
    <row r="77" spans="1:4" x14ac:dyDescent="0.3">
      <c r="A77" s="8">
        <v>43685</v>
      </c>
      <c r="B77">
        <v>-36.799999999999997</v>
      </c>
      <c r="C77">
        <v>-3.7</v>
      </c>
      <c r="D77">
        <v>0</v>
      </c>
    </row>
    <row r="78" spans="1:4" x14ac:dyDescent="0.3">
      <c r="A78" s="8">
        <v>43684</v>
      </c>
      <c r="B78">
        <v>-19</v>
      </c>
      <c r="C78">
        <v>289.39999999999998</v>
      </c>
      <c r="D78">
        <v>0</v>
      </c>
    </row>
    <row r="79" spans="1:4" x14ac:dyDescent="0.3">
      <c r="A79" s="8">
        <v>43683</v>
      </c>
      <c r="B79">
        <v>-11.7</v>
      </c>
      <c r="C79">
        <v>148.30000000000001</v>
      </c>
      <c r="D79">
        <v>0</v>
      </c>
    </row>
    <row r="80" spans="1:4" x14ac:dyDescent="0.3">
      <c r="A80" s="8">
        <v>43682</v>
      </c>
      <c r="B80">
        <v>5.6</v>
      </c>
      <c r="C80">
        <v>58.4</v>
      </c>
      <c r="D80">
        <v>0</v>
      </c>
    </row>
    <row r="81" spans="1:4" x14ac:dyDescent="0.3">
      <c r="A81" s="8">
        <v>43679</v>
      </c>
      <c r="B81">
        <v>-27.7</v>
      </c>
      <c r="C81">
        <v>138</v>
      </c>
      <c r="D81">
        <v>0</v>
      </c>
    </row>
    <row r="82" spans="1:4" x14ac:dyDescent="0.3">
      <c r="A82" s="8">
        <v>43678</v>
      </c>
      <c r="B82">
        <v>-19</v>
      </c>
      <c r="C82">
        <v>-63.5</v>
      </c>
      <c r="D82">
        <v>0</v>
      </c>
    </row>
    <row r="83" spans="1:4" x14ac:dyDescent="0.3">
      <c r="A83" s="8">
        <v>43677</v>
      </c>
      <c r="B83">
        <v>5.4</v>
      </c>
      <c r="C83">
        <v>176</v>
      </c>
      <c r="D83">
        <v>0</v>
      </c>
    </row>
    <row r="84" spans="1:4" x14ac:dyDescent="0.3">
      <c r="A84" s="8">
        <v>43676</v>
      </c>
      <c r="B84">
        <v>18.399999999999999</v>
      </c>
      <c r="C84">
        <v>601.29999999999995</v>
      </c>
      <c r="D84">
        <v>0</v>
      </c>
    </row>
    <row r="85" spans="1:4" x14ac:dyDescent="0.3">
      <c r="A85" s="8">
        <v>43675</v>
      </c>
      <c r="B85">
        <v>40.4</v>
      </c>
      <c r="C85">
        <v>-238.5</v>
      </c>
      <c r="D85">
        <v>0</v>
      </c>
    </row>
    <row r="86" spans="1:4" x14ac:dyDescent="0.3">
      <c r="A86" s="8">
        <v>43672</v>
      </c>
      <c r="B86">
        <v>9.6</v>
      </c>
      <c r="C86">
        <v>94.8</v>
      </c>
      <c r="D86">
        <v>0</v>
      </c>
    </row>
    <row r="87" spans="1:4" x14ac:dyDescent="0.3">
      <c r="A87" s="8">
        <v>43671</v>
      </c>
      <c r="B87">
        <v>9.5</v>
      </c>
      <c r="C87">
        <v>-842.6</v>
      </c>
      <c r="D87">
        <v>0</v>
      </c>
    </row>
    <row r="88" spans="1:4" x14ac:dyDescent="0.3">
      <c r="A88" s="8">
        <v>43670</v>
      </c>
      <c r="B88">
        <v>23.7</v>
      </c>
      <c r="C88">
        <v>-90.6</v>
      </c>
      <c r="D88">
        <v>0</v>
      </c>
    </row>
    <row r="89" spans="1:4" x14ac:dyDescent="0.3">
      <c r="A89" s="8">
        <v>43669</v>
      </c>
      <c r="B89">
        <v>27.4</v>
      </c>
      <c r="C89">
        <v>9.1</v>
      </c>
      <c r="D89">
        <v>0</v>
      </c>
    </row>
    <row r="90" spans="1:4" x14ac:dyDescent="0.3">
      <c r="A90" s="8">
        <v>43668</v>
      </c>
      <c r="B90">
        <v>46.1</v>
      </c>
      <c r="C90">
        <v>117</v>
      </c>
      <c r="D90">
        <v>0</v>
      </c>
    </row>
    <row r="91" spans="1:4" x14ac:dyDescent="0.3">
      <c r="A91" s="8">
        <v>43665</v>
      </c>
      <c r="B91">
        <v>0</v>
      </c>
      <c r="C91">
        <v>219.1</v>
      </c>
      <c r="D91">
        <v>0.2</v>
      </c>
    </row>
    <row r="92" spans="1:4" x14ac:dyDescent="0.3">
      <c r="A92" s="8">
        <v>43664</v>
      </c>
      <c r="B92">
        <v>-5.3</v>
      </c>
      <c r="C92">
        <v>17.100000000000001</v>
      </c>
      <c r="D92">
        <v>0</v>
      </c>
    </row>
    <row r="93" spans="1:4" x14ac:dyDescent="0.3">
      <c r="A93" s="8">
        <v>43663</v>
      </c>
      <c r="B93">
        <v>-6.7</v>
      </c>
      <c r="C93">
        <v>65.400000000000006</v>
      </c>
      <c r="D93">
        <v>0</v>
      </c>
    </row>
    <row r="94" spans="1:4" x14ac:dyDescent="0.3">
      <c r="A94" s="8">
        <v>43662</v>
      </c>
      <c r="B94">
        <v>-2</v>
      </c>
      <c r="C94">
        <v>144.4</v>
      </c>
      <c r="D94">
        <v>0.2</v>
      </c>
    </row>
    <row r="95" spans="1:4" x14ac:dyDescent="0.3">
      <c r="A95" s="8">
        <v>43661</v>
      </c>
      <c r="B95">
        <v>2.9</v>
      </c>
      <c r="C95">
        <v>-145.5</v>
      </c>
      <c r="D95">
        <v>-1</v>
      </c>
    </row>
    <row r="96" spans="1:4" x14ac:dyDescent="0.3">
      <c r="A96" s="8">
        <v>43658</v>
      </c>
      <c r="B96">
        <v>-38.1</v>
      </c>
      <c r="C96">
        <v>-95.1</v>
      </c>
      <c r="D96">
        <v>-0.1</v>
      </c>
    </row>
    <row r="97" spans="1:4" x14ac:dyDescent="0.3">
      <c r="A97" s="8">
        <v>43657</v>
      </c>
      <c r="B97">
        <v>-42</v>
      </c>
      <c r="C97">
        <v>-55.1</v>
      </c>
      <c r="D97">
        <v>0</v>
      </c>
    </row>
    <row r="98" spans="1:4" x14ac:dyDescent="0.3">
      <c r="A98" s="8">
        <v>43656</v>
      </c>
      <c r="B98">
        <v>-24.7</v>
      </c>
      <c r="C98">
        <v>366.2</v>
      </c>
      <c r="D98">
        <v>0</v>
      </c>
    </row>
    <row r="99" spans="1:4" x14ac:dyDescent="0.3">
      <c r="A99" s="8">
        <v>43655</v>
      </c>
      <c r="B99">
        <v>-14.8</v>
      </c>
      <c r="C99">
        <v>-39.1</v>
      </c>
      <c r="D99">
        <v>0</v>
      </c>
    </row>
    <row r="100" spans="1:4" x14ac:dyDescent="0.3">
      <c r="A100" s="8">
        <v>43654</v>
      </c>
      <c r="B100">
        <v>8.5</v>
      </c>
      <c r="C100">
        <v>128.19999999999999</v>
      </c>
      <c r="D100">
        <v>0</v>
      </c>
    </row>
    <row r="101" spans="1:4" x14ac:dyDescent="0.3">
      <c r="A101" s="8">
        <v>43651</v>
      </c>
      <c r="B101">
        <v>-28.2</v>
      </c>
      <c r="C101">
        <v>-240.1</v>
      </c>
      <c r="D101">
        <v>0</v>
      </c>
    </row>
    <row r="102" spans="1:4" x14ac:dyDescent="0.3">
      <c r="A102" s="8">
        <v>43650</v>
      </c>
      <c r="B102">
        <v>-38.299999999999997</v>
      </c>
      <c r="C102">
        <v>263.3</v>
      </c>
      <c r="D102">
        <v>0</v>
      </c>
    </row>
    <row r="103" spans="1:4" x14ac:dyDescent="0.3">
      <c r="A103" s="8">
        <v>43649</v>
      </c>
      <c r="B103">
        <v>-19.8</v>
      </c>
      <c r="C103">
        <v>72.2</v>
      </c>
      <c r="D103">
        <v>0</v>
      </c>
    </row>
    <row r="104" spans="1:4" x14ac:dyDescent="0.3">
      <c r="A104" s="8">
        <v>43648</v>
      </c>
      <c r="B104">
        <v>-9.9</v>
      </c>
      <c r="C104">
        <v>-138.4</v>
      </c>
      <c r="D104">
        <v>0</v>
      </c>
    </row>
    <row r="105" spans="1:4" x14ac:dyDescent="0.3">
      <c r="A105" s="8">
        <v>43647</v>
      </c>
      <c r="B105">
        <v>18.899999999999999</v>
      </c>
      <c r="C105">
        <v>208.3</v>
      </c>
      <c r="D105">
        <v>0</v>
      </c>
    </row>
    <row r="106" spans="1:4" x14ac:dyDescent="0.3">
      <c r="A106" s="8">
        <v>43644</v>
      </c>
      <c r="B106">
        <v>0.2</v>
      </c>
      <c r="C106">
        <v>-41.8</v>
      </c>
      <c r="D106">
        <v>0</v>
      </c>
    </row>
    <row r="107" spans="1:4" x14ac:dyDescent="0.3">
      <c r="A107" s="8">
        <v>43643</v>
      </c>
      <c r="B107">
        <v>6.6</v>
      </c>
      <c r="C107">
        <v>-20</v>
      </c>
      <c r="D107">
        <v>0</v>
      </c>
    </row>
    <row r="108" spans="1:4" x14ac:dyDescent="0.3">
      <c r="A108" s="8">
        <v>43642</v>
      </c>
      <c r="B108">
        <v>18.5</v>
      </c>
      <c r="C108">
        <v>131.69999999999999</v>
      </c>
      <c r="D108">
        <v>0</v>
      </c>
    </row>
    <row r="109" spans="1:4" x14ac:dyDescent="0.3">
      <c r="A109" s="8">
        <v>43641</v>
      </c>
      <c r="B109">
        <v>26.4</v>
      </c>
      <c r="C109">
        <v>-625.20000000000005</v>
      </c>
      <c r="D109">
        <v>0</v>
      </c>
    </row>
    <row r="110" spans="1:4" x14ac:dyDescent="0.3">
      <c r="A110" s="8">
        <v>43640</v>
      </c>
      <c r="B110">
        <v>49</v>
      </c>
      <c r="C110">
        <v>-363.7</v>
      </c>
      <c r="D110">
        <v>0</v>
      </c>
    </row>
    <row r="111" spans="1:4" x14ac:dyDescent="0.3">
      <c r="A111" s="8">
        <v>43637</v>
      </c>
      <c r="B111">
        <v>11.4</v>
      </c>
      <c r="C111">
        <v>47.4</v>
      </c>
      <c r="D111">
        <v>0</v>
      </c>
    </row>
    <row r="112" spans="1:4" x14ac:dyDescent="0.3">
      <c r="A112" s="8">
        <v>43636</v>
      </c>
      <c r="B112">
        <v>2.9</v>
      </c>
      <c r="C112">
        <v>150.5</v>
      </c>
      <c r="D112">
        <v>0</v>
      </c>
    </row>
    <row r="113" spans="1:4" x14ac:dyDescent="0.3">
      <c r="A113" s="8">
        <v>43635</v>
      </c>
      <c r="B113">
        <v>3.4</v>
      </c>
      <c r="C113">
        <v>163.30000000000001</v>
      </c>
      <c r="D113">
        <v>1.2</v>
      </c>
    </row>
    <row r="114" spans="1:4" x14ac:dyDescent="0.3">
      <c r="A114" s="8">
        <v>43634</v>
      </c>
      <c r="B114">
        <v>4.7</v>
      </c>
      <c r="C114">
        <v>165.9</v>
      </c>
      <c r="D114">
        <v>-3.3</v>
      </c>
    </row>
    <row r="115" spans="1:4" x14ac:dyDescent="0.3">
      <c r="A115" s="8">
        <v>43633</v>
      </c>
      <c r="B115">
        <v>17.2</v>
      </c>
      <c r="C115">
        <v>-57.2</v>
      </c>
      <c r="D115">
        <v>0</v>
      </c>
    </row>
    <row r="116" spans="1:4" x14ac:dyDescent="0.3">
      <c r="A116" s="8">
        <v>43630</v>
      </c>
      <c r="B116">
        <v>-31.5</v>
      </c>
      <c r="C116">
        <v>-64.099999999999994</v>
      </c>
      <c r="D116">
        <v>0</v>
      </c>
    </row>
    <row r="117" spans="1:4" x14ac:dyDescent="0.3">
      <c r="A117" s="8">
        <v>43629</v>
      </c>
      <c r="B117">
        <v>-30.6</v>
      </c>
      <c r="C117">
        <v>-3.1</v>
      </c>
      <c r="D117">
        <v>0</v>
      </c>
    </row>
    <row r="118" spans="1:4" x14ac:dyDescent="0.3">
      <c r="A118" s="8">
        <v>43627</v>
      </c>
      <c r="B118">
        <v>-38</v>
      </c>
      <c r="C118">
        <v>241.2</v>
      </c>
      <c r="D118">
        <v>0</v>
      </c>
    </row>
    <row r="119" spans="1:4" x14ac:dyDescent="0.3">
      <c r="A119" s="8">
        <v>43626</v>
      </c>
      <c r="B119">
        <v>-11.8</v>
      </c>
      <c r="C119">
        <v>26.2</v>
      </c>
      <c r="D119">
        <v>0</v>
      </c>
    </row>
    <row r="120" spans="1:4" x14ac:dyDescent="0.3">
      <c r="A120" s="8">
        <v>43623</v>
      </c>
      <c r="B120">
        <v>-37.6</v>
      </c>
      <c r="C120">
        <v>181.8</v>
      </c>
      <c r="D120">
        <v>0</v>
      </c>
    </row>
    <row r="121" spans="1:4" x14ac:dyDescent="0.3">
      <c r="A121" s="8">
        <v>43622</v>
      </c>
      <c r="B121">
        <v>-39.4</v>
      </c>
      <c r="C121">
        <v>73</v>
      </c>
      <c r="D121">
        <v>0</v>
      </c>
    </row>
    <row r="122" spans="1:4" x14ac:dyDescent="0.3">
      <c r="A122" s="8">
        <v>43621</v>
      </c>
      <c r="B122">
        <v>-22.5</v>
      </c>
      <c r="C122">
        <v>-363.5</v>
      </c>
      <c r="D122">
        <v>0</v>
      </c>
    </row>
    <row r="123" spans="1:4" x14ac:dyDescent="0.3">
      <c r="A123" s="8">
        <v>43620</v>
      </c>
      <c r="B123">
        <v>-6.3</v>
      </c>
      <c r="C123">
        <v>109.6</v>
      </c>
      <c r="D123">
        <v>0</v>
      </c>
    </row>
    <row r="124" spans="1:4" x14ac:dyDescent="0.3">
      <c r="A124" s="8">
        <v>43619</v>
      </c>
      <c r="B124">
        <v>9.1999999999999993</v>
      </c>
      <c r="C124">
        <v>188.6</v>
      </c>
      <c r="D124">
        <v>0</v>
      </c>
    </row>
    <row r="125" spans="1:4" x14ac:dyDescent="0.3">
      <c r="A125" s="8">
        <v>43616</v>
      </c>
      <c r="B125">
        <v>-11.7</v>
      </c>
      <c r="C125">
        <v>120.4</v>
      </c>
      <c r="D125">
        <v>0</v>
      </c>
    </row>
    <row r="126" spans="1:4" x14ac:dyDescent="0.3">
      <c r="A126" s="8">
        <v>43615</v>
      </c>
      <c r="B126">
        <v>-3.3</v>
      </c>
      <c r="C126">
        <v>245.7</v>
      </c>
      <c r="D126">
        <v>0</v>
      </c>
    </row>
    <row r="127" spans="1:4" x14ac:dyDescent="0.3">
      <c r="A127" s="8">
        <v>43614</v>
      </c>
      <c r="B127">
        <v>13.1</v>
      </c>
      <c r="C127">
        <v>177.9</v>
      </c>
      <c r="D127">
        <v>0.1</v>
      </c>
    </row>
    <row r="128" spans="1:4" x14ac:dyDescent="0.3">
      <c r="A128" s="8">
        <v>43613</v>
      </c>
      <c r="B128">
        <v>15.3</v>
      </c>
      <c r="C128">
        <v>-29</v>
      </c>
      <c r="D128">
        <v>0</v>
      </c>
    </row>
    <row r="129" spans="1:4" x14ac:dyDescent="0.3">
      <c r="A129" s="8">
        <v>43612</v>
      </c>
      <c r="B129">
        <v>43.4</v>
      </c>
      <c r="C129">
        <v>-983.2</v>
      </c>
      <c r="D129">
        <v>0</v>
      </c>
    </row>
    <row r="130" spans="1:4" x14ac:dyDescent="0.3">
      <c r="A130" s="8">
        <v>43609</v>
      </c>
      <c r="B130">
        <v>7.3</v>
      </c>
      <c r="C130">
        <v>-123.6</v>
      </c>
      <c r="D130">
        <v>0</v>
      </c>
    </row>
    <row r="131" spans="1:4" x14ac:dyDescent="0.3">
      <c r="A131" s="8">
        <v>43608</v>
      </c>
      <c r="B131">
        <v>5.4</v>
      </c>
      <c r="C131">
        <v>43.5</v>
      </c>
      <c r="D131">
        <v>-5.8</v>
      </c>
    </row>
    <row r="132" spans="1:4" x14ac:dyDescent="0.3">
      <c r="A132" s="8">
        <v>43607</v>
      </c>
      <c r="B132">
        <v>19.3</v>
      </c>
      <c r="C132">
        <v>-54.9</v>
      </c>
      <c r="D132">
        <v>0.7</v>
      </c>
    </row>
    <row r="133" spans="1:4" x14ac:dyDescent="0.3">
      <c r="A133" s="8">
        <v>43606</v>
      </c>
      <c r="B133">
        <v>25.8</v>
      </c>
      <c r="C133">
        <v>201</v>
      </c>
      <c r="D133">
        <v>0.2</v>
      </c>
    </row>
    <row r="134" spans="1:4" x14ac:dyDescent="0.3">
      <c r="A134" s="8">
        <v>43605</v>
      </c>
      <c r="B134">
        <v>38.799999999999997</v>
      </c>
      <c r="C134">
        <v>-43.5</v>
      </c>
      <c r="D134">
        <v>0</v>
      </c>
    </row>
    <row r="135" spans="1:4" x14ac:dyDescent="0.3">
      <c r="A135" s="8">
        <v>43602</v>
      </c>
      <c r="B135">
        <v>-21.1</v>
      </c>
      <c r="C135">
        <v>47</v>
      </c>
      <c r="D135">
        <v>0</v>
      </c>
    </row>
    <row r="136" spans="1:4" x14ac:dyDescent="0.3">
      <c r="A136" s="8">
        <v>43601</v>
      </c>
      <c r="B136">
        <v>-26.9</v>
      </c>
      <c r="C136">
        <v>60.1</v>
      </c>
      <c r="D136">
        <v>0</v>
      </c>
    </row>
    <row r="137" spans="1:4" x14ac:dyDescent="0.3">
      <c r="A137" s="8">
        <v>43600</v>
      </c>
      <c r="B137">
        <v>-22.7</v>
      </c>
      <c r="C137">
        <v>-181.6</v>
      </c>
      <c r="D137">
        <v>0</v>
      </c>
    </row>
    <row r="138" spans="1:4" x14ac:dyDescent="0.3">
      <c r="A138" s="8">
        <v>43599</v>
      </c>
      <c r="B138">
        <v>-3.1</v>
      </c>
      <c r="C138">
        <v>347.5</v>
      </c>
      <c r="D138">
        <v>0</v>
      </c>
    </row>
    <row r="139" spans="1:4" x14ac:dyDescent="0.3">
      <c r="A139" s="8">
        <v>43598</v>
      </c>
      <c r="B139">
        <v>36.6</v>
      </c>
      <c r="C139">
        <v>34.799999999999997</v>
      </c>
      <c r="D139">
        <v>0</v>
      </c>
    </row>
    <row r="140" spans="1:4" x14ac:dyDescent="0.3">
      <c r="A140" s="8">
        <v>43593</v>
      </c>
      <c r="B140">
        <v>-27.4</v>
      </c>
      <c r="C140">
        <v>80.900000000000006</v>
      </c>
      <c r="D140">
        <v>0</v>
      </c>
    </row>
    <row r="141" spans="1:4" x14ac:dyDescent="0.3">
      <c r="A141" s="8">
        <v>43592</v>
      </c>
      <c r="B141">
        <v>-39.700000000000003</v>
      </c>
      <c r="C141">
        <v>250.5</v>
      </c>
      <c r="D141">
        <v>0</v>
      </c>
    </row>
    <row r="142" spans="1:4" x14ac:dyDescent="0.3">
      <c r="A142" s="8">
        <v>43591</v>
      </c>
      <c r="B142">
        <v>53.5</v>
      </c>
      <c r="C142">
        <v>-448</v>
      </c>
      <c r="D142">
        <v>0</v>
      </c>
    </row>
    <row r="143" spans="1:4" x14ac:dyDescent="0.3">
      <c r="A143" s="8">
        <v>43585</v>
      </c>
      <c r="B143">
        <v>-16.5</v>
      </c>
      <c r="C143">
        <v>607.29999999999995</v>
      </c>
      <c r="D143">
        <v>0</v>
      </c>
    </row>
    <row r="144" spans="1:4" x14ac:dyDescent="0.3">
      <c r="A144" s="8">
        <v>43584</v>
      </c>
      <c r="B144">
        <v>-34.200000000000003</v>
      </c>
      <c r="C144">
        <v>-270.39999999999998</v>
      </c>
      <c r="D144">
        <v>0</v>
      </c>
    </row>
    <row r="145" spans="1:4" x14ac:dyDescent="0.3">
      <c r="A145" s="8">
        <v>43581</v>
      </c>
      <c r="B145">
        <v>-36.200000000000003</v>
      </c>
      <c r="C145">
        <v>50.7</v>
      </c>
      <c r="D145">
        <v>0</v>
      </c>
    </row>
    <row r="146" spans="1:4" x14ac:dyDescent="0.3">
      <c r="A146" s="8">
        <v>43580</v>
      </c>
      <c r="B146">
        <v>-18.7</v>
      </c>
      <c r="C146">
        <v>-774.8</v>
      </c>
      <c r="D146">
        <v>0</v>
      </c>
    </row>
    <row r="147" spans="1:4" x14ac:dyDescent="0.3">
      <c r="A147" s="8">
        <v>43579</v>
      </c>
      <c r="B147">
        <v>11.1</v>
      </c>
      <c r="C147">
        <v>-272.10000000000002</v>
      </c>
      <c r="D147">
        <v>0</v>
      </c>
    </row>
    <row r="148" spans="1:4" x14ac:dyDescent="0.3">
      <c r="A148" s="8">
        <v>43578</v>
      </c>
      <c r="B148">
        <v>22.8</v>
      </c>
      <c r="C148">
        <v>58.3</v>
      </c>
      <c r="D148">
        <v>0</v>
      </c>
    </row>
    <row r="149" spans="1:4" x14ac:dyDescent="0.3">
      <c r="A149" s="8">
        <v>43577</v>
      </c>
      <c r="B149">
        <v>46.3</v>
      </c>
      <c r="C149">
        <v>68</v>
      </c>
      <c r="D149">
        <v>0</v>
      </c>
    </row>
    <row r="150" spans="1:4" x14ac:dyDescent="0.3">
      <c r="A150" s="8">
        <v>43574</v>
      </c>
      <c r="B150">
        <v>-1.7</v>
      </c>
      <c r="C150">
        <v>97</v>
      </c>
      <c r="D150">
        <v>0</v>
      </c>
    </row>
    <row r="151" spans="1:4" x14ac:dyDescent="0.3">
      <c r="A151" s="8">
        <v>43573</v>
      </c>
      <c r="B151">
        <v>-12.3</v>
      </c>
      <c r="C151">
        <v>-2.1</v>
      </c>
      <c r="D151">
        <v>0</v>
      </c>
    </row>
    <row r="152" spans="1:4" x14ac:dyDescent="0.3">
      <c r="A152" s="8">
        <v>43572</v>
      </c>
      <c r="B152">
        <v>-8.9</v>
      </c>
      <c r="C152">
        <v>-96.2</v>
      </c>
      <c r="D152">
        <v>0</v>
      </c>
    </row>
    <row r="153" spans="1:4" x14ac:dyDescent="0.3">
      <c r="A153" s="8">
        <v>43571</v>
      </c>
      <c r="B153">
        <v>-4.0999999999999996</v>
      </c>
      <c r="C153">
        <v>106.3</v>
      </c>
      <c r="D153">
        <v>1.7</v>
      </c>
    </row>
    <row r="154" spans="1:4" x14ac:dyDescent="0.3">
      <c r="A154" s="8">
        <v>43570</v>
      </c>
      <c r="B154">
        <v>2.8</v>
      </c>
      <c r="C154">
        <v>-110.3</v>
      </c>
      <c r="D154">
        <v>-3.6</v>
      </c>
    </row>
    <row r="155" spans="1:4" x14ac:dyDescent="0.3">
      <c r="A155" s="8">
        <v>43567</v>
      </c>
      <c r="B155">
        <v>-46.6</v>
      </c>
      <c r="C155">
        <v>47.8</v>
      </c>
      <c r="D155">
        <v>-0.1</v>
      </c>
    </row>
    <row r="156" spans="1:4" x14ac:dyDescent="0.3">
      <c r="A156" s="8">
        <v>43566</v>
      </c>
      <c r="B156">
        <v>-38.6</v>
      </c>
      <c r="C156">
        <v>84.7</v>
      </c>
      <c r="D156">
        <v>0</v>
      </c>
    </row>
    <row r="157" spans="1:4" x14ac:dyDescent="0.3">
      <c r="A157" s="8">
        <v>43565</v>
      </c>
      <c r="B157">
        <v>-21.7</v>
      </c>
      <c r="C157">
        <v>-122.5</v>
      </c>
      <c r="D157">
        <v>0</v>
      </c>
    </row>
    <row r="158" spans="1:4" x14ac:dyDescent="0.3">
      <c r="A158" s="8">
        <v>43564</v>
      </c>
      <c r="B158">
        <v>-11.8</v>
      </c>
      <c r="C158">
        <v>151.69999999999999</v>
      </c>
      <c r="D158">
        <v>0</v>
      </c>
    </row>
    <row r="159" spans="1:4" x14ac:dyDescent="0.3">
      <c r="A159" s="8">
        <v>43563</v>
      </c>
      <c r="B159">
        <v>12.7</v>
      </c>
      <c r="C159">
        <v>-123.6</v>
      </c>
      <c r="D159">
        <v>0</v>
      </c>
    </row>
    <row r="160" spans="1:4" x14ac:dyDescent="0.3">
      <c r="A160" s="8">
        <v>43560</v>
      </c>
      <c r="B160">
        <v>-26.9</v>
      </c>
      <c r="C160">
        <v>182.4</v>
      </c>
      <c r="D160">
        <v>0</v>
      </c>
    </row>
    <row r="161" spans="1:4" x14ac:dyDescent="0.3">
      <c r="A161" s="8">
        <v>43559</v>
      </c>
      <c r="B161">
        <v>-34.299999999999997</v>
      </c>
      <c r="C161">
        <v>47.3</v>
      </c>
      <c r="D161">
        <v>0</v>
      </c>
    </row>
    <row r="162" spans="1:4" x14ac:dyDescent="0.3">
      <c r="A162" s="8">
        <v>43558</v>
      </c>
      <c r="B162">
        <v>-20</v>
      </c>
      <c r="C162">
        <v>-111.6</v>
      </c>
      <c r="D162">
        <v>0</v>
      </c>
    </row>
    <row r="163" spans="1:4" x14ac:dyDescent="0.3">
      <c r="A163" s="8">
        <v>43557</v>
      </c>
      <c r="B163">
        <v>-3.8</v>
      </c>
      <c r="C163">
        <v>323.5</v>
      </c>
      <c r="D163">
        <v>0</v>
      </c>
    </row>
    <row r="164" spans="1:4" x14ac:dyDescent="0.3">
      <c r="A164" s="8">
        <v>43556</v>
      </c>
      <c r="B164">
        <v>32</v>
      </c>
      <c r="C164">
        <v>38.4</v>
      </c>
      <c r="D164">
        <v>0</v>
      </c>
    </row>
    <row r="165" spans="1:4" x14ac:dyDescent="0.3">
      <c r="A165" s="8">
        <v>43553</v>
      </c>
      <c r="B165">
        <v>11.3</v>
      </c>
      <c r="C165">
        <v>82.9</v>
      </c>
      <c r="D165">
        <v>0</v>
      </c>
    </row>
    <row r="166" spans="1:4" x14ac:dyDescent="0.3">
      <c r="A166" s="8">
        <v>43552</v>
      </c>
      <c r="B166">
        <v>11.3</v>
      </c>
      <c r="C166">
        <v>-145.30000000000001</v>
      </c>
      <c r="D166">
        <v>0</v>
      </c>
    </row>
    <row r="167" spans="1:4" x14ac:dyDescent="0.3">
      <c r="A167" s="8">
        <v>43551</v>
      </c>
      <c r="B167">
        <v>16.5</v>
      </c>
      <c r="C167">
        <v>-31.1</v>
      </c>
      <c r="D167">
        <v>0.2</v>
      </c>
    </row>
    <row r="168" spans="1:4" x14ac:dyDescent="0.3">
      <c r="A168" s="8">
        <v>43550</v>
      </c>
      <c r="B168">
        <v>27.5</v>
      </c>
      <c r="C168">
        <v>40.9</v>
      </c>
      <c r="D168">
        <v>0</v>
      </c>
    </row>
    <row r="169" spans="1:4" x14ac:dyDescent="0.3">
      <c r="A169" s="8">
        <v>43549</v>
      </c>
      <c r="B169">
        <v>56.6</v>
      </c>
      <c r="C169">
        <v>-691.2</v>
      </c>
      <c r="D169">
        <v>0</v>
      </c>
    </row>
    <row r="170" spans="1:4" x14ac:dyDescent="0.3">
      <c r="A170" s="8">
        <v>43546</v>
      </c>
      <c r="B170">
        <v>16.399999999999999</v>
      </c>
      <c r="C170">
        <v>-82.6</v>
      </c>
      <c r="D170">
        <v>0</v>
      </c>
    </row>
    <row r="171" spans="1:4" x14ac:dyDescent="0.3">
      <c r="A171" s="8">
        <v>43545</v>
      </c>
      <c r="B171">
        <v>15.9</v>
      </c>
      <c r="C171">
        <v>65.5</v>
      </c>
      <c r="D171">
        <v>0</v>
      </c>
    </row>
    <row r="172" spans="1:4" x14ac:dyDescent="0.3">
      <c r="A172" s="8">
        <v>43544</v>
      </c>
      <c r="B172">
        <v>14.2</v>
      </c>
      <c r="C172">
        <v>1</v>
      </c>
      <c r="D172">
        <v>0</v>
      </c>
    </row>
    <row r="173" spans="1:4" x14ac:dyDescent="0.3">
      <c r="A173" s="8">
        <v>43543</v>
      </c>
      <c r="B173">
        <v>16.7</v>
      </c>
      <c r="C173">
        <v>4.4000000000000004</v>
      </c>
      <c r="D173">
        <v>-1.3</v>
      </c>
    </row>
    <row r="174" spans="1:4" x14ac:dyDescent="0.3">
      <c r="A174" s="8">
        <v>43542</v>
      </c>
      <c r="B174">
        <v>30.8</v>
      </c>
      <c r="C174">
        <v>-48.8</v>
      </c>
      <c r="D174">
        <v>2.2999999999999998</v>
      </c>
    </row>
    <row r="175" spans="1:4" x14ac:dyDescent="0.3">
      <c r="A175" s="8">
        <v>43539</v>
      </c>
      <c r="B175">
        <v>-15.8</v>
      </c>
      <c r="C175">
        <v>-88.2</v>
      </c>
      <c r="D175">
        <v>0.1</v>
      </c>
    </row>
    <row r="176" spans="1:4" x14ac:dyDescent="0.3">
      <c r="A176" s="8">
        <v>43538</v>
      </c>
      <c r="B176">
        <v>-25.2</v>
      </c>
      <c r="C176">
        <v>-16.899999999999999</v>
      </c>
      <c r="D176">
        <v>0</v>
      </c>
    </row>
    <row r="177" spans="1:4" x14ac:dyDescent="0.3">
      <c r="A177" s="8">
        <v>43537</v>
      </c>
      <c r="B177">
        <v>-9.9</v>
      </c>
      <c r="C177">
        <v>-9.4</v>
      </c>
      <c r="D177">
        <v>0</v>
      </c>
    </row>
    <row r="178" spans="1:4" x14ac:dyDescent="0.3">
      <c r="A178" s="8">
        <v>43536</v>
      </c>
      <c r="B178">
        <v>8.5</v>
      </c>
      <c r="C178">
        <v>137.69999999999999</v>
      </c>
      <c r="D178">
        <v>0</v>
      </c>
    </row>
    <row r="179" spans="1:4" x14ac:dyDescent="0.3">
      <c r="A179" s="8">
        <v>43535</v>
      </c>
      <c r="B179">
        <v>45.8</v>
      </c>
      <c r="C179">
        <v>150.19999999999999</v>
      </c>
      <c r="D179">
        <v>0</v>
      </c>
    </row>
    <row r="180" spans="1:4" x14ac:dyDescent="0.3">
      <c r="A180" s="8">
        <v>43531</v>
      </c>
      <c r="B180">
        <v>-37.9</v>
      </c>
      <c r="C180">
        <v>-57</v>
      </c>
      <c r="D180">
        <v>0</v>
      </c>
    </row>
    <row r="181" spans="1:4" x14ac:dyDescent="0.3">
      <c r="A181" s="8">
        <v>43530</v>
      </c>
      <c r="B181">
        <v>-62</v>
      </c>
      <c r="C181">
        <v>245.3</v>
      </c>
      <c r="D181">
        <v>0</v>
      </c>
    </row>
    <row r="182" spans="1:4" x14ac:dyDescent="0.3">
      <c r="A182" s="8">
        <v>43529</v>
      </c>
      <c r="B182">
        <v>-28.5</v>
      </c>
      <c r="C182">
        <v>93.9</v>
      </c>
      <c r="D182">
        <v>0.1</v>
      </c>
    </row>
    <row r="183" spans="1:4" x14ac:dyDescent="0.3">
      <c r="A183" s="8">
        <v>43528</v>
      </c>
      <c r="B183">
        <v>-8.5</v>
      </c>
      <c r="C183">
        <v>23</v>
      </c>
      <c r="D183">
        <v>0</v>
      </c>
    </row>
    <row r="184" spans="1:4" x14ac:dyDescent="0.3">
      <c r="A184" s="8">
        <v>43525</v>
      </c>
      <c r="B184">
        <v>-23.9</v>
      </c>
      <c r="C184">
        <v>166.1</v>
      </c>
      <c r="D184">
        <v>0</v>
      </c>
    </row>
    <row r="185" spans="1:4" x14ac:dyDescent="0.3">
      <c r="A185" s="8">
        <v>43524</v>
      </c>
      <c r="B185">
        <v>-6</v>
      </c>
      <c r="C185">
        <v>88</v>
      </c>
      <c r="D185">
        <v>0</v>
      </c>
    </row>
    <row r="186" spans="1:4" x14ac:dyDescent="0.3">
      <c r="A186" s="8">
        <v>43523</v>
      </c>
      <c r="B186">
        <v>15.5</v>
      </c>
      <c r="C186">
        <v>-46.6</v>
      </c>
      <c r="D186">
        <v>0</v>
      </c>
    </row>
    <row r="187" spans="1:4" x14ac:dyDescent="0.3">
      <c r="A187" s="8">
        <v>43522</v>
      </c>
      <c r="B187">
        <v>32.299999999999997</v>
      </c>
      <c r="C187">
        <v>240.4</v>
      </c>
      <c r="D187">
        <v>0</v>
      </c>
    </row>
    <row r="188" spans="1:4" x14ac:dyDescent="0.3">
      <c r="A188" s="8">
        <v>43521</v>
      </c>
      <c r="B188">
        <v>53.7</v>
      </c>
      <c r="C188">
        <v>-822.8</v>
      </c>
      <c r="D188">
        <v>0</v>
      </c>
    </row>
    <row r="189" spans="1:4" x14ac:dyDescent="0.3">
      <c r="A189" s="8">
        <v>43518</v>
      </c>
      <c r="B189">
        <v>8.9</v>
      </c>
      <c r="C189">
        <v>-20.6</v>
      </c>
      <c r="D189">
        <v>0</v>
      </c>
    </row>
    <row r="190" spans="1:4" x14ac:dyDescent="0.3">
      <c r="A190" s="8">
        <v>43517</v>
      </c>
      <c r="B190">
        <v>7.3</v>
      </c>
      <c r="C190">
        <v>32.200000000000003</v>
      </c>
      <c r="D190">
        <v>0</v>
      </c>
    </row>
    <row r="191" spans="1:4" x14ac:dyDescent="0.3">
      <c r="A191" s="8">
        <v>43516</v>
      </c>
      <c r="B191">
        <v>15.5</v>
      </c>
      <c r="C191">
        <v>23.2</v>
      </c>
      <c r="D191">
        <v>0</v>
      </c>
    </row>
    <row r="192" spans="1:4" x14ac:dyDescent="0.3">
      <c r="A192" s="8">
        <v>43515</v>
      </c>
      <c r="B192">
        <v>13.2</v>
      </c>
      <c r="C192">
        <v>-84.4</v>
      </c>
      <c r="D192">
        <v>0</v>
      </c>
    </row>
    <row r="193" spans="1:4" x14ac:dyDescent="0.3">
      <c r="A193" s="8">
        <v>43514</v>
      </c>
      <c r="B193">
        <v>24.2</v>
      </c>
      <c r="C193">
        <v>-38.299999999999997</v>
      </c>
      <c r="D193">
        <v>-3.1</v>
      </c>
    </row>
    <row r="194" spans="1:4" x14ac:dyDescent="0.3">
      <c r="A194" s="8">
        <v>43511</v>
      </c>
      <c r="B194">
        <v>-25.1</v>
      </c>
      <c r="C194">
        <v>5.2</v>
      </c>
      <c r="D194">
        <v>0.8</v>
      </c>
    </row>
    <row r="195" spans="1:4" x14ac:dyDescent="0.3">
      <c r="A195" s="8">
        <v>43510</v>
      </c>
      <c r="B195">
        <v>-32.6</v>
      </c>
      <c r="C195">
        <v>-31.6</v>
      </c>
      <c r="D195">
        <v>-0.1</v>
      </c>
    </row>
    <row r="196" spans="1:4" x14ac:dyDescent="0.3">
      <c r="A196" s="8">
        <v>43509</v>
      </c>
      <c r="B196">
        <v>-23</v>
      </c>
      <c r="C196">
        <v>-85.3</v>
      </c>
      <c r="D196">
        <v>0</v>
      </c>
    </row>
    <row r="197" spans="1:4" x14ac:dyDescent="0.3">
      <c r="A197" s="8">
        <v>43508</v>
      </c>
      <c r="B197">
        <v>-17.899999999999999</v>
      </c>
      <c r="C197">
        <v>34.4</v>
      </c>
      <c r="D197">
        <v>0</v>
      </c>
    </row>
    <row r="198" spans="1:4" x14ac:dyDescent="0.3">
      <c r="A198" s="8">
        <v>43507</v>
      </c>
      <c r="B198">
        <v>-1.3</v>
      </c>
      <c r="C198">
        <v>195.8</v>
      </c>
      <c r="D198">
        <v>0</v>
      </c>
    </row>
    <row r="199" spans="1:4" x14ac:dyDescent="0.3">
      <c r="A199" s="8">
        <v>43504</v>
      </c>
      <c r="B199">
        <v>-32.5</v>
      </c>
      <c r="C199">
        <v>194.6</v>
      </c>
      <c r="D199">
        <v>0.1</v>
      </c>
    </row>
    <row r="200" spans="1:4" x14ac:dyDescent="0.3">
      <c r="A200" s="8">
        <v>43503</v>
      </c>
      <c r="B200">
        <v>-41.5</v>
      </c>
      <c r="C200">
        <v>188.4</v>
      </c>
      <c r="D200">
        <v>0</v>
      </c>
    </row>
    <row r="201" spans="1:4" x14ac:dyDescent="0.3">
      <c r="A201" s="8">
        <v>43502</v>
      </c>
      <c r="B201">
        <v>-15.8</v>
      </c>
      <c r="C201">
        <v>181.7</v>
      </c>
      <c r="D201">
        <v>0</v>
      </c>
    </row>
    <row r="202" spans="1:4" x14ac:dyDescent="0.3">
      <c r="A202" s="8">
        <v>43501</v>
      </c>
      <c r="B202">
        <v>2.2000000000000002</v>
      </c>
      <c r="C202">
        <v>146.1</v>
      </c>
      <c r="D202">
        <v>0</v>
      </c>
    </row>
    <row r="203" spans="1:4" x14ac:dyDescent="0.3">
      <c r="A203" s="8">
        <v>43500</v>
      </c>
      <c r="B203">
        <v>21.1</v>
      </c>
      <c r="C203">
        <v>54.6</v>
      </c>
      <c r="D203">
        <v>0.1</v>
      </c>
    </row>
    <row r="204" spans="1:4" x14ac:dyDescent="0.3">
      <c r="A204" s="8">
        <v>43497</v>
      </c>
      <c r="B204">
        <v>-10.1</v>
      </c>
      <c r="C204">
        <v>72.400000000000006</v>
      </c>
      <c r="D204">
        <v>0</v>
      </c>
    </row>
    <row r="205" spans="1:4" x14ac:dyDescent="0.3">
      <c r="A205" s="8">
        <v>43496</v>
      </c>
      <c r="B205">
        <v>7.5</v>
      </c>
      <c r="C205">
        <v>202.8</v>
      </c>
      <c r="D205">
        <v>0</v>
      </c>
    </row>
    <row r="206" spans="1:4" x14ac:dyDescent="0.3">
      <c r="A206" s="8">
        <v>43495</v>
      </c>
      <c r="B206">
        <v>25.7</v>
      </c>
      <c r="C206">
        <v>-25</v>
      </c>
      <c r="D206">
        <v>0</v>
      </c>
    </row>
    <row r="207" spans="1:4" x14ac:dyDescent="0.3">
      <c r="A207" s="8">
        <v>43494</v>
      </c>
      <c r="B207">
        <v>32.6</v>
      </c>
      <c r="C207">
        <v>223.6</v>
      </c>
      <c r="D207">
        <v>0</v>
      </c>
    </row>
    <row r="208" spans="1:4" x14ac:dyDescent="0.3">
      <c r="A208" s="8">
        <v>43493</v>
      </c>
      <c r="B208">
        <v>52.9</v>
      </c>
      <c r="C208">
        <v>-2.8</v>
      </c>
      <c r="D208">
        <v>0</v>
      </c>
    </row>
    <row r="209" spans="1:4" x14ac:dyDescent="0.3">
      <c r="A209" s="8">
        <v>43490</v>
      </c>
      <c r="B209">
        <v>14.5</v>
      </c>
      <c r="C209">
        <v>-846</v>
      </c>
      <c r="D209">
        <v>0</v>
      </c>
    </row>
    <row r="210" spans="1:4" x14ac:dyDescent="0.3">
      <c r="A210" s="8">
        <v>43489</v>
      </c>
      <c r="B210">
        <v>18.600000000000001</v>
      </c>
      <c r="C210">
        <v>-163.9</v>
      </c>
      <c r="D210">
        <v>-8</v>
      </c>
    </row>
    <row r="211" spans="1:4" x14ac:dyDescent="0.3">
      <c r="A211" s="8">
        <v>43488</v>
      </c>
      <c r="B211">
        <v>28.5</v>
      </c>
      <c r="C211">
        <v>2</v>
      </c>
      <c r="D211">
        <v>-3.6</v>
      </c>
    </row>
    <row r="212" spans="1:4" x14ac:dyDescent="0.3">
      <c r="A212" s="8">
        <v>43487</v>
      </c>
      <c r="B212">
        <v>39.9</v>
      </c>
      <c r="C212">
        <v>140.80000000000001</v>
      </c>
      <c r="D212">
        <v>0.1</v>
      </c>
    </row>
    <row r="213" spans="1:4" x14ac:dyDescent="0.3">
      <c r="A213" s="8">
        <v>43486</v>
      </c>
      <c r="B213">
        <v>55</v>
      </c>
      <c r="C213">
        <v>29.3</v>
      </c>
      <c r="D213">
        <v>0</v>
      </c>
    </row>
    <row r="214" spans="1:4" x14ac:dyDescent="0.3">
      <c r="A214" s="8">
        <v>43483</v>
      </c>
      <c r="B214">
        <v>2.5</v>
      </c>
      <c r="C214">
        <v>-88.1</v>
      </c>
      <c r="D214">
        <v>0</v>
      </c>
    </row>
    <row r="215" spans="1:4" x14ac:dyDescent="0.3">
      <c r="A215" s="8">
        <v>43482</v>
      </c>
      <c r="B215">
        <v>-9.5</v>
      </c>
      <c r="C215">
        <v>-62.4</v>
      </c>
      <c r="D215">
        <v>0.3</v>
      </c>
    </row>
    <row r="216" spans="1:4" x14ac:dyDescent="0.3">
      <c r="A216" s="8">
        <v>43481</v>
      </c>
      <c r="B216">
        <v>8.6</v>
      </c>
      <c r="C216">
        <v>-212.2</v>
      </c>
      <c r="D216">
        <v>0</v>
      </c>
    </row>
    <row r="217" spans="1:4" x14ac:dyDescent="0.3">
      <c r="A217" s="8">
        <v>43480</v>
      </c>
      <c r="B217">
        <v>10.9</v>
      </c>
      <c r="C217">
        <v>106.3</v>
      </c>
      <c r="D217">
        <v>0</v>
      </c>
    </row>
    <row r="218" spans="1:4" x14ac:dyDescent="0.3">
      <c r="A218" s="8">
        <v>43479</v>
      </c>
      <c r="B218">
        <v>33.799999999999997</v>
      </c>
      <c r="C218">
        <v>-111.3</v>
      </c>
      <c r="D218">
        <v>0</v>
      </c>
    </row>
    <row r="219" spans="1:4" x14ac:dyDescent="0.3">
      <c r="A219" s="8">
        <v>43476</v>
      </c>
      <c r="B219">
        <v>0.8</v>
      </c>
      <c r="C219">
        <v>51.1</v>
      </c>
      <c r="D219">
        <v>0</v>
      </c>
    </row>
    <row r="220" spans="1:4" x14ac:dyDescent="0.3">
      <c r="A220" s="8">
        <v>43475</v>
      </c>
      <c r="B220">
        <v>-0.6</v>
      </c>
      <c r="C220">
        <v>257.3</v>
      </c>
      <c r="D220">
        <v>0</v>
      </c>
    </row>
    <row r="221" spans="1:4" x14ac:dyDescent="0.3">
      <c r="A221" s="8">
        <v>43474</v>
      </c>
      <c r="B221">
        <v>207.5</v>
      </c>
      <c r="C221">
        <v>-193.4</v>
      </c>
      <c r="D221">
        <v>0</v>
      </c>
    </row>
    <row r="222" spans="1:4" x14ac:dyDescent="0.3">
      <c r="A222" s="8">
        <v>43463</v>
      </c>
      <c r="B222">
        <v>88.7</v>
      </c>
      <c r="C222">
        <v>-92.4</v>
      </c>
      <c r="D222">
        <v>0</v>
      </c>
    </row>
    <row r="223" spans="1:4" x14ac:dyDescent="0.3">
      <c r="A223" s="8">
        <v>43462</v>
      </c>
      <c r="B223">
        <v>-96.9</v>
      </c>
      <c r="C223">
        <v>207.4</v>
      </c>
      <c r="D223">
        <v>0</v>
      </c>
    </row>
    <row r="224" spans="1:4" x14ac:dyDescent="0.3">
      <c r="A224" s="8">
        <v>43461</v>
      </c>
      <c r="B224">
        <v>-90</v>
      </c>
      <c r="C224">
        <v>-57.5</v>
      </c>
      <c r="D224">
        <v>0</v>
      </c>
    </row>
    <row r="225" spans="1:4" x14ac:dyDescent="0.3">
      <c r="A225" s="8">
        <v>43460</v>
      </c>
      <c r="B225">
        <v>-59.5</v>
      </c>
      <c r="C225">
        <v>246.4</v>
      </c>
      <c r="D225">
        <v>0</v>
      </c>
    </row>
    <row r="226" spans="1:4" x14ac:dyDescent="0.3">
      <c r="A226" s="8">
        <v>43459</v>
      </c>
      <c r="B226">
        <v>-17.8</v>
      </c>
      <c r="C226">
        <v>-131.69999999999999</v>
      </c>
      <c r="D226">
        <v>0</v>
      </c>
    </row>
    <row r="227" spans="1:4" x14ac:dyDescent="0.3">
      <c r="A227" s="8">
        <v>43458</v>
      </c>
      <c r="B227">
        <v>1.2</v>
      </c>
      <c r="C227">
        <v>-339.2</v>
      </c>
      <c r="D227">
        <v>0</v>
      </c>
    </row>
    <row r="228" spans="1:4" x14ac:dyDescent="0.3">
      <c r="A228" s="8">
        <v>43455</v>
      </c>
      <c r="B228">
        <v>-34.6</v>
      </c>
      <c r="C228">
        <v>142.1</v>
      </c>
      <c r="D228">
        <v>0.1</v>
      </c>
    </row>
    <row r="229" spans="1:4" x14ac:dyDescent="0.3">
      <c r="A229" s="8">
        <v>43454</v>
      </c>
      <c r="B229">
        <v>-30.5</v>
      </c>
      <c r="C229">
        <v>196</v>
      </c>
      <c r="D229">
        <v>0</v>
      </c>
    </row>
    <row r="230" spans="1:4" x14ac:dyDescent="0.3">
      <c r="A230" s="8">
        <v>43453</v>
      </c>
      <c r="B230">
        <v>-15.1</v>
      </c>
      <c r="C230">
        <v>16.600000000000001</v>
      </c>
      <c r="D230">
        <v>0</v>
      </c>
    </row>
    <row r="231" spans="1:4" x14ac:dyDescent="0.3">
      <c r="A231" s="8">
        <v>43452</v>
      </c>
      <c r="B231">
        <v>-15.4</v>
      </c>
      <c r="C231">
        <v>18.7</v>
      </c>
      <c r="D231">
        <v>-0.1</v>
      </c>
    </row>
    <row r="232" spans="1:4" x14ac:dyDescent="0.3">
      <c r="A232" s="8">
        <v>43451</v>
      </c>
      <c r="B232">
        <v>11.5</v>
      </c>
      <c r="C232">
        <v>-448.6</v>
      </c>
      <c r="D232">
        <v>-0.7</v>
      </c>
    </row>
    <row r="233" spans="1:4" x14ac:dyDescent="0.3">
      <c r="A233" s="8">
        <v>43448</v>
      </c>
      <c r="B233">
        <v>-42.6</v>
      </c>
      <c r="C233">
        <v>84</v>
      </c>
      <c r="D233">
        <v>0.1</v>
      </c>
    </row>
    <row r="234" spans="1:4" x14ac:dyDescent="0.3">
      <c r="A234" s="8">
        <v>43447</v>
      </c>
      <c r="B234">
        <v>-50.4</v>
      </c>
      <c r="C234">
        <v>-36.4</v>
      </c>
      <c r="D234">
        <v>0</v>
      </c>
    </row>
    <row r="235" spans="1:4" x14ac:dyDescent="0.3">
      <c r="A235" s="8">
        <v>43446</v>
      </c>
      <c r="B235">
        <v>-35.9</v>
      </c>
      <c r="C235">
        <v>30.6</v>
      </c>
      <c r="D235">
        <v>0</v>
      </c>
    </row>
    <row r="236" spans="1:4" x14ac:dyDescent="0.3">
      <c r="A236" s="8">
        <v>43445</v>
      </c>
      <c r="B236">
        <v>-23.6</v>
      </c>
      <c r="C236">
        <v>92.1</v>
      </c>
      <c r="D236">
        <v>0</v>
      </c>
    </row>
    <row r="237" spans="1:4" x14ac:dyDescent="0.3">
      <c r="A237" s="8">
        <v>43444</v>
      </c>
      <c r="B237">
        <v>-2.8</v>
      </c>
      <c r="C237">
        <v>-161.1</v>
      </c>
      <c r="D237">
        <v>0</v>
      </c>
    </row>
    <row r="238" spans="1:4" x14ac:dyDescent="0.3">
      <c r="A238" s="8">
        <v>43441</v>
      </c>
      <c r="B238">
        <v>-44.6</v>
      </c>
      <c r="C238">
        <v>110.3</v>
      </c>
      <c r="D238">
        <v>0</v>
      </c>
    </row>
    <row r="239" spans="1:4" x14ac:dyDescent="0.3">
      <c r="A239" s="8">
        <v>43440</v>
      </c>
      <c r="B239">
        <v>-43.2</v>
      </c>
      <c r="C239">
        <v>63.9</v>
      </c>
      <c r="D239">
        <v>0</v>
      </c>
    </row>
    <row r="240" spans="1:4" x14ac:dyDescent="0.3">
      <c r="A240" s="8">
        <v>43439</v>
      </c>
      <c r="B240">
        <v>-18.8</v>
      </c>
      <c r="C240">
        <v>320.89999999999998</v>
      </c>
      <c r="D240">
        <v>0</v>
      </c>
    </row>
    <row r="241" spans="1:4" x14ac:dyDescent="0.3">
      <c r="A241" s="8">
        <v>43438</v>
      </c>
      <c r="B241">
        <v>-10</v>
      </c>
      <c r="C241">
        <v>-83.5</v>
      </c>
      <c r="D241">
        <v>0</v>
      </c>
    </row>
    <row r="242" spans="1:4" x14ac:dyDescent="0.3">
      <c r="A242" s="8">
        <v>43437</v>
      </c>
      <c r="B242">
        <v>23.7</v>
      </c>
      <c r="C242">
        <v>230.4</v>
      </c>
      <c r="D242">
        <v>0</v>
      </c>
    </row>
    <row r="243" spans="1:4" x14ac:dyDescent="0.3">
      <c r="A243" s="8">
        <v>43434</v>
      </c>
      <c r="B243">
        <v>-7</v>
      </c>
      <c r="C243">
        <v>125.2</v>
      </c>
      <c r="D243">
        <v>0</v>
      </c>
    </row>
    <row r="244" spans="1:4" x14ac:dyDescent="0.3">
      <c r="A244" s="8">
        <v>43433</v>
      </c>
      <c r="B244">
        <v>1.7</v>
      </c>
      <c r="C244">
        <v>-86.1</v>
      </c>
      <c r="D244">
        <v>0</v>
      </c>
    </row>
    <row r="245" spans="1:4" x14ac:dyDescent="0.3">
      <c r="A245" s="8">
        <v>43432</v>
      </c>
      <c r="B245">
        <v>24.4</v>
      </c>
      <c r="C245">
        <v>23.7</v>
      </c>
      <c r="D245">
        <v>0</v>
      </c>
    </row>
    <row r="246" spans="1:4" x14ac:dyDescent="0.3">
      <c r="A246" s="8">
        <v>43431</v>
      </c>
      <c r="B246">
        <v>28.7</v>
      </c>
      <c r="C246">
        <v>262.60000000000002</v>
      </c>
      <c r="D246">
        <v>0.1</v>
      </c>
    </row>
    <row r="247" spans="1:4" x14ac:dyDescent="0.3">
      <c r="A247" s="8">
        <v>43430</v>
      </c>
      <c r="B247">
        <v>62.4</v>
      </c>
      <c r="C247">
        <v>-876.5</v>
      </c>
      <c r="D247">
        <v>0</v>
      </c>
    </row>
    <row r="248" spans="1:4" x14ac:dyDescent="0.3">
      <c r="A248" s="8">
        <v>43427</v>
      </c>
      <c r="B248">
        <v>16.2</v>
      </c>
      <c r="C248">
        <v>-154</v>
      </c>
      <c r="D248">
        <v>0</v>
      </c>
    </row>
    <row r="249" spans="1:4" x14ac:dyDescent="0.3">
      <c r="A249" s="8">
        <v>43426</v>
      </c>
      <c r="B249">
        <v>13.1</v>
      </c>
      <c r="C249">
        <v>-52.1</v>
      </c>
      <c r="D249">
        <v>0</v>
      </c>
    </row>
    <row r="250" spans="1:4" x14ac:dyDescent="0.3">
      <c r="A250" s="8">
        <v>43425</v>
      </c>
      <c r="B250">
        <v>23.2</v>
      </c>
      <c r="C250">
        <v>14</v>
      </c>
      <c r="D250">
        <v>0</v>
      </c>
    </row>
    <row r="251" spans="1:4" x14ac:dyDescent="0.3">
      <c r="A251" s="8">
        <v>43424</v>
      </c>
      <c r="B251">
        <v>25.4</v>
      </c>
      <c r="C251">
        <v>78.7</v>
      </c>
      <c r="D251">
        <v>0</v>
      </c>
    </row>
    <row r="252" spans="1:4" x14ac:dyDescent="0.3">
      <c r="A252" s="8">
        <v>43423</v>
      </c>
      <c r="B252">
        <v>34.9</v>
      </c>
      <c r="C252">
        <v>-33.799999999999997</v>
      </c>
      <c r="D252">
        <v>-1.3</v>
      </c>
    </row>
    <row r="253" spans="1:4" x14ac:dyDescent="0.3">
      <c r="A253" s="8">
        <v>43420</v>
      </c>
      <c r="B253">
        <v>-18.600000000000001</v>
      </c>
      <c r="C253">
        <v>26.5</v>
      </c>
      <c r="D253">
        <v>1.5</v>
      </c>
    </row>
    <row r="254" spans="1:4" x14ac:dyDescent="0.3">
      <c r="A254" s="8">
        <v>43419</v>
      </c>
      <c r="B254">
        <v>-19.2</v>
      </c>
      <c r="C254">
        <v>-62.1</v>
      </c>
      <c r="D254">
        <v>0.2</v>
      </c>
    </row>
    <row r="255" spans="1:4" x14ac:dyDescent="0.3">
      <c r="A255" s="8">
        <v>43418</v>
      </c>
      <c r="B255">
        <v>-0.6</v>
      </c>
      <c r="C255">
        <v>-107.4</v>
      </c>
      <c r="D255">
        <v>0</v>
      </c>
    </row>
    <row r="256" spans="1:4" x14ac:dyDescent="0.3">
      <c r="A256" s="8">
        <v>43417</v>
      </c>
      <c r="B256">
        <v>4</v>
      </c>
      <c r="C256">
        <v>22.1</v>
      </c>
      <c r="D256">
        <v>0</v>
      </c>
    </row>
    <row r="257" spans="1:4" x14ac:dyDescent="0.3">
      <c r="A257" s="8">
        <v>43416</v>
      </c>
      <c r="B257">
        <v>10.199999999999999</v>
      </c>
      <c r="C257">
        <v>78.5</v>
      </c>
      <c r="D257">
        <v>0</v>
      </c>
    </row>
    <row r="258" spans="1:4" x14ac:dyDescent="0.3">
      <c r="A258" s="8">
        <v>43413</v>
      </c>
      <c r="B258">
        <v>-25.3</v>
      </c>
      <c r="C258">
        <v>-48</v>
      </c>
      <c r="D258">
        <v>0</v>
      </c>
    </row>
    <row r="259" spans="1:4" x14ac:dyDescent="0.3">
      <c r="A259" s="8">
        <v>43412</v>
      </c>
      <c r="B259">
        <v>-30.3</v>
      </c>
      <c r="C259">
        <v>164.1</v>
      </c>
      <c r="D259">
        <v>0</v>
      </c>
    </row>
    <row r="260" spans="1:4" x14ac:dyDescent="0.3">
      <c r="A260" s="8">
        <v>43411</v>
      </c>
      <c r="B260">
        <v>-4.0999999999999996</v>
      </c>
      <c r="C260">
        <v>165.8</v>
      </c>
      <c r="D260">
        <v>0</v>
      </c>
    </row>
    <row r="261" spans="1:4" x14ac:dyDescent="0.3">
      <c r="A261" s="8">
        <v>43410</v>
      </c>
      <c r="B261">
        <v>30.9</v>
      </c>
      <c r="C261">
        <v>29.4</v>
      </c>
      <c r="D261">
        <v>0.2</v>
      </c>
    </row>
    <row r="262" spans="1:4" x14ac:dyDescent="0.3">
      <c r="A262" s="8">
        <v>43406</v>
      </c>
      <c r="B262">
        <v>-32.5</v>
      </c>
      <c r="C262">
        <v>43.5</v>
      </c>
      <c r="D262">
        <v>0</v>
      </c>
    </row>
    <row r="263" spans="1:4" x14ac:dyDescent="0.3">
      <c r="A263" s="8">
        <v>43405</v>
      </c>
      <c r="B263">
        <v>-24.9</v>
      </c>
      <c r="C263">
        <v>43.4</v>
      </c>
      <c r="D263">
        <v>0.2</v>
      </c>
    </row>
    <row r="264" spans="1:4" x14ac:dyDescent="0.3">
      <c r="A264" s="8">
        <v>43404</v>
      </c>
      <c r="B264">
        <v>12.9</v>
      </c>
      <c r="C264">
        <v>182.2</v>
      </c>
      <c r="D264">
        <v>0</v>
      </c>
    </row>
    <row r="265" spans="1:4" x14ac:dyDescent="0.3">
      <c r="A265" s="8">
        <v>43403</v>
      </c>
      <c r="B265">
        <v>29</v>
      </c>
      <c r="C265">
        <v>133.69999999999999</v>
      </c>
      <c r="D265">
        <v>0</v>
      </c>
    </row>
    <row r="266" spans="1:4" x14ac:dyDescent="0.3">
      <c r="A266" s="8">
        <v>43402</v>
      </c>
      <c r="B266">
        <v>44.6</v>
      </c>
      <c r="C266">
        <v>-193</v>
      </c>
      <c r="D266">
        <v>0</v>
      </c>
    </row>
    <row r="267" spans="1:4" x14ac:dyDescent="0.3">
      <c r="A267" s="8">
        <v>43399</v>
      </c>
      <c r="B267">
        <v>4.9000000000000004</v>
      </c>
      <c r="C267">
        <v>93</v>
      </c>
      <c r="D267">
        <v>0</v>
      </c>
    </row>
    <row r="268" spans="1:4" x14ac:dyDescent="0.3">
      <c r="A268" s="8">
        <v>43398</v>
      </c>
      <c r="B268">
        <v>9.5</v>
      </c>
      <c r="C268">
        <v>-928.8</v>
      </c>
      <c r="D268">
        <v>0</v>
      </c>
    </row>
    <row r="269" spans="1:4" x14ac:dyDescent="0.3">
      <c r="A269" s="8">
        <v>43397</v>
      </c>
      <c r="B269">
        <v>21.1</v>
      </c>
      <c r="C269">
        <v>-41.7</v>
      </c>
      <c r="D269">
        <v>0</v>
      </c>
    </row>
    <row r="270" spans="1:4" x14ac:dyDescent="0.3">
      <c r="A270" s="8">
        <v>43396</v>
      </c>
      <c r="B270">
        <v>29.1</v>
      </c>
      <c r="C270">
        <v>-6.3</v>
      </c>
      <c r="D270">
        <v>0</v>
      </c>
    </row>
    <row r="271" spans="1:4" x14ac:dyDescent="0.3">
      <c r="A271" s="8">
        <v>43395</v>
      </c>
      <c r="B271">
        <v>52</v>
      </c>
      <c r="C271">
        <v>-5.6</v>
      </c>
      <c r="D271">
        <v>0</v>
      </c>
    </row>
    <row r="272" spans="1:4" x14ac:dyDescent="0.3">
      <c r="A272" s="8">
        <v>43392</v>
      </c>
      <c r="B272">
        <v>4.4000000000000004</v>
      </c>
      <c r="C272">
        <v>158.1</v>
      </c>
      <c r="D272">
        <v>0</v>
      </c>
    </row>
    <row r="273" spans="1:4" x14ac:dyDescent="0.3">
      <c r="A273" s="8">
        <v>43391</v>
      </c>
      <c r="B273">
        <v>-7.4</v>
      </c>
      <c r="C273">
        <v>-80.3</v>
      </c>
      <c r="D273">
        <v>3.3</v>
      </c>
    </row>
    <row r="274" spans="1:4" x14ac:dyDescent="0.3">
      <c r="A274" s="8">
        <v>43390</v>
      </c>
      <c r="B274">
        <v>2.6</v>
      </c>
      <c r="C274">
        <v>71.599999999999994</v>
      </c>
      <c r="D274">
        <v>0</v>
      </c>
    </row>
    <row r="275" spans="1:4" x14ac:dyDescent="0.3">
      <c r="A275" s="8">
        <v>43389</v>
      </c>
      <c r="B275">
        <v>3.4</v>
      </c>
      <c r="C275">
        <v>53</v>
      </c>
      <c r="D275">
        <v>-3.6</v>
      </c>
    </row>
    <row r="276" spans="1:4" x14ac:dyDescent="0.3">
      <c r="A276" s="8">
        <v>43388</v>
      </c>
      <c r="B276">
        <v>11.8</v>
      </c>
      <c r="C276">
        <v>-182.8</v>
      </c>
      <c r="D276">
        <v>-5.8</v>
      </c>
    </row>
    <row r="277" spans="1:4" x14ac:dyDescent="0.3">
      <c r="A277" s="8">
        <v>43385</v>
      </c>
      <c r="B277">
        <v>-40.799999999999997</v>
      </c>
      <c r="C277">
        <v>71.599999999999994</v>
      </c>
      <c r="D277">
        <v>-0.4</v>
      </c>
    </row>
    <row r="278" spans="1:4" x14ac:dyDescent="0.3">
      <c r="A278" s="8">
        <v>43384</v>
      </c>
      <c r="B278">
        <v>-38</v>
      </c>
      <c r="C278">
        <v>13.7</v>
      </c>
      <c r="D278">
        <v>0</v>
      </c>
    </row>
    <row r="279" spans="1:4" x14ac:dyDescent="0.3">
      <c r="A279" s="8">
        <v>43383</v>
      </c>
      <c r="B279">
        <v>-18.399999999999999</v>
      </c>
      <c r="C279">
        <v>228.2</v>
      </c>
      <c r="D279">
        <v>0</v>
      </c>
    </row>
    <row r="280" spans="1:4" x14ac:dyDescent="0.3">
      <c r="A280" s="8">
        <v>43382</v>
      </c>
      <c r="B280">
        <v>-14.6</v>
      </c>
      <c r="C280">
        <v>-29.2</v>
      </c>
      <c r="D280">
        <v>0</v>
      </c>
    </row>
    <row r="281" spans="1:4" x14ac:dyDescent="0.3">
      <c r="A281" s="8">
        <v>43381</v>
      </c>
      <c r="B281">
        <v>13.6</v>
      </c>
      <c r="C281">
        <v>104.8</v>
      </c>
      <c r="D281">
        <v>0</v>
      </c>
    </row>
    <row r="282" spans="1:4" x14ac:dyDescent="0.3">
      <c r="A282" s="8">
        <v>43378</v>
      </c>
      <c r="B282">
        <v>-20.9</v>
      </c>
      <c r="C282">
        <v>86.2</v>
      </c>
      <c r="D282">
        <v>0</v>
      </c>
    </row>
    <row r="283" spans="1:4" x14ac:dyDescent="0.3">
      <c r="A283" s="8">
        <v>43377</v>
      </c>
      <c r="B283">
        <v>-31</v>
      </c>
      <c r="C283">
        <v>76.099999999999994</v>
      </c>
      <c r="D283">
        <v>0</v>
      </c>
    </row>
    <row r="284" spans="1:4" x14ac:dyDescent="0.3">
      <c r="A284" s="8">
        <v>43376</v>
      </c>
      <c r="B284">
        <v>-11.2</v>
      </c>
      <c r="C284">
        <v>-7.8</v>
      </c>
      <c r="D284">
        <v>0</v>
      </c>
    </row>
    <row r="285" spans="1:4" x14ac:dyDescent="0.3">
      <c r="A285" s="8">
        <v>43375</v>
      </c>
      <c r="B285">
        <v>3.6</v>
      </c>
      <c r="C285">
        <v>86.9</v>
      </c>
      <c r="D285">
        <v>0</v>
      </c>
    </row>
    <row r="286" spans="1:4" x14ac:dyDescent="0.3">
      <c r="A286" s="8">
        <v>43374</v>
      </c>
      <c r="B286">
        <v>37.5</v>
      </c>
      <c r="C286">
        <v>-181.6</v>
      </c>
      <c r="D286">
        <v>0</v>
      </c>
    </row>
    <row r="287" spans="1:4" x14ac:dyDescent="0.3">
      <c r="A287" s="8">
        <v>43371</v>
      </c>
      <c r="B287">
        <v>2.9</v>
      </c>
      <c r="C287">
        <v>270</v>
      </c>
      <c r="D287">
        <v>0</v>
      </c>
    </row>
    <row r="288" spans="1:4" x14ac:dyDescent="0.3">
      <c r="A288" s="8">
        <v>43370</v>
      </c>
      <c r="B288">
        <v>5.5</v>
      </c>
      <c r="C288">
        <v>-28</v>
      </c>
      <c r="D288">
        <v>0</v>
      </c>
    </row>
    <row r="289" spans="1:4" x14ac:dyDescent="0.3">
      <c r="A289" s="8">
        <v>43369</v>
      </c>
      <c r="B289">
        <v>23.8</v>
      </c>
      <c r="C289">
        <v>54.8</v>
      </c>
      <c r="D289">
        <v>0</v>
      </c>
    </row>
    <row r="290" spans="1:4" x14ac:dyDescent="0.3">
      <c r="A290" s="8">
        <v>43368</v>
      </c>
      <c r="B290">
        <v>29.3</v>
      </c>
      <c r="C290">
        <v>-829.1</v>
      </c>
      <c r="D290">
        <v>0</v>
      </c>
    </row>
    <row r="291" spans="1:4" x14ac:dyDescent="0.3">
      <c r="A291" s="8">
        <v>43367</v>
      </c>
      <c r="B291">
        <v>53.7</v>
      </c>
      <c r="C291">
        <v>-136.30000000000001</v>
      </c>
      <c r="D291">
        <v>0</v>
      </c>
    </row>
    <row r="292" spans="1:4" x14ac:dyDescent="0.3">
      <c r="A292" s="8">
        <v>43364</v>
      </c>
      <c r="B292">
        <v>11.8</v>
      </c>
      <c r="C292">
        <v>113.7</v>
      </c>
      <c r="D292">
        <v>0</v>
      </c>
    </row>
    <row r="293" spans="1:4" x14ac:dyDescent="0.3">
      <c r="A293" s="8">
        <v>43363</v>
      </c>
      <c r="B293">
        <v>5.2</v>
      </c>
      <c r="C293">
        <v>19.7</v>
      </c>
      <c r="D293">
        <v>0</v>
      </c>
    </row>
    <row r="294" spans="1:4" x14ac:dyDescent="0.3">
      <c r="A294" s="8">
        <v>43362</v>
      </c>
      <c r="B294">
        <v>13.4</v>
      </c>
      <c r="C294">
        <v>11.1</v>
      </c>
      <c r="D294">
        <v>0</v>
      </c>
    </row>
    <row r="295" spans="1:4" x14ac:dyDescent="0.3">
      <c r="A295" s="8">
        <v>43361</v>
      </c>
      <c r="B295">
        <v>9.3000000000000007</v>
      </c>
      <c r="C295">
        <v>6.6</v>
      </c>
      <c r="D295">
        <v>-21.5</v>
      </c>
    </row>
    <row r="296" spans="1:4" x14ac:dyDescent="0.3">
      <c r="A296" s="8">
        <v>43360</v>
      </c>
      <c r="B296">
        <v>26.6</v>
      </c>
      <c r="C296">
        <v>-38.4</v>
      </c>
      <c r="D296">
        <v>-15.2</v>
      </c>
    </row>
    <row r="297" spans="1:4" x14ac:dyDescent="0.3">
      <c r="A297" s="8">
        <v>43357</v>
      </c>
      <c r="B297">
        <v>-26.6</v>
      </c>
      <c r="C297">
        <v>34.6</v>
      </c>
      <c r="D297">
        <v>-0.3</v>
      </c>
    </row>
    <row r="298" spans="1:4" x14ac:dyDescent="0.3">
      <c r="A298" s="8">
        <v>43356</v>
      </c>
      <c r="B298">
        <v>-37.1</v>
      </c>
      <c r="C298">
        <v>11</v>
      </c>
      <c r="D298">
        <v>0.1</v>
      </c>
    </row>
    <row r="299" spans="1:4" x14ac:dyDescent="0.3">
      <c r="A299" s="8">
        <v>43355</v>
      </c>
      <c r="B299">
        <v>-26.3</v>
      </c>
      <c r="C299">
        <v>37.9</v>
      </c>
      <c r="D299">
        <v>0</v>
      </c>
    </row>
    <row r="300" spans="1:4" x14ac:dyDescent="0.3">
      <c r="A300" s="8">
        <v>43354</v>
      </c>
      <c r="B300">
        <v>-13.3</v>
      </c>
      <c r="C300">
        <v>46.9</v>
      </c>
      <c r="D300">
        <v>0</v>
      </c>
    </row>
    <row r="301" spans="1:4" x14ac:dyDescent="0.3">
      <c r="A301" s="8">
        <v>43353</v>
      </c>
      <c r="B301">
        <v>6.7</v>
      </c>
      <c r="C301">
        <v>49.7</v>
      </c>
      <c r="D301">
        <v>0</v>
      </c>
    </row>
    <row r="302" spans="1:4" x14ac:dyDescent="0.3">
      <c r="A302" s="8">
        <v>43350</v>
      </c>
      <c r="B302">
        <v>-32.799999999999997</v>
      </c>
      <c r="C302">
        <v>38.700000000000003</v>
      </c>
      <c r="D302">
        <v>0</v>
      </c>
    </row>
    <row r="303" spans="1:4" x14ac:dyDescent="0.3">
      <c r="A303" s="8">
        <v>43349</v>
      </c>
      <c r="B303">
        <v>-35</v>
      </c>
      <c r="C303">
        <v>-255</v>
      </c>
      <c r="D303">
        <v>0</v>
      </c>
    </row>
    <row r="304" spans="1:4" x14ac:dyDescent="0.3">
      <c r="A304" s="8">
        <v>43348</v>
      </c>
      <c r="B304">
        <v>-14.9</v>
      </c>
      <c r="C304">
        <v>50.8</v>
      </c>
      <c r="D304">
        <v>0</v>
      </c>
    </row>
    <row r="305" spans="1:4" x14ac:dyDescent="0.3">
      <c r="A305" s="8">
        <v>43347</v>
      </c>
      <c r="B305">
        <v>-6.2</v>
      </c>
      <c r="C305">
        <v>62.1</v>
      </c>
      <c r="D305">
        <v>0.3</v>
      </c>
    </row>
    <row r="306" spans="1:4" x14ac:dyDescent="0.3">
      <c r="A306" s="8">
        <v>43346</v>
      </c>
      <c r="B306">
        <v>25.7</v>
      </c>
      <c r="C306">
        <v>330.9</v>
      </c>
      <c r="D306">
        <v>0.1</v>
      </c>
    </row>
    <row r="307" spans="1:4" x14ac:dyDescent="0.3">
      <c r="A307" s="8">
        <v>43343</v>
      </c>
      <c r="B307">
        <v>-11.8</v>
      </c>
      <c r="C307">
        <v>-310.2</v>
      </c>
      <c r="D307">
        <v>0</v>
      </c>
    </row>
    <row r="308" spans="1:4" x14ac:dyDescent="0.3">
      <c r="A308" s="8">
        <v>43342</v>
      </c>
      <c r="B308">
        <v>-5.6</v>
      </c>
      <c r="C308">
        <v>318.60000000000002</v>
      </c>
      <c r="D308">
        <v>0</v>
      </c>
    </row>
    <row r="309" spans="1:4" x14ac:dyDescent="0.3">
      <c r="A309" s="8">
        <v>43341</v>
      </c>
      <c r="B309">
        <v>16.100000000000001</v>
      </c>
      <c r="C309">
        <v>70.7</v>
      </c>
      <c r="D309">
        <v>0</v>
      </c>
    </row>
    <row r="310" spans="1:4" x14ac:dyDescent="0.3">
      <c r="A310" s="8">
        <v>43340</v>
      </c>
      <c r="B310">
        <v>20.6</v>
      </c>
      <c r="C310">
        <v>86.6</v>
      </c>
      <c r="D310">
        <v>0</v>
      </c>
    </row>
    <row r="311" spans="1:4" x14ac:dyDescent="0.3">
      <c r="A311" s="8">
        <v>43339</v>
      </c>
      <c r="B311">
        <v>43.7</v>
      </c>
      <c r="C311">
        <v>-648.79999999999995</v>
      </c>
      <c r="D311">
        <v>0</v>
      </c>
    </row>
    <row r="312" spans="1:4" x14ac:dyDescent="0.3">
      <c r="A312" s="8">
        <v>43336</v>
      </c>
      <c r="B312">
        <v>7.6</v>
      </c>
      <c r="C312">
        <v>-362.1</v>
      </c>
      <c r="D312">
        <v>0</v>
      </c>
    </row>
    <row r="313" spans="1:4" x14ac:dyDescent="0.3">
      <c r="A313" s="8">
        <v>43335</v>
      </c>
      <c r="B313">
        <v>9.4</v>
      </c>
      <c r="C313">
        <v>-81.2</v>
      </c>
      <c r="D313">
        <v>0</v>
      </c>
    </row>
    <row r="314" spans="1:4" x14ac:dyDescent="0.3">
      <c r="A314" s="8">
        <v>43334</v>
      </c>
      <c r="B314">
        <v>19</v>
      </c>
      <c r="C314">
        <v>13.7</v>
      </c>
      <c r="D314">
        <v>0</v>
      </c>
    </row>
    <row r="315" spans="1:4" x14ac:dyDescent="0.3">
      <c r="A315" s="8">
        <v>43333</v>
      </c>
      <c r="B315">
        <v>24.1</v>
      </c>
      <c r="C315">
        <v>53.1</v>
      </c>
      <c r="D315">
        <v>0</v>
      </c>
    </row>
    <row r="316" spans="1:4" x14ac:dyDescent="0.3">
      <c r="A316" s="8">
        <v>43332</v>
      </c>
      <c r="B316">
        <v>39.1</v>
      </c>
      <c r="C316">
        <v>61.7</v>
      </c>
      <c r="D316">
        <v>0</v>
      </c>
    </row>
    <row r="317" spans="1:4" x14ac:dyDescent="0.3">
      <c r="A317" s="8">
        <v>43329</v>
      </c>
      <c r="B317">
        <v>-18.600000000000001</v>
      </c>
      <c r="C317">
        <v>84</v>
      </c>
      <c r="D317">
        <v>1.1000000000000001</v>
      </c>
    </row>
    <row r="318" spans="1:4" x14ac:dyDescent="0.3">
      <c r="A318" s="8">
        <v>43328</v>
      </c>
      <c r="B318">
        <v>-29</v>
      </c>
      <c r="C318">
        <v>-8.1</v>
      </c>
      <c r="D318">
        <v>2.1</v>
      </c>
    </row>
    <row r="319" spans="1:4" x14ac:dyDescent="0.3">
      <c r="A319" s="8">
        <v>43327</v>
      </c>
      <c r="B319">
        <v>-24.3</v>
      </c>
      <c r="C319">
        <v>-89.6</v>
      </c>
      <c r="D319">
        <v>1.1000000000000001</v>
      </c>
    </row>
    <row r="320" spans="1:4" x14ac:dyDescent="0.3">
      <c r="A320" s="8">
        <v>43326</v>
      </c>
      <c r="B320">
        <v>-21.4</v>
      </c>
      <c r="C320">
        <v>-54.8</v>
      </c>
      <c r="D320">
        <v>-0.2</v>
      </c>
    </row>
    <row r="321" spans="1:4" x14ac:dyDescent="0.3">
      <c r="A321" s="8">
        <v>43325</v>
      </c>
      <c r="B321">
        <v>3.1</v>
      </c>
      <c r="C321">
        <v>6.9</v>
      </c>
      <c r="D321">
        <v>0</v>
      </c>
    </row>
    <row r="322" spans="1:4" x14ac:dyDescent="0.3">
      <c r="A322" s="8">
        <v>43322</v>
      </c>
      <c r="B322">
        <v>-36.9</v>
      </c>
      <c r="C322">
        <v>58.7</v>
      </c>
      <c r="D322">
        <v>0</v>
      </c>
    </row>
    <row r="323" spans="1:4" x14ac:dyDescent="0.3">
      <c r="A323" s="8">
        <v>43321</v>
      </c>
      <c r="B323">
        <v>-39</v>
      </c>
      <c r="C323">
        <v>86.5</v>
      </c>
      <c r="D323">
        <v>0</v>
      </c>
    </row>
    <row r="324" spans="1:4" x14ac:dyDescent="0.3">
      <c r="A324" s="8">
        <v>43320</v>
      </c>
      <c r="B324">
        <v>-23.2</v>
      </c>
      <c r="C324">
        <v>79.2</v>
      </c>
      <c r="D324">
        <v>0</v>
      </c>
    </row>
    <row r="325" spans="1:4" x14ac:dyDescent="0.3">
      <c r="A325" s="8">
        <v>43319</v>
      </c>
      <c r="B325">
        <v>-7.7</v>
      </c>
      <c r="C325">
        <v>151.30000000000001</v>
      </c>
      <c r="D325">
        <v>0</v>
      </c>
    </row>
    <row r="326" spans="1:4" x14ac:dyDescent="0.3">
      <c r="A326" s="8">
        <v>43318</v>
      </c>
      <c r="B326">
        <v>8.9</v>
      </c>
      <c r="C326">
        <v>42.4</v>
      </c>
      <c r="D326">
        <v>0</v>
      </c>
    </row>
    <row r="327" spans="1:4" x14ac:dyDescent="0.3">
      <c r="A327" s="8">
        <v>43315</v>
      </c>
      <c r="B327">
        <v>-29.4</v>
      </c>
      <c r="C327">
        <v>313.2</v>
      </c>
      <c r="D327">
        <v>0</v>
      </c>
    </row>
    <row r="328" spans="1:4" x14ac:dyDescent="0.3">
      <c r="A328" s="8">
        <v>43314</v>
      </c>
      <c r="B328">
        <v>-24</v>
      </c>
      <c r="C328">
        <v>-43.5</v>
      </c>
      <c r="D328">
        <v>0</v>
      </c>
    </row>
    <row r="329" spans="1:4" x14ac:dyDescent="0.3">
      <c r="A329" s="8">
        <v>43313</v>
      </c>
      <c r="B329">
        <v>0.7</v>
      </c>
      <c r="C329">
        <v>191.8</v>
      </c>
      <c r="D329">
        <v>0</v>
      </c>
    </row>
    <row r="330" spans="1:4" x14ac:dyDescent="0.3">
      <c r="A330" s="8">
        <v>43312</v>
      </c>
      <c r="B330">
        <v>19.8</v>
      </c>
      <c r="C330">
        <v>-103.5</v>
      </c>
      <c r="D330">
        <v>0</v>
      </c>
    </row>
    <row r="331" spans="1:4" x14ac:dyDescent="0.3">
      <c r="A331" s="8">
        <v>43311</v>
      </c>
      <c r="B331">
        <v>46.7</v>
      </c>
      <c r="C331">
        <v>159</v>
      </c>
      <c r="D331">
        <v>0</v>
      </c>
    </row>
    <row r="332" spans="1:4" x14ac:dyDescent="0.3">
      <c r="A332" s="8">
        <v>43308</v>
      </c>
      <c r="B332">
        <v>2.9</v>
      </c>
      <c r="C332">
        <v>90.5</v>
      </c>
      <c r="D332">
        <v>0.2</v>
      </c>
    </row>
    <row r="333" spans="1:4" x14ac:dyDescent="0.3">
      <c r="A333" s="8">
        <v>43307</v>
      </c>
      <c r="B333">
        <v>5.8</v>
      </c>
      <c r="C333">
        <v>23</v>
      </c>
      <c r="D333">
        <v>0</v>
      </c>
    </row>
    <row r="334" spans="1:4" x14ac:dyDescent="0.3">
      <c r="A334" s="8">
        <v>43306</v>
      </c>
      <c r="B334">
        <v>13.4</v>
      </c>
      <c r="C334">
        <v>-919.9</v>
      </c>
      <c r="D334">
        <v>0</v>
      </c>
    </row>
    <row r="335" spans="1:4" x14ac:dyDescent="0.3">
      <c r="A335" s="8">
        <v>43305</v>
      </c>
      <c r="B335">
        <v>23</v>
      </c>
      <c r="C335">
        <v>-139.1</v>
      </c>
      <c r="D335">
        <v>0</v>
      </c>
    </row>
    <row r="336" spans="1:4" x14ac:dyDescent="0.3">
      <c r="A336" s="8">
        <v>43304</v>
      </c>
      <c r="B336">
        <v>43.5</v>
      </c>
      <c r="C336">
        <v>-6</v>
      </c>
      <c r="D336">
        <v>0</v>
      </c>
    </row>
    <row r="337" spans="1:4" x14ac:dyDescent="0.3">
      <c r="A337" s="8">
        <v>43301</v>
      </c>
      <c r="B337">
        <v>-5.5</v>
      </c>
      <c r="C337">
        <v>27.5</v>
      </c>
      <c r="D337">
        <v>0</v>
      </c>
    </row>
    <row r="338" spans="1:4" x14ac:dyDescent="0.3">
      <c r="A338" s="8">
        <v>43300</v>
      </c>
      <c r="B338">
        <v>-6.2</v>
      </c>
      <c r="C338">
        <v>-115.3</v>
      </c>
      <c r="D338">
        <v>0</v>
      </c>
    </row>
    <row r="339" spans="1:4" x14ac:dyDescent="0.3">
      <c r="A339" s="8">
        <v>43299</v>
      </c>
      <c r="B339">
        <v>-5.2</v>
      </c>
      <c r="C339">
        <v>-157.80000000000001</v>
      </c>
      <c r="D339">
        <v>0</v>
      </c>
    </row>
    <row r="340" spans="1:4" x14ac:dyDescent="0.3">
      <c r="A340" s="8">
        <v>43298</v>
      </c>
      <c r="B340">
        <v>5.6</v>
      </c>
      <c r="C340">
        <v>-0.4</v>
      </c>
      <c r="D340">
        <v>-5.9</v>
      </c>
    </row>
    <row r="341" spans="1:4" x14ac:dyDescent="0.3">
      <c r="A341" s="8">
        <v>43297</v>
      </c>
      <c r="B341">
        <v>19.399999999999999</v>
      </c>
      <c r="C341">
        <v>-29.4</v>
      </c>
      <c r="D341">
        <v>0.7</v>
      </c>
    </row>
    <row r="342" spans="1:4" x14ac:dyDescent="0.3">
      <c r="A342" s="8">
        <v>43294</v>
      </c>
      <c r="B342">
        <v>-32.299999999999997</v>
      </c>
      <c r="C342">
        <v>5.7</v>
      </c>
      <c r="D342">
        <v>0</v>
      </c>
    </row>
    <row r="343" spans="1:4" x14ac:dyDescent="0.3">
      <c r="A343" s="8">
        <v>43293</v>
      </c>
      <c r="B343">
        <v>-49.3</v>
      </c>
      <c r="C343">
        <v>24</v>
      </c>
      <c r="D343">
        <v>1.4</v>
      </c>
    </row>
    <row r="344" spans="1:4" x14ac:dyDescent="0.3">
      <c r="A344" s="8">
        <v>43292</v>
      </c>
      <c r="B344">
        <v>-29.2</v>
      </c>
      <c r="C344">
        <v>386.3</v>
      </c>
      <c r="D344">
        <v>0</v>
      </c>
    </row>
    <row r="345" spans="1:4" x14ac:dyDescent="0.3">
      <c r="A345" s="8">
        <v>43291</v>
      </c>
      <c r="B345">
        <v>-23.4</v>
      </c>
      <c r="C345">
        <v>-69.2</v>
      </c>
      <c r="D345">
        <v>0.1</v>
      </c>
    </row>
    <row r="346" spans="1:4" x14ac:dyDescent="0.3">
      <c r="A346" s="8">
        <v>43290</v>
      </c>
      <c r="B346">
        <v>-2.2999999999999998</v>
      </c>
      <c r="C346">
        <v>103.6</v>
      </c>
      <c r="D346">
        <v>0</v>
      </c>
    </row>
    <row r="347" spans="1:4" x14ac:dyDescent="0.3">
      <c r="A347" s="8">
        <v>43287</v>
      </c>
      <c r="B347">
        <v>-38</v>
      </c>
      <c r="C347">
        <v>124.6</v>
      </c>
      <c r="D347">
        <v>0</v>
      </c>
    </row>
    <row r="348" spans="1:4" x14ac:dyDescent="0.3">
      <c r="A348" s="8">
        <v>43286</v>
      </c>
      <c r="B348">
        <v>-48.9</v>
      </c>
      <c r="C348">
        <v>97.8</v>
      </c>
      <c r="D348">
        <v>0</v>
      </c>
    </row>
    <row r="349" spans="1:4" x14ac:dyDescent="0.3">
      <c r="A349" s="8">
        <v>43285</v>
      </c>
      <c r="B349">
        <v>-27.5</v>
      </c>
      <c r="C349">
        <v>60.4</v>
      </c>
      <c r="D349">
        <v>0</v>
      </c>
    </row>
    <row r="350" spans="1:4" x14ac:dyDescent="0.3">
      <c r="A350" s="8">
        <v>43284</v>
      </c>
      <c r="B350">
        <v>-10.6</v>
      </c>
      <c r="C350">
        <v>15</v>
      </c>
      <c r="D350">
        <v>0</v>
      </c>
    </row>
    <row r="351" spans="1:4" x14ac:dyDescent="0.3">
      <c r="A351" s="8">
        <v>43283</v>
      </c>
      <c r="B351">
        <v>21.6</v>
      </c>
      <c r="C351">
        <v>-57.8</v>
      </c>
      <c r="D351">
        <v>0</v>
      </c>
    </row>
    <row r="352" spans="1:4" x14ac:dyDescent="0.3">
      <c r="A352" s="8">
        <v>43280</v>
      </c>
      <c r="B352">
        <v>-4.5</v>
      </c>
      <c r="C352">
        <v>-11.5</v>
      </c>
      <c r="D352">
        <v>0.1</v>
      </c>
    </row>
    <row r="353" spans="1:4" x14ac:dyDescent="0.3">
      <c r="A353" s="8">
        <v>43279</v>
      </c>
      <c r="B353">
        <v>-2.2999999999999998</v>
      </c>
      <c r="C353">
        <v>53.4</v>
      </c>
      <c r="D353">
        <v>0</v>
      </c>
    </row>
    <row r="354" spans="1:4" x14ac:dyDescent="0.3">
      <c r="A354" s="8">
        <v>43278</v>
      </c>
      <c r="B354">
        <v>8.1</v>
      </c>
      <c r="C354">
        <v>65</v>
      </c>
      <c r="D354">
        <v>0</v>
      </c>
    </row>
    <row r="355" spans="1:4" x14ac:dyDescent="0.3">
      <c r="A355" s="8">
        <v>43277</v>
      </c>
      <c r="B355">
        <v>21</v>
      </c>
      <c r="C355">
        <v>116</v>
      </c>
      <c r="D355">
        <v>0</v>
      </c>
    </row>
    <row r="356" spans="1:4" x14ac:dyDescent="0.3">
      <c r="A356" s="8">
        <v>43276</v>
      </c>
      <c r="B356">
        <v>42.5</v>
      </c>
      <c r="C356">
        <v>-821.4</v>
      </c>
      <c r="D356">
        <v>0.1</v>
      </c>
    </row>
    <row r="357" spans="1:4" x14ac:dyDescent="0.3">
      <c r="A357" s="8">
        <v>43273</v>
      </c>
      <c r="B357">
        <v>1.3</v>
      </c>
      <c r="C357">
        <v>196.6</v>
      </c>
      <c r="D357">
        <v>0</v>
      </c>
    </row>
    <row r="358" spans="1:4" x14ac:dyDescent="0.3">
      <c r="A358" s="8">
        <v>43272</v>
      </c>
      <c r="B358">
        <v>-5.7</v>
      </c>
      <c r="C358">
        <v>43.6</v>
      </c>
      <c r="D358">
        <v>0</v>
      </c>
    </row>
    <row r="359" spans="1:4" x14ac:dyDescent="0.3">
      <c r="A359" s="8">
        <v>43271</v>
      </c>
      <c r="B359">
        <v>6.1</v>
      </c>
      <c r="C359">
        <v>147.80000000000001</v>
      </c>
      <c r="D359">
        <v>0</v>
      </c>
    </row>
    <row r="360" spans="1:4" x14ac:dyDescent="0.3">
      <c r="A360" s="8">
        <v>43270</v>
      </c>
      <c r="B360">
        <v>13.6</v>
      </c>
      <c r="C360">
        <v>51</v>
      </c>
      <c r="D360">
        <v>-5.9</v>
      </c>
    </row>
    <row r="361" spans="1:4" x14ac:dyDescent="0.3">
      <c r="A361" s="8">
        <v>43269</v>
      </c>
      <c r="B361">
        <v>11.2</v>
      </c>
      <c r="C361">
        <v>-10.1</v>
      </c>
      <c r="D361">
        <v>-0.4</v>
      </c>
    </row>
    <row r="362" spans="1:4" x14ac:dyDescent="0.3">
      <c r="A362" s="8">
        <v>43266</v>
      </c>
      <c r="B362">
        <v>-39.5</v>
      </c>
      <c r="C362">
        <v>-40.9</v>
      </c>
      <c r="D362">
        <v>-0.2</v>
      </c>
    </row>
    <row r="363" spans="1:4" x14ac:dyDescent="0.3">
      <c r="A363" s="8">
        <v>43265</v>
      </c>
      <c r="B363">
        <v>-42.8</v>
      </c>
      <c r="C363">
        <v>-56.6</v>
      </c>
      <c r="D363">
        <v>0</v>
      </c>
    </row>
    <row r="364" spans="1:4" x14ac:dyDescent="0.3">
      <c r="A364" s="8">
        <v>43264</v>
      </c>
      <c r="B364">
        <v>11</v>
      </c>
      <c r="C364">
        <v>-61.2</v>
      </c>
      <c r="D364">
        <v>0</v>
      </c>
    </row>
    <row r="365" spans="1:4" x14ac:dyDescent="0.3">
      <c r="A365" s="8">
        <v>43260</v>
      </c>
      <c r="B365">
        <v>-38.200000000000003</v>
      </c>
      <c r="C365">
        <v>104.5</v>
      </c>
      <c r="D365">
        <v>0</v>
      </c>
    </row>
    <row r="366" spans="1:4" x14ac:dyDescent="0.3">
      <c r="A366" s="8">
        <v>43259</v>
      </c>
      <c r="B366">
        <v>-56.1</v>
      </c>
      <c r="C366">
        <v>80.099999999999994</v>
      </c>
      <c r="D366">
        <v>0</v>
      </c>
    </row>
    <row r="367" spans="1:4" x14ac:dyDescent="0.3">
      <c r="A367" s="8">
        <v>43258</v>
      </c>
      <c r="B367">
        <v>-50.4</v>
      </c>
      <c r="C367">
        <v>85.2</v>
      </c>
      <c r="D367">
        <v>0</v>
      </c>
    </row>
    <row r="368" spans="1:4" x14ac:dyDescent="0.3">
      <c r="A368" s="8">
        <v>43257</v>
      </c>
      <c r="B368">
        <v>-31.6</v>
      </c>
      <c r="C368">
        <v>66.2</v>
      </c>
      <c r="D368">
        <v>0</v>
      </c>
    </row>
    <row r="369" spans="1:4" x14ac:dyDescent="0.3">
      <c r="A369" s="8">
        <v>43256</v>
      </c>
      <c r="B369">
        <v>-6.6</v>
      </c>
      <c r="C369">
        <v>99.3</v>
      </c>
      <c r="D369">
        <v>0</v>
      </c>
    </row>
    <row r="370" spans="1:4" x14ac:dyDescent="0.3">
      <c r="A370" s="8">
        <v>43255</v>
      </c>
      <c r="B370">
        <v>5.4</v>
      </c>
      <c r="C370">
        <v>-88.1</v>
      </c>
      <c r="D370">
        <v>0</v>
      </c>
    </row>
    <row r="371" spans="1:4" x14ac:dyDescent="0.3">
      <c r="A371" s="8">
        <v>43252</v>
      </c>
      <c r="B371">
        <v>-28.7</v>
      </c>
      <c r="C371">
        <v>275.39999999999998</v>
      </c>
      <c r="D371">
        <v>0.4</v>
      </c>
    </row>
    <row r="372" spans="1:4" x14ac:dyDescent="0.3">
      <c r="A372" s="8">
        <v>43251</v>
      </c>
      <c r="B372">
        <v>-8.8000000000000007</v>
      </c>
      <c r="C372">
        <v>73</v>
      </c>
      <c r="D372">
        <v>0</v>
      </c>
    </row>
    <row r="373" spans="1:4" x14ac:dyDescent="0.3">
      <c r="A373" s="8">
        <v>43250</v>
      </c>
      <c r="B373">
        <v>6.5</v>
      </c>
      <c r="C373">
        <v>32.6</v>
      </c>
      <c r="D373">
        <v>0</v>
      </c>
    </row>
    <row r="374" spans="1:4" x14ac:dyDescent="0.3">
      <c r="A374" s="8">
        <v>43249</v>
      </c>
      <c r="B374">
        <v>18.5</v>
      </c>
      <c r="C374">
        <v>121.7</v>
      </c>
      <c r="D374">
        <v>0</v>
      </c>
    </row>
    <row r="375" spans="1:4" x14ac:dyDescent="0.3">
      <c r="A375" s="8">
        <v>43248</v>
      </c>
      <c r="B375">
        <v>42.3</v>
      </c>
      <c r="C375">
        <v>-245.1</v>
      </c>
      <c r="D375">
        <v>0.2</v>
      </c>
    </row>
    <row r="376" spans="1:4" x14ac:dyDescent="0.3">
      <c r="A376" s="8">
        <v>43245</v>
      </c>
      <c r="B376">
        <v>9.4</v>
      </c>
      <c r="C376">
        <v>-669.9</v>
      </c>
      <c r="D376">
        <v>0</v>
      </c>
    </row>
    <row r="377" spans="1:4" x14ac:dyDescent="0.3">
      <c r="A377" s="8">
        <v>43244</v>
      </c>
      <c r="B377">
        <v>9.9</v>
      </c>
      <c r="C377">
        <v>-101.8</v>
      </c>
      <c r="D377">
        <v>0</v>
      </c>
    </row>
    <row r="378" spans="1:4" x14ac:dyDescent="0.3">
      <c r="A378" s="8">
        <v>43243</v>
      </c>
      <c r="B378">
        <v>19.600000000000001</v>
      </c>
      <c r="C378">
        <v>72.2</v>
      </c>
      <c r="D378">
        <v>0</v>
      </c>
    </row>
    <row r="379" spans="1:4" x14ac:dyDescent="0.3">
      <c r="A379" s="8">
        <v>43242</v>
      </c>
      <c r="B379">
        <v>26.6</v>
      </c>
      <c r="C379">
        <v>58</v>
      </c>
      <c r="D379">
        <v>0</v>
      </c>
    </row>
    <row r="380" spans="1:4" x14ac:dyDescent="0.3">
      <c r="A380" s="8">
        <v>43241</v>
      </c>
      <c r="B380">
        <v>40.799999999999997</v>
      </c>
      <c r="C380">
        <v>31</v>
      </c>
      <c r="D380">
        <v>-10.4</v>
      </c>
    </row>
    <row r="381" spans="1:4" x14ac:dyDescent="0.3">
      <c r="A381" s="8">
        <v>43238</v>
      </c>
      <c r="B381">
        <v>-8.4</v>
      </c>
      <c r="C381">
        <v>105</v>
      </c>
      <c r="D381">
        <v>-3.4</v>
      </c>
    </row>
    <row r="382" spans="1:4" x14ac:dyDescent="0.3">
      <c r="A382" s="8">
        <v>43237</v>
      </c>
      <c r="B382">
        <v>-28.3</v>
      </c>
      <c r="C382">
        <v>2.6</v>
      </c>
      <c r="D382">
        <v>0.1</v>
      </c>
    </row>
    <row r="383" spans="1:4" x14ac:dyDescent="0.3">
      <c r="A383" s="8">
        <v>43236</v>
      </c>
      <c r="B383">
        <v>-20.3</v>
      </c>
      <c r="C383">
        <v>151.5</v>
      </c>
      <c r="D383">
        <v>0</v>
      </c>
    </row>
    <row r="384" spans="1:4" x14ac:dyDescent="0.3">
      <c r="A384" s="8">
        <v>43235</v>
      </c>
      <c r="B384">
        <v>-16.600000000000001</v>
      </c>
      <c r="C384">
        <v>23.1</v>
      </c>
      <c r="D384">
        <v>0</v>
      </c>
    </row>
    <row r="385" spans="1:4" x14ac:dyDescent="0.3">
      <c r="A385" s="8">
        <v>43234</v>
      </c>
      <c r="B385">
        <v>-6.3</v>
      </c>
      <c r="C385">
        <v>-36.4</v>
      </c>
      <c r="D385">
        <v>0</v>
      </c>
    </row>
    <row r="386" spans="1:4" x14ac:dyDescent="0.3">
      <c r="A386" s="8">
        <v>43231</v>
      </c>
      <c r="B386">
        <v>-35.799999999999997</v>
      </c>
      <c r="C386">
        <v>66.8</v>
      </c>
      <c r="D386">
        <v>0</v>
      </c>
    </row>
    <row r="387" spans="1:4" x14ac:dyDescent="0.3">
      <c r="A387" s="8">
        <v>43230</v>
      </c>
      <c r="B387">
        <v>-26.9</v>
      </c>
      <c r="C387">
        <v>91.4</v>
      </c>
      <c r="D387">
        <v>0</v>
      </c>
    </row>
    <row r="388" spans="1:4" x14ac:dyDescent="0.3">
      <c r="A388" s="8">
        <v>43228</v>
      </c>
      <c r="B388">
        <v>-19</v>
      </c>
      <c r="C388">
        <v>254.9</v>
      </c>
      <c r="D388">
        <v>0</v>
      </c>
    </row>
    <row r="389" spans="1:4" x14ac:dyDescent="0.3">
      <c r="A389" s="8">
        <v>43227</v>
      </c>
      <c r="B389">
        <v>1.2</v>
      </c>
      <c r="C389">
        <v>10.8</v>
      </c>
      <c r="D389">
        <v>0.1</v>
      </c>
    </row>
    <row r="390" spans="1:4" x14ac:dyDescent="0.3">
      <c r="A390" s="8">
        <v>43224</v>
      </c>
      <c r="B390">
        <v>-7.8</v>
      </c>
      <c r="C390">
        <v>118.1</v>
      </c>
      <c r="D390">
        <v>0</v>
      </c>
    </row>
    <row r="391" spans="1:4" x14ac:dyDescent="0.3">
      <c r="A391" s="8">
        <v>43223</v>
      </c>
      <c r="B391">
        <v>56</v>
      </c>
      <c r="C391">
        <v>184</v>
      </c>
      <c r="D391">
        <v>0.1</v>
      </c>
    </row>
    <row r="392" spans="1:4" x14ac:dyDescent="0.3">
      <c r="A392" s="8">
        <v>43218</v>
      </c>
      <c r="B392">
        <v>-15.3</v>
      </c>
      <c r="C392">
        <v>152.5</v>
      </c>
      <c r="D392">
        <v>0</v>
      </c>
    </row>
    <row r="393" spans="1:4" x14ac:dyDescent="0.3">
      <c r="A393" s="8">
        <v>43217</v>
      </c>
      <c r="B393">
        <v>-37</v>
      </c>
      <c r="C393">
        <v>-17.600000000000001</v>
      </c>
      <c r="D393">
        <v>0</v>
      </c>
    </row>
    <row r="394" spans="1:4" x14ac:dyDescent="0.3">
      <c r="A394" s="8">
        <v>43216</v>
      </c>
      <c r="B394">
        <v>-30.8</v>
      </c>
      <c r="C394">
        <v>131.4</v>
      </c>
      <c r="D394">
        <v>0</v>
      </c>
    </row>
    <row r="395" spans="1:4" x14ac:dyDescent="0.3">
      <c r="A395" s="8">
        <v>43215</v>
      </c>
      <c r="B395">
        <v>-19.5</v>
      </c>
      <c r="C395">
        <v>-657.1</v>
      </c>
      <c r="D395">
        <v>0</v>
      </c>
    </row>
    <row r="396" spans="1:4" x14ac:dyDescent="0.3">
      <c r="A396" s="8">
        <v>43214</v>
      </c>
      <c r="B396">
        <v>10.5</v>
      </c>
      <c r="C396">
        <v>-107.5</v>
      </c>
      <c r="D396">
        <v>0</v>
      </c>
    </row>
    <row r="397" spans="1:4" x14ac:dyDescent="0.3">
      <c r="A397" s="8">
        <v>43213</v>
      </c>
      <c r="B397">
        <v>41.1</v>
      </c>
      <c r="C397">
        <v>-189</v>
      </c>
      <c r="D397">
        <v>0</v>
      </c>
    </row>
    <row r="398" spans="1:4" x14ac:dyDescent="0.3">
      <c r="A398" s="8">
        <v>43210</v>
      </c>
      <c r="B398">
        <v>-2.2000000000000002</v>
      </c>
      <c r="C398">
        <v>138.1</v>
      </c>
      <c r="D398">
        <v>0</v>
      </c>
    </row>
    <row r="399" spans="1:4" x14ac:dyDescent="0.3">
      <c r="A399" s="8">
        <v>43209</v>
      </c>
      <c r="B399">
        <v>-3.4</v>
      </c>
      <c r="C399">
        <v>70.3</v>
      </c>
      <c r="D399">
        <v>0</v>
      </c>
    </row>
    <row r="400" spans="1:4" x14ac:dyDescent="0.3">
      <c r="A400" s="8">
        <v>43208</v>
      </c>
      <c r="B400">
        <v>-6.2</v>
      </c>
      <c r="C400">
        <v>107.4</v>
      </c>
      <c r="D400">
        <v>0</v>
      </c>
    </row>
    <row r="401" spans="1:4" x14ac:dyDescent="0.3">
      <c r="A401" s="8">
        <v>43207</v>
      </c>
      <c r="B401">
        <v>-13.2</v>
      </c>
      <c r="C401">
        <v>117</v>
      </c>
      <c r="D401">
        <v>-2</v>
      </c>
    </row>
    <row r="402" spans="1:4" x14ac:dyDescent="0.3">
      <c r="A402" s="8">
        <v>43206</v>
      </c>
      <c r="B402">
        <v>7.5</v>
      </c>
      <c r="C402">
        <v>-171.3</v>
      </c>
      <c r="D402">
        <v>0.8</v>
      </c>
    </row>
    <row r="403" spans="1:4" x14ac:dyDescent="0.3">
      <c r="A403" s="8">
        <v>43203</v>
      </c>
      <c r="B403">
        <v>-54.5</v>
      </c>
      <c r="C403">
        <v>-21.6</v>
      </c>
      <c r="D403">
        <v>0</v>
      </c>
    </row>
    <row r="404" spans="1:4" x14ac:dyDescent="0.3">
      <c r="A404" s="8">
        <v>43202</v>
      </c>
      <c r="B404">
        <v>-85.8</v>
      </c>
      <c r="C404">
        <v>135.4</v>
      </c>
      <c r="D404">
        <v>0</v>
      </c>
    </row>
    <row r="405" spans="1:4" x14ac:dyDescent="0.3">
      <c r="A405" s="8">
        <v>43201</v>
      </c>
      <c r="B405">
        <v>-42.4</v>
      </c>
      <c r="C405">
        <v>48.8</v>
      </c>
      <c r="D405">
        <v>0</v>
      </c>
    </row>
    <row r="406" spans="1:4" x14ac:dyDescent="0.3">
      <c r="A406" s="8">
        <v>43200</v>
      </c>
      <c r="B406">
        <v>-24.1</v>
      </c>
      <c r="C406">
        <v>75.599999999999994</v>
      </c>
      <c r="D406">
        <v>0</v>
      </c>
    </row>
    <row r="407" spans="1:4" x14ac:dyDescent="0.3">
      <c r="A407" s="8">
        <v>43199</v>
      </c>
      <c r="B407">
        <v>4.5</v>
      </c>
      <c r="C407">
        <v>30.5</v>
      </c>
      <c r="D407">
        <v>0</v>
      </c>
    </row>
    <row r="408" spans="1:4" x14ac:dyDescent="0.3">
      <c r="A408" s="8">
        <v>43196</v>
      </c>
      <c r="B408">
        <v>-36.700000000000003</v>
      </c>
      <c r="C408">
        <v>203.1</v>
      </c>
      <c r="D408">
        <v>0</v>
      </c>
    </row>
    <row r="409" spans="1:4" x14ac:dyDescent="0.3">
      <c r="A409" s="8">
        <v>43195</v>
      </c>
      <c r="B409">
        <v>-44.9</v>
      </c>
      <c r="C409">
        <v>114.3</v>
      </c>
      <c r="D409">
        <v>0</v>
      </c>
    </row>
    <row r="410" spans="1:4" x14ac:dyDescent="0.3">
      <c r="A410" s="8">
        <v>43194</v>
      </c>
      <c r="B410">
        <v>-22</v>
      </c>
      <c r="C410">
        <v>-133.5</v>
      </c>
      <c r="D410">
        <v>0</v>
      </c>
    </row>
    <row r="411" spans="1:4" x14ac:dyDescent="0.3">
      <c r="A411" s="8">
        <v>43193</v>
      </c>
      <c r="B411">
        <v>-3.1</v>
      </c>
      <c r="C411">
        <v>10.6</v>
      </c>
      <c r="D411">
        <v>0</v>
      </c>
    </row>
    <row r="412" spans="1:4" x14ac:dyDescent="0.3">
      <c r="A412" s="8">
        <v>43192</v>
      </c>
      <c r="B412">
        <v>19.3</v>
      </c>
      <c r="C412">
        <v>259.2</v>
      </c>
      <c r="D412">
        <v>0</v>
      </c>
    </row>
    <row r="413" spans="1:4" x14ac:dyDescent="0.3">
      <c r="A413" s="8">
        <v>43189</v>
      </c>
      <c r="B413">
        <v>-8.8000000000000007</v>
      </c>
      <c r="C413">
        <v>321.2</v>
      </c>
      <c r="D413">
        <v>0</v>
      </c>
    </row>
    <row r="414" spans="1:4" x14ac:dyDescent="0.3">
      <c r="A414" s="8">
        <v>43188</v>
      </c>
      <c r="B414">
        <v>-0.6</v>
      </c>
      <c r="C414">
        <v>174.8</v>
      </c>
      <c r="D414">
        <v>0</v>
      </c>
    </row>
    <row r="415" spans="1:4" x14ac:dyDescent="0.3">
      <c r="A415" s="8">
        <v>43187</v>
      </c>
      <c r="B415">
        <v>13.1</v>
      </c>
      <c r="C415">
        <v>-416.1</v>
      </c>
      <c r="D415">
        <v>0</v>
      </c>
    </row>
    <row r="416" spans="1:4" x14ac:dyDescent="0.3">
      <c r="A416" s="8">
        <v>43186</v>
      </c>
      <c r="B416">
        <v>22.9</v>
      </c>
      <c r="C416">
        <v>44.3</v>
      </c>
      <c r="D416">
        <v>-0.1</v>
      </c>
    </row>
    <row r="417" spans="1:4" x14ac:dyDescent="0.3">
      <c r="A417" s="8">
        <v>43185</v>
      </c>
      <c r="B417">
        <v>49.5</v>
      </c>
      <c r="C417">
        <v>-607</v>
      </c>
      <c r="D417">
        <v>0</v>
      </c>
    </row>
    <row r="418" spans="1:4" x14ac:dyDescent="0.3">
      <c r="A418" s="8">
        <v>43182</v>
      </c>
      <c r="B418">
        <v>9.6999999999999993</v>
      </c>
      <c r="C418">
        <v>-89.2</v>
      </c>
      <c r="D418">
        <v>0</v>
      </c>
    </row>
    <row r="419" spans="1:4" x14ac:dyDescent="0.3">
      <c r="A419" s="8">
        <v>43181</v>
      </c>
      <c r="B419">
        <v>2.4</v>
      </c>
      <c r="C419">
        <v>-195.5</v>
      </c>
      <c r="D419">
        <v>0</v>
      </c>
    </row>
    <row r="420" spans="1:4" x14ac:dyDescent="0.3">
      <c r="A420" s="8">
        <v>43180</v>
      </c>
      <c r="B420">
        <v>14.6</v>
      </c>
      <c r="C420">
        <v>20.2</v>
      </c>
      <c r="D420">
        <v>0</v>
      </c>
    </row>
    <row r="421" spans="1:4" x14ac:dyDescent="0.3">
      <c r="A421" s="8">
        <v>43179</v>
      </c>
      <c r="B421">
        <v>13.4</v>
      </c>
      <c r="C421">
        <v>66.900000000000006</v>
      </c>
      <c r="D421">
        <v>-1.5</v>
      </c>
    </row>
    <row r="422" spans="1:4" x14ac:dyDescent="0.3">
      <c r="A422" s="8">
        <v>43178</v>
      </c>
      <c r="B422">
        <v>25.4</v>
      </c>
      <c r="C422">
        <v>-13.8</v>
      </c>
      <c r="D422">
        <v>0.8</v>
      </c>
    </row>
    <row r="423" spans="1:4" x14ac:dyDescent="0.3">
      <c r="A423" s="8">
        <v>43175</v>
      </c>
      <c r="B423">
        <v>-25.8</v>
      </c>
      <c r="C423">
        <v>102.5</v>
      </c>
      <c r="D423">
        <v>0</v>
      </c>
    </row>
    <row r="424" spans="1:4" x14ac:dyDescent="0.3">
      <c r="A424" s="8">
        <v>43174</v>
      </c>
      <c r="B424">
        <v>-36.4</v>
      </c>
      <c r="C424">
        <v>493.8</v>
      </c>
      <c r="D424">
        <v>0</v>
      </c>
    </row>
    <row r="425" spans="1:4" x14ac:dyDescent="0.3">
      <c r="A425" s="8">
        <v>43173</v>
      </c>
      <c r="B425">
        <v>-24.1</v>
      </c>
      <c r="C425">
        <v>-28.4</v>
      </c>
      <c r="D425">
        <v>0</v>
      </c>
    </row>
    <row r="426" spans="1:4" x14ac:dyDescent="0.3">
      <c r="A426" s="8">
        <v>43172</v>
      </c>
      <c r="B426">
        <v>-2.9</v>
      </c>
      <c r="C426">
        <v>40.799999999999997</v>
      </c>
      <c r="D426">
        <v>0</v>
      </c>
    </row>
    <row r="427" spans="1:4" x14ac:dyDescent="0.3">
      <c r="A427" s="8">
        <v>43171</v>
      </c>
      <c r="B427">
        <v>44.9</v>
      </c>
      <c r="C427">
        <v>174.4</v>
      </c>
      <c r="D427">
        <v>0</v>
      </c>
    </row>
    <row r="428" spans="1:4" x14ac:dyDescent="0.3">
      <c r="A428" s="8">
        <v>43166</v>
      </c>
      <c r="B428">
        <v>-62.4</v>
      </c>
      <c r="C428">
        <v>214.3</v>
      </c>
      <c r="D428">
        <v>0</v>
      </c>
    </row>
    <row r="429" spans="1:4" x14ac:dyDescent="0.3">
      <c r="A429" s="8">
        <v>43165</v>
      </c>
      <c r="B429">
        <v>-65.8</v>
      </c>
      <c r="C429">
        <v>73.400000000000006</v>
      </c>
      <c r="D429">
        <v>0</v>
      </c>
    </row>
    <row r="430" spans="1:4" x14ac:dyDescent="0.3">
      <c r="A430" s="8">
        <v>43164</v>
      </c>
      <c r="B430">
        <v>-11.6</v>
      </c>
      <c r="C430">
        <v>103.4</v>
      </c>
      <c r="D430">
        <v>0</v>
      </c>
    </row>
    <row r="431" spans="1:4" x14ac:dyDescent="0.3">
      <c r="A431" s="8">
        <v>43161</v>
      </c>
      <c r="B431">
        <v>-36</v>
      </c>
      <c r="C431">
        <v>178.8</v>
      </c>
      <c r="D431">
        <v>0</v>
      </c>
    </row>
    <row r="432" spans="1:4" x14ac:dyDescent="0.3">
      <c r="A432" s="8">
        <v>43160</v>
      </c>
      <c r="B432">
        <v>-22.2</v>
      </c>
      <c r="C432">
        <v>195.9</v>
      </c>
      <c r="D432">
        <v>0</v>
      </c>
    </row>
    <row r="433" spans="1:4" x14ac:dyDescent="0.3">
      <c r="A433" s="8">
        <v>43159</v>
      </c>
      <c r="B433">
        <v>7.5</v>
      </c>
      <c r="C433">
        <v>-329.1</v>
      </c>
      <c r="D433">
        <v>0</v>
      </c>
    </row>
    <row r="434" spans="1:4" x14ac:dyDescent="0.3">
      <c r="A434" s="8">
        <v>43158</v>
      </c>
      <c r="B434">
        <v>34.1</v>
      </c>
      <c r="C434">
        <v>190</v>
      </c>
      <c r="D434">
        <v>0</v>
      </c>
    </row>
    <row r="435" spans="1:4" x14ac:dyDescent="0.3">
      <c r="A435" s="8">
        <v>43157</v>
      </c>
      <c r="B435">
        <v>64.5</v>
      </c>
      <c r="C435">
        <v>-708.5</v>
      </c>
      <c r="D435">
        <v>0</v>
      </c>
    </row>
    <row r="436" spans="1:4" x14ac:dyDescent="0.3">
      <c r="A436" s="8">
        <v>43153</v>
      </c>
      <c r="B436">
        <v>-5.3</v>
      </c>
      <c r="C436">
        <v>62.1</v>
      </c>
      <c r="D436">
        <v>0</v>
      </c>
    </row>
    <row r="437" spans="1:4" x14ac:dyDescent="0.3">
      <c r="A437" s="8">
        <v>43152</v>
      </c>
      <c r="B437">
        <v>-3.8</v>
      </c>
      <c r="C437">
        <v>-37.6</v>
      </c>
      <c r="D437">
        <v>0</v>
      </c>
    </row>
    <row r="438" spans="1:4" x14ac:dyDescent="0.3">
      <c r="A438" s="8">
        <v>43151</v>
      </c>
      <c r="B438">
        <v>8.6999999999999993</v>
      </c>
      <c r="C438">
        <v>95.4</v>
      </c>
      <c r="D438">
        <v>0</v>
      </c>
    </row>
    <row r="439" spans="1:4" x14ac:dyDescent="0.3">
      <c r="A439" s="8">
        <v>43150</v>
      </c>
      <c r="B439">
        <v>22.3</v>
      </c>
      <c r="C439">
        <v>65.8</v>
      </c>
      <c r="D439">
        <v>-0.1</v>
      </c>
    </row>
    <row r="440" spans="1:4" x14ac:dyDescent="0.3">
      <c r="A440" s="8">
        <v>43147</v>
      </c>
      <c r="B440">
        <v>-29.1</v>
      </c>
      <c r="C440">
        <v>107.3</v>
      </c>
      <c r="D440">
        <v>1.4</v>
      </c>
    </row>
    <row r="441" spans="1:4" x14ac:dyDescent="0.3">
      <c r="A441" s="8">
        <v>43146</v>
      </c>
      <c r="B441">
        <v>-41.7</v>
      </c>
      <c r="C441">
        <v>-60.3</v>
      </c>
      <c r="D441">
        <v>-1.3</v>
      </c>
    </row>
    <row r="442" spans="1:4" x14ac:dyDescent="0.3">
      <c r="A442" s="8">
        <v>43145</v>
      </c>
      <c r="B442">
        <v>-31.1</v>
      </c>
      <c r="C442">
        <v>-213.1</v>
      </c>
      <c r="D442">
        <v>-0.2</v>
      </c>
    </row>
    <row r="443" spans="1:4" x14ac:dyDescent="0.3">
      <c r="A443" s="8">
        <v>43144</v>
      </c>
      <c r="B443">
        <v>-22.3</v>
      </c>
      <c r="C443">
        <v>-2.1</v>
      </c>
      <c r="D443">
        <v>0</v>
      </c>
    </row>
    <row r="444" spans="1:4" x14ac:dyDescent="0.3">
      <c r="A444" s="8">
        <v>43143</v>
      </c>
      <c r="B444">
        <v>-5.4</v>
      </c>
      <c r="C444">
        <v>82.2</v>
      </c>
      <c r="D444">
        <v>0</v>
      </c>
    </row>
    <row r="445" spans="1:4" x14ac:dyDescent="0.3">
      <c r="A445" s="8">
        <v>43140</v>
      </c>
      <c r="B445">
        <v>-40.5</v>
      </c>
      <c r="C445">
        <v>192.8</v>
      </c>
      <c r="D445">
        <v>0</v>
      </c>
    </row>
    <row r="446" spans="1:4" x14ac:dyDescent="0.3">
      <c r="A446" s="8">
        <v>43139</v>
      </c>
      <c r="B446">
        <v>-49.3</v>
      </c>
      <c r="C446">
        <v>94.8</v>
      </c>
      <c r="D446">
        <v>0</v>
      </c>
    </row>
    <row r="447" spans="1:4" x14ac:dyDescent="0.3">
      <c r="A447" s="8">
        <v>43138</v>
      </c>
      <c r="B447">
        <v>-22.9</v>
      </c>
      <c r="C447">
        <v>24.9</v>
      </c>
      <c r="D447">
        <v>0</v>
      </c>
    </row>
    <row r="448" spans="1:4" x14ac:dyDescent="0.3">
      <c r="A448" s="8">
        <v>43137</v>
      </c>
      <c r="B448">
        <v>-1</v>
      </c>
      <c r="C448">
        <v>124.7</v>
      </c>
      <c r="D448">
        <v>0</v>
      </c>
    </row>
    <row r="449" spans="1:4" x14ac:dyDescent="0.3">
      <c r="A449" s="8">
        <v>43136</v>
      </c>
      <c r="B449">
        <v>10.7</v>
      </c>
      <c r="C449">
        <v>122.4</v>
      </c>
      <c r="D449">
        <v>0</v>
      </c>
    </row>
    <row r="450" spans="1:4" x14ac:dyDescent="0.3">
      <c r="A450" s="8">
        <v>43133</v>
      </c>
      <c r="B450">
        <v>-26.3</v>
      </c>
      <c r="C450">
        <v>179</v>
      </c>
      <c r="D450">
        <v>0</v>
      </c>
    </row>
    <row r="451" spans="1:4" x14ac:dyDescent="0.3">
      <c r="A451" s="8">
        <v>43132</v>
      </c>
      <c r="B451">
        <v>-19</v>
      </c>
      <c r="C451">
        <v>38.4</v>
      </c>
      <c r="D451">
        <v>0</v>
      </c>
    </row>
    <row r="452" spans="1:4" x14ac:dyDescent="0.3">
      <c r="A452" s="8">
        <v>43131</v>
      </c>
      <c r="B452">
        <v>15.2</v>
      </c>
      <c r="C452">
        <v>46.3</v>
      </c>
      <c r="D452">
        <v>0</v>
      </c>
    </row>
    <row r="453" spans="1:4" x14ac:dyDescent="0.3">
      <c r="A453" s="8">
        <v>43130</v>
      </c>
      <c r="B453">
        <v>28.4</v>
      </c>
      <c r="C453">
        <v>557.20000000000005</v>
      </c>
      <c r="D453">
        <v>0</v>
      </c>
    </row>
    <row r="454" spans="1:4" x14ac:dyDescent="0.3">
      <c r="A454" s="8">
        <v>43129</v>
      </c>
      <c r="B454">
        <v>41.4</v>
      </c>
      <c r="C454">
        <v>-54.6</v>
      </c>
      <c r="D454">
        <v>0</v>
      </c>
    </row>
    <row r="455" spans="1:4" x14ac:dyDescent="0.3">
      <c r="A455" s="8">
        <v>43126</v>
      </c>
      <c r="B455">
        <v>5</v>
      </c>
      <c r="C455">
        <v>62.4</v>
      </c>
      <c r="D455">
        <v>0</v>
      </c>
    </row>
    <row r="456" spans="1:4" x14ac:dyDescent="0.3">
      <c r="A456" s="8">
        <v>43125</v>
      </c>
      <c r="B456">
        <v>15.6</v>
      </c>
      <c r="C456">
        <v>-752.7</v>
      </c>
      <c r="D456">
        <v>0</v>
      </c>
    </row>
    <row r="457" spans="1:4" x14ac:dyDescent="0.3">
      <c r="A457" s="8">
        <v>43124</v>
      </c>
      <c r="B457">
        <v>28.1</v>
      </c>
      <c r="C457">
        <v>-267.5</v>
      </c>
      <c r="D457">
        <v>-0.5</v>
      </c>
    </row>
    <row r="458" spans="1:4" x14ac:dyDescent="0.3">
      <c r="A458" s="8">
        <v>43123</v>
      </c>
      <c r="B458">
        <v>42.1</v>
      </c>
      <c r="C458">
        <v>8.6999999999999993</v>
      </c>
      <c r="D458">
        <v>0.5</v>
      </c>
    </row>
    <row r="459" spans="1:4" x14ac:dyDescent="0.3">
      <c r="A459" s="8">
        <v>43122</v>
      </c>
      <c r="B459">
        <v>54.6</v>
      </c>
      <c r="C459">
        <v>34.200000000000003</v>
      </c>
      <c r="D459">
        <v>-0.1</v>
      </c>
    </row>
    <row r="460" spans="1:4" x14ac:dyDescent="0.3">
      <c r="A460" s="8">
        <v>43119</v>
      </c>
      <c r="B460">
        <v>4.2</v>
      </c>
      <c r="C460">
        <v>82.4</v>
      </c>
      <c r="D460">
        <v>0</v>
      </c>
    </row>
    <row r="461" spans="1:4" x14ac:dyDescent="0.3">
      <c r="A461" s="8">
        <v>43118</v>
      </c>
      <c r="B461">
        <v>-2.2999999999999998</v>
      </c>
      <c r="C461">
        <v>26.3</v>
      </c>
      <c r="D461">
        <v>0</v>
      </c>
    </row>
    <row r="462" spans="1:4" x14ac:dyDescent="0.3">
      <c r="A462" s="8">
        <v>43117</v>
      </c>
      <c r="B462">
        <v>-4</v>
      </c>
      <c r="C462">
        <v>-154.6</v>
      </c>
      <c r="D462">
        <v>0</v>
      </c>
    </row>
    <row r="463" spans="1:4" x14ac:dyDescent="0.3">
      <c r="A463" s="8">
        <v>43116</v>
      </c>
      <c r="B463">
        <v>8</v>
      </c>
      <c r="C463">
        <v>219.4</v>
      </c>
      <c r="D463">
        <v>0</v>
      </c>
    </row>
    <row r="464" spans="1:4" x14ac:dyDescent="0.3">
      <c r="A464" s="8">
        <v>43115</v>
      </c>
      <c r="B464">
        <v>30.6</v>
      </c>
      <c r="C464">
        <v>-115.8</v>
      </c>
      <c r="D464">
        <v>0</v>
      </c>
    </row>
    <row r="465" spans="1:4" x14ac:dyDescent="0.3">
      <c r="A465" s="8">
        <v>43112</v>
      </c>
      <c r="B465">
        <v>-11.1</v>
      </c>
      <c r="C465">
        <v>-62.2</v>
      </c>
      <c r="D465">
        <v>0</v>
      </c>
    </row>
    <row r="466" spans="1:4" x14ac:dyDescent="0.3">
      <c r="A466" s="8">
        <v>43111</v>
      </c>
      <c r="B466">
        <v>-2.9</v>
      </c>
      <c r="C466">
        <v>-19.899999999999999</v>
      </c>
      <c r="D466">
        <v>0</v>
      </c>
    </row>
    <row r="467" spans="1:4" x14ac:dyDescent="0.3">
      <c r="A467" s="8">
        <v>43110</v>
      </c>
      <c r="B467">
        <v>38.4</v>
      </c>
      <c r="C467">
        <v>-80.2</v>
      </c>
      <c r="D467">
        <v>0</v>
      </c>
    </row>
    <row r="468" spans="1:4" x14ac:dyDescent="0.3">
      <c r="A468" s="8">
        <v>43109</v>
      </c>
      <c r="B468">
        <v>306.10000000000002</v>
      </c>
      <c r="C468">
        <v>-228.2</v>
      </c>
      <c r="D468">
        <v>0</v>
      </c>
    </row>
    <row r="469" spans="1:4" x14ac:dyDescent="0.3">
      <c r="A469" s="8">
        <v>43098</v>
      </c>
      <c r="B469">
        <v>-5.5</v>
      </c>
      <c r="C469">
        <v>183.8</v>
      </c>
      <c r="D469">
        <v>0</v>
      </c>
    </row>
    <row r="470" spans="1:4" x14ac:dyDescent="0.3">
      <c r="A470" s="8">
        <v>43097</v>
      </c>
      <c r="B470">
        <v>-103.8</v>
      </c>
      <c r="C470">
        <v>97</v>
      </c>
      <c r="D470">
        <v>0</v>
      </c>
    </row>
    <row r="471" spans="1:4" x14ac:dyDescent="0.3">
      <c r="A471" s="8">
        <v>43096</v>
      </c>
      <c r="B471">
        <v>-65.5</v>
      </c>
      <c r="C471">
        <v>119</v>
      </c>
      <c r="D471">
        <v>0</v>
      </c>
    </row>
    <row r="472" spans="1:4" x14ac:dyDescent="0.3">
      <c r="A472" s="8">
        <v>43095</v>
      </c>
      <c r="B472">
        <v>-34.299999999999997</v>
      </c>
      <c r="C472">
        <v>638.6</v>
      </c>
      <c r="D472">
        <v>0</v>
      </c>
    </row>
    <row r="473" spans="1:4" x14ac:dyDescent="0.3">
      <c r="A473" s="8">
        <v>43094</v>
      </c>
      <c r="B473">
        <v>-9.4</v>
      </c>
      <c r="C473">
        <v>-579.79999999999995</v>
      </c>
      <c r="D473">
        <v>0</v>
      </c>
    </row>
    <row r="474" spans="1:4" x14ac:dyDescent="0.3">
      <c r="A474" s="8">
        <v>43091</v>
      </c>
      <c r="B474">
        <v>-55.4</v>
      </c>
      <c r="C474">
        <v>3.1</v>
      </c>
      <c r="D474">
        <v>0</v>
      </c>
    </row>
    <row r="475" spans="1:4" x14ac:dyDescent="0.3">
      <c r="A475" s="8">
        <v>43090</v>
      </c>
      <c r="B475">
        <v>-37.299999999999997</v>
      </c>
      <c r="C475">
        <v>199.2</v>
      </c>
      <c r="D475">
        <v>0</v>
      </c>
    </row>
    <row r="476" spans="1:4" x14ac:dyDescent="0.3">
      <c r="A476" s="8">
        <v>43089</v>
      </c>
      <c r="B476">
        <v>-13.5</v>
      </c>
      <c r="C476">
        <v>-219.4</v>
      </c>
      <c r="D476">
        <v>0</v>
      </c>
    </row>
    <row r="477" spans="1:4" x14ac:dyDescent="0.3">
      <c r="A477" s="8">
        <v>43088</v>
      </c>
      <c r="B477">
        <v>-8.1999999999999993</v>
      </c>
      <c r="C477">
        <v>59</v>
      </c>
      <c r="D477">
        <v>0.1</v>
      </c>
    </row>
    <row r="478" spans="1:4" x14ac:dyDescent="0.3">
      <c r="A478" s="8">
        <v>43087</v>
      </c>
      <c r="B478">
        <v>-1.3</v>
      </c>
      <c r="C478">
        <v>260.10000000000002</v>
      </c>
      <c r="D478">
        <v>-5.6</v>
      </c>
    </row>
    <row r="479" spans="1:4" x14ac:dyDescent="0.3">
      <c r="A479" s="8">
        <v>43084</v>
      </c>
      <c r="B479">
        <v>-56.6</v>
      </c>
      <c r="C479">
        <v>145.1</v>
      </c>
      <c r="D479">
        <v>0.3</v>
      </c>
    </row>
    <row r="480" spans="1:4" x14ac:dyDescent="0.3">
      <c r="A480" s="8">
        <v>43083</v>
      </c>
      <c r="B480">
        <v>-52</v>
      </c>
      <c r="C480">
        <v>-144</v>
      </c>
      <c r="D480">
        <v>0</v>
      </c>
    </row>
    <row r="481" spans="1:4" x14ac:dyDescent="0.3">
      <c r="A481" s="8">
        <v>43082</v>
      </c>
      <c r="B481">
        <v>-31.7</v>
      </c>
      <c r="C481">
        <v>-260.7</v>
      </c>
      <c r="D481">
        <v>0.1</v>
      </c>
    </row>
    <row r="482" spans="1:4" x14ac:dyDescent="0.3">
      <c r="A482" s="8">
        <v>43081</v>
      </c>
      <c r="B482">
        <v>-23.2</v>
      </c>
      <c r="C482">
        <v>96.5</v>
      </c>
      <c r="D482">
        <v>0</v>
      </c>
    </row>
    <row r="483" spans="1:4" x14ac:dyDescent="0.3">
      <c r="A483" s="8">
        <v>43080</v>
      </c>
      <c r="B483">
        <v>-6.5</v>
      </c>
      <c r="C483">
        <v>80.900000000000006</v>
      </c>
      <c r="D483">
        <v>0</v>
      </c>
    </row>
    <row r="484" spans="1:4" x14ac:dyDescent="0.3">
      <c r="A484" s="8">
        <v>43077</v>
      </c>
      <c r="B484">
        <v>-54.6</v>
      </c>
      <c r="C484">
        <v>619.70000000000005</v>
      </c>
      <c r="D484">
        <v>0</v>
      </c>
    </row>
    <row r="485" spans="1:4" x14ac:dyDescent="0.3">
      <c r="A485" s="8">
        <v>43076</v>
      </c>
      <c r="B485">
        <v>-52.8</v>
      </c>
      <c r="C485">
        <v>84.2</v>
      </c>
      <c r="D485">
        <v>0</v>
      </c>
    </row>
    <row r="486" spans="1:4" x14ac:dyDescent="0.3">
      <c r="A486" s="8">
        <v>43075</v>
      </c>
      <c r="B486">
        <v>-26.8</v>
      </c>
      <c r="C486">
        <v>340.5</v>
      </c>
      <c r="D486">
        <v>0</v>
      </c>
    </row>
    <row r="487" spans="1:4" x14ac:dyDescent="0.3">
      <c r="A487" s="8">
        <v>43074</v>
      </c>
      <c r="B487">
        <v>-9.3000000000000007</v>
      </c>
      <c r="C487">
        <v>-195.8</v>
      </c>
      <c r="D487">
        <v>0.5</v>
      </c>
    </row>
    <row r="488" spans="1:4" x14ac:dyDescent="0.3">
      <c r="A488" s="8">
        <v>43073</v>
      </c>
      <c r="B488">
        <v>12.6</v>
      </c>
      <c r="C488">
        <v>-82.6</v>
      </c>
      <c r="D488">
        <v>0</v>
      </c>
    </row>
    <row r="489" spans="1:4" x14ac:dyDescent="0.3">
      <c r="A489" s="8">
        <v>43070</v>
      </c>
      <c r="B489">
        <v>-22</v>
      </c>
      <c r="C489">
        <v>334.2</v>
      </c>
      <c r="D489">
        <v>0</v>
      </c>
    </row>
    <row r="490" spans="1:4" x14ac:dyDescent="0.3">
      <c r="A490" s="8">
        <v>43069</v>
      </c>
      <c r="B490">
        <v>3</v>
      </c>
      <c r="C490">
        <v>-147.1</v>
      </c>
      <c r="D490">
        <v>0</v>
      </c>
    </row>
    <row r="491" spans="1:4" x14ac:dyDescent="0.3">
      <c r="A491" s="8">
        <v>43068</v>
      </c>
      <c r="B491">
        <v>19.399999999999999</v>
      </c>
      <c r="C491">
        <v>283.7</v>
      </c>
      <c r="D491">
        <v>0</v>
      </c>
    </row>
    <row r="492" spans="1:4" x14ac:dyDescent="0.3">
      <c r="A492" s="8">
        <v>43067</v>
      </c>
      <c r="B492">
        <v>31.4</v>
      </c>
      <c r="C492">
        <v>-10.199999999999999</v>
      </c>
      <c r="D492">
        <v>0</v>
      </c>
    </row>
    <row r="493" spans="1:4" x14ac:dyDescent="0.3">
      <c r="A493" s="8">
        <v>43066</v>
      </c>
      <c r="B493">
        <v>55.4</v>
      </c>
      <c r="C493">
        <v>-502.8</v>
      </c>
      <c r="D493">
        <v>0</v>
      </c>
    </row>
    <row r="494" spans="1:4" x14ac:dyDescent="0.3">
      <c r="A494" s="8">
        <v>43063</v>
      </c>
      <c r="B494">
        <v>11.3</v>
      </c>
      <c r="C494">
        <v>-184</v>
      </c>
      <c r="D494">
        <v>0</v>
      </c>
    </row>
    <row r="495" spans="1:4" x14ac:dyDescent="0.3">
      <c r="A495" s="8">
        <v>43062</v>
      </c>
      <c r="B495">
        <v>14</v>
      </c>
      <c r="C495">
        <v>-87.5</v>
      </c>
      <c r="D495">
        <v>0</v>
      </c>
    </row>
    <row r="496" spans="1:4" x14ac:dyDescent="0.3">
      <c r="A496" s="8">
        <v>43061</v>
      </c>
      <c r="B496">
        <v>21.9</v>
      </c>
      <c r="C496">
        <v>-3.2</v>
      </c>
      <c r="D496">
        <v>0</v>
      </c>
    </row>
    <row r="497" spans="1:4" x14ac:dyDescent="0.3">
      <c r="A497" s="8">
        <v>43060</v>
      </c>
      <c r="B497">
        <v>29.4</v>
      </c>
      <c r="C497">
        <v>-12.6</v>
      </c>
      <c r="D497">
        <v>0.2</v>
      </c>
    </row>
    <row r="498" spans="1:4" x14ac:dyDescent="0.3">
      <c r="A498" s="8">
        <v>43059</v>
      </c>
      <c r="B498">
        <v>40.6</v>
      </c>
      <c r="C498">
        <v>68.8</v>
      </c>
      <c r="D498">
        <v>0</v>
      </c>
    </row>
    <row r="499" spans="1:4" x14ac:dyDescent="0.3">
      <c r="A499" s="8">
        <v>43056</v>
      </c>
      <c r="B499">
        <v>-20.100000000000001</v>
      </c>
      <c r="C499">
        <v>215</v>
      </c>
      <c r="D499">
        <v>-3.1</v>
      </c>
    </row>
    <row r="500" spans="1:4" x14ac:dyDescent="0.3">
      <c r="A500" s="8">
        <v>43055</v>
      </c>
      <c r="B500">
        <v>-24.8</v>
      </c>
      <c r="C500">
        <v>133.69999999999999</v>
      </c>
      <c r="D500">
        <v>1.9</v>
      </c>
    </row>
    <row r="501" spans="1:4" x14ac:dyDescent="0.3">
      <c r="A501" s="8">
        <v>43054</v>
      </c>
      <c r="B501">
        <v>-15.8</v>
      </c>
      <c r="C501">
        <v>-99.4</v>
      </c>
      <c r="D501">
        <v>0.1</v>
      </c>
    </row>
    <row r="502" spans="1:4" x14ac:dyDescent="0.3">
      <c r="A502" s="8">
        <v>43053</v>
      </c>
      <c r="B502">
        <v>-16.600000000000001</v>
      </c>
      <c r="C502">
        <v>46.8</v>
      </c>
      <c r="D502">
        <v>0</v>
      </c>
    </row>
    <row r="503" spans="1:4" x14ac:dyDescent="0.3">
      <c r="A503" s="8">
        <v>43052</v>
      </c>
      <c r="B503">
        <v>6.2</v>
      </c>
      <c r="C503">
        <v>21.4</v>
      </c>
      <c r="D503">
        <v>0</v>
      </c>
    </row>
    <row r="504" spans="1:4" x14ac:dyDescent="0.3">
      <c r="A504" s="8">
        <v>43049</v>
      </c>
      <c r="B504">
        <v>-40.700000000000003</v>
      </c>
      <c r="C504">
        <v>-75.3</v>
      </c>
      <c r="D504">
        <v>0</v>
      </c>
    </row>
    <row r="505" spans="1:4" x14ac:dyDescent="0.3">
      <c r="A505" s="8">
        <v>43048</v>
      </c>
      <c r="B505">
        <v>-36.299999999999997</v>
      </c>
      <c r="C505">
        <v>83.8</v>
      </c>
      <c r="D505">
        <v>0</v>
      </c>
    </row>
    <row r="506" spans="1:4" x14ac:dyDescent="0.3">
      <c r="A506" s="8">
        <v>43047</v>
      </c>
      <c r="B506">
        <v>-3.2</v>
      </c>
      <c r="C506">
        <v>-87.8</v>
      </c>
      <c r="D506">
        <v>0.1</v>
      </c>
    </row>
    <row r="507" spans="1:4" x14ac:dyDescent="0.3">
      <c r="A507" s="8">
        <v>43046</v>
      </c>
      <c r="B507">
        <v>33.1</v>
      </c>
      <c r="C507">
        <v>-31</v>
      </c>
      <c r="D507">
        <v>0</v>
      </c>
    </row>
    <row r="508" spans="1:4" x14ac:dyDescent="0.3">
      <c r="A508" s="8">
        <v>43042</v>
      </c>
      <c r="B508">
        <v>-40.1</v>
      </c>
      <c r="C508">
        <v>89.5</v>
      </c>
      <c r="D508">
        <v>0</v>
      </c>
    </row>
    <row r="509" spans="1:4" x14ac:dyDescent="0.3">
      <c r="A509" s="8">
        <v>43041</v>
      </c>
      <c r="B509">
        <v>-38</v>
      </c>
      <c r="C509">
        <v>455</v>
      </c>
      <c r="D509">
        <v>0</v>
      </c>
    </row>
    <row r="510" spans="1:4" x14ac:dyDescent="0.3">
      <c r="A510" s="8">
        <v>43040</v>
      </c>
      <c r="B510">
        <v>-9.9</v>
      </c>
      <c r="C510">
        <v>36.6</v>
      </c>
      <c r="D510">
        <v>0</v>
      </c>
    </row>
    <row r="511" spans="1:4" x14ac:dyDescent="0.3">
      <c r="A511" s="8">
        <v>43039</v>
      </c>
      <c r="B511">
        <v>23.5</v>
      </c>
      <c r="C511">
        <v>227.9</v>
      </c>
      <c r="D511">
        <v>0</v>
      </c>
    </row>
    <row r="512" spans="1:4" x14ac:dyDescent="0.3">
      <c r="A512" s="8">
        <v>43038</v>
      </c>
      <c r="B512">
        <v>43.1</v>
      </c>
      <c r="C512">
        <v>-158.69999999999999</v>
      </c>
      <c r="D512">
        <v>0</v>
      </c>
    </row>
    <row r="513" spans="1:4" x14ac:dyDescent="0.3">
      <c r="A513" s="8">
        <v>43035</v>
      </c>
      <c r="B513">
        <v>2.1</v>
      </c>
      <c r="C513">
        <v>42.3</v>
      </c>
      <c r="D513">
        <v>0</v>
      </c>
    </row>
    <row r="514" spans="1:4" x14ac:dyDescent="0.3">
      <c r="A514" s="8">
        <v>43034</v>
      </c>
      <c r="B514">
        <v>10.7</v>
      </c>
      <c r="C514">
        <v>-13.7</v>
      </c>
      <c r="D514">
        <v>0</v>
      </c>
    </row>
    <row r="515" spans="1:4" x14ac:dyDescent="0.3">
      <c r="A515" s="8">
        <v>43033</v>
      </c>
      <c r="B515">
        <v>24</v>
      </c>
      <c r="C515">
        <v>-688.4</v>
      </c>
      <c r="D515">
        <v>0</v>
      </c>
    </row>
    <row r="516" spans="1:4" x14ac:dyDescent="0.3">
      <c r="A516" s="8">
        <v>43032</v>
      </c>
      <c r="B516">
        <v>34.4</v>
      </c>
      <c r="C516">
        <v>-164.9</v>
      </c>
      <c r="D516">
        <v>0</v>
      </c>
    </row>
    <row r="517" spans="1:4" x14ac:dyDescent="0.3">
      <c r="A517" s="8">
        <v>43031</v>
      </c>
      <c r="B517">
        <v>47.7</v>
      </c>
      <c r="C517">
        <v>61.1</v>
      </c>
      <c r="D517">
        <v>0</v>
      </c>
    </row>
    <row r="518" spans="1:4" x14ac:dyDescent="0.3">
      <c r="A518" s="8">
        <v>43028</v>
      </c>
      <c r="B518">
        <v>0.8</v>
      </c>
      <c r="C518">
        <v>113.1</v>
      </c>
      <c r="D518">
        <v>0</v>
      </c>
    </row>
    <row r="519" spans="1:4" x14ac:dyDescent="0.3">
      <c r="A519" s="8">
        <v>43027</v>
      </c>
      <c r="B519">
        <v>2.1</v>
      </c>
      <c r="C519">
        <v>15.7</v>
      </c>
      <c r="D519">
        <v>0</v>
      </c>
    </row>
    <row r="520" spans="1:4" x14ac:dyDescent="0.3">
      <c r="A520" s="8">
        <v>43026</v>
      </c>
      <c r="B520">
        <v>6.4</v>
      </c>
      <c r="C520">
        <v>2.1</v>
      </c>
      <c r="D520">
        <v>0</v>
      </c>
    </row>
    <row r="521" spans="1:4" x14ac:dyDescent="0.3">
      <c r="A521" s="8">
        <v>43025</v>
      </c>
      <c r="B521">
        <v>8.6</v>
      </c>
      <c r="C521">
        <v>54.4</v>
      </c>
      <c r="D521">
        <v>-1.6</v>
      </c>
    </row>
    <row r="522" spans="1:4" x14ac:dyDescent="0.3">
      <c r="A522" s="8">
        <v>43024</v>
      </c>
      <c r="B522">
        <v>19.100000000000001</v>
      </c>
      <c r="C522">
        <v>89.3</v>
      </c>
      <c r="D522">
        <v>9.4</v>
      </c>
    </row>
    <row r="523" spans="1:4" x14ac:dyDescent="0.3">
      <c r="A523" s="8">
        <v>43021</v>
      </c>
      <c r="B523">
        <v>-42.3</v>
      </c>
      <c r="C523">
        <v>89.1</v>
      </c>
      <c r="D523">
        <v>27.3</v>
      </c>
    </row>
    <row r="524" spans="1:4" x14ac:dyDescent="0.3">
      <c r="A524" s="8">
        <v>43020</v>
      </c>
      <c r="B524">
        <v>-52.6</v>
      </c>
      <c r="C524">
        <v>24.5</v>
      </c>
      <c r="D524">
        <v>0.3</v>
      </c>
    </row>
    <row r="525" spans="1:4" x14ac:dyDescent="0.3">
      <c r="A525" s="8">
        <v>43019</v>
      </c>
      <c r="B525">
        <v>-23.5</v>
      </c>
      <c r="C525">
        <v>-91.3</v>
      </c>
      <c r="D525">
        <v>0</v>
      </c>
    </row>
    <row r="526" spans="1:4" x14ac:dyDescent="0.3">
      <c r="A526" s="8">
        <v>43018</v>
      </c>
      <c r="B526">
        <v>-13.4</v>
      </c>
      <c r="C526">
        <v>-52</v>
      </c>
      <c r="D526">
        <v>0</v>
      </c>
    </row>
    <row r="527" spans="1:4" x14ac:dyDescent="0.3">
      <c r="A527" s="8">
        <v>43017</v>
      </c>
      <c r="B527">
        <v>8.6999999999999993</v>
      </c>
      <c r="C527">
        <v>150.30000000000001</v>
      </c>
      <c r="D527">
        <v>0</v>
      </c>
    </row>
    <row r="528" spans="1:4" x14ac:dyDescent="0.3">
      <c r="A528" s="8">
        <v>43014</v>
      </c>
      <c r="B528">
        <v>-32.700000000000003</v>
      </c>
      <c r="C528">
        <v>110.2</v>
      </c>
      <c r="D528">
        <v>0</v>
      </c>
    </row>
    <row r="529" spans="1:4" x14ac:dyDescent="0.3">
      <c r="A529" s="8">
        <v>43013</v>
      </c>
      <c r="B529">
        <v>-36.200000000000003</v>
      </c>
      <c r="C529">
        <v>77.599999999999994</v>
      </c>
      <c r="D529">
        <v>0.3</v>
      </c>
    </row>
    <row r="530" spans="1:4" x14ac:dyDescent="0.3">
      <c r="A530" s="8">
        <v>43012</v>
      </c>
      <c r="B530">
        <v>-17</v>
      </c>
      <c r="C530">
        <v>14.8</v>
      </c>
      <c r="D530">
        <v>0</v>
      </c>
    </row>
    <row r="531" spans="1:4" x14ac:dyDescent="0.3">
      <c r="A531" s="8">
        <v>43011</v>
      </c>
      <c r="B531">
        <v>-5</v>
      </c>
      <c r="C531">
        <v>83.4</v>
      </c>
      <c r="D531">
        <v>0</v>
      </c>
    </row>
    <row r="532" spans="1:4" x14ac:dyDescent="0.3">
      <c r="A532" s="8">
        <v>43010</v>
      </c>
      <c r="B532">
        <v>28.7</v>
      </c>
      <c r="C532">
        <v>-14.5</v>
      </c>
      <c r="D532">
        <v>0</v>
      </c>
    </row>
    <row r="533" spans="1:4" x14ac:dyDescent="0.3">
      <c r="A533" s="8">
        <v>43007</v>
      </c>
      <c r="B533">
        <v>7.7</v>
      </c>
      <c r="C533">
        <v>320.3</v>
      </c>
      <c r="D533">
        <v>0</v>
      </c>
    </row>
    <row r="534" spans="1:4" x14ac:dyDescent="0.3">
      <c r="A534" s="8">
        <v>43006</v>
      </c>
      <c r="B534">
        <v>8.6</v>
      </c>
      <c r="C534">
        <v>7.6</v>
      </c>
      <c r="D534">
        <v>0</v>
      </c>
    </row>
    <row r="535" spans="1:4" x14ac:dyDescent="0.3">
      <c r="A535" s="8">
        <v>43005</v>
      </c>
      <c r="B535">
        <v>17.2</v>
      </c>
      <c r="C535">
        <v>58.2</v>
      </c>
      <c r="D535">
        <v>-26.6</v>
      </c>
    </row>
    <row r="536" spans="1:4" x14ac:dyDescent="0.3">
      <c r="A536" s="8">
        <v>43004</v>
      </c>
      <c r="B536">
        <v>32.200000000000003</v>
      </c>
      <c r="C536">
        <v>-88.5</v>
      </c>
      <c r="D536">
        <v>-0.2</v>
      </c>
    </row>
    <row r="537" spans="1:4" x14ac:dyDescent="0.3">
      <c r="A537" s="8">
        <v>43003</v>
      </c>
      <c r="B537">
        <v>50.8</v>
      </c>
      <c r="C537">
        <v>-725.4</v>
      </c>
      <c r="D537">
        <v>0.2</v>
      </c>
    </row>
    <row r="538" spans="1:4" x14ac:dyDescent="0.3">
      <c r="A538" s="8">
        <v>43000</v>
      </c>
      <c r="B538">
        <v>-24.6</v>
      </c>
      <c r="C538">
        <v>222.2</v>
      </c>
      <c r="D538">
        <v>0</v>
      </c>
    </row>
    <row r="539" spans="1:4" x14ac:dyDescent="0.3">
      <c r="A539" s="8">
        <v>42999</v>
      </c>
      <c r="B539">
        <v>-7.3</v>
      </c>
      <c r="C539">
        <v>44.1</v>
      </c>
      <c r="D539">
        <v>0</v>
      </c>
    </row>
    <row r="540" spans="1:4" x14ac:dyDescent="0.3">
      <c r="A540" s="8">
        <v>42998</v>
      </c>
      <c r="B540">
        <v>9.1</v>
      </c>
      <c r="C540">
        <v>429.2</v>
      </c>
      <c r="D540">
        <v>0</v>
      </c>
    </row>
    <row r="541" spans="1:4" x14ac:dyDescent="0.3">
      <c r="A541" s="8">
        <v>42997</v>
      </c>
      <c r="B541">
        <v>15.9</v>
      </c>
      <c r="C541">
        <v>144.9</v>
      </c>
      <c r="D541">
        <v>0</v>
      </c>
    </row>
    <row r="542" spans="1:4" x14ac:dyDescent="0.3">
      <c r="A542" s="8">
        <v>42996</v>
      </c>
      <c r="B542">
        <v>32</v>
      </c>
      <c r="C542">
        <v>459</v>
      </c>
      <c r="D542">
        <v>0.3</v>
      </c>
    </row>
    <row r="543" spans="1:4" x14ac:dyDescent="0.3">
      <c r="A543" s="8">
        <v>42993</v>
      </c>
      <c r="B543">
        <v>-28.6</v>
      </c>
      <c r="C543">
        <v>70.3</v>
      </c>
      <c r="D543">
        <v>2.4</v>
      </c>
    </row>
    <row r="544" spans="1:4" x14ac:dyDescent="0.3">
      <c r="A544" s="8">
        <v>42992</v>
      </c>
      <c r="B544">
        <v>-30.2</v>
      </c>
      <c r="C544">
        <v>-59.2</v>
      </c>
      <c r="D544">
        <v>0.2</v>
      </c>
    </row>
    <row r="545" spans="1:4" x14ac:dyDescent="0.3">
      <c r="A545" s="8">
        <v>42991</v>
      </c>
      <c r="B545">
        <v>-13</v>
      </c>
      <c r="C545">
        <v>-191.5</v>
      </c>
      <c r="D545">
        <v>0</v>
      </c>
    </row>
    <row r="546" spans="1:4" x14ac:dyDescent="0.3">
      <c r="A546" s="8">
        <v>42990</v>
      </c>
      <c r="B546">
        <v>-5.7</v>
      </c>
      <c r="C546">
        <v>17</v>
      </c>
      <c r="D546">
        <v>0</v>
      </c>
    </row>
    <row r="547" spans="1:4" x14ac:dyDescent="0.3">
      <c r="A547" s="8">
        <v>42989</v>
      </c>
      <c r="B547">
        <v>13.4</v>
      </c>
      <c r="C547">
        <v>-4.0999999999999996</v>
      </c>
      <c r="D547">
        <v>0</v>
      </c>
    </row>
    <row r="548" spans="1:4" x14ac:dyDescent="0.3">
      <c r="A548" s="8">
        <v>42986</v>
      </c>
      <c r="B548">
        <v>-35.1</v>
      </c>
      <c r="C548">
        <v>115.8</v>
      </c>
      <c r="D548">
        <v>0.1</v>
      </c>
    </row>
    <row r="549" spans="1:4" x14ac:dyDescent="0.3">
      <c r="A549" s="8">
        <v>42985</v>
      </c>
      <c r="B549">
        <v>-35.4</v>
      </c>
      <c r="C549">
        <v>19.899999999999999</v>
      </c>
      <c r="D549">
        <v>0</v>
      </c>
    </row>
    <row r="550" spans="1:4" x14ac:dyDescent="0.3">
      <c r="A550" s="8">
        <v>42984</v>
      </c>
      <c r="B550">
        <v>-13.5</v>
      </c>
      <c r="C550">
        <v>-126.8</v>
      </c>
      <c r="D550">
        <v>0</v>
      </c>
    </row>
    <row r="551" spans="1:4" x14ac:dyDescent="0.3">
      <c r="A551" s="8">
        <v>42983</v>
      </c>
      <c r="B551">
        <v>5.3</v>
      </c>
      <c r="C551">
        <v>-68.7</v>
      </c>
      <c r="D551">
        <v>0</v>
      </c>
    </row>
    <row r="552" spans="1:4" x14ac:dyDescent="0.3">
      <c r="A552" s="8">
        <v>42982</v>
      </c>
      <c r="B552">
        <v>27</v>
      </c>
      <c r="C552">
        <v>2.6</v>
      </c>
      <c r="D552">
        <v>0</v>
      </c>
    </row>
    <row r="553" spans="1:4" x14ac:dyDescent="0.3">
      <c r="A553" s="8">
        <v>42979</v>
      </c>
      <c r="B553">
        <v>-23.2</v>
      </c>
      <c r="C553">
        <v>303.39999999999998</v>
      </c>
      <c r="D553">
        <v>0</v>
      </c>
    </row>
    <row r="554" spans="1:4" x14ac:dyDescent="0.3">
      <c r="A554" s="8">
        <v>42978</v>
      </c>
      <c r="B554">
        <v>-2.7</v>
      </c>
      <c r="C554">
        <v>-80</v>
      </c>
      <c r="D554">
        <v>0</v>
      </c>
    </row>
    <row r="555" spans="1:4" x14ac:dyDescent="0.3">
      <c r="A555" s="8">
        <v>42977</v>
      </c>
      <c r="B555">
        <v>10.9</v>
      </c>
      <c r="C555">
        <v>192.1</v>
      </c>
      <c r="D555">
        <v>0</v>
      </c>
    </row>
    <row r="556" spans="1:4" x14ac:dyDescent="0.3">
      <c r="A556" s="8">
        <v>42976</v>
      </c>
      <c r="B556">
        <v>26.5</v>
      </c>
      <c r="C556">
        <v>180.2</v>
      </c>
      <c r="D556">
        <v>0</v>
      </c>
    </row>
    <row r="557" spans="1:4" x14ac:dyDescent="0.3">
      <c r="A557" s="8">
        <v>42975</v>
      </c>
      <c r="B557">
        <v>45.5</v>
      </c>
      <c r="C557">
        <v>65.3</v>
      </c>
      <c r="D557">
        <v>0</v>
      </c>
    </row>
    <row r="558" spans="1:4" x14ac:dyDescent="0.3">
      <c r="A558" s="8">
        <v>42972</v>
      </c>
      <c r="B558">
        <v>7.1</v>
      </c>
      <c r="C558">
        <v>-510.6</v>
      </c>
      <c r="D558">
        <v>0</v>
      </c>
    </row>
    <row r="559" spans="1:4" x14ac:dyDescent="0.3">
      <c r="A559" s="8">
        <v>42971</v>
      </c>
      <c r="B559">
        <v>13</v>
      </c>
      <c r="C559">
        <v>-178.8</v>
      </c>
      <c r="D559">
        <v>0</v>
      </c>
    </row>
    <row r="560" spans="1:4" x14ac:dyDescent="0.3">
      <c r="A560" s="8">
        <v>42970</v>
      </c>
      <c r="B560">
        <v>22.8</v>
      </c>
      <c r="C560">
        <v>-127.4</v>
      </c>
      <c r="D560">
        <v>0</v>
      </c>
    </row>
    <row r="561" spans="1:4" x14ac:dyDescent="0.3">
      <c r="A561" s="8">
        <v>42969</v>
      </c>
      <c r="B561">
        <v>35.4</v>
      </c>
      <c r="C561">
        <v>162.4</v>
      </c>
      <c r="D561">
        <v>0</v>
      </c>
    </row>
    <row r="562" spans="1:4" x14ac:dyDescent="0.3">
      <c r="A562" s="8">
        <v>42968</v>
      </c>
      <c r="B562">
        <v>42.9</v>
      </c>
      <c r="C562">
        <v>8.4</v>
      </c>
      <c r="D562">
        <v>0</v>
      </c>
    </row>
    <row r="563" spans="1:4" x14ac:dyDescent="0.3">
      <c r="A563" s="8">
        <v>42965</v>
      </c>
      <c r="B563">
        <v>-17.7</v>
      </c>
      <c r="C563">
        <v>-211.4</v>
      </c>
      <c r="D563">
        <v>0</v>
      </c>
    </row>
    <row r="564" spans="1:4" x14ac:dyDescent="0.3">
      <c r="A564" s="8">
        <v>42964</v>
      </c>
      <c r="B564">
        <v>-28.8</v>
      </c>
      <c r="C564">
        <v>269.7</v>
      </c>
      <c r="D564">
        <v>0</v>
      </c>
    </row>
    <row r="565" spans="1:4" x14ac:dyDescent="0.3">
      <c r="A565" s="8">
        <v>42963</v>
      </c>
      <c r="B565">
        <v>-10.6</v>
      </c>
      <c r="C565">
        <v>139.30000000000001</v>
      </c>
      <c r="D565">
        <v>-6.5</v>
      </c>
    </row>
    <row r="566" spans="1:4" x14ac:dyDescent="0.3">
      <c r="A566" s="8">
        <v>42962</v>
      </c>
      <c r="B566">
        <v>-0.5</v>
      </c>
      <c r="C566">
        <v>-72.2</v>
      </c>
      <c r="D566">
        <v>-1.7</v>
      </c>
    </row>
    <row r="567" spans="1:4" x14ac:dyDescent="0.3">
      <c r="A567" s="8">
        <v>42961</v>
      </c>
      <c r="B567">
        <v>9</v>
      </c>
      <c r="C567">
        <v>-54.8</v>
      </c>
      <c r="D567">
        <v>0</v>
      </c>
    </row>
    <row r="568" spans="1:4" x14ac:dyDescent="0.3">
      <c r="A568" s="8">
        <v>42958</v>
      </c>
      <c r="B568">
        <v>-43.7</v>
      </c>
      <c r="C568">
        <v>63.9</v>
      </c>
      <c r="D568">
        <v>0</v>
      </c>
    </row>
    <row r="569" spans="1:4" x14ac:dyDescent="0.3">
      <c r="A569" s="8">
        <v>42957</v>
      </c>
      <c r="B569">
        <v>-40.6</v>
      </c>
      <c r="C569">
        <v>-41.8</v>
      </c>
      <c r="D569">
        <v>0</v>
      </c>
    </row>
    <row r="570" spans="1:4" x14ac:dyDescent="0.3">
      <c r="A570" s="8">
        <v>42956</v>
      </c>
      <c r="B570">
        <v>-16.3</v>
      </c>
      <c r="C570">
        <v>354.9</v>
      </c>
      <c r="D570">
        <v>0</v>
      </c>
    </row>
    <row r="571" spans="1:4" x14ac:dyDescent="0.3">
      <c r="A571" s="8">
        <v>42955</v>
      </c>
      <c r="B571">
        <v>-2.4</v>
      </c>
      <c r="C571">
        <v>-8.9</v>
      </c>
      <c r="D571">
        <v>0</v>
      </c>
    </row>
    <row r="572" spans="1:4" x14ac:dyDescent="0.3">
      <c r="A572" s="8">
        <v>42954</v>
      </c>
      <c r="B572">
        <v>16.399999999999999</v>
      </c>
      <c r="C572">
        <v>5.9</v>
      </c>
      <c r="D572">
        <v>0</v>
      </c>
    </row>
    <row r="573" spans="1:4" x14ac:dyDescent="0.3">
      <c r="A573" s="8">
        <v>42951</v>
      </c>
      <c r="B573">
        <v>-37.9</v>
      </c>
      <c r="C573">
        <v>-120.7</v>
      </c>
      <c r="D573">
        <v>0</v>
      </c>
    </row>
    <row r="574" spans="1:4" x14ac:dyDescent="0.3">
      <c r="A574" s="8">
        <v>42950</v>
      </c>
      <c r="B574">
        <v>-39.799999999999997</v>
      </c>
      <c r="C574">
        <v>278.89999999999998</v>
      </c>
      <c r="D574">
        <v>0</v>
      </c>
    </row>
    <row r="575" spans="1:4" x14ac:dyDescent="0.3">
      <c r="A575" s="8">
        <v>42949</v>
      </c>
      <c r="B575">
        <v>-11.1</v>
      </c>
      <c r="C575">
        <v>-50.3</v>
      </c>
      <c r="D575">
        <v>0</v>
      </c>
    </row>
    <row r="576" spans="1:4" x14ac:dyDescent="0.3">
      <c r="A576" s="8">
        <v>42948</v>
      </c>
      <c r="B576">
        <v>18.399999999999999</v>
      </c>
      <c r="C576">
        <v>59.6</v>
      </c>
      <c r="D576">
        <v>0</v>
      </c>
    </row>
    <row r="577" spans="1:4" x14ac:dyDescent="0.3">
      <c r="A577" s="8">
        <v>42947</v>
      </c>
      <c r="B577">
        <v>52.6</v>
      </c>
      <c r="C577">
        <v>-153.4</v>
      </c>
      <c r="D577">
        <v>0</v>
      </c>
    </row>
    <row r="578" spans="1:4" x14ac:dyDescent="0.3">
      <c r="A578" s="8">
        <v>42944</v>
      </c>
      <c r="B578">
        <v>7.8</v>
      </c>
      <c r="C578">
        <v>-36</v>
      </c>
      <c r="D578">
        <v>0</v>
      </c>
    </row>
    <row r="579" spans="1:4" x14ac:dyDescent="0.3">
      <c r="A579" s="8">
        <v>42943</v>
      </c>
      <c r="B579">
        <v>9</v>
      </c>
      <c r="C579">
        <v>-48.9</v>
      </c>
      <c r="D579">
        <v>0</v>
      </c>
    </row>
    <row r="580" spans="1:4" x14ac:dyDescent="0.3">
      <c r="A580" s="8">
        <v>42942</v>
      </c>
      <c r="B580">
        <v>28.3</v>
      </c>
      <c r="C580">
        <v>76.2</v>
      </c>
      <c r="D580">
        <v>0</v>
      </c>
    </row>
    <row r="581" spans="1:4" x14ac:dyDescent="0.3">
      <c r="A581" s="8">
        <v>42941</v>
      </c>
      <c r="B581">
        <v>43.9</v>
      </c>
      <c r="C581">
        <v>-519.9</v>
      </c>
      <c r="D581">
        <v>0</v>
      </c>
    </row>
    <row r="582" spans="1:4" x14ac:dyDescent="0.3">
      <c r="A582" s="8">
        <v>42940</v>
      </c>
      <c r="B582">
        <v>52.2</v>
      </c>
      <c r="C582">
        <v>-188.2</v>
      </c>
      <c r="D582">
        <v>0</v>
      </c>
    </row>
    <row r="583" spans="1:4" x14ac:dyDescent="0.3">
      <c r="A583" s="8">
        <v>42937</v>
      </c>
      <c r="B583">
        <v>-23.9</v>
      </c>
      <c r="C583">
        <v>26.6</v>
      </c>
      <c r="D583">
        <v>0.2</v>
      </c>
    </row>
    <row r="584" spans="1:4" x14ac:dyDescent="0.3">
      <c r="A584" s="8">
        <v>42936</v>
      </c>
      <c r="B584">
        <v>-30.7</v>
      </c>
      <c r="C584">
        <v>91.1</v>
      </c>
      <c r="D584">
        <v>0</v>
      </c>
    </row>
    <row r="585" spans="1:4" x14ac:dyDescent="0.3">
      <c r="A585" s="8">
        <v>42935</v>
      </c>
      <c r="B585">
        <v>-16</v>
      </c>
      <c r="C585">
        <v>-71.900000000000006</v>
      </c>
      <c r="D585">
        <v>1.6</v>
      </c>
    </row>
    <row r="586" spans="1:4" x14ac:dyDescent="0.3">
      <c r="A586" s="8">
        <v>42934</v>
      </c>
      <c r="B586">
        <v>-5.3</v>
      </c>
      <c r="C586">
        <v>166.3</v>
      </c>
      <c r="D586">
        <v>-3.2</v>
      </c>
    </row>
    <row r="587" spans="1:4" x14ac:dyDescent="0.3">
      <c r="A587" s="8">
        <v>42933</v>
      </c>
      <c r="B587">
        <v>21.8</v>
      </c>
      <c r="C587">
        <v>-45.6</v>
      </c>
      <c r="D587">
        <v>5.2</v>
      </c>
    </row>
    <row r="588" spans="1:4" x14ac:dyDescent="0.3">
      <c r="A588" s="8">
        <v>42930</v>
      </c>
      <c r="B588">
        <v>-41.6</v>
      </c>
      <c r="C588">
        <v>200.1</v>
      </c>
      <c r="D588">
        <v>-0.2</v>
      </c>
    </row>
    <row r="589" spans="1:4" x14ac:dyDescent="0.3">
      <c r="A589" s="8">
        <v>42929</v>
      </c>
      <c r="B589">
        <v>-40.700000000000003</v>
      </c>
      <c r="C589">
        <v>-26.9</v>
      </c>
      <c r="D589">
        <v>0</v>
      </c>
    </row>
    <row r="590" spans="1:4" x14ac:dyDescent="0.3">
      <c r="A590" s="8">
        <v>42928</v>
      </c>
      <c r="B590">
        <v>-32.799999999999997</v>
      </c>
      <c r="C590">
        <v>210.7</v>
      </c>
      <c r="D590">
        <v>0</v>
      </c>
    </row>
    <row r="591" spans="1:4" x14ac:dyDescent="0.3">
      <c r="A591" s="8">
        <v>42927</v>
      </c>
      <c r="B591">
        <v>-15.1</v>
      </c>
      <c r="C591">
        <v>-304.3</v>
      </c>
      <c r="D591">
        <v>0</v>
      </c>
    </row>
    <row r="592" spans="1:4" x14ac:dyDescent="0.3">
      <c r="A592" s="8">
        <v>42926</v>
      </c>
      <c r="B592">
        <v>0.4</v>
      </c>
      <c r="C592">
        <v>-211.8</v>
      </c>
      <c r="D592">
        <v>0</v>
      </c>
    </row>
    <row r="593" spans="1:4" x14ac:dyDescent="0.3">
      <c r="A593" s="8">
        <v>42923</v>
      </c>
      <c r="B593">
        <v>-44.1</v>
      </c>
      <c r="C593">
        <v>217.4</v>
      </c>
      <c r="D593">
        <v>0</v>
      </c>
    </row>
    <row r="594" spans="1:4" x14ac:dyDescent="0.3">
      <c r="A594" s="8">
        <v>42922</v>
      </c>
      <c r="B594">
        <v>-41.5</v>
      </c>
      <c r="C594">
        <v>150.69999999999999</v>
      </c>
      <c r="D594">
        <v>0</v>
      </c>
    </row>
    <row r="595" spans="1:4" x14ac:dyDescent="0.3">
      <c r="A595" s="8">
        <v>42921</v>
      </c>
      <c r="B595">
        <v>-24.4</v>
      </c>
      <c r="C595">
        <v>137.69999999999999</v>
      </c>
      <c r="D595">
        <v>0</v>
      </c>
    </row>
    <row r="596" spans="1:4" x14ac:dyDescent="0.3">
      <c r="A596" s="8">
        <v>42920</v>
      </c>
      <c r="B596">
        <v>-12.4</v>
      </c>
      <c r="C596">
        <v>73.3</v>
      </c>
      <c r="D596">
        <v>0</v>
      </c>
    </row>
    <row r="597" spans="1:4" x14ac:dyDescent="0.3">
      <c r="A597" s="8">
        <v>42919</v>
      </c>
      <c r="B597">
        <v>13.2</v>
      </c>
      <c r="C597">
        <v>247.6</v>
      </c>
      <c r="D597">
        <v>0</v>
      </c>
    </row>
    <row r="598" spans="1:4" x14ac:dyDescent="0.3">
      <c r="A598" s="8">
        <v>42916</v>
      </c>
      <c r="B598">
        <v>-14.1</v>
      </c>
      <c r="C598">
        <v>-129.69999999999999</v>
      </c>
      <c r="D598">
        <v>0</v>
      </c>
    </row>
    <row r="599" spans="1:4" x14ac:dyDescent="0.3">
      <c r="A599" s="8">
        <v>42915</v>
      </c>
      <c r="B599">
        <v>0.1</v>
      </c>
      <c r="C599">
        <v>53</v>
      </c>
      <c r="D599">
        <v>0</v>
      </c>
    </row>
    <row r="600" spans="1:4" x14ac:dyDescent="0.3">
      <c r="A600" s="8">
        <v>42914</v>
      </c>
      <c r="B600">
        <v>15.1</v>
      </c>
      <c r="C600">
        <v>-133.19999999999999</v>
      </c>
      <c r="D600">
        <v>0</v>
      </c>
    </row>
    <row r="601" spans="1:4" x14ac:dyDescent="0.3">
      <c r="A601" s="8">
        <v>42913</v>
      </c>
      <c r="B601">
        <v>27.6</v>
      </c>
      <c r="C601">
        <v>135.5</v>
      </c>
      <c r="D601">
        <v>0</v>
      </c>
    </row>
    <row r="602" spans="1:4" x14ac:dyDescent="0.3">
      <c r="A602" s="8">
        <v>42912</v>
      </c>
      <c r="B602">
        <v>41.8</v>
      </c>
      <c r="C602">
        <v>-574.20000000000005</v>
      </c>
      <c r="D602">
        <v>0.1</v>
      </c>
    </row>
    <row r="603" spans="1:4" x14ac:dyDescent="0.3">
      <c r="A603" s="8">
        <v>42909</v>
      </c>
      <c r="B603">
        <v>-2.9</v>
      </c>
      <c r="C603">
        <v>-74.900000000000006</v>
      </c>
      <c r="D603">
        <v>0</v>
      </c>
    </row>
    <row r="604" spans="1:4" x14ac:dyDescent="0.3">
      <c r="A604" s="8">
        <v>42908</v>
      </c>
      <c r="B604">
        <v>3.1</v>
      </c>
      <c r="C604">
        <v>7.6</v>
      </c>
      <c r="D604">
        <v>0</v>
      </c>
    </row>
    <row r="605" spans="1:4" x14ac:dyDescent="0.3">
      <c r="A605" s="8">
        <v>42907</v>
      </c>
      <c r="B605">
        <v>10.4</v>
      </c>
      <c r="C605">
        <v>-28.6</v>
      </c>
      <c r="D605">
        <v>0</v>
      </c>
    </row>
    <row r="606" spans="1:4" x14ac:dyDescent="0.3">
      <c r="A606" s="8">
        <v>42906</v>
      </c>
      <c r="B606">
        <v>16.7</v>
      </c>
      <c r="C606">
        <v>249.7</v>
      </c>
      <c r="D606">
        <v>0</v>
      </c>
    </row>
    <row r="607" spans="1:4" x14ac:dyDescent="0.3">
      <c r="A607" s="8">
        <v>42905</v>
      </c>
      <c r="B607">
        <v>31.1</v>
      </c>
      <c r="C607">
        <v>30.2</v>
      </c>
      <c r="D607">
        <v>-6.5</v>
      </c>
    </row>
    <row r="608" spans="1:4" x14ac:dyDescent="0.3">
      <c r="A608" s="8">
        <v>42902</v>
      </c>
      <c r="B608">
        <v>-35.4</v>
      </c>
      <c r="C608">
        <v>68.099999999999994</v>
      </c>
      <c r="D608">
        <v>1.3</v>
      </c>
    </row>
    <row r="609" spans="1:4" x14ac:dyDescent="0.3">
      <c r="A609" s="8">
        <v>42901</v>
      </c>
      <c r="B609">
        <v>-31.6</v>
      </c>
      <c r="C609">
        <v>-120.9</v>
      </c>
      <c r="D609">
        <v>-0.1</v>
      </c>
    </row>
    <row r="610" spans="1:4" x14ac:dyDescent="0.3">
      <c r="A610" s="8">
        <v>42900</v>
      </c>
      <c r="B610">
        <v>-12.1</v>
      </c>
      <c r="C610">
        <v>-103.7</v>
      </c>
      <c r="D610">
        <v>0</v>
      </c>
    </row>
    <row r="611" spans="1:4" x14ac:dyDescent="0.3">
      <c r="A611" s="8">
        <v>42899</v>
      </c>
      <c r="B611">
        <v>19.600000000000001</v>
      </c>
      <c r="C611">
        <v>210.5</v>
      </c>
      <c r="D611">
        <v>0.1</v>
      </c>
    </row>
    <row r="612" spans="1:4" x14ac:dyDescent="0.3">
      <c r="A612" s="8">
        <v>42895</v>
      </c>
      <c r="B612">
        <v>-59.7</v>
      </c>
      <c r="C612">
        <v>209.3</v>
      </c>
      <c r="D612">
        <v>0</v>
      </c>
    </row>
    <row r="613" spans="1:4" x14ac:dyDescent="0.3">
      <c r="A613" s="8">
        <v>42894</v>
      </c>
      <c r="B613">
        <v>-57.9</v>
      </c>
      <c r="C613">
        <v>62.1</v>
      </c>
      <c r="D613">
        <v>0</v>
      </c>
    </row>
    <row r="614" spans="1:4" x14ac:dyDescent="0.3">
      <c r="A614" s="8">
        <v>42893</v>
      </c>
      <c r="B614">
        <v>-32.1</v>
      </c>
      <c r="C614">
        <v>-217.2</v>
      </c>
      <c r="D614">
        <v>0</v>
      </c>
    </row>
    <row r="615" spans="1:4" x14ac:dyDescent="0.3">
      <c r="A615" s="8">
        <v>42892</v>
      </c>
      <c r="B615">
        <v>-8.6999999999999993</v>
      </c>
      <c r="C615">
        <v>57.3</v>
      </c>
      <c r="D615">
        <v>0</v>
      </c>
    </row>
    <row r="616" spans="1:4" x14ac:dyDescent="0.3">
      <c r="A616" s="8">
        <v>42891</v>
      </c>
      <c r="B616">
        <v>8.9</v>
      </c>
      <c r="C616">
        <v>140.30000000000001</v>
      </c>
      <c r="D616">
        <v>0</v>
      </c>
    </row>
    <row r="617" spans="1:4" x14ac:dyDescent="0.3">
      <c r="A617" s="8">
        <v>42888</v>
      </c>
      <c r="B617">
        <v>-40.9</v>
      </c>
      <c r="C617">
        <v>107.4</v>
      </c>
      <c r="D617">
        <v>0</v>
      </c>
    </row>
    <row r="618" spans="1:4" x14ac:dyDescent="0.3">
      <c r="A618" s="8">
        <v>42887</v>
      </c>
      <c r="B618">
        <v>-20</v>
      </c>
      <c r="C618">
        <v>176.8</v>
      </c>
      <c r="D618">
        <v>0</v>
      </c>
    </row>
    <row r="619" spans="1:4" x14ac:dyDescent="0.3">
      <c r="A619" s="8">
        <v>42886</v>
      </c>
      <c r="B619">
        <v>20.2</v>
      </c>
      <c r="C619">
        <v>-29.7</v>
      </c>
      <c r="D619">
        <v>0</v>
      </c>
    </row>
    <row r="620" spans="1:4" x14ac:dyDescent="0.3">
      <c r="A620" s="8">
        <v>42885</v>
      </c>
      <c r="B620">
        <v>27.1</v>
      </c>
      <c r="C620">
        <v>111.5</v>
      </c>
      <c r="D620">
        <v>0</v>
      </c>
    </row>
    <row r="621" spans="1:4" x14ac:dyDescent="0.3">
      <c r="A621" s="8">
        <v>42884</v>
      </c>
      <c r="B621">
        <v>43.9</v>
      </c>
      <c r="C621">
        <v>-77.400000000000006</v>
      </c>
      <c r="D621">
        <v>0</v>
      </c>
    </row>
    <row r="622" spans="1:4" x14ac:dyDescent="0.3">
      <c r="A622" s="8">
        <v>42881</v>
      </c>
      <c r="B622">
        <v>1.1000000000000001</v>
      </c>
      <c r="C622">
        <v>-66.3</v>
      </c>
      <c r="D622">
        <v>0</v>
      </c>
    </row>
    <row r="623" spans="1:4" x14ac:dyDescent="0.3">
      <c r="A623" s="8">
        <v>42880</v>
      </c>
      <c r="B623">
        <v>6.1</v>
      </c>
      <c r="C623">
        <v>-545.1</v>
      </c>
      <c r="D623">
        <v>0</v>
      </c>
    </row>
    <row r="624" spans="1:4" x14ac:dyDescent="0.3">
      <c r="A624" s="8">
        <v>42879</v>
      </c>
      <c r="B624">
        <v>17.899999999999999</v>
      </c>
      <c r="C624">
        <v>-62.6</v>
      </c>
      <c r="D624">
        <v>0</v>
      </c>
    </row>
    <row r="625" spans="1:4" x14ac:dyDescent="0.3">
      <c r="A625" s="8">
        <v>42878</v>
      </c>
      <c r="B625">
        <v>29.5</v>
      </c>
      <c r="C625">
        <v>142.5</v>
      </c>
      <c r="D625">
        <v>0</v>
      </c>
    </row>
    <row r="626" spans="1:4" x14ac:dyDescent="0.3">
      <c r="A626" s="8">
        <v>42877</v>
      </c>
      <c r="B626">
        <v>45.2</v>
      </c>
      <c r="C626">
        <v>14.9</v>
      </c>
      <c r="D626">
        <v>0</v>
      </c>
    </row>
    <row r="627" spans="1:4" x14ac:dyDescent="0.3">
      <c r="A627" s="8">
        <v>42874</v>
      </c>
      <c r="B627">
        <v>-13.5</v>
      </c>
      <c r="C627">
        <v>-87.9</v>
      </c>
      <c r="D627">
        <v>-2.7</v>
      </c>
    </row>
    <row r="628" spans="1:4" x14ac:dyDescent="0.3">
      <c r="A628" s="8">
        <v>42873</v>
      </c>
      <c r="B628">
        <v>-7.7</v>
      </c>
      <c r="C628">
        <v>18.3</v>
      </c>
      <c r="D628">
        <v>6.4</v>
      </c>
    </row>
    <row r="629" spans="1:4" x14ac:dyDescent="0.3">
      <c r="A629" s="8">
        <v>42872</v>
      </c>
      <c r="B629">
        <v>-12.6</v>
      </c>
      <c r="C629">
        <v>-140.4</v>
      </c>
      <c r="D629">
        <v>0.1</v>
      </c>
    </row>
    <row r="630" spans="1:4" x14ac:dyDescent="0.3">
      <c r="A630" s="8">
        <v>42871</v>
      </c>
      <c r="B630">
        <v>-2</v>
      </c>
      <c r="C630">
        <v>67.400000000000006</v>
      </c>
      <c r="D630">
        <v>0</v>
      </c>
    </row>
    <row r="631" spans="1:4" x14ac:dyDescent="0.3">
      <c r="A631" s="8">
        <v>42870</v>
      </c>
      <c r="B631">
        <v>8.6</v>
      </c>
      <c r="C631">
        <v>-132.30000000000001</v>
      </c>
      <c r="D631">
        <v>0</v>
      </c>
    </row>
    <row r="632" spans="1:4" x14ac:dyDescent="0.3">
      <c r="A632" s="8">
        <v>42867</v>
      </c>
      <c r="B632">
        <v>-49.9</v>
      </c>
      <c r="C632">
        <v>-77.8</v>
      </c>
      <c r="D632">
        <v>0</v>
      </c>
    </row>
    <row r="633" spans="1:4" x14ac:dyDescent="0.3">
      <c r="A633" s="8">
        <v>42866</v>
      </c>
      <c r="B633">
        <v>-31</v>
      </c>
      <c r="C633">
        <v>153.19999999999999</v>
      </c>
      <c r="D633">
        <v>0</v>
      </c>
    </row>
    <row r="634" spans="1:4" x14ac:dyDescent="0.3">
      <c r="A634" s="8">
        <v>42865</v>
      </c>
      <c r="B634">
        <v>33.200000000000003</v>
      </c>
      <c r="C634">
        <v>-181.5</v>
      </c>
      <c r="D634">
        <v>0</v>
      </c>
    </row>
    <row r="635" spans="1:4" x14ac:dyDescent="0.3">
      <c r="A635" s="8">
        <v>42860</v>
      </c>
      <c r="B635">
        <v>-68.8</v>
      </c>
      <c r="C635">
        <v>490.5</v>
      </c>
      <c r="D635">
        <v>0</v>
      </c>
    </row>
    <row r="636" spans="1:4" x14ac:dyDescent="0.3">
      <c r="A636" s="8">
        <v>42859</v>
      </c>
      <c r="B636">
        <v>-48.7</v>
      </c>
      <c r="C636">
        <v>181.4</v>
      </c>
      <c r="D636">
        <v>0</v>
      </c>
    </row>
    <row r="637" spans="1:4" x14ac:dyDescent="0.3">
      <c r="A637" s="8">
        <v>42858</v>
      </c>
      <c r="B637">
        <v>1.6</v>
      </c>
      <c r="C637">
        <v>122.8</v>
      </c>
      <c r="D637">
        <v>0</v>
      </c>
    </row>
    <row r="638" spans="1:4" x14ac:dyDescent="0.3">
      <c r="A638" s="8">
        <v>42857</v>
      </c>
      <c r="B638">
        <v>44.9</v>
      </c>
      <c r="C638">
        <v>257.7</v>
      </c>
      <c r="D638">
        <v>0.1</v>
      </c>
    </row>
    <row r="639" spans="1:4" x14ac:dyDescent="0.3">
      <c r="A639" s="8">
        <v>42853</v>
      </c>
      <c r="B639">
        <v>-20.7</v>
      </c>
      <c r="C639">
        <v>-253.8</v>
      </c>
      <c r="D639">
        <v>0</v>
      </c>
    </row>
    <row r="640" spans="1:4" x14ac:dyDescent="0.3">
      <c r="A640" s="8">
        <v>42852</v>
      </c>
      <c r="B640">
        <v>-15.2</v>
      </c>
      <c r="C640">
        <v>-51.7</v>
      </c>
      <c r="D640">
        <v>0</v>
      </c>
    </row>
    <row r="641" spans="1:4" x14ac:dyDescent="0.3">
      <c r="A641" s="8">
        <v>42851</v>
      </c>
      <c r="B641">
        <v>10.1</v>
      </c>
      <c r="C641">
        <v>109.6</v>
      </c>
      <c r="D641">
        <v>0</v>
      </c>
    </row>
    <row r="642" spans="1:4" x14ac:dyDescent="0.3">
      <c r="A642" s="8">
        <v>42850</v>
      </c>
      <c r="B642">
        <v>18.5</v>
      </c>
      <c r="C642">
        <v>-546.79999999999995</v>
      </c>
      <c r="D642">
        <v>-0.3</v>
      </c>
    </row>
    <row r="643" spans="1:4" x14ac:dyDescent="0.3">
      <c r="A643" s="8">
        <v>42849</v>
      </c>
      <c r="B643">
        <v>34.4</v>
      </c>
      <c r="C643">
        <v>-118.5</v>
      </c>
      <c r="D643">
        <v>0.1</v>
      </c>
    </row>
    <row r="644" spans="1:4" x14ac:dyDescent="0.3">
      <c r="A644" s="8">
        <v>42846</v>
      </c>
      <c r="B644">
        <v>-13.7</v>
      </c>
      <c r="C644">
        <v>39.4</v>
      </c>
      <c r="D644">
        <v>0</v>
      </c>
    </row>
    <row r="645" spans="1:4" x14ac:dyDescent="0.3">
      <c r="A645" s="8">
        <v>42845</v>
      </c>
      <c r="B645">
        <v>-8.3000000000000007</v>
      </c>
      <c r="C645">
        <v>56.9</v>
      </c>
      <c r="D645">
        <v>0.7</v>
      </c>
    </row>
    <row r="646" spans="1:4" x14ac:dyDescent="0.3">
      <c r="A646" s="8">
        <v>42844</v>
      </c>
      <c r="B646">
        <v>1.4</v>
      </c>
      <c r="C646">
        <v>-55.5</v>
      </c>
      <c r="D646">
        <v>0</v>
      </c>
    </row>
    <row r="647" spans="1:4" x14ac:dyDescent="0.3">
      <c r="A647" s="8">
        <v>42843</v>
      </c>
      <c r="B647">
        <v>11</v>
      </c>
      <c r="C647">
        <v>212.4</v>
      </c>
      <c r="D647">
        <v>-1.6</v>
      </c>
    </row>
    <row r="648" spans="1:4" x14ac:dyDescent="0.3">
      <c r="A648" s="8">
        <v>42842</v>
      </c>
      <c r="B648">
        <v>19.5</v>
      </c>
      <c r="C648">
        <v>-56.6</v>
      </c>
      <c r="D648">
        <v>3.7</v>
      </c>
    </row>
    <row r="649" spans="1:4" x14ac:dyDescent="0.3">
      <c r="A649" s="8">
        <v>42839</v>
      </c>
      <c r="B649">
        <v>-55.4</v>
      </c>
      <c r="C649">
        <v>41.1</v>
      </c>
      <c r="D649">
        <v>0</v>
      </c>
    </row>
    <row r="650" spans="1:4" x14ac:dyDescent="0.3">
      <c r="A650" s="8">
        <v>42838</v>
      </c>
      <c r="B650">
        <v>-44.6</v>
      </c>
      <c r="C650">
        <v>-141.9</v>
      </c>
      <c r="D650">
        <v>0.1</v>
      </c>
    </row>
    <row r="651" spans="1:4" x14ac:dyDescent="0.3">
      <c r="A651" s="8">
        <v>42837</v>
      </c>
      <c r="B651">
        <v>-37.299999999999997</v>
      </c>
      <c r="C651">
        <v>171.6</v>
      </c>
      <c r="D651">
        <v>-0.1</v>
      </c>
    </row>
    <row r="652" spans="1:4" x14ac:dyDescent="0.3">
      <c r="A652" s="8">
        <v>42836</v>
      </c>
      <c r="B652">
        <v>-20.8</v>
      </c>
      <c r="C652">
        <v>-116.1</v>
      </c>
      <c r="D652">
        <v>0</v>
      </c>
    </row>
    <row r="653" spans="1:4" x14ac:dyDescent="0.3">
      <c r="A653" s="8">
        <v>42835</v>
      </c>
      <c r="B653">
        <v>2.7</v>
      </c>
      <c r="C653">
        <v>35.4</v>
      </c>
      <c r="D653">
        <v>0</v>
      </c>
    </row>
    <row r="654" spans="1:4" x14ac:dyDescent="0.3">
      <c r="A654" s="8">
        <v>42832</v>
      </c>
      <c r="B654">
        <v>-55.8</v>
      </c>
      <c r="C654">
        <v>75.400000000000006</v>
      </c>
      <c r="D654">
        <v>0</v>
      </c>
    </row>
    <row r="655" spans="1:4" x14ac:dyDescent="0.3">
      <c r="A655" s="8">
        <v>42831</v>
      </c>
      <c r="B655">
        <v>-43.1</v>
      </c>
      <c r="C655">
        <v>50.1</v>
      </c>
      <c r="D655">
        <v>0</v>
      </c>
    </row>
    <row r="656" spans="1:4" x14ac:dyDescent="0.3">
      <c r="A656" s="8">
        <v>42830</v>
      </c>
      <c r="B656">
        <v>-25.3</v>
      </c>
      <c r="C656">
        <v>136.80000000000001</v>
      </c>
      <c r="D656">
        <v>0</v>
      </c>
    </row>
    <row r="657" spans="1:4" x14ac:dyDescent="0.3">
      <c r="A657" s="8">
        <v>42829</v>
      </c>
      <c r="B657">
        <v>-0.6</v>
      </c>
      <c r="C657">
        <v>65.900000000000006</v>
      </c>
      <c r="D657">
        <v>0</v>
      </c>
    </row>
    <row r="658" spans="1:4" x14ac:dyDescent="0.3">
      <c r="A658" s="8">
        <v>42828</v>
      </c>
      <c r="B658">
        <v>20.5</v>
      </c>
      <c r="C658">
        <v>256.2</v>
      </c>
      <c r="D658">
        <v>0</v>
      </c>
    </row>
    <row r="659" spans="1:4" x14ac:dyDescent="0.3">
      <c r="A659" s="8">
        <v>42825</v>
      </c>
      <c r="B659">
        <v>-5.0999999999999996</v>
      </c>
      <c r="C659">
        <v>-101.8</v>
      </c>
      <c r="D659">
        <v>0</v>
      </c>
    </row>
    <row r="660" spans="1:4" x14ac:dyDescent="0.3">
      <c r="A660" s="8">
        <v>42824</v>
      </c>
      <c r="B660">
        <v>12.3</v>
      </c>
      <c r="C660">
        <v>177.9</v>
      </c>
      <c r="D660">
        <v>0</v>
      </c>
    </row>
    <row r="661" spans="1:4" x14ac:dyDescent="0.3">
      <c r="A661" s="8">
        <v>42823</v>
      </c>
      <c r="B661">
        <v>22.1</v>
      </c>
      <c r="C661">
        <v>21.3</v>
      </c>
      <c r="D661">
        <v>0</v>
      </c>
    </row>
    <row r="662" spans="1:4" x14ac:dyDescent="0.3">
      <c r="A662" s="8">
        <v>42822</v>
      </c>
      <c r="B662">
        <v>30.9</v>
      </c>
      <c r="C662">
        <v>-233.8</v>
      </c>
      <c r="D662">
        <v>0</v>
      </c>
    </row>
    <row r="663" spans="1:4" x14ac:dyDescent="0.3">
      <c r="A663" s="8">
        <v>42821</v>
      </c>
      <c r="B663">
        <v>49.5</v>
      </c>
      <c r="C663">
        <v>-367.3</v>
      </c>
      <c r="D663">
        <v>0</v>
      </c>
    </row>
    <row r="664" spans="1:4" x14ac:dyDescent="0.3">
      <c r="A664" s="8">
        <v>42818</v>
      </c>
      <c r="B664">
        <v>7.2</v>
      </c>
      <c r="C664">
        <v>-57.1</v>
      </c>
      <c r="D664">
        <v>0</v>
      </c>
    </row>
    <row r="665" spans="1:4" x14ac:dyDescent="0.3">
      <c r="A665" s="8">
        <v>42817</v>
      </c>
      <c r="B665">
        <v>14.7</v>
      </c>
      <c r="C665">
        <v>-29.1</v>
      </c>
      <c r="D665">
        <v>0</v>
      </c>
    </row>
    <row r="666" spans="1:4" x14ac:dyDescent="0.3">
      <c r="A666" s="8">
        <v>42816</v>
      </c>
      <c r="B666">
        <v>25.5</v>
      </c>
      <c r="C666">
        <v>-291.2</v>
      </c>
      <c r="D666">
        <v>0</v>
      </c>
    </row>
    <row r="667" spans="1:4" x14ac:dyDescent="0.3">
      <c r="A667" s="8">
        <v>42815</v>
      </c>
      <c r="B667">
        <v>35.1</v>
      </c>
      <c r="C667">
        <v>181.6</v>
      </c>
      <c r="D667">
        <v>0</v>
      </c>
    </row>
    <row r="668" spans="1:4" x14ac:dyDescent="0.3">
      <c r="A668" s="8">
        <v>42814</v>
      </c>
      <c r="B668">
        <v>44</v>
      </c>
      <c r="C668">
        <v>-98.2</v>
      </c>
      <c r="D668">
        <v>0</v>
      </c>
    </row>
    <row r="669" spans="1:4" x14ac:dyDescent="0.3">
      <c r="A669" s="8">
        <v>42811</v>
      </c>
      <c r="B669">
        <v>-20.2</v>
      </c>
      <c r="C669">
        <v>108.1</v>
      </c>
      <c r="D669">
        <v>-4.8</v>
      </c>
    </row>
    <row r="670" spans="1:4" x14ac:dyDescent="0.3">
      <c r="A670" s="8">
        <v>42810</v>
      </c>
      <c r="B670">
        <v>-23.8</v>
      </c>
      <c r="C670">
        <v>49.4</v>
      </c>
      <c r="D670">
        <v>9.9</v>
      </c>
    </row>
    <row r="671" spans="1:4" x14ac:dyDescent="0.3">
      <c r="A671" s="8">
        <v>42809</v>
      </c>
      <c r="B671">
        <v>-20</v>
      </c>
      <c r="C671">
        <v>60.6</v>
      </c>
      <c r="D671">
        <v>0.8</v>
      </c>
    </row>
    <row r="672" spans="1:4" x14ac:dyDescent="0.3">
      <c r="A672" s="8">
        <v>42808</v>
      </c>
      <c r="B672">
        <v>-12.1</v>
      </c>
      <c r="C672">
        <v>-195.2</v>
      </c>
      <c r="D672">
        <v>0</v>
      </c>
    </row>
    <row r="673" spans="1:4" x14ac:dyDescent="0.3">
      <c r="A673" s="8">
        <v>42807</v>
      </c>
      <c r="B673">
        <v>13.6</v>
      </c>
      <c r="C673">
        <v>-34.299999999999997</v>
      </c>
      <c r="D673">
        <v>0</v>
      </c>
    </row>
    <row r="674" spans="1:4" x14ac:dyDescent="0.3">
      <c r="A674" s="8">
        <v>42804</v>
      </c>
      <c r="B674">
        <v>-32.5</v>
      </c>
      <c r="C674">
        <v>176.2</v>
      </c>
      <c r="D674">
        <v>0.3</v>
      </c>
    </row>
    <row r="675" spans="1:4" x14ac:dyDescent="0.3">
      <c r="A675" s="8">
        <v>42803</v>
      </c>
      <c r="B675">
        <v>-8.5</v>
      </c>
      <c r="C675">
        <v>-8.6999999999999993</v>
      </c>
      <c r="D675">
        <v>0</v>
      </c>
    </row>
    <row r="676" spans="1:4" x14ac:dyDescent="0.3">
      <c r="A676" s="8">
        <v>42801</v>
      </c>
      <c r="B676">
        <v>-34.299999999999997</v>
      </c>
      <c r="C676">
        <v>-11.4</v>
      </c>
      <c r="D676">
        <v>0</v>
      </c>
    </row>
    <row r="677" spans="1:4" x14ac:dyDescent="0.3">
      <c r="A677" s="8">
        <v>42800</v>
      </c>
      <c r="B677">
        <v>-4.2</v>
      </c>
      <c r="C677">
        <v>-57.5</v>
      </c>
      <c r="D677">
        <v>0</v>
      </c>
    </row>
    <row r="678" spans="1:4" x14ac:dyDescent="0.3">
      <c r="A678" s="8">
        <v>42797</v>
      </c>
      <c r="B678">
        <v>-48</v>
      </c>
      <c r="C678">
        <v>430.6</v>
      </c>
      <c r="D678">
        <v>0</v>
      </c>
    </row>
    <row r="679" spans="1:4" x14ac:dyDescent="0.3">
      <c r="A679" s="8">
        <v>42796</v>
      </c>
      <c r="B679">
        <v>-26.2</v>
      </c>
      <c r="C679">
        <v>84.4</v>
      </c>
      <c r="D679">
        <v>0</v>
      </c>
    </row>
    <row r="680" spans="1:4" x14ac:dyDescent="0.3">
      <c r="A680" s="8">
        <v>42795</v>
      </c>
      <c r="B680">
        <v>10.7</v>
      </c>
      <c r="C680">
        <v>287.3</v>
      </c>
      <c r="D680">
        <v>0</v>
      </c>
    </row>
    <row r="681" spans="1:4" x14ac:dyDescent="0.3">
      <c r="A681" s="8">
        <v>42794</v>
      </c>
      <c r="B681">
        <v>43.7</v>
      </c>
      <c r="C681">
        <v>-386.7</v>
      </c>
      <c r="D681">
        <v>0</v>
      </c>
    </row>
    <row r="682" spans="1:4" x14ac:dyDescent="0.3">
      <c r="A682" s="8">
        <v>42793</v>
      </c>
      <c r="B682">
        <v>92.3</v>
      </c>
      <c r="C682">
        <v>-565.79999999999995</v>
      </c>
      <c r="D682">
        <v>0</v>
      </c>
    </row>
    <row r="683" spans="1:4" x14ac:dyDescent="0.3">
      <c r="A683" s="8">
        <v>42788</v>
      </c>
      <c r="B683">
        <v>-9.3000000000000007</v>
      </c>
      <c r="C683">
        <v>-11.3</v>
      </c>
      <c r="D683">
        <v>0.1</v>
      </c>
    </row>
    <row r="684" spans="1:4" x14ac:dyDescent="0.3">
      <c r="A684" s="8">
        <v>42787</v>
      </c>
      <c r="B684">
        <v>9.1999999999999993</v>
      </c>
      <c r="C684">
        <v>23.3</v>
      </c>
      <c r="D684">
        <v>0</v>
      </c>
    </row>
    <row r="685" spans="1:4" x14ac:dyDescent="0.3">
      <c r="A685" s="8">
        <v>42786</v>
      </c>
      <c r="B685">
        <v>27.3</v>
      </c>
      <c r="C685">
        <v>67.7</v>
      </c>
      <c r="D685">
        <v>0</v>
      </c>
    </row>
    <row r="686" spans="1:4" x14ac:dyDescent="0.3">
      <c r="A686" s="8">
        <v>42783</v>
      </c>
      <c r="B686">
        <v>-35.1</v>
      </c>
      <c r="C686">
        <v>61.8</v>
      </c>
      <c r="D686">
        <v>-0.1</v>
      </c>
    </row>
    <row r="687" spans="1:4" x14ac:dyDescent="0.3">
      <c r="A687" s="8">
        <v>42782</v>
      </c>
      <c r="B687">
        <v>-39.65</v>
      </c>
      <c r="C687">
        <v>172.25</v>
      </c>
      <c r="D687">
        <v>-23.19</v>
      </c>
    </row>
    <row r="688" spans="1:4" x14ac:dyDescent="0.3">
      <c r="A688" s="8">
        <v>42781</v>
      </c>
      <c r="B688">
        <v>-25</v>
      </c>
      <c r="C688">
        <v>75.5</v>
      </c>
      <c r="D688">
        <v>-13</v>
      </c>
    </row>
    <row r="689" spans="1:4" x14ac:dyDescent="0.3">
      <c r="A689" s="8">
        <v>42780</v>
      </c>
      <c r="B689">
        <v>-17</v>
      </c>
      <c r="C689">
        <v>-10.4</v>
      </c>
      <c r="D689">
        <v>-0.1</v>
      </c>
    </row>
    <row r="690" spans="1:4" x14ac:dyDescent="0.3">
      <c r="A690" s="8">
        <v>42779</v>
      </c>
      <c r="B690">
        <v>0.8</v>
      </c>
      <c r="C690">
        <v>68.099999999999994</v>
      </c>
      <c r="D690">
        <v>0</v>
      </c>
    </row>
    <row r="691" spans="1:4" x14ac:dyDescent="0.3">
      <c r="A691" s="8">
        <v>42776</v>
      </c>
      <c r="B691">
        <v>-47.54</v>
      </c>
      <c r="C691">
        <v>105.05</v>
      </c>
      <c r="D691">
        <v>0.11</v>
      </c>
    </row>
    <row r="692" spans="1:4" x14ac:dyDescent="0.3">
      <c r="A692" s="8">
        <v>42775</v>
      </c>
      <c r="B692">
        <v>-29.8</v>
      </c>
      <c r="C692">
        <v>74.2</v>
      </c>
      <c r="D692">
        <v>0.1</v>
      </c>
    </row>
    <row r="693" spans="1:4" x14ac:dyDescent="0.3">
      <c r="A693" s="8">
        <v>42774</v>
      </c>
      <c r="B693">
        <v>-10.7</v>
      </c>
      <c r="C693">
        <v>138.4</v>
      </c>
      <c r="D693">
        <v>0</v>
      </c>
    </row>
    <row r="694" spans="1:4" x14ac:dyDescent="0.3">
      <c r="A694" s="8">
        <v>42773</v>
      </c>
      <c r="B694">
        <v>-2.8</v>
      </c>
      <c r="C694">
        <v>-86</v>
      </c>
      <c r="D694">
        <v>0</v>
      </c>
    </row>
    <row r="695" spans="1:4" x14ac:dyDescent="0.3">
      <c r="A695" s="8">
        <v>42772</v>
      </c>
      <c r="B695">
        <v>20.64</v>
      </c>
      <c r="C695">
        <v>121.29</v>
      </c>
      <c r="D695">
        <v>0.87</v>
      </c>
    </row>
    <row r="696" spans="1:4" x14ac:dyDescent="0.3">
      <c r="A696" s="8">
        <v>42769</v>
      </c>
      <c r="B696">
        <v>-32.1</v>
      </c>
      <c r="C696">
        <v>245.7</v>
      </c>
      <c r="D696">
        <v>0</v>
      </c>
    </row>
    <row r="697" spans="1:4" x14ac:dyDescent="0.3">
      <c r="A697" s="8">
        <v>42768</v>
      </c>
      <c r="B697">
        <v>-20.100000000000001</v>
      </c>
      <c r="C697">
        <v>55.1</v>
      </c>
      <c r="D697">
        <v>0</v>
      </c>
    </row>
    <row r="698" spans="1:4" x14ac:dyDescent="0.3">
      <c r="A698" s="8">
        <v>42767</v>
      </c>
      <c r="B698">
        <v>14</v>
      </c>
      <c r="C698">
        <v>332.8</v>
      </c>
      <c r="D698">
        <v>0</v>
      </c>
    </row>
    <row r="699" spans="1:4" x14ac:dyDescent="0.3">
      <c r="A699" s="8">
        <v>42766</v>
      </c>
      <c r="B699">
        <v>29.1</v>
      </c>
      <c r="C699">
        <v>-172.8</v>
      </c>
      <c r="D699">
        <v>0</v>
      </c>
    </row>
    <row r="700" spans="1:4" x14ac:dyDescent="0.3">
      <c r="A700" s="8">
        <v>42765</v>
      </c>
      <c r="B700">
        <v>48</v>
      </c>
      <c r="C700">
        <v>-9.1</v>
      </c>
      <c r="D700">
        <v>0</v>
      </c>
    </row>
    <row r="701" spans="1:4" x14ac:dyDescent="0.3">
      <c r="A701" s="8">
        <v>42762</v>
      </c>
      <c r="B701">
        <v>-1.2</v>
      </c>
      <c r="C701">
        <v>-44</v>
      </c>
      <c r="D701">
        <v>0</v>
      </c>
    </row>
    <row r="702" spans="1:4" x14ac:dyDescent="0.3">
      <c r="A702" s="8">
        <v>42761</v>
      </c>
      <c r="B702">
        <v>12.8</v>
      </c>
      <c r="C702">
        <v>203.5</v>
      </c>
      <c r="D702">
        <v>0</v>
      </c>
    </row>
    <row r="703" spans="1:4" x14ac:dyDescent="0.3">
      <c r="A703" s="8">
        <v>42760</v>
      </c>
      <c r="B703">
        <v>28.4</v>
      </c>
      <c r="C703">
        <v>-780.4</v>
      </c>
      <c r="D703">
        <v>0</v>
      </c>
    </row>
    <row r="704" spans="1:4" x14ac:dyDescent="0.3">
      <c r="A704" s="8">
        <v>42759</v>
      </c>
      <c r="B704">
        <v>39.5</v>
      </c>
      <c r="C704">
        <v>-161.4</v>
      </c>
      <c r="D704">
        <v>-3.8</v>
      </c>
    </row>
    <row r="705" spans="1:4" x14ac:dyDescent="0.3">
      <c r="A705" s="8">
        <v>42758</v>
      </c>
      <c r="B705">
        <v>50.5</v>
      </c>
      <c r="C705">
        <v>-228.2</v>
      </c>
      <c r="D705">
        <v>7.1</v>
      </c>
    </row>
    <row r="706" spans="1:4" x14ac:dyDescent="0.3">
      <c r="A706" s="8">
        <v>42755</v>
      </c>
      <c r="B706">
        <v>-2.9</v>
      </c>
      <c r="C706">
        <v>119.5</v>
      </c>
      <c r="D706">
        <v>0.3</v>
      </c>
    </row>
    <row r="707" spans="1:4" x14ac:dyDescent="0.3">
      <c r="A707" s="8">
        <v>42754</v>
      </c>
      <c r="B707">
        <v>-8.1999999999999993</v>
      </c>
      <c r="C707">
        <v>101.1</v>
      </c>
      <c r="D707">
        <v>0</v>
      </c>
    </row>
    <row r="708" spans="1:4" x14ac:dyDescent="0.3">
      <c r="A708" s="8">
        <v>42753</v>
      </c>
      <c r="B708">
        <v>-3.1</v>
      </c>
      <c r="C708">
        <v>12.5</v>
      </c>
      <c r="D708">
        <v>0</v>
      </c>
    </row>
    <row r="709" spans="1:4" x14ac:dyDescent="0.3">
      <c r="A709" s="8">
        <v>42752</v>
      </c>
      <c r="B709">
        <v>-2.2999999999999998</v>
      </c>
      <c r="C709">
        <v>47.8</v>
      </c>
      <c r="D709">
        <v>0</v>
      </c>
    </row>
    <row r="710" spans="1:4" x14ac:dyDescent="0.3">
      <c r="A710" s="8">
        <v>42751</v>
      </c>
      <c r="B710">
        <v>16.100000000000001</v>
      </c>
      <c r="C710">
        <v>-83.9</v>
      </c>
      <c r="D710">
        <v>0</v>
      </c>
    </row>
    <row r="711" spans="1:4" x14ac:dyDescent="0.3">
      <c r="A711" s="8">
        <v>42748</v>
      </c>
      <c r="B711">
        <v>-44</v>
      </c>
      <c r="C711">
        <v>193.6</v>
      </c>
      <c r="D711">
        <v>0</v>
      </c>
    </row>
    <row r="712" spans="1:4" x14ac:dyDescent="0.3">
      <c r="A712" s="8">
        <v>42747</v>
      </c>
      <c r="B712">
        <v>-32.700000000000003</v>
      </c>
      <c r="C712">
        <v>20.7</v>
      </c>
      <c r="D712">
        <v>0</v>
      </c>
    </row>
    <row r="713" spans="1:4" x14ac:dyDescent="0.3">
      <c r="A713" s="8">
        <v>42746</v>
      </c>
      <c r="B713">
        <v>14.2</v>
      </c>
      <c r="C713">
        <v>50</v>
      </c>
      <c r="D713">
        <v>0</v>
      </c>
    </row>
    <row r="714" spans="1:4" x14ac:dyDescent="0.3">
      <c r="A714" s="8">
        <v>42745</v>
      </c>
      <c r="B714">
        <v>33</v>
      </c>
      <c r="C714">
        <v>599.70000000000005</v>
      </c>
      <c r="D714">
        <v>0</v>
      </c>
    </row>
    <row r="715" spans="1:4" x14ac:dyDescent="0.3">
      <c r="A715" s="8">
        <v>42744</v>
      </c>
      <c r="B715">
        <v>271.33999999999997</v>
      </c>
      <c r="C715">
        <v>-140.41999999999999</v>
      </c>
      <c r="D715">
        <v>0.01</v>
      </c>
    </row>
    <row r="716" spans="1:4" x14ac:dyDescent="0.3">
      <c r="A716" s="8">
        <v>42734</v>
      </c>
      <c r="B716">
        <v>-28.9</v>
      </c>
      <c r="C716">
        <v>391.3</v>
      </c>
      <c r="D716">
        <v>0.3</v>
      </c>
    </row>
    <row r="717" spans="1:4" x14ac:dyDescent="0.3">
      <c r="A717" s="8">
        <v>42733</v>
      </c>
      <c r="B717">
        <v>-89</v>
      </c>
      <c r="C717">
        <v>-168.7</v>
      </c>
      <c r="D717">
        <v>0</v>
      </c>
    </row>
    <row r="718" spans="1:4" x14ac:dyDescent="0.3">
      <c r="A718" s="8">
        <v>42732</v>
      </c>
      <c r="B718">
        <v>-51.7</v>
      </c>
      <c r="C718">
        <v>166.9</v>
      </c>
      <c r="D718">
        <v>0</v>
      </c>
    </row>
    <row r="719" spans="1:4" x14ac:dyDescent="0.3">
      <c r="A719" s="8">
        <v>42731</v>
      </c>
      <c r="B719">
        <v>-26.6</v>
      </c>
      <c r="C719">
        <v>75.900000000000006</v>
      </c>
      <c r="D719">
        <v>0.1</v>
      </c>
    </row>
    <row r="720" spans="1:4" x14ac:dyDescent="0.3">
      <c r="A720" s="8">
        <v>42730</v>
      </c>
      <c r="B720">
        <v>3.2</v>
      </c>
      <c r="C720">
        <v>-377.2</v>
      </c>
      <c r="D720">
        <v>0</v>
      </c>
    </row>
    <row r="721" spans="1:4" x14ac:dyDescent="0.3">
      <c r="A721" s="8">
        <v>42727</v>
      </c>
      <c r="B721">
        <v>-64.099999999999994</v>
      </c>
      <c r="C721">
        <v>-81.900000000000006</v>
      </c>
      <c r="D721">
        <v>0.3</v>
      </c>
    </row>
    <row r="722" spans="1:4" x14ac:dyDescent="0.3">
      <c r="A722" s="8">
        <v>42726</v>
      </c>
      <c r="B722">
        <v>-22.1</v>
      </c>
      <c r="C722">
        <v>-2.4</v>
      </c>
      <c r="D722">
        <v>-0.1</v>
      </c>
    </row>
    <row r="723" spans="1:4" x14ac:dyDescent="0.3">
      <c r="A723" s="8">
        <v>42725</v>
      </c>
      <c r="B723">
        <v>-1.6</v>
      </c>
      <c r="C723">
        <v>36</v>
      </c>
      <c r="D723">
        <v>0</v>
      </c>
    </row>
    <row r="724" spans="1:4" x14ac:dyDescent="0.3">
      <c r="A724" s="8">
        <v>42724</v>
      </c>
      <c r="B724">
        <v>12.1</v>
      </c>
      <c r="C724">
        <v>147.69999999999999</v>
      </c>
      <c r="D724">
        <v>0</v>
      </c>
    </row>
    <row r="725" spans="1:4" x14ac:dyDescent="0.3">
      <c r="A725" s="8">
        <v>42723</v>
      </c>
      <c r="B725">
        <v>15.4</v>
      </c>
      <c r="C725">
        <v>45.2</v>
      </c>
      <c r="D725">
        <v>-0.2</v>
      </c>
    </row>
    <row r="726" spans="1:4" x14ac:dyDescent="0.3">
      <c r="A726" s="8">
        <v>42720</v>
      </c>
      <c r="B726">
        <v>-54</v>
      </c>
      <c r="C726">
        <v>-555.1</v>
      </c>
      <c r="D726">
        <v>-3.5</v>
      </c>
    </row>
    <row r="727" spans="1:4" x14ac:dyDescent="0.3">
      <c r="A727" s="8">
        <v>42719</v>
      </c>
      <c r="B727">
        <v>-49.7</v>
      </c>
      <c r="C727">
        <v>154.30000000000001</v>
      </c>
      <c r="D727">
        <v>-3.3</v>
      </c>
    </row>
    <row r="728" spans="1:4" x14ac:dyDescent="0.3">
      <c r="A728" s="8">
        <v>42718</v>
      </c>
      <c r="B728">
        <v>-30.9</v>
      </c>
      <c r="C728">
        <v>282.7</v>
      </c>
      <c r="D728">
        <v>-0.5</v>
      </c>
    </row>
    <row r="729" spans="1:4" x14ac:dyDescent="0.3">
      <c r="A729" s="8">
        <v>42717</v>
      </c>
      <c r="B729">
        <v>-20.5</v>
      </c>
      <c r="C729">
        <v>92.4</v>
      </c>
      <c r="D729">
        <v>0</v>
      </c>
    </row>
    <row r="730" spans="1:4" x14ac:dyDescent="0.3">
      <c r="A730" s="8">
        <v>42716</v>
      </c>
      <c r="B730">
        <v>-2.8</v>
      </c>
      <c r="C730">
        <v>110.6</v>
      </c>
      <c r="D730">
        <v>0</v>
      </c>
    </row>
    <row r="731" spans="1:4" x14ac:dyDescent="0.3">
      <c r="A731" s="8">
        <v>42713</v>
      </c>
      <c r="B731">
        <v>-60.7</v>
      </c>
      <c r="C731">
        <v>63.5</v>
      </c>
      <c r="D731">
        <v>0</v>
      </c>
    </row>
    <row r="732" spans="1:4" x14ac:dyDescent="0.3">
      <c r="A732" s="8">
        <v>42712</v>
      </c>
      <c r="B732">
        <v>-59</v>
      </c>
      <c r="C732">
        <v>42.4</v>
      </c>
      <c r="D732">
        <v>0</v>
      </c>
    </row>
    <row r="733" spans="1:4" x14ac:dyDescent="0.3">
      <c r="A733" s="8">
        <v>42711</v>
      </c>
      <c r="B733">
        <v>-33.6</v>
      </c>
      <c r="C733">
        <v>-432.6</v>
      </c>
      <c r="D733">
        <v>0.2</v>
      </c>
    </row>
    <row r="734" spans="1:4" x14ac:dyDescent="0.3">
      <c r="A734" s="8">
        <v>42710</v>
      </c>
      <c r="B734">
        <v>-13.3</v>
      </c>
      <c r="C734">
        <v>61.6</v>
      </c>
      <c r="D734">
        <v>0.2</v>
      </c>
    </row>
    <row r="735" spans="1:4" x14ac:dyDescent="0.3">
      <c r="A735" s="8">
        <v>42709</v>
      </c>
      <c r="B735">
        <v>12.7</v>
      </c>
      <c r="C735">
        <v>269</v>
      </c>
      <c r="D735">
        <v>0</v>
      </c>
    </row>
    <row r="736" spans="1:4" x14ac:dyDescent="0.3">
      <c r="A736" s="8">
        <v>42706</v>
      </c>
      <c r="B736">
        <v>-43</v>
      </c>
      <c r="C736">
        <v>106.1</v>
      </c>
      <c r="D736">
        <v>0</v>
      </c>
    </row>
    <row r="737" spans="1:4" x14ac:dyDescent="0.3">
      <c r="A737" s="8">
        <v>42705</v>
      </c>
      <c r="B737">
        <v>-13.8</v>
      </c>
      <c r="C737">
        <v>316.60000000000002</v>
      </c>
      <c r="D737">
        <v>0</v>
      </c>
    </row>
    <row r="738" spans="1:4" x14ac:dyDescent="0.3">
      <c r="A738" s="8">
        <v>42704</v>
      </c>
      <c r="B738">
        <v>17.3</v>
      </c>
      <c r="C738">
        <v>-281.39999999999998</v>
      </c>
      <c r="D738">
        <v>0.6</v>
      </c>
    </row>
    <row r="739" spans="1:4" x14ac:dyDescent="0.3">
      <c r="A739" s="8">
        <v>42703</v>
      </c>
      <c r="B739">
        <v>30.3</v>
      </c>
      <c r="C739">
        <v>83.4</v>
      </c>
      <c r="D739">
        <v>0</v>
      </c>
    </row>
    <row r="740" spans="1:4" x14ac:dyDescent="0.3">
      <c r="A740" s="8">
        <v>42702</v>
      </c>
      <c r="B740">
        <v>55.2</v>
      </c>
      <c r="C740">
        <v>-23.4</v>
      </c>
      <c r="D740">
        <v>-0.2</v>
      </c>
    </row>
    <row r="741" spans="1:4" x14ac:dyDescent="0.3">
      <c r="A741" s="8">
        <v>42699</v>
      </c>
      <c r="B741">
        <v>5.4</v>
      </c>
      <c r="C741">
        <v>-502.8</v>
      </c>
      <c r="D741">
        <v>0</v>
      </c>
    </row>
    <row r="742" spans="1:4" x14ac:dyDescent="0.3">
      <c r="A742" s="8">
        <v>42698</v>
      </c>
      <c r="B742">
        <v>15.8</v>
      </c>
      <c r="C742">
        <v>-152.4</v>
      </c>
      <c r="D742">
        <v>0</v>
      </c>
    </row>
    <row r="743" spans="1:4" x14ac:dyDescent="0.3">
      <c r="A743" s="8">
        <v>42697</v>
      </c>
      <c r="B743">
        <v>26.7</v>
      </c>
      <c r="C743">
        <v>-15.8</v>
      </c>
      <c r="D743">
        <v>0</v>
      </c>
    </row>
    <row r="744" spans="1:4" x14ac:dyDescent="0.3">
      <c r="A744" s="8">
        <v>42696</v>
      </c>
      <c r="B744">
        <v>37.200000000000003</v>
      </c>
      <c r="C744">
        <v>-43.4</v>
      </c>
      <c r="D744">
        <v>0</v>
      </c>
    </row>
    <row r="745" spans="1:4" x14ac:dyDescent="0.3">
      <c r="A745" s="8">
        <v>42695</v>
      </c>
      <c r="B745">
        <v>51.9</v>
      </c>
      <c r="C745">
        <v>-25.8</v>
      </c>
      <c r="D745">
        <v>0</v>
      </c>
    </row>
    <row r="746" spans="1:4" x14ac:dyDescent="0.3">
      <c r="A746" s="8">
        <v>42692</v>
      </c>
      <c r="B746">
        <v>-21.6</v>
      </c>
      <c r="C746">
        <v>130.1</v>
      </c>
      <c r="D746">
        <v>0</v>
      </c>
    </row>
    <row r="747" spans="1:4" x14ac:dyDescent="0.3">
      <c r="A747" s="8">
        <v>42691</v>
      </c>
      <c r="B747">
        <v>-27.2</v>
      </c>
      <c r="C747">
        <v>48.5</v>
      </c>
      <c r="D747">
        <v>-3.7</v>
      </c>
    </row>
    <row r="748" spans="1:4" x14ac:dyDescent="0.3">
      <c r="A748" s="8">
        <v>42690</v>
      </c>
      <c r="B748">
        <v>-15.1</v>
      </c>
      <c r="C748">
        <v>-86.8</v>
      </c>
      <c r="D748">
        <v>5.6</v>
      </c>
    </row>
    <row r="749" spans="1:4" x14ac:dyDescent="0.3">
      <c r="A749" s="8">
        <v>42689</v>
      </c>
      <c r="B749">
        <v>-10.8</v>
      </c>
      <c r="C749">
        <v>-94.2</v>
      </c>
      <c r="D749">
        <v>-0.1</v>
      </c>
    </row>
    <row r="750" spans="1:4" x14ac:dyDescent="0.3">
      <c r="A750" s="8">
        <v>42688</v>
      </c>
      <c r="B750">
        <v>2.8</v>
      </c>
      <c r="C750">
        <v>-4.4000000000000004</v>
      </c>
      <c r="D750">
        <v>0</v>
      </c>
    </row>
    <row r="751" spans="1:4" x14ac:dyDescent="0.3">
      <c r="A751" s="8">
        <v>42685</v>
      </c>
      <c r="B751">
        <v>-42.3</v>
      </c>
      <c r="C751">
        <v>108.6</v>
      </c>
      <c r="D751">
        <v>0</v>
      </c>
    </row>
    <row r="752" spans="1:4" x14ac:dyDescent="0.3">
      <c r="A752" s="8">
        <v>42684</v>
      </c>
      <c r="B752">
        <v>-33.200000000000003</v>
      </c>
      <c r="C752">
        <v>37.700000000000003</v>
      </c>
      <c r="D752">
        <v>0</v>
      </c>
    </row>
    <row r="753" spans="1:4" x14ac:dyDescent="0.3">
      <c r="A753" s="8">
        <v>42683</v>
      </c>
      <c r="B753">
        <v>-12.4</v>
      </c>
      <c r="C753">
        <v>-37.200000000000003</v>
      </c>
      <c r="D753">
        <v>0</v>
      </c>
    </row>
    <row r="754" spans="1:4" x14ac:dyDescent="0.3">
      <c r="A754" s="8">
        <v>42682</v>
      </c>
      <c r="B754">
        <v>7.4</v>
      </c>
      <c r="C754">
        <v>132</v>
      </c>
      <c r="D754">
        <v>0</v>
      </c>
    </row>
    <row r="755" spans="1:4" x14ac:dyDescent="0.3">
      <c r="A755" s="8">
        <v>42681</v>
      </c>
      <c r="B755">
        <v>40.1</v>
      </c>
      <c r="C755">
        <v>-34.9</v>
      </c>
      <c r="D755">
        <v>0</v>
      </c>
    </row>
    <row r="756" spans="1:4" x14ac:dyDescent="0.3">
      <c r="A756" s="8">
        <v>42677</v>
      </c>
      <c r="B756">
        <v>-47.4</v>
      </c>
      <c r="C756">
        <v>151.9</v>
      </c>
      <c r="D756">
        <v>0</v>
      </c>
    </row>
    <row r="757" spans="1:4" x14ac:dyDescent="0.3">
      <c r="A757" s="8">
        <v>42676</v>
      </c>
      <c r="B757">
        <v>-36.4</v>
      </c>
      <c r="C757">
        <v>-58.4</v>
      </c>
      <c r="D757">
        <v>0</v>
      </c>
    </row>
    <row r="758" spans="1:4" x14ac:dyDescent="0.3">
      <c r="A758" s="8">
        <v>42675</v>
      </c>
      <c r="B758">
        <v>6.4</v>
      </c>
      <c r="C758">
        <v>453.2</v>
      </c>
      <c r="D758">
        <v>0.1</v>
      </c>
    </row>
    <row r="759" spans="1:4" x14ac:dyDescent="0.3">
      <c r="A759" s="8">
        <v>42674</v>
      </c>
      <c r="B759">
        <v>49.3</v>
      </c>
      <c r="C759">
        <v>-109.1</v>
      </c>
      <c r="D759">
        <v>0</v>
      </c>
    </row>
    <row r="760" spans="1:4" x14ac:dyDescent="0.3">
      <c r="A760" s="8">
        <v>42671</v>
      </c>
      <c r="B760">
        <v>6.2</v>
      </c>
      <c r="C760">
        <v>-123.8</v>
      </c>
      <c r="D760">
        <v>0.1</v>
      </c>
    </row>
    <row r="761" spans="1:4" x14ac:dyDescent="0.3">
      <c r="A761" s="8">
        <v>42670</v>
      </c>
      <c r="B761">
        <v>13.5</v>
      </c>
      <c r="C761">
        <v>-42.7</v>
      </c>
      <c r="D761">
        <v>0</v>
      </c>
    </row>
    <row r="762" spans="1:4" x14ac:dyDescent="0.3">
      <c r="A762" s="8">
        <v>42669</v>
      </c>
      <c r="B762">
        <v>29.5</v>
      </c>
      <c r="C762">
        <v>175.7</v>
      </c>
      <c r="D762">
        <v>0</v>
      </c>
    </row>
    <row r="763" spans="1:4" x14ac:dyDescent="0.3">
      <c r="A763" s="8">
        <v>42668</v>
      </c>
      <c r="B763">
        <v>41.2</v>
      </c>
      <c r="C763">
        <v>-520.6</v>
      </c>
      <c r="D763">
        <v>0</v>
      </c>
    </row>
    <row r="764" spans="1:4" x14ac:dyDescent="0.3">
      <c r="A764" s="8">
        <v>42667</v>
      </c>
      <c r="B764">
        <v>61.9</v>
      </c>
      <c r="C764">
        <v>-209.4</v>
      </c>
      <c r="D764">
        <v>0</v>
      </c>
    </row>
    <row r="765" spans="1:4" x14ac:dyDescent="0.3">
      <c r="A765" s="8">
        <v>42664</v>
      </c>
      <c r="B765">
        <v>6.4</v>
      </c>
      <c r="C765">
        <v>236.3</v>
      </c>
      <c r="D765">
        <v>0</v>
      </c>
    </row>
    <row r="766" spans="1:4" x14ac:dyDescent="0.3">
      <c r="A766" s="8">
        <v>42663</v>
      </c>
      <c r="B766">
        <v>6.4</v>
      </c>
      <c r="C766">
        <v>14.2</v>
      </c>
      <c r="D766">
        <v>0</v>
      </c>
    </row>
    <row r="767" spans="1:4" x14ac:dyDescent="0.3">
      <c r="A767" s="8">
        <v>42662</v>
      </c>
      <c r="B767">
        <v>9.3000000000000007</v>
      </c>
      <c r="C767">
        <v>-107.7</v>
      </c>
      <c r="D767">
        <v>-0.1</v>
      </c>
    </row>
    <row r="768" spans="1:4" x14ac:dyDescent="0.3">
      <c r="A768" s="8">
        <v>42661</v>
      </c>
      <c r="B768">
        <v>13</v>
      </c>
      <c r="C768">
        <v>58.3</v>
      </c>
      <c r="D768">
        <v>-1.5</v>
      </c>
    </row>
    <row r="769" spans="1:4" x14ac:dyDescent="0.3">
      <c r="A769" s="8">
        <v>42660</v>
      </c>
      <c r="B769">
        <v>26</v>
      </c>
      <c r="C769">
        <v>-40.799999999999997</v>
      </c>
      <c r="D769">
        <v>1.5</v>
      </c>
    </row>
    <row r="770" spans="1:4" x14ac:dyDescent="0.3">
      <c r="A770" s="8">
        <v>42657</v>
      </c>
      <c r="B770">
        <v>-29.4</v>
      </c>
      <c r="C770">
        <v>337.4</v>
      </c>
      <c r="D770">
        <v>-0.3</v>
      </c>
    </row>
    <row r="771" spans="1:4" x14ac:dyDescent="0.3">
      <c r="A771" s="8">
        <v>42656</v>
      </c>
      <c r="B771">
        <v>-39.299999999999997</v>
      </c>
      <c r="C771">
        <v>-4.5</v>
      </c>
      <c r="D771">
        <v>0</v>
      </c>
    </row>
    <row r="772" spans="1:4" x14ac:dyDescent="0.3">
      <c r="A772" s="8">
        <v>42655</v>
      </c>
      <c r="B772">
        <v>-21.6</v>
      </c>
      <c r="C772">
        <v>-447.9</v>
      </c>
      <c r="D772">
        <v>0.1</v>
      </c>
    </row>
    <row r="773" spans="1:4" x14ac:dyDescent="0.3">
      <c r="A773" s="8">
        <v>42654</v>
      </c>
      <c r="B773">
        <v>-4.9000000000000004</v>
      </c>
      <c r="C773">
        <v>87.7</v>
      </c>
      <c r="D773">
        <v>0</v>
      </c>
    </row>
    <row r="774" spans="1:4" x14ac:dyDescent="0.3">
      <c r="A774" s="8">
        <v>42653</v>
      </c>
      <c r="B774">
        <v>9.4</v>
      </c>
      <c r="C774">
        <v>-4.9000000000000004</v>
      </c>
      <c r="D774">
        <v>0</v>
      </c>
    </row>
    <row r="775" spans="1:4" x14ac:dyDescent="0.3">
      <c r="A775" s="8">
        <v>42650</v>
      </c>
      <c r="B775">
        <v>-44.2</v>
      </c>
      <c r="C775">
        <v>245.1</v>
      </c>
      <c r="D775">
        <v>0.3</v>
      </c>
    </row>
    <row r="776" spans="1:4" x14ac:dyDescent="0.3">
      <c r="A776" s="8">
        <v>42649</v>
      </c>
      <c r="B776">
        <v>-29.6</v>
      </c>
      <c r="C776">
        <v>41.5</v>
      </c>
      <c r="D776">
        <v>1</v>
      </c>
    </row>
    <row r="777" spans="1:4" x14ac:dyDescent="0.3">
      <c r="A777" s="8">
        <v>42648</v>
      </c>
      <c r="B777">
        <v>-10.4</v>
      </c>
      <c r="C777">
        <v>38.5</v>
      </c>
      <c r="D777">
        <v>0</v>
      </c>
    </row>
    <row r="778" spans="1:4" x14ac:dyDescent="0.3">
      <c r="A778" s="8">
        <v>42647</v>
      </c>
      <c r="B778">
        <v>-3.3</v>
      </c>
      <c r="C778">
        <v>77.3</v>
      </c>
      <c r="D778">
        <v>0</v>
      </c>
    </row>
    <row r="779" spans="1:4" x14ac:dyDescent="0.3">
      <c r="A779" s="8">
        <v>42646</v>
      </c>
      <c r="B779">
        <v>20.3</v>
      </c>
      <c r="C779">
        <v>-26.6</v>
      </c>
      <c r="D779">
        <v>0</v>
      </c>
    </row>
    <row r="780" spans="1:4" x14ac:dyDescent="0.3">
      <c r="A780" s="8">
        <v>42643</v>
      </c>
      <c r="B780">
        <v>-16.2</v>
      </c>
      <c r="C780">
        <v>31.8</v>
      </c>
      <c r="D780">
        <v>0.2</v>
      </c>
    </row>
    <row r="781" spans="1:4" x14ac:dyDescent="0.3">
      <c r="A781" s="8">
        <v>42642</v>
      </c>
      <c r="B781">
        <v>3.1</v>
      </c>
      <c r="C781">
        <v>164.9</v>
      </c>
      <c r="D781">
        <v>0.1</v>
      </c>
    </row>
    <row r="782" spans="1:4" x14ac:dyDescent="0.3">
      <c r="A782" s="8">
        <v>42641</v>
      </c>
      <c r="B782">
        <v>26.9</v>
      </c>
      <c r="C782">
        <v>251.1</v>
      </c>
      <c r="D782">
        <v>0</v>
      </c>
    </row>
    <row r="783" spans="1:4" x14ac:dyDescent="0.3">
      <c r="A783" s="8">
        <v>42640</v>
      </c>
      <c r="B783">
        <v>36.799999999999997</v>
      </c>
      <c r="C783">
        <v>49.6</v>
      </c>
      <c r="D783">
        <v>0</v>
      </c>
    </row>
    <row r="784" spans="1:4" x14ac:dyDescent="0.3">
      <c r="A784" s="8">
        <v>42639</v>
      </c>
      <c r="B784">
        <v>61.4</v>
      </c>
      <c r="C784">
        <v>-453.6</v>
      </c>
      <c r="D784">
        <v>0</v>
      </c>
    </row>
    <row r="785" spans="1:4" x14ac:dyDescent="0.3">
      <c r="A785" s="8">
        <v>42636</v>
      </c>
      <c r="B785">
        <v>5.7</v>
      </c>
      <c r="C785">
        <v>-141.30000000000001</v>
      </c>
      <c r="D785">
        <v>0</v>
      </c>
    </row>
    <row r="786" spans="1:4" x14ac:dyDescent="0.3">
      <c r="A786" s="8">
        <v>42635</v>
      </c>
      <c r="B786">
        <v>11.5</v>
      </c>
      <c r="C786">
        <v>-19.8</v>
      </c>
      <c r="D786">
        <v>0</v>
      </c>
    </row>
    <row r="787" spans="1:4" x14ac:dyDescent="0.3">
      <c r="A787" s="8">
        <v>42634</v>
      </c>
      <c r="B787">
        <v>21.1</v>
      </c>
      <c r="C787">
        <v>77.5</v>
      </c>
      <c r="D787">
        <v>0</v>
      </c>
    </row>
    <row r="788" spans="1:4" x14ac:dyDescent="0.3">
      <c r="A788" s="8">
        <v>42633</v>
      </c>
      <c r="B788">
        <v>20.2</v>
      </c>
      <c r="C788">
        <v>39.700000000000003</v>
      </c>
      <c r="D788">
        <v>0</v>
      </c>
    </row>
    <row r="789" spans="1:4" x14ac:dyDescent="0.3">
      <c r="A789" s="8">
        <v>42632</v>
      </c>
      <c r="B789">
        <v>35</v>
      </c>
      <c r="C789">
        <v>115.2</v>
      </c>
      <c r="D789">
        <v>-0.1</v>
      </c>
    </row>
    <row r="790" spans="1:4" x14ac:dyDescent="0.3">
      <c r="A790" s="8">
        <v>42629</v>
      </c>
      <c r="B790">
        <v>-34</v>
      </c>
      <c r="C790">
        <v>21</v>
      </c>
      <c r="D790">
        <v>-43.9</v>
      </c>
    </row>
    <row r="791" spans="1:4" x14ac:dyDescent="0.3">
      <c r="A791" s="8">
        <v>42628</v>
      </c>
      <c r="B791">
        <v>-34.200000000000003</v>
      </c>
      <c r="C791">
        <v>-9.3000000000000007</v>
      </c>
      <c r="D791">
        <v>-20.399999999999999</v>
      </c>
    </row>
    <row r="792" spans="1:4" x14ac:dyDescent="0.3">
      <c r="A792" s="8">
        <v>42627</v>
      </c>
      <c r="B792">
        <v>-11.8</v>
      </c>
      <c r="C792">
        <v>-25.4</v>
      </c>
      <c r="D792">
        <v>-1.3</v>
      </c>
    </row>
    <row r="793" spans="1:4" x14ac:dyDescent="0.3">
      <c r="A793" s="8">
        <v>42626</v>
      </c>
      <c r="B793">
        <v>-2.9</v>
      </c>
      <c r="C793">
        <v>-19.7</v>
      </c>
      <c r="D793">
        <v>0</v>
      </c>
    </row>
    <row r="794" spans="1:4" x14ac:dyDescent="0.3">
      <c r="A794" s="8">
        <v>42625</v>
      </c>
      <c r="B794">
        <v>21.8</v>
      </c>
      <c r="C794">
        <v>25.6</v>
      </c>
      <c r="D794">
        <v>0</v>
      </c>
    </row>
    <row r="795" spans="1:4" x14ac:dyDescent="0.3">
      <c r="A795" s="8">
        <v>42622</v>
      </c>
      <c r="B795">
        <v>-35.9</v>
      </c>
      <c r="C795">
        <v>50</v>
      </c>
      <c r="D795">
        <v>0</v>
      </c>
    </row>
    <row r="796" spans="1:4" x14ac:dyDescent="0.3">
      <c r="A796" s="8">
        <v>42621</v>
      </c>
      <c r="B796">
        <v>-41.4</v>
      </c>
      <c r="C796">
        <v>39.1</v>
      </c>
      <c r="D796">
        <v>0.2</v>
      </c>
    </row>
    <row r="797" spans="1:4" x14ac:dyDescent="0.3">
      <c r="A797" s="8">
        <v>42620</v>
      </c>
      <c r="B797">
        <v>-14.4</v>
      </c>
      <c r="C797">
        <v>-211.7</v>
      </c>
      <c r="D797">
        <v>0</v>
      </c>
    </row>
    <row r="798" spans="1:4" x14ac:dyDescent="0.3">
      <c r="A798" s="8">
        <v>42619</v>
      </c>
      <c r="B798">
        <v>-4.3</v>
      </c>
      <c r="C798">
        <v>148.6</v>
      </c>
      <c r="D798">
        <v>0</v>
      </c>
    </row>
    <row r="799" spans="1:4" x14ac:dyDescent="0.3">
      <c r="A799" s="8">
        <v>42618</v>
      </c>
      <c r="B799">
        <v>26.3</v>
      </c>
      <c r="C799">
        <v>17.2</v>
      </c>
      <c r="D799">
        <v>0</v>
      </c>
    </row>
    <row r="800" spans="1:4" x14ac:dyDescent="0.3">
      <c r="A800" s="8">
        <v>42615</v>
      </c>
      <c r="B800">
        <v>-39.1</v>
      </c>
      <c r="C800">
        <v>222.4</v>
      </c>
      <c r="D800">
        <v>0</v>
      </c>
    </row>
    <row r="801" spans="1:4" x14ac:dyDescent="0.3">
      <c r="A801" s="8">
        <v>42614</v>
      </c>
      <c r="B801">
        <v>-10.199999999999999</v>
      </c>
      <c r="C801">
        <v>174.8</v>
      </c>
      <c r="D801">
        <v>0.1</v>
      </c>
    </row>
    <row r="802" spans="1:4" x14ac:dyDescent="0.3">
      <c r="A802" s="8">
        <v>42613</v>
      </c>
      <c r="B802">
        <v>14.2</v>
      </c>
      <c r="C802">
        <v>-79.3</v>
      </c>
      <c r="D802">
        <v>0</v>
      </c>
    </row>
    <row r="803" spans="1:4" x14ac:dyDescent="0.3">
      <c r="A803" s="8">
        <v>42612</v>
      </c>
      <c r="B803">
        <v>28</v>
      </c>
      <c r="C803">
        <v>-5.9</v>
      </c>
      <c r="D803">
        <v>0.2</v>
      </c>
    </row>
    <row r="804" spans="1:4" x14ac:dyDescent="0.3">
      <c r="A804" s="8">
        <v>42611</v>
      </c>
      <c r="B804">
        <v>52.8</v>
      </c>
      <c r="C804">
        <v>-62.8</v>
      </c>
      <c r="D804">
        <v>0.1</v>
      </c>
    </row>
    <row r="805" spans="1:4" x14ac:dyDescent="0.3">
      <c r="A805" s="8">
        <v>42608</v>
      </c>
      <c r="B805">
        <v>-5.4</v>
      </c>
      <c r="C805">
        <v>131.80000000000001</v>
      </c>
      <c r="D805">
        <v>0.2</v>
      </c>
    </row>
    <row r="806" spans="1:4" x14ac:dyDescent="0.3">
      <c r="A806" s="8">
        <v>42607</v>
      </c>
      <c r="B806">
        <v>5.3</v>
      </c>
      <c r="C806">
        <v>-395.7</v>
      </c>
      <c r="D806">
        <v>0</v>
      </c>
    </row>
    <row r="807" spans="1:4" x14ac:dyDescent="0.3">
      <c r="A807" s="8">
        <v>42606</v>
      </c>
      <c r="B807">
        <v>26.1</v>
      </c>
      <c r="C807">
        <v>-209.4</v>
      </c>
      <c r="D807">
        <v>0</v>
      </c>
    </row>
    <row r="808" spans="1:4" x14ac:dyDescent="0.3">
      <c r="A808" s="8">
        <v>42605</v>
      </c>
      <c r="B808">
        <v>38.1</v>
      </c>
      <c r="C808">
        <v>12.3</v>
      </c>
      <c r="D808">
        <v>0</v>
      </c>
    </row>
    <row r="809" spans="1:4" x14ac:dyDescent="0.3">
      <c r="A809" s="8">
        <v>42604</v>
      </c>
      <c r="B809">
        <v>56.6</v>
      </c>
      <c r="C809">
        <v>-28.6</v>
      </c>
      <c r="D809">
        <v>0</v>
      </c>
    </row>
    <row r="810" spans="1:4" x14ac:dyDescent="0.3">
      <c r="A810" s="8">
        <v>42601</v>
      </c>
      <c r="B810">
        <v>-5.9</v>
      </c>
      <c r="C810">
        <v>172.5</v>
      </c>
      <c r="D810">
        <v>0</v>
      </c>
    </row>
    <row r="811" spans="1:4" x14ac:dyDescent="0.3">
      <c r="A811" s="8">
        <v>42600</v>
      </c>
      <c r="B811">
        <v>-19.399999999999999</v>
      </c>
      <c r="C811">
        <v>32.4</v>
      </c>
      <c r="D811">
        <v>0</v>
      </c>
    </row>
    <row r="812" spans="1:4" x14ac:dyDescent="0.3">
      <c r="A812" s="8">
        <v>42599</v>
      </c>
      <c r="B812">
        <v>-6.1</v>
      </c>
      <c r="C812">
        <v>44.5</v>
      </c>
      <c r="D812">
        <v>0.1</v>
      </c>
    </row>
    <row r="813" spans="1:4" x14ac:dyDescent="0.3">
      <c r="A813" s="8">
        <v>42598</v>
      </c>
      <c r="B813">
        <v>6.8</v>
      </c>
      <c r="C813">
        <v>114.6</v>
      </c>
      <c r="D813">
        <v>-15.6</v>
      </c>
    </row>
    <row r="814" spans="1:4" x14ac:dyDescent="0.3">
      <c r="A814" s="8">
        <v>42597</v>
      </c>
      <c r="B814">
        <v>21.5</v>
      </c>
      <c r="C814">
        <v>-79</v>
      </c>
      <c r="D814">
        <v>-7</v>
      </c>
    </row>
    <row r="815" spans="1:4" x14ac:dyDescent="0.3">
      <c r="A815" s="8">
        <v>42594</v>
      </c>
      <c r="B815">
        <v>-51.8</v>
      </c>
      <c r="C815">
        <v>15.8</v>
      </c>
      <c r="D815">
        <v>-0.7</v>
      </c>
    </row>
    <row r="816" spans="1:4" x14ac:dyDescent="0.3">
      <c r="A816" s="8">
        <v>42593</v>
      </c>
      <c r="B816">
        <v>-43.2</v>
      </c>
      <c r="C816">
        <v>32.4</v>
      </c>
      <c r="D816">
        <v>0</v>
      </c>
    </row>
    <row r="817" spans="1:4" x14ac:dyDescent="0.3">
      <c r="A817" s="8">
        <v>42592</v>
      </c>
      <c r="B817">
        <v>-23.2</v>
      </c>
      <c r="C817">
        <v>-63.5</v>
      </c>
      <c r="D817">
        <v>0</v>
      </c>
    </row>
    <row r="818" spans="1:4" x14ac:dyDescent="0.3">
      <c r="A818" s="8">
        <v>42591</v>
      </c>
      <c r="B818">
        <v>-6.7</v>
      </c>
      <c r="C818">
        <v>43.7</v>
      </c>
      <c r="D818">
        <v>0</v>
      </c>
    </row>
    <row r="819" spans="1:4" x14ac:dyDescent="0.3">
      <c r="A819" s="8">
        <v>42590</v>
      </c>
      <c r="B819">
        <v>18.7</v>
      </c>
      <c r="C819">
        <v>54.4</v>
      </c>
      <c r="D819">
        <v>0.1</v>
      </c>
    </row>
    <row r="820" spans="1:4" x14ac:dyDescent="0.3">
      <c r="A820" s="8">
        <v>42587</v>
      </c>
      <c r="B820">
        <v>-50.5</v>
      </c>
      <c r="C820">
        <v>32.9</v>
      </c>
      <c r="D820">
        <v>0</v>
      </c>
    </row>
    <row r="821" spans="1:4" x14ac:dyDescent="0.3">
      <c r="A821" s="8">
        <v>42586</v>
      </c>
      <c r="B821">
        <v>-39.6</v>
      </c>
      <c r="C821">
        <v>114.7</v>
      </c>
      <c r="D821">
        <v>0</v>
      </c>
    </row>
    <row r="822" spans="1:4" x14ac:dyDescent="0.3">
      <c r="A822" s="8">
        <v>42585</v>
      </c>
      <c r="B822">
        <v>-15.1</v>
      </c>
      <c r="C822">
        <v>174.3</v>
      </c>
      <c r="D822">
        <v>0</v>
      </c>
    </row>
    <row r="823" spans="1:4" x14ac:dyDescent="0.3">
      <c r="A823" s="8">
        <v>42584</v>
      </c>
      <c r="B823">
        <v>4.2</v>
      </c>
      <c r="C823">
        <v>288.39999999999998</v>
      </c>
      <c r="D823">
        <v>0</v>
      </c>
    </row>
    <row r="824" spans="1:4" x14ac:dyDescent="0.3">
      <c r="A824" s="8">
        <v>42583</v>
      </c>
      <c r="B824">
        <v>44.2</v>
      </c>
      <c r="C824">
        <v>193.3</v>
      </c>
      <c r="D824">
        <v>0</v>
      </c>
    </row>
    <row r="825" spans="1:4" x14ac:dyDescent="0.3">
      <c r="A825" s="8">
        <v>42580</v>
      </c>
      <c r="B825">
        <v>-3.9</v>
      </c>
      <c r="C825">
        <v>-68.400000000000006</v>
      </c>
      <c r="D825">
        <v>0</v>
      </c>
    </row>
    <row r="826" spans="1:4" x14ac:dyDescent="0.3">
      <c r="A826" s="8">
        <v>42579</v>
      </c>
      <c r="B826">
        <v>6.6</v>
      </c>
      <c r="C826">
        <v>-50.9</v>
      </c>
      <c r="D826">
        <v>0</v>
      </c>
    </row>
    <row r="827" spans="1:4" x14ac:dyDescent="0.3">
      <c r="A827" s="8">
        <v>42578</v>
      </c>
      <c r="B827">
        <v>17.8</v>
      </c>
      <c r="C827">
        <v>-88.7</v>
      </c>
      <c r="D827">
        <v>0</v>
      </c>
    </row>
    <row r="828" spans="1:4" x14ac:dyDescent="0.3">
      <c r="A828" s="8">
        <v>42577</v>
      </c>
      <c r="B828">
        <v>29.8</v>
      </c>
      <c r="C828">
        <v>60.7</v>
      </c>
      <c r="D828">
        <v>0</v>
      </c>
    </row>
    <row r="829" spans="1:4" x14ac:dyDescent="0.3">
      <c r="A829" s="8">
        <v>42576</v>
      </c>
      <c r="B829">
        <v>54.3</v>
      </c>
      <c r="C829">
        <v>-419.2</v>
      </c>
      <c r="D829">
        <v>0</v>
      </c>
    </row>
    <row r="830" spans="1:4" x14ac:dyDescent="0.3">
      <c r="A830" s="8">
        <v>42573</v>
      </c>
      <c r="B830">
        <v>-4.7</v>
      </c>
      <c r="C830">
        <v>-56.8</v>
      </c>
      <c r="D830">
        <v>0</v>
      </c>
    </row>
    <row r="831" spans="1:4" x14ac:dyDescent="0.3">
      <c r="A831" s="8">
        <v>42572</v>
      </c>
      <c r="B831">
        <v>4.2</v>
      </c>
      <c r="C831">
        <v>-6.1</v>
      </c>
      <c r="D831">
        <v>0.6</v>
      </c>
    </row>
    <row r="832" spans="1:4" x14ac:dyDescent="0.3">
      <c r="A832" s="8">
        <v>42571</v>
      </c>
      <c r="B832">
        <v>10.1</v>
      </c>
      <c r="C832">
        <v>-23.5</v>
      </c>
      <c r="D832">
        <v>0</v>
      </c>
    </row>
    <row r="833" spans="1:4" x14ac:dyDescent="0.3">
      <c r="A833" s="8">
        <v>42570</v>
      </c>
      <c r="B833">
        <v>25.9</v>
      </c>
      <c r="C833">
        <v>48</v>
      </c>
      <c r="D833">
        <v>0</v>
      </c>
    </row>
    <row r="834" spans="1:4" x14ac:dyDescent="0.3">
      <c r="A834" s="8">
        <v>42569</v>
      </c>
      <c r="B834">
        <v>34.799999999999997</v>
      </c>
      <c r="C834">
        <v>-52.1</v>
      </c>
      <c r="D834">
        <v>-1.6</v>
      </c>
    </row>
    <row r="835" spans="1:4" x14ac:dyDescent="0.3">
      <c r="A835" s="8">
        <v>42566</v>
      </c>
      <c r="B835">
        <v>-33.200000000000003</v>
      </c>
      <c r="C835">
        <v>-47.2</v>
      </c>
      <c r="D835">
        <v>1</v>
      </c>
    </row>
    <row r="836" spans="1:4" x14ac:dyDescent="0.3">
      <c r="A836" s="8">
        <v>42565</v>
      </c>
      <c r="B836">
        <v>-38.4</v>
      </c>
      <c r="C836">
        <v>-91.7</v>
      </c>
      <c r="D836">
        <v>-0.7</v>
      </c>
    </row>
    <row r="837" spans="1:4" x14ac:dyDescent="0.3">
      <c r="A837" s="8">
        <v>42564</v>
      </c>
      <c r="B837">
        <v>-23.5</v>
      </c>
      <c r="C837">
        <v>-55.4</v>
      </c>
      <c r="D837">
        <v>0.1</v>
      </c>
    </row>
    <row r="838" spans="1:4" x14ac:dyDescent="0.3">
      <c r="A838" s="8">
        <v>42563</v>
      </c>
      <c r="B838">
        <v>-4.8</v>
      </c>
      <c r="C838">
        <v>6.7</v>
      </c>
      <c r="D838">
        <v>0</v>
      </c>
    </row>
    <row r="839" spans="1:4" x14ac:dyDescent="0.3">
      <c r="A839" s="8">
        <v>42562</v>
      </c>
      <c r="B839">
        <v>10.3</v>
      </c>
      <c r="C839">
        <v>63.5</v>
      </c>
      <c r="D839">
        <v>0</v>
      </c>
    </row>
    <row r="840" spans="1:4" x14ac:dyDescent="0.3">
      <c r="A840" s="8">
        <v>42559</v>
      </c>
      <c r="B840">
        <v>-58.4</v>
      </c>
      <c r="C840">
        <v>36.299999999999997</v>
      </c>
      <c r="D840">
        <v>0</v>
      </c>
    </row>
    <row r="841" spans="1:4" x14ac:dyDescent="0.3">
      <c r="A841" s="8">
        <v>42558</v>
      </c>
      <c r="B841">
        <v>-44.2</v>
      </c>
      <c r="C841">
        <v>53.2</v>
      </c>
      <c r="D841">
        <v>0</v>
      </c>
    </row>
    <row r="842" spans="1:4" x14ac:dyDescent="0.3">
      <c r="A842" s="8">
        <v>42557</v>
      </c>
      <c r="B842">
        <v>-25.1</v>
      </c>
      <c r="C842">
        <v>-5.6</v>
      </c>
      <c r="D842">
        <v>0</v>
      </c>
    </row>
    <row r="843" spans="1:4" x14ac:dyDescent="0.3">
      <c r="A843" s="8">
        <v>42556</v>
      </c>
      <c r="B843">
        <v>-5.6</v>
      </c>
      <c r="C843">
        <v>58</v>
      </c>
      <c r="D843">
        <v>0</v>
      </c>
    </row>
    <row r="844" spans="1:4" x14ac:dyDescent="0.3">
      <c r="A844" s="8">
        <v>42555</v>
      </c>
      <c r="B844">
        <v>22.3</v>
      </c>
      <c r="C844">
        <v>35.9</v>
      </c>
      <c r="D844">
        <v>0</v>
      </c>
    </row>
    <row r="845" spans="1:4" x14ac:dyDescent="0.3">
      <c r="A845" s="8">
        <v>42552</v>
      </c>
      <c r="B845">
        <v>-37.200000000000003</v>
      </c>
      <c r="C845">
        <v>346.9</v>
      </c>
      <c r="D845">
        <v>0</v>
      </c>
    </row>
    <row r="846" spans="1:4" x14ac:dyDescent="0.3">
      <c r="A846" s="8">
        <v>42551</v>
      </c>
      <c r="B846">
        <v>-6</v>
      </c>
      <c r="C846">
        <v>-56.7</v>
      </c>
      <c r="D846">
        <v>0</v>
      </c>
    </row>
    <row r="847" spans="1:4" x14ac:dyDescent="0.3">
      <c r="A847" s="8">
        <v>42550</v>
      </c>
      <c r="B847">
        <v>12.2</v>
      </c>
      <c r="C847">
        <v>216.6</v>
      </c>
      <c r="D847">
        <v>0.1</v>
      </c>
    </row>
    <row r="848" spans="1:4" x14ac:dyDescent="0.3">
      <c r="A848" s="8">
        <v>42549</v>
      </c>
      <c r="B848">
        <v>30</v>
      </c>
      <c r="C848">
        <v>-39.9</v>
      </c>
      <c r="D848">
        <v>0</v>
      </c>
    </row>
    <row r="849" spans="1:4" x14ac:dyDescent="0.3">
      <c r="A849" s="8">
        <v>42548</v>
      </c>
      <c r="B849">
        <v>54.5</v>
      </c>
      <c r="C849">
        <v>-450.4</v>
      </c>
      <c r="D849">
        <v>0</v>
      </c>
    </row>
    <row r="850" spans="1:4" x14ac:dyDescent="0.3">
      <c r="A850" s="8">
        <v>42545</v>
      </c>
      <c r="B850">
        <v>-4.5999999999999996</v>
      </c>
      <c r="C850">
        <v>-109.7</v>
      </c>
      <c r="D850">
        <v>0</v>
      </c>
    </row>
    <row r="851" spans="1:4" x14ac:dyDescent="0.3">
      <c r="A851" s="8">
        <v>42544</v>
      </c>
      <c r="B851">
        <v>6.3</v>
      </c>
      <c r="C851">
        <v>18.399999999999999</v>
      </c>
      <c r="D851">
        <v>-0.1</v>
      </c>
    </row>
    <row r="852" spans="1:4" x14ac:dyDescent="0.3">
      <c r="A852" s="8">
        <v>42543</v>
      </c>
      <c r="B852">
        <v>19.399999999999999</v>
      </c>
      <c r="C852">
        <v>6.7</v>
      </c>
      <c r="D852">
        <v>0.1</v>
      </c>
    </row>
    <row r="853" spans="1:4" x14ac:dyDescent="0.3">
      <c r="A853" s="8">
        <v>42542</v>
      </c>
      <c r="B853">
        <v>31.5</v>
      </c>
      <c r="C853">
        <v>18.7</v>
      </c>
      <c r="D853">
        <v>0</v>
      </c>
    </row>
    <row r="854" spans="1:4" x14ac:dyDescent="0.3">
      <c r="A854" s="8">
        <v>42541</v>
      </c>
      <c r="B854">
        <v>39.700000000000003</v>
      </c>
      <c r="C854">
        <v>44</v>
      </c>
      <c r="D854">
        <v>0</v>
      </c>
    </row>
    <row r="855" spans="1:4" x14ac:dyDescent="0.3">
      <c r="A855" s="8">
        <v>42538</v>
      </c>
      <c r="B855">
        <v>-42.9</v>
      </c>
      <c r="C855">
        <v>106.8</v>
      </c>
      <c r="D855">
        <v>-1.7</v>
      </c>
    </row>
    <row r="856" spans="1:4" x14ac:dyDescent="0.3">
      <c r="A856" s="8">
        <v>42537</v>
      </c>
      <c r="B856">
        <v>-29.3</v>
      </c>
      <c r="C856">
        <v>28.1</v>
      </c>
      <c r="D856">
        <v>4.2</v>
      </c>
    </row>
    <row r="857" spans="1:4" x14ac:dyDescent="0.3">
      <c r="A857" s="8">
        <v>42536</v>
      </c>
      <c r="B857">
        <v>-1.2</v>
      </c>
      <c r="C857">
        <v>-63.8</v>
      </c>
      <c r="D857">
        <v>0.2</v>
      </c>
    </row>
    <row r="858" spans="1:4" x14ac:dyDescent="0.3">
      <c r="A858" s="8">
        <v>42535</v>
      </c>
      <c r="B858">
        <v>37.9</v>
      </c>
      <c r="C858">
        <v>-46.5</v>
      </c>
      <c r="D858">
        <v>0.1</v>
      </c>
    </row>
    <row r="859" spans="1:4" x14ac:dyDescent="0.3">
      <c r="A859" s="8">
        <v>42531</v>
      </c>
      <c r="B859">
        <v>-66.400000000000006</v>
      </c>
      <c r="C859">
        <v>8.6999999999999993</v>
      </c>
      <c r="D859">
        <v>0</v>
      </c>
    </row>
    <row r="860" spans="1:4" x14ac:dyDescent="0.3">
      <c r="A860" s="8">
        <v>42530</v>
      </c>
      <c r="B860">
        <v>-65.099999999999994</v>
      </c>
      <c r="C860">
        <v>13.9</v>
      </c>
      <c r="D860">
        <v>0</v>
      </c>
    </row>
    <row r="861" spans="1:4" x14ac:dyDescent="0.3">
      <c r="A861" s="8">
        <v>42529</v>
      </c>
      <c r="B861">
        <v>-33.700000000000003</v>
      </c>
      <c r="C861">
        <v>-18.100000000000001</v>
      </c>
      <c r="D861">
        <v>0</v>
      </c>
    </row>
    <row r="862" spans="1:4" x14ac:dyDescent="0.3">
      <c r="A862" s="8">
        <v>42528</v>
      </c>
      <c r="B862">
        <v>-6.4</v>
      </c>
      <c r="C862">
        <v>81.2</v>
      </c>
      <c r="D862">
        <v>0</v>
      </c>
    </row>
    <row r="863" spans="1:4" x14ac:dyDescent="0.3">
      <c r="A863" s="8">
        <v>42527</v>
      </c>
      <c r="B863">
        <v>14.7</v>
      </c>
      <c r="C863">
        <v>74</v>
      </c>
      <c r="D863">
        <v>0</v>
      </c>
    </row>
    <row r="864" spans="1:4" x14ac:dyDescent="0.3">
      <c r="A864" s="8">
        <v>42524</v>
      </c>
      <c r="B864">
        <v>-49.3</v>
      </c>
      <c r="C864">
        <v>277</v>
      </c>
      <c r="D864">
        <v>0</v>
      </c>
    </row>
    <row r="865" spans="1:4" x14ac:dyDescent="0.3">
      <c r="A865" s="8">
        <v>42523</v>
      </c>
      <c r="B865">
        <v>-31.2</v>
      </c>
      <c r="C865">
        <v>53.8</v>
      </c>
      <c r="D865">
        <v>0</v>
      </c>
    </row>
    <row r="866" spans="1:4" x14ac:dyDescent="0.3">
      <c r="A866" s="8">
        <v>42522</v>
      </c>
      <c r="B866">
        <v>7.5</v>
      </c>
      <c r="C866">
        <v>68.900000000000006</v>
      </c>
      <c r="D866">
        <v>0</v>
      </c>
    </row>
    <row r="867" spans="1:4" x14ac:dyDescent="0.3">
      <c r="A867" s="8">
        <v>42521</v>
      </c>
      <c r="B867">
        <v>29.3</v>
      </c>
      <c r="C867">
        <v>-130</v>
      </c>
      <c r="D867">
        <v>0</v>
      </c>
    </row>
    <row r="868" spans="1:4" x14ac:dyDescent="0.3">
      <c r="A868" s="8">
        <v>42520</v>
      </c>
      <c r="B868">
        <v>57.4</v>
      </c>
      <c r="C868">
        <v>-4.8</v>
      </c>
      <c r="D868">
        <v>0</v>
      </c>
    </row>
    <row r="869" spans="1:4" x14ac:dyDescent="0.3">
      <c r="A869" s="8">
        <v>42517</v>
      </c>
      <c r="B869">
        <v>-6.4</v>
      </c>
      <c r="C869">
        <v>82.1</v>
      </c>
      <c r="D869">
        <v>0</v>
      </c>
    </row>
    <row r="870" spans="1:4" x14ac:dyDescent="0.3">
      <c r="A870" s="8">
        <v>42516</v>
      </c>
      <c r="B870">
        <v>1.8</v>
      </c>
      <c r="C870">
        <v>65.599999999999994</v>
      </c>
      <c r="D870">
        <v>0</v>
      </c>
    </row>
    <row r="871" spans="1:4" x14ac:dyDescent="0.3">
      <c r="A871" s="8">
        <v>42515</v>
      </c>
      <c r="B871">
        <v>15.2</v>
      </c>
      <c r="C871">
        <v>-300.89999999999998</v>
      </c>
      <c r="D871">
        <v>0</v>
      </c>
    </row>
    <row r="872" spans="1:4" x14ac:dyDescent="0.3">
      <c r="A872" s="8">
        <v>42514</v>
      </c>
      <c r="B872">
        <v>29.9</v>
      </c>
      <c r="C872">
        <v>102.6</v>
      </c>
      <c r="D872">
        <v>0.1</v>
      </c>
    </row>
    <row r="873" spans="1:4" x14ac:dyDescent="0.3">
      <c r="A873" s="8">
        <v>42513</v>
      </c>
      <c r="B873">
        <v>52.5</v>
      </c>
      <c r="C873">
        <v>-224.4</v>
      </c>
      <c r="D873">
        <v>0</v>
      </c>
    </row>
    <row r="874" spans="1:4" x14ac:dyDescent="0.3">
      <c r="A874" s="8">
        <v>42510</v>
      </c>
      <c r="B874">
        <v>-17.600000000000001</v>
      </c>
      <c r="C874">
        <v>-12.5</v>
      </c>
      <c r="D874">
        <v>-11.2</v>
      </c>
    </row>
    <row r="875" spans="1:4" x14ac:dyDescent="0.3">
      <c r="A875" s="8">
        <v>42509</v>
      </c>
      <c r="B875">
        <v>-12.3</v>
      </c>
      <c r="C875">
        <v>55</v>
      </c>
      <c r="D875">
        <v>-6.4</v>
      </c>
    </row>
    <row r="876" spans="1:4" x14ac:dyDescent="0.3">
      <c r="A876" s="8">
        <v>42508</v>
      </c>
      <c r="B876">
        <v>-5.2</v>
      </c>
      <c r="C876">
        <v>5.8</v>
      </c>
      <c r="D876">
        <v>-0.6</v>
      </c>
    </row>
    <row r="877" spans="1:4" x14ac:dyDescent="0.3">
      <c r="A877" s="8">
        <v>42507</v>
      </c>
      <c r="B877">
        <v>2.7</v>
      </c>
      <c r="C877">
        <v>140.80000000000001</v>
      </c>
      <c r="D877">
        <v>0</v>
      </c>
    </row>
    <row r="878" spans="1:4" x14ac:dyDescent="0.3">
      <c r="A878" s="8">
        <v>42506</v>
      </c>
      <c r="B878">
        <v>21.8</v>
      </c>
      <c r="C878">
        <v>-60.9</v>
      </c>
      <c r="D878">
        <v>0</v>
      </c>
    </row>
    <row r="879" spans="1:4" x14ac:dyDescent="0.3">
      <c r="A879" s="8">
        <v>42503</v>
      </c>
      <c r="B879">
        <v>-47.1</v>
      </c>
      <c r="C879">
        <v>34.1</v>
      </c>
      <c r="D879">
        <v>0.2</v>
      </c>
    </row>
    <row r="880" spans="1:4" x14ac:dyDescent="0.3">
      <c r="A880" s="8">
        <v>42502</v>
      </c>
      <c r="B880">
        <v>-44.5</v>
      </c>
      <c r="C880">
        <v>58.1</v>
      </c>
      <c r="D880">
        <v>0.1</v>
      </c>
    </row>
    <row r="881" spans="1:4" x14ac:dyDescent="0.3">
      <c r="A881" s="8">
        <v>42501</v>
      </c>
      <c r="B881">
        <v>-1.3</v>
      </c>
      <c r="C881">
        <v>-12.1</v>
      </c>
      <c r="D881">
        <v>0</v>
      </c>
    </row>
    <row r="882" spans="1:4" x14ac:dyDescent="0.3">
      <c r="A882" s="8">
        <v>42500</v>
      </c>
      <c r="B882">
        <v>31.7</v>
      </c>
      <c r="C882">
        <v>131.5</v>
      </c>
      <c r="D882">
        <v>0</v>
      </c>
    </row>
    <row r="883" spans="1:4" x14ac:dyDescent="0.3">
      <c r="A883" s="8">
        <v>42496</v>
      </c>
      <c r="B883">
        <v>-38.1</v>
      </c>
      <c r="C883">
        <v>298.5</v>
      </c>
      <c r="D883">
        <v>0.4</v>
      </c>
    </row>
    <row r="884" spans="1:4" x14ac:dyDescent="0.3">
      <c r="A884" s="8">
        <v>42495</v>
      </c>
      <c r="B884">
        <v>-7.1</v>
      </c>
      <c r="C884">
        <v>128.69999999999999</v>
      </c>
      <c r="D884">
        <v>0</v>
      </c>
    </row>
    <row r="885" spans="1:4" x14ac:dyDescent="0.3">
      <c r="A885" s="8">
        <v>42494</v>
      </c>
      <c r="B885">
        <v>71</v>
      </c>
      <c r="C885">
        <v>-51.2</v>
      </c>
      <c r="D885">
        <v>0</v>
      </c>
    </row>
    <row r="886" spans="1:4" x14ac:dyDescent="0.3">
      <c r="A886" s="8">
        <v>42489</v>
      </c>
      <c r="B886">
        <v>-49.3</v>
      </c>
      <c r="C886">
        <v>55.1</v>
      </c>
      <c r="D886">
        <v>0.1</v>
      </c>
    </row>
    <row r="887" spans="1:4" x14ac:dyDescent="0.3">
      <c r="A887" s="8">
        <v>42488</v>
      </c>
      <c r="B887">
        <v>-34.799999999999997</v>
      </c>
      <c r="C887">
        <v>-149.5</v>
      </c>
      <c r="D887">
        <v>0</v>
      </c>
    </row>
    <row r="888" spans="1:4" x14ac:dyDescent="0.3">
      <c r="A888" s="8">
        <v>42487</v>
      </c>
      <c r="B888">
        <v>-12.5</v>
      </c>
      <c r="C888">
        <v>63.2</v>
      </c>
      <c r="D888">
        <v>0</v>
      </c>
    </row>
    <row r="889" spans="1:4" x14ac:dyDescent="0.3">
      <c r="A889" s="8">
        <v>42486</v>
      </c>
      <c r="B889">
        <v>31.8</v>
      </c>
      <c r="C889">
        <v>161.1</v>
      </c>
      <c r="D889">
        <v>0.2</v>
      </c>
    </row>
    <row r="890" spans="1:4" x14ac:dyDescent="0.3">
      <c r="A890" s="8">
        <v>42485</v>
      </c>
      <c r="B890">
        <v>51.9</v>
      </c>
      <c r="C890">
        <v>-500.1</v>
      </c>
      <c r="D890">
        <v>0</v>
      </c>
    </row>
    <row r="891" spans="1:4" x14ac:dyDescent="0.3">
      <c r="A891" s="8">
        <v>42482</v>
      </c>
      <c r="B891">
        <v>-7.7</v>
      </c>
      <c r="C891">
        <v>-37.6</v>
      </c>
      <c r="D891">
        <v>0</v>
      </c>
    </row>
    <row r="892" spans="1:4" x14ac:dyDescent="0.3">
      <c r="A892" s="8">
        <v>42481</v>
      </c>
      <c r="B892">
        <v>-2</v>
      </c>
      <c r="C892">
        <v>4.5999999999999996</v>
      </c>
      <c r="D892">
        <v>0.1</v>
      </c>
    </row>
    <row r="893" spans="1:4" x14ac:dyDescent="0.3">
      <c r="A893" s="8">
        <v>42480</v>
      </c>
      <c r="B893">
        <v>13</v>
      </c>
      <c r="C893">
        <v>80.7</v>
      </c>
      <c r="D893">
        <v>0</v>
      </c>
    </row>
    <row r="894" spans="1:4" x14ac:dyDescent="0.3">
      <c r="A894" s="8">
        <v>42479</v>
      </c>
      <c r="B894">
        <v>14.9</v>
      </c>
      <c r="C894">
        <v>95</v>
      </c>
      <c r="D894">
        <v>-0.1</v>
      </c>
    </row>
    <row r="895" spans="1:4" x14ac:dyDescent="0.3">
      <c r="A895" s="8">
        <v>42478</v>
      </c>
      <c r="B895">
        <v>30.3</v>
      </c>
      <c r="C895">
        <v>-53.8</v>
      </c>
      <c r="D895">
        <v>0.4</v>
      </c>
    </row>
    <row r="896" spans="1:4" x14ac:dyDescent="0.3">
      <c r="A896" s="8">
        <v>42475</v>
      </c>
      <c r="B896">
        <v>-47.8</v>
      </c>
      <c r="C896">
        <v>-37.1</v>
      </c>
      <c r="D896">
        <v>14.4</v>
      </c>
    </row>
    <row r="897" spans="1:4" x14ac:dyDescent="0.3">
      <c r="A897" s="8">
        <v>42474</v>
      </c>
      <c r="B897">
        <v>-44.1</v>
      </c>
      <c r="C897">
        <v>-45.6</v>
      </c>
      <c r="D897">
        <v>0.5</v>
      </c>
    </row>
    <row r="898" spans="1:4" x14ac:dyDescent="0.3">
      <c r="A898" s="8">
        <v>42473</v>
      </c>
      <c r="B898">
        <v>-21</v>
      </c>
      <c r="C898">
        <v>68.400000000000006</v>
      </c>
      <c r="D898">
        <v>3.7</v>
      </c>
    </row>
    <row r="899" spans="1:4" x14ac:dyDescent="0.3">
      <c r="A899" s="8">
        <v>42472</v>
      </c>
      <c r="B899">
        <v>-9.6999999999999993</v>
      </c>
      <c r="C899">
        <v>64.7</v>
      </c>
      <c r="D899">
        <v>0</v>
      </c>
    </row>
    <row r="900" spans="1:4" x14ac:dyDescent="0.3">
      <c r="A900" s="8">
        <v>42471</v>
      </c>
      <c r="B900">
        <v>2.9</v>
      </c>
      <c r="C900">
        <v>75.099999999999994</v>
      </c>
      <c r="D900">
        <v>0</v>
      </c>
    </row>
    <row r="901" spans="1:4" x14ac:dyDescent="0.3">
      <c r="A901" s="8">
        <v>42468</v>
      </c>
      <c r="B901">
        <v>-64.8</v>
      </c>
      <c r="C901">
        <v>23.8</v>
      </c>
      <c r="D901">
        <v>0</v>
      </c>
    </row>
    <row r="902" spans="1:4" x14ac:dyDescent="0.3">
      <c r="A902" s="8">
        <v>42467</v>
      </c>
      <c r="B902">
        <v>-56.9</v>
      </c>
      <c r="C902">
        <v>102</v>
      </c>
      <c r="D902">
        <v>0</v>
      </c>
    </row>
    <row r="903" spans="1:4" x14ac:dyDescent="0.3">
      <c r="A903" s="8">
        <v>42466</v>
      </c>
      <c r="B903">
        <v>-20.6</v>
      </c>
      <c r="C903">
        <v>49.6</v>
      </c>
      <c r="D903">
        <v>0</v>
      </c>
    </row>
    <row r="904" spans="1:4" x14ac:dyDescent="0.3">
      <c r="A904" s="8">
        <v>42465</v>
      </c>
      <c r="B904">
        <v>-4.5</v>
      </c>
      <c r="C904">
        <v>66.900000000000006</v>
      </c>
      <c r="D904">
        <v>0</v>
      </c>
    </row>
    <row r="905" spans="1:4" x14ac:dyDescent="0.3">
      <c r="A905" s="8">
        <v>42464</v>
      </c>
      <c r="B905">
        <v>17.7</v>
      </c>
      <c r="C905">
        <v>8.3000000000000007</v>
      </c>
      <c r="D905">
        <v>0</v>
      </c>
    </row>
    <row r="906" spans="1:4" x14ac:dyDescent="0.3">
      <c r="A906" s="8">
        <v>42461</v>
      </c>
      <c r="B906">
        <v>-32.6</v>
      </c>
      <c r="C906">
        <v>243.2</v>
      </c>
      <c r="D906">
        <v>0</v>
      </c>
    </row>
    <row r="907" spans="1:4" x14ac:dyDescent="0.3">
      <c r="A907" s="8">
        <v>42460</v>
      </c>
      <c r="B907">
        <v>3.4</v>
      </c>
      <c r="C907">
        <v>182.2</v>
      </c>
      <c r="D907">
        <v>0</v>
      </c>
    </row>
    <row r="908" spans="1:4" x14ac:dyDescent="0.3">
      <c r="A908" s="8">
        <v>42459</v>
      </c>
      <c r="B908">
        <v>16</v>
      </c>
      <c r="C908">
        <v>47.1</v>
      </c>
      <c r="D908">
        <v>0</v>
      </c>
    </row>
    <row r="909" spans="1:4" x14ac:dyDescent="0.3">
      <c r="A909" s="8">
        <v>42458</v>
      </c>
      <c r="B909">
        <v>32.5</v>
      </c>
      <c r="C909">
        <v>74.5</v>
      </c>
      <c r="D909">
        <v>0</v>
      </c>
    </row>
    <row r="910" spans="1:4" x14ac:dyDescent="0.3">
      <c r="A910" s="8">
        <v>42457</v>
      </c>
      <c r="B910">
        <v>55.1</v>
      </c>
      <c r="C910">
        <v>24.9</v>
      </c>
      <c r="D910">
        <v>0</v>
      </c>
    </row>
    <row r="911" spans="1:4" x14ac:dyDescent="0.3">
      <c r="A911" s="8">
        <v>42454</v>
      </c>
      <c r="B911">
        <v>2.6</v>
      </c>
      <c r="C911">
        <v>-469.2</v>
      </c>
      <c r="D911">
        <v>0.6</v>
      </c>
    </row>
    <row r="912" spans="1:4" x14ac:dyDescent="0.3">
      <c r="A912" s="8">
        <v>42453</v>
      </c>
      <c r="B912">
        <v>12.2</v>
      </c>
      <c r="C912">
        <v>-105.4</v>
      </c>
      <c r="D912">
        <v>0</v>
      </c>
    </row>
    <row r="913" spans="1:4" x14ac:dyDescent="0.3">
      <c r="A913" s="8">
        <v>42452</v>
      </c>
      <c r="B913">
        <v>28.4</v>
      </c>
      <c r="C913">
        <v>-7.3</v>
      </c>
      <c r="D913">
        <v>0</v>
      </c>
    </row>
    <row r="914" spans="1:4" x14ac:dyDescent="0.3">
      <c r="A914" s="8">
        <v>42451</v>
      </c>
      <c r="B914">
        <v>39.4</v>
      </c>
      <c r="C914">
        <v>-257.3</v>
      </c>
      <c r="D914">
        <v>0.4</v>
      </c>
    </row>
    <row r="915" spans="1:4" x14ac:dyDescent="0.3">
      <c r="A915" s="8">
        <v>42450</v>
      </c>
      <c r="B915">
        <v>51.4</v>
      </c>
      <c r="C915">
        <v>-30.6</v>
      </c>
      <c r="D915">
        <v>0.2</v>
      </c>
    </row>
    <row r="916" spans="1:4" x14ac:dyDescent="0.3">
      <c r="A916" s="8">
        <v>42447</v>
      </c>
      <c r="B916">
        <v>-18.600000000000001</v>
      </c>
      <c r="C916">
        <v>144.30000000000001</v>
      </c>
      <c r="D916">
        <v>-2.1</v>
      </c>
    </row>
    <row r="917" spans="1:4" x14ac:dyDescent="0.3">
      <c r="A917" s="8">
        <v>42446</v>
      </c>
      <c r="B917">
        <v>-23.6</v>
      </c>
      <c r="C917">
        <v>62.2</v>
      </c>
      <c r="D917">
        <v>-3.8</v>
      </c>
    </row>
    <row r="918" spans="1:4" x14ac:dyDescent="0.3">
      <c r="A918" s="8">
        <v>42445</v>
      </c>
      <c r="B918">
        <v>-15.1</v>
      </c>
      <c r="C918">
        <v>16.399999999999999</v>
      </c>
      <c r="D918">
        <v>0.2</v>
      </c>
    </row>
    <row r="919" spans="1:4" x14ac:dyDescent="0.3">
      <c r="A919" s="8">
        <v>42444</v>
      </c>
      <c r="B919">
        <v>2.2000000000000002</v>
      </c>
      <c r="C919">
        <v>-21.4</v>
      </c>
      <c r="D919">
        <v>0</v>
      </c>
    </row>
    <row r="920" spans="1:4" x14ac:dyDescent="0.3">
      <c r="A920" s="8">
        <v>42443</v>
      </c>
      <c r="B920">
        <v>18.100000000000001</v>
      </c>
      <c r="C920">
        <v>-78.7</v>
      </c>
      <c r="D920">
        <v>0.1</v>
      </c>
    </row>
    <row r="921" spans="1:4" x14ac:dyDescent="0.3">
      <c r="A921" s="8">
        <v>42440</v>
      </c>
      <c r="B921">
        <v>-37</v>
      </c>
      <c r="C921">
        <v>45.7</v>
      </c>
      <c r="D921">
        <v>0.2</v>
      </c>
    </row>
    <row r="922" spans="1:4" x14ac:dyDescent="0.3">
      <c r="A922" s="8">
        <v>42439</v>
      </c>
      <c r="B922">
        <v>-16.3</v>
      </c>
      <c r="C922">
        <v>4.4000000000000004</v>
      </c>
      <c r="D922">
        <v>0</v>
      </c>
    </row>
    <row r="923" spans="1:4" x14ac:dyDescent="0.3">
      <c r="A923" s="8">
        <v>42438</v>
      </c>
      <c r="B923">
        <v>37.6</v>
      </c>
      <c r="C923">
        <v>30.8</v>
      </c>
      <c r="D923">
        <v>0</v>
      </c>
    </row>
    <row r="924" spans="1:4" x14ac:dyDescent="0.3">
      <c r="A924" s="8">
        <v>42433</v>
      </c>
      <c r="B924">
        <v>-70.2</v>
      </c>
      <c r="C924">
        <v>163.9</v>
      </c>
      <c r="D924">
        <v>0</v>
      </c>
    </row>
    <row r="925" spans="1:4" x14ac:dyDescent="0.3">
      <c r="A925" s="8">
        <v>42432</v>
      </c>
      <c r="B925">
        <v>-59.2</v>
      </c>
      <c r="C925">
        <v>102.6</v>
      </c>
      <c r="D925">
        <v>0</v>
      </c>
    </row>
    <row r="926" spans="1:4" x14ac:dyDescent="0.3">
      <c r="A926" s="8">
        <v>42431</v>
      </c>
      <c r="B926">
        <v>-9.6999999999999993</v>
      </c>
      <c r="C926">
        <v>41.4</v>
      </c>
      <c r="D926">
        <v>0</v>
      </c>
    </row>
    <row r="927" spans="1:4" x14ac:dyDescent="0.3">
      <c r="A927" s="8">
        <v>42430</v>
      </c>
      <c r="B927">
        <v>28.8</v>
      </c>
      <c r="C927">
        <v>205.7</v>
      </c>
      <c r="D927">
        <v>0</v>
      </c>
    </row>
    <row r="928" spans="1:4" x14ac:dyDescent="0.3">
      <c r="A928" s="8">
        <v>42429</v>
      </c>
      <c r="B928">
        <v>55.2</v>
      </c>
      <c r="C928">
        <v>-13.1</v>
      </c>
      <c r="D928">
        <v>0</v>
      </c>
    </row>
    <row r="929" spans="1:4" x14ac:dyDescent="0.3">
      <c r="A929" s="8">
        <v>42426</v>
      </c>
      <c r="B929">
        <v>23.6</v>
      </c>
      <c r="C929">
        <v>9.1999999999999993</v>
      </c>
      <c r="D929">
        <v>0</v>
      </c>
    </row>
    <row r="930" spans="1:4" x14ac:dyDescent="0.3">
      <c r="A930" s="8">
        <v>42425</v>
      </c>
      <c r="B930">
        <v>33.4</v>
      </c>
      <c r="C930">
        <v>-400.9</v>
      </c>
      <c r="D930">
        <v>0</v>
      </c>
    </row>
    <row r="931" spans="1:4" x14ac:dyDescent="0.3">
      <c r="A931" s="8">
        <v>42424</v>
      </c>
      <c r="B931">
        <v>62.4</v>
      </c>
      <c r="C931">
        <v>-99</v>
      </c>
      <c r="D931">
        <v>0</v>
      </c>
    </row>
    <row r="932" spans="1:4" x14ac:dyDescent="0.3">
      <c r="A932" s="8">
        <v>42420</v>
      </c>
      <c r="B932">
        <v>-10.8</v>
      </c>
      <c r="C932">
        <v>142</v>
      </c>
      <c r="D932">
        <v>0</v>
      </c>
    </row>
    <row r="933" spans="1:4" x14ac:dyDescent="0.3">
      <c r="A933" s="8">
        <v>42419</v>
      </c>
      <c r="B933">
        <v>-28.7</v>
      </c>
      <c r="C933">
        <v>-2.5</v>
      </c>
      <c r="D933">
        <v>0</v>
      </c>
    </row>
    <row r="934" spans="1:4" x14ac:dyDescent="0.3">
      <c r="A934" s="8">
        <v>42418</v>
      </c>
      <c r="B934">
        <v>-22.5</v>
      </c>
      <c r="C934">
        <v>125.7</v>
      </c>
      <c r="D934">
        <v>0.1</v>
      </c>
    </row>
    <row r="935" spans="1:4" x14ac:dyDescent="0.3">
      <c r="A935" s="8">
        <v>42417</v>
      </c>
      <c r="B935">
        <v>-14.6</v>
      </c>
      <c r="C935">
        <v>-224</v>
      </c>
      <c r="D935">
        <v>0.2</v>
      </c>
    </row>
    <row r="936" spans="1:4" x14ac:dyDescent="0.3">
      <c r="A936" s="8">
        <v>42416</v>
      </c>
      <c r="B936">
        <v>-5.0999999999999996</v>
      </c>
      <c r="C936">
        <v>78.400000000000006</v>
      </c>
      <c r="D936">
        <v>-10.4</v>
      </c>
    </row>
    <row r="937" spans="1:4" x14ac:dyDescent="0.3">
      <c r="A937" s="8">
        <v>42415</v>
      </c>
      <c r="B937">
        <v>3.7</v>
      </c>
      <c r="C937">
        <v>-212.7</v>
      </c>
      <c r="D937">
        <v>-2</v>
      </c>
    </row>
    <row r="938" spans="1:4" x14ac:dyDescent="0.3">
      <c r="A938" s="8">
        <v>42412</v>
      </c>
      <c r="B938">
        <v>-72</v>
      </c>
      <c r="C938">
        <v>46.1</v>
      </c>
      <c r="D938">
        <v>0</v>
      </c>
    </row>
    <row r="939" spans="1:4" x14ac:dyDescent="0.3">
      <c r="A939" s="8">
        <v>42411</v>
      </c>
      <c r="B939">
        <v>-54.3</v>
      </c>
      <c r="C939">
        <v>72.400000000000006</v>
      </c>
      <c r="D939">
        <v>0</v>
      </c>
    </row>
    <row r="940" spans="1:4" x14ac:dyDescent="0.3">
      <c r="A940" s="8">
        <v>42410</v>
      </c>
      <c r="B940">
        <v>-24.5</v>
      </c>
      <c r="C940">
        <v>458.9</v>
      </c>
      <c r="D940">
        <v>0.1</v>
      </c>
    </row>
    <row r="941" spans="1:4" x14ac:dyDescent="0.3">
      <c r="A941" s="8">
        <v>42409</v>
      </c>
      <c r="B941">
        <v>-15.3</v>
      </c>
      <c r="C941">
        <v>234</v>
      </c>
      <c r="D941">
        <v>0.5</v>
      </c>
    </row>
    <row r="942" spans="1:4" x14ac:dyDescent="0.3">
      <c r="A942" s="8">
        <v>42408</v>
      </c>
      <c r="B942">
        <v>4.5</v>
      </c>
      <c r="C942">
        <v>46.5</v>
      </c>
      <c r="D942">
        <v>0</v>
      </c>
    </row>
    <row r="943" spans="1:4" x14ac:dyDescent="0.3">
      <c r="A943" s="8">
        <v>42405</v>
      </c>
      <c r="B943">
        <v>-44.6</v>
      </c>
      <c r="C943">
        <v>43.8</v>
      </c>
      <c r="D943">
        <v>0</v>
      </c>
    </row>
    <row r="944" spans="1:4" x14ac:dyDescent="0.3">
      <c r="A944" s="8">
        <v>42404</v>
      </c>
      <c r="B944">
        <v>-29.7</v>
      </c>
      <c r="C944">
        <v>-30.7</v>
      </c>
      <c r="D944">
        <v>0</v>
      </c>
    </row>
    <row r="945" spans="1:4" x14ac:dyDescent="0.3">
      <c r="A945" s="8">
        <v>42403</v>
      </c>
      <c r="B945">
        <v>-1.3</v>
      </c>
      <c r="C945">
        <v>188.4</v>
      </c>
      <c r="D945">
        <v>0.4</v>
      </c>
    </row>
    <row r="946" spans="1:4" x14ac:dyDescent="0.3">
      <c r="A946" s="8">
        <v>42402</v>
      </c>
      <c r="B946">
        <v>21</v>
      </c>
      <c r="C946">
        <v>289.2</v>
      </c>
      <c r="D946">
        <v>0</v>
      </c>
    </row>
    <row r="947" spans="1:4" x14ac:dyDescent="0.3">
      <c r="A947" s="8">
        <v>42401</v>
      </c>
      <c r="B947">
        <v>44.9</v>
      </c>
      <c r="C947">
        <v>23.6</v>
      </c>
      <c r="D947">
        <v>-0.1</v>
      </c>
    </row>
    <row r="948" spans="1:4" x14ac:dyDescent="0.3">
      <c r="A948" s="8">
        <v>42398</v>
      </c>
      <c r="B948">
        <v>-2</v>
      </c>
      <c r="C948">
        <v>205.4</v>
      </c>
      <c r="D948">
        <v>-0.1</v>
      </c>
    </row>
    <row r="949" spans="1:4" x14ac:dyDescent="0.3">
      <c r="A949" s="8">
        <v>42397</v>
      </c>
      <c r="B949">
        <v>12.5</v>
      </c>
      <c r="C949">
        <v>189.4</v>
      </c>
      <c r="D949">
        <v>-0.1</v>
      </c>
    </row>
    <row r="950" spans="1:4" x14ac:dyDescent="0.3">
      <c r="A950" s="8">
        <v>42396</v>
      </c>
      <c r="B950">
        <v>24.4</v>
      </c>
      <c r="C950">
        <v>176</v>
      </c>
      <c r="D950">
        <v>0.6</v>
      </c>
    </row>
    <row r="951" spans="1:4" x14ac:dyDescent="0.3">
      <c r="A951" s="8">
        <v>42395</v>
      </c>
      <c r="B951">
        <v>33.799999999999997</v>
      </c>
      <c r="C951">
        <v>-33.799999999999997</v>
      </c>
      <c r="D951">
        <v>-10.8</v>
      </c>
    </row>
    <row r="952" spans="1:4" x14ac:dyDescent="0.3">
      <c r="A952" s="8">
        <v>42394</v>
      </c>
      <c r="B952">
        <v>45.3</v>
      </c>
      <c r="C952">
        <v>-607.29999999999995</v>
      </c>
      <c r="D952">
        <v>-2.6</v>
      </c>
    </row>
    <row r="953" spans="1:4" x14ac:dyDescent="0.3">
      <c r="A953" s="8">
        <v>42391</v>
      </c>
      <c r="B953">
        <v>-2.2999999999999998</v>
      </c>
      <c r="C953">
        <v>-111.8</v>
      </c>
      <c r="D953">
        <v>-0.1</v>
      </c>
    </row>
    <row r="954" spans="1:4" x14ac:dyDescent="0.3">
      <c r="A954" s="8">
        <v>42390</v>
      </c>
      <c r="B954">
        <v>11.7</v>
      </c>
      <c r="C954">
        <v>-32.4</v>
      </c>
      <c r="D954">
        <v>0.1</v>
      </c>
    </row>
    <row r="955" spans="1:4" x14ac:dyDescent="0.3">
      <c r="A955" s="8">
        <v>42389</v>
      </c>
      <c r="B955">
        <v>15.7</v>
      </c>
      <c r="C955">
        <v>206.5</v>
      </c>
      <c r="D955">
        <v>0.1</v>
      </c>
    </row>
    <row r="956" spans="1:4" x14ac:dyDescent="0.3">
      <c r="A956" s="8">
        <v>42388</v>
      </c>
      <c r="B956">
        <v>14.2</v>
      </c>
      <c r="C956">
        <v>141.80000000000001</v>
      </c>
      <c r="D956">
        <v>0.2</v>
      </c>
    </row>
    <row r="957" spans="1:4" x14ac:dyDescent="0.3">
      <c r="A957" s="8">
        <v>42387</v>
      </c>
      <c r="B957">
        <v>32.1</v>
      </c>
      <c r="C957">
        <v>-42.3</v>
      </c>
      <c r="D957">
        <v>0.2</v>
      </c>
    </row>
    <row r="958" spans="1:4" x14ac:dyDescent="0.3">
      <c r="A958" s="8">
        <v>42384</v>
      </c>
      <c r="B958">
        <v>-8</v>
      </c>
      <c r="C958">
        <v>-27</v>
      </c>
      <c r="D958">
        <v>0</v>
      </c>
    </row>
    <row r="959" spans="1:4" x14ac:dyDescent="0.3">
      <c r="A959" s="8">
        <v>42383</v>
      </c>
      <c r="B959">
        <v>2.6</v>
      </c>
      <c r="C959">
        <v>168</v>
      </c>
      <c r="D959">
        <v>0</v>
      </c>
    </row>
    <row r="960" spans="1:4" x14ac:dyDescent="0.3">
      <c r="A960" s="8">
        <v>42382</v>
      </c>
      <c r="B960">
        <v>30.3</v>
      </c>
      <c r="C960">
        <v>-70</v>
      </c>
      <c r="D960">
        <v>0</v>
      </c>
    </row>
    <row r="961" spans="1:4" x14ac:dyDescent="0.3">
      <c r="A961" s="8">
        <v>42381</v>
      </c>
      <c r="B961">
        <v>54.6</v>
      </c>
      <c r="C961">
        <v>31.1</v>
      </c>
      <c r="D961">
        <v>0</v>
      </c>
    </row>
    <row r="962" spans="1:4" x14ac:dyDescent="0.3">
      <c r="A962" s="8">
        <v>42380</v>
      </c>
      <c r="B962">
        <v>276.60000000000002</v>
      </c>
      <c r="C962">
        <v>-88.7</v>
      </c>
      <c r="D962">
        <v>0</v>
      </c>
    </row>
    <row r="963" spans="1:4" x14ac:dyDescent="0.3">
      <c r="A963" s="8">
        <v>42369</v>
      </c>
      <c r="B963">
        <v>8.1</v>
      </c>
      <c r="C963">
        <v>243.9</v>
      </c>
      <c r="D963">
        <v>0</v>
      </c>
    </row>
    <row r="964" spans="1:4" x14ac:dyDescent="0.3">
      <c r="A964" s="8">
        <v>42368</v>
      </c>
      <c r="B964">
        <v>-94.5</v>
      </c>
      <c r="C964">
        <v>-125.9</v>
      </c>
      <c r="D964">
        <v>-0.5</v>
      </c>
    </row>
    <row r="965" spans="1:4" x14ac:dyDescent="0.3">
      <c r="A965" s="8">
        <v>42367</v>
      </c>
      <c r="B965">
        <v>-63</v>
      </c>
      <c r="C965">
        <v>428.5</v>
      </c>
      <c r="D965">
        <v>0</v>
      </c>
    </row>
    <row r="966" spans="1:4" x14ac:dyDescent="0.3">
      <c r="A966" s="8">
        <v>42366</v>
      </c>
      <c r="B966">
        <v>-32</v>
      </c>
      <c r="C966">
        <v>-26.9</v>
      </c>
      <c r="D966">
        <v>-0.5</v>
      </c>
    </row>
    <row r="967" spans="1:4" x14ac:dyDescent="0.3">
      <c r="A967" s="8">
        <v>42363</v>
      </c>
      <c r="B967">
        <v>-112.1</v>
      </c>
      <c r="C967">
        <v>-124.4</v>
      </c>
      <c r="D967">
        <v>0</v>
      </c>
    </row>
    <row r="968" spans="1:4" x14ac:dyDescent="0.3">
      <c r="A968" s="8">
        <v>42362</v>
      </c>
      <c r="B968">
        <v>-53.6</v>
      </c>
      <c r="C968">
        <v>-19</v>
      </c>
      <c r="D968">
        <v>0</v>
      </c>
    </row>
    <row r="969" spans="1:4" x14ac:dyDescent="0.3">
      <c r="A969" s="8">
        <v>42361</v>
      </c>
      <c r="B969">
        <v>-14.2</v>
      </c>
      <c r="C969">
        <v>-357.9</v>
      </c>
      <c r="D969">
        <v>0</v>
      </c>
    </row>
    <row r="970" spans="1:4" x14ac:dyDescent="0.3">
      <c r="A970" s="8">
        <v>42360</v>
      </c>
      <c r="B970">
        <v>12.3</v>
      </c>
      <c r="C970">
        <v>109.6</v>
      </c>
      <c r="D970">
        <v>-0.2</v>
      </c>
    </row>
    <row r="971" spans="1:4" x14ac:dyDescent="0.3">
      <c r="A971" s="8">
        <v>42359</v>
      </c>
      <c r="B971">
        <v>15.1</v>
      </c>
      <c r="C971">
        <v>104.2</v>
      </c>
      <c r="D971">
        <v>-0.5</v>
      </c>
    </row>
    <row r="972" spans="1:4" x14ac:dyDescent="0.3">
      <c r="A972" s="8">
        <v>42356</v>
      </c>
      <c r="B972">
        <v>-63.5</v>
      </c>
      <c r="C972">
        <v>-31.5</v>
      </c>
      <c r="D972">
        <v>-0.5</v>
      </c>
    </row>
    <row r="973" spans="1:4" x14ac:dyDescent="0.3">
      <c r="A973" s="8">
        <v>42355</v>
      </c>
      <c r="B973">
        <v>-61.2</v>
      </c>
      <c r="C973">
        <v>40.9</v>
      </c>
      <c r="D973">
        <v>-1.1000000000000001</v>
      </c>
    </row>
    <row r="974" spans="1:4" x14ac:dyDescent="0.3">
      <c r="A974" s="8">
        <v>42354</v>
      </c>
      <c r="B974">
        <v>-36</v>
      </c>
      <c r="C974">
        <v>66.8</v>
      </c>
      <c r="D974">
        <v>-4.5999999999999996</v>
      </c>
    </row>
    <row r="975" spans="1:4" x14ac:dyDescent="0.3">
      <c r="A975" s="8">
        <v>42353</v>
      </c>
      <c r="B975">
        <v>-19.600000000000001</v>
      </c>
      <c r="C975">
        <v>-8.1999999999999993</v>
      </c>
      <c r="D975">
        <v>-1.7</v>
      </c>
    </row>
    <row r="976" spans="1:4" x14ac:dyDescent="0.3">
      <c r="A976" s="8">
        <v>42352</v>
      </c>
      <c r="B976">
        <v>-8.4</v>
      </c>
      <c r="C976">
        <v>-70.099999999999994</v>
      </c>
      <c r="D976">
        <v>-0.1</v>
      </c>
    </row>
    <row r="977" spans="1:4" x14ac:dyDescent="0.3">
      <c r="A977" s="8">
        <v>42349</v>
      </c>
      <c r="B977">
        <v>-68.5</v>
      </c>
      <c r="C977">
        <v>95.8</v>
      </c>
      <c r="D977">
        <v>0</v>
      </c>
    </row>
    <row r="978" spans="1:4" x14ac:dyDescent="0.3">
      <c r="A978" s="8">
        <v>42348</v>
      </c>
      <c r="B978">
        <v>-53.4</v>
      </c>
      <c r="C978">
        <v>57</v>
      </c>
      <c r="D978">
        <v>0</v>
      </c>
    </row>
    <row r="979" spans="1:4" x14ac:dyDescent="0.3">
      <c r="A979" s="8">
        <v>42347</v>
      </c>
      <c r="B979">
        <v>-28.3</v>
      </c>
      <c r="C979">
        <v>44.9</v>
      </c>
      <c r="D979">
        <v>0</v>
      </c>
    </row>
    <row r="980" spans="1:4" x14ac:dyDescent="0.3">
      <c r="A980" s="8">
        <v>42346</v>
      </c>
      <c r="B980">
        <v>-15.9</v>
      </c>
      <c r="C980">
        <v>90</v>
      </c>
      <c r="D980">
        <v>0</v>
      </c>
    </row>
    <row r="981" spans="1:4" x14ac:dyDescent="0.3">
      <c r="A981" s="8">
        <v>42345</v>
      </c>
      <c r="B981">
        <v>9.5</v>
      </c>
      <c r="C981">
        <v>17.2</v>
      </c>
      <c r="D981">
        <v>0</v>
      </c>
    </row>
    <row r="982" spans="1:4" x14ac:dyDescent="0.3">
      <c r="A982" s="8">
        <v>42342</v>
      </c>
      <c r="B982">
        <v>-67.8</v>
      </c>
      <c r="C982">
        <v>102.8</v>
      </c>
      <c r="D982">
        <v>0</v>
      </c>
    </row>
    <row r="983" spans="1:4" x14ac:dyDescent="0.3">
      <c r="A983" s="8">
        <v>42341</v>
      </c>
      <c r="B983">
        <v>-39.299999999999997</v>
      </c>
      <c r="C983">
        <v>81</v>
      </c>
      <c r="D983">
        <v>0</v>
      </c>
    </row>
    <row r="984" spans="1:4" x14ac:dyDescent="0.3">
      <c r="A984" s="8">
        <v>42340</v>
      </c>
      <c r="B984">
        <v>-0.4</v>
      </c>
      <c r="C984">
        <v>13.4</v>
      </c>
      <c r="D984">
        <v>0</v>
      </c>
    </row>
    <row r="985" spans="1:4" x14ac:dyDescent="0.3">
      <c r="A985" s="8">
        <v>42339</v>
      </c>
      <c r="B985">
        <v>22.7</v>
      </c>
      <c r="C985">
        <v>97.6</v>
      </c>
      <c r="D985">
        <v>0</v>
      </c>
    </row>
    <row r="986" spans="1:4" x14ac:dyDescent="0.3">
      <c r="A986" s="8">
        <v>42338</v>
      </c>
      <c r="B986">
        <v>53.3</v>
      </c>
      <c r="C986">
        <v>-54.8</v>
      </c>
      <c r="D986">
        <v>0</v>
      </c>
    </row>
    <row r="987" spans="1:4" x14ac:dyDescent="0.3">
      <c r="A987" s="8">
        <v>42335</v>
      </c>
      <c r="B987">
        <v>0.9</v>
      </c>
      <c r="C987">
        <v>-32.4</v>
      </c>
      <c r="D987">
        <v>0</v>
      </c>
    </row>
    <row r="988" spans="1:4" x14ac:dyDescent="0.3">
      <c r="A988" s="8">
        <v>42334</v>
      </c>
      <c r="B988">
        <v>13.7</v>
      </c>
      <c r="C988">
        <v>-11.4</v>
      </c>
      <c r="D988">
        <v>0.1</v>
      </c>
    </row>
    <row r="989" spans="1:4" x14ac:dyDescent="0.3">
      <c r="A989" s="8">
        <v>42333</v>
      </c>
      <c r="B989">
        <v>20.6</v>
      </c>
      <c r="C989">
        <v>-439.4</v>
      </c>
      <c r="D989">
        <v>0</v>
      </c>
    </row>
    <row r="990" spans="1:4" x14ac:dyDescent="0.3">
      <c r="A990" s="8">
        <v>42332</v>
      </c>
      <c r="B990">
        <v>43.8</v>
      </c>
      <c r="C990">
        <v>46.2</v>
      </c>
      <c r="D990">
        <v>0</v>
      </c>
    </row>
    <row r="991" spans="1:4" x14ac:dyDescent="0.3">
      <c r="A991" s="8">
        <v>42331</v>
      </c>
      <c r="B991">
        <v>45.6</v>
      </c>
      <c r="C991">
        <v>77.599999999999994</v>
      </c>
      <c r="D991">
        <v>0</v>
      </c>
    </row>
    <row r="992" spans="1:4" x14ac:dyDescent="0.3">
      <c r="A992" s="8">
        <v>42328</v>
      </c>
      <c r="B992">
        <v>-5.8</v>
      </c>
      <c r="C992">
        <v>106.5</v>
      </c>
      <c r="D992">
        <v>-0.1</v>
      </c>
    </row>
    <row r="993" spans="1:4" x14ac:dyDescent="0.3">
      <c r="A993" s="8">
        <v>42327</v>
      </c>
      <c r="B993">
        <v>-3.2</v>
      </c>
      <c r="C993">
        <v>55</v>
      </c>
      <c r="D993">
        <v>-0.2</v>
      </c>
    </row>
    <row r="994" spans="1:4" x14ac:dyDescent="0.3">
      <c r="A994" s="8">
        <v>42326</v>
      </c>
      <c r="B994">
        <v>3.6</v>
      </c>
      <c r="C994">
        <v>-92.7</v>
      </c>
      <c r="D994">
        <v>-1.2</v>
      </c>
    </row>
    <row r="995" spans="1:4" x14ac:dyDescent="0.3">
      <c r="A995" s="8">
        <v>42325</v>
      </c>
      <c r="B995">
        <v>-8.6</v>
      </c>
      <c r="C995">
        <v>122.2</v>
      </c>
      <c r="D995">
        <v>8.6</v>
      </c>
    </row>
    <row r="996" spans="1:4" x14ac:dyDescent="0.3">
      <c r="A996" s="8">
        <v>42324</v>
      </c>
      <c r="B996">
        <v>10</v>
      </c>
      <c r="C996">
        <v>-83.8</v>
      </c>
      <c r="D996">
        <v>-0.1</v>
      </c>
    </row>
    <row r="997" spans="1:4" x14ac:dyDescent="0.3">
      <c r="A997" s="8">
        <v>42321</v>
      </c>
      <c r="B997">
        <v>-54.5</v>
      </c>
      <c r="C997">
        <v>4.3</v>
      </c>
      <c r="D997">
        <v>0</v>
      </c>
    </row>
    <row r="998" spans="1:4" x14ac:dyDescent="0.3">
      <c r="A998" s="8">
        <v>42320</v>
      </c>
      <c r="B998">
        <v>-44.9</v>
      </c>
      <c r="C998">
        <v>27.7</v>
      </c>
      <c r="D998">
        <v>0.2</v>
      </c>
    </row>
    <row r="999" spans="1:4" x14ac:dyDescent="0.3">
      <c r="A999" s="8">
        <v>42319</v>
      </c>
      <c r="B999">
        <v>-18.600000000000001</v>
      </c>
      <c r="C999">
        <v>18.600000000000001</v>
      </c>
      <c r="D999">
        <v>0</v>
      </c>
    </row>
    <row r="1000" spans="1:4" x14ac:dyDescent="0.3">
      <c r="A1000" s="8">
        <v>42318</v>
      </c>
      <c r="B1000">
        <v>-12.3</v>
      </c>
      <c r="C1000">
        <v>125.9</v>
      </c>
      <c r="D1000">
        <v>0</v>
      </c>
    </row>
    <row r="1001" spans="1:4" x14ac:dyDescent="0.3">
      <c r="A1001" s="8">
        <v>42317</v>
      </c>
      <c r="B1001">
        <v>19.399999999999999</v>
      </c>
      <c r="C1001">
        <v>62.2</v>
      </c>
      <c r="D1001">
        <v>0</v>
      </c>
    </row>
    <row r="1002" spans="1:4" x14ac:dyDescent="0.3">
      <c r="A1002" s="8">
        <v>42314</v>
      </c>
      <c r="B1002">
        <v>-33.5</v>
      </c>
      <c r="C1002">
        <v>97.3</v>
      </c>
      <c r="D1002">
        <v>0.3</v>
      </c>
    </row>
    <row r="1003" spans="1:4" x14ac:dyDescent="0.3">
      <c r="A1003" s="8">
        <v>42313</v>
      </c>
      <c r="B1003">
        <v>-9.6</v>
      </c>
      <c r="C1003">
        <v>90.6</v>
      </c>
      <c r="D1003">
        <v>0</v>
      </c>
    </row>
    <row r="1004" spans="1:4" x14ac:dyDescent="0.3">
      <c r="A1004" s="8">
        <v>42311</v>
      </c>
      <c r="B1004">
        <v>-17.899999999999999</v>
      </c>
      <c r="C1004">
        <v>303.60000000000002</v>
      </c>
      <c r="D1004">
        <v>0.9</v>
      </c>
    </row>
    <row r="1005" spans="1:4" x14ac:dyDescent="0.3">
      <c r="A1005" s="8">
        <v>42310</v>
      </c>
      <c r="B1005">
        <v>19.7</v>
      </c>
      <c r="C1005">
        <v>32.1</v>
      </c>
      <c r="D1005">
        <v>0.4</v>
      </c>
    </row>
    <row r="1006" spans="1:4" x14ac:dyDescent="0.3">
      <c r="A1006" s="8">
        <v>42307</v>
      </c>
      <c r="B1006">
        <v>-5</v>
      </c>
      <c r="C1006">
        <v>-14.5</v>
      </c>
      <c r="D1006">
        <v>0.1</v>
      </c>
    </row>
    <row r="1007" spans="1:4" x14ac:dyDescent="0.3">
      <c r="A1007" s="8">
        <v>42306</v>
      </c>
      <c r="B1007">
        <v>10.5</v>
      </c>
      <c r="C1007">
        <v>74.7</v>
      </c>
      <c r="D1007">
        <v>0</v>
      </c>
    </row>
    <row r="1008" spans="1:4" x14ac:dyDescent="0.3">
      <c r="A1008" s="8">
        <v>42305</v>
      </c>
      <c r="B1008">
        <v>27.5</v>
      </c>
      <c r="C1008">
        <v>-102.8</v>
      </c>
      <c r="D1008">
        <v>0</v>
      </c>
    </row>
    <row r="1009" spans="1:4" x14ac:dyDescent="0.3">
      <c r="A1009" s="8">
        <v>42304</v>
      </c>
      <c r="B1009">
        <v>37.4</v>
      </c>
      <c r="C1009">
        <v>264.7</v>
      </c>
      <c r="D1009">
        <v>0</v>
      </c>
    </row>
    <row r="1010" spans="1:4" x14ac:dyDescent="0.3">
      <c r="A1010" s="8">
        <v>42303</v>
      </c>
      <c r="B1010">
        <v>57.8</v>
      </c>
      <c r="C1010">
        <v>-435.9</v>
      </c>
      <c r="D1010">
        <v>0</v>
      </c>
    </row>
    <row r="1011" spans="1:4" x14ac:dyDescent="0.3">
      <c r="A1011" s="8">
        <v>42300</v>
      </c>
      <c r="B1011">
        <v>-1.7</v>
      </c>
      <c r="C1011">
        <v>-43.4</v>
      </c>
      <c r="D1011">
        <v>0</v>
      </c>
    </row>
    <row r="1012" spans="1:4" x14ac:dyDescent="0.3">
      <c r="A1012" s="8">
        <v>42299</v>
      </c>
      <c r="B1012">
        <v>5</v>
      </c>
      <c r="C1012">
        <v>-10.1</v>
      </c>
      <c r="D1012">
        <v>0</v>
      </c>
    </row>
    <row r="1013" spans="1:4" x14ac:dyDescent="0.3">
      <c r="A1013" s="8">
        <v>42298</v>
      </c>
      <c r="B1013">
        <v>17.5</v>
      </c>
      <c r="C1013">
        <v>-109.9</v>
      </c>
      <c r="D1013">
        <v>0</v>
      </c>
    </row>
    <row r="1014" spans="1:4" x14ac:dyDescent="0.3">
      <c r="A1014" s="8">
        <v>42297</v>
      </c>
      <c r="B1014">
        <v>22.9</v>
      </c>
      <c r="C1014">
        <v>29</v>
      </c>
      <c r="D1014">
        <v>0</v>
      </c>
    </row>
    <row r="1015" spans="1:4" x14ac:dyDescent="0.3">
      <c r="A1015" s="8">
        <v>42296</v>
      </c>
      <c r="B1015">
        <v>37</v>
      </c>
      <c r="C1015">
        <v>11.1</v>
      </c>
      <c r="D1015">
        <v>-0.1</v>
      </c>
    </row>
    <row r="1016" spans="1:4" x14ac:dyDescent="0.3">
      <c r="A1016" s="8">
        <v>42293</v>
      </c>
      <c r="B1016">
        <v>-32.799999999999997</v>
      </c>
      <c r="C1016">
        <v>151.9</v>
      </c>
      <c r="D1016">
        <v>-4.0999999999999996</v>
      </c>
    </row>
    <row r="1017" spans="1:4" x14ac:dyDescent="0.3">
      <c r="A1017" s="8">
        <v>42292</v>
      </c>
      <c r="B1017">
        <v>-34.1</v>
      </c>
      <c r="C1017">
        <v>-62.9</v>
      </c>
      <c r="D1017">
        <v>-2.4</v>
      </c>
    </row>
    <row r="1018" spans="1:4" x14ac:dyDescent="0.3">
      <c r="A1018" s="8">
        <v>42291</v>
      </c>
      <c r="B1018">
        <v>-18.600000000000001</v>
      </c>
      <c r="C1018">
        <v>43.2</v>
      </c>
      <c r="D1018">
        <v>0.9</v>
      </c>
    </row>
    <row r="1019" spans="1:4" x14ac:dyDescent="0.3">
      <c r="A1019" s="8">
        <v>42290</v>
      </c>
      <c r="B1019">
        <v>-4.5</v>
      </c>
      <c r="C1019">
        <v>42.3</v>
      </c>
      <c r="D1019">
        <v>0</v>
      </c>
    </row>
    <row r="1020" spans="1:4" x14ac:dyDescent="0.3">
      <c r="A1020" s="8">
        <v>42289</v>
      </c>
      <c r="B1020">
        <v>22.1</v>
      </c>
      <c r="C1020">
        <v>123.1</v>
      </c>
      <c r="D1020">
        <v>0</v>
      </c>
    </row>
    <row r="1021" spans="1:4" x14ac:dyDescent="0.3">
      <c r="A1021" s="8">
        <v>42286</v>
      </c>
      <c r="B1021">
        <v>-49</v>
      </c>
      <c r="C1021">
        <v>-12.5</v>
      </c>
      <c r="D1021">
        <v>0.4</v>
      </c>
    </row>
    <row r="1022" spans="1:4" x14ac:dyDescent="0.3">
      <c r="A1022" s="8">
        <v>42285</v>
      </c>
      <c r="B1022">
        <v>-43.6</v>
      </c>
      <c r="C1022">
        <v>78.7</v>
      </c>
      <c r="D1022">
        <v>0</v>
      </c>
    </row>
    <row r="1023" spans="1:4" x14ac:dyDescent="0.3">
      <c r="A1023" s="8">
        <v>42284</v>
      </c>
      <c r="B1023">
        <v>-17.399999999999999</v>
      </c>
      <c r="C1023">
        <v>51.7</v>
      </c>
      <c r="D1023">
        <v>0</v>
      </c>
    </row>
    <row r="1024" spans="1:4" x14ac:dyDescent="0.3">
      <c r="A1024" s="8">
        <v>42283</v>
      </c>
      <c r="B1024">
        <v>-8.4</v>
      </c>
      <c r="C1024">
        <v>-94</v>
      </c>
      <c r="D1024">
        <v>0</v>
      </c>
    </row>
    <row r="1025" spans="1:4" x14ac:dyDescent="0.3">
      <c r="A1025" s="8">
        <v>42282</v>
      </c>
      <c r="B1025">
        <v>22.4</v>
      </c>
      <c r="C1025">
        <v>61.9</v>
      </c>
      <c r="D1025">
        <v>0</v>
      </c>
    </row>
    <row r="1026" spans="1:4" x14ac:dyDescent="0.3">
      <c r="A1026" s="8">
        <v>42279</v>
      </c>
      <c r="B1026">
        <v>-33.200000000000003</v>
      </c>
      <c r="C1026">
        <v>132.6</v>
      </c>
      <c r="D1026">
        <v>0</v>
      </c>
    </row>
    <row r="1027" spans="1:4" x14ac:dyDescent="0.3">
      <c r="A1027" s="8">
        <v>42278</v>
      </c>
      <c r="B1027">
        <v>-11.8</v>
      </c>
      <c r="C1027">
        <v>27</v>
      </c>
      <c r="D1027">
        <v>0</v>
      </c>
    </row>
    <row r="1028" spans="1:4" x14ac:dyDescent="0.3">
      <c r="A1028" s="8">
        <v>42277</v>
      </c>
      <c r="B1028">
        <v>16.899999999999999</v>
      </c>
      <c r="C1028">
        <v>208.6</v>
      </c>
      <c r="D1028">
        <v>0</v>
      </c>
    </row>
    <row r="1029" spans="1:4" x14ac:dyDescent="0.3">
      <c r="A1029" s="8">
        <v>42276</v>
      </c>
      <c r="B1029">
        <v>38.5</v>
      </c>
      <c r="C1029">
        <v>276.3</v>
      </c>
      <c r="D1029">
        <v>0</v>
      </c>
    </row>
    <row r="1030" spans="1:4" x14ac:dyDescent="0.3">
      <c r="A1030" s="8">
        <v>42275</v>
      </c>
      <c r="B1030">
        <v>60.5</v>
      </c>
      <c r="C1030">
        <v>-209.4</v>
      </c>
      <c r="D1030">
        <v>0</v>
      </c>
    </row>
    <row r="1031" spans="1:4" x14ac:dyDescent="0.3">
      <c r="A1031" s="8">
        <v>42272</v>
      </c>
      <c r="B1031">
        <v>0.3</v>
      </c>
      <c r="C1031">
        <v>-388</v>
      </c>
      <c r="D1031">
        <v>0</v>
      </c>
    </row>
    <row r="1032" spans="1:4" x14ac:dyDescent="0.3">
      <c r="A1032" s="8">
        <v>42271</v>
      </c>
      <c r="B1032">
        <v>8.4</v>
      </c>
      <c r="C1032">
        <v>-100.4</v>
      </c>
      <c r="D1032">
        <v>0</v>
      </c>
    </row>
    <row r="1033" spans="1:4" x14ac:dyDescent="0.3">
      <c r="A1033" s="8">
        <v>42270</v>
      </c>
      <c r="B1033">
        <v>22.9</v>
      </c>
      <c r="C1033">
        <v>61.1</v>
      </c>
      <c r="D1033">
        <v>0</v>
      </c>
    </row>
    <row r="1034" spans="1:4" x14ac:dyDescent="0.3">
      <c r="A1034" s="8">
        <v>42269</v>
      </c>
      <c r="B1034">
        <v>35.299999999999997</v>
      </c>
      <c r="C1034">
        <v>28.2</v>
      </c>
      <c r="D1034">
        <v>0</v>
      </c>
    </row>
    <row r="1035" spans="1:4" x14ac:dyDescent="0.3">
      <c r="A1035" s="8">
        <v>42268</v>
      </c>
      <c r="B1035">
        <v>51.5</v>
      </c>
      <c r="C1035">
        <v>3.1</v>
      </c>
      <c r="D1035">
        <v>0</v>
      </c>
    </row>
    <row r="1036" spans="1:4" x14ac:dyDescent="0.3">
      <c r="A1036" s="8">
        <v>42265</v>
      </c>
      <c r="B1036">
        <v>-21.4</v>
      </c>
      <c r="C1036">
        <v>122.6</v>
      </c>
      <c r="D1036">
        <v>0</v>
      </c>
    </row>
    <row r="1037" spans="1:4" x14ac:dyDescent="0.3">
      <c r="A1037" s="8">
        <v>42264</v>
      </c>
      <c r="B1037">
        <v>-30.2</v>
      </c>
      <c r="C1037">
        <v>-33.9</v>
      </c>
      <c r="D1037">
        <v>0.2</v>
      </c>
    </row>
    <row r="1038" spans="1:4" x14ac:dyDescent="0.3">
      <c r="A1038" s="8">
        <v>42263</v>
      </c>
      <c r="B1038">
        <v>-8.9</v>
      </c>
      <c r="C1038">
        <v>0.2</v>
      </c>
      <c r="D1038">
        <v>-1</v>
      </c>
    </row>
    <row r="1039" spans="1:4" x14ac:dyDescent="0.3">
      <c r="A1039" s="8">
        <v>42262</v>
      </c>
      <c r="B1039">
        <v>2.2000000000000002</v>
      </c>
      <c r="C1039">
        <v>-10.4</v>
      </c>
      <c r="D1039">
        <v>124.1</v>
      </c>
    </row>
    <row r="1040" spans="1:4" x14ac:dyDescent="0.3">
      <c r="A1040" s="8">
        <v>42261</v>
      </c>
      <c r="B1040">
        <v>16.899999999999999</v>
      </c>
      <c r="C1040">
        <v>-78.599999999999994</v>
      </c>
      <c r="D1040">
        <v>1.7</v>
      </c>
    </row>
    <row r="1041" spans="1:4" x14ac:dyDescent="0.3">
      <c r="A1041" s="8">
        <v>42258</v>
      </c>
      <c r="B1041">
        <v>-43</v>
      </c>
      <c r="C1041">
        <v>-9.6999999999999993</v>
      </c>
      <c r="D1041">
        <v>0.1</v>
      </c>
    </row>
    <row r="1042" spans="1:4" x14ac:dyDescent="0.3">
      <c r="A1042" s="8">
        <v>42257</v>
      </c>
      <c r="B1042">
        <v>-48.3</v>
      </c>
      <c r="C1042">
        <v>151.19999999999999</v>
      </c>
      <c r="D1042">
        <v>0.2</v>
      </c>
    </row>
    <row r="1043" spans="1:4" x14ac:dyDescent="0.3">
      <c r="A1043" s="8">
        <v>42256</v>
      </c>
      <c r="B1043">
        <v>-22.7</v>
      </c>
      <c r="C1043">
        <v>-81.099999999999994</v>
      </c>
      <c r="D1043">
        <v>0</v>
      </c>
    </row>
    <row r="1044" spans="1:4" x14ac:dyDescent="0.3">
      <c r="A1044" s="8">
        <v>42255</v>
      </c>
      <c r="B1044">
        <v>3.4</v>
      </c>
      <c r="C1044">
        <v>188.7</v>
      </c>
      <c r="D1044">
        <v>0</v>
      </c>
    </row>
    <row r="1045" spans="1:4" x14ac:dyDescent="0.3">
      <c r="A1045" s="8">
        <v>42254</v>
      </c>
      <c r="B1045">
        <v>24.8</v>
      </c>
      <c r="C1045">
        <v>-16.8</v>
      </c>
      <c r="D1045">
        <v>0</v>
      </c>
    </row>
    <row r="1046" spans="1:4" x14ac:dyDescent="0.3">
      <c r="A1046" s="8">
        <v>42251</v>
      </c>
      <c r="B1046">
        <v>-45.7</v>
      </c>
      <c r="C1046">
        <v>82.7</v>
      </c>
      <c r="D1046">
        <v>0</v>
      </c>
    </row>
    <row r="1047" spans="1:4" x14ac:dyDescent="0.3">
      <c r="A1047" s="8">
        <v>42250</v>
      </c>
      <c r="B1047">
        <v>-28.6</v>
      </c>
      <c r="C1047">
        <v>132</v>
      </c>
      <c r="D1047">
        <v>0</v>
      </c>
    </row>
    <row r="1048" spans="1:4" x14ac:dyDescent="0.3">
      <c r="A1048" s="8">
        <v>42249</v>
      </c>
      <c r="B1048">
        <v>3.2</v>
      </c>
      <c r="C1048">
        <v>65.5</v>
      </c>
      <c r="D1048">
        <v>0</v>
      </c>
    </row>
    <row r="1049" spans="1:4" x14ac:dyDescent="0.3">
      <c r="A1049" s="8">
        <v>42248</v>
      </c>
      <c r="B1049">
        <v>29.4</v>
      </c>
      <c r="C1049">
        <v>52.4</v>
      </c>
      <c r="D1049">
        <v>0</v>
      </c>
    </row>
    <row r="1050" spans="1:4" x14ac:dyDescent="0.3">
      <c r="A1050" s="8">
        <v>42247</v>
      </c>
      <c r="B1050">
        <v>51.1</v>
      </c>
      <c r="C1050">
        <v>-1.6</v>
      </c>
      <c r="D1050">
        <v>0</v>
      </c>
    </row>
    <row r="1051" spans="1:4" x14ac:dyDescent="0.3">
      <c r="A1051" s="8">
        <v>42244</v>
      </c>
      <c r="B1051">
        <v>-6.4</v>
      </c>
      <c r="C1051">
        <v>28.3</v>
      </c>
      <c r="D1051">
        <v>0</v>
      </c>
    </row>
    <row r="1052" spans="1:4" x14ac:dyDescent="0.3">
      <c r="A1052" s="8">
        <v>42243</v>
      </c>
      <c r="B1052">
        <v>-2</v>
      </c>
      <c r="C1052">
        <v>145.19999999999999</v>
      </c>
      <c r="D1052">
        <v>0</v>
      </c>
    </row>
    <row r="1053" spans="1:4" x14ac:dyDescent="0.3">
      <c r="A1053" s="8">
        <v>42242</v>
      </c>
      <c r="B1053">
        <v>19.8</v>
      </c>
      <c r="C1053">
        <v>17.5</v>
      </c>
      <c r="D1053">
        <v>0.5</v>
      </c>
    </row>
    <row r="1054" spans="1:4" x14ac:dyDescent="0.3">
      <c r="A1054" s="8">
        <v>42241</v>
      </c>
      <c r="B1054">
        <v>39.1</v>
      </c>
      <c r="C1054">
        <v>-479</v>
      </c>
      <c r="D1054">
        <v>0</v>
      </c>
    </row>
    <row r="1055" spans="1:4" x14ac:dyDescent="0.3">
      <c r="A1055" s="8">
        <v>42240</v>
      </c>
      <c r="B1055">
        <v>57.1</v>
      </c>
      <c r="C1055">
        <v>-86.2</v>
      </c>
      <c r="D1055">
        <v>0</v>
      </c>
    </row>
    <row r="1056" spans="1:4" x14ac:dyDescent="0.3">
      <c r="A1056" s="8">
        <v>42237</v>
      </c>
      <c r="B1056">
        <v>-3.3</v>
      </c>
      <c r="C1056">
        <v>122.1</v>
      </c>
      <c r="D1056">
        <v>0</v>
      </c>
    </row>
    <row r="1057" spans="1:4" x14ac:dyDescent="0.3">
      <c r="A1057" s="8">
        <v>42236</v>
      </c>
      <c r="B1057">
        <v>-8.5</v>
      </c>
      <c r="C1057">
        <v>-149.30000000000001</v>
      </c>
      <c r="D1057">
        <v>0</v>
      </c>
    </row>
    <row r="1058" spans="1:4" x14ac:dyDescent="0.3">
      <c r="A1058" s="8">
        <v>42235</v>
      </c>
      <c r="B1058">
        <v>1.6</v>
      </c>
      <c r="C1058">
        <v>29.9</v>
      </c>
      <c r="D1058">
        <v>0</v>
      </c>
    </row>
    <row r="1059" spans="1:4" x14ac:dyDescent="0.3">
      <c r="A1059" s="8">
        <v>42234</v>
      </c>
      <c r="B1059">
        <v>10.9</v>
      </c>
      <c r="C1059">
        <v>-6.4</v>
      </c>
      <c r="D1059">
        <v>-11.3</v>
      </c>
    </row>
    <row r="1060" spans="1:4" x14ac:dyDescent="0.3">
      <c r="A1060" s="8">
        <v>42233</v>
      </c>
      <c r="B1060">
        <v>28.5</v>
      </c>
      <c r="C1060">
        <v>46</v>
      </c>
      <c r="D1060">
        <v>-0.3</v>
      </c>
    </row>
    <row r="1061" spans="1:4" x14ac:dyDescent="0.3">
      <c r="A1061" s="8">
        <v>42230</v>
      </c>
      <c r="B1061">
        <v>-36.5</v>
      </c>
      <c r="C1061">
        <v>63.2</v>
      </c>
      <c r="D1061">
        <v>-1.1000000000000001</v>
      </c>
    </row>
    <row r="1062" spans="1:4" x14ac:dyDescent="0.3">
      <c r="A1062" s="8">
        <v>42229</v>
      </c>
      <c r="B1062">
        <v>-44.3</v>
      </c>
      <c r="C1062">
        <v>-28.1</v>
      </c>
      <c r="D1062">
        <v>0.3</v>
      </c>
    </row>
    <row r="1063" spans="1:4" x14ac:dyDescent="0.3">
      <c r="A1063" s="8">
        <v>42228</v>
      </c>
      <c r="B1063">
        <v>-23.2</v>
      </c>
      <c r="C1063">
        <v>82.4</v>
      </c>
      <c r="D1063">
        <v>0.1</v>
      </c>
    </row>
    <row r="1064" spans="1:4" x14ac:dyDescent="0.3">
      <c r="A1064" s="8">
        <v>42227</v>
      </c>
      <c r="B1064">
        <v>-14.2</v>
      </c>
      <c r="C1064">
        <v>56.4</v>
      </c>
      <c r="D1064">
        <v>0</v>
      </c>
    </row>
    <row r="1065" spans="1:4" x14ac:dyDescent="0.3">
      <c r="A1065" s="8">
        <v>42226</v>
      </c>
      <c r="B1065">
        <v>9.6999999999999993</v>
      </c>
      <c r="C1065">
        <v>107.4</v>
      </c>
      <c r="D1065">
        <v>0</v>
      </c>
    </row>
    <row r="1066" spans="1:4" x14ac:dyDescent="0.3">
      <c r="A1066" s="8">
        <v>42223</v>
      </c>
      <c r="B1066">
        <v>-58</v>
      </c>
      <c r="C1066">
        <v>121.2</v>
      </c>
      <c r="D1066">
        <v>0</v>
      </c>
    </row>
    <row r="1067" spans="1:4" x14ac:dyDescent="0.3">
      <c r="A1067" s="8">
        <v>42222</v>
      </c>
      <c r="B1067">
        <v>-56.9</v>
      </c>
      <c r="C1067">
        <v>57.4</v>
      </c>
      <c r="D1067">
        <v>0</v>
      </c>
    </row>
    <row r="1068" spans="1:4" x14ac:dyDescent="0.3">
      <c r="A1068" s="8">
        <v>42221</v>
      </c>
      <c r="B1068">
        <v>-16</v>
      </c>
      <c r="C1068">
        <v>66.2</v>
      </c>
      <c r="D1068">
        <v>0</v>
      </c>
    </row>
    <row r="1069" spans="1:4" x14ac:dyDescent="0.3">
      <c r="A1069" s="8">
        <v>42220</v>
      </c>
      <c r="B1069">
        <v>3.4</v>
      </c>
      <c r="C1069">
        <v>112.6</v>
      </c>
      <c r="D1069">
        <v>0</v>
      </c>
    </row>
    <row r="1070" spans="1:4" x14ac:dyDescent="0.3">
      <c r="A1070" s="8">
        <v>42219</v>
      </c>
      <c r="B1070">
        <v>29</v>
      </c>
      <c r="C1070">
        <v>23.4</v>
      </c>
      <c r="D1070">
        <v>0</v>
      </c>
    </row>
    <row r="1071" spans="1:4" x14ac:dyDescent="0.3">
      <c r="A1071" s="8">
        <v>42216</v>
      </c>
      <c r="B1071">
        <v>-11.4</v>
      </c>
      <c r="C1071">
        <v>104.9</v>
      </c>
      <c r="D1071">
        <v>0</v>
      </c>
    </row>
    <row r="1072" spans="1:4" x14ac:dyDescent="0.3">
      <c r="A1072" s="8">
        <v>42215</v>
      </c>
      <c r="B1072">
        <v>6.9</v>
      </c>
      <c r="C1072">
        <v>15.5</v>
      </c>
      <c r="D1072">
        <v>0</v>
      </c>
    </row>
    <row r="1073" spans="1:4" x14ac:dyDescent="0.3">
      <c r="A1073" s="8">
        <v>42214</v>
      </c>
      <c r="B1073">
        <v>25.2</v>
      </c>
      <c r="C1073">
        <v>20.5</v>
      </c>
      <c r="D1073">
        <v>0.1</v>
      </c>
    </row>
    <row r="1074" spans="1:4" x14ac:dyDescent="0.3">
      <c r="A1074" s="8">
        <v>42213</v>
      </c>
      <c r="B1074">
        <v>37.799999999999997</v>
      </c>
      <c r="C1074">
        <v>113.4</v>
      </c>
      <c r="D1074">
        <v>0</v>
      </c>
    </row>
    <row r="1075" spans="1:4" x14ac:dyDescent="0.3">
      <c r="A1075" s="8">
        <v>42212</v>
      </c>
      <c r="B1075">
        <v>56.3</v>
      </c>
      <c r="C1075">
        <v>-413</v>
      </c>
      <c r="D1075">
        <v>0.5</v>
      </c>
    </row>
    <row r="1076" spans="1:4" x14ac:dyDescent="0.3">
      <c r="A1076" s="8">
        <v>42209</v>
      </c>
      <c r="B1076">
        <v>9.3000000000000007</v>
      </c>
      <c r="C1076">
        <v>-184.2</v>
      </c>
      <c r="D1076">
        <v>0</v>
      </c>
    </row>
    <row r="1077" spans="1:4" x14ac:dyDescent="0.3">
      <c r="A1077" s="8">
        <v>42208</v>
      </c>
      <c r="B1077">
        <v>5.6</v>
      </c>
      <c r="C1077">
        <v>-143.19999999999999</v>
      </c>
      <c r="D1077">
        <v>0</v>
      </c>
    </row>
    <row r="1078" spans="1:4" x14ac:dyDescent="0.3">
      <c r="A1078" s="8">
        <v>42207</v>
      </c>
      <c r="B1078">
        <v>16.7</v>
      </c>
      <c r="C1078">
        <v>6</v>
      </c>
      <c r="D1078">
        <v>0</v>
      </c>
    </row>
    <row r="1079" spans="1:4" x14ac:dyDescent="0.3">
      <c r="A1079" s="8">
        <v>42206</v>
      </c>
      <c r="B1079">
        <v>32.5</v>
      </c>
      <c r="C1079">
        <v>33.799999999999997</v>
      </c>
      <c r="D1079">
        <v>0.1</v>
      </c>
    </row>
    <row r="1080" spans="1:4" x14ac:dyDescent="0.3">
      <c r="A1080" s="8">
        <v>42205</v>
      </c>
      <c r="B1080">
        <v>38.6</v>
      </c>
      <c r="C1080">
        <v>-12.4</v>
      </c>
      <c r="D1080">
        <v>0</v>
      </c>
    </row>
    <row r="1081" spans="1:4" x14ac:dyDescent="0.3">
      <c r="A1081" s="8">
        <v>42202</v>
      </c>
      <c r="B1081">
        <v>-33.9</v>
      </c>
      <c r="C1081">
        <v>61.4</v>
      </c>
      <c r="D1081">
        <v>0</v>
      </c>
    </row>
    <row r="1082" spans="1:4" x14ac:dyDescent="0.3">
      <c r="A1082" s="8">
        <v>42201</v>
      </c>
      <c r="B1082">
        <v>-41.1</v>
      </c>
      <c r="C1082">
        <v>89.6</v>
      </c>
      <c r="D1082">
        <v>-9.1</v>
      </c>
    </row>
    <row r="1083" spans="1:4" x14ac:dyDescent="0.3">
      <c r="A1083" s="8">
        <v>42200</v>
      </c>
      <c r="B1083">
        <v>-23</v>
      </c>
      <c r="C1083">
        <v>-59.6</v>
      </c>
      <c r="D1083">
        <v>-3.5</v>
      </c>
    </row>
    <row r="1084" spans="1:4" x14ac:dyDescent="0.3">
      <c r="A1084" s="8">
        <v>42199</v>
      </c>
      <c r="B1084">
        <v>-2.2999999999999998</v>
      </c>
      <c r="C1084">
        <v>100.9</v>
      </c>
      <c r="D1084">
        <v>-0.3</v>
      </c>
    </row>
    <row r="1085" spans="1:4" x14ac:dyDescent="0.3">
      <c r="A1085" s="8">
        <v>42198</v>
      </c>
      <c r="B1085">
        <v>21.1</v>
      </c>
      <c r="C1085">
        <v>6.9</v>
      </c>
      <c r="D1085">
        <v>0.6</v>
      </c>
    </row>
    <row r="1086" spans="1:4" x14ac:dyDescent="0.3">
      <c r="A1086" s="8">
        <v>42195</v>
      </c>
      <c r="B1086">
        <v>-51.3</v>
      </c>
      <c r="C1086">
        <v>45.3</v>
      </c>
      <c r="D1086">
        <v>0</v>
      </c>
    </row>
    <row r="1087" spans="1:4" x14ac:dyDescent="0.3">
      <c r="A1087" s="8">
        <v>42194</v>
      </c>
      <c r="B1087">
        <v>-51.2</v>
      </c>
      <c r="C1087">
        <v>41.9</v>
      </c>
      <c r="D1087">
        <v>0.2</v>
      </c>
    </row>
    <row r="1088" spans="1:4" x14ac:dyDescent="0.3">
      <c r="A1088" s="8">
        <v>42193</v>
      </c>
      <c r="B1088">
        <v>-23.5</v>
      </c>
      <c r="C1088">
        <v>137.1</v>
      </c>
      <c r="D1088">
        <v>0</v>
      </c>
    </row>
    <row r="1089" spans="1:4" x14ac:dyDescent="0.3">
      <c r="A1089" s="8">
        <v>42192</v>
      </c>
      <c r="B1089">
        <v>-1.8</v>
      </c>
      <c r="C1089">
        <v>13.6</v>
      </c>
      <c r="D1089">
        <v>0</v>
      </c>
    </row>
    <row r="1090" spans="1:4" x14ac:dyDescent="0.3">
      <c r="A1090" s="8">
        <v>42191</v>
      </c>
      <c r="B1090">
        <v>15</v>
      </c>
      <c r="C1090">
        <v>22.1</v>
      </c>
      <c r="D1090">
        <v>0</v>
      </c>
    </row>
    <row r="1091" spans="1:4" x14ac:dyDescent="0.3">
      <c r="A1091" s="8">
        <v>42188</v>
      </c>
      <c r="B1091">
        <v>-51.7</v>
      </c>
      <c r="C1091">
        <v>-34.6</v>
      </c>
      <c r="D1091">
        <v>0</v>
      </c>
    </row>
    <row r="1092" spans="1:4" x14ac:dyDescent="0.3">
      <c r="A1092" s="8">
        <v>42187</v>
      </c>
      <c r="B1092">
        <v>-35.9</v>
      </c>
      <c r="C1092">
        <v>80.599999999999994</v>
      </c>
      <c r="D1092">
        <v>0</v>
      </c>
    </row>
    <row r="1093" spans="1:4" x14ac:dyDescent="0.3">
      <c r="A1093" s="8">
        <v>42186</v>
      </c>
      <c r="B1093">
        <v>5.7</v>
      </c>
      <c r="C1093">
        <v>177.3</v>
      </c>
      <c r="D1093">
        <v>0</v>
      </c>
    </row>
    <row r="1094" spans="1:4" x14ac:dyDescent="0.3">
      <c r="A1094" s="8">
        <v>42185</v>
      </c>
      <c r="B1094">
        <v>17.7</v>
      </c>
      <c r="C1094">
        <v>148.30000000000001</v>
      </c>
      <c r="D1094">
        <v>0</v>
      </c>
    </row>
    <row r="1095" spans="1:4" x14ac:dyDescent="0.3">
      <c r="A1095" s="8">
        <v>42184</v>
      </c>
      <c r="B1095">
        <v>42.5</v>
      </c>
      <c r="C1095">
        <v>-46.6</v>
      </c>
      <c r="D1095">
        <v>0</v>
      </c>
    </row>
    <row r="1096" spans="1:4" x14ac:dyDescent="0.3">
      <c r="A1096" s="8">
        <v>42181</v>
      </c>
      <c r="B1096">
        <v>-2.1</v>
      </c>
      <c r="C1096">
        <v>-75.7</v>
      </c>
      <c r="D1096">
        <v>0</v>
      </c>
    </row>
    <row r="1097" spans="1:4" x14ac:dyDescent="0.3">
      <c r="A1097" s="8">
        <v>42180</v>
      </c>
      <c r="B1097">
        <v>3.3</v>
      </c>
      <c r="C1097">
        <v>-465.2</v>
      </c>
      <c r="D1097">
        <v>0</v>
      </c>
    </row>
    <row r="1098" spans="1:4" x14ac:dyDescent="0.3">
      <c r="A1098" s="8">
        <v>42179</v>
      </c>
      <c r="B1098">
        <v>16.100000000000001</v>
      </c>
      <c r="C1098">
        <v>-31.2</v>
      </c>
      <c r="D1098">
        <v>0.1</v>
      </c>
    </row>
    <row r="1099" spans="1:4" x14ac:dyDescent="0.3">
      <c r="A1099" s="8">
        <v>42178</v>
      </c>
      <c r="B1099">
        <v>29.1</v>
      </c>
      <c r="C1099">
        <v>84.6</v>
      </c>
      <c r="D1099">
        <v>0</v>
      </c>
    </row>
    <row r="1100" spans="1:4" x14ac:dyDescent="0.3">
      <c r="A1100" s="8">
        <v>42177</v>
      </c>
      <c r="B1100">
        <v>50.4</v>
      </c>
      <c r="C1100">
        <v>-91.1</v>
      </c>
      <c r="D1100">
        <v>0</v>
      </c>
    </row>
    <row r="1101" spans="1:4" x14ac:dyDescent="0.3">
      <c r="A1101" s="8">
        <v>42174</v>
      </c>
      <c r="B1101">
        <v>-23.2</v>
      </c>
      <c r="C1101">
        <v>68.900000000000006</v>
      </c>
      <c r="D1101">
        <v>0.2</v>
      </c>
    </row>
    <row r="1102" spans="1:4" x14ac:dyDescent="0.3">
      <c r="A1102" s="8">
        <v>42173</v>
      </c>
      <c r="B1102">
        <v>-16.5</v>
      </c>
      <c r="C1102">
        <v>66.3</v>
      </c>
      <c r="D1102">
        <v>-0.3</v>
      </c>
    </row>
    <row r="1103" spans="1:4" x14ac:dyDescent="0.3">
      <c r="A1103" s="8">
        <v>42172</v>
      </c>
      <c r="B1103">
        <v>-1.5</v>
      </c>
      <c r="C1103">
        <v>180.4</v>
      </c>
      <c r="D1103">
        <v>-12.3</v>
      </c>
    </row>
    <row r="1104" spans="1:4" x14ac:dyDescent="0.3">
      <c r="A1104" s="8">
        <v>42171</v>
      </c>
      <c r="B1104">
        <v>13</v>
      </c>
      <c r="C1104">
        <v>140.9</v>
      </c>
      <c r="D1104">
        <v>5.0999999999999996</v>
      </c>
    </row>
    <row r="1105" spans="1:4" x14ac:dyDescent="0.3">
      <c r="A1105" s="8">
        <v>42170</v>
      </c>
      <c r="B1105">
        <v>25.9</v>
      </c>
      <c r="C1105">
        <v>-121.2</v>
      </c>
      <c r="D1105">
        <v>0.4</v>
      </c>
    </row>
    <row r="1106" spans="1:4" x14ac:dyDescent="0.3">
      <c r="A1106" s="8">
        <v>42166</v>
      </c>
      <c r="B1106">
        <v>-74.599999999999994</v>
      </c>
      <c r="C1106">
        <v>11.9</v>
      </c>
      <c r="D1106">
        <v>0</v>
      </c>
    </row>
    <row r="1107" spans="1:4" x14ac:dyDescent="0.3">
      <c r="A1107" s="8">
        <v>42165</v>
      </c>
      <c r="B1107">
        <v>-73.400000000000006</v>
      </c>
      <c r="C1107">
        <v>-207.8</v>
      </c>
      <c r="D1107">
        <v>0.2</v>
      </c>
    </row>
    <row r="1108" spans="1:4" x14ac:dyDescent="0.3">
      <c r="A1108" s="8">
        <v>42164</v>
      </c>
      <c r="B1108">
        <v>-28.3</v>
      </c>
      <c r="C1108">
        <v>71</v>
      </c>
      <c r="D1108">
        <v>0</v>
      </c>
    </row>
    <row r="1109" spans="1:4" x14ac:dyDescent="0.3">
      <c r="A1109" s="8">
        <v>42163</v>
      </c>
      <c r="B1109">
        <v>15.4</v>
      </c>
      <c r="C1109">
        <v>11.8</v>
      </c>
      <c r="D1109">
        <v>0</v>
      </c>
    </row>
    <row r="1110" spans="1:4" x14ac:dyDescent="0.3">
      <c r="A1110" s="8">
        <v>42160</v>
      </c>
      <c r="B1110">
        <v>-56.3</v>
      </c>
      <c r="C1110">
        <v>79.599999999999994</v>
      </c>
      <c r="D1110">
        <v>0</v>
      </c>
    </row>
    <row r="1111" spans="1:4" x14ac:dyDescent="0.3">
      <c r="A1111" s="8">
        <v>42159</v>
      </c>
      <c r="B1111">
        <v>-46</v>
      </c>
      <c r="C1111">
        <v>89.5</v>
      </c>
      <c r="D1111">
        <v>0</v>
      </c>
    </row>
    <row r="1112" spans="1:4" x14ac:dyDescent="0.3">
      <c r="A1112" s="8">
        <v>42158</v>
      </c>
      <c r="B1112">
        <v>-21.9</v>
      </c>
      <c r="C1112">
        <v>38.6</v>
      </c>
      <c r="D1112">
        <v>0</v>
      </c>
    </row>
    <row r="1113" spans="1:4" x14ac:dyDescent="0.3">
      <c r="A1113" s="8">
        <v>42157</v>
      </c>
      <c r="B1113">
        <v>12.9</v>
      </c>
      <c r="C1113">
        <v>136.69999999999999</v>
      </c>
      <c r="D1113">
        <v>0</v>
      </c>
    </row>
    <row r="1114" spans="1:4" x14ac:dyDescent="0.3">
      <c r="A1114" s="8">
        <v>42156</v>
      </c>
      <c r="B1114">
        <v>44.9</v>
      </c>
      <c r="C1114">
        <v>101.2</v>
      </c>
      <c r="D1114">
        <v>0</v>
      </c>
    </row>
    <row r="1115" spans="1:4" x14ac:dyDescent="0.3">
      <c r="A1115" s="8">
        <v>42153</v>
      </c>
      <c r="B1115">
        <v>-2.9</v>
      </c>
      <c r="C1115">
        <v>45.1</v>
      </c>
      <c r="D1115">
        <v>0</v>
      </c>
    </row>
    <row r="1116" spans="1:4" x14ac:dyDescent="0.3">
      <c r="A1116" s="8">
        <v>42152</v>
      </c>
      <c r="B1116">
        <v>-3.3</v>
      </c>
      <c r="C1116">
        <v>46</v>
      </c>
      <c r="D1116">
        <v>0</v>
      </c>
    </row>
    <row r="1117" spans="1:4" x14ac:dyDescent="0.3">
      <c r="A1117" s="8">
        <v>42151</v>
      </c>
      <c r="B1117">
        <v>19.8</v>
      </c>
      <c r="C1117">
        <v>134.1</v>
      </c>
      <c r="D1117">
        <v>0</v>
      </c>
    </row>
    <row r="1118" spans="1:4" x14ac:dyDescent="0.3">
      <c r="A1118" s="8">
        <v>42150</v>
      </c>
      <c r="B1118">
        <v>35.1</v>
      </c>
      <c r="C1118">
        <v>9.1999999999999993</v>
      </c>
      <c r="D1118">
        <v>0</v>
      </c>
    </row>
    <row r="1119" spans="1:4" x14ac:dyDescent="0.3">
      <c r="A1119" s="8">
        <v>42149</v>
      </c>
      <c r="B1119">
        <v>56.9</v>
      </c>
      <c r="C1119">
        <v>-473.2</v>
      </c>
      <c r="D1119">
        <v>0</v>
      </c>
    </row>
    <row r="1120" spans="1:4" x14ac:dyDescent="0.3">
      <c r="A1120" s="8">
        <v>42146</v>
      </c>
      <c r="B1120">
        <v>-12.1</v>
      </c>
      <c r="C1120">
        <v>-2.7</v>
      </c>
      <c r="D1120">
        <v>0</v>
      </c>
    </row>
    <row r="1121" spans="1:4" x14ac:dyDescent="0.3">
      <c r="A1121" s="8">
        <v>42145</v>
      </c>
      <c r="B1121">
        <v>-0.8</v>
      </c>
      <c r="C1121">
        <v>10.5</v>
      </c>
      <c r="D1121">
        <v>-1.1000000000000001</v>
      </c>
    </row>
    <row r="1122" spans="1:4" x14ac:dyDescent="0.3">
      <c r="A1122" s="8">
        <v>42144</v>
      </c>
      <c r="B1122">
        <v>10.7</v>
      </c>
      <c r="C1122">
        <v>-54.4</v>
      </c>
      <c r="D1122">
        <v>26.4</v>
      </c>
    </row>
    <row r="1123" spans="1:4" x14ac:dyDescent="0.3">
      <c r="A1123" s="8">
        <v>42143</v>
      </c>
      <c r="B1123">
        <v>13.6</v>
      </c>
      <c r="C1123">
        <v>73.900000000000006</v>
      </c>
      <c r="D1123">
        <v>0.1</v>
      </c>
    </row>
    <row r="1124" spans="1:4" x14ac:dyDescent="0.3">
      <c r="A1124" s="8">
        <v>42142</v>
      </c>
      <c r="B1124">
        <v>33.6</v>
      </c>
      <c r="C1124">
        <v>10.7</v>
      </c>
      <c r="D1124">
        <v>0</v>
      </c>
    </row>
    <row r="1125" spans="1:4" x14ac:dyDescent="0.3">
      <c r="A1125" s="8">
        <v>42139</v>
      </c>
      <c r="B1125">
        <v>-34.299999999999997</v>
      </c>
      <c r="C1125">
        <v>20</v>
      </c>
      <c r="D1125">
        <v>0</v>
      </c>
    </row>
    <row r="1126" spans="1:4" x14ac:dyDescent="0.3">
      <c r="A1126" s="8">
        <v>42138</v>
      </c>
      <c r="B1126">
        <v>-29.7</v>
      </c>
      <c r="C1126">
        <v>-71.8</v>
      </c>
      <c r="D1126">
        <v>0</v>
      </c>
    </row>
    <row r="1127" spans="1:4" x14ac:dyDescent="0.3">
      <c r="A1127" s="8">
        <v>42137</v>
      </c>
      <c r="B1127">
        <v>18</v>
      </c>
      <c r="C1127">
        <v>8.1999999999999993</v>
      </c>
      <c r="D1127">
        <v>0</v>
      </c>
    </row>
    <row r="1128" spans="1:4" x14ac:dyDescent="0.3">
      <c r="A1128" s="8">
        <v>42136</v>
      </c>
      <c r="B1128">
        <v>53.9</v>
      </c>
      <c r="C1128">
        <v>42.2</v>
      </c>
      <c r="D1128">
        <v>0</v>
      </c>
    </row>
    <row r="1129" spans="1:4" x14ac:dyDescent="0.3">
      <c r="A1129" s="8">
        <v>42132</v>
      </c>
      <c r="B1129">
        <v>-40</v>
      </c>
      <c r="C1129">
        <v>114.5</v>
      </c>
      <c r="D1129">
        <v>0</v>
      </c>
    </row>
    <row r="1130" spans="1:4" x14ac:dyDescent="0.3">
      <c r="A1130" s="8">
        <v>42131</v>
      </c>
      <c r="B1130">
        <v>-38.6</v>
      </c>
      <c r="C1130">
        <v>84.8</v>
      </c>
      <c r="D1130">
        <v>1</v>
      </c>
    </row>
    <row r="1131" spans="1:4" x14ac:dyDescent="0.3">
      <c r="A1131" s="8">
        <v>42130</v>
      </c>
      <c r="B1131">
        <v>17.100000000000001</v>
      </c>
      <c r="C1131">
        <v>46.7</v>
      </c>
      <c r="D1131">
        <v>0</v>
      </c>
    </row>
    <row r="1132" spans="1:4" x14ac:dyDescent="0.3">
      <c r="A1132" s="8">
        <v>42129</v>
      </c>
      <c r="B1132">
        <v>78.7</v>
      </c>
      <c r="C1132">
        <v>74.5</v>
      </c>
      <c r="D1132">
        <v>0</v>
      </c>
    </row>
    <row r="1133" spans="1:4" x14ac:dyDescent="0.3">
      <c r="A1133" s="8">
        <v>42124</v>
      </c>
      <c r="B1133">
        <v>-55</v>
      </c>
      <c r="C1133">
        <v>119.2</v>
      </c>
      <c r="D1133">
        <v>0</v>
      </c>
    </row>
    <row r="1134" spans="1:4" x14ac:dyDescent="0.3">
      <c r="A1134" s="8">
        <v>42123</v>
      </c>
      <c r="B1134">
        <v>-32.1</v>
      </c>
      <c r="C1134">
        <v>149.1</v>
      </c>
      <c r="D1134">
        <v>0</v>
      </c>
    </row>
    <row r="1135" spans="1:4" x14ac:dyDescent="0.3">
      <c r="A1135" s="8">
        <v>42122</v>
      </c>
      <c r="B1135">
        <v>9.5</v>
      </c>
      <c r="C1135">
        <v>-208.1</v>
      </c>
      <c r="D1135">
        <v>0</v>
      </c>
    </row>
    <row r="1136" spans="1:4" x14ac:dyDescent="0.3">
      <c r="A1136" s="8">
        <v>42121</v>
      </c>
      <c r="B1136">
        <v>49.6</v>
      </c>
      <c r="C1136">
        <v>4.9000000000000004</v>
      </c>
      <c r="D1136">
        <v>0</v>
      </c>
    </row>
    <row r="1137" spans="1:4" x14ac:dyDescent="0.3">
      <c r="A1137" s="8">
        <v>42118</v>
      </c>
      <c r="B1137">
        <v>-4</v>
      </c>
      <c r="C1137">
        <v>-192.9</v>
      </c>
      <c r="D1137">
        <v>0</v>
      </c>
    </row>
    <row r="1138" spans="1:4" x14ac:dyDescent="0.3">
      <c r="A1138" s="8">
        <v>42117</v>
      </c>
      <c r="B1138">
        <v>5.3</v>
      </c>
      <c r="C1138">
        <v>-16.3</v>
      </c>
      <c r="D1138">
        <v>0</v>
      </c>
    </row>
    <row r="1139" spans="1:4" x14ac:dyDescent="0.3">
      <c r="A1139" s="8">
        <v>42116</v>
      </c>
      <c r="B1139">
        <v>23.9</v>
      </c>
      <c r="C1139">
        <v>201.1</v>
      </c>
      <c r="D1139">
        <v>0.1</v>
      </c>
    </row>
    <row r="1140" spans="1:4" x14ac:dyDescent="0.3">
      <c r="A1140" s="8">
        <v>42115</v>
      </c>
      <c r="B1140">
        <v>33</v>
      </c>
      <c r="C1140">
        <v>-117.3</v>
      </c>
      <c r="D1140">
        <v>-0.2</v>
      </c>
    </row>
    <row r="1141" spans="1:4" x14ac:dyDescent="0.3">
      <c r="A1141" s="8">
        <v>42114</v>
      </c>
      <c r="B1141">
        <v>43.4</v>
      </c>
      <c r="C1141">
        <v>-174.1</v>
      </c>
      <c r="D1141">
        <v>0</v>
      </c>
    </row>
    <row r="1142" spans="1:4" x14ac:dyDescent="0.3">
      <c r="A1142" s="8">
        <v>42111</v>
      </c>
      <c r="B1142">
        <v>-42.9</v>
      </c>
      <c r="C1142">
        <v>82.5</v>
      </c>
      <c r="D1142">
        <v>0</v>
      </c>
    </row>
    <row r="1143" spans="1:4" x14ac:dyDescent="0.3">
      <c r="A1143" s="8">
        <v>42110</v>
      </c>
      <c r="B1143">
        <v>-32</v>
      </c>
      <c r="C1143">
        <v>31.5</v>
      </c>
      <c r="D1143">
        <v>0.5</v>
      </c>
    </row>
    <row r="1144" spans="1:4" x14ac:dyDescent="0.3">
      <c r="A1144" s="8">
        <v>42109</v>
      </c>
      <c r="B1144">
        <v>-16</v>
      </c>
      <c r="C1144">
        <v>-295.89999999999998</v>
      </c>
      <c r="D1144">
        <v>18.8</v>
      </c>
    </row>
    <row r="1145" spans="1:4" x14ac:dyDescent="0.3">
      <c r="A1145" s="8">
        <v>42108</v>
      </c>
      <c r="B1145">
        <v>-4.2</v>
      </c>
      <c r="C1145">
        <v>-39.299999999999997</v>
      </c>
      <c r="D1145">
        <v>0.3</v>
      </c>
    </row>
    <row r="1146" spans="1:4" x14ac:dyDescent="0.3">
      <c r="A1146" s="8">
        <v>42107</v>
      </c>
      <c r="B1146">
        <v>11.2</v>
      </c>
      <c r="C1146">
        <v>-19.5</v>
      </c>
      <c r="D1146">
        <v>0</v>
      </c>
    </row>
    <row r="1147" spans="1:4" x14ac:dyDescent="0.3">
      <c r="A1147" s="8">
        <v>42104</v>
      </c>
      <c r="B1147">
        <v>-63.66</v>
      </c>
      <c r="C1147">
        <v>67.03</v>
      </c>
      <c r="D1147">
        <v>0.01</v>
      </c>
    </row>
    <row r="1148" spans="1:4" x14ac:dyDescent="0.3">
      <c r="A1148" s="8">
        <v>42103</v>
      </c>
      <c r="B1148">
        <v>-46.03</v>
      </c>
      <c r="C1148">
        <v>35</v>
      </c>
      <c r="D1148">
        <v>0</v>
      </c>
    </row>
    <row r="1149" spans="1:4" x14ac:dyDescent="0.3">
      <c r="A1149" s="8">
        <v>42102</v>
      </c>
      <c r="B1149">
        <v>-19.670000000000002</v>
      </c>
      <c r="C1149">
        <v>-51.33</v>
      </c>
      <c r="D1149">
        <v>0</v>
      </c>
    </row>
    <row r="1150" spans="1:4" x14ac:dyDescent="0.3">
      <c r="A1150" s="8">
        <v>42101</v>
      </c>
      <c r="B1150">
        <v>2.37</v>
      </c>
      <c r="C1150">
        <v>200.11</v>
      </c>
      <c r="D1150">
        <v>-0.01</v>
      </c>
    </row>
    <row r="1151" spans="1:4" x14ac:dyDescent="0.3">
      <c r="A1151" s="8">
        <v>42100</v>
      </c>
      <c r="B1151">
        <v>21.88</v>
      </c>
      <c r="C1151">
        <v>3.36</v>
      </c>
      <c r="D1151">
        <v>0</v>
      </c>
    </row>
    <row r="1152" spans="1:4" x14ac:dyDescent="0.3">
      <c r="A1152" s="8">
        <v>42097</v>
      </c>
      <c r="B1152">
        <v>-48.91</v>
      </c>
      <c r="C1152">
        <v>-48.85</v>
      </c>
      <c r="D1152">
        <v>0</v>
      </c>
    </row>
    <row r="1153" spans="1:4" x14ac:dyDescent="0.3">
      <c r="A1153" s="8">
        <v>42096</v>
      </c>
      <c r="B1153">
        <v>-14.22</v>
      </c>
      <c r="C1153">
        <v>66.13</v>
      </c>
      <c r="D1153">
        <v>0</v>
      </c>
    </row>
    <row r="1154" spans="1:4" x14ac:dyDescent="0.3">
      <c r="A1154" s="8">
        <v>42095</v>
      </c>
      <c r="B1154">
        <v>21</v>
      </c>
      <c r="C1154">
        <v>125.79</v>
      </c>
      <c r="D1154">
        <v>0</v>
      </c>
    </row>
    <row r="1155" spans="1:4" x14ac:dyDescent="0.3">
      <c r="A1155" s="8">
        <v>42094</v>
      </c>
      <c r="B1155">
        <v>41.65</v>
      </c>
      <c r="C1155">
        <v>159.18</v>
      </c>
      <c r="D1155">
        <v>-0.01</v>
      </c>
    </row>
    <row r="1156" spans="1:4" x14ac:dyDescent="0.3">
      <c r="A1156" s="8">
        <v>42093</v>
      </c>
      <c r="B1156">
        <v>55.12</v>
      </c>
      <c r="C1156">
        <v>-180.78</v>
      </c>
      <c r="D1156">
        <v>0</v>
      </c>
    </row>
    <row r="1157" spans="1:4" x14ac:dyDescent="0.3">
      <c r="A1157" s="8">
        <v>42090</v>
      </c>
      <c r="B1157">
        <v>-1.35</v>
      </c>
      <c r="C1157">
        <v>-29.43</v>
      </c>
      <c r="D1157">
        <v>7.0000000000000007E-2</v>
      </c>
    </row>
    <row r="1158" spans="1:4" x14ac:dyDescent="0.3">
      <c r="A1158" s="8">
        <v>42089</v>
      </c>
      <c r="B1158">
        <v>12.63</v>
      </c>
      <c r="C1158">
        <v>83.82</v>
      </c>
      <c r="D1158">
        <v>-0.01</v>
      </c>
    </row>
    <row r="1159" spans="1:4" x14ac:dyDescent="0.3">
      <c r="A1159" s="8">
        <v>42088</v>
      </c>
      <c r="B1159">
        <v>32.869999999999997</v>
      </c>
      <c r="C1159">
        <v>-591.27</v>
      </c>
      <c r="D1159">
        <v>0.02</v>
      </c>
    </row>
    <row r="1160" spans="1:4" x14ac:dyDescent="0.3">
      <c r="A1160" s="8">
        <v>42087</v>
      </c>
      <c r="B1160">
        <v>44.22</v>
      </c>
      <c r="C1160">
        <v>-12.64</v>
      </c>
      <c r="D1160">
        <v>0.2</v>
      </c>
    </row>
    <row r="1161" spans="1:4" x14ac:dyDescent="0.3">
      <c r="A1161" s="8">
        <v>42086</v>
      </c>
      <c r="B1161">
        <v>55.84</v>
      </c>
      <c r="C1161">
        <v>0.38</v>
      </c>
      <c r="D1161">
        <v>0</v>
      </c>
    </row>
    <row r="1162" spans="1:4" x14ac:dyDescent="0.3">
      <c r="A1162" s="8">
        <v>42083</v>
      </c>
      <c r="B1162">
        <v>-15.39</v>
      </c>
      <c r="C1162">
        <v>198.29</v>
      </c>
      <c r="D1162">
        <v>-0.01</v>
      </c>
    </row>
    <row r="1163" spans="1:4" x14ac:dyDescent="0.3">
      <c r="A1163" s="8">
        <v>42082</v>
      </c>
      <c r="B1163">
        <v>-5.21</v>
      </c>
      <c r="C1163">
        <v>-59.97</v>
      </c>
      <c r="D1163">
        <v>-0.02</v>
      </c>
    </row>
    <row r="1164" spans="1:4" x14ac:dyDescent="0.3">
      <c r="A1164" s="8">
        <v>42081</v>
      </c>
      <c r="B1164">
        <v>5.6</v>
      </c>
      <c r="C1164">
        <v>-90.29</v>
      </c>
      <c r="D1164">
        <v>-8.86</v>
      </c>
    </row>
    <row r="1165" spans="1:4" x14ac:dyDescent="0.3">
      <c r="A1165" s="8">
        <v>42080</v>
      </c>
      <c r="B1165">
        <v>13.71</v>
      </c>
      <c r="C1165">
        <v>71.989999999999995</v>
      </c>
      <c r="D1165">
        <v>-3.3</v>
      </c>
    </row>
    <row r="1166" spans="1:4" x14ac:dyDescent="0.3">
      <c r="A1166" s="8">
        <v>42079</v>
      </c>
      <c r="B1166">
        <v>31.44</v>
      </c>
      <c r="C1166">
        <v>-36.020000000000003</v>
      </c>
      <c r="D1166">
        <v>-0.22</v>
      </c>
    </row>
    <row r="1167" spans="1:4" x14ac:dyDescent="0.3">
      <c r="A1167" s="8">
        <v>42076</v>
      </c>
      <c r="B1167">
        <v>-41.07</v>
      </c>
      <c r="C1167">
        <v>-202.47</v>
      </c>
      <c r="D1167">
        <v>0</v>
      </c>
    </row>
    <row r="1168" spans="1:4" x14ac:dyDescent="0.3">
      <c r="A1168" s="8">
        <v>42075</v>
      </c>
      <c r="B1168">
        <v>-16.75</v>
      </c>
      <c r="C1168">
        <v>32.9</v>
      </c>
      <c r="D1168">
        <v>0</v>
      </c>
    </row>
    <row r="1169" spans="1:4" x14ac:dyDescent="0.3">
      <c r="A1169" s="8">
        <v>42074</v>
      </c>
      <c r="B1169">
        <v>15.1</v>
      </c>
      <c r="C1169">
        <v>-65.75</v>
      </c>
      <c r="D1169">
        <v>0</v>
      </c>
    </row>
    <row r="1170" spans="1:4" x14ac:dyDescent="0.3">
      <c r="A1170" s="8">
        <v>42073</v>
      </c>
      <c r="B1170">
        <v>48.35</v>
      </c>
      <c r="C1170">
        <v>90.93</v>
      </c>
      <c r="D1170">
        <v>0</v>
      </c>
    </row>
    <row r="1171" spans="1:4" x14ac:dyDescent="0.3">
      <c r="A1171" s="8">
        <v>42069</v>
      </c>
      <c r="B1171">
        <v>-77.52</v>
      </c>
      <c r="C1171">
        <v>291.10000000000002</v>
      </c>
      <c r="D1171">
        <v>0.02</v>
      </c>
    </row>
    <row r="1172" spans="1:4" x14ac:dyDescent="0.3">
      <c r="A1172" s="8">
        <v>42068</v>
      </c>
      <c r="B1172">
        <v>-47.64</v>
      </c>
      <c r="C1172">
        <v>23.93</v>
      </c>
      <c r="D1172">
        <v>0</v>
      </c>
    </row>
    <row r="1173" spans="1:4" x14ac:dyDescent="0.3">
      <c r="A1173" s="8">
        <v>42067</v>
      </c>
      <c r="B1173">
        <v>-10.27</v>
      </c>
      <c r="C1173">
        <v>318.02</v>
      </c>
      <c r="D1173">
        <v>0.01</v>
      </c>
    </row>
    <row r="1174" spans="1:4" x14ac:dyDescent="0.3">
      <c r="A1174" s="8">
        <v>42066</v>
      </c>
      <c r="B1174">
        <v>20.74</v>
      </c>
      <c r="C1174">
        <v>103.7</v>
      </c>
      <c r="D1174">
        <v>0.14000000000000001</v>
      </c>
    </row>
    <row r="1175" spans="1:4" x14ac:dyDescent="0.3">
      <c r="A1175" s="8">
        <v>42065</v>
      </c>
      <c r="B1175">
        <v>47.04</v>
      </c>
      <c r="C1175">
        <v>-116.57</v>
      </c>
      <c r="D1175">
        <v>-0.01</v>
      </c>
    </row>
    <row r="1176" spans="1:4" x14ac:dyDescent="0.3">
      <c r="A1176" s="8">
        <v>42062</v>
      </c>
      <c r="B1176">
        <v>0.57999999999999996</v>
      </c>
      <c r="C1176">
        <v>33.659999999999997</v>
      </c>
      <c r="D1176">
        <v>0.05</v>
      </c>
    </row>
    <row r="1177" spans="1:4" x14ac:dyDescent="0.3">
      <c r="A1177" s="8">
        <v>42061</v>
      </c>
      <c r="B1177">
        <v>31.05</v>
      </c>
      <c r="C1177">
        <v>-3.59</v>
      </c>
      <c r="D1177">
        <v>-0.02</v>
      </c>
    </row>
    <row r="1178" spans="1:4" x14ac:dyDescent="0.3">
      <c r="A1178" s="8">
        <v>42060</v>
      </c>
      <c r="B1178">
        <v>57.27</v>
      </c>
      <c r="C1178">
        <v>-335.91</v>
      </c>
      <c r="D1178">
        <v>-0.02</v>
      </c>
    </row>
    <row r="1179" spans="1:4" x14ac:dyDescent="0.3">
      <c r="A1179" s="8">
        <v>42059</v>
      </c>
      <c r="B1179">
        <v>69.040000000000006</v>
      </c>
      <c r="C1179">
        <v>78.08</v>
      </c>
      <c r="D1179">
        <v>-0.01</v>
      </c>
    </row>
    <row r="1180" spans="1:4" x14ac:dyDescent="0.3">
      <c r="A1180" s="8">
        <v>42055</v>
      </c>
      <c r="B1180">
        <v>-45.45</v>
      </c>
      <c r="C1180">
        <v>-31.51</v>
      </c>
      <c r="D1180">
        <v>0.01</v>
      </c>
    </row>
    <row r="1181" spans="1:4" x14ac:dyDescent="0.3">
      <c r="A1181" s="8">
        <v>42054</v>
      </c>
      <c r="B1181">
        <v>-22.65</v>
      </c>
      <c r="C1181">
        <v>8.48</v>
      </c>
      <c r="D1181">
        <v>-0.01</v>
      </c>
    </row>
    <row r="1182" spans="1:4" x14ac:dyDescent="0.3">
      <c r="A1182" s="8">
        <v>42053</v>
      </c>
      <c r="B1182">
        <v>-2.33</v>
      </c>
      <c r="C1182">
        <v>-87.62</v>
      </c>
      <c r="D1182">
        <v>-0.03</v>
      </c>
    </row>
    <row r="1183" spans="1:4" x14ac:dyDescent="0.3">
      <c r="A1183" s="8">
        <v>42052</v>
      </c>
      <c r="B1183">
        <v>4.4400000000000004</v>
      </c>
      <c r="C1183">
        <v>40.590000000000003</v>
      </c>
      <c r="D1183">
        <v>-5.0199999999999996</v>
      </c>
    </row>
    <row r="1184" spans="1:4" x14ac:dyDescent="0.3">
      <c r="A1184" s="8">
        <v>42051</v>
      </c>
      <c r="B1184">
        <v>19.420000000000002</v>
      </c>
      <c r="C1184">
        <v>-33.380000000000003</v>
      </c>
      <c r="D1184">
        <v>9.48</v>
      </c>
    </row>
    <row r="1185" spans="1:4" x14ac:dyDescent="0.3">
      <c r="A1185" s="8">
        <v>42048</v>
      </c>
      <c r="B1185">
        <v>-46.87</v>
      </c>
      <c r="C1185">
        <v>208.73</v>
      </c>
      <c r="D1185">
        <v>-0.21</v>
      </c>
    </row>
    <row r="1186" spans="1:4" x14ac:dyDescent="0.3">
      <c r="A1186" s="8">
        <v>42047</v>
      </c>
      <c r="B1186">
        <v>-45.46</v>
      </c>
      <c r="C1186">
        <v>14.46</v>
      </c>
      <c r="D1186">
        <v>-0.01</v>
      </c>
    </row>
    <row r="1187" spans="1:4" x14ac:dyDescent="0.3">
      <c r="A1187" s="8">
        <v>42046</v>
      </c>
      <c r="B1187">
        <v>-9.9700000000000006</v>
      </c>
      <c r="C1187">
        <v>-183.37</v>
      </c>
      <c r="D1187">
        <v>-0.03</v>
      </c>
    </row>
    <row r="1188" spans="1:4" x14ac:dyDescent="0.3">
      <c r="A1188" s="8">
        <v>42045</v>
      </c>
      <c r="B1188">
        <v>9.43</v>
      </c>
      <c r="C1188">
        <v>55.99</v>
      </c>
      <c r="D1188">
        <v>-0.02</v>
      </c>
    </row>
    <row r="1189" spans="1:4" x14ac:dyDescent="0.3">
      <c r="A1189" s="8">
        <v>42044</v>
      </c>
      <c r="B1189">
        <v>27.51</v>
      </c>
      <c r="C1189">
        <v>-164.26</v>
      </c>
      <c r="D1189">
        <v>-0.02</v>
      </c>
    </row>
    <row r="1190" spans="1:4" x14ac:dyDescent="0.3">
      <c r="A1190" s="8">
        <v>42041</v>
      </c>
      <c r="B1190">
        <v>-44.62</v>
      </c>
      <c r="C1190">
        <v>93.22</v>
      </c>
      <c r="D1190">
        <v>-0.02</v>
      </c>
    </row>
    <row r="1191" spans="1:4" x14ac:dyDescent="0.3">
      <c r="A1191" s="8">
        <v>42040</v>
      </c>
      <c r="B1191">
        <v>-20.399999999999999</v>
      </c>
      <c r="C1191">
        <v>140.13999999999999</v>
      </c>
      <c r="D1191">
        <v>-0.02</v>
      </c>
    </row>
    <row r="1192" spans="1:4" x14ac:dyDescent="0.3">
      <c r="A1192" s="8">
        <v>42039</v>
      </c>
      <c r="B1192">
        <v>3.51</v>
      </c>
      <c r="C1192">
        <v>270.64999999999998</v>
      </c>
      <c r="D1192">
        <v>-0.03</v>
      </c>
    </row>
    <row r="1193" spans="1:4" x14ac:dyDescent="0.3">
      <c r="A1193" s="8">
        <v>42038</v>
      </c>
      <c r="B1193">
        <v>23.61</v>
      </c>
      <c r="C1193">
        <v>152.19</v>
      </c>
      <c r="D1193">
        <v>-0.02</v>
      </c>
    </row>
    <row r="1194" spans="1:4" x14ac:dyDescent="0.3">
      <c r="A1194" s="8">
        <v>42037</v>
      </c>
      <c r="B1194">
        <v>41.73</v>
      </c>
      <c r="C1194">
        <v>61.15</v>
      </c>
      <c r="D1194">
        <v>-0.03</v>
      </c>
    </row>
    <row r="1195" spans="1:4" x14ac:dyDescent="0.3">
      <c r="A1195" s="8">
        <v>42034</v>
      </c>
      <c r="B1195">
        <v>-1.94</v>
      </c>
      <c r="C1195">
        <v>202.25</v>
      </c>
      <c r="D1195">
        <v>-7.0000000000000007E-2</v>
      </c>
    </row>
    <row r="1196" spans="1:4" x14ac:dyDescent="0.3">
      <c r="A1196" s="8">
        <v>42033</v>
      </c>
      <c r="B1196">
        <v>20.53</v>
      </c>
      <c r="C1196">
        <v>26.43</v>
      </c>
      <c r="D1196">
        <v>-0.03</v>
      </c>
    </row>
    <row r="1197" spans="1:4" x14ac:dyDescent="0.3">
      <c r="A1197" s="8">
        <v>42032</v>
      </c>
      <c r="B1197">
        <v>43.81</v>
      </c>
      <c r="C1197">
        <v>299.02999999999997</v>
      </c>
      <c r="D1197">
        <v>-0.14000000000000001</v>
      </c>
    </row>
    <row r="1198" spans="1:4" x14ac:dyDescent="0.3">
      <c r="A1198" s="8">
        <v>42031</v>
      </c>
      <c r="B1198">
        <v>55.78</v>
      </c>
      <c r="C1198">
        <v>117.83</v>
      </c>
      <c r="D1198">
        <v>-22.4</v>
      </c>
    </row>
    <row r="1199" spans="1:4" x14ac:dyDescent="0.3">
      <c r="A1199" s="8">
        <v>42030</v>
      </c>
      <c r="B1199">
        <v>69.55</v>
      </c>
      <c r="C1199">
        <v>-426.85</v>
      </c>
      <c r="D1199">
        <v>-4.74</v>
      </c>
    </row>
    <row r="1200" spans="1:4" x14ac:dyDescent="0.3">
      <c r="A1200" s="8">
        <v>42027</v>
      </c>
      <c r="B1200">
        <v>11.42</v>
      </c>
      <c r="C1200">
        <v>144.02000000000001</v>
      </c>
      <c r="D1200">
        <v>1.23</v>
      </c>
    </row>
    <row r="1201" spans="1:4" x14ac:dyDescent="0.3">
      <c r="A1201" s="8">
        <v>42026</v>
      </c>
      <c r="B1201">
        <v>23.63</v>
      </c>
      <c r="C1201">
        <v>69.319999999999993</v>
      </c>
      <c r="D1201">
        <v>0</v>
      </c>
    </row>
    <row r="1202" spans="1:4" x14ac:dyDescent="0.3">
      <c r="A1202" s="8">
        <v>42025</v>
      </c>
      <c r="B1202">
        <v>41.96</v>
      </c>
      <c r="C1202">
        <v>171.84</v>
      </c>
      <c r="D1202">
        <v>0.01</v>
      </c>
    </row>
    <row r="1203" spans="1:4" x14ac:dyDescent="0.3">
      <c r="A1203" s="8">
        <v>42024</v>
      </c>
      <c r="B1203">
        <v>46.76</v>
      </c>
      <c r="C1203">
        <v>40.21</v>
      </c>
      <c r="D1203">
        <v>0</v>
      </c>
    </row>
    <row r="1204" spans="1:4" x14ac:dyDescent="0.3">
      <c r="A1204" s="8">
        <v>42023</v>
      </c>
      <c r="B1204">
        <v>63.31</v>
      </c>
      <c r="C1204">
        <v>77.44</v>
      </c>
      <c r="D1204">
        <v>0</v>
      </c>
    </row>
    <row r="1205" spans="1:4" x14ac:dyDescent="0.3">
      <c r="A1205" s="8">
        <v>42020</v>
      </c>
      <c r="B1205">
        <v>16.62</v>
      </c>
      <c r="C1205">
        <v>-33.5</v>
      </c>
      <c r="D1205">
        <v>0</v>
      </c>
    </row>
    <row r="1206" spans="1:4" x14ac:dyDescent="0.3">
      <c r="A1206" s="8">
        <v>42019</v>
      </c>
      <c r="B1206">
        <v>52.38</v>
      </c>
      <c r="C1206">
        <v>-310.58</v>
      </c>
      <c r="D1206">
        <v>0</v>
      </c>
    </row>
    <row r="1207" spans="1:4" x14ac:dyDescent="0.3">
      <c r="A1207" s="8">
        <v>42018</v>
      </c>
      <c r="B1207">
        <v>99.8</v>
      </c>
      <c r="C1207">
        <v>-311.27</v>
      </c>
      <c r="D1207">
        <v>0</v>
      </c>
    </row>
    <row r="1208" spans="1:4" x14ac:dyDescent="0.3">
      <c r="A1208" s="8">
        <v>42017</v>
      </c>
      <c r="B1208">
        <v>148.74</v>
      </c>
      <c r="C1208">
        <v>10.56</v>
      </c>
      <c r="D1208">
        <v>0</v>
      </c>
    </row>
    <row r="1209" spans="1:4" x14ac:dyDescent="0.3">
      <c r="A1209" s="8">
        <v>42016</v>
      </c>
      <c r="B1209">
        <v>366.22</v>
      </c>
      <c r="C1209">
        <v>-10.73</v>
      </c>
      <c r="D1209">
        <v>0.06</v>
      </c>
    </row>
    <row r="1210" spans="1:4" x14ac:dyDescent="0.3">
      <c r="A1210" s="8">
        <v>42004</v>
      </c>
      <c r="B1210">
        <v>48.84</v>
      </c>
      <c r="C1210">
        <v>209.94</v>
      </c>
      <c r="D1210">
        <v>0</v>
      </c>
    </row>
    <row r="1211" spans="1:4" x14ac:dyDescent="0.3">
      <c r="A1211" s="8">
        <v>42003</v>
      </c>
      <c r="B1211">
        <v>5.43</v>
      </c>
      <c r="C1211">
        <v>518.47</v>
      </c>
      <c r="D1211">
        <v>0</v>
      </c>
    </row>
    <row r="1212" spans="1:4" x14ac:dyDescent="0.3">
      <c r="A1212" s="8">
        <v>42002</v>
      </c>
      <c r="B1212">
        <v>43.5</v>
      </c>
      <c r="C1212">
        <v>-33.4</v>
      </c>
      <c r="D1212">
        <v>0</v>
      </c>
    </row>
    <row r="1213" spans="1:4" x14ac:dyDescent="0.3">
      <c r="A1213" s="8">
        <v>41999</v>
      </c>
      <c r="B1213">
        <v>-14.56</v>
      </c>
      <c r="C1213">
        <v>36.49</v>
      </c>
      <c r="D1213">
        <v>0</v>
      </c>
    </row>
    <row r="1214" spans="1:4" x14ac:dyDescent="0.3">
      <c r="A1214" s="8">
        <v>41998</v>
      </c>
      <c r="B1214">
        <v>48.72</v>
      </c>
      <c r="C1214">
        <v>-106.92</v>
      </c>
      <c r="D1214">
        <v>0</v>
      </c>
    </row>
    <row r="1215" spans="1:4" x14ac:dyDescent="0.3">
      <c r="A1215" s="8">
        <v>41997</v>
      </c>
      <c r="B1215">
        <v>49.83</v>
      </c>
      <c r="C1215">
        <v>-205.55</v>
      </c>
      <c r="D1215">
        <v>0</v>
      </c>
    </row>
    <row r="1216" spans="1:4" x14ac:dyDescent="0.3">
      <c r="A1216" s="8">
        <v>41996</v>
      </c>
      <c r="B1216">
        <v>6.3</v>
      </c>
      <c r="C1216">
        <v>207.14</v>
      </c>
      <c r="D1216">
        <v>0</v>
      </c>
    </row>
    <row r="1217" spans="1:4" x14ac:dyDescent="0.3">
      <c r="A1217" s="8">
        <v>41995</v>
      </c>
      <c r="B1217">
        <v>-118.78</v>
      </c>
      <c r="C1217">
        <v>-90.88</v>
      </c>
      <c r="D1217">
        <v>1.01</v>
      </c>
    </row>
    <row r="1218" spans="1:4" x14ac:dyDescent="0.3">
      <c r="A1218" s="8">
        <v>41992</v>
      </c>
      <c r="B1218">
        <v>-490.59</v>
      </c>
      <c r="C1218">
        <v>-45.91</v>
      </c>
      <c r="D1218">
        <v>0</v>
      </c>
    </row>
    <row r="1219" spans="1:4" x14ac:dyDescent="0.3">
      <c r="A1219" s="8">
        <v>41991</v>
      </c>
      <c r="B1219">
        <v>-209.21</v>
      </c>
      <c r="C1219">
        <v>501.51</v>
      </c>
      <c r="D1219">
        <v>0</v>
      </c>
    </row>
    <row r="1220" spans="1:4" x14ac:dyDescent="0.3">
      <c r="A1220" s="8">
        <v>41990</v>
      </c>
      <c r="B1220">
        <v>-38.369999999999997</v>
      </c>
      <c r="C1220">
        <v>-73.16</v>
      </c>
      <c r="D1220">
        <v>0</v>
      </c>
    </row>
    <row r="1221" spans="1:4" x14ac:dyDescent="0.3">
      <c r="A1221" s="8">
        <v>41989</v>
      </c>
      <c r="B1221">
        <v>-1.63</v>
      </c>
      <c r="C1221">
        <v>25.79</v>
      </c>
      <c r="D1221">
        <v>-11.49</v>
      </c>
    </row>
    <row r="1222" spans="1:4" x14ac:dyDescent="0.3">
      <c r="A1222" s="8">
        <v>41988</v>
      </c>
      <c r="B1222">
        <v>14.74</v>
      </c>
      <c r="C1222">
        <v>-40.33</v>
      </c>
      <c r="D1222">
        <v>-1.9</v>
      </c>
    </row>
    <row r="1223" spans="1:4" x14ac:dyDescent="0.3">
      <c r="A1223" s="8">
        <v>41985</v>
      </c>
      <c r="B1223">
        <v>-90.24</v>
      </c>
      <c r="C1223">
        <v>-54.05</v>
      </c>
      <c r="D1223">
        <v>-0.45</v>
      </c>
    </row>
    <row r="1224" spans="1:4" x14ac:dyDescent="0.3">
      <c r="A1224" s="8">
        <v>41984</v>
      </c>
      <c r="B1224">
        <v>-47.34</v>
      </c>
      <c r="C1224">
        <v>169.25</v>
      </c>
      <c r="D1224">
        <v>0.05</v>
      </c>
    </row>
    <row r="1225" spans="1:4" x14ac:dyDescent="0.3">
      <c r="A1225" s="8">
        <v>41983</v>
      </c>
      <c r="B1225">
        <v>-22.73</v>
      </c>
      <c r="C1225">
        <v>-132.43</v>
      </c>
      <c r="D1225">
        <v>0</v>
      </c>
    </row>
    <row r="1226" spans="1:4" x14ac:dyDescent="0.3">
      <c r="A1226" s="8">
        <v>41982</v>
      </c>
      <c r="B1226">
        <v>-8.76</v>
      </c>
      <c r="C1226">
        <v>43.21</v>
      </c>
      <c r="D1226">
        <v>0.01</v>
      </c>
    </row>
    <row r="1227" spans="1:4" x14ac:dyDescent="0.3">
      <c r="A1227" s="8">
        <v>41981</v>
      </c>
      <c r="B1227">
        <v>17.600000000000001</v>
      </c>
      <c r="C1227">
        <v>30.88</v>
      </c>
      <c r="D1227">
        <v>0.06</v>
      </c>
    </row>
    <row r="1228" spans="1:4" x14ac:dyDescent="0.3">
      <c r="A1228" s="8">
        <v>41978</v>
      </c>
      <c r="B1228">
        <v>-68.14</v>
      </c>
      <c r="C1228">
        <v>45.41</v>
      </c>
      <c r="D1228">
        <v>0</v>
      </c>
    </row>
    <row r="1229" spans="1:4" x14ac:dyDescent="0.3">
      <c r="A1229" s="8">
        <v>41977</v>
      </c>
      <c r="B1229">
        <v>-39.65</v>
      </c>
      <c r="C1229">
        <v>55.36</v>
      </c>
      <c r="D1229">
        <v>0</v>
      </c>
    </row>
    <row r="1230" spans="1:4" x14ac:dyDescent="0.3">
      <c r="A1230" s="8">
        <v>41976</v>
      </c>
      <c r="B1230">
        <v>-15.26</v>
      </c>
      <c r="C1230">
        <v>-102.86</v>
      </c>
      <c r="D1230">
        <v>0</v>
      </c>
    </row>
    <row r="1231" spans="1:4" x14ac:dyDescent="0.3">
      <c r="A1231" s="8">
        <v>41975</v>
      </c>
      <c r="B1231">
        <v>9.6</v>
      </c>
      <c r="C1231">
        <v>69.39</v>
      </c>
      <c r="D1231">
        <v>0</v>
      </c>
    </row>
    <row r="1232" spans="1:4" x14ac:dyDescent="0.3">
      <c r="A1232" s="8">
        <v>41974</v>
      </c>
      <c r="B1232">
        <v>38.85</v>
      </c>
      <c r="C1232">
        <v>17.510000000000002</v>
      </c>
      <c r="D1232">
        <v>0.01</v>
      </c>
    </row>
    <row r="1233" spans="1:4" x14ac:dyDescent="0.3">
      <c r="A1233" s="8">
        <v>41971</v>
      </c>
      <c r="B1233">
        <v>-16.27</v>
      </c>
      <c r="C1233">
        <v>88.89</v>
      </c>
      <c r="D1233">
        <v>0.26</v>
      </c>
    </row>
    <row r="1234" spans="1:4" x14ac:dyDescent="0.3">
      <c r="A1234" s="8">
        <v>41970</v>
      </c>
      <c r="B1234">
        <v>0.5</v>
      </c>
      <c r="C1234">
        <v>10.91</v>
      </c>
      <c r="D1234">
        <v>7.0000000000000007E-2</v>
      </c>
    </row>
    <row r="1235" spans="1:4" x14ac:dyDescent="0.3">
      <c r="A1235" s="8">
        <v>41969</v>
      </c>
      <c r="B1235">
        <v>20.32</v>
      </c>
      <c r="C1235">
        <v>67.540000000000006</v>
      </c>
      <c r="D1235">
        <v>0</v>
      </c>
    </row>
    <row r="1236" spans="1:4" x14ac:dyDescent="0.3">
      <c r="A1236" s="8">
        <v>41968</v>
      </c>
      <c r="B1236">
        <v>31.88</v>
      </c>
      <c r="C1236">
        <v>-157.51</v>
      </c>
      <c r="D1236">
        <v>0</v>
      </c>
    </row>
    <row r="1237" spans="1:4" x14ac:dyDescent="0.3">
      <c r="A1237" s="8">
        <v>41967</v>
      </c>
      <c r="B1237">
        <v>50.43</v>
      </c>
      <c r="C1237">
        <v>-121.58</v>
      </c>
      <c r="D1237">
        <v>0</v>
      </c>
    </row>
    <row r="1238" spans="1:4" x14ac:dyDescent="0.3">
      <c r="A1238" s="8">
        <v>41964</v>
      </c>
      <c r="B1238">
        <v>-19.95</v>
      </c>
      <c r="C1238">
        <v>-32.83</v>
      </c>
      <c r="D1238">
        <v>0</v>
      </c>
    </row>
    <row r="1239" spans="1:4" x14ac:dyDescent="0.3">
      <c r="A1239" s="8">
        <v>41963</v>
      </c>
      <c r="B1239">
        <v>-16.54</v>
      </c>
      <c r="C1239">
        <v>-86.75</v>
      </c>
      <c r="D1239">
        <v>-16.489999999999998</v>
      </c>
    </row>
    <row r="1240" spans="1:4" x14ac:dyDescent="0.3">
      <c r="A1240" s="8">
        <v>41962</v>
      </c>
      <c r="B1240">
        <v>1.39</v>
      </c>
      <c r="C1240">
        <v>-33.46</v>
      </c>
      <c r="D1240">
        <v>-7.21</v>
      </c>
    </row>
    <row r="1241" spans="1:4" x14ac:dyDescent="0.3">
      <c r="A1241" s="8">
        <v>41961</v>
      </c>
      <c r="B1241">
        <v>2.62</v>
      </c>
      <c r="C1241">
        <v>-40.270000000000003</v>
      </c>
      <c r="D1241">
        <v>-0.76</v>
      </c>
    </row>
    <row r="1242" spans="1:4" x14ac:dyDescent="0.3">
      <c r="A1242" s="8">
        <v>41960</v>
      </c>
      <c r="B1242">
        <v>21.63</v>
      </c>
      <c r="C1242">
        <v>-48.85</v>
      </c>
      <c r="D1242">
        <v>0.31</v>
      </c>
    </row>
    <row r="1243" spans="1:4" x14ac:dyDescent="0.3">
      <c r="A1243" s="8">
        <v>41957</v>
      </c>
      <c r="B1243">
        <v>-46.68</v>
      </c>
      <c r="C1243">
        <v>33.54</v>
      </c>
      <c r="D1243">
        <v>0.04</v>
      </c>
    </row>
    <row r="1244" spans="1:4" x14ac:dyDescent="0.3">
      <c r="A1244" s="8">
        <v>41956</v>
      </c>
      <c r="B1244">
        <v>-40.75</v>
      </c>
      <c r="C1244">
        <v>4.3</v>
      </c>
      <c r="D1244">
        <v>0.01</v>
      </c>
    </row>
    <row r="1245" spans="1:4" x14ac:dyDescent="0.3">
      <c r="A1245" s="8">
        <v>41955</v>
      </c>
      <c r="B1245">
        <v>-19.510000000000002</v>
      </c>
      <c r="C1245">
        <v>-41.98</v>
      </c>
      <c r="D1245">
        <v>0</v>
      </c>
    </row>
    <row r="1246" spans="1:4" x14ac:dyDescent="0.3">
      <c r="A1246" s="8">
        <v>41954</v>
      </c>
      <c r="B1246">
        <v>2.65</v>
      </c>
      <c r="C1246">
        <v>87.4</v>
      </c>
      <c r="D1246">
        <v>0</v>
      </c>
    </row>
    <row r="1247" spans="1:4" x14ac:dyDescent="0.3">
      <c r="A1247" s="8">
        <v>41953</v>
      </c>
      <c r="B1247">
        <v>35.58</v>
      </c>
      <c r="C1247">
        <v>17.739999999999998</v>
      </c>
      <c r="D1247">
        <v>0</v>
      </c>
    </row>
    <row r="1248" spans="1:4" x14ac:dyDescent="0.3">
      <c r="A1248" s="8">
        <v>41950</v>
      </c>
      <c r="B1248">
        <v>-9.7200000000000006</v>
      </c>
      <c r="C1248">
        <v>202.35</v>
      </c>
      <c r="D1248">
        <v>0.01</v>
      </c>
    </row>
    <row r="1249" spans="1:4" x14ac:dyDescent="0.3">
      <c r="A1249" s="8">
        <v>41949</v>
      </c>
      <c r="B1249">
        <v>21.7</v>
      </c>
      <c r="C1249">
        <v>45.89</v>
      </c>
      <c r="D1249">
        <v>0.27</v>
      </c>
    </row>
    <row r="1250" spans="1:4" x14ac:dyDescent="0.3">
      <c r="A1250" s="8">
        <v>41948</v>
      </c>
      <c r="B1250">
        <v>70.260000000000005</v>
      </c>
      <c r="C1250">
        <v>37.659999999999997</v>
      </c>
      <c r="D1250">
        <v>0</v>
      </c>
    </row>
    <row r="1251" spans="1:4" x14ac:dyDescent="0.3">
      <c r="A1251" s="8">
        <v>41943</v>
      </c>
      <c r="B1251">
        <v>-56.67</v>
      </c>
      <c r="C1251">
        <v>178.15</v>
      </c>
      <c r="D1251">
        <v>0</v>
      </c>
    </row>
    <row r="1252" spans="1:4" x14ac:dyDescent="0.3">
      <c r="A1252" s="8">
        <v>41942</v>
      </c>
      <c r="B1252">
        <v>-16.64</v>
      </c>
      <c r="C1252">
        <v>70.33</v>
      </c>
      <c r="D1252">
        <v>0</v>
      </c>
    </row>
    <row r="1253" spans="1:4" x14ac:dyDescent="0.3">
      <c r="A1253" s="8">
        <v>41941</v>
      </c>
      <c r="B1253">
        <v>22.18</v>
      </c>
      <c r="C1253">
        <v>114.66</v>
      </c>
      <c r="D1253">
        <v>-0.01</v>
      </c>
    </row>
    <row r="1254" spans="1:4" x14ac:dyDescent="0.3">
      <c r="A1254" s="8">
        <v>41940</v>
      </c>
      <c r="B1254">
        <v>40.090000000000003</v>
      </c>
      <c r="C1254">
        <v>-34.6</v>
      </c>
      <c r="D1254">
        <v>0</v>
      </c>
    </row>
    <row r="1255" spans="1:4" x14ac:dyDescent="0.3">
      <c r="A1255" s="8">
        <v>41939</v>
      </c>
      <c r="B1255">
        <v>53.14</v>
      </c>
      <c r="C1255">
        <v>-217.04</v>
      </c>
      <c r="D1255">
        <v>0</v>
      </c>
    </row>
    <row r="1256" spans="1:4" x14ac:dyDescent="0.3">
      <c r="A1256" s="8">
        <v>41936</v>
      </c>
      <c r="B1256">
        <v>-7.59</v>
      </c>
      <c r="C1256">
        <v>-14.52</v>
      </c>
      <c r="D1256">
        <v>0</v>
      </c>
    </row>
    <row r="1257" spans="1:4" x14ac:dyDescent="0.3">
      <c r="A1257" s="8">
        <v>41935</v>
      </c>
      <c r="B1257">
        <v>4.97</v>
      </c>
      <c r="C1257">
        <v>11.42</v>
      </c>
      <c r="D1257">
        <v>0</v>
      </c>
    </row>
    <row r="1258" spans="1:4" x14ac:dyDescent="0.3">
      <c r="A1258" s="8">
        <v>41934</v>
      </c>
      <c r="B1258">
        <v>23.08</v>
      </c>
      <c r="C1258">
        <v>84.67</v>
      </c>
      <c r="D1258">
        <v>0</v>
      </c>
    </row>
    <row r="1259" spans="1:4" x14ac:dyDescent="0.3">
      <c r="A1259" s="8">
        <v>41933</v>
      </c>
      <c r="B1259">
        <v>31.16</v>
      </c>
      <c r="C1259">
        <v>24.78</v>
      </c>
      <c r="D1259">
        <v>0.89</v>
      </c>
    </row>
    <row r="1260" spans="1:4" x14ac:dyDescent="0.3">
      <c r="A1260" s="8">
        <v>41932</v>
      </c>
      <c r="B1260">
        <v>39.770000000000003</v>
      </c>
      <c r="C1260">
        <v>-175.42</v>
      </c>
      <c r="D1260">
        <v>0</v>
      </c>
    </row>
    <row r="1261" spans="1:4" x14ac:dyDescent="0.3">
      <c r="A1261" s="8">
        <v>41929</v>
      </c>
      <c r="B1261">
        <v>-35.340000000000003</v>
      </c>
      <c r="C1261">
        <v>57.29</v>
      </c>
      <c r="D1261">
        <v>0</v>
      </c>
    </row>
    <row r="1262" spans="1:4" x14ac:dyDescent="0.3">
      <c r="A1262" s="8">
        <v>41928</v>
      </c>
      <c r="B1262">
        <v>-22.31</v>
      </c>
      <c r="C1262">
        <v>-31.47</v>
      </c>
      <c r="D1262">
        <v>-5.57</v>
      </c>
    </row>
    <row r="1263" spans="1:4" x14ac:dyDescent="0.3">
      <c r="A1263" s="8">
        <v>41927</v>
      </c>
      <c r="B1263">
        <v>-6.61</v>
      </c>
      <c r="C1263">
        <v>-1.44</v>
      </c>
      <c r="D1263">
        <v>-1.1399999999999999</v>
      </c>
    </row>
    <row r="1264" spans="1:4" x14ac:dyDescent="0.3">
      <c r="A1264" s="8">
        <v>41926</v>
      </c>
      <c r="B1264">
        <v>-3.11</v>
      </c>
      <c r="C1264">
        <v>-24.86</v>
      </c>
      <c r="D1264">
        <v>-0.04</v>
      </c>
    </row>
    <row r="1265" spans="1:4" x14ac:dyDescent="0.3">
      <c r="A1265" s="8">
        <v>41925</v>
      </c>
      <c r="B1265">
        <v>21.18</v>
      </c>
      <c r="C1265">
        <v>-58.25</v>
      </c>
      <c r="D1265">
        <v>0.13</v>
      </c>
    </row>
    <row r="1266" spans="1:4" x14ac:dyDescent="0.3">
      <c r="A1266" s="8">
        <v>41922</v>
      </c>
      <c r="B1266">
        <v>-48.27</v>
      </c>
      <c r="C1266">
        <v>47.04</v>
      </c>
      <c r="D1266">
        <v>0</v>
      </c>
    </row>
    <row r="1267" spans="1:4" x14ac:dyDescent="0.3">
      <c r="A1267" s="8">
        <v>41921</v>
      </c>
      <c r="B1267">
        <v>-33.4</v>
      </c>
      <c r="C1267">
        <v>91.38</v>
      </c>
      <c r="D1267">
        <v>0</v>
      </c>
    </row>
    <row r="1268" spans="1:4" x14ac:dyDescent="0.3">
      <c r="A1268" s="8">
        <v>41920</v>
      </c>
      <c r="B1268">
        <v>-9.98</v>
      </c>
      <c r="C1268">
        <v>-197.55</v>
      </c>
      <c r="D1268">
        <v>0.01</v>
      </c>
    </row>
    <row r="1269" spans="1:4" x14ac:dyDescent="0.3">
      <c r="A1269" s="8">
        <v>41919</v>
      </c>
      <c r="B1269">
        <v>3.72</v>
      </c>
      <c r="C1269">
        <v>53.03</v>
      </c>
      <c r="D1269">
        <v>0</v>
      </c>
    </row>
    <row r="1270" spans="1:4" x14ac:dyDescent="0.3">
      <c r="A1270" s="8">
        <v>41918</v>
      </c>
      <c r="B1270">
        <v>21.63</v>
      </c>
      <c r="C1270">
        <v>-17.38</v>
      </c>
      <c r="D1270">
        <v>0.04</v>
      </c>
    </row>
    <row r="1271" spans="1:4" x14ac:dyDescent="0.3">
      <c r="A1271" s="8">
        <v>41915</v>
      </c>
      <c r="B1271">
        <v>-43.41</v>
      </c>
      <c r="C1271">
        <v>87.48</v>
      </c>
      <c r="D1271">
        <v>0</v>
      </c>
    </row>
    <row r="1272" spans="1:4" x14ac:dyDescent="0.3">
      <c r="A1272" s="8">
        <v>41914</v>
      </c>
      <c r="B1272">
        <v>-19.38</v>
      </c>
      <c r="C1272">
        <v>34.32</v>
      </c>
      <c r="D1272">
        <v>0</v>
      </c>
    </row>
    <row r="1273" spans="1:4" x14ac:dyDescent="0.3">
      <c r="A1273" s="8">
        <v>41913</v>
      </c>
      <c r="B1273">
        <v>8.93</v>
      </c>
      <c r="C1273">
        <v>66.89</v>
      </c>
      <c r="D1273">
        <v>0</v>
      </c>
    </row>
    <row r="1274" spans="1:4" x14ac:dyDescent="0.3">
      <c r="A1274" s="8">
        <v>41912</v>
      </c>
      <c r="B1274">
        <v>34.619999999999997</v>
      </c>
      <c r="C1274">
        <v>85.69</v>
      </c>
      <c r="D1274">
        <v>-0.01</v>
      </c>
    </row>
    <row r="1275" spans="1:4" x14ac:dyDescent="0.3">
      <c r="A1275" s="8">
        <v>41911</v>
      </c>
      <c r="B1275">
        <v>51.72</v>
      </c>
      <c r="C1275">
        <v>-4.72</v>
      </c>
      <c r="D1275">
        <v>0</v>
      </c>
    </row>
    <row r="1276" spans="1:4" x14ac:dyDescent="0.3">
      <c r="A1276" s="8">
        <v>41908</v>
      </c>
      <c r="B1276">
        <v>-4.7300000000000004</v>
      </c>
      <c r="C1276">
        <v>117</v>
      </c>
      <c r="D1276">
        <v>-0.01</v>
      </c>
    </row>
    <row r="1277" spans="1:4" x14ac:dyDescent="0.3">
      <c r="A1277" s="8">
        <v>41907</v>
      </c>
      <c r="B1277">
        <v>8.5399999999999991</v>
      </c>
      <c r="C1277">
        <v>-163.61000000000001</v>
      </c>
      <c r="D1277">
        <v>-0.01</v>
      </c>
    </row>
    <row r="1278" spans="1:4" x14ac:dyDescent="0.3">
      <c r="A1278" s="8">
        <v>41906</v>
      </c>
      <c r="B1278">
        <v>20.03</v>
      </c>
      <c r="C1278">
        <v>-56.45</v>
      </c>
      <c r="D1278">
        <v>0</v>
      </c>
    </row>
    <row r="1279" spans="1:4" x14ac:dyDescent="0.3">
      <c r="A1279" s="8">
        <v>41905</v>
      </c>
      <c r="B1279">
        <v>37.85</v>
      </c>
      <c r="C1279">
        <v>188.48</v>
      </c>
      <c r="D1279">
        <v>0.09</v>
      </c>
    </row>
    <row r="1280" spans="1:4" x14ac:dyDescent="0.3">
      <c r="A1280" s="8">
        <v>41904</v>
      </c>
      <c r="B1280">
        <v>42.65</v>
      </c>
      <c r="C1280">
        <v>-130.01</v>
      </c>
      <c r="D1280">
        <v>0</v>
      </c>
    </row>
    <row r="1281" spans="1:4" x14ac:dyDescent="0.3">
      <c r="A1281" s="8">
        <v>41901</v>
      </c>
      <c r="B1281">
        <v>-39.42</v>
      </c>
      <c r="C1281">
        <v>11.47</v>
      </c>
      <c r="D1281">
        <v>-0.01</v>
      </c>
    </row>
    <row r="1282" spans="1:4" x14ac:dyDescent="0.3">
      <c r="A1282" s="8">
        <v>41900</v>
      </c>
      <c r="B1282">
        <v>-22.4</v>
      </c>
      <c r="C1282">
        <v>61.24</v>
      </c>
      <c r="D1282">
        <v>0.06</v>
      </c>
    </row>
    <row r="1283" spans="1:4" x14ac:dyDescent="0.3">
      <c r="A1283" s="8">
        <v>41899</v>
      </c>
      <c r="B1283">
        <v>-6.12</v>
      </c>
      <c r="C1283">
        <v>104.01</v>
      </c>
      <c r="D1283">
        <v>-0.02</v>
      </c>
    </row>
    <row r="1284" spans="1:4" x14ac:dyDescent="0.3">
      <c r="A1284" s="8">
        <v>41898</v>
      </c>
      <c r="B1284">
        <v>0.68</v>
      </c>
      <c r="C1284">
        <v>21.76</v>
      </c>
      <c r="D1284">
        <v>-3.46</v>
      </c>
    </row>
    <row r="1285" spans="1:4" x14ac:dyDescent="0.3">
      <c r="A1285" s="8">
        <v>41897</v>
      </c>
      <c r="B1285">
        <v>12.41</v>
      </c>
      <c r="C1285">
        <v>-100.54</v>
      </c>
      <c r="D1285">
        <v>22.86</v>
      </c>
    </row>
    <row r="1286" spans="1:4" x14ac:dyDescent="0.3">
      <c r="A1286" s="8">
        <v>41894</v>
      </c>
      <c r="B1286">
        <v>-56.5</v>
      </c>
      <c r="C1286">
        <v>16.88</v>
      </c>
      <c r="D1286">
        <v>-0.13</v>
      </c>
    </row>
    <row r="1287" spans="1:4" x14ac:dyDescent="0.3">
      <c r="A1287" s="8">
        <v>41893</v>
      </c>
      <c r="B1287">
        <v>-36.14</v>
      </c>
      <c r="C1287">
        <v>5.12</v>
      </c>
      <c r="D1287">
        <v>0</v>
      </c>
    </row>
    <row r="1288" spans="1:4" x14ac:dyDescent="0.3">
      <c r="A1288" s="8">
        <v>41892</v>
      </c>
      <c r="B1288">
        <v>-8.2799999999999994</v>
      </c>
      <c r="C1288">
        <v>22.5</v>
      </c>
      <c r="D1288">
        <v>0.02</v>
      </c>
    </row>
    <row r="1289" spans="1:4" x14ac:dyDescent="0.3">
      <c r="A1289" s="8">
        <v>41891</v>
      </c>
      <c r="B1289">
        <v>4.3499999999999996</v>
      </c>
      <c r="C1289">
        <v>47.56</v>
      </c>
      <c r="D1289">
        <v>0</v>
      </c>
    </row>
    <row r="1290" spans="1:4" x14ac:dyDescent="0.3">
      <c r="A1290" s="8">
        <v>41890</v>
      </c>
      <c r="B1290">
        <v>22.24</v>
      </c>
      <c r="C1290">
        <v>-149.56</v>
      </c>
      <c r="D1290">
        <v>0</v>
      </c>
    </row>
    <row r="1291" spans="1:4" x14ac:dyDescent="0.3">
      <c r="A1291" s="8">
        <v>41887</v>
      </c>
      <c r="B1291">
        <v>-47.46</v>
      </c>
      <c r="C1291">
        <v>-48.62</v>
      </c>
      <c r="D1291">
        <v>0</v>
      </c>
    </row>
    <row r="1292" spans="1:4" x14ac:dyDescent="0.3">
      <c r="A1292" s="8">
        <v>41886</v>
      </c>
      <c r="B1292">
        <v>-32.17</v>
      </c>
      <c r="C1292">
        <v>55.18</v>
      </c>
      <c r="D1292">
        <v>0</v>
      </c>
    </row>
    <row r="1293" spans="1:4" x14ac:dyDescent="0.3">
      <c r="A1293" s="8">
        <v>41885</v>
      </c>
      <c r="B1293">
        <v>-6.86</v>
      </c>
      <c r="C1293">
        <v>128.51</v>
      </c>
      <c r="D1293">
        <v>0</v>
      </c>
    </row>
    <row r="1294" spans="1:4" x14ac:dyDescent="0.3">
      <c r="A1294" s="8">
        <v>41884</v>
      </c>
      <c r="B1294">
        <v>19.32</v>
      </c>
      <c r="C1294">
        <v>68.290000000000006</v>
      </c>
      <c r="D1294">
        <v>0</v>
      </c>
    </row>
    <row r="1295" spans="1:4" x14ac:dyDescent="0.3">
      <c r="A1295" s="8">
        <v>41883</v>
      </c>
      <c r="B1295">
        <v>43.18</v>
      </c>
      <c r="C1295">
        <v>34.25</v>
      </c>
      <c r="D1295">
        <v>0</v>
      </c>
    </row>
    <row r="1296" spans="1:4" x14ac:dyDescent="0.3">
      <c r="A1296" s="8">
        <v>41880</v>
      </c>
      <c r="B1296">
        <v>-7.55</v>
      </c>
      <c r="C1296">
        <v>37.31</v>
      </c>
      <c r="D1296">
        <v>0</v>
      </c>
    </row>
    <row r="1297" spans="1:4" x14ac:dyDescent="0.3">
      <c r="A1297" s="8">
        <v>41879</v>
      </c>
      <c r="B1297">
        <v>-5.12</v>
      </c>
      <c r="C1297">
        <v>-29.22</v>
      </c>
      <c r="D1297">
        <v>0</v>
      </c>
    </row>
    <row r="1298" spans="1:4" x14ac:dyDescent="0.3">
      <c r="A1298" s="8">
        <v>41878</v>
      </c>
      <c r="B1298">
        <v>19.48</v>
      </c>
      <c r="C1298">
        <v>-9.6199999999999992</v>
      </c>
      <c r="D1298">
        <v>0</v>
      </c>
    </row>
    <row r="1299" spans="1:4" x14ac:dyDescent="0.3">
      <c r="A1299" s="8">
        <v>41877</v>
      </c>
      <c r="B1299">
        <v>38.4</v>
      </c>
      <c r="C1299">
        <v>107.25</v>
      </c>
      <c r="D1299">
        <v>0</v>
      </c>
    </row>
    <row r="1300" spans="1:4" x14ac:dyDescent="0.3">
      <c r="A1300" s="8">
        <v>41876</v>
      </c>
      <c r="B1300">
        <v>48.6</v>
      </c>
      <c r="C1300">
        <v>-268.91000000000003</v>
      </c>
      <c r="D1300">
        <v>0.2</v>
      </c>
    </row>
    <row r="1301" spans="1:4" x14ac:dyDescent="0.3">
      <c r="A1301" s="8">
        <v>41873</v>
      </c>
      <c r="B1301">
        <v>-13.7</v>
      </c>
      <c r="C1301">
        <v>144.19</v>
      </c>
      <c r="D1301">
        <v>0</v>
      </c>
    </row>
    <row r="1302" spans="1:4" x14ac:dyDescent="0.3">
      <c r="A1302" s="8">
        <v>41872</v>
      </c>
      <c r="B1302">
        <v>-8.34</v>
      </c>
      <c r="C1302">
        <v>-26.38</v>
      </c>
      <c r="D1302">
        <v>0</v>
      </c>
    </row>
    <row r="1303" spans="1:4" x14ac:dyDescent="0.3">
      <c r="A1303" s="8">
        <v>41871</v>
      </c>
      <c r="B1303">
        <v>3.77</v>
      </c>
      <c r="C1303">
        <v>-50.46</v>
      </c>
      <c r="D1303">
        <v>0</v>
      </c>
    </row>
    <row r="1304" spans="1:4" x14ac:dyDescent="0.3">
      <c r="A1304" s="8">
        <v>41870</v>
      </c>
      <c r="B1304">
        <v>10.83</v>
      </c>
      <c r="C1304">
        <v>23.66</v>
      </c>
      <c r="D1304">
        <v>0.14000000000000001</v>
      </c>
    </row>
    <row r="1305" spans="1:4" x14ac:dyDescent="0.3">
      <c r="A1305" s="8">
        <v>41869</v>
      </c>
      <c r="B1305">
        <v>22.49</v>
      </c>
      <c r="C1305">
        <v>-271.10000000000002</v>
      </c>
      <c r="D1305">
        <v>-28.61</v>
      </c>
    </row>
    <row r="1306" spans="1:4" x14ac:dyDescent="0.3">
      <c r="A1306" s="8">
        <v>41866</v>
      </c>
      <c r="B1306">
        <v>-48.64</v>
      </c>
      <c r="C1306">
        <v>23.87</v>
      </c>
      <c r="D1306">
        <v>10.37</v>
      </c>
    </row>
    <row r="1307" spans="1:4" x14ac:dyDescent="0.3">
      <c r="A1307" s="8">
        <v>41865</v>
      </c>
      <c r="B1307">
        <v>-31.18</v>
      </c>
      <c r="C1307">
        <v>-54.67</v>
      </c>
      <c r="D1307">
        <v>-0.14000000000000001</v>
      </c>
    </row>
    <row r="1308" spans="1:4" x14ac:dyDescent="0.3">
      <c r="A1308" s="8">
        <v>41864</v>
      </c>
      <c r="B1308">
        <v>-17.809999999999999</v>
      </c>
      <c r="C1308">
        <v>27.51</v>
      </c>
      <c r="D1308">
        <v>0.25</v>
      </c>
    </row>
    <row r="1309" spans="1:4" x14ac:dyDescent="0.3">
      <c r="A1309" s="8">
        <v>41863</v>
      </c>
      <c r="B1309">
        <v>-2.19</v>
      </c>
      <c r="C1309">
        <v>60.39</v>
      </c>
      <c r="D1309">
        <v>0</v>
      </c>
    </row>
    <row r="1310" spans="1:4" x14ac:dyDescent="0.3">
      <c r="A1310" s="8">
        <v>41862</v>
      </c>
      <c r="B1310">
        <v>12.97</v>
      </c>
      <c r="C1310">
        <v>-3.79</v>
      </c>
      <c r="D1310">
        <v>0</v>
      </c>
    </row>
    <row r="1311" spans="1:4" x14ac:dyDescent="0.3">
      <c r="A1311" s="8">
        <v>41859</v>
      </c>
      <c r="B1311">
        <v>-53.45</v>
      </c>
      <c r="C1311">
        <v>-22.86</v>
      </c>
      <c r="D1311">
        <v>0</v>
      </c>
    </row>
    <row r="1312" spans="1:4" x14ac:dyDescent="0.3">
      <c r="A1312" s="8">
        <v>41858</v>
      </c>
      <c r="B1312">
        <v>-35.21</v>
      </c>
      <c r="C1312">
        <v>37.47</v>
      </c>
      <c r="D1312">
        <v>0</v>
      </c>
    </row>
    <row r="1313" spans="1:4" x14ac:dyDescent="0.3">
      <c r="A1313" s="8">
        <v>41857</v>
      </c>
      <c r="B1313">
        <v>-17.86</v>
      </c>
      <c r="C1313">
        <v>-16.309999999999999</v>
      </c>
      <c r="D1313">
        <v>0</v>
      </c>
    </row>
    <row r="1314" spans="1:4" x14ac:dyDescent="0.3">
      <c r="A1314" s="8">
        <v>41856</v>
      </c>
      <c r="B1314">
        <v>3.33</v>
      </c>
      <c r="C1314">
        <v>168.35</v>
      </c>
      <c r="D1314">
        <v>0</v>
      </c>
    </row>
    <row r="1315" spans="1:4" x14ac:dyDescent="0.3">
      <c r="A1315" s="8">
        <v>41855</v>
      </c>
      <c r="B1315">
        <v>16.93</v>
      </c>
      <c r="C1315">
        <v>48.7</v>
      </c>
      <c r="D1315">
        <v>0</v>
      </c>
    </row>
    <row r="1316" spans="1:4" x14ac:dyDescent="0.3">
      <c r="A1316" s="8">
        <v>41852</v>
      </c>
      <c r="B1316">
        <v>-25.08</v>
      </c>
      <c r="C1316">
        <v>81.39</v>
      </c>
      <c r="D1316">
        <v>0.02</v>
      </c>
    </row>
    <row r="1317" spans="1:4" x14ac:dyDescent="0.3">
      <c r="A1317" s="8">
        <v>41851</v>
      </c>
      <c r="B1317">
        <v>-8.85</v>
      </c>
      <c r="C1317">
        <v>77.28</v>
      </c>
      <c r="D1317">
        <v>0</v>
      </c>
    </row>
    <row r="1318" spans="1:4" x14ac:dyDescent="0.3">
      <c r="A1318" s="8">
        <v>41850</v>
      </c>
      <c r="B1318">
        <v>19.559999999999999</v>
      </c>
      <c r="C1318">
        <v>80.36</v>
      </c>
      <c r="D1318">
        <v>0</v>
      </c>
    </row>
    <row r="1319" spans="1:4" x14ac:dyDescent="0.3">
      <c r="A1319" s="8">
        <v>41849</v>
      </c>
      <c r="B1319">
        <v>41.27</v>
      </c>
      <c r="C1319">
        <v>193.31</v>
      </c>
      <c r="D1319">
        <v>0</v>
      </c>
    </row>
    <row r="1320" spans="1:4" x14ac:dyDescent="0.3">
      <c r="A1320" s="8">
        <v>41848</v>
      </c>
      <c r="B1320">
        <v>48.3</v>
      </c>
      <c r="C1320">
        <v>-124.48</v>
      </c>
      <c r="D1320">
        <v>0</v>
      </c>
    </row>
    <row r="1321" spans="1:4" x14ac:dyDescent="0.3">
      <c r="A1321" s="8">
        <v>41845</v>
      </c>
      <c r="B1321">
        <v>-10.88</v>
      </c>
      <c r="C1321">
        <v>-108.73</v>
      </c>
      <c r="D1321">
        <v>0.16</v>
      </c>
    </row>
    <row r="1322" spans="1:4" x14ac:dyDescent="0.3">
      <c r="A1322" s="8">
        <v>41844</v>
      </c>
      <c r="B1322">
        <v>-1.91</v>
      </c>
      <c r="C1322">
        <v>-103.46</v>
      </c>
      <c r="D1322">
        <v>0</v>
      </c>
    </row>
    <row r="1323" spans="1:4" x14ac:dyDescent="0.3">
      <c r="A1323" s="8">
        <v>41843</v>
      </c>
      <c r="B1323">
        <v>11.73</v>
      </c>
      <c r="C1323">
        <v>50.75</v>
      </c>
      <c r="D1323">
        <v>0</v>
      </c>
    </row>
    <row r="1324" spans="1:4" x14ac:dyDescent="0.3">
      <c r="A1324" s="8">
        <v>41842</v>
      </c>
      <c r="B1324">
        <v>29.29</v>
      </c>
      <c r="C1324">
        <v>102.01</v>
      </c>
      <c r="D1324">
        <v>0</v>
      </c>
    </row>
    <row r="1325" spans="1:4" x14ac:dyDescent="0.3">
      <c r="A1325" s="8">
        <v>41841</v>
      </c>
      <c r="B1325">
        <v>37.159999999999997</v>
      </c>
      <c r="C1325">
        <v>-361.76</v>
      </c>
      <c r="D1325">
        <v>0.25</v>
      </c>
    </row>
    <row r="1326" spans="1:4" x14ac:dyDescent="0.3">
      <c r="A1326" s="8">
        <v>41838</v>
      </c>
      <c r="B1326">
        <v>-42.74</v>
      </c>
      <c r="C1326">
        <v>37.840000000000003</v>
      </c>
      <c r="D1326">
        <v>0</v>
      </c>
    </row>
    <row r="1327" spans="1:4" x14ac:dyDescent="0.3">
      <c r="A1327" s="8">
        <v>41837</v>
      </c>
      <c r="B1327">
        <v>-32.31</v>
      </c>
      <c r="C1327">
        <v>-39.35</v>
      </c>
      <c r="D1327">
        <v>0.02</v>
      </c>
    </row>
    <row r="1328" spans="1:4" x14ac:dyDescent="0.3">
      <c r="A1328" s="8">
        <v>41836</v>
      </c>
      <c r="B1328">
        <v>-10.76</v>
      </c>
      <c r="C1328">
        <v>-24.49</v>
      </c>
      <c r="D1328">
        <v>-3.85</v>
      </c>
    </row>
    <row r="1329" spans="1:4" x14ac:dyDescent="0.3">
      <c r="A1329" s="8">
        <v>41835</v>
      </c>
      <c r="B1329">
        <v>0.79</v>
      </c>
      <c r="C1329">
        <v>-16.87</v>
      </c>
      <c r="D1329">
        <v>3.45</v>
      </c>
    </row>
    <row r="1330" spans="1:4" x14ac:dyDescent="0.3">
      <c r="A1330" s="8">
        <v>41834</v>
      </c>
      <c r="B1330">
        <v>11.71</v>
      </c>
      <c r="C1330">
        <v>-33.32</v>
      </c>
      <c r="D1330">
        <v>-0.19</v>
      </c>
    </row>
    <row r="1331" spans="1:4" x14ac:dyDescent="0.3">
      <c r="A1331" s="8">
        <v>41831</v>
      </c>
      <c r="B1331">
        <v>-50.19</v>
      </c>
      <c r="C1331">
        <v>27.23</v>
      </c>
      <c r="D1331">
        <v>0.57999999999999996</v>
      </c>
    </row>
    <row r="1332" spans="1:4" x14ac:dyDescent="0.3">
      <c r="A1332" s="8">
        <v>41830</v>
      </c>
      <c r="B1332">
        <v>-41.84</v>
      </c>
      <c r="C1332">
        <v>15.1</v>
      </c>
      <c r="D1332">
        <v>0</v>
      </c>
    </row>
    <row r="1333" spans="1:4" x14ac:dyDescent="0.3">
      <c r="A1333" s="8">
        <v>41829</v>
      </c>
      <c r="B1333">
        <v>-23.03</v>
      </c>
      <c r="C1333">
        <v>-0.88</v>
      </c>
      <c r="D1333">
        <v>0</v>
      </c>
    </row>
    <row r="1334" spans="1:4" x14ac:dyDescent="0.3">
      <c r="A1334" s="8">
        <v>41828</v>
      </c>
      <c r="B1334">
        <v>1.73</v>
      </c>
      <c r="C1334">
        <v>45.21</v>
      </c>
      <c r="D1334">
        <v>0</v>
      </c>
    </row>
    <row r="1335" spans="1:4" x14ac:dyDescent="0.3">
      <c r="A1335" s="8">
        <v>41827</v>
      </c>
      <c r="B1335">
        <v>15.12</v>
      </c>
      <c r="C1335">
        <v>10.01</v>
      </c>
      <c r="D1335">
        <v>0.57999999999999996</v>
      </c>
    </row>
    <row r="1336" spans="1:4" x14ac:dyDescent="0.3">
      <c r="A1336" s="8">
        <v>41824</v>
      </c>
      <c r="B1336">
        <v>-42.7</v>
      </c>
      <c r="C1336">
        <v>-110.67</v>
      </c>
      <c r="D1336">
        <v>0</v>
      </c>
    </row>
    <row r="1337" spans="1:4" x14ac:dyDescent="0.3">
      <c r="A1337" s="8">
        <v>41823</v>
      </c>
      <c r="B1337">
        <v>-33.229999999999997</v>
      </c>
      <c r="C1337">
        <v>90.33</v>
      </c>
      <c r="D1337">
        <v>0</v>
      </c>
    </row>
    <row r="1338" spans="1:4" x14ac:dyDescent="0.3">
      <c r="A1338" s="8">
        <v>41822</v>
      </c>
      <c r="B1338">
        <v>0.65</v>
      </c>
      <c r="C1338">
        <v>-1.1299999999999999</v>
      </c>
      <c r="D1338">
        <v>0</v>
      </c>
    </row>
    <row r="1339" spans="1:4" x14ac:dyDescent="0.3">
      <c r="A1339" s="8">
        <v>41821</v>
      </c>
      <c r="B1339">
        <v>29.97</v>
      </c>
      <c r="C1339">
        <v>64.41</v>
      </c>
      <c r="D1339">
        <v>0</v>
      </c>
    </row>
    <row r="1340" spans="1:4" x14ac:dyDescent="0.3">
      <c r="A1340" s="8">
        <v>41820</v>
      </c>
      <c r="B1340">
        <v>46.32</v>
      </c>
      <c r="C1340">
        <v>59.06</v>
      </c>
      <c r="D1340">
        <v>0</v>
      </c>
    </row>
    <row r="1341" spans="1:4" x14ac:dyDescent="0.3">
      <c r="A1341" s="8">
        <v>41817</v>
      </c>
      <c r="B1341">
        <v>-1.47</v>
      </c>
      <c r="C1341">
        <v>52</v>
      </c>
      <c r="D1341">
        <v>0</v>
      </c>
    </row>
    <row r="1342" spans="1:4" x14ac:dyDescent="0.3">
      <c r="A1342" s="8">
        <v>41816</v>
      </c>
      <c r="B1342">
        <v>6.7</v>
      </c>
      <c r="C1342">
        <v>-42.86</v>
      </c>
      <c r="D1342">
        <v>0.13</v>
      </c>
    </row>
    <row r="1343" spans="1:4" x14ac:dyDescent="0.3">
      <c r="A1343" s="8">
        <v>41815</v>
      </c>
      <c r="B1343">
        <v>20.32</v>
      </c>
      <c r="C1343">
        <v>-243.77</v>
      </c>
      <c r="D1343">
        <v>0.02</v>
      </c>
    </row>
    <row r="1344" spans="1:4" x14ac:dyDescent="0.3">
      <c r="A1344" s="8">
        <v>41814</v>
      </c>
      <c r="B1344">
        <v>37.58</v>
      </c>
      <c r="C1344">
        <v>98.01</v>
      </c>
      <c r="D1344">
        <v>0.03</v>
      </c>
    </row>
    <row r="1345" spans="1:4" x14ac:dyDescent="0.3">
      <c r="A1345" s="8">
        <v>41813</v>
      </c>
      <c r="B1345">
        <v>43.92</v>
      </c>
      <c r="C1345">
        <v>-45.16</v>
      </c>
      <c r="D1345">
        <v>0</v>
      </c>
    </row>
    <row r="1346" spans="1:4" x14ac:dyDescent="0.3">
      <c r="A1346" s="8">
        <v>41810</v>
      </c>
      <c r="B1346">
        <v>-13.27</v>
      </c>
      <c r="C1346">
        <v>60.12</v>
      </c>
      <c r="D1346">
        <v>0.32</v>
      </c>
    </row>
    <row r="1347" spans="1:4" x14ac:dyDescent="0.3">
      <c r="A1347" s="8">
        <v>41809</v>
      </c>
      <c r="B1347">
        <v>-12.08</v>
      </c>
      <c r="C1347">
        <v>-79.19</v>
      </c>
      <c r="D1347">
        <v>-5.53</v>
      </c>
    </row>
    <row r="1348" spans="1:4" x14ac:dyDescent="0.3">
      <c r="A1348" s="8">
        <v>41808</v>
      </c>
      <c r="B1348">
        <v>7.36</v>
      </c>
      <c r="C1348">
        <v>100.38</v>
      </c>
      <c r="D1348">
        <v>7.59</v>
      </c>
    </row>
    <row r="1349" spans="1:4" x14ac:dyDescent="0.3">
      <c r="A1349" s="8">
        <v>41807</v>
      </c>
      <c r="B1349">
        <v>15.65</v>
      </c>
      <c r="C1349">
        <v>-2.0699999999999998</v>
      </c>
      <c r="D1349">
        <v>0.14000000000000001</v>
      </c>
    </row>
    <row r="1350" spans="1:4" x14ac:dyDescent="0.3">
      <c r="A1350" s="8">
        <v>41806</v>
      </c>
      <c r="B1350">
        <v>39</v>
      </c>
      <c r="C1350">
        <v>-229.58</v>
      </c>
      <c r="D1350">
        <v>0</v>
      </c>
    </row>
    <row r="1351" spans="1:4" x14ac:dyDescent="0.3">
      <c r="A1351" s="8">
        <v>41801</v>
      </c>
      <c r="B1351">
        <v>-86.42</v>
      </c>
      <c r="C1351">
        <v>38.840000000000003</v>
      </c>
      <c r="D1351">
        <v>0</v>
      </c>
    </row>
    <row r="1352" spans="1:4" x14ac:dyDescent="0.3">
      <c r="A1352" s="8">
        <v>41800</v>
      </c>
      <c r="B1352">
        <v>-45.46</v>
      </c>
      <c r="C1352">
        <v>22.67</v>
      </c>
      <c r="D1352">
        <v>0.06</v>
      </c>
    </row>
    <row r="1353" spans="1:4" x14ac:dyDescent="0.3">
      <c r="A1353" s="8">
        <v>41799</v>
      </c>
      <c r="B1353">
        <v>-8.27</v>
      </c>
      <c r="C1353">
        <v>6.91</v>
      </c>
      <c r="D1353">
        <v>0</v>
      </c>
    </row>
    <row r="1354" spans="1:4" x14ac:dyDescent="0.3">
      <c r="A1354" s="8">
        <v>41796</v>
      </c>
      <c r="B1354">
        <v>-57.4</v>
      </c>
      <c r="C1354">
        <v>13.61</v>
      </c>
      <c r="D1354">
        <v>0</v>
      </c>
    </row>
    <row r="1355" spans="1:4" x14ac:dyDescent="0.3">
      <c r="A1355" s="8">
        <v>41795</v>
      </c>
      <c r="B1355">
        <v>-35.75</v>
      </c>
      <c r="C1355">
        <v>73.099999999999994</v>
      </c>
      <c r="D1355">
        <v>0.02</v>
      </c>
    </row>
    <row r="1356" spans="1:4" x14ac:dyDescent="0.3">
      <c r="A1356" s="8">
        <v>41794</v>
      </c>
      <c r="B1356">
        <v>-7.88</v>
      </c>
      <c r="C1356">
        <v>-18.61</v>
      </c>
      <c r="D1356">
        <v>0</v>
      </c>
    </row>
    <row r="1357" spans="1:4" x14ac:dyDescent="0.3">
      <c r="A1357" s="8">
        <v>41793</v>
      </c>
      <c r="B1357">
        <v>13.66</v>
      </c>
      <c r="C1357">
        <v>62.63</v>
      </c>
      <c r="D1357">
        <v>0</v>
      </c>
    </row>
    <row r="1358" spans="1:4" x14ac:dyDescent="0.3">
      <c r="A1358" s="8">
        <v>41792</v>
      </c>
      <c r="B1358">
        <v>33.53</v>
      </c>
      <c r="C1358">
        <v>32.630000000000003</v>
      </c>
      <c r="D1358">
        <v>0</v>
      </c>
    </row>
    <row r="1359" spans="1:4" x14ac:dyDescent="0.3">
      <c r="A1359" s="8">
        <v>41789</v>
      </c>
      <c r="B1359">
        <v>-9.0500000000000007</v>
      </c>
      <c r="C1359">
        <v>99.44</v>
      </c>
      <c r="D1359">
        <v>0</v>
      </c>
    </row>
    <row r="1360" spans="1:4" x14ac:dyDescent="0.3">
      <c r="A1360" s="8">
        <v>41788</v>
      </c>
      <c r="B1360">
        <v>4.46</v>
      </c>
      <c r="C1360">
        <v>45.37</v>
      </c>
      <c r="D1360">
        <v>0.36</v>
      </c>
    </row>
    <row r="1361" spans="1:4" x14ac:dyDescent="0.3">
      <c r="A1361" s="8">
        <v>41787</v>
      </c>
      <c r="B1361">
        <v>17.41</v>
      </c>
      <c r="C1361">
        <v>-8.35</v>
      </c>
      <c r="D1361">
        <v>-0.01</v>
      </c>
    </row>
    <row r="1362" spans="1:4" x14ac:dyDescent="0.3">
      <c r="A1362" s="8">
        <v>41786</v>
      </c>
      <c r="B1362">
        <v>36.83</v>
      </c>
      <c r="C1362">
        <v>68.25</v>
      </c>
      <c r="D1362">
        <v>-0.01</v>
      </c>
    </row>
    <row r="1363" spans="1:4" x14ac:dyDescent="0.3">
      <c r="A1363" s="8">
        <v>41785</v>
      </c>
      <c r="B1363">
        <v>46.77</v>
      </c>
      <c r="C1363">
        <v>-258.25</v>
      </c>
      <c r="D1363">
        <v>-0.03</v>
      </c>
    </row>
    <row r="1364" spans="1:4" x14ac:dyDescent="0.3">
      <c r="A1364" s="8">
        <v>41782</v>
      </c>
      <c r="B1364">
        <v>-6</v>
      </c>
      <c r="C1364">
        <v>49.07</v>
      </c>
      <c r="D1364">
        <v>-0.02</v>
      </c>
    </row>
    <row r="1365" spans="1:4" x14ac:dyDescent="0.3">
      <c r="A1365" s="8">
        <v>41781</v>
      </c>
      <c r="B1365">
        <v>-3.41</v>
      </c>
      <c r="C1365">
        <v>139.26</v>
      </c>
      <c r="D1365">
        <v>0</v>
      </c>
    </row>
    <row r="1366" spans="1:4" x14ac:dyDescent="0.3">
      <c r="A1366" s="8">
        <v>41780</v>
      </c>
      <c r="B1366">
        <v>2.84</v>
      </c>
      <c r="C1366">
        <v>120.26</v>
      </c>
      <c r="D1366">
        <v>-9.4499999999999993</v>
      </c>
    </row>
    <row r="1367" spans="1:4" x14ac:dyDescent="0.3">
      <c r="A1367" s="8">
        <v>41779</v>
      </c>
      <c r="B1367">
        <v>21.07</v>
      </c>
      <c r="C1367">
        <v>-129.97999999999999</v>
      </c>
      <c r="D1367">
        <v>6.07</v>
      </c>
    </row>
    <row r="1368" spans="1:4" x14ac:dyDescent="0.3">
      <c r="A1368" s="8">
        <v>41778</v>
      </c>
      <c r="B1368">
        <v>31.52</v>
      </c>
      <c r="C1368">
        <v>-47.57</v>
      </c>
      <c r="D1368">
        <v>0.04</v>
      </c>
    </row>
    <row r="1369" spans="1:4" x14ac:dyDescent="0.3">
      <c r="A1369" s="8">
        <v>41775</v>
      </c>
      <c r="B1369">
        <v>-31.74</v>
      </c>
      <c r="C1369">
        <v>7.6</v>
      </c>
      <c r="D1369">
        <v>0</v>
      </c>
    </row>
    <row r="1370" spans="1:4" x14ac:dyDescent="0.3">
      <c r="A1370" s="8">
        <v>41774</v>
      </c>
      <c r="B1370">
        <v>-28.78</v>
      </c>
      <c r="C1370">
        <v>-68.75</v>
      </c>
      <c r="D1370">
        <v>0</v>
      </c>
    </row>
    <row r="1371" spans="1:4" x14ac:dyDescent="0.3">
      <c r="A1371" s="8">
        <v>41773</v>
      </c>
      <c r="B1371">
        <v>-3.6</v>
      </c>
      <c r="C1371">
        <v>-19.84</v>
      </c>
      <c r="D1371">
        <v>0</v>
      </c>
    </row>
    <row r="1372" spans="1:4" x14ac:dyDescent="0.3">
      <c r="A1372" s="8">
        <v>41772</v>
      </c>
      <c r="B1372">
        <v>16.64</v>
      </c>
      <c r="C1372">
        <v>41.39</v>
      </c>
      <c r="D1372">
        <v>0</v>
      </c>
    </row>
    <row r="1373" spans="1:4" x14ac:dyDescent="0.3">
      <c r="A1373" s="8">
        <v>41771</v>
      </c>
      <c r="B1373">
        <v>41.66</v>
      </c>
      <c r="C1373">
        <v>-156.68</v>
      </c>
      <c r="D1373">
        <v>0</v>
      </c>
    </row>
    <row r="1374" spans="1:4" x14ac:dyDescent="0.3">
      <c r="A1374" s="8">
        <v>41767</v>
      </c>
      <c r="B1374">
        <v>-49.55</v>
      </c>
      <c r="C1374">
        <v>126.6</v>
      </c>
      <c r="D1374">
        <v>0.02</v>
      </c>
    </row>
    <row r="1375" spans="1:4" x14ac:dyDescent="0.3">
      <c r="A1375" s="8">
        <v>41766</v>
      </c>
      <c r="B1375">
        <v>-23.8</v>
      </c>
      <c r="C1375">
        <v>87.05</v>
      </c>
      <c r="D1375">
        <v>0</v>
      </c>
    </row>
    <row r="1376" spans="1:4" x14ac:dyDescent="0.3">
      <c r="A1376" s="8">
        <v>41765</v>
      </c>
      <c r="B1376">
        <v>23.1</v>
      </c>
      <c r="C1376">
        <v>41.48</v>
      </c>
      <c r="D1376">
        <v>0</v>
      </c>
    </row>
    <row r="1377" spans="1:4" x14ac:dyDescent="0.3">
      <c r="A1377" s="8">
        <v>41764</v>
      </c>
      <c r="B1377">
        <v>64.67</v>
      </c>
      <c r="C1377">
        <v>8.93</v>
      </c>
      <c r="D1377">
        <v>0.01</v>
      </c>
    </row>
    <row r="1378" spans="1:4" x14ac:dyDescent="0.3">
      <c r="A1378" s="8">
        <v>41759</v>
      </c>
      <c r="B1378">
        <v>-64.8</v>
      </c>
      <c r="C1378">
        <v>101.59</v>
      </c>
      <c r="D1378">
        <v>0.35</v>
      </c>
    </row>
    <row r="1379" spans="1:4" x14ac:dyDescent="0.3">
      <c r="A1379" s="8">
        <v>41758</v>
      </c>
      <c r="B1379">
        <v>-18.61</v>
      </c>
      <c r="C1379">
        <v>117.85</v>
      </c>
      <c r="D1379">
        <v>0</v>
      </c>
    </row>
    <row r="1380" spans="1:4" x14ac:dyDescent="0.3">
      <c r="A1380" s="8">
        <v>41757</v>
      </c>
      <c r="B1380">
        <v>9.1300000000000008</v>
      </c>
      <c r="C1380">
        <v>-66.31</v>
      </c>
      <c r="D1380">
        <v>0</v>
      </c>
    </row>
    <row r="1381" spans="1:4" x14ac:dyDescent="0.3">
      <c r="A1381" s="8">
        <v>41754</v>
      </c>
      <c r="B1381">
        <v>-15.32</v>
      </c>
      <c r="C1381">
        <v>-224.63</v>
      </c>
      <c r="D1381">
        <v>0</v>
      </c>
    </row>
    <row r="1382" spans="1:4" x14ac:dyDescent="0.3">
      <c r="A1382" s="8">
        <v>41753</v>
      </c>
      <c r="B1382">
        <v>-7.08</v>
      </c>
      <c r="C1382">
        <v>-121.42</v>
      </c>
      <c r="D1382">
        <v>0</v>
      </c>
    </row>
    <row r="1383" spans="1:4" x14ac:dyDescent="0.3">
      <c r="A1383" s="8">
        <v>41752</v>
      </c>
      <c r="B1383">
        <v>9.7899999999999991</v>
      </c>
      <c r="C1383">
        <v>-6.58</v>
      </c>
      <c r="D1383">
        <v>0</v>
      </c>
    </row>
    <row r="1384" spans="1:4" x14ac:dyDescent="0.3">
      <c r="A1384" s="8">
        <v>41751</v>
      </c>
      <c r="B1384">
        <v>27.97</v>
      </c>
      <c r="C1384">
        <v>19.84</v>
      </c>
      <c r="D1384">
        <v>0</v>
      </c>
    </row>
    <row r="1385" spans="1:4" x14ac:dyDescent="0.3">
      <c r="A1385" s="8">
        <v>41750</v>
      </c>
      <c r="B1385">
        <v>36.049999999999997</v>
      </c>
      <c r="C1385">
        <v>-209.52</v>
      </c>
      <c r="D1385">
        <v>-0.01</v>
      </c>
    </row>
    <row r="1386" spans="1:4" x14ac:dyDescent="0.3">
      <c r="A1386" s="8">
        <v>41747</v>
      </c>
      <c r="B1386">
        <v>-38.979999999999997</v>
      </c>
      <c r="C1386">
        <v>-106.26</v>
      </c>
      <c r="D1386">
        <v>0</v>
      </c>
    </row>
    <row r="1387" spans="1:4" x14ac:dyDescent="0.3">
      <c r="A1387" s="8">
        <v>41746</v>
      </c>
      <c r="B1387">
        <v>-37.840000000000003</v>
      </c>
      <c r="C1387">
        <v>-23.17</v>
      </c>
      <c r="D1387">
        <v>-0.13</v>
      </c>
    </row>
    <row r="1388" spans="1:4" x14ac:dyDescent="0.3">
      <c r="A1388" s="8">
        <v>41745</v>
      </c>
      <c r="B1388">
        <v>-13.78</v>
      </c>
      <c r="C1388">
        <v>113.45</v>
      </c>
      <c r="D1388">
        <v>-2.4700000000000002</v>
      </c>
    </row>
    <row r="1389" spans="1:4" x14ac:dyDescent="0.3">
      <c r="A1389" s="8">
        <v>41744</v>
      </c>
      <c r="B1389">
        <v>-5.28</v>
      </c>
      <c r="C1389">
        <v>-49.38</v>
      </c>
      <c r="D1389">
        <v>12.87</v>
      </c>
    </row>
    <row r="1390" spans="1:4" x14ac:dyDescent="0.3">
      <c r="A1390" s="8">
        <v>41743</v>
      </c>
      <c r="B1390">
        <v>8.5</v>
      </c>
      <c r="C1390">
        <v>-65.819999999999993</v>
      </c>
      <c r="D1390">
        <v>-0.33</v>
      </c>
    </row>
    <row r="1391" spans="1:4" x14ac:dyDescent="0.3">
      <c r="A1391" s="8">
        <v>41740</v>
      </c>
      <c r="B1391">
        <v>-51.68</v>
      </c>
      <c r="C1391">
        <v>56.89</v>
      </c>
      <c r="D1391">
        <v>0</v>
      </c>
    </row>
    <row r="1392" spans="1:4" x14ac:dyDescent="0.3">
      <c r="A1392" s="8">
        <v>41739</v>
      </c>
      <c r="B1392">
        <v>-38.14</v>
      </c>
      <c r="C1392">
        <v>21.18</v>
      </c>
      <c r="D1392">
        <v>0</v>
      </c>
    </row>
    <row r="1393" spans="1:4" x14ac:dyDescent="0.3">
      <c r="A1393" s="8">
        <v>41738</v>
      </c>
      <c r="B1393">
        <v>-16.41</v>
      </c>
      <c r="C1393">
        <v>38.270000000000003</v>
      </c>
      <c r="D1393">
        <v>0.48</v>
      </c>
    </row>
    <row r="1394" spans="1:4" x14ac:dyDescent="0.3">
      <c r="A1394" s="8">
        <v>41737</v>
      </c>
      <c r="B1394">
        <v>6.79</v>
      </c>
      <c r="C1394">
        <v>80.86</v>
      </c>
      <c r="D1394">
        <v>0</v>
      </c>
    </row>
    <row r="1395" spans="1:4" x14ac:dyDescent="0.3">
      <c r="A1395" s="8">
        <v>41736</v>
      </c>
      <c r="B1395">
        <v>15.75</v>
      </c>
      <c r="C1395">
        <v>5.18</v>
      </c>
      <c r="D1395">
        <v>0.01</v>
      </c>
    </row>
    <row r="1396" spans="1:4" x14ac:dyDescent="0.3">
      <c r="A1396" s="8">
        <v>41733</v>
      </c>
      <c r="B1396">
        <v>-40.92</v>
      </c>
      <c r="C1396">
        <v>72.58</v>
      </c>
      <c r="D1396">
        <v>0.1</v>
      </c>
    </row>
    <row r="1397" spans="1:4" x14ac:dyDescent="0.3">
      <c r="A1397" s="8">
        <v>41732</v>
      </c>
      <c r="B1397">
        <v>-32.57</v>
      </c>
      <c r="C1397">
        <v>88.31</v>
      </c>
      <c r="D1397">
        <v>0</v>
      </c>
    </row>
    <row r="1398" spans="1:4" x14ac:dyDescent="0.3">
      <c r="A1398" s="8">
        <v>41731</v>
      </c>
      <c r="B1398">
        <v>4.28</v>
      </c>
      <c r="C1398">
        <v>62.32</v>
      </c>
      <c r="D1398">
        <v>0</v>
      </c>
    </row>
    <row r="1399" spans="1:4" x14ac:dyDescent="0.3">
      <c r="A1399" s="8">
        <v>41730</v>
      </c>
      <c r="B1399">
        <v>34.9</v>
      </c>
      <c r="C1399">
        <v>116.67</v>
      </c>
      <c r="D1399">
        <v>0</v>
      </c>
    </row>
    <row r="1400" spans="1:4" x14ac:dyDescent="0.3">
      <c r="A1400" s="8">
        <v>41729</v>
      </c>
      <c r="B1400">
        <v>50.22</v>
      </c>
      <c r="C1400">
        <v>66.02</v>
      </c>
      <c r="D1400">
        <v>0</v>
      </c>
    </row>
    <row r="1401" spans="1:4" x14ac:dyDescent="0.3">
      <c r="A1401" s="8">
        <v>41726</v>
      </c>
      <c r="B1401">
        <v>-1.93</v>
      </c>
      <c r="C1401">
        <v>-75.38</v>
      </c>
      <c r="D1401">
        <v>0.01</v>
      </c>
    </row>
    <row r="1402" spans="1:4" x14ac:dyDescent="0.3">
      <c r="A1402" s="8">
        <v>41725</v>
      </c>
      <c r="B1402">
        <v>0.99</v>
      </c>
      <c r="C1402">
        <v>-54.18</v>
      </c>
      <c r="D1402">
        <v>0</v>
      </c>
    </row>
    <row r="1403" spans="1:4" x14ac:dyDescent="0.3">
      <c r="A1403" s="8">
        <v>41724</v>
      </c>
      <c r="B1403">
        <v>26.1</v>
      </c>
      <c r="C1403">
        <v>-35.54</v>
      </c>
      <c r="D1403">
        <v>0</v>
      </c>
    </row>
    <row r="1404" spans="1:4" x14ac:dyDescent="0.3">
      <c r="A1404" s="8">
        <v>41723</v>
      </c>
      <c r="B1404">
        <v>40.409999999999997</v>
      </c>
      <c r="C1404">
        <v>-254.28</v>
      </c>
      <c r="D1404">
        <v>0</v>
      </c>
    </row>
    <row r="1405" spans="1:4" x14ac:dyDescent="0.3">
      <c r="A1405" s="8">
        <v>41722</v>
      </c>
      <c r="B1405">
        <v>37.47</v>
      </c>
      <c r="C1405">
        <v>-121.44</v>
      </c>
      <c r="D1405">
        <v>0</v>
      </c>
    </row>
    <row r="1406" spans="1:4" x14ac:dyDescent="0.3">
      <c r="A1406" s="8">
        <v>41719</v>
      </c>
      <c r="B1406">
        <v>-12.64</v>
      </c>
      <c r="C1406">
        <v>40.32</v>
      </c>
      <c r="D1406">
        <v>0</v>
      </c>
    </row>
    <row r="1407" spans="1:4" x14ac:dyDescent="0.3">
      <c r="A1407" s="8">
        <v>41718</v>
      </c>
      <c r="B1407">
        <v>-6.44</v>
      </c>
      <c r="C1407">
        <v>-21.88</v>
      </c>
      <c r="D1407">
        <v>0</v>
      </c>
    </row>
    <row r="1408" spans="1:4" x14ac:dyDescent="0.3">
      <c r="A1408" s="8">
        <v>41717</v>
      </c>
      <c r="B1408">
        <v>8.2100000000000009</v>
      </c>
      <c r="C1408">
        <v>-13.54</v>
      </c>
      <c r="D1408">
        <v>-24.56</v>
      </c>
    </row>
    <row r="1409" spans="1:4" x14ac:dyDescent="0.3">
      <c r="A1409" s="8">
        <v>41716</v>
      </c>
      <c r="B1409">
        <v>19.75</v>
      </c>
      <c r="C1409">
        <v>0.76</v>
      </c>
      <c r="D1409">
        <v>-2.65</v>
      </c>
    </row>
    <row r="1410" spans="1:4" x14ac:dyDescent="0.3">
      <c r="A1410" s="8">
        <v>41715</v>
      </c>
      <c r="B1410">
        <v>28.76</v>
      </c>
      <c r="C1410">
        <v>-87.6</v>
      </c>
      <c r="D1410">
        <v>-0.02</v>
      </c>
    </row>
    <row r="1411" spans="1:4" x14ac:dyDescent="0.3">
      <c r="A1411" s="8">
        <v>41712</v>
      </c>
      <c r="B1411">
        <v>-27.44</v>
      </c>
      <c r="C1411">
        <v>38.65</v>
      </c>
      <c r="D1411">
        <v>0</v>
      </c>
    </row>
    <row r="1412" spans="1:4" x14ac:dyDescent="0.3">
      <c r="A1412" s="8">
        <v>41711</v>
      </c>
      <c r="B1412">
        <v>-11.24</v>
      </c>
      <c r="C1412">
        <v>-136.13999999999999</v>
      </c>
      <c r="D1412">
        <v>0.38</v>
      </c>
    </row>
    <row r="1413" spans="1:4" x14ac:dyDescent="0.3">
      <c r="A1413" s="8">
        <v>41710</v>
      </c>
      <c r="B1413">
        <v>21.66</v>
      </c>
      <c r="C1413">
        <v>124.3</v>
      </c>
      <c r="D1413">
        <v>0</v>
      </c>
    </row>
    <row r="1414" spans="1:4" x14ac:dyDescent="0.3">
      <c r="A1414" s="8">
        <v>41709</v>
      </c>
      <c r="B1414">
        <v>41.62</v>
      </c>
      <c r="C1414">
        <v>-48.1</v>
      </c>
      <c r="D1414">
        <v>0</v>
      </c>
    </row>
    <row r="1415" spans="1:4" x14ac:dyDescent="0.3">
      <c r="A1415" s="8">
        <v>41705</v>
      </c>
      <c r="B1415">
        <v>-69.41</v>
      </c>
      <c r="C1415">
        <v>118.75</v>
      </c>
      <c r="D1415">
        <v>0</v>
      </c>
    </row>
    <row r="1416" spans="1:4" x14ac:dyDescent="0.3">
      <c r="A1416" s="8">
        <v>41704</v>
      </c>
      <c r="B1416">
        <v>-62.47</v>
      </c>
      <c r="C1416">
        <v>80.75</v>
      </c>
      <c r="D1416">
        <v>0</v>
      </c>
    </row>
    <row r="1417" spans="1:4" x14ac:dyDescent="0.3">
      <c r="A1417" s="8">
        <v>41703</v>
      </c>
      <c r="B1417">
        <v>-18.649999999999999</v>
      </c>
      <c r="C1417">
        <v>70.23</v>
      </c>
      <c r="D1417">
        <v>0</v>
      </c>
    </row>
    <row r="1418" spans="1:4" x14ac:dyDescent="0.3">
      <c r="A1418" s="8">
        <v>41702</v>
      </c>
      <c r="B1418">
        <v>4.03</v>
      </c>
      <c r="C1418">
        <v>105.73</v>
      </c>
      <c r="D1418">
        <v>0</v>
      </c>
    </row>
    <row r="1419" spans="1:4" x14ac:dyDescent="0.3">
      <c r="A1419" s="8">
        <v>41701</v>
      </c>
      <c r="B1419">
        <v>33.979999999999997</v>
      </c>
      <c r="C1419">
        <v>79.739999999999995</v>
      </c>
      <c r="D1419">
        <v>0</v>
      </c>
    </row>
    <row r="1420" spans="1:4" x14ac:dyDescent="0.3">
      <c r="A1420" s="8">
        <v>41698</v>
      </c>
      <c r="B1420">
        <v>-9.39</v>
      </c>
      <c r="C1420">
        <v>80.08</v>
      </c>
      <c r="D1420">
        <v>0</v>
      </c>
    </row>
    <row r="1421" spans="1:4" x14ac:dyDescent="0.3">
      <c r="A1421" s="8">
        <v>41697</v>
      </c>
      <c r="B1421">
        <v>4.0599999999999996</v>
      </c>
      <c r="C1421">
        <v>21.13</v>
      </c>
      <c r="D1421">
        <v>0</v>
      </c>
    </row>
    <row r="1422" spans="1:4" x14ac:dyDescent="0.3">
      <c r="A1422" s="8">
        <v>41696</v>
      </c>
      <c r="B1422">
        <v>25.55</v>
      </c>
      <c r="C1422">
        <v>74.13</v>
      </c>
      <c r="D1422">
        <v>0.09</v>
      </c>
    </row>
    <row r="1423" spans="1:4" x14ac:dyDescent="0.3">
      <c r="A1423" s="8">
        <v>41695</v>
      </c>
      <c r="B1423">
        <v>41.58</v>
      </c>
      <c r="C1423">
        <v>-223.99</v>
      </c>
      <c r="D1423">
        <v>0</v>
      </c>
    </row>
    <row r="1424" spans="1:4" x14ac:dyDescent="0.3">
      <c r="A1424" s="8">
        <v>41694</v>
      </c>
      <c r="B1424">
        <v>46.88</v>
      </c>
      <c r="C1424">
        <v>-92.52</v>
      </c>
      <c r="D1424">
        <v>0</v>
      </c>
    </row>
    <row r="1425" spans="1:4" x14ac:dyDescent="0.3">
      <c r="A1425" s="8">
        <v>41691</v>
      </c>
      <c r="B1425">
        <v>-5.79</v>
      </c>
      <c r="C1425">
        <v>121.09</v>
      </c>
      <c r="D1425">
        <v>0.01</v>
      </c>
    </row>
    <row r="1426" spans="1:4" x14ac:dyDescent="0.3">
      <c r="A1426" s="8">
        <v>41690</v>
      </c>
      <c r="B1426">
        <v>-10.14</v>
      </c>
      <c r="C1426">
        <v>-69.75</v>
      </c>
      <c r="D1426">
        <v>0</v>
      </c>
    </row>
    <row r="1427" spans="1:4" x14ac:dyDescent="0.3">
      <c r="A1427" s="8">
        <v>41689</v>
      </c>
      <c r="B1427">
        <v>6.63</v>
      </c>
      <c r="C1427">
        <v>-37.49</v>
      </c>
      <c r="D1427">
        <v>-0.01</v>
      </c>
    </row>
    <row r="1428" spans="1:4" x14ac:dyDescent="0.3">
      <c r="A1428" s="8">
        <v>41688</v>
      </c>
      <c r="B1428">
        <v>6.93</v>
      </c>
      <c r="C1428">
        <v>29.36</v>
      </c>
      <c r="D1428">
        <v>-7.11</v>
      </c>
    </row>
    <row r="1429" spans="1:4" x14ac:dyDescent="0.3">
      <c r="A1429" s="8">
        <v>41687</v>
      </c>
      <c r="B1429">
        <v>13.07</v>
      </c>
      <c r="C1429">
        <v>-57.75</v>
      </c>
      <c r="D1429">
        <v>-1.18</v>
      </c>
    </row>
    <row r="1430" spans="1:4" x14ac:dyDescent="0.3">
      <c r="A1430" s="8">
        <v>41684</v>
      </c>
      <c r="B1430">
        <v>-43.05</v>
      </c>
      <c r="C1430">
        <v>-13.04</v>
      </c>
      <c r="D1430">
        <v>-0.24</v>
      </c>
    </row>
    <row r="1431" spans="1:4" x14ac:dyDescent="0.3">
      <c r="A1431" s="8">
        <v>41683</v>
      </c>
      <c r="B1431">
        <v>-40.35</v>
      </c>
      <c r="C1431">
        <v>-16.16</v>
      </c>
      <c r="D1431">
        <v>1.03</v>
      </c>
    </row>
    <row r="1432" spans="1:4" x14ac:dyDescent="0.3">
      <c r="A1432" s="8">
        <v>41682</v>
      </c>
      <c r="B1432">
        <v>-22.35</v>
      </c>
      <c r="C1432">
        <v>74.8</v>
      </c>
      <c r="D1432">
        <v>0</v>
      </c>
    </row>
    <row r="1433" spans="1:4" x14ac:dyDescent="0.3">
      <c r="A1433" s="8">
        <v>41681</v>
      </c>
      <c r="B1433">
        <v>-12.95</v>
      </c>
      <c r="C1433">
        <v>54.45</v>
      </c>
      <c r="D1433">
        <v>0.68</v>
      </c>
    </row>
    <row r="1434" spans="1:4" x14ac:dyDescent="0.3">
      <c r="A1434" s="8">
        <v>41680</v>
      </c>
      <c r="B1434">
        <v>8.23</v>
      </c>
      <c r="C1434">
        <v>25.95</v>
      </c>
      <c r="D1434">
        <v>0</v>
      </c>
    </row>
    <row r="1435" spans="1:4" x14ac:dyDescent="0.3">
      <c r="A1435" s="8">
        <v>41677</v>
      </c>
      <c r="B1435">
        <v>-45.1</v>
      </c>
      <c r="C1435">
        <v>143.28</v>
      </c>
      <c r="D1435">
        <v>7.0000000000000007E-2</v>
      </c>
    </row>
    <row r="1436" spans="1:4" x14ac:dyDescent="0.3">
      <c r="A1436" s="8">
        <v>41676</v>
      </c>
      <c r="B1436">
        <v>-24.96</v>
      </c>
      <c r="C1436">
        <v>134.91999999999999</v>
      </c>
      <c r="D1436">
        <v>0</v>
      </c>
    </row>
    <row r="1437" spans="1:4" x14ac:dyDescent="0.3">
      <c r="A1437" s="8">
        <v>41675</v>
      </c>
      <c r="B1437">
        <v>-9.9600000000000009</v>
      </c>
      <c r="C1437">
        <v>100.96</v>
      </c>
      <c r="D1437">
        <v>0</v>
      </c>
    </row>
    <row r="1438" spans="1:4" x14ac:dyDescent="0.3">
      <c r="A1438" s="8">
        <v>41674</v>
      </c>
      <c r="B1438">
        <v>16.95</v>
      </c>
      <c r="C1438">
        <v>126.39</v>
      </c>
      <c r="D1438">
        <v>0</v>
      </c>
    </row>
    <row r="1439" spans="1:4" x14ac:dyDescent="0.3">
      <c r="A1439" s="8">
        <v>41673</v>
      </c>
      <c r="B1439">
        <v>33.71</v>
      </c>
      <c r="C1439">
        <v>72.91</v>
      </c>
      <c r="D1439">
        <v>2.09</v>
      </c>
    </row>
    <row r="1440" spans="1:4" x14ac:dyDescent="0.3">
      <c r="A1440" s="8">
        <v>41670</v>
      </c>
      <c r="B1440">
        <v>-2.9</v>
      </c>
      <c r="C1440">
        <v>28.19</v>
      </c>
      <c r="D1440">
        <v>0</v>
      </c>
    </row>
    <row r="1441" spans="1:4" x14ac:dyDescent="0.3">
      <c r="A1441" s="8">
        <v>41669</v>
      </c>
      <c r="B1441">
        <v>9.4</v>
      </c>
      <c r="C1441">
        <v>31.77</v>
      </c>
      <c r="D1441">
        <v>0.26</v>
      </c>
    </row>
    <row r="1442" spans="1:4" x14ac:dyDescent="0.3">
      <c r="A1442" s="8">
        <v>41668</v>
      </c>
      <c r="B1442">
        <v>30.06</v>
      </c>
      <c r="C1442">
        <v>31.74</v>
      </c>
      <c r="D1442">
        <v>0</v>
      </c>
    </row>
    <row r="1443" spans="1:4" x14ac:dyDescent="0.3">
      <c r="A1443" s="8">
        <v>41667</v>
      </c>
      <c r="B1443">
        <v>46.19</v>
      </c>
      <c r="C1443">
        <v>15.97</v>
      </c>
      <c r="D1443">
        <v>0</v>
      </c>
    </row>
    <row r="1444" spans="1:4" x14ac:dyDescent="0.3">
      <c r="A1444" s="8">
        <v>41666</v>
      </c>
      <c r="B1444">
        <v>53.88</v>
      </c>
      <c r="C1444">
        <v>-352.03</v>
      </c>
      <c r="D1444">
        <v>-0.01</v>
      </c>
    </row>
    <row r="1445" spans="1:4" x14ac:dyDescent="0.3">
      <c r="A1445" s="8">
        <v>41663</v>
      </c>
      <c r="B1445">
        <v>7.76</v>
      </c>
      <c r="C1445">
        <v>36.99</v>
      </c>
      <c r="D1445">
        <v>-8.34</v>
      </c>
    </row>
    <row r="1446" spans="1:4" x14ac:dyDescent="0.3">
      <c r="A1446" s="8">
        <v>41662</v>
      </c>
      <c r="B1446">
        <v>9.68</v>
      </c>
      <c r="C1446">
        <v>-10.51</v>
      </c>
      <c r="D1446">
        <v>4.7699999999999996</v>
      </c>
    </row>
    <row r="1447" spans="1:4" x14ac:dyDescent="0.3">
      <c r="A1447" s="8">
        <v>41661</v>
      </c>
      <c r="B1447">
        <v>24.56</v>
      </c>
      <c r="C1447">
        <v>38.68</v>
      </c>
      <c r="D1447">
        <v>0.89</v>
      </c>
    </row>
    <row r="1448" spans="1:4" x14ac:dyDescent="0.3">
      <c r="A1448" s="8">
        <v>41660</v>
      </c>
      <c r="B1448">
        <v>37.97</v>
      </c>
      <c r="C1448">
        <v>9.7100000000000009</v>
      </c>
      <c r="D1448">
        <v>0.01</v>
      </c>
    </row>
    <row r="1449" spans="1:4" x14ac:dyDescent="0.3">
      <c r="A1449" s="8">
        <v>41659</v>
      </c>
      <c r="B1449">
        <v>35.270000000000003</v>
      </c>
      <c r="C1449">
        <v>-237.69</v>
      </c>
      <c r="D1449">
        <v>-0.21</v>
      </c>
    </row>
    <row r="1450" spans="1:4" x14ac:dyDescent="0.3">
      <c r="A1450" s="8">
        <v>41656</v>
      </c>
      <c r="B1450">
        <v>-21.63</v>
      </c>
      <c r="C1450">
        <v>27.89</v>
      </c>
      <c r="D1450">
        <v>0.17</v>
      </c>
    </row>
    <row r="1451" spans="1:4" x14ac:dyDescent="0.3">
      <c r="A1451" s="8">
        <v>41655</v>
      </c>
      <c r="B1451">
        <v>3.36</v>
      </c>
      <c r="C1451">
        <v>-54.46</v>
      </c>
      <c r="D1451">
        <v>0</v>
      </c>
    </row>
    <row r="1452" spans="1:4" x14ac:dyDescent="0.3">
      <c r="A1452" s="8">
        <v>41654</v>
      </c>
      <c r="B1452">
        <v>25.28</v>
      </c>
      <c r="C1452">
        <v>-121.39</v>
      </c>
      <c r="D1452">
        <v>0</v>
      </c>
    </row>
    <row r="1453" spans="1:4" x14ac:dyDescent="0.3">
      <c r="A1453" s="8">
        <v>41653</v>
      </c>
      <c r="B1453">
        <v>46</v>
      </c>
      <c r="C1453">
        <v>-49.72</v>
      </c>
      <c r="D1453">
        <v>0</v>
      </c>
    </row>
    <row r="1454" spans="1:4" x14ac:dyDescent="0.3">
      <c r="A1454" s="8">
        <v>41652</v>
      </c>
      <c r="B1454">
        <v>67.069999999999993</v>
      </c>
      <c r="C1454">
        <v>-86.23</v>
      </c>
      <c r="D1454">
        <v>0</v>
      </c>
    </row>
    <row r="1455" spans="1:4" x14ac:dyDescent="0.3">
      <c r="A1455" s="8">
        <v>41649</v>
      </c>
      <c r="B1455">
        <v>60.05</v>
      </c>
      <c r="C1455">
        <v>-61.31</v>
      </c>
      <c r="D1455">
        <v>0</v>
      </c>
    </row>
    <row r="1456" spans="1:4" x14ac:dyDescent="0.3">
      <c r="A1456" s="8">
        <v>41648</v>
      </c>
      <c r="B1456">
        <v>190.33</v>
      </c>
      <c r="C1456">
        <v>-11.54</v>
      </c>
      <c r="D1456">
        <v>0.01</v>
      </c>
    </row>
    <row r="1457" spans="1:4" x14ac:dyDescent="0.3">
      <c r="A1457" s="8">
        <v>41639</v>
      </c>
      <c r="B1457">
        <v>2</v>
      </c>
      <c r="C1457">
        <v>194.22</v>
      </c>
      <c r="D1457">
        <v>0</v>
      </c>
    </row>
    <row r="1458" spans="1:4" x14ac:dyDescent="0.3">
      <c r="A1458" s="8">
        <v>41638</v>
      </c>
      <c r="B1458">
        <v>-69.290000000000006</v>
      </c>
      <c r="C1458">
        <v>376.23</v>
      </c>
      <c r="D1458">
        <v>0</v>
      </c>
    </row>
    <row r="1459" spans="1:4" x14ac:dyDescent="0.3">
      <c r="A1459" s="8">
        <v>41635</v>
      </c>
      <c r="B1459">
        <v>-133.91</v>
      </c>
      <c r="C1459">
        <v>347.88</v>
      </c>
      <c r="D1459">
        <v>0</v>
      </c>
    </row>
    <row r="1460" spans="1:4" x14ac:dyDescent="0.3">
      <c r="A1460" s="8">
        <v>41634</v>
      </c>
      <c r="B1460">
        <v>-93.03</v>
      </c>
      <c r="C1460">
        <v>141.71</v>
      </c>
      <c r="D1460">
        <v>-0.13</v>
      </c>
    </row>
    <row r="1461" spans="1:4" x14ac:dyDescent="0.3">
      <c r="A1461" s="8">
        <v>41633</v>
      </c>
      <c r="B1461">
        <v>-40.61</v>
      </c>
      <c r="C1461">
        <v>-132.38</v>
      </c>
      <c r="D1461">
        <v>0</v>
      </c>
    </row>
    <row r="1462" spans="1:4" x14ac:dyDescent="0.3">
      <c r="A1462" s="8">
        <v>41632</v>
      </c>
      <c r="B1462">
        <v>-7.15</v>
      </c>
      <c r="C1462">
        <v>15.94</v>
      </c>
      <c r="D1462">
        <v>0</v>
      </c>
    </row>
    <row r="1463" spans="1:4" x14ac:dyDescent="0.3">
      <c r="A1463" s="8">
        <v>41631</v>
      </c>
      <c r="B1463">
        <v>7.63</v>
      </c>
      <c r="C1463">
        <v>19.170000000000002</v>
      </c>
      <c r="D1463">
        <v>0</v>
      </c>
    </row>
    <row r="1464" spans="1:4" x14ac:dyDescent="0.3">
      <c r="A1464" s="8">
        <v>41628</v>
      </c>
      <c r="B1464">
        <v>-57.78</v>
      </c>
      <c r="C1464">
        <v>-96.31</v>
      </c>
      <c r="D1464">
        <v>0</v>
      </c>
    </row>
    <row r="1465" spans="1:4" x14ac:dyDescent="0.3">
      <c r="A1465" s="8">
        <v>41627</v>
      </c>
      <c r="B1465">
        <v>-38.78</v>
      </c>
      <c r="C1465">
        <v>-17.5</v>
      </c>
      <c r="D1465">
        <v>0</v>
      </c>
    </row>
    <row r="1466" spans="1:4" x14ac:dyDescent="0.3">
      <c r="A1466" s="8">
        <v>41626</v>
      </c>
      <c r="B1466">
        <v>-26.05</v>
      </c>
      <c r="C1466">
        <v>-119.4</v>
      </c>
      <c r="D1466">
        <v>0.09</v>
      </c>
    </row>
    <row r="1467" spans="1:4" x14ac:dyDescent="0.3">
      <c r="A1467" s="8">
        <v>41625</v>
      </c>
      <c r="B1467">
        <v>-20.07</v>
      </c>
      <c r="C1467">
        <v>111.38</v>
      </c>
      <c r="D1467">
        <v>3.31</v>
      </c>
    </row>
    <row r="1468" spans="1:4" x14ac:dyDescent="0.3">
      <c r="A1468" s="8">
        <v>41624</v>
      </c>
      <c r="B1468">
        <v>-13.88</v>
      </c>
      <c r="C1468">
        <v>-25.15</v>
      </c>
      <c r="D1468">
        <v>94.91</v>
      </c>
    </row>
    <row r="1469" spans="1:4" x14ac:dyDescent="0.3">
      <c r="A1469" s="8">
        <v>41621</v>
      </c>
      <c r="B1469">
        <v>-68.260000000000005</v>
      </c>
      <c r="C1469">
        <v>-95.83</v>
      </c>
      <c r="D1469">
        <v>2.27</v>
      </c>
    </row>
    <row r="1470" spans="1:4" x14ac:dyDescent="0.3">
      <c r="A1470" s="8">
        <v>41620</v>
      </c>
      <c r="B1470">
        <v>-50.19</v>
      </c>
      <c r="C1470">
        <v>210.5</v>
      </c>
      <c r="D1470">
        <v>0</v>
      </c>
    </row>
    <row r="1471" spans="1:4" x14ac:dyDescent="0.3">
      <c r="A1471" s="8">
        <v>41619</v>
      </c>
      <c r="B1471">
        <v>-19.600000000000001</v>
      </c>
      <c r="C1471">
        <v>-134.05000000000001</v>
      </c>
      <c r="D1471">
        <v>0</v>
      </c>
    </row>
    <row r="1472" spans="1:4" x14ac:dyDescent="0.3">
      <c r="A1472" s="8">
        <v>41618</v>
      </c>
      <c r="B1472">
        <v>-6.59</v>
      </c>
      <c r="C1472">
        <v>41.13</v>
      </c>
      <c r="D1472">
        <v>0.83</v>
      </c>
    </row>
    <row r="1473" spans="1:4" x14ac:dyDescent="0.3">
      <c r="A1473" s="8">
        <v>41617</v>
      </c>
      <c r="B1473">
        <v>0.9</v>
      </c>
      <c r="C1473">
        <v>12.75</v>
      </c>
      <c r="D1473">
        <v>0</v>
      </c>
    </row>
    <row r="1474" spans="1:4" x14ac:dyDescent="0.3">
      <c r="A1474" s="8">
        <v>41614</v>
      </c>
      <c r="B1474">
        <v>-64.66</v>
      </c>
      <c r="C1474">
        <v>35.340000000000003</v>
      </c>
      <c r="D1474">
        <v>0</v>
      </c>
    </row>
    <row r="1475" spans="1:4" x14ac:dyDescent="0.3">
      <c r="A1475" s="8">
        <v>41613</v>
      </c>
      <c r="B1475">
        <v>-42.45</v>
      </c>
      <c r="C1475">
        <v>-122.99</v>
      </c>
      <c r="D1475">
        <v>0</v>
      </c>
    </row>
    <row r="1476" spans="1:4" x14ac:dyDescent="0.3">
      <c r="A1476" s="8">
        <v>41612</v>
      </c>
      <c r="B1476">
        <v>-13.08</v>
      </c>
      <c r="C1476">
        <v>16.07</v>
      </c>
      <c r="D1476">
        <v>0</v>
      </c>
    </row>
    <row r="1477" spans="1:4" x14ac:dyDescent="0.3">
      <c r="A1477" s="8">
        <v>41611</v>
      </c>
      <c r="B1477">
        <v>-1.92</v>
      </c>
      <c r="C1477">
        <v>44.69</v>
      </c>
      <c r="D1477">
        <v>0</v>
      </c>
    </row>
    <row r="1478" spans="1:4" x14ac:dyDescent="0.3">
      <c r="A1478" s="8">
        <v>41610</v>
      </c>
      <c r="B1478">
        <v>7.4</v>
      </c>
      <c r="C1478">
        <v>75.37</v>
      </c>
      <c r="D1478">
        <v>0</v>
      </c>
    </row>
    <row r="1479" spans="1:4" x14ac:dyDescent="0.3">
      <c r="A1479" s="8">
        <v>41607</v>
      </c>
      <c r="B1479">
        <v>-21.14</v>
      </c>
      <c r="C1479">
        <v>-15.01</v>
      </c>
      <c r="D1479">
        <v>0.04</v>
      </c>
    </row>
    <row r="1480" spans="1:4" x14ac:dyDescent="0.3">
      <c r="A1480" s="8">
        <v>41606</v>
      </c>
      <c r="B1480">
        <v>-11.62</v>
      </c>
      <c r="C1480">
        <v>-32.979999999999997</v>
      </c>
      <c r="D1480">
        <v>0</v>
      </c>
    </row>
    <row r="1481" spans="1:4" x14ac:dyDescent="0.3">
      <c r="A1481" s="8">
        <v>41605</v>
      </c>
      <c r="B1481">
        <v>8.77</v>
      </c>
      <c r="C1481">
        <v>-35.369999999999997</v>
      </c>
      <c r="D1481">
        <v>0</v>
      </c>
    </row>
    <row r="1482" spans="1:4" x14ac:dyDescent="0.3">
      <c r="A1482" s="8">
        <v>41604</v>
      </c>
      <c r="B1482">
        <v>24.15</v>
      </c>
      <c r="C1482">
        <v>44.08</v>
      </c>
      <c r="D1482">
        <v>0</v>
      </c>
    </row>
    <row r="1483" spans="1:4" x14ac:dyDescent="0.3">
      <c r="A1483" s="8">
        <v>41603</v>
      </c>
      <c r="B1483">
        <v>31.91</v>
      </c>
      <c r="C1483">
        <v>-253.55</v>
      </c>
      <c r="D1483">
        <v>0</v>
      </c>
    </row>
    <row r="1484" spans="1:4" x14ac:dyDescent="0.3">
      <c r="A1484" s="8">
        <v>41600</v>
      </c>
      <c r="B1484">
        <v>-23.05</v>
      </c>
      <c r="C1484">
        <v>-16.010000000000002</v>
      </c>
      <c r="D1484">
        <v>0.09</v>
      </c>
    </row>
    <row r="1485" spans="1:4" x14ac:dyDescent="0.3">
      <c r="A1485" s="8">
        <v>41599</v>
      </c>
      <c r="B1485">
        <v>-8.93</v>
      </c>
      <c r="C1485">
        <v>36.81</v>
      </c>
      <c r="D1485">
        <v>-0.01</v>
      </c>
    </row>
    <row r="1486" spans="1:4" x14ac:dyDescent="0.3">
      <c r="A1486" s="8">
        <v>41598</v>
      </c>
      <c r="B1486">
        <v>0.2</v>
      </c>
      <c r="C1486">
        <v>-159.61000000000001</v>
      </c>
      <c r="D1486">
        <v>-0.02</v>
      </c>
    </row>
    <row r="1487" spans="1:4" x14ac:dyDescent="0.3">
      <c r="A1487" s="8">
        <v>41597</v>
      </c>
      <c r="B1487">
        <v>9.68</v>
      </c>
      <c r="C1487">
        <v>31.06</v>
      </c>
      <c r="D1487">
        <v>-7.35</v>
      </c>
    </row>
    <row r="1488" spans="1:4" x14ac:dyDescent="0.3">
      <c r="A1488" s="8">
        <v>41596</v>
      </c>
      <c r="B1488">
        <v>19.920000000000002</v>
      </c>
      <c r="C1488">
        <v>-18.64</v>
      </c>
      <c r="D1488">
        <v>6.24</v>
      </c>
    </row>
    <row r="1489" spans="1:4" x14ac:dyDescent="0.3">
      <c r="A1489" s="8">
        <v>41593</v>
      </c>
      <c r="B1489">
        <v>-45.77</v>
      </c>
      <c r="C1489">
        <v>-8.74</v>
      </c>
      <c r="D1489">
        <v>-0.18</v>
      </c>
    </row>
    <row r="1490" spans="1:4" x14ac:dyDescent="0.3">
      <c r="A1490" s="8">
        <v>41592</v>
      </c>
      <c r="B1490">
        <v>-38.46</v>
      </c>
      <c r="C1490">
        <v>-35.31</v>
      </c>
      <c r="D1490">
        <v>0</v>
      </c>
    </row>
    <row r="1491" spans="1:4" x14ac:dyDescent="0.3">
      <c r="A1491" s="8">
        <v>41591</v>
      </c>
      <c r="B1491">
        <v>-14.27</v>
      </c>
      <c r="C1491">
        <v>-142.38999999999999</v>
      </c>
      <c r="D1491">
        <v>0</v>
      </c>
    </row>
    <row r="1492" spans="1:4" x14ac:dyDescent="0.3">
      <c r="A1492" s="8">
        <v>41590</v>
      </c>
      <c r="B1492">
        <v>-8.16</v>
      </c>
      <c r="C1492">
        <v>83.53</v>
      </c>
      <c r="D1492">
        <v>0</v>
      </c>
    </row>
    <row r="1493" spans="1:4" x14ac:dyDescent="0.3">
      <c r="A1493" s="8">
        <v>41589</v>
      </c>
      <c r="B1493">
        <v>12.72</v>
      </c>
      <c r="C1493">
        <v>0.97</v>
      </c>
      <c r="D1493">
        <v>0</v>
      </c>
    </row>
    <row r="1494" spans="1:4" x14ac:dyDescent="0.3">
      <c r="A1494" s="8">
        <v>41586</v>
      </c>
      <c r="B1494">
        <v>-36.229999999999997</v>
      </c>
      <c r="C1494">
        <v>86.16</v>
      </c>
      <c r="D1494">
        <v>0</v>
      </c>
    </row>
    <row r="1495" spans="1:4" x14ac:dyDescent="0.3">
      <c r="A1495" s="8">
        <v>41585</v>
      </c>
      <c r="B1495">
        <v>-12.92</v>
      </c>
      <c r="C1495">
        <v>70.38</v>
      </c>
      <c r="D1495">
        <v>0</v>
      </c>
    </row>
    <row r="1496" spans="1:4" x14ac:dyDescent="0.3">
      <c r="A1496" s="8">
        <v>41584</v>
      </c>
      <c r="B1496">
        <v>22.61</v>
      </c>
      <c r="C1496">
        <v>-12.65</v>
      </c>
      <c r="D1496">
        <v>0</v>
      </c>
    </row>
    <row r="1497" spans="1:4" x14ac:dyDescent="0.3">
      <c r="A1497" s="8">
        <v>41583</v>
      </c>
      <c r="B1497">
        <v>32.130000000000003</v>
      </c>
      <c r="C1497">
        <v>20.82</v>
      </c>
      <c r="D1497">
        <v>0</v>
      </c>
    </row>
    <row r="1498" spans="1:4" x14ac:dyDescent="0.3">
      <c r="A1498" s="8">
        <v>41579</v>
      </c>
      <c r="B1498">
        <v>-50.65</v>
      </c>
      <c r="C1498">
        <v>156.22</v>
      </c>
      <c r="D1498">
        <v>0</v>
      </c>
    </row>
    <row r="1499" spans="1:4" x14ac:dyDescent="0.3">
      <c r="A1499" s="8">
        <v>41578</v>
      </c>
      <c r="B1499">
        <v>-21.25</v>
      </c>
      <c r="C1499">
        <v>49.02</v>
      </c>
      <c r="D1499">
        <v>0</v>
      </c>
    </row>
    <row r="1500" spans="1:4" x14ac:dyDescent="0.3">
      <c r="A1500" s="8">
        <v>41577</v>
      </c>
      <c r="B1500">
        <v>19.14</v>
      </c>
      <c r="C1500">
        <v>-102.2</v>
      </c>
      <c r="D1500">
        <v>0</v>
      </c>
    </row>
    <row r="1501" spans="1:4" x14ac:dyDescent="0.3">
      <c r="A1501" s="8">
        <v>41576</v>
      </c>
      <c r="B1501">
        <v>35.299999999999997</v>
      </c>
      <c r="C1501">
        <v>125.9</v>
      </c>
      <c r="D1501">
        <v>0</v>
      </c>
    </row>
    <row r="1502" spans="1:4" x14ac:dyDescent="0.3">
      <c r="A1502" s="8">
        <v>41575</v>
      </c>
      <c r="B1502">
        <v>43.99</v>
      </c>
      <c r="C1502">
        <v>-165.94</v>
      </c>
      <c r="D1502">
        <v>0.03</v>
      </c>
    </row>
    <row r="1503" spans="1:4" x14ac:dyDescent="0.3">
      <c r="A1503" s="8">
        <v>41572</v>
      </c>
      <c r="B1503">
        <v>-3.71</v>
      </c>
      <c r="C1503">
        <v>-265.91000000000003</v>
      </c>
      <c r="D1503">
        <v>0</v>
      </c>
    </row>
    <row r="1504" spans="1:4" x14ac:dyDescent="0.3">
      <c r="A1504" s="8">
        <v>41571</v>
      </c>
      <c r="B1504">
        <v>9.83</v>
      </c>
      <c r="C1504">
        <v>-67.430000000000007</v>
      </c>
      <c r="D1504">
        <v>0</v>
      </c>
    </row>
    <row r="1505" spans="1:4" x14ac:dyDescent="0.3">
      <c r="A1505" s="8">
        <v>41570</v>
      </c>
      <c r="B1505">
        <v>23.41</v>
      </c>
      <c r="C1505">
        <v>-132.02000000000001</v>
      </c>
      <c r="D1505">
        <v>0</v>
      </c>
    </row>
    <row r="1506" spans="1:4" x14ac:dyDescent="0.3">
      <c r="A1506" s="8">
        <v>41569</v>
      </c>
      <c r="B1506">
        <v>34.08</v>
      </c>
      <c r="C1506">
        <v>103.37</v>
      </c>
      <c r="D1506">
        <v>0</v>
      </c>
    </row>
    <row r="1507" spans="1:4" x14ac:dyDescent="0.3">
      <c r="A1507" s="8">
        <v>41568</v>
      </c>
      <c r="B1507">
        <v>38.700000000000003</v>
      </c>
      <c r="C1507">
        <v>-190.06</v>
      </c>
      <c r="D1507">
        <v>0</v>
      </c>
    </row>
    <row r="1508" spans="1:4" x14ac:dyDescent="0.3">
      <c r="A1508" s="8">
        <v>41565</v>
      </c>
      <c r="B1508">
        <v>-30.9</v>
      </c>
      <c r="C1508">
        <v>4.8499999999999996</v>
      </c>
      <c r="D1508">
        <v>0</v>
      </c>
    </row>
    <row r="1509" spans="1:4" x14ac:dyDescent="0.3">
      <c r="A1509" s="8">
        <v>41564</v>
      </c>
      <c r="B1509">
        <v>-27.93</v>
      </c>
      <c r="C1509">
        <v>-10.83</v>
      </c>
      <c r="D1509">
        <v>0</v>
      </c>
    </row>
    <row r="1510" spans="1:4" x14ac:dyDescent="0.3">
      <c r="A1510" s="8">
        <v>41563</v>
      </c>
      <c r="B1510">
        <v>-11.82</v>
      </c>
      <c r="C1510">
        <v>97.77</v>
      </c>
      <c r="D1510">
        <v>-4.93</v>
      </c>
    </row>
    <row r="1511" spans="1:4" x14ac:dyDescent="0.3">
      <c r="A1511" s="8">
        <v>41562</v>
      </c>
      <c r="B1511">
        <v>-1.66</v>
      </c>
      <c r="C1511">
        <v>56.23</v>
      </c>
      <c r="D1511">
        <v>2.2400000000000002</v>
      </c>
    </row>
    <row r="1512" spans="1:4" x14ac:dyDescent="0.3">
      <c r="A1512" s="8">
        <v>41561</v>
      </c>
      <c r="B1512">
        <v>9.31</v>
      </c>
      <c r="C1512">
        <v>-61.5</v>
      </c>
      <c r="D1512">
        <v>-0.17</v>
      </c>
    </row>
    <row r="1513" spans="1:4" x14ac:dyDescent="0.3">
      <c r="A1513" s="8">
        <v>41558</v>
      </c>
      <c r="B1513">
        <v>-47.02</v>
      </c>
      <c r="C1513">
        <v>25.02</v>
      </c>
      <c r="D1513">
        <v>0</v>
      </c>
    </row>
    <row r="1514" spans="1:4" x14ac:dyDescent="0.3">
      <c r="A1514" s="8">
        <v>41557</v>
      </c>
      <c r="B1514">
        <v>-37.57</v>
      </c>
      <c r="C1514">
        <v>9.33</v>
      </c>
      <c r="D1514">
        <v>0</v>
      </c>
    </row>
    <row r="1515" spans="1:4" x14ac:dyDescent="0.3">
      <c r="A1515" s="8">
        <v>41556</v>
      </c>
      <c r="B1515">
        <v>-12.27</v>
      </c>
      <c r="C1515">
        <v>-9.82</v>
      </c>
      <c r="D1515">
        <v>0</v>
      </c>
    </row>
    <row r="1516" spans="1:4" x14ac:dyDescent="0.3">
      <c r="A1516" s="8">
        <v>41555</v>
      </c>
      <c r="B1516">
        <v>3.11</v>
      </c>
      <c r="C1516">
        <v>31.19</v>
      </c>
      <c r="D1516">
        <v>0</v>
      </c>
    </row>
    <row r="1517" spans="1:4" x14ac:dyDescent="0.3">
      <c r="A1517" s="8">
        <v>41554</v>
      </c>
      <c r="B1517">
        <v>3.8</v>
      </c>
      <c r="C1517">
        <v>43.8</v>
      </c>
      <c r="D1517">
        <v>0</v>
      </c>
    </row>
    <row r="1518" spans="1:4" x14ac:dyDescent="0.3">
      <c r="A1518" s="8">
        <v>41551</v>
      </c>
      <c r="B1518">
        <v>-41.29</v>
      </c>
      <c r="C1518">
        <v>65.52</v>
      </c>
      <c r="D1518">
        <v>0</v>
      </c>
    </row>
    <row r="1519" spans="1:4" x14ac:dyDescent="0.3">
      <c r="A1519" s="8">
        <v>41550</v>
      </c>
      <c r="B1519">
        <v>-27.74</v>
      </c>
      <c r="C1519">
        <v>93.49</v>
      </c>
      <c r="D1519">
        <v>0</v>
      </c>
    </row>
    <row r="1520" spans="1:4" x14ac:dyDescent="0.3">
      <c r="A1520" s="8">
        <v>41549</v>
      </c>
      <c r="B1520">
        <v>1.69</v>
      </c>
      <c r="C1520">
        <v>-12.45</v>
      </c>
      <c r="D1520">
        <v>0</v>
      </c>
    </row>
    <row r="1521" spans="1:4" x14ac:dyDescent="0.3">
      <c r="A1521" s="8">
        <v>41548</v>
      </c>
      <c r="B1521">
        <v>29.06</v>
      </c>
      <c r="C1521">
        <v>50.96</v>
      </c>
      <c r="D1521">
        <v>0</v>
      </c>
    </row>
    <row r="1522" spans="1:4" x14ac:dyDescent="0.3">
      <c r="A1522" s="8">
        <v>41547</v>
      </c>
      <c r="B1522">
        <v>41.73</v>
      </c>
      <c r="C1522">
        <v>45.9</v>
      </c>
      <c r="D1522">
        <v>0</v>
      </c>
    </row>
    <row r="1523" spans="1:4" x14ac:dyDescent="0.3">
      <c r="A1523" s="8">
        <v>41544</v>
      </c>
      <c r="B1523">
        <v>3.97</v>
      </c>
      <c r="C1523">
        <v>17.3</v>
      </c>
      <c r="D1523">
        <v>0</v>
      </c>
    </row>
    <row r="1524" spans="1:4" x14ac:dyDescent="0.3">
      <c r="A1524" s="8">
        <v>41543</v>
      </c>
      <c r="B1524">
        <v>8.98</v>
      </c>
      <c r="C1524">
        <v>-1.18</v>
      </c>
      <c r="D1524">
        <v>0</v>
      </c>
    </row>
    <row r="1525" spans="1:4" x14ac:dyDescent="0.3">
      <c r="A1525" s="8">
        <v>41542</v>
      </c>
      <c r="B1525">
        <v>22.59</v>
      </c>
      <c r="C1525">
        <v>-112.81</v>
      </c>
      <c r="D1525">
        <v>0</v>
      </c>
    </row>
    <row r="1526" spans="1:4" x14ac:dyDescent="0.3">
      <c r="A1526" s="8">
        <v>41541</v>
      </c>
      <c r="B1526">
        <v>41.13</v>
      </c>
      <c r="C1526">
        <v>-131.5</v>
      </c>
      <c r="D1526">
        <v>0</v>
      </c>
    </row>
    <row r="1527" spans="1:4" x14ac:dyDescent="0.3">
      <c r="A1527" s="8">
        <v>41540</v>
      </c>
      <c r="B1527">
        <v>43.46</v>
      </c>
      <c r="C1527">
        <v>-35.36</v>
      </c>
      <c r="D1527">
        <v>0</v>
      </c>
    </row>
    <row r="1528" spans="1:4" x14ac:dyDescent="0.3">
      <c r="A1528" s="8">
        <v>41537</v>
      </c>
      <c r="B1528">
        <v>-15.35</v>
      </c>
      <c r="C1528">
        <v>-53.65</v>
      </c>
      <c r="D1528">
        <v>0.03</v>
      </c>
    </row>
    <row r="1529" spans="1:4" x14ac:dyDescent="0.3">
      <c r="A1529" s="8">
        <v>41536</v>
      </c>
      <c r="B1529">
        <v>-10.59</v>
      </c>
      <c r="C1529">
        <v>14.54</v>
      </c>
      <c r="D1529">
        <v>0</v>
      </c>
    </row>
    <row r="1530" spans="1:4" x14ac:dyDescent="0.3">
      <c r="A1530" s="8">
        <v>41535</v>
      </c>
      <c r="B1530">
        <v>5.98</v>
      </c>
      <c r="C1530">
        <v>-58.96</v>
      </c>
      <c r="D1530">
        <v>0</v>
      </c>
    </row>
    <row r="1531" spans="1:4" x14ac:dyDescent="0.3">
      <c r="A1531" s="8">
        <v>41534</v>
      </c>
      <c r="B1531">
        <v>10.78</v>
      </c>
      <c r="C1531">
        <v>97.5</v>
      </c>
      <c r="D1531">
        <v>-4.79</v>
      </c>
    </row>
    <row r="1532" spans="1:4" x14ac:dyDescent="0.3">
      <c r="A1532" s="8">
        <v>41533</v>
      </c>
      <c r="B1532">
        <v>16.91</v>
      </c>
      <c r="C1532">
        <v>-84.29</v>
      </c>
      <c r="D1532">
        <v>0.9</v>
      </c>
    </row>
    <row r="1533" spans="1:4" x14ac:dyDescent="0.3">
      <c r="A1533" s="8">
        <v>41530</v>
      </c>
      <c r="B1533">
        <v>-42.88</v>
      </c>
      <c r="C1533">
        <v>-32.380000000000003</v>
      </c>
      <c r="D1533">
        <v>-0.63</v>
      </c>
    </row>
    <row r="1534" spans="1:4" x14ac:dyDescent="0.3">
      <c r="A1534" s="8">
        <v>41529</v>
      </c>
      <c r="B1534">
        <v>-32.19</v>
      </c>
      <c r="C1534">
        <v>110.47</v>
      </c>
      <c r="D1534">
        <v>0</v>
      </c>
    </row>
    <row r="1535" spans="1:4" x14ac:dyDescent="0.3">
      <c r="A1535" s="8">
        <v>41528</v>
      </c>
      <c r="B1535">
        <v>-12.03</v>
      </c>
      <c r="C1535">
        <v>-30.91</v>
      </c>
      <c r="D1535">
        <v>0</v>
      </c>
    </row>
    <row r="1536" spans="1:4" x14ac:dyDescent="0.3">
      <c r="A1536" s="8">
        <v>41527</v>
      </c>
      <c r="B1536">
        <v>5.67</v>
      </c>
      <c r="C1536">
        <v>31.59</v>
      </c>
      <c r="D1536">
        <v>0</v>
      </c>
    </row>
    <row r="1537" spans="1:4" x14ac:dyDescent="0.3">
      <c r="A1537" s="8">
        <v>41526</v>
      </c>
      <c r="B1537">
        <v>14.32</v>
      </c>
      <c r="C1537">
        <v>-3.96</v>
      </c>
      <c r="D1537">
        <v>0</v>
      </c>
    </row>
    <row r="1538" spans="1:4" x14ac:dyDescent="0.3">
      <c r="A1538" s="8">
        <v>41523</v>
      </c>
      <c r="B1538">
        <v>-39.4</v>
      </c>
      <c r="C1538">
        <v>44.91</v>
      </c>
      <c r="D1538">
        <v>0</v>
      </c>
    </row>
    <row r="1539" spans="1:4" x14ac:dyDescent="0.3">
      <c r="A1539" s="8">
        <v>41522</v>
      </c>
      <c r="B1539">
        <v>-28.82</v>
      </c>
      <c r="C1539">
        <v>-49.35</v>
      </c>
      <c r="D1539">
        <v>0</v>
      </c>
    </row>
    <row r="1540" spans="1:4" x14ac:dyDescent="0.3">
      <c r="A1540" s="8">
        <v>41521</v>
      </c>
      <c r="B1540">
        <v>-3.4</v>
      </c>
      <c r="C1540">
        <v>-3.2</v>
      </c>
      <c r="D1540">
        <v>0</v>
      </c>
    </row>
    <row r="1541" spans="1:4" x14ac:dyDescent="0.3">
      <c r="A1541" s="8">
        <v>41520</v>
      </c>
      <c r="B1541">
        <v>16.13</v>
      </c>
      <c r="C1541">
        <v>45.36</v>
      </c>
      <c r="D1541">
        <v>0</v>
      </c>
    </row>
    <row r="1542" spans="1:4" x14ac:dyDescent="0.3">
      <c r="A1542" s="8">
        <v>41519</v>
      </c>
      <c r="B1542">
        <v>35.090000000000003</v>
      </c>
      <c r="C1542">
        <v>-4.46</v>
      </c>
      <c r="D1542">
        <v>0</v>
      </c>
    </row>
    <row r="1543" spans="1:4" x14ac:dyDescent="0.3">
      <c r="A1543" s="8">
        <v>41516</v>
      </c>
      <c r="B1543">
        <v>-7.04</v>
      </c>
      <c r="C1543">
        <v>102.28</v>
      </c>
      <c r="D1543">
        <v>0</v>
      </c>
    </row>
    <row r="1544" spans="1:4" x14ac:dyDescent="0.3">
      <c r="A1544" s="8">
        <v>41515</v>
      </c>
      <c r="B1544">
        <v>4.67</v>
      </c>
      <c r="C1544">
        <v>121.77</v>
      </c>
      <c r="D1544">
        <v>0</v>
      </c>
    </row>
    <row r="1545" spans="1:4" x14ac:dyDescent="0.3">
      <c r="A1545" s="8">
        <v>41514</v>
      </c>
      <c r="B1545">
        <v>18.38</v>
      </c>
      <c r="C1545">
        <v>-27.34</v>
      </c>
      <c r="D1545">
        <v>0</v>
      </c>
    </row>
    <row r="1546" spans="1:4" x14ac:dyDescent="0.3">
      <c r="A1546" s="8">
        <v>41513</v>
      </c>
      <c r="B1546">
        <v>38.19</v>
      </c>
      <c r="C1546">
        <v>-62.4</v>
      </c>
      <c r="D1546">
        <v>0</v>
      </c>
    </row>
    <row r="1547" spans="1:4" x14ac:dyDescent="0.3">
      <c r="A1547" s="8">
        <v>41512</v>
      </c>
      <c r="B1547">
        <v>43.9</v>
      </c>
      <c r="C1547">
        <v>-368.78</v>
      </c>
      <c r="D1547">
        <v>0</v>
      </c>
    </row>
    <row r="1548" spans="1:4" x14ac:dyDescent="0.3">
      <c r="A1548" s="8">
        <v>41509</v>
      </c>
      <c r="B1548">
        <v>-4.47</v>
      </c>
      <c r="C1548">
        <v>-50.93</v>
      </c>
      <c r="D1548">
        <v>0</v>
      </c>
    </row>
    <row r="1549" spans="1:4" x14ac:dyDescent="0.3">
      <c r="A1549" s="8">
        <v>41508</v>
      </c>
      <c r="B1549">
        <v>-4.05</v>
      </c>
      <c r="C1549">
        <v>22.69</v>
      </c>
      <c r="D1549">
        <v>0</v>
      </c>
    </row>
    <row r="1550" spans="1:4" x14ac:dyDescent="0.3">
      <c r="A1550" s="8">
        <v>41507</v>
      </c>
      <c r="B1550">
        <v>10.49</v>
      </c>
      <c r="C1550">
        <v>-10.78</v>
      </c>
      <c r="D1550">
        <v>0</v>
      </c>
    </row>
    <row r="1551" spans="1:4" x14ac:dyDescent="0.3">
      <c r="A1551" s="8">
        <v>41506</v>
      </c>
      <c r="B1551">
        <v>20.100000000000001</v>
      </c>
      <c r="C1551">
        <v>-108.28</v>
      </c>
      <c r="D1551">
        <v>0</v>
      </c>
    </row>
    <row r="1552" spans="1:4" x14ac:dyDescent="0.3">
      <c r="A1552" s="8">
        <v>41505</v>
      </c>
      <c r="B1552">
        <v>21.18</v>
      </c>
      <c r="C1552">
        <v>-12.35</v>
      </c>
      <c r="D1552">
        <v>0</v>
      </c>
    </row>
    <row r="1553" spans="1:4" x14ac:dyDescent="0.3">
      <c r="A1553" s="8">
        <v>41502</v>
      </c>
      <c r="B1553">
        <v>-34.43</v>
      </c>
      <c r="C1553">
        <v>19.309999999999999</v>
      </c>
      <c r="D1553">
        <v>-6.66</v>
      </c>
    </row>
    <row r="1554" spans="1:4" x14ac:dyDescent="0.3">
      <c r="A1554" s="8">
        <v>41501</v>
      </c>
      <c r="B1554">
        <v>-27.88</v>
      </c>
      <c r="C1554">
        <v>-55.22</v>
      </c>
      <c r="D1554">
        <v>13.62</v>
      </c>
    </row>
    <row r="1555" spans="1:4" x14ac:dyDescent="0.3">
      <c r="A1555" s="8">
        <v>41500</v>
      </c>
      <c r="B1555">
        <v>-11.07</v>
      </c>
      <c r="C1555">
        <v>-32.26</v>
      </c>
      <c r="D1555">
        <v>-1.1000000000000001</v>
      </c>
    </row>
    <row r="1556" spans="1:4" x14ac:dyDescent="0.3">
      <c r="A1556" s="8">
        <v>41499</v>
      </c>
      <c r="B1556">
        <v>4.5599999999999996</v>
      </c>
      <c r="C1556">
        <v>16.16</v>
      </c>
      <c r="D1556">
        <v>0</v>
      </c>
    </row>
    <row r="1557" spans="1:4" x14ac:dyDescent="0.3">
      <c r="A1557" s="8">
        <v>41498</v>
      </c>
      <c r="B1557">
        <v>16.16</v>
      </c>
      <c r="C1557">
        <v>-15.07</v>
      </c>
      <c r="D1557">
        <v>0</v>
      </c>
    </row>
    <row r="1558" spans="1:4" x14ac:dyDescent="0.3">
      <c r="A1558" s="8">
        <v>41495</v>
      </c>
      <c r="B1558">
        <v>-44.31</v>
      </c>
      <c r="C1558">
        <v>72.08</v>
      </c>
      <c r="D1558">
        <v>0</v>
      </c>
    </row>
    <row r="1559" spans="1:4" x14ac:dyDescent="0.3">
      <c r="A1559" s="8">
        <v>41494</v>
      </c>
      <c r="B1559">
        <v>-23.47</v>
      </c>
      <c r="C1559">
        <v>11.6</v>
      </c>
      <c r="D1559">
        <v>0</v>
      </c>
    </row>
    <row r="1560" spans="1:4" x14ac:dyDescent="0.3">
      <c r="A1560" s="8">
        <v>41493</v>
      </c>
      <c r="B1560">
        <v>-11.19</v>
      </c>
      <c r="C1560">
        <v>-3.27</v>
      </c>
      <c r="D1560">
        <v>0</v>
      </c>
    </row>
    <row r="1561" spans="1:4" x14ac:dyDescent="0.3">
      <c r="A1561" s="8">
        <v>41492</v>
      </c>
      <c r="B1561">
        <v>2.65</v>
      </c>
      <c r="C1561">
        <v>59.13</v>
      </c>
      <c r="D1561">
        <v>0</v>
      </c>
    </row>
    <row r="1562" spans="1:4" x14ac:dyDescent="0.3">
      <c r="A1562" s="8">
        <v>41491</v>
      </c>
      <c r="B1562">
        <v>11.82</v>
      </c>
      <c r="C1562">
        <v>58.27</v>
      </c>
      <c r="D1562">
        <v>0</v>
      </c>
    </row>
    <row r="1563" spans="1:4" x14ac:dyDescent="0.3">
      <c r="A1563" s="8">
        <v>41488</v>
      </c>
      <c r="B1563">
        <v>-32.72</v>
      </c>
      <c r="C1563">
        <v>106.68</v>
      </c>
      <c r="D1563">
        <v>0</v>
      </c>
    </row>
    <row r="1564" spans="1:4" x14ac:dyDescent="0.3">
      <c r="A1564" s="8">
        <v>41487</v>
      </c>
      <c r="B1564">
        <v>-5.27</v>
      </c>
      <c r="C1564">
        <v>128.75</v>
      </c>
      <c r="D1564">
        <v>0</v>
      </c>
    </row>
    <row r="1565" spans="1:4" x14ac:dyDescent="0.3">
      <c r="A1565" s="8">
        <v>41486</v>
      </c>
      <c r="B1565">
        <v>17.88</v>
      </c>
      <c r="C1565">
        <v>96.16</v>
      </c>
      <c r="D1565">
        <v>0</v>
      </c>
    </row>
    <row r="1566" spans="1:4" x14ac:dyDescent="0.3">
      <c r="A1566" s="8">
        <v>41485</v>
      </c>
      <c r="B1566">
        <v>35.78</v>
      </c>
      <c r="C1566">
        <v>30.24</v>
      </c>
      <c r="D1566">
        <v>0</v>
      </c>
    </row>
    <row r="1567" spans="1:4" x14ac:dyDescent="0.3">
      <c r="A1567" s="8">
        <v>41484</v>
      </c>
      <c r="B1567">
        <v>41.22</v>
      </c>
      <c r="C1567">
        <v>-76.39</v>
      </c>
      <c r="D1567">
        <v>0</v>
      </c>
    </row>
    <row r="1568" spans="1:4" x14ac:dyDescent="0.3">
      <c r="A1568" s="8">
        <v>41481</v>
      </c>
      <c r="B1568">
        <v>-2.71</v>
      </c>
      <c r="C1568">
        <v>38.43</v>
      </c>
      <c r="D1568">
        <v>0</v>
      </c>
    </row>
    <row r="1569" spans="1:4" x14ac:dyDescent="0.3">
      <c r="A1569" s="8">
        <v>41480</v>
      </c>
      <c r="B1569">
        <v>5.6</v>
      </c>
      <c r="C1569">
        <v>-225.41</v>
      </c>
      <c r="D1569">
        <v>0</v>
      </c>
    </row>
    <row r="1570" spans="1:4" x14ac:dyDescent="0.3">
      <c r="A1570" s="8">
        <v>41479</v>
      </c>
      <c r="B1570">
        <v>19.43</v>
      </c>
      <c r="C1570">
        <v>-103.91</v>
      </c>
      <c r="D1570">
        <v>0</v>
      </c>
    </row>
    <row r="1571" spans="1:4" x14ac:dyDescent="0.3">
      <c r="A1571" s="8">
        <v>41478</v>
      </c>
      <c r="B1571">
        <v>35.409999999999997</v>
      </c>
      <c r="C1571">
        <v>13.58</v>
      </c>
      <c r="D1571">
        <v>0</v>
      </c>
    </row>
    <row r="1572" spans="1:4" x14ac:dyDescent="0.3">
      <c r="A1572" s="8">
        <v>41477</v>
      </c>
      <c r="B1572">
        <v>37.869999999999997</v>
      </c>
      <c r="C1572">
        <v>-144.18</v>
      </c>
      <c r="D1572">
        <v>0</v>
      </c>
    </row>
    <row r="1573" spans="1:4" x14ac:dyDescent="0.3">
      <c r="A1573" s="8">
        <v>41474</v>
      </c>
      <c r="B1573">
        <v>-19.09</v>
      </c>
      <c r="C1573">
        <v>-28.78</v>
      </c>
      <c r="D1573">
        <v>0</v>
      </c>
    </row>
    <row r="1574" spans="1:4" x14ac:dyDescent="0.3">
      <c r="A1574" s="8">
        <v>41473</v>
      </c>
      <c r="B1574">
        <v>-20.98</v>
      </c>
      <c r="C1574">
        <v>50.22</v>
      </c>
      <c r="D1574">
        <v>0</v>
      </c>
    </row>
    <row r="1575" spans="1:4" x14ac:dyDescent="0.3">
      <c r="A1575" s="8">
        <v>41472</v>
      </c>
      <c r="B1575">
        <v>-8.2100000000000009</v>
      </c>
      <c r="C1575">
        <v>-6.48</v>
      </c>
      <c r="D1575">
        <v>0</v>
      </c>
    </row>
    <row r="1576" spans="1:4" x14ac:dyDescent="0.3">
      <c r="A1576" s="8">
        <v>41471</v>
      </c>
      <c r="B1576">
        <v>3.77</v>
      </c>
      <c r="C1576">
        <v>80.45</v>
      </c>
      <c r="D1576">
        <v>-10.28</v>
      </c>
    </row>
    <row r="1577" spans="1:4" x14ac:dyDescent="0.3">
      <c r="A1577" s="8">
        <v>41470</v>
      </c>
      <c r="B1577">
        <v>8.57</v>
      </c>
      <c r="C1577">
        <v>-74.66</v>
      </c>
      <c r="D1577">
        <v>0.72</v>
      </c>
    </row>
    <row r="1578" spans="1:4" x14ac:dyDescent="0.3">
      <c r="A1578" s="8">
        <v>41467</v>
      </c>
      <c r="B1578">
        <v>-50.93</v>
      </c>
      <c r="C1578">
        <v>14.08</v>
      </c>
      <c r="D1578">
        <v>-0.25</v>
      </c>
    </row>
    <row r="1579" spans="1:4" x14ac:dyDescent="0.3">
      <c r="A1579" s="8">
        <v>41466</v>
      </c>
      <c r="B1579">
        <v>-34.56</v>
      </c>
      <c r="C1579">
        <v>1.23</v>
      </c>
      <c r="D1579">
        <v>0</v>
      </c>
    </row>
    <row r="1580" spans="1:4" x14ac:dyDescent="0.3">
      <c r="A1580" s="8">
        <v>41465</v>
      </c>
      <c r="B1580">
        <v>-15.83</v>
      </c>
      <c r="C1580">
        <v>-56.62</v>
      </c>
      <c r="D1580">
        <v>0</v>
      </c>
    </row>
    <row r="1581" spans="1:4" x14ac:dyDescent="0.3">
      <c r="A1581" s="8">
        <v>41464</v>
      </c>
      <c r="B1581">
        <v>0.99</v>
      </c>
      <c r="C1581">
        <v>24.03</v>
      </c>
      <c r="D1581">
        <v>0</v>
      </c>
    </row>
    <row r="1582" spans="1:4" x14ac:dyDescent="0.3">
      <c r="A1582" s="8">
        <v>41463</v>
      </c>
      <c r="B1582">
        <v>8.52</v>
      </c>
      <c r="C1582">
        <v>28.95</v>
      </c>
      <c r="D1582">
        <v>0</v>
      </c>
    </row>
    <row r="1583" spans="1:4" x14ac:dyDescent="0.3">
      <c r="A1583" s="8">
        <v>41460</v>
      </c>
      <c r="B1583">
        <v>-46.17</v>
      </c>
      <c r="C1583">
        <v>58.63</v>
      </c>
      <c r="D1583">
        <v>0</v>
      </c>
    </row>
    <row r="1584" spans="1:4" x14ac:dyDescent="0.3">
      <c r="A1584" s="8">
        <v>41459</v>
      </c>
      <c r="B1584">
        <v>-30.21</v>
      </c>
      <c r="C1584">
        <v>81.83</v>
      </c>
      <c r="D1584">
        <v>0</v>
      </c>
    </row>
    <row r="1585" spans="1:4" x14ac:dyDescent="0.3">
      <c r="A1585" s="8">
        <v>41458</v>
      </c>
      <c r="B1585">
        <v>-9.0399999999999991</v>
      </c>
      <c r="C1585">
        <v>-34.53</v>
      </c>
      <c r="D1585">
        <v>0</v>
      </c>
    </row>
    <row r="1586" spans="1:4" x14ac:dyDescent="0.3">
      <c r="A1586" s="8">
        <v>41457</v>
      </c>
      <c r="B1586">
        <v>11.07</v>
      </c>
      <c r="C1586">
        <v>56.1</v>
      </c>
      <c r="D1586">
        <v>0</v>
      </c>
    </row>
    <row r="1587" spans="1:4" x14ac:dyDescent="0.3">
      <c r="A1587" s="8">
        <v>41456</v>
      </c>
      <c r="B1587">
        <v>32.78</v>
      </c>
      <c r="C1587">
        <v>-10.91</v>
      </c>
      <c r="D1587">
        <v>0</v>
      </c>
    </row>
    <row r="1588" spans="1:4" x14ac:dyDescent="0.3">
      <c r="A1588" s="8">
        <v>41453</v>
      </c>
      <c r="B1588">
        <v>-7.22</v>
      </c>
      <c r="C1588">
        <v>118.49</v>
      </c>
      <c r="D1588">
        <v>0</v>
      </c>
    </row>
    <row r="1589" spans="1:4" x14ac:dyDescent="0.3">
      <c r="A1589" s="8">
        <v>41452</v>
      </c>
      <c r="B1589">
        <v>1.73</v>
      </c>
      <c r="C1589">
        <v>39.119999999999997</v>
      </c>
      <c r="D1589">
        <v>0</v>
      </c>
    </row>
    <row r="1590" spans="1:4" x14ac:dyDescent="0.3">
      <c r="A1590" s="8">
        <v>41451</v>
      </c>
      <c r="B1590">
        <v>13.73</v>
      </c>
      <c r="C1590">
        <v>8.84</v>
      </c>
      <c r="D1590">
        <v>0</v>
      </c>
    </row>
    <row r="1591" spans="1:4" x14ac:dyDescent="0.3">
      <c r="A1591" s="8">
        <v>41450</v>
      </c>
      <c r="B1591">
        <v>26.55</v>
      </c>
      <c r="C1591">
        <v>-224.33</v>
      </c>
      <c r="D1591">
        <v>-0.02</v>
      </c>
    </row>
    <row r="1592" spans="1:4" x14ac:dyDescent="0.3">
      <c r="A1592" s="8">
        <v>41449</v>
      </c>
      <c r="B1592">
        <v>39.57</v>
      </c>
      <c r="C1592">
        <v>-56.06</v>
      </c>
      <c r="D1592">
        <v>0</v>
      </c>
    </row>
    <row r="1593" spans="1:4" x14ac:dyDescent="0.3">
      <c r="A1593" s="8">
        <v>41446</v>
      </c>
      <c r="B1593">
        <v>-14.24</v>
      </c>
      <c r="C1593">
        <v>38.32</v>
      </c>
      <c r="D1593">
        <v>0</v>
      </c>
    </row>
    <row r="1594" spans="1:4" x14ac:dyDescent="0.3">
      <c r="A1594" s="8">
        <v>41445</v>
      </c>
      <c r="B1594">
        <v>-12.79</v>
      </c>
      <c r="C1594">
        <v>-53.48</v>
      </c>
      <c r="D1594">
        <v>0</v>
      </c>
    </row>
    <row r="1595" spans="1:4" x14ac:dyDescent="0.3">
      <c r="A1595" s="8">
        <v>41444</v>
      </c>
      <c r="B1595">
        <v>1.17</v>
      </c>
      <c r="C1595">
        <v>6.37</v>
      </c>
      <c r="D1595">
        <v>-6.91</v>
      </c>
    </row>
    <row r="1596" spans="1:4" x14ac:dyDescent="0.3">
      <c r="A1596" s="8">
        <v>41443</v>
      </c>
      <c r="B1596">
        <v>6.55</v>
      </c>
      <c r="C1596">
        <v>12.86</v>
      </c>
      <c r="D1596">
        <v>-3.92</v>
      </c>
    </row>
    <row r="1597" spans="1:4" x14ac:dyDescent="0.3">
      <c r="A1597" s="8">
        <v>41442</v>
      </c>
      <c r="B1597">
        <v>17.32</v>
      </c>
      <c r="C1597">
        <v>-46.35</v>
      </c>
      <c r="D1597">
        <v>0.2</v>
      </c>
    </row>
    <row r="1598" spans="1:4" x14ac:dyDescent="0.3">
      <c r="A1598" s="8">
        <v>41439</v>
      </c>
      <c r="B1598">
        <v>-43.81</v>
      </c>
      <c r="C1598">
        <v>20.86</v>
      </c>
      <c r="D1598">
        <v>0</v>
      </c>
    </row>
    <row r="1599" spans="1:4" x14ac:dyDescent="0.3">
      <c r="A1599" s="8">
        <v>41438</v>
      </c>
      <c r="B1599">
        <v>-25.6</v>
      </c>
      <c r="C1599">
        <v>-14.11</v>
      </c>
      <c r="D1599">
        <v>0</v>
      </c>
    </row>
    <row r="1600" spans="1:4" x14ac:dyDescent="0.3">
      <c r="A1600" s="8">
        <v>41436</v>
      </c>
      <c r="B1600">
        <v>-30.48</v>
      </c>
      <c r="C1600">
        <v>16.13</v>
      </c>
      <c r="D1600">
        <v>0</v>
      </c>
    </row>
    <row r="1601" spans="1:4" x14ac:dyDescent="0.3">
      <c r="A1601" s="8">
        <v>41435</v>
      </c>
      <c r="B1601">
        <v>-10.34</v>
      </c>
      <c r="C1601">
        <v>29.62</v>
      </c>
      <c r="D1601">
        <v>0</v>
      </c>
    </row>
    <row r="1602" spans="1:4" x14ac:dyDescent="0.3">
      <c r="A1602" s="8">
        <v>41432</v>
      </c>
      <c r="B1602">
        <v>-55.67</v>
      </c>
      <c r="C1602">
        <v>153.58000000000001</v>
      </c>
      <c r="D1602">
        <v>0</v>
      </c>
    </row>
    <row r="1603" spans="1:4" x14ac:dyDescent="0.3">
      <c r="A1603" s="8">
        <v>41431</v>
      </c>
      <c r="B1603">
        <v>-40.81</v>
      </c>
      <c r="C1603">
        <v>3.82</v>
      </c>
      <c r="D1603">
        <v>0</v>
      </c>
    </row>
    <row r="1604" spans="1:4" x14ac:dyDescent="0.3">
      <c r="A1604" s="8">
        <v>41430</v>
      </c>
      <c r="B1604">
        <v>-12.95</v>
      </c>
      <c r="C1604">
        <v>144.25</v>
      </c>
      <c r="D1604">
        <v>0</v>
      </c>
    </row>
    <row r="1605" spans="1:4" x14ac:dyDescent="0.3">
      <c r="A1605" s="8">
        <v>41429</v>
      </c>
      <c r="B1605">
        <v>4.57</v>
      </c>
      <c r="C1605">
        <v>164.75</v>
      </c>
      <c r="D1605">
        <v>0</v>
      </c>
    </row>
    <row r="1606" spans="1:4" x14ac:dyDescent="0.3">
      <c r="A1606" s="8">
        <v>41428</v>
      </c>
      <c r="B1606">
        <v>20.010000000000002</v>
      </c>
      <c r="C1606">
        <v>5.25</v>
      </c>
      <c r="D1606">
        <v>0</v>
      </c>
    </row>
    <row r="1607" spans="1:4" x14ac:dyDescent="0.3">
      <c r="A1607" s="8">
        <v>41425</v>
      </c>
      <c r="B1607">
        <v>-20.81</v>
      </c>
      <c r="C1607">
        <v>-7.43</v>
      </c>
      <c r="D1607">
        <v>0</v>
      </c>
    </row>
    <row r="1608" spans="1:4" x14ac:dyDescent="0.3">
      <c r="A1608" s="8">
        <v>41424</v>
      </c>
      <c r="B1608">
        <v>-1.46</v>
      </c>
      <c r="C1608">
        <v>77.89</v>
      </c>
      <c r="D1608">
        <v>0</v>
      </c>
    </row>
    <row r="1609" spans="1:4" x14ac:dyDescent="0.3">
      <c r="A1609" s="8">
        <v>41423</v>
      </c>
      <c r="B1609">
        <v>16.07</v>
      </c>
      <c r="C1609">
        <v>53.34</v>
      </c>
      <c r="D1609">
        <v>0</v>
      </c>
    </row>
    <row r="1610" spans="1:4" x14ac:dyDescent="0.3">
      <c r="A1610" s="8">
        <v>41422</v>
      </c>
      <c r="B1610">
        <v>30.63</v>
      </c>
      <c r="C1610">
        <v>-1.83</v>
      </c>
      <c r="D1610">
        <v>0</v>
      </c>
    </row>
    <row r="1611" spans="1:4" x14ac:dyDescent="0.3">
      <c r="A1611" s="8">
        <v>41421</v>
      </c>
      <c r="B1611">
        <v>41.11</v>
      </c>
      <c r="C1611">
        <v>-199.07</v>
      </c>
      <c r="D1611">
        <v>0</v>
      </c>
    </row>
    <row r="1612" spans="1:4" x14ac:dyDescent="0.3">
      <c r="A1612" s="8">
        <v>41418</v>
      </c>
      <c r="B1612">
        <v>-9.0299999999999994</v>
      </c>
      <c r="C1612">
        <v>-121.45</v>
      </c>
      <c r="D1612">
        <v>0</v>
      </c>
    </row>
    <row r="1613" spans="1:4" x14ac:dyDescent="0.3">
      <c r="A1613" s="8">
        <v>41417</v>
      </c>
      <c r="B1613">
        <v>-1.59</v>
      </c>
      <c r="C1613">
        <v>34.06</v>
      </c>
      <c r="D1613">
        <v>-3.58</v>
      </c>
    </row>
    <row r="1614" spans="1:4" x14ac:dyDescent="0.3">
      <c r="A1614" s="8">
        <v>41416</v>
      </c>
      <c r="B1614">
        <v>10.039999999999999</v>
      </c>
      <c r="C1614">
        <v>-30.05</v>
      </c>
      <c r="D1614">
        <v>-9.41</v>
      </c>
    </row>
    <row r="1615" spans="1:4" x14ac:dyDescent="0.3">
      <c r="A1615" s="8">
        <v>41415</v>
      </c>
      <c r="B1615">
        <v>17.2</v>
      </c>
      <c r="C1615">
        <v>19.440000000000001</v>
      </c>
      <c r="D1615">
        <v>-0.37</v>
      </c>
    </row>
    <row r="1616" spans="1:4" x14ac:dyDescent="0.3">
      <c r="A1616" s="8">
        <v>41414</v>
      </c>
      <c r="B1616">
        <v>21.71</v>
      </c>
      <c r="C1616">
        <v>-110.1</v>
      </c>
      <c r="D1616">
        <v>0</v>
      </c>
    </row>
    <row r="1617" spans="1:4" x14ac:dyDescent="0.3">
      <c r="A1617" s="8">
        <v>41411</v>
      </c>
      <c r="B1617">
        <v>-38.46</v>
      </c>
      <c r="C1617">
        <v>35.57</v>
      </c>
      <c r="D1617">
        <v>0</v>
      </c>
    </row>
    <row r="1618" spans="1:4" x14ac:dyDescent="0.3">
      <c r="A1618" s="8">
        <v>41410</v>
      </c>
      <c r="B1618">
        <v>-20.87</v>
      </c>
      <c r="C1618">
        <v>50.37</v>
      </c>
      <c r="D1618">
        <v>0</v>
      </c>
    </row>
    <row r="1619" spans="1:4" x14ac:dyDescent="0.3">
      <c r="A1619" s="8">
        <v>41409</v>
      </c>
      <c r="B1619">
        <v>-0.24</v>
      </c>
      <c r="C1619">
        <v>-90.67</v>
      </c>
      <c r="D1619">
        <v>0</v>
      </c>
    </row>
    <row r="1620" spans="1:4" x14ac:dyDescent="0.3">
      <c r="A1620" s="8">
        <v>41408</v>
      </c>
      <c r="B1620">
        <v>24.42</v>
      </c>
      <c r="C1620">
        <v>36.049999999999997</v>
      </c>
      <c r="D1620">
        <v>0</v>
      </c>
    </row>
    <row r="1621" spans="1:4" x14ac:dyDescent="0.3">
      <c r="A1621" s="8">
        <v>41407</v>
      </c>
      <c r="B1621">
        <v>53.22</v>
      </c>
      <c r="C1621">
        <v>-32.71</v>
      </c>
      <c r="D1621">
        <v>0</v>
      </c>
    </row>
    <row r="1622" spans="1:4" x14ac:dyDescent="0.3">
      <c r="A1622" s="8">
        <v>41402</v>
      </c>
      <c r="B1622">
        <v>-46.84</v>
      </c>
      <c r="C1622">
        <v>151.57</v>
      </c>
      <c r="D1622">
        <v>0</v>
      </c>
    </row>
    <row r="1623" spans="1:4" x14ac:dyDescent="0.3">
      <c r="A1623" s="8">
        <v>41401</v>
      </c>
      <c r="B1623">
        <v>6.03</v>
      </c>
      <c r="C1623">
        <v>76.06</v>
      </c>
      <c r="D1623">
        <v>0</v>
      </c>
    </row>
    <row r="1624" spans="1:4" x14ac:dyDescent="0.3">
      <c r="A1624" s="8">
        <v>41400</v>
      </c>
      <c r="B1624">
        <v>65.150000000000006</v>
      </c>
      <c r="C1624">
        <v>38.58</v>
      </c>
      <c r="D1624">
        <v>0</v>
      </c>
    </row>
    <row r="1625" spans="1:4" x14ac:dyDescent="0.3">
      <c r="A1625" s="8">
        <v>41394</v>
      </c>
      <c r="B1625">
        <v>-80.25</v>
      </c>
      <c r="C1625">
        <v>50.6</v>
      </c>
      <c r="D1625">
        <v>0</v>
      </c>
    </row>
    <row r="1626" spans="1:4" x14ac:dyDescent="0.3">
      <c r="A1626" s="8">
        <v>41393</v>
      </c>
      <c r="B1626">
        <v>-24.12</v>
      </c>
      <c r="C1626">
        <v>-13.58</v>
      </c>
      <c r="D1626">
        <v>0</v>
      </c>
    </row>
    <row r="1627" spans="1:4" x14ac:dyDescent="0.3">
      <c r="A1627" s="8">
        <v>41390</v>
      </c>
      <c r="B1627">
        <v>-30.42</v>
      </c>
      <c r="C1627">
        <v>72.010000000000005</v>
      </c>
      <c r="D1627">
        <v>0.18</v>
      </c>
    </row>
    <row r="1628" spans="1:4" x14ac:dyDescent="0.3">
      <c r="A1628" s="8">
        <v>41389</v>
      </c>
      <c r="B1628">
        <v>-13.25</v>
      </c>
      <c r="C1628">
        <v>-264.7</v>
      </c>
      <c r="D1628">
        <v>0</v>
      </c>
    </row>
    <row r="1629" spans="1:4" x14ac:dyDescent="0.3">
      <c r="A1629" s="8">
        <v>41388</v>
      </c>
      <c r="B1629">
        <v>11.21</v>
      </c>
      <c r="C1629">
        <v>-59.59</v>
      </c>
      <c r="D1629">
        <v>0</v>
      </c>
    </row>
    <row r="1630" spans="1:4" x14ac:dyDescent="0.3">
      <c r="A1630" s="8">
        <v>41387</v>
      </c>
      <c r="B1630">
        <v>17.75</v>
      </c>
      <c r="C1630">
        <v>17.16</v>
      </c>
      <c r="D1630">
        <v>0</v>
      </c>
    </row>
    <row r="1631" spans="1:4" x14ac:dyDescent="0.3">
      <c r="A1631" s="8">
        <v>41386</v>
      </c>
      <c r="B1631">
        <v>32.61</v>
      </c>
      <c r="C1631">
        <v>-161.13999999999999</v>
      </c>
      <c r="D1631">
        <v>0</v>
      </c>
    </row>
    <row r="1632" spans="1:4" x14ac:dyDescent="0.3">
      <c r="A1632" s="8">
        <v>41383</v>
      </c>
      <c r="B1632">
        <v>-30.16</v>
      </c>
      <c r="C1632">
        <v>7.72</v>
      </c>
      <c r="D1632">
        <v>0</v>
      </c>
    </row>
    <row r="1633" spans="1:4" x14ac:dyDescent="0.3">
      <c r="A1633" s="8">
        <v>41382</v>
      </c>
      <c r="B1633">
        <v>-22.42</v>
      </c>
      <c r="C1633">
        <v>-26.26</v>
      </c>
      <c r="D1633">
        <v>0</v>
      </c>
    </row>
    <row r="1634" spans="1:4" x14ac:dyDescent="0.3">
      <c r="A1634" s="8">
        <v>41381</v>
      </c>
      <c r="B1634">
        <v>-12.47</v>
      </c>
      <c r="C1634">
        <v>8.3000000000000007</v>
      </c>
      <c r="D1634">
        <v>0</v>
      </c>
    </row>
    <row r="1635" spans="1:4" x14ac:dyDescent="0.3">
      <c r="A1635" s="8">
        <v>41380</v>
      </c>
      <c r="B1635">
        <v>-2.97</v>
      </c>
      <c r="C1635">
        <v>39.28</v>
      </c>
      <c r="D1635">
        <v>-19.25</v>
      </c>
    </row>
    <row r="1636" spans="1:4" x14ac:dyDescent="0.3">
      <c r="A1636" s="8">
        <v>41379</v>
      </c>
      <c r="B1636">
        <v>2.2599999999999998</v>
      </c>
      <c r="C1636">
        <v>-71.819999999999993</v>
      </c>
      <c r="D1636">
        <v>-4.55</v>
      </c>
    </row>
    <row r="1637" spans="1:4" x14ac:dyDescent="0.3">
      <c r="A1637" s="8">
        <v>41376</v>
      </c>
      <c r="B1637">
        <v>-58.16</v>
      </c>
      <c r="C1637">
        <v>49.78</v>
      </c>
      <c r="D1637">
        <v>-0.5</v>
      </c>
    </row>
    <row r="1638" spans="1:4" x14ac:dyDescent="0.3">
      <c r="A1638" s="8">
        <v>41375</v>
      </c>
      <c r="B1638">
        <v>-36.200000000000003</v>
      </c>
      <c r="C1638">
        <v>-7.23</v>
      </c>
      <c r="D1638">
        <v>0</v>
      </c>
    </row>
    <row r="1639" spans="1:4" x14ac:dyDescent="0.3">
      <c r="A1639" s="8">
        <v>41374</v>
      </c>
      <c r="B1639">
        <v>-24.09</v>
      </c>
      <c r="C1639">
        <v>5.0599999999999996</v>
      </c>
      <c r="D1639">
        <v>0</v>
      </c>
    </row>
    <row r="1640" spans="1:4" x14ac:dyDescent="0.3">
      <c r="A1640" s="8">
        <v>41373</v>
      </c>
      <c r="B1640">
        <v>-10.19</v>
      </c>
      <c r="C1640">
        <v>37</v>
      </c>
      <c r="D1640">
        <v>0</v>
      </c>
    </row>
    <row r="1641" spans="1:4" x14ac:dyDescent="0.3">
      <c r="A1641" s="8">
        <v>41372</v>
      </c>
      <c r="B1641">
        <v>11.37</v>
      </c>
      <c r="C1641">
        <v>22.59</v>
      </c>
      <c r="D1641">
        <v>0</v>
      </c>
    </row>
    <row r="1642" spans="1:4" x14ac:dyDescent="0.3">
      <c r="A1642" s="8">
        <v>41369</v>
      </c>
      <c r="B1642">
        <v>-40.74</v>
      </c>
      <c r="C1642">
        <v>73.66</v>
      </c>
      <c r="D1642">
        <v>0</v>
      </c>
    </row>
    <row r="1643" spans="1:4" x14ac:dyDescent="0.3">
      <c r="A1643" s="8">
        <v>41368</v>
      </c>
      <c r="B1643">
        <v>-27.42</v>
      </c>
      <c r="C1643">
        <v>63.81</v>
      </c>
      <c r="D1643">
        <v>0</v>
      </c>
    </row>
    <row r="1644" spans="1:4" x14ac:dyDescent="0.3">
      <c r="A1644" s="8">
        <v>41367</v>
      </c>
      <c r="B1644">
        <v>-6.75</v>
      </c>
      <c r="C1644">
        <v>46.98</v>
      </c>
      <c r="D1644">
        <v>0</v>
      </c>
    </row>
    <row r="1645" spans="1:4" x14ac:dyDescent="0.3">
      <c r="A1645" s="8">
        <v>41366</v>
      </c>
      <c r="B1645">
        <v>16.309999999999999</v>
      </c>
      <c r="C1645">
        <v>28.16</v>
      </c>
      <c r="D1645">
        <v>0</v>
      </c>
    </row>
    <row r="1646" spans="1:4" x14ac:dyDescent="0.3">
      <c r="A1646" s="8">
        <v>41365</v>
      </c>
      <c r="B1646">
        <v>35.28</v>
      </c>
      <c r="C1646">
        <v>43.69</v>
      </c>
      <c r="D1646">
        <v>0</v>
      </c>
    </row>
    <row r="1647" spans="1:4" x14ac:dyDescent="0.3">
      <c r="A1647" s="8">
        <v>41362</v>
      </c>
      <c r="B1647">
        <v>-3.69</v>
      </c>
      <c r="C1647">
        <v>113.05</v>
      </c>
      <c r="D1647">
        <v>0</v>
      </c>
    </row>
    <row r="1648" spans="1:4" x14ac:dyDescent="0.3">
      <c r="A1648" s="8">
        <v>41361</v>
      </c>
      <c r="B1648">
        <v>4.58</v>
      </c>
      <c r="C1648">
        <v>-176.57</v>
      </c>
      <c r="D1648">
        <v>0</v>
      </c>
    </row>
    <row r="1649" spans="1:4" x14ac:dyDescent="0.3">
      <c r="A1649" s="8">
        <v>41360</v>
      </c>
      <c r="B1649">
        <v>16.45</v>
      </c>
      <c r="C1649">
        <v>-45.45</v>
      </c>
      <c r="D1649">
        <v>0</v>
      </c>
    </row>
    <row r="1650" spans="1:4" x14ac:dyDescent="0.3">
      <c r="A1650" s="8">
        <v>41359</v>
      </c>
      <c r="B1650">
        <v>31.58</v>
      </c>
      <c r="C1650">
        <v>154.91</v>
      </c>
      <c r="D1650">
        <v>0</v>
      </c>
    </row>
    <row r="1651" spans="1:4" x14ac:dyDescent="0.3">
      <c r="A1651" s="8">
        <v>41358</v>
      </c>
      <c r="B1651">
        <v>39.43</v>
      </c>
      <c r="C1651">
        <v>-284.92</v>
      </c>
      <c r="D1651">
        <v>0</v>
      </c>
    </row>
    <row r="1652" spans="1:4" x14ac:dyDescent="0.3">
      <c r="A1652" s="8">
        <v>41355</v>
      </c>
      <c r="B1652">
        <v>-12.17</v>
      </c>
      <c r="C1652">
        <v>1.33</v>
      </c>
      <c r="D1652">
        <v>0</v>
      </c>
    </row>
    <row r="1653" spans="1:4" x14ac:dyDescent="0.3">
      <c r="A1653" s="8">
        <v>41354</v>
      </c>
      <c r="B1653">
        <v>-7.54</v>
      </c>
      <c r="C1653">
        <v>10.94</v>
      </c>
      <c r="D1653">
        <v>0</v>
      </c>
    </row>
    <row r="1654" spans="1:4" x14ac:dyDescent="0.3">
      <c r="A1654" s="8">
        <v>41353</v>
      </c>
      <c r="B1654">
        <v>2.62</v>
      </c>
      <c r="C1654">
        <v>-29.02</v>
      </c>
      <c r="D1654">
        <v>0</v>
      </c>
    </row>
    <row r="1655" spans="1:4" x14ac:dyDescent="0.3">
      <c r="A1655" s="8">
        <v>41352</v>
      </c>
      <c r="B1655">
        <v>12.86</v>
      </c>
      <c r="C1655">
        <v>-24.09</v>
      </c>
      <c r="D1655">
        <v>-5.72</v>
      </c>
    </row>
    <row r="1656" spans="1:4" x14ac:dyDescent="0.3">
      <c r="A1656" s="8">
        <v>41351</v>
      </c>
      <c r="B1656">
        <v>22.8</v>
      </c>
      <c r="C1656">
        <v>-19.21</v>
      </c>
      <c r="D1656">
        <v>2.92</v>
      </c>
    </row>
    <row r="1657" spans="1:4" x14ac:dyDescent="0.3">
      <c r="A1657" s="8">
        <v>41348</v>
      </c>
      <c r="B1657">
        <v>-35.1</v>
      </c>
      <c r="C1657">
        <v>26.31</v>
      </c>
      <c r="D1657">
        <v>-7.0000000000000007E-2</v>
      </c>
    </row>
    <row r="1658" spans="1:4" x14ac:dyDescent="0.3">
      <c r="A1658" s="8">
        <v>41347</v>
      </c>
      <c r="B1658">
        <v>-21.65</v>
      </c>
      <c r="C1658">
        <v>10.43</v>
      </c>
      <c r="D1658">
        <v>0</v>
      </c>
    </row>
    <row r="1659" spans="1:4" x14ac:dyDescent="0.3">
      <c r="A1659" s="8">
        <v>41346</v>
      </c>
      <c r="B1659">
        <v>-0.44</v>
      </c>
      <c r="C1659">
        <v>34.299999999999997</v>
      </c>
      <c r="D1659">
        <v>0</v>
      </c>
    </row>
    <row r="1660" spans="1:4" x14ac:dyDescent="0.3">
      <c r="A1660" s="8">
        <v>41345</v>
      </c>
      <c r="B1660">
        <v>19.04</v>
      </c>
      <c r="C1660">
        <v>-15.08</v>
      </c>
      <c r="D1660">
        <v>0</v>
      </c>
    </row>
    <row r="1661" spans="1:4" x14ac:dyDescent="0.3">
      <c r="A1661" s="8">
        <v>41344</v>
      </c>
      <c r="B1661">
        <v>35.950000000000003</v>
      </c>
      <c r="C1661">
        <v>6.04</v>
      </c>
      <c r="D1661">
        <v>0</v>
      </c>
    </row>
    <row r="1662" spans="1:4" x14ac:dyDescent="0.3">
      <c r="A1662" s="8">
        <v>41340</v>
      </c>
      <c r="B1662">
        <v>-63.55</v>
      </c>
      <c r="C1662">
        <v>24.96</v>
      </c>
      <c r="D1662">
        <v>0</v>
      </c>
    </row>
    <row r="1663" spans="1:4" x14ac:dyDescent="0.3">
      <c r="A1663" s="8">
        <v>41339</v>
      </c>
      <c r="B1663">
        <v>-50.67</v>
      </c>
      <c r="C1663">
        <v>4.55</v>
      </c>
      <c r="D1663">
        <v>0</v>
      </c>
    </row>
    <row r="1664" spans="1:4" x14ac:dyDescent="0.3">
      <c r="A1664" s="8">
        <v>41338</v>
      </c>
      <c r="B1664">
        <v>-12.88</v>
      </c>
      <c r="C1664">
        <v>59.73</v>
      </c>
      <c r="D1664">
        <v>0</v>
      </c>
    </row>
    <row r="1665" spans="1:4" x14ac:dyDescent="0.3">
      <c r="A1665" s="8">
        <v>41337</v>
      </c>
      <c r="B1665">
        <v>17.510000000000002</v>
      </c>
      <c r="C1665">
        <v>24.39</v>
      </c>
      <c r="D1665">
        <v>0</v>
      </c>
    </row>
    <row r="1666" spans="1:4" x14ac:dyDescent="0.3">
      <c r="A1666" s="8">
        <v>41334</v>
      </c>
      <c r="B1666">
        <v>-16.04</v>
      </c>
      <c r="C1666">
        <v>54.44</v>
      </c>
      <c r="D1666">
        <v>0</v>
      </c>
    </row>
    <row r="1667" spans="1:4" x14ac:dyDescent="0.3">
      <c r="A1667" s="8">
        <v>41333</v>
      </c>
      <c r="B1667">
        <v>-1.76</v>
      </c>
      <c r="C1667">
        <v>-13.04</v>
      </c>
      <c r="D1667">
        <v>0</v>
      </c>
    </row>
    <row r="1668" spans="1:4" x14ac:dyDescent="0.3">
      <c r="A1668" s="8">
        <v>41332</v>
      </c>
      <c r="B1668">
        <v>20.87</v>
      </c>
      <c r="C1668">
        <v>-17.59</v>
      </c>
      <c r="D1668">
        <v>0</v>
      </c>
    </row>
    <row r="1669" spans="1:4" x14ac:dyDescent="0.3">
      <c r="A1669" s="8">
        <v>41331</v>
      </c>
      <c r="B1669">
        <v>33.64</v>
      </c>
      <c r="C1669">
        <v>12.56</v>
      </c>
      <c r="D1669">
        <v>0</v>
      </c>
    </row>
    <row r="1670" spans="1:4" x14ac:dyDescent="0.3">
      <c r="A1670" s="8">
        <v>41330</v>
      </c>
      <c r="B1670">
        <v>40.22</v>
      </c>
      <c r="C1670">
        <v>-270.49</v>
      </c>
      <c r="D1670">
        <v>0</v>
      </c>
    </row>
    <row r="1671" spans="1:4" x14ac:dyDescent="0.3">
      <c r="A1671" s="8">
        <v>41327</v>
      </c>
      <c r="B1671">
        <v>-5.8</v>
      </c>
      <c r="C1671">
        <v>12.23</v>
      </c>
      <c r="D1671">
        <v>0</v>
      </c>
    </row>
    <row r="1672" spans="1:4" x14ac:dyDescent="0.3">
      <c r="A1672" s="8">
        <v>41326</v>
      </c>
      <c r="B1672">
        <v>-8.51</v>
      </c>
      <c r="C1672">
        <v>30.85</v>
      </c>
      <c r="D1672">
        <v>0</v>
      </c>
    </row>
    <row r="1673" spans="1:4" x14ac:dyDescent="0.3">
      <c r="A1673" s="8">
        <v>41325</v>
      </c>
      <c r="B1673">
        <v>-0.99</v>
      </c>
      <c r="C1673">
        <v>-87.21</v>
      </c>
      <c r="D1673">
        <v>0</v>
      </c>
    </row>
    <row r="1674" spans="1:4" x14ac:dyDescent="0.3">
      <c r="A1674" s="8">
        <v>41324</v>
      </c>
      <c r="B1674">
        <v>9.5500000000000007</v>
      </c>
      <c r="C1674">
        <v>-21.67</v>
      </c>
      <c r="D1674">
        <v>0</v>
      </c>
    </row>
    <row r="1675" spans="1:4" x14ac:dyDescent="0.3">
      <c r="A1675" s="8">
        <v>41323</v>
      </c>
      <c r="B1675">
        <v>17.079999999999998</v>
      </c>
      <c r="C1675">
        <v>-25.26</v>
      </c>
      <c r="D1675">
        <v>-5.57</v>
      </c>
    </row>
    <row r="1676" spans="1:4" x14ac:dyDescent="0.3">
      <c r="A1676" s="8">
        <v>41320</v>
      </c>
      <c r="B1676">
        <v>-40.25</v>
      </c>
      <c r="C1676">
        <v>-27.23</v>
      </c>
      <c r="D1676">
        <v>-0.28000000000000003</v>
      </c>
    </row>
    <row r="1677" spans="1:4" x14ac:dyDescent="0.3">
      <c r="A1677" s="8">
        <v>41319</v>
      </c>
      <c r="B1677">
        <v>-29.75</v>
      </c>
      <c r="C1677">
        <v>-26.19</v>
      </c>
      <c r="D1677">
        <v>0.13</v>
      </c>
    </row>
    <row r="1678" spans="1:4" x14ac:dyDescent="0.3">
      <c r="A1678" s="8">
        <v>41318</v>
      </c>
      <c r="B1678">
        <v>-14.14</v>
      </c>
      <c r="C1678">
        <v>-67.739999999999995</v>
      </c>
      <c r="D1678">
        <v>0</v>
      </c>
    </row>
    <row r="1679" spans="1:4" x14ac:dyDescent="0.3">
      <c r="A1679" s="8">
        <v>41317</v>
      </c>
      <c r="B1679">
        <v>-8.43</v>
      </c>
      <c r="C1679">
        <v>20.399999999999999</v>
      </c>
      <c r="D1679">
        <v>0</v>
      </c>
    </row>
    <row r="1680" spans="1:4" x14ac:dyDescent="0.3">
      <c r="A1680" s="8">
        <v>41316</v>
      </c>
      <c r="B1680">
        <v>7.71</v>
      </c>
      <c r="C1680">
        <v>61.06</v>
      </c>
      <c r="D1680">
        <v>0</v>
      </c>
    </row>
    <row r="1681" spans="1:4" x14ac:dyDescent="0.3">
      <c r="A1681" s="8">
        <v>41313</v>
      </c>
      <c r="B1681">
        <v>-43.92</v>
      </c>
      <c r="C1681">
        <v>25.01</v>
      </c>
      <c r="D1681">
        <v>0</v>
      </c>
    </row>
    <row r="1682" spans="1:4" x14ac:dyDescent="0.3">
      <c r="A1682" s="8">
        <v>41312</v>
      </c>
      <c r="B1682">
        <v>-23.77</v>
      </c>
      <c r="C1682">
        <v>25.56</v>
      </c>
      <c r="D1682">
        <v>0.02</v>
      </c>
    </row>
    <row r="1683" spans="1:4" x14ac:dyDescent="0.3">
      <c r="A1683" s="8">
        <v>41311</v>
      </c>
      <c r="B1683">
        <v>-4.5999999999999996</v>
      </c>
      <c r="C1683">
        <v>26.52</v>
      </c>
      <c r="D1683">
        <v>0</v>
      </c>
    </row>
    <row r="1684" spans="1:4" x14ac:dyDescent="0.3">
      <c r="A1684" s="8">
        <v>41310</v>
      </c>
      <c r="B1684">
        <v>7.98</v>
      </c>
      <c r="C1684">
        <v>318.16000000000003</v>
      </c>
      <c r="D1684">
        <v>0</v>
      </c>
    </row>
    <row r="1685" spans="1:4" x14ac:dyDescent="0.3">
      <c r="A1685" s="8">
        <v>41309</v>
      </c>
      <c r="B1685">
        <v>22.16</v>
      </c>
      <c r="C1685">
        <v>28.46</v>
      </c>
      <c r="D1685">
        <v>0</v>
      </c>
    </row>
    <row r="1686" spans="1:4" x14ac:dyDescent="0.3">
      <c r="A1686" s="8">
        <v>41306</v>
      </c>
      <c r="B1686">
        <v>-18.66</v>
      </c>
      <c r="C1686">
        <v>62.14</v>
      </c>
      <c r="D1686">
        <v>0</v>
      </c>
    </row>
    <row r="1687" spans="1:4" x14ac:dyDescent="0.3">
      <c r="A1687" s="8">
        <v>41305</v>
      </c>
      <c r="B1687">
        <v>4.29</v>
      </c>
      <c r="C1687">
        <v>89.63</v>
      </c>
      <c r="D1687">
        <v>0</v>
      </c>
    </row>
    <row r="1688" spans="1:4" x14ac:dyDescent="0.3">
      <c r="A1688" s="8">
        <v>41304</v>
      </c>
      <c r="B1688">
        <v>21.81</v>
      </c>
      <c r="C1688">
        <v>-19.8</v>
      </c>
      <c r="D1688">
        <v>0</v>
      </c>
    </row>
    <row r="1689" spans="1:4" x14ac:dyDescent="0.3">
      <c r="A1689" s="8">
        <v>41303</v>
      </c>
      <c r="B1689">
        <v>37.49</v>
      </c>
      <c r="C1689">
        <v>67.38</v>
      </c>
      <c r="D1689">
        <v>0</v>
      </c>
    </row>
    <row r="1690" spans="1:4" x14ac:dyDescent="0.3">
      <c r="A1690" s="8">
        <v>41302</v>
      </c>
      <c r="B1690">
        <v>42.47</v>
      </c>
      <c r="C1690">
        <v>28.61</v>
      </c>
      <c r="D1690">
        <v>0</v>
      </c>
    </row>
    <row r="1691" spans="1:4" x14ac:dyDescent="0.3">
      <c r="A1691" s="8">
        <v>41299</v>
      </c>
      <c r="B1691">
        <v>0.71</v>
      </c>
      <c r="C1691">
        <v>-330.35</v>
      </c>
      <c r="D1691">
        <v>0</v>
      </c>
    </row>
    <row r="1692" spans="1:4" x14ac:dyDescent="0.3">
      <c r="A1692" s="8">
        <v>41298</v>
      </c>
      <c r="B1692">
        <v>9.26</v>
      </c>
      <c r="C1692">
        <v>-61.91</v>
      </c>
      <c r="D1692">
        <v>-14.94</v>
      </c>
    </row>
    <row r="1693" spans="1:4" x14ac:dyDescent="0.3">
      <c r="A1693" s="8">
        <v>41297</v>
      </c>
      <c r="B1693">
        <v>22.59</v>
      </c>
      <c r="C1693">
        <v>-46.42</v>
      </c>
      <c r="D1693">
        <v>-0.16</v>
      </c>
    </row>
    <row r="1694" spans="1:4" x14ac:dyDescent="0.3">
      <c r="A1694" s="8">
        <v>41296</v>
      </c>
      <c r="B1694">
        <v>32.01</v>
      </c>
      <c r="C1694">
        <v>167.43</v>
      </c>
      <c r="D1694">
        <v>-0.28999999999999998</v>
      </c>
    </row>
    <row r="1695" spans="1:4" x14ac:dyDescent="0.3">
      <c r="A1695" s="8">
        <v>41295</v>
      </c>
      <c r="B1695">
        <v>37.14</v>
      </c>
      <c r="C1695">
        <v>-170.7</v>
      </c>
      <c r="D1695">
        <v>0</v>
      </c>
    </row>
    <row r="1696" spans="1:4" x14ac:dyDescent="0.3">
      <c r="A1696" s="8">
        <v>41292</v>
      </c>
      <c r="B1696">
        <v>-17.36</v>
      </c>
      <c r="C1696">
        <v>-85.64</v>
      </c>
      <c r="D1696">
        <v>0</v>
      </c>
    </row>
    <row r="1697" spans="1:4" x14ac:dyDescent="0.3">
      <c r="A1697" s="8">
        <v>41291</v>
      </c>
      <c r="B1697">
        <v>-6.92</v>
      </c>
      <c r="C1697">
        <v>-6.9</v>
      </c>
      <c r="D1697">
        <v>0</v>
      </c>
    </row>
    <row r="1698" spans="1:4" x14ac:dyDescent="0.3">
      <c r="A1698" s="8">
        <v>41290</v>
      </c>
      <c r="B1698">
        <v>14.92</v>
      </c>
      <c r="C1698">
        <v>-20.14</v>
      </c>
      <c r="D1698">
        <v>0</v>
      </c>
    </row>
    <row r="1699" spans="1:4" x14ac:dyDescent="0.3">
      <c r="A1699" s="8">
        <v>41289</v>
      </c>
      <c r="B1699">
        <v>35.42</v>
      </c>
      <c r="C1699">
        <v>-78.739999999999995</v>
      </c>
      <c r="D1699">
        <v>0</v>
      </c>
    </row>
    <row r="1700" spans="1:4" x14ac:dyDescent="0.3">
      <c r="A1700" s="8">
        <v>41288</v>
      </c>
      <c r="B1700">
        <v>53.76</v>
      </c>
      <c r="C1700">
        <v>-61</v>
      </c>
      <c r="D1700">
        <v>0</v>
      </c>
    </row>
    <row r="1701" spans="1:4" x14ac:dyDescent="0.3">
      <c r="A1701" s="8">
        <v>41285</v>
      </c>
      <c r="B1701">
        <v>34.130000000000003</v>
      </c>
      <c r="C1701">
        <v>-105.57</v>
      </c>
      <c r="D1701">
        <v>0</v>
      </c>
    </row>
    <row r="1702" spans="1:4" x14ac:dyDescent="0.3">
      <c r="A1702" s="8">
        <v>41284</v>
      </c>
      <c r="B1702">
        <v>91.6</v>
      </c>
      <c r="C1702">
        <v>22.67</v>
      </c>
      <c r="D1702">
        <v>0</v>
      </c>
    </row>
    <row r="1703" spans="1:4" x14ac:dyDescent="0.3">
      <c r="A1703" s="8">
        <v>41283</v>
      </c>
      <c r="B1703">
        <v>245.28</v>
      </c>
      <c r="C1703">
        <v>-129.28</v>
      </c>
      <c r="D1703">
        <v>0</v>
      </c>
    </row>
    <row r="1704" spans="1:4" x14ac:dyDescent="0.3">
      <c r="A1704" s="8">
        <v>41282</v>
      </c>
      <c r="B1704">
        <v>0</v>
      </c>
      <c r="C1704">
        <v>52.92</v>
      </c>
      <c r="D1704">
        <v>0</v>
      </c>
    </row>
    <row r="1705" spans="1:4" x14ac:dyDescent="0.3">
      <c r="A1705" s="8">
        <v>41273</v>
      </c>
      <c r="B1705">
        <v>0</v>
      </c>
      <c r="C1705">
        <v>-0.06</v>
      </c>
      <c r="D1705">
        <v>0</v>
      </c>
    </row>
    <row r="1706" spans="1:4" x14ac:dyDescent="0.3">
      <c r="A1706" s="8">
        <v>41272</v>
      </c>
      <c r="B1706">
        <v>-107.36</v>
      </c>
      <c r="C1706">
        <v>300.57</v>
      </c>
      <c r="D1706">
        <v>0</v>
      </c>
    </row>
    <row r="1707" spans="1:4" x14ac:dyDescent="0.3">
      <c r="A1707" s="8">
        <v>41271</v>
      </c>
      <c r="B1707">
        <v>-126.92</v>
      </c>
      <c r="C1707">
        <v>418.14</v>
      </c>
      <c r="D1707">
        <v>0</v>
      </c>
    </row>
    <row r="1708" spans="1:4" x14ac:dyDescent="0.3">
      <c r="A1708" s="8">
        <v>41270</v>
      </c>
      <c r="B1708">
        <v>-88.89</v>
      </c>
      <c r="C1708">
        <v>378.78</v>
      </c>
      <c r="D1708">
        <v>0</v>
      </c>
    </row>
    <row r="1709" spans="1:4" x14ac:dyDescent="0.3">
      <c r="A1709" s="8">
        <v>41269</v>
      </c>
      <c r="B1709">
        <v>-50.18</v>
      </c>
      <c r="C1709">
        <v>197.64</v>
      </c>
      <c r="D1709">
        <v>0</v>
      </c>
    </row>
    <row r="1710" spans="1:4" x14ac:dyDescent="0.3">
      <c r="A1710" s="8">
        <v>41268</v>
      </c>
      <c r="B1710">
        <v>-20.14</v>
      </c>
      <c r="C1710">
        <v>-83.3</v>
      </c>
      <c r="D1710">
        <v>0</v>
      </c>
    </row>
    <row r="1711" spans="1:4" x14ac:dyDescent="0.3">
      <c r="A1711" s="8">
        <v>41267</v>
      </c>
      <c r="B1711">
        <v>-17.690000000000001</v>
      </c>
      <c r="C1711">
        <v>89.09</v>
      </c>
      <c r="D1711">
        <v>0</v>
      </c>
    </row>
    <row r="1712" spans="1:4" x14ac:dyDescent="0.3">
      <c r="A1712" s="8">
        <v>41264</v>
      </c>
      <c r="B1712">
        <v>-55.28</v>
      </c>
      <c r="C1712">
        <v>-33.43</v>
      </c>
      <c r="D1712">
        <v>0</v>
      </c>
    </row>
    <row r="1713" spans="1:4" x14ac:dyDescent="0.3">
      <c r="A1713" s="8">
        <v>41263</v>
      </c>
      <c r="B1713">
        <v>-40.26</v>
      </c>
      <c r="C1713">
        <v>43.16</v>
      </c>
      <c r="D1713">
        <v>0</v>
      </c>
    </row>
    <row r="1714" spans="1:4" x14ac:dyDescent="0.3">
      <c r="A1714" s="8">
        <v>41262</v>
      </c>
      <c r="B1714">
        <v>-18.260000000000002</v>
      </c>
      <c r="C1714">
        <v>7.77</v>
      </c>
      <c r="D1714">
        <v>0</v>
      </c>
    </row>
    <row r="1715" spans="1:4" x14ac:dyDescent="0.3">
      <c r="A1715" s="8">
        <v>41261</v>
      </c>
      <c r="B1715">
        <v>-17.149999999999999</v>
      </c>
      <c r="C1715">
        <v>52.89</v>
      </c>
      <c r="D1715">
        <v>-5.78</v>
      </c>
    </row>
    <row r="1716" spans="1:4" x14ac:dyDescent="0.3">
      <c r="A1716" s="8">
        <v>41260</v>
      </c>
      <c r="B1716">
        <v>-1.79</v>
      </c>
      <c r="C1716">
        <v>-10.81</v>
      </c>
      <c r="D1716">
        <v>-0.13</v>
      </c>
    </row>
    <row r="1717" spans="1:4" x14ac:dyDescent="0.3">
      <c r="A1717" s="8">
        <v>41257</v>
      </c>
      <c r="B1717">
        <v>-65.58</v>
      </c>
      <c r="C1717">
        <v>45.26</v>
      </c>
      <c r="D1717">
        <v>-0.14000000000000001</v>
      </c>
    </row>
    <row r="1718" spans="1:4" x14ac:dyDescent="0.3">
      <c r="A1718" s="8">
        <v>41256</v>
      </c>
      <c r="B1718">
        <v>-45.76</v>
      </c>
      <c r="C1718">
        <v>23.83</v>
      </c>
      <c r="D1718">
        <v>0</v>
      </c>
    </row>
    <row r="1719" spans="1:4" x14ac:dyDescent="0.3">
      <c r="A1719" s="8">
        <v>41255</v>
      </c>
      <c r="B1719">
        <v>-31.83</v>
      </c>
      <c r="C1719">
        <v>2.5</v>
      </c>
      <c r="D1719">
        <v>0</v>
      </c>
    </row>
    <row r="1720" spans="1:4" x14ac:dyDescent="0.3">
      <c r="A1720" s="8">
        <v>41254</v>
      </c>
      <c r="B1720">
        <v>-19.03</v>
      </c>
      <c r="C1720">
        <v>33.11</v>
      </c>
      <c r="D1720">
        <v>0</v>
      </c>
    </row>
    <row r="1721" spans="1:4" x14ac:dyDescent="0.3">
      <c r="A1721" s="8">
        <v>41253</v>
      </c>
      <c r="B1721">
        <v>-0.52</v>
      </c>
      <c r="C1721">
        <v>11.31</v>
      </c>
      <c r="D1721">
        <v>0</v>
      </c>
    </row>
    <row r="1722" spans="1:4" x14ac:dyDescent="0.3">
      <c r="A1722" s="8">
        <v>41250</v>
      </c>
      <c r="B1722">
        <v>-48.9</v>
      </c>
      <c r="C1722">
        <v>57.4</v>
      </c>
      <c r="D1722">
        <v>0</v>
      </c>
    </row>
    <row r="1723" spans="1:4" x14ac:dyDescent="0.3">
      <c r="A1723" s="8">
        <v>41249</v>
      </c>
      <c r="B1723">
        <v>-32.590000000000003</v>
      </c>
      <c r="C1723">
        <v>33.950000000000003</v>
      </c>
      <c r="D1723">
        <v>0</v>
      </c>
    </row>
    <row r="1724" spans="1:4" x14ac:dyDescent="0.3">
      <c r="A1724" s="8">
        <v>41248</v>
      </c>
      <c r="B1724">
        <v>-9.5</v>
      </c>
      <c r="C1724">
        <v>-8.85</v>
      </c>
      <c r="D1724">
        <v>0</v>
      </c>
    </row>
    <row r="1725" spans="1:4" x14ac:dyDescent="0.3">
      <c r="A1725" s="8">
        <v>41247</v>
      </c>
      <c r="B1725">
        <v>7.09</v>
      </c>
      <c r="C1725">
        <v>25.27</v>
      </c>
      <c r="D1725">
        <v>0</v>
      </c>
    </row>
    <row r="1726" spans="1:4" x14ac:dyDescent="0.3">
      <c r="A1726" s="8">
        <v>41246</v>
      </c>
      <c r="B1726">
        <v>24.04</v>
      </c>
      <c r="C1726">
        <v>11.71</v>
      </c>
      <c r="D1726">
        <v>0</v>
      </c>
    </row>
    <row r="1727" spans="1:4" x14ac:dyDescent="0.3">
      <c r="A1727" s="8">
        <v>41243</v>
      </c>
      <c r="B1727">
        <v>-17.54</v>
      </c>
      <c r="C1727">
        <v>55.96</v>
      </c>
      <c r="D1727">
        <v>0</v>
      </c>
    </row>
    <row r="1728" spans="1:4" x14ac:dyDescent="0.3">
      <c r="A1728" s="8">
        <v>41242</v>
      </c>
      <c r="B1728">
        <v>2.44</v>
      </c>
      <c r="C1728">
        <v>9.99</v>
      </c>
      <c r="D1728">
        <v>0</v>
      </c>
    </row>
    <row r="1729" spans="1:4" x14ac:dyDescent="0.3">
      <c r="A1729" s="8">
        <v>41241</v>
      </c>
      <c r="B1729">
        <v>17.489999999999998</v>
      </c>
      <c r="C1729">
        <v>-82.55</v>
      </c>
      <c r="D1729">
        <v>0</v>
      </c>
    </row>
    <row r="1730" spans="1:4" x14ac:dyDescent="0.3">
      <c r="A1730" s="8">
        <v>41240</v>
      </c>
      <c r="B1730">
        <v>31.07</v>
      </c>
      <c r="C1730">
        <v>-18.989999999999998</v>
      </c>
      <c r="D1730">
        <v>0</v>
      </c>
    </row>
    <row r="1731" spans="1:4" x14ac:dyDescent="0.3">
      <c r="A1731" s="8">
        <v>41239</v>
      </c>
      <c r="B1731">
        <v>41.3</v>
      </c>
      <c r="C1731">
        <v>-300.86</v>
      </c>
      <c r="D1731">
        <v>0</v>
      </c>
    </row>
    <row r="1732" spans="1:4" x14ac:dyDescent="0.3">
      <c r="A1732" s="8">
        <v>41236</v>
      </c>
      <c r="B1732">
        <v>-8.86</v>
      </c>
      <c r="C1732">
        <v>16.41</v>
      </c>
      <c r="D1732">
        <v>0</v>
      </c>
    </row>
    <row r="1733" spans="1:4" x14ac:dyDescent="0.3">
      <c r="A1733" s="8">
        <v>41235</v>
      </c>
      <c r="B1733">
        <v>-2.94</v>
      </c>
      <c r="C1733">
        <v>13.12</v>
      </c>
      <c r="D1733">
        <v>0</v>
      </c>
    </row>
    <row r="1734" spans="1:4" x14ac:dyDescent="0.3">
      <c r="A1734" s="8">
        <v>41234</v>
      </c>
      <c r="B1734">
        <v>7.07</v>
      </c>
      <c r="C1734">
        <v>-68.739999999999995</v>
      </c>
      <c r="D1734">
        <v>0</v>
      </c>
    </row>
    <row r="1735" spans="1:4" x14ac:dyDescent="0.3">
      <c r="A1735" s="8">
        <v>41233</v>
      </c>
      <c r="B1735">
        <v>13.18</v>
      </c>
      <c r="C1735">
        <v>-78.290000000000006</v>
      </c>
      <c r="D1735">
        <v>0</v>
      </c>
    </row>
    <row r="1736" spans="1:4" x14ac:dyDescent="0.3">
      <c r="A1736" s="8">
        <v>41232</v>
      </c>
      <c r="B1736">
        <v>19.239999999999998</v>
      </c>
      <c r="C1736">
        <v>-24.83</v>
      </c>
      <c r="D1736">
        <v>-6.1</v>
      </c>
    </row>
    <row r="1737" spans="1:4" x14ac:dyDescent="0.3">
      <c r="A1737" s="8">
        <v>41229</v>
      </c>
      <c r="B1737">
        <v>-37.700000000000003</v>
      </c>
      <c r="C1737">
        <v>46.15</v>
      </c>
      <c r="D1737">
        <v>-1.99</v>
      </c>
    </row>
    <row r="1738" spans="1:4" x14ac:dyDescent="0.3">
      <c r="A1738" s="8">
        <v>41228</v>
      </c>
      <c r="B1738">
        <v>-29.71</v>
      </c>
      <c r="C1738">
        <v>-48.28</v>
      </c>
      <c r="D1738">
        <v>2.5</v>
      </c>
    </row>
    <row r="1739" spans="1:4" x14ac:dyDescent="0.3">
      <c r="A1739" s="8">
        <v>41227</v>
      </c>
      <c r="B1739">
        <v>-14.42</v>
      </c>
      <c r="C1739">
        <v>-65.55</v>
      </c>
      <c r="D1739">
        <v>0</v>
      </c>
    </row>
    <row r="1740" spans="1:4" x14ac:dyDescent="0.3">
      <c r="A1740" s="8">
        <v>41226</v>
      </c>
      <c r="B1740">
        <v>1.56</v>
      </c>
      <c r="C1740">
        <v>13.86</v>
      </c>
      <c r="D1740">
        <v>0</v>
      </c>
    </row>
    <row r="1741" spans="1:4" x14ac:dyDescent="0.3">
      <c r="A1741" s="8">
        <v>41225</v>
      </c>
      <c r="B1741">
        <v>14.78</v>
      </c>
      <c r="C1741">
        <v>-8.8699999999999992</v>
      </c>
      <c r="D1741">
        <v>0</v>
      </c>
    </row>
    <row r="1742" spans="1:4" x14ac:dyDescent="0.3">
      <c r="A1742" s="8">
        <v>41222</v>
      </c>
      <c r="B1742">
        <v>-35.909999999999997</v>
      </c>
      <c r="C1742">
        <v>47.3</v>
      </c>
      <c r="D1742">
        <v>0</v>
      </c>
    </row>
    <row r="1743" spans="1:4" x14ac:dyDescent="0.3">
      <c r="A1743" s="8">
        <v>41221</v>
      </c>
      <c r="B1743">
        <v>-10.64</v>
      </c>
      <c r="C1743">
        <v>39.68</v>
      </c>
      <c r="D1743">
        <v>0</v>
      </c>
    </row>
    <row r="1744" spans="1:4" x14ac:dyDescent="0.3">
      <c r="A1744" s="8">
        <v>41220</v>
      </c>
      <c r="B1744">
        <v>11.8</v>
      </c>
      <c r="C1744">
        <v>99.8</v>
      </c>
      <c r="D1744">
        <v>0</v>
      </c>
    </row>
    <row r="1745" spans="1:4" x14ac:dyDescent="0.3">
      <c r="A1745" s="8">
        <v>41219</v>
      </c>
      <c r="B1745">
        <v>28.23</v>
      </c>
      <c r="C1745">
        <v>34</v>
      </c>
      <c r="D1745">
        <v>0</v>
      </c>
    </row>
    <row r="1746" spans="1:4" x14ac:dyDescent="0.3">
      <c r="A1746" s="8">
        <v>41215</v>
      </c>
      <c r="B1746">
        <v>-56</v>
      </c>
      <c r="C1746">
        <v>102.49</v>
      </c>
      <c r="D1746">
        <v>0</v>
      </c>
    </row>
    <row r="1747" spans="1:4" x14ac:dyDescent="0.3">
      <c r="A1747" s="8">
        <v>41214</v>
      </c>
      <c r="B1747">
        <v>-21.02</v>
      </c>
      <c r="C1747">
        <v>40.049999999999997</v>
      </c>
      <c r="D1747">
        <v>0</v>
      </c>
    </row>
    <row r="1748" spans="1:4" x14ac:dyDescent="0.3">
      <c r="A1748" s="8">
        <v>41213</v>
      </c>
      <c r="B1748">
        <v>12.13</v>
      </c>
      <c r="C1748">
        <v>48.39</v>
      </c>
      <c r="D1748">
        <v>0</v>
      </c>
    </row>
    <row r="1749" spans="1:4" x14ac:dyDescent="0.3">
      <c r="A1749" s="8">
        <v>41212</v>
      </c>
      <c r="B1749">
        <v>28.67</v>
      </c>
      <c r="C1749">
        <v>74.400000000000006</v>
      </c>
      <c r="D1749">
        <v>0</v>
      </c>
    </row>
    <row r="1750" spans="1:4" x14ac:dyDescent="0.3">
      <c r="A1750" s="8">
        <v>41211</v>
      </c>
      <c r="B1750">
        <v>38.72</v>
      </c>
      <c r="C1750">
        <v>-118.26</v>
      </c>
      <c r="D1750">
        <v>0</v>
      </c>
    </row>
    <row r="1751" spans="1:4" x14ac:dyDescent="0.3">
      <c r="A1751" s="8">
        <v>41208</v>
      </c>
      <c r="B1751">
        <v>0.44</v>
      </c>
      <c r="C1751">
        <v>-12.27</v>
      </c>
      <c r="D1751">
        <v>0</v>
      </c>
    </row>
    <row r="1752" spans="1:4" x14ac:dyDescent="0.3">
      <c r="A1752" s="8">
        <v>41207</v>
      </c>
      <c r="B1752">
        <v>4.63</v>
      </c>
      <c r="C1752">
        <v>-292.23</v>
      </c>
      <c r="D1752">
        <v>0</v>
      </c>
    </row>
    <row r="1753" spans="1:4" x14ac:dyDescent="0.3">
      <c r="A1753" s="8">
        <v>41206</v>
      </c>
      <c r="B1753">
        <v>16.86</v>
      </c>
      <c r="C1753">
        <v>-60.03</v>
      </c>
      <c r="D1753">
        <v>0</v>
      </c>
    </row>
    <row r="1754" spans="1:4" x14ac:dyDescent="0.3">
      <c r="A1754" s="8">
        <v>41205</v>
      </c>
      <c r="B1754">
        <v>31.41</v>
      </c>
      <c r="C1754">
        <v>32.130000000000003</v>
      </c>
      <c r="D1754">
        <v>0</v>
      </c>
    </row>
    <row r="1755" spans="1:4" x14ac:dyDescent="0.3">
      <c r="A1755" s="8">
        <v>41204</v>
      </c>
      <c r="B1755">
        <v>37.69</v>
      </c>
      <c r="C1755">
        <v>-149.66999999999999</v>
      </c>
      <c r="D1755">
        <v>0</v>
      </c>
    </row>
    <row r="1756" spans="1:4" x14ac:dyDescent="0.3">
      <c r="A1756" s="8">
        <v>41201</v>
      </c>
      <c r="B1756">
        <v>-19.899999999999999</v>
      </c>
      <c r="C1756">
        <v>-34.68</v>
      </c>
      <c r="D1756">
        <v>0</v>
      </c>
    </row>
    <row r="1757" spans="1:4" x14ac:dyDescent="0.3">
      <c r="A1757" s="8">
        <v>41200</v>
      </c>
      <c r="B1757">
        <v>-17.309999999999999</v>
      </c>
      <c r="C1757">
        <v>5.85</v>
      </c>
      <c r="D1757">
        <v>0</v>
      </c>
    </row>
    <row r="1758" spans="1:4" x14ac:dyDescent="0.3">
      <c r="A1758" s="8">
        <v>41199</v>
      </c>
      <c r="B1758">
        <v>-5.9</v>
      </c>
      <c r="C1758">
        <v>16.41</v>
      </c>
      <c r="D1758">
        <v>-0.02</v>
      </c>
    </row>
    <row r="1759" spans="1:4" x14ac:dyDescent="0.3">
      <c r="A1759" s="8">
        <v>41198</v>
      </c>
      <c r="B1759">
        <v>3.05</v>
      </c>
      <c r="C1759">
        <v>64.62</v>
      </c>
      <c r="D1759">
        <v>-3.95</v>
      </c>
    </row>
    <row r="1760" spans="1:4" x14ac:dyDescent="0.3">
      <c r="A1760" s="8">
        <v>41197</v>
      </c>
      <c r="B1760">
        <v>9.4499999999999993</v>
      </c>
      <c r="C1760">
        <v>-50.04</v>
      </c>
      <c r="D1760">
        <v>1.35</v>
      </c>
    </row>
    <row r="1761" spans="1:4" x14ac:dyDescent="0.3">
      <c r="A1761" s="8">
        <v>41194</v>
      </c>
      <c r="B1761">
        <v>-45.67</v>
      </c>
      <c r="C1761">
        <v>55.55</v>
      </c>
      <c r="D1761">
        <v>-0.03</v>
      </c>
    </row>
    <row r="1762" spans="1:4" x14ac:dyDescent="0.3">
      <c r="A1762" s="8">
        <v>41193</v>
      </c>
      <c r="B1762">
        <v>-29.22</v>
      </c>
      <c r="C1762">
        <v>-60.25</v>
      </c>
      <c r="D1762">
        <v>0</v>
      </c>
    </row>
    <row r="1763" spans="1:4" x14ac:dyDescent="0.3">
      <c r="A1763" s="8">
        <v>41192</v>
      </c>
      <c r="B1763">
        <v>-18.649999999999999</v>
      </c>
      <c r="C1763">
        <v>6.8</v>
      </c>
      <c r="D1763">
        <v>0</v>
      </c>
    </row>
    <row r="1764" spans="1:4" x14ac:dyDescent="0.3">
      <c r="A1764" s="8">
        <v>41191</v>
      </c>
      <c r="B1764">
        <v>2.98</v>
      </c>
      <c r="C1764">
        <v>22.51</v>
      </c>
      <c r="D1764">
        <v>0.04</v>
      </c>
    </row>
    <row r="1765" spans="1:4" x14ac:dyDescent="0.3">
      <c r="A1765" s="8">
        <v>41190</v>
      </c>
      <c r="B1765">
        <v>10.99</v>
      </c>
      <c r="C1765">
        <v>42.25</v>
      </c>
      <c r="D1765">
        <v>0</v>
      </c>
    </row>
    <row r="1766" spans="1:4" x14ac:dyDescent="0.3">
      <c r="A1766" s="8">
        <v>41187</v>
      </c>
      <c r="B1766">
        <v>-42.83</v>
      </c>
      <c r="C1766">
        <v>73.23</v>
      </c>
      <c r="D1766">
        <v>0.14000000000000001</v>
      </c>
    </row>
    <row r="1767" spans="1:4" x14ac:dyDescent="0.3">
      <c r="A1767" s="8">
        <v>41186</v>
      </c>
      <c r="B1767">
        <v>-26.36</v>
      </c>
      <c r="C1767">
        <v>46.3</v>
      </c>
      <c r="D1767">
        <v>0</v>
      </c>
    </row>
    <row r="1768" spans="1:4" x14ac:dyDescent="0.3">
      <c r="A1768" s="8">
        <v>41185</v>
      </c>
      <c r="B1768">
        <v>-7.17</v>
      </c>
      <c r="C1768">
        <v>20.74</v>
      </c>
      <c r="D1768">
        <v>0.01</v>
      </c>
    </row>
    <row r="1769" spans="1:4" x14ac:dyDescent="0.3">
      <c r="A1769" s="8">
        <v>41184</v>
      </c>
      <c r="B1769">
        <v>16.3</v>
      </c>
      <c r="C1769">
        <v>77.489999999999995</v>
      </c>
      <c r="D1769">
        <v>0</v>
      </c>
    </row>
    <row r="1770" spans="1:4" x14ac:dyDescent="0.3">
      <c r="A1770" s="8">
        <v>41183</v>
      </c>
      <c r="B1770">
        <v>30.55</v>
      </c>
      <c r="C1770">
        <v>-33.53</v>
      </c>
      <c r="D1770">
        <v>0.02</v>
      </c>
    </row>
    <row r="1771" spans="1:4" x14ac:dyDescent="0.3">
      <c r="A1771" s="8">
        <v>41180</v>
      </c>
      <c r="B1771">
        <v>-7.44</v>
      </c>
      <c r="C1771">
        <v>125.45</v>
      </c>
      <c r="D1771">
        <v>0</v>
      </c>
    </row>
    <row r="1772" spans="1:4" x14ac:dyDescent="0.3">
      <c r="A1772" s="8">
        <v>41179</v>
      </c>
      <c r="B1772">
        <v>3.57</v>
      </c>
      <c r="C1772">
        <v>2.02</v>
      </c>
      <c r="D1772">
        <v>0</v>
      </c>
    </row>
    <row r="1773" spans="1:4" x14ac:dyDescent="0.3">
      <c r="A1773" s="8">
        <v>41178</v>
      </c>
      <c r="B1773">
        <v>18.13</v>
      </c>
      <c r="C1773">
        <v>9.08</v>
      </c>
      <c r="D1773">
        <v>0</v>
      </c>
    </row>
    <row r="1774" spans="1:4" x14ac:dyDescent="0.3">
      <c r="A1774" s="8">
        <v>41177</v>
      </c>
      <c r="B1774">
        <v>29.63</v>
      </c>
      <c r="C1774">
        <v>-271.72000000000003</v>
      </c>
      <c r="D1774">
        <v>0</v>
      </c>
    </row>
    <row r="1775" spans="1:4" x14ac:dyDescent="0.3">
      <c r="A1775" s="8">
        <v>41176</v>
      </c>
      <c r="B1775">
        <v>35.74</v>
      </c>
      <c r="C1775">
        <v>-78.27</v>
      </c>
      <c r="D1775">
        <v>0</v>
      </c>
    </row>
    <row r="1776" spans="1:4" x14ac:dyDescent="0.3">
      <c r="A1776" s="8">
        <v>41173</v>
      </c>
      <c r="B1776">
        <v>-11.43</v>
      </c>
      <c r="C1776">
        <v>83.94</v>
      </c>
      <c r="D1776">
        <v>0</v>
      </c>
    </row>
    <row r="1777" spans="1:4" x14ac:dyDescent="0.3">
      <c r="A1777" s="8">
        <v>41172</v>
      </c>
      <c r="B1777">
        <v>-8.1300000000000008</v>
      </c>
      <c r="C1777">
        <v>-93.75</v>
      </c>
      <c r="D1777">
        <v>0</v>
      </c>
    </row>
    <row r="1778" spans="1:4" x14ac:dyDescent="0.3">
      <c r="A1778" s="8">
        <v>41171</v>
      </c>
      <c r="B1778">
        <v>4.47</v>
      </c>
      <c r="C1778">
        <v>-12.63</v>
      </c>
      <c r="D1778">
        <v>0</v>
      </c>
    </row>
    <row r="1779" spans="1:4" x14ac:dyDescent="0.3">
      <c r="A1779" s="8">
        <v>41170</v>
      </c>
      <c r="B1779">
        <v>15.1</v>
      </c>
      <c r="C1779">
        <v>22.74</v>
      </c>
      <c r="D1779">
        <v>-6.42</v>
      </c>
    </row>
    <row r="1780" spans="1:4" x14ac:dyDescent="0.3">
      <c r="A1780" s="8">
        <v>41169</v>
      </c>
      <c r="B1780">
        <v>25.18</v>
      </c>
      <c r="C1780">
        <v>-26.97</v>
      </c>
      <c r="D1780">
        <v>1.0900000000000001</v>
      </c>
    </row>
    <row r="1781" spans="1:4" x14ac:dyDescent="0.3">
      <c r="A1781" s="8">
        <v>41166</v>
      </c>
      <c r="B1781">
        <v>-38.74</v>
      </c>
      <c r="C1781">
        <v>5.25</v>
      </c>
      <c r="D1781">
        <v>0.97</v>
      </c>
    </row>
    <row r="1782" spans="1:4" x14ac:dyDescent="0.3">
      <c r="A1782" s="8">
        <v>41165</v>
      </c>
      <c r="B1782">
        <v>-28.02</v>
      </c>
      <c r="C1782">
        <v>1.48</v>
      </c>
      <c r="D1782">
        <v>0</v>
      </c>
    </row>
    <row r="1783" spans="1:4" x14ac:dyDescent="0.3">
      <c r="A1783" s="8">
        <v>41164</v>
      </c>
      <c r="B1783">
        <v>-8.74</v>
      </c>
      <c r="C1783">
        <v>1.06</v>
      </c>
      <c r="D1783">
        <v>0</v>
      </c>
    </row>
    <row r="1784" spans="1:4" x14ac:dyDescent="0.3">
      <c r="A1784" s="8">
        <v>41163</v>
      </c>
      <c r="B1784">
        <v>0.13</v>
      </c>
      <c r="C1784">
        <v>12.39</v>
      </c>
      <c r="D1784">
        <v>0</v>
      </c>
    </row>
    <row r="1785" spans="1:4" x14ac:dyDescent="0.3">
      <c r="A1785" s="8">
        <v>41162</v>
      </c>
      <c r="B1785">
        <v>9.4499999999999993</v>
      </c>
      <c r="C1785">
        <v>18.88</v>
      </c>
      <c r="D1785">
        <v>0</v>
      </c>
    </row>
    <row r="1786" spans="1:4" x14ac:dyDescent="0.3">
      <c r="A1786" s="8">
        <v>41159</v>
      </c>
      <c r="B1786">
        <v>-39.94</v>
      </c>
      <c r="C1786">
        <v>42.09</v>
      </c>
      <c r="D1786">
        <v>0</v>
      </c>
    </row>
    <row r="1787" spans="1:4" x14ac:dyDescent="0.3">
      <c r="A1787" s="8">
        <v>41158</v>
      </c>
      <c r="B1787">
        <v>-24.23</v>
      </c>
      <c r="C1787">
        <v>17.12</v>
      </c>
      <c r="D1787">
        <v>0</v>
      </c>
    </row>
    <row r="1788" spans="1:4" x14ac:dyDescent="0.3">
      <c r="A1788" s="8">
        <v>41157</v>
      </c>
      <c r="B1788">
        <v>-9.18</v>
      </c>
      <c r="C1788">
        <v>44.86</v>
      </c>
      <c r="D1788">
        <v>0</v>
      </c>
    </row>
    <row r="1789" spans="1:4" x14ac:dyDescent="0.3">
      <c r="A1789" s="8">
        <v>41156</v>
      </c>
      <c r="B1789">
        <v>7.96</v>
      </c>
      <c r="C1789">
        <v>14.79</v>
      </c>
      <c r="D1789">
        <v>0</v>
      </c>
    </row>
    <row r="1790" spans="1:4" x14ac:dyDescent="0.3">
      <c r="A1790" s="8">
        <v>41155</v>
      </c>
      <c r="B1790">
        <v>22.94</v>
      </c>
      <c r="C1790">
        <v>12.12</v>
      </c>
      <c r="D1790">
        <v>0</v>
      </c>
    </row>
    <row r="1791" spans="1:4" x14ac:dyDescent="0.3">
      <c r="A1791" s="8">
        <v>41152</v>
      </c>
      <c r="B1791">
        <v>-13</v>
      </c>
      <c r="C1791">
        <v>49.96</v>
      </c>
      <c r="D1791">
        <v>0</v>
      </c>
    </row>
    <row r="1792" spans="1:4" x14ac:dyDescent="0.3">
      <c r="A1792" s="8">
        <v>41151</v>
      </c>
      <c r="B1792">
        <v>5.09</v>
      </c>
      <c r="C1792">
        <v>113.11</v>
      </c>
      <c r="D1792">
        <v>0</v>
      </c>
    </row>
    <row r="1793" spans="1:4" x14ac:dyDescent="0.3">
      <c r="A1793" s="8">
        <v>41150</v>
      </c>
      <c r="B1793">
        <v>17.32</v>
      </c>
      <c r="C1793">
        <v>57.34</v>
      </c>
      <c r="D1793">
        <v>0</v>
      </c>
    </row>
    <row r="1794" spans="1:4" x14ac:dyDescent="0.3">
      <c r="A1794" s="8">
        <v>41149</v>
      </c>
      <c r="B1794">
        <v>30.49</v>
      </c>
      <c r="C1794">
        <v>-36.450000000000003</v>
      </c>
      <c r="D1794">
        <v>0</v>
      </c>
    </row>
    <row r="1795" spans="1:4" x14ac:dyDescent="0.3">
      <c r="A1795" s="8">
        <v>41148</v>
      </c>
      <c r="B1795">
        <v>39.15</v>
      </c>
      <c r="C1795">
        <v>-329.96</v>
      </c>
      <c r="D1795">
        <v>0</v>
      </c>
    </row>
    <row r="1796" spans="1:4" x14ac:dyDescent="0.3">
      <c r="A1796" s="8">
        <v>41145</v>
      </c>
      <c r="B1796">
        <v>-5.0599999999999996</v>
      </c>
      <c r="C1796">
        <v>-73.680000000000007</v>
      </c>
      <c r="D1796">
        <v>0</v>
      </c>
    </row>
    <row r="1797" spans="1:4" x14ac:dyDescent="0.3">
      <c r="A1797" s="8">
        <v>41144</v>
      </c>
      <c r="B1797">
        <v>2.46</v>
      </c>
      <c r="C1797">
        <v>-15.06</v>
      </c>
      <c r="D1797">
        <v>0</v>
      </c>
    </row>
    <row r="1798" spans="1:4" x14ac:dyDescent="0.3">
      <c r="A1798" s="8">
        <v>41143</v>
      </c>
      <c r="B1798">
        <v>13.38</v>
      </c>
      <c r="C1798">
        <v>31.08</v>
      </c>
      <c r="D1798">
        <v>-0.11</v>
      </c>
    </row>
    <row r="1799" spans="1:4" x14ac:dyDescent="0.3">
      <c r="A1799" s="8">
        <v>41142</v>
      </c>
      <c r="B1799">
        <v>25.8</v>
      </c>
      <c r="C1799">
        <v>20.85</v>
      </c>
      <c r="D1799">
        <v>0.11</v>
      </c>
    </row>
    <row r="1800" spans="1:4" x14ac:dyDescent="0.3">
      <c r="A1800" s="8">
        <v>41141</v>
      </c>
      <c r="B1800">
        <v>28</v>
      </c>
      <c r="C1800">
        <v>-115.13</v>
      </c>
      <c r="D1800">
        <v>0</v>
      </c>
    </row>
    <row r="1801" spans="1:4" x14ac:dyDescent="0.3">
      <c r="A1801" s="8">
        <v>41138</v>
      </c>
      <c r="B1801">
        <v>-29.76</v>
      </c>
      <c r="C1801">
        <v>30.01</v>
      </c>
      <c r="D1801">
        <v>0</v>
      </c>
    </row>
    <row r="1802" spans="1:4" x14ac:dyDescent="0.3">
      <c r="A1802" s="8">
        <v>41137</v>
      </c>
      <c r="B1802">
        <v>-24.94</v>
      </c>
      <c r="C1802">
        <v>29.24</v>
      </c>
      <c r="D1802">
        <v>-6.15</v>
      </c>
    </row>
    <row r="1803" spans="1:4" x14ac:dyDescent="0.3">
      <c r="A1803" s="8">
        <v>41136</v>
      </c>
      <c r="B1803">
        <v>-10.06</v>
      </c>
      <c r="C1803">
        <v>-18.27</v>
      </c>
      <c r="D1803">
        <v>2.0099999999999998</v>
      </c>
    </row>
    <row r="1804" spans="1:4" x14ac:dyDescent="0.3">
      <c r="A1804" s="8">
        <v>41135</v>
      </c>
      <c r="B1804">
        <v>0.81</v>
      </c>
      <c r="C1804">
        <v>-3.04</v>
      </c>
      <c r="D1804">
        <v>0.2</v>
      </c>
    </row>
    <row r="1805" spans="1:4" x14ac:dyDescent="0.3">
      <c r="A1805" s="8">
        <v>41134</v>
      </c>
      <c r="B1805">
        <v>13.76</v>
      </c>
      <c r="C1805">
        <v>-25.84</v>
      </c>
      <c r="D1805">
        <v>0</v>
      </c>
    </row>
    <row r="1806" spans="1:4" x14ac:dyDescent="0.3">
      <c r="A1806" s="8">
        <v>41131</v>
      </c>
      <c r="B1806">
        <v>-38.46</v>
      </c>
      <c r="C1806">
        <v>63.03</v>
      </c>
      <c r="D1806">
        <v>0.02</v>
      </c>
    </row>
    <row r="1807" spans="1:4" x14ac:dyDescent="0.3">
      <c r="A1807" s="8">
        <v>41130</v>
      </c>
      <c r="B1807">
        <v>-23.55</v>
      </c>
      <c r="C1807">
        <v>3.66</v>
      </c>
      <c r="D1807">
        <v>0</v>
      </c>
    </row>
    <row r="1808" spans="1:4" x14ac:dyDescent="0.3">
      <c r="A1808" s="8">
        <v>41129</v>
      </c>
      <c r="B1808">
        <v>-4.1100000000000003</v>
      </c>
      <c r="C1808">
        <v>104.68</v>
      </c>
      <c r="D1808">
        <v>0</v>
      </c>
    </row>
    <row r="1809" spans="1:4" x14ac:dyDescent="0.3">
      <c r="A1809" s="8">
        <v>41128</v>
      </c>
      <c r="B1809">
        <v>8.08</v>
      </c>
      <c r="C1809">
        <v>42.97</v>
      </c>
      <c r="D1809">
        <v>0</v>
      </c>
    </row>
    <row r="1810" spans="1:4" x14ac:dyDescent="0.3">
      <c r="A1810" s="8">
        <v>41127</v>
      </c>
      <c r="B1810">
        <v>12.24</v>
      </c>
      <c r="C1810">
        <v>43.44</v>
      </c>
      <c r="D1810">
        <v>0</v>
      </c>
    </row>
    <row r="1811" spans="1:4" x14ac:dyDescent="0.3">
      <c r="A1811" s="8">
        <v>41124</v>
      </c>
      <c r="B1811">
        <v>-37.31</v>
      </c>
      <c r="C1811">
        <v>89.77</v>
      </c>
      <c r="D1811">
        <v>0.02</v>
      </c>
    </row>
    <row r="1812" spans="1:4" x14ac:dyDescent="0.3">
      <c r="A1812" s="8">
        <v>41123</v>
      </c>
      <c r="B1812">
        <v>-15.19</v>
      </c>
      <c r="C1812">
        <v>21.15</v>
      </c>
      <c r="D1812">
        <v>0</v>
      </c>
    </row>
    <row r="1813" spans="1:4" x14ac:dyDescent="0.3">
      <c r="A1813" s="8">
        <v>41122</v>
      </c>
      <c r="B1813">
        <v>13.09</v>
      </c>
      <c r="C1813">
        <v>32.409999999999997</v>
      </c>
      <c r="D1813">
        <v>0</v>
      </c>
    </row>
    <row r="1814" spans="1:4" x14ac:dyDescent="0.3">
      <c r="A1814" s="8">
        <v>41121</v>
      </c>
      <c r="B1814">
        <v>30.85</v>
      </c>
      <c r="C1814">
        <v>212.89</v>
      </c>
      <c r="D1814">
        <v>0</v>
      </c>
    </row>
    <row r="1815" spans="1:4" x14ac:dyDescent="0.3">
      <c r="A1815" s="8">
        <v>41120</v>
      </c>
      <c r="B1815">
        <v>39.26</v>
      </c>
      <c r="C1815">
        <v>-64.84</v>
      </c>
      <c r="D1815">
        <v>0</v>
      </c>
    </row>
    <row r="1816" spans="1:4" x14ac:dyDescent="0.3">
      <c r="A1816" s="8">
        <v>41117</v>
      </c>
      <c r="B1816">
        <v>-2.39</v>
      </c>
      <c r="C1816">
        <v>-21.5</v>
      </c>
      <c r="D1816">
        <v>0</v>
      </c>
    </row>
    <row r="1817" spans="1:4" x14ac:dyDescent="0.3">
      <c r="A1817" s="8">
        <v>41116</v>
      </c>
      <c r="B1817">
        <v>6.38</v>
      </c>
      <c r="C1817">
        <v>14.64</v>
      </c>
      <c r="D1817">
        <v>0</v>
      </c>
    </row>
    <row r="1818" spans="1:4" x14ac:dyDescent="0.3">
      <c r="A1818" s="8">
        <v>41115</v>
      </c>
      <c r="B1818">
        <v>17.739999999999998</v>
      </c>
      <c r="C1818">
        <v>-254.49</v>
      </c>
      <c r="D1818">
        <v>0.12</v>
      </c>
    </row>
    <row r="1819" spans="1:4" x14ac:dyDescent="0.3">
      <c r="A1819" s="8">
        <v>41114</v>
      </c>
      <c r="B1819">
        <v>33.56</v>
      </c>
      <c r="C1819">
        <v>-45.86</v>
      </c>
      <c r="D1819">
        <v>0</v>
      </c>
    </row>
    <row r="1820" spans="1:4" x14ac:dyDescent="0.3">
      <c r="A1820" s="8">
        <v>41113</v>
      </c>
      <c r="B1820">
        <v>36.9</v>
      </c>
      <c r="C1820">
        <v>-16.57</v>
      </c>
      <c r="D1820">
        <v>0</v>
      </c>
    </row>
    <row r="1821" spans="1:4" x14ac:dyDescent="0.3">
      <c r="A1821" s="8">
        <v>41110</v>
      </c>
      <c r="B1821">
        <v>-17.600000000000001</v>
      </c>
      <c r="C1821">
        <v>-115.99</v>
      </c>
      <c r="D1821">
        <v>0</v>
      </c>
    </row>
    <row r="1822" spans="1:4" x14ac:dyDescent="0.3">
      <c r="A1822" s="8">
        <v>41109</v>
      </c>
      <c r="B1822">
        <v>-11.74</v>
      </c>
      <c r="C1822">
        <v>-31.89</v>
      </c>
      <c r="D1822">
        <v>0</v>
      </c>
    </row>
    <row r="1823" spans="1:4" x14ac:dyDescent="0.3">
      <c r="A1823" s="8">
        <v>41108</v>
      </c>
      <c r="B1823">
        <v>7.0000000000000007E-2</v>
      </c>
      <c r="C1823">
        <v>-29.89</v>
      </c>
      <c r="D1823">
        <v>0</v>
      </c>
    </row>
    <row r="1824" spans="1:4" x14ac:dyDescent="0.3">
      <c r="A1824" s="8">
        <v>41107</v>
      </c>
      <c r="B1824">
        <v>12.69</v>
      </c>
      <c r="C1824">
        <v>57.06</v>
      </c>
      <c r="D1824">
        <v>-7.1</v>
      </c>
    </row>
    <row r="1825" spans="1:4" x14ac:dyDescent="0.3">
      <c r="A1825" s="8">
        <v>41106</v>
      </c>
      <c r="B1825">
        <v>14.27</v>
      </c>
      <c r="C1825">
        <v>-33.51</v>
      </c>
      <c r="D1825">
        <v>-2.93</v>
      </c>
    </row>
    <row r="1826" spans="1:4" x14ac:dyDescent="0.3">
      <c r="A1826" s="8">
        <v>41103</v>
      </c>
      <c r="B1826">
        <v>-50.27</v>
      </c>
      <c r="C1826">
        <v>-5.28</v>
      </c>
      <c r="D1826">
        <v>-0.28999999999999998</v>
      </c>
    </row>
    <row r="1827" spans="1:4" x14ac:dyDescent="0.3">
      <c r="A1827" s="8">
        <v>41102</v>
      </c>
      <c r="B1827">
        <v>-34.770000000000003</v>
      </c>
      <c r="C1827">
        <v>-18.739999999999998</v>
      </c>
      <c r="D1827">
        <v>0</v>
      </c>
    </row>
    <row r="1828" spans="1:4" x14ac:dyDescent="0.3">
      <c r="A1828" s="8">
        <v>41101</v>
      </c>
      <c r="B1828">
        <v>-18.3</v>
      </c>
      <c r="C1828">
        <v>38.68</v>
      </c>
      <c r="D1828">
        <v>0</v>
      </c>
    </row>
    <row r="1829" spans="1:4" x14ac:dyDescent="0.3">
      <c r="A1829" s="8">
        <v>41100</v>
      </c>
      <c r="B1829">
        <v>1.5</v>
      </c>
      <c r="C1829">
        <v>10.64</v>
      </c>
      <c r="D1829">
        <v>0</v>
      </c>
    </row>
    <row r="1830" spans="1:4" x14ac:dyDescent="0.3">
      <c r="A1830" s="8">
        <v>41099</v>
      </c>
      <c r="B1830">
        <v>14.05</v>
      </c>
      <c r="C1830">
        <v>8.8800000000000008</v>
      </c>
      <c r="D1830">
        <v>0</v>
      </c>
    </row>
    <row r="1831" spans="1:4" x14ac:dyDescent="0.3">
      <c r="A1831" s="8">
        <v>41096</v>
      </c>
      <c r="B1831">
        <v>-44.32</v>
      </c>
      <c r="C1831">
        <v>62.81</v>
      </c>
      <c r="D1831">
        <v>0</v>
      </c>
    </row>
    <row r="1832" spans="1:4" x14ac:dyDescent="0.3">
      <c r="A1832" s="8">
        <v>41095</v>
      </c>
      <c r="B1832">
        <v>-28.15</v>
      </c>
      <c r="C1832">
        <v>49.5</v>
      </c>
      <c r="D1832">
        <v>0</v>
      </c>
    </row>
    <row r="1833" spans="1:4" x14ac:dyDescent="0.3">
      <c r="A1833" s="8">
        <v>41094</v>
      </c>
      <c r="B1833">
        <v>-13.66</v>
      </c>
      <c r="C1833">
        <v>-10.050000000000001</v>
      </c>
      <c r="D1833">
        <v>0</v>
      </c>
    </row>
    <row r="1834" spans="1:4" x14ac:dyDescent="0.3">
      <c r="A1834" s="8">
        <v>41093</v>
      </c>
      <c r="B1834">
        <v>5.7</v>
      </c>
      <c r="C1834">
        <v>17.02</v>
      </c>
      <c r="D1834">
        <v>0</v>
      </c>
    </row>
    <row r="1835" spans="1:4" x14ac:dyDescent="0.3">
      <c r="A1835" s="8">
        <v>41092</v>
      </c>
      <c r="B1835">
        <v>27.81</v>
      </c>
      <c r="C1835">
        <v>40.83</v>
      </c>
      <c r="D1835">
        <v>0.04</v>
      </c>
    </row>
    <row r="1836" spans="1:4" x14ac:dyDescent="0.3">
      <c r="A1836" s="8">
        <v>41089</v>
      </c>
      <c r="B1836">
        <v>-16.71</v>
      </c>
      <c r="C1836">
        <v>131.33000000000001</v>
      </c>
      <c r="D1836">
        <v>0</v>
      </c>
    </row>
    <row r="1837" spans="1:4" x14ac:dyDescent="0.3">
      <c r="A1837" s="8">
        <v>41088</v>
      </c>
      <c r="B1837">
        <v>-5.12</v>
      </c>
      <c r="C1837">
        <v>-95.22</v>
      </c>
      <c r="D1837">
        <v>0</v>
      </c>
    </row>
    <row r="1838" spans="1:4" x14ac:dyDescent="0.3">
      <c r="A1838" s="8">
        <v>41087</v>
      </c>
      <c r="B1838">
        <v>14.09</v>
      </c>
      <c r="C1838">
        <v>17.18</v>
      </c>
      <c r="D1838">
        <v>0</v>
      </c>
    </row>
    <row r="1839" spans="1:4" x14ac:dyDescent="0.3">
      <c r="A1839" s="8">
        <v>41086</v>
      </c>
      <c r="B1839">
        <v>28.46</v>
      </c>
      <c r="C1839">
        <v>25.61</v>
      </c>
      <c r="D1839">
        <v>0</v>
      </c>
    </row>
    <row r="1840" spans="1:4" x14ac:dyDescent="0.3">
      <c r="A1840" s="8">
        <v>41085</v>
      </c>
      <c r="B1840">
        <v>31.67</v>
      </c>
      <c r="C1840">
        <v>-258.20999999999998</v>
      </c>
      <c r="D1840">
        <v>0.04</v>
      </c>
    </row>
    <row r="1841" spans="1:4" x14ac:dyDescent="0.3">
      <c r="A1841" s="8">
        <v>41082</v>
      </c>
      <c r="B1841">
        <v>-17.239999999999998</v>
      </c>
      <c r="C1841">
        <v>-19.690000000000001</v>
      </c>
      <c r="D1841">
        <v>0</v>
      </c>
    </row>
    <row r="1842" spans="1:4" x14ac:dyDescent="0.3">
      <c r="A1842" s="8">
        <v>41081</v>
      </c>
      <c r="B1842">
        <v>-12</v>
      </c>
      <c r="C1842">
        <v>-11.74</v>
      </c>
      <c r="D1842">
        <v>0</v>
      </c>
    </row>
    <row r="1843" spans="1:4" x14ac:dyDescent="0.3">
      <c r="A1843" s="8">
        <v>41080</v>
      </c>
      <c r="B1843">
        <v>-1.9</v>
      </c>
      <c r="C1843">
        <v>-97.4</v>
      </c>
      <c r="D1843">
        <v>0</v>
      </c>
    </row>
    <row r="1844" spans="1:4" x14ac:dyDescent="0.3">
      <c r="A1844" s="8">
        <v>41079</v>
      </c>
      <c r="B1844">
        <v>13.53</v>
      </c>
      <c r="C1844">
        <v>5.99</v>
      </c>
      <c r="D1844">
        <v>-4.9800000000000004</v>
      </c>
    </row>
    <row r="1845" spans="1:4" x14ac:dyDescent="0.3">
      <c r="A1845" s="8">
        <v>41078</v>
      </c>
      <c r="B1845">
        <v>19.829999999999998</v>
      </c>
      <c r="C1845">
        <v>-18.87</v>
      </c>
      <c r="D1845">
        <v>0.06</v>
      </c>
    </row>
    <row r="1846" spans="1:4" x14ac:dyDescent="0.3">
      <c r="A1846" s="8">
        <v>41075</v>
      </c>
      <c r="B1846">
        <v>-32.08</v>
      </c>
      <c r="C1846">
        <v>-5.82</v>
      </c>
      <c r="D1846">
        <v>-0.12</v>
      </c>
    </row>
    <row r="1847" spans="1:4" x14ac:dyDescent="0.3">
      <c r="A1847" s="8">
        <v>41074</v>
      </c>
      <c r="B1847">
        <v>-4.9400000000000004</v>
      </c>
      <c r="C1847">
        <v>-36.229999999999997</v>
      </c>
      <c r="D1847">
        <v>-0.01</v>
      </c>
    </row>
    <row r="1848" spans="1:4" x14ac:dyDescent="0.3">
      <c r="A1848" s="8">
        <v>41073</v>
      </c>
      <c r="B1848">
        <v>13.83</v>
      </c>
      <c r="C1848">
        <v>-38.43</v>
      </c>
      <c r="D1848">
        <v>0</v>
      </c>
    </row>
    <row r="1849" spans="1:4" x14ac:dyDescent="0.3">
      <c r="A1849" s="8">
        <v>41069</v>
      </c>
      <c r="B1849">
        <v>-63.43</v>
      </c>
      <c r="C1849">
        <v>57.71</v>
      </c>
      <c r="D1849">
        <v>0.13</v>
      </c>
    </row>
    <row r="1850" spans="1:4" x14ac:dyDescent="0.3">
      <c r="A1850" s="8">
        <v>41068</v>
      </c>
      <c r="B1850">
        <v>-59.43</v>
      </c>
      <c r="C1850">
        <v>6.4</v>
      </c>
      <c r="D1850">
        <v>0</v>
      </c>
    </row>
    <row r="1851" spans="1:4" x14ac:dyDescent="0.3">
      <c r="A1851" s="8">
        <v>41067</v>
      </c>
      <c r="B1851">
        <v>-37.96</v>
      </c>
      <c r="C1851">
        <v>-1.1100000000000001</v>
      </c>
      <c r="D1851">
        <v>0</v>
      </c>
    </row>
    <row r="1852" spans="1:4" x14ac:dyDescent="0.3">
      <c r="A1852" s="8">
        <v>41066</v>
      </c>
      <c r="B1852">
        <v>-18.46</v>
      </c>
      <c r="C1852">
        <v>43.27</v>
      </c>
      <c r="D1852">
        <v>0</v>
      </c>
    </row>
    <row r="1853" spans="1:4" x14ac:dyDescent="0.3">
      <c r="A1853" s="8">
        <v>41065</v>
      </c>
      <c r="B1853">
        <v>-1.1000000000000001</v>
      </c>
      <c r="C1853">
        <v>51.45</v>
      </c>
      <c r="D1853">
        <v>0</v>
      </c>
    </row>
    <row r="1854" spans="1:4" x14ac:dyDescent="0.3">
      <c r="A1854" s="8">
        <v>41064</v>
      </c>
      <c r="B1854">
        <v>15.62</v>
      </c>
      <c r="C1854">
        <v>-3.3</v>
      </c>
      <c r="D1854">
        <v>-0.13</v>
      </c>
    </row>
    <row r="1855" spans="1:4" x14ac:dyDescent="0.3">
      <c r="A1855" s="8">
        <v>41061</v>
      </c>
      <c r="B1855">
        <v>-27.63</v>
      </c>
      <c r="C1855">
        <v>49.34</v>
      </c>
      <c r="D1855">
        <v>0</v>
      </c>
    </row>
    <row r="1856" spans="1:4" x14ac:dyDescent="0.3">
      <c r="A1856" s="8">
        <v>41060</v>
      </c>
      <c r="B1856">
        <v>-6.21</v>
      </c>
      <c r="C1856">
        <v>68.34</v>
      </c>
      <c r="D1856">
        <v>0.03</v>
      </c>
    </row>
    <row r="1857" spans="1:4" x14ac:dyDescent="0.3">
      <c r="A1857" s="8">
        <v>41059</v>
      </c>
      <c r="B1857">
        <v>12.02</v>
      </c>
      <c r="C1857">
        <v>25.32</v>
      </c>
      <c r="D1857">
        <v>0</v>
      </c>
    </row>
    <row r="1858" spans="1:4" x14ac:dyDescent="0.3">
      <c r="A1858" s="8">
        <v>41058</v>
      </c>
      <c r="B1858">
        <v>26.3</v>
      </c>
      <c r="C1858">
        <v>54.49</v>
      </c>
      <c r="D1858">
        <v>0</v>
      </c>
    </row>
    <row r="1859" spans="1:4" x14ac:dyDescent="0.3">
      <c r="A1859" s="8">
        <v>41057</v>
      </c>
      <c r="B1859">
        <v>33.9</v>
      </c>
      <c r="C1859">
        <v>-109.96</v>
      </c>
      <c r="D1859">
        <v>0</v>
      </c>
    </row>
    <row r="1860" spans="1:4" x14ac:dyDescent="0.3">
      <c r="A1860" s="8">
        <v>41054</v>
      </c>
      <c r="B1860">
        <v>-7.88</v>
      </c>
      <c r="C1860">
        <v>-261.33</v>
      </c>
      <c r="D1860">
        <v>0</v>
      </c>
    </row>
    <row r="1861" spans="1:4" x14ac:dyDescent="0.3">
      <c r="A1861" s="8">
        <v>41053</v>
      </c>
      <c r="B1861">
        <v>-2.2999999999999998</v>
      </c>
      <c r="C1861">
        <v>-20.49</v>
      </c>
      <c r="D1861">
        <v>0</v>
      </c>
    </row>
    <row r="1862" spans="1:4" x14ac:dyDescent="0.3">
      <c r="A1862" s="8">
        <v>41052</v>
      </c>
      <c r="B1862">
        <v>6.5</v>
      </c>
      <c r="C1862">
        <v>7.41</v>
      </c>
      <c r="D1862">
        <v>0</v>
      </c>
    </row>
    <row r="1863" spans="1:4" x14ac:dyDescent="0.3">
      <c r="A1863" s="8">
        <v>41051</v>
      </c>
      <c r="B1863">
        <v>21.34</v>
      </c>
      <c r="C1863">
        <v>23.14</v>
      </c>
      <c r="D1863">
        <v>0</v>
      </c>
    </row>
    <row r="1864" spans="1:4" x14ac:dyDescent="0.3">
      <c r="A1864" s="8">
        <v>41050</v>
      </c>
      <c r="B1864">
        <v>23.13</v>
      </c>
      <c r="C1864">
        <v>-93.52</v>
      </c>
      <c r="D1864">
        <v>0</v>
      </c>
    </row>
    <row r="1865" spans="1:4" x14ac:dyDescent="0.3">
      <c r="A1865" s="8">
        <v>41047</v>
      </c>
      <c r="B1865">
        <v>-33.44</v>
      </c>
      <c r="C1865">
        <v>-1.58</v>
      </c>
      <c r="D1865">
        <v>-6.04</v>
      </c>
    </row>
    <row r="1866" spans="1:4" x14ac:dyDescent="0.3">
      <c r="A1866" s="8">
        <v>41046</v>
      </c>
      <c r="B1866">
        <v>-26.52</v>
      </c>
      <c r="C1866">
        <v>15.75</v>
      </c>
      <c r="D1866">
        <v>0.94</v>
      </c>
    </row>
    <row r="1867" spans="1:4" x14ac:dyDescent="0.3">
      <c r="A1867" s="8">
        <v>41045</v>
      </c>
      <c r="B1867">
        <v>-17.09</v>
      </c>
      <c r="C1867">
        <v>41.68</v>
      </c>
      <c r="D1867">
        <v>-0.32</v>
      </c>
    </row>
    <row r="1868" spans="1:4" x14ac:dyDescent="0.3">
      <c r="A1868" s="8">
        <v>41044</v>
      </c>
      <c r="B1868">
        <v>-8.24</v>
      </c>
      <c r="C1868">
        <v>-35.47</v>
      </c>
      <c r="D1868">
        <v>0</v>
      </c>
    </row>
    <row r="1869" spans="1:4" x14ac:dyDescent="0.3">
      <c r="A1869" s="8">
        <v>41043</v>
      </c>
      <c r="B1869">
        <v>5.33</v>
      </c>
      <c r="C1869">
        <v>-8.41</v>
      </c>
      <c r="D1869">
        <v>0</v>
      </c>
    </row>
    <row r="1870" spans="1:4" x14ac:dyDescent="0.3">
      <c r="A1870" s="8">
        <v>41041</v>
      </c>
      <c r="B1870">
        <v>-8.14</v>
      </c>
      <c r="C1870">
        <v>27.49</v>
      </c>
      <c r="D1870">
        <v>0</v>
      </c>
    </row>
    <row r="1871" spans="1:4" x14ac:dyDescent="0.3">
      <c r="A1871" s="8">
        <v>41040</v>
      </c>
      <c r="B1871">
        <v>3.52</v>
      </c>
      <c r="C1871">
        <v>-11.32</v>
      </c>
      <c r="D1871">
        <v>0</v>
      </c>
    </row>
    <row r="1872" spans="1:4" x14ac:dyDescent="0.3">
      <c r="A1872" s="8">
        <v>41039</v>
      </c>
      <c r="B1872">
        <v>36.22</v>
      </c>
      <c r="C1872">
        <v>3.04</v>
      </c>
      <c r="D1872">
        <v>0</v>
      </c>
    </row>
    <row r="1873" spans="1:4" x14ac:dyDescent="0.3">
      <c r="A1873" s="8">
        <v>41034</v>
      </c>
      <c r="B1873">
        <v>-67.52</v>
      </c>
      <c r="C1873">
        <v>96.38</v>
      </c>
      <c r="D1873">
        <v>0</v>
      </c>
    </row>
    <row r="1874" spans="1:4" x14ac:dyDescent="0.3">
      <c r="A1874" s="8">
        <v>41033</v>
      </c>
      <c r="B1874">
        <v>-28.89</v>
      </c>
      <c r="C1874">
        <v>56.65</v>
      </c>
      <c r="D1874">
        <v>0</v>
      </c>
    </row>
    <row r="1875" spans="1:4" x14ac:dyDescent="0.3">
      <c r="A1875" s="8">
        <v>41032</v>
      </c>
      <c r="B1875">
        <v>15.36</v>
      </c>
      <c r="C1875">
        <v>145.03</v>
      </c>
      <c r="D1875">
        <v>0</v>
      </c>
    </row>
    <row r="1876" spans="1:4" x14ac:dyDescent="0.3">
      <c r="A1876" s="8">
        <v>41031</v>
      </c>
      <c r="B1876">
        <v>43.55</v>
      </c>
      <c r="C1876">
        <v>45.07</v>
      </c>
      <c r="D1876">
        <v>0.01</v>
      </c>
    </row>
    <row r="1877" spans="1:4" x14ac:dyDescent="0.3">
      <c r="A1877" s="8">
        <v>41027</v>
      </c>
      <c r="B1877">
        <v>-20.5</v>
      </c>
      <c r="C1877">
        <v>-208.38</v>
      </c>
      <c r="D1877">
        <v>0</v>
      </c>
    </row>
    <row r="1878" spans="1:4" x14ac:dyDescent="0.3">
      <c r="A1878" s="8">
        <v>41026</v>
      </c>
      <c r="B1878">
        <v>-21.66</v>
      </c>
      <c r="C1878">
        <v>-17.649999999999999</v>
      </c>
      <c r="D1878">
        <v>0</v>
      </c>
    </row>
    <row r="1879" spans="1:4" x14ac:dyDescent="0.3">
      <c r="A1879" s="8">
        <v>41025</v>
      </c>
      <c r="B1879">
        <v>-11.21</v>
      </c>
      <c r="C1879">
        <v>-13.32</v>
      </c>
      <c r="D1879">
        <v>0</v>
      </c>
    </row>
    <row r="1880" spans="1:4" x14ac:dyDescent="0.3">
      <c r="A1880" s="8">
        <v>41024</v>
      </c>
      <c r="B1880">
        <v>3.68</v>
      </c>
      <c r="C1880">
        <v>-230.38</v>
      </c>
      <c r="D1880">
        <v>0</v>
      </c>
    </row>
    <row r="1881" spans="1:4" x14ac:dyDescent="0.3">
      <c r="A1881" s="8">
        <v>41023</v>
      </c>
      <c r="B1881">
        <v>21.5</v>
      </c>
      <c r="C1881">
        <v>-35.229999999999997</v>
      </c>
      <c r="D1881">
        <v>0</v>
      </c>
    </row>
    <row r="1882" spans="1:4" x14ac:dyDescent="0.3">
      <c r="A1882" s="8">
        <v>41022</v>
      </c>
      <c r="B1882">
        <v>28.17</v>
      </c>
      <c r="C1882">
        <v>-29.95</v>
      </c>
      <c r="D1882">
        <v>0</v>
      </c>
    </row>
    <row r="1883" spans="1:4" x14ac:dyDescent="0.3">
      <c r="A1883" s="8">
        <v>41019</v>
      </c>
      <c r="B1883">
        <v>-22.01</v>
      </c>
      <c r="C1883">
        <v>-141.59</v>
      </c>
      <c r="D1883">
        <v>0.03</v>
      </c>
    </row>
    <row r="1884" spans="1:4" x14ac:dyDescent="0.3">
      <c r="A1884" s="8">
        <v>41018</v>
      </c>
      <c r="B1884">
        <v>-13.86</v>
      </c>
      <c r="C1884">
        <v>-31.02</v>
      </c>
      <c r="D1884">
        <v>0</v>
      </c>
    </row>
    <row r="1885" spans="1:4" x14ac:dyDescent="0.3">
      <c r="A1885" s="8">
        <v>41017</v>
      </c>
      <c r="B1885">
        <v>-3.9</v>
      </c>
      <c r="C1885">
        <v>-16.37</v>
      </c>
      <c r="D1885">
        <v>-0.01</v>
      </c>
    </row>
    <row r="1886" spans="1:4" x14ac:dyDescent="0.3">
      <c r="A1886" s="8">
        <v>41016</v>
      </c>
      <c r="B1886">
        <v>6.03</v>
      </c>
      <c r="C1886">
        <v>33.979999999999997</v>
      </c>
      <c r="D1886">
        <v>-4.17</v>
      </c>
    </row>
    <row r="1887" spans="1:4" x14ac:dyDescent="0.3">
      <c r="A1887" s="8">
        <v>41015</v>
      </c>
      <c r="B1887">
        <v>8.44</v>
      </c>
      <c r="C1887">
        <v>-45.43</v>
      </c>
      <c r="D1887">
        <v>6.66</v>
      </c>
    </row>
    <row r="1888" spans="1:4" x14ac:dyDescent="0.3">
      <c r="A1888" s="8">
        <v>41012</v>
      </c>
      <c r="B1888">
        <v>-51.19</v>
      </c>
      <c r="C1888">
        <v>3.28</v>
      </c>
      <c r="D1888">
        <v>-0.06</v>
      </c>
    </row>
    <row r="1889" spans="1:4" x14ac:dyDescent="0.3">
      <c r="A1889" s="8">
        <v>41011</v>
      </c>
      <c r="B1889">
        <v>-36.56</v>
      </c>
      <c r="C1889">
        <v>-11.68</v>
      </c>
      <c r="D1889">
        <v>0</v>
      </c>
    </row>
    <row r="1890" spans="1:4" x14ac:dyDescent="0.3">
      <c r="A1890" s="8">
        <v>41010</v>
      </c>
      <c r="B1890">
        <v>-21.4</v>
      </c>
      <c r="C1890">
        <v>0.83</v>
      </c>
      <c r="D1890">
        <v>0</v>
      </c>
    </row>
    <row r="1891" spans="1:4" x14ac:dyDescent="0.3">
      <c r="A1891" s="8">
        <v>41009</v>
      </c>
      <c r="B1891">
        <v>-5.42</v>
      </c>
      <c r="C1891">
        <v>20.16</v>
      </c>
      <c r="D1891">
        <v>0</v>
      </c>
    </row>
    <row r="1892" spans="1:4" x14ac:dyDescent="0.3">
      <c r="A1892" s="8">
        <v>41008</v>
      </c>
      <c r="B1892">
        <v>5.81</v>
      </c>
      <c r="C1892">
        <v>21.15</v>
      </c>
      <c r="D1892">
        <v>0</v>
      </c>
    </row>
    <row r="1893" spans="1:4" x14ac:dyDescent="0.3">
      <c r="A1893" s="8">
        <v>41005</v>
      </c>
      <c r="B1893">
        <v>-42.35</v>
      </c>
      <c r="C1893">
        <v>58.31</v>
      </c>
      <c r="D1893">
        <v>0</v>
      </c>
    </row>
    <row r="1894" spans="1:4" x14ac:dyDescent="0.3">
      <c r="A1894" s="8">
        <v>41004</v>
      </c>
      <c r="B1894">
        <v>-31.37</v>
      </c>
      <c r="C1894">
        <v>45.77</v>
      </c>
      <c r="D1894">
        <v>0</v>
      </c>
    </row>
    <row r="1895" spans="1:4" x14ac:dyDescent="0.3">
      <c r="A1895" s="8">
        <v>41003</v>
      </c>
      <c r="B1895">
        <v>-6.14</v>
      </c>
      <c r="C1895">
        <v>29.26</v>
      </c>
      <c r="D1895">
        <v>0</v>
      </c>
    </row>
    <row r="1896" spans="1:4" x14ac:dyDescent="0.3">
      <c r="A1896" s="8">
        <v>41002</v>
      </c>
      <c r="B1896">
        <v>9.84</v>
      </c>
      <c r="C1896">
        <v>29.63</v>
      </c>
      <c r="D1896">
        <v>0</v>
      </c>
    </row>
    <row r="1897" spans="1:4" x14ac:dyDescent="0.3">
      <c r="A1897" s="8">
        <v>41001</v>
      </c>
      <c r="B1897">
        <v>26.28</v>
      </c>
      <c r="C1897">
        <v>-2.15</v>
      </c>
      <c r="D1897">
        <v>0</v>
      </c>
    </row>
    <row r="1898" spans="1:4" x14ac:dyDescent="0.3">
      <c r="A1898" s="8">
        <v>40998</v>
      </c>
      <c r="B1898">
        <v>-6.52</v>
      </c>
      <c r="C1898">
        <v>162</v>
      </c>
      <c r="D1898">
        <v>0</v>
      </c>
    </row>
    <row r="1899" spans="1:4" x14ac:dyDescent="0.3">
      <c r="A1899" s="8">
        <v>40997</v>
      </c>
      <c r="B1899">
        <v>5.25</v>
      </c>
      <c r="C1899">
        <v>61.87</v>
      </c>
      <c r="D1899">
        <v>0</v>
      </c>
    </row>
    <row r="1900" spans="1:4" x14ac:dyDescent="0.3">
      <c r="A1900" s="8">
        <v>40996</v>
      </c>
      <c r="B1900">
        <v>20.16</v>
      </c>
      <c r="C1900">
        <v>-178.26</v>
      </c>
      <c r="D1900">
        <v>0</v>
      </c>
    </row>
    <row r="1901" spans="1:4" x14ac:dyDescent="0.3">
      <c r="A1901" s="8">
        <v>40995</v>
      </c>
      <c r="B1901">
        <v>30.29</v>
      </c>
      <c r="C1901">
        <v>-12.88</v>
      </c>
      <c r="D1901">
        <v>0</v>
      </c>
    </row>
    <row r="1902" spans="1:4" x14ac:dyDescent="0.3">
      <c r="A1902" s="8">
        <v>40994</v>
      </c>
      <c r="B1902">
        <v>38.299999999999997</v>
      </c>
      <c r="C1902">
        <v>-273.48</v>
      </c>
      <c r="D1902">
        <v>0</v>
      </c>
    </row>
    <row r="1903" spans="1:4" x14ac:dyDescent="0.3">
      <c r="A1903" s="8">
        <v>40991</v>
      </c>
      <c r="B1903">
        <v>-5.87</v>
      </c>
      <c r="C1903">
        <v>-38.72</v>
      </c>
      <c r="D1903">
        <v>0</v>
      </c>
    </row>
    <row r="1904" spans="1:4" x14ac:dyDescent="0.3">
      <c r="A1904" s="8">
        <v>40990</v>
      </c>
      <c r="B1904">
        <v>-2.91</v>
      </c>
      <c r="C1904">
        <v>13.09</v>
      </c>
      <c r="D1904">
        <v>0.04</v>
      </c>
    </row>
    <row r="1905" spans="1:4" x14ac:dyDescent="0.3">
      <c r="A1905" s="8">
        <v>40989</v>
      </c>
      <c r="B1905">
        <v>10.6</v>
      </c>
      <c r="C1905">
        <v>-35.74</v>
      </c>
      <c r="D1905">
        <v>-0.01</v>
      </c>
    </row>
    <row r="1906" spans="1:4" x14ac:dyDescent="0.3">
      <c r="A1906" s="8">
        <v>40988</v>
      </c>
      <c r="B1906">
        <v>14.98</v>
      </c>
      <c r="C1906">
        <v>-86.42</v>
      </c>
      <c r="D1906">
        <v>0.01</v>
      </c>
    </row>
    <row r="1907" spans="1:4" x14ac:dyDescent="0.3">
      <c r="A1907" s="8">
        <v>40987</v>
      </c>
      <c r="B1907">
        <v>25.48</v>
      </c>
      <c r="C1907">
        <v>-23.28</v>
      </c>
      <c r="D1907">
        <v>-1.77</v>
      </c>
    </row>
    <row r="1908" spans="1:4" x14ac:dyDescent="0.3">
      <c r="A1908" s="8">
        <v>40984</v>
      </c>
      <c r="B1908">
        <v>-28.36</v>
      </c>
      <c r="C1908">
        <v>21.51</v>
      </c>
      <c r="D1908">
        <v>10.32</v>
      </c>
    </row>
    <row r="1909" spans="1:4" x14ac:dyDescent="0.3">
      <c r="A1909" s="8">
        <v>40983</v>
      </c>
      <c r="B1909">
        <v>-18.690000000000001</v>
      </c>
      <c r="C1909">
        <v>-49.26</v>
      </c>
      <c r="D1909">
        <v>0.13</v>
      </c>
    </row>
    <row r="1910" spans="1:4" x14ac:dyDescent="0.3">
      <c r="A1910" s="8">
        <v>40982</v>
      </c>
      <c r="B1910">
        <v>-1.45</v>
      </c>
      <c r="C1910">
        <v>-26.64</v>
      </c>
      <c r="D1910">
        <v>0</v>
      </c>
    </row>
    <row r="1911" spans="1:4" x14ac:dyDescent="0.3">
      <c r="A1911" s="8">
        <v>40981</v>
      </c>
      <c r="B1911">
        <v>5.39</v>
      </c>
      <c r="C1911">
        <v>22.67</v>
      </c>
      <c r="D1911">
        <v>0</v>
      </c>
    </row>
    <row r="1912" spans="1:4" x14ac:dyDescent="0.3">
      <c r="A1912" s="8">
        <v>40980</v>
      </c>
      <c r="B1912">
        <v>18.850000000000001</v>
      </c>
      <c r="C1912">
        <v>-8.48</v>
      </c>
      <c r="D1912">
        <v>0</v>
      </c>
    </row>
    <row r="1913" spans="1:4" x14ac:dyDescent="0.3">
      <c r="A1913" s="8">
        <v>40979</v>
      </c>
      <c r="B1913">
        <v>37.18</v>
      </c>
      <c r="C1913">
        <v>-84</v>
      </c>
      <c r="D1913">
        <v>0</v>
      </c>
    </row>
    <row r="1914" spans="1:4" x14ac:dyDescent="0.3">
      <c r="A1914" s="8">
        <v>40975</v>
      </c>
      <c r="B1914">
        <v>-59.92</v>
      </c>
      <c r="C1914">
        <v>65.17</v>
      </c>
      <c r="D1914">
        <v>0</v>
      </c>
    </row>
    <row r="1915" spans="1:4" x14ac:dyDescent="0.3">
      <c r="A1915" s="8">
        <v>40974</v>
      </c>
      <c r="B1915">
        <v>-28.35</v>
      </c>
      <c r="C1915">
        <v>43.78</v>
      </c>
      <c r="D1915">
        <v>0</v>
      </c>
    </row>
    <row r="1916" spans="1:4" x14ac:dyDescent="0.3">
      <c r="A1916" s="8">
        <v>40973</v>
      </c>
      <c r="B1916">
        <v>5.01</v>
      </c>
      <c r="C1916">
        <v>31.01</v>
      </c>
      <c r="D1916">
        <v>0</v>
      </c>
    </row>
    <row r="1917" spans="1:4" x14ac:dyDescent="0.3">
      <c r="A1917" s="8">
        <v>40970</v>
      </c>
      <c r="B1917">
        <v>-29.1</v>
      </c>
      <c r="C1917">
        <v>54.34</v>
      </c>
      <c r="D1917">
        <v>0</v>
      </c>
    </row>
    <row r="1918" spans="1:4" x14ac:dyDescent="0.3">
      <c r="A1918" s="8">
        <v>40969</v>
      </c>
      <c r="B1918">
        <v>-6.01</v>
      </c>
      <c r="C1918">
        <v>25</v>
      </c>
      <c r="D1918">
        <v>0</v>
      </c>
    </row>
    <row r="1919" spans="1:4" x14ac:dyDescent="0.3">
      <c r="A1919" s="8">
        <v>40968</v>
      </c>
      <c r="B1919">
        <v>16.8</v>
      </c>
      <c r="C1919">
        <v>-30.52</v>
      </c>
      <c r="D1919">
        <v>0</v>
      </c>
    </row>
    <row r="1920" spans="1:4" x14ac:dyDescent="0.3">
      <c r="A1920" s="8">
        <v>40967</v>
      </c>
      <c r="B1920">
        <v>33.81</v>
      </c>
      <c r="C1920">
        <v>-64.08</v>
      </c>
      <c r="D1920">
        <v>0</v>
      </c>
    </row>
    <row r="1921" spans="1:4" x14ac:dyDescent="0.3">
      <c r="A1921" s="8">
        <v>40966</v>
      </c>
      <c r="B1921">
        <v>48.27</v>
      </c>
      <c r="C1921">
        <v>-267.24</v>
      </c>
      <c r="D1921">
        <v>0</v>
      </c>
    </row>
    <row r="1922" spans="1:4" x14ac:dyDescent="0.3">
      <c r="A1922" s="8">
        <v>40963</v>
      </c>
      <c r="B1922">
        <v>7.4</v>
      </c>
      <c r="C1922">
        <v>-28.65</v>
      </c>
      <c r="D1922">
        <v>0</v>
      </c>
    </row>
    <row r="1923" spans="1:4" x14ac:dyDescent="0.3">
      <c r="A1923" s="8">
        <v>40961</v>
      </c>
      <c r="B1923">
        <v>-11.34</v>
      </c>
      <c r="C1923">
        <v>-36.909999999999997</v>
      </c>
      <c r="D1923">
        <v>0</v>
      </c>
    </row>
    <row r="1924" spans="1:4" x14ac:dyDescent="0.3">
      <c r="A1924" s="8">
        <v>40960</v>
      </c>
      <c r="B1924">
        <v>5.71</v>
      </c>
      <c r="C1924">
        <v>0.13</v>
      </c>
      <c r="D1924">
        <v>0</v>
      </c>
    </row>
    <row r="1925" spans="1:4" x14ac:dyDescent="0.3">
      <c r="A1925" s="8">
        <v>40959</v>
      </c>
      <c r="B1925">
        <v>15.06</v>
      </c>
      <c r="C1925">
        <v>-111.81</v>
      </c>
      <c r="D1925">
        <v>0</v>
      </c>
    </row>
    <row r="1926" spans="1:4" x14ac:dyDescent="0.3">
      <c r="A1926" s="8">
        <v>40956</v>
      </c>
      <c r="B1926">
        <v>-31.2</v>
      </c>
      <c r="C1926">
        <v>32.270000000000003</v>
      </c>
      <c r="D1926">
        <v>0</v>
      </c>
    </row>
    <row r="1927" spans="1:4" x14ac:dyDescent="0.3">
      <c r="A1927" s="8">
        <v>40955</v>
      </c>
      <c r="B1927">
        <v>-30.08</v>
      </c>
      <c r="C1927">
        <v>-1.17</v>
      </c>
      <c r="D1927">
        <v>-6.74</v>
      </c>
    </row>
    <row r="1928" spans="1:4" x14ac:dyDescent="0.3">
      <c r="A1928" s="8">
        <v>40954</v>
      </c>
      <c r="B1928">
        <v>-12.02</v>
      </c>
      <c r="C1928">
        <v>-49.59</v>
      </c>
      <c r="D1928">
        <v>2.9</v>
      </c>
    </row>
    <row r="1929" spans="1:4" x14ac:dyDescent="0.3">
      <c r="A1929" s="8">
        <v>40953</v>
      </c>
      <c r="B1929">
        <v>-1.89</v>
      </c>
      <c r="C1929">
        <v>-4.72</v>
      </c>
      <c r="D1929">
        <v>-0.06</v>
      </c>
    </row>
    <row r="1930" spans="1:4" x14ac:dyDescent="0.3">
      <c r="A1930" s="8">
        <v>40952</v>
      </c>
      <c r="B1930">
        <v>6.44</v>
      </c>
      <c r="C1930">
        <v>-0.25</v>
      </c>
      <c r="D1930">
        <v>0</v>
      </c>
    </row>
    <row r="1931" spans="1:4" x14ac:dyDescent="0.3">
      <c r="A1931" s="8">
        <v>40949</v>
      </c>
      <c r="B1931">
        <v>-39.86</v>
      </c>
      <c r="C1931">
        <v>35.799999999999997</v>
      </c>
      <c r="D1931">
        <v>0</v>
      </c>
    </row>
    <row r="1932" spans="1:4" x14ac:dyDescent="0.3">
      <c r="A1932" s="8">
        <v>40948</v>
      </c>
      <c r="B1932">
        <v>-24.33</v>
      </c>
      <c r="C1932">
        <v>55.48</v>
      </c>
      <c r="D1932">
        <v>0</v>
      </c>
    </row>
    <row r="1933" spans="1:4" x14ac:dyDescent="0.3">
      <c r="A1933" s="8">
        <v>40947</v>
      </c>
      <c r="B1933">
        <v>-10.8</v>
      </c>
      <c r="C1933">
        <v>-22.51</v>
      </c>
      <c r="D1933">
        <v>0</v>
      </c>
    </row>
    <row r="1934" spans="1:4" x14ac:dyDescent="0.3">
      <c r="A1934" s="8">
        <v>40946</v>
      </c>
      <c r="B1934">
        <v>2.12</v>
      </c>
      <c r="C1934">
        <v>67.42</v>
      </c>
      <c r="D1934">
        <v>0.06</v>
      </c>
    </row>
    <row r="1935" spans="1:4" x14ac:dyDescent="0.3">
      <c r="A1935" s="8">
        <v>40945</v>
      </c>
      <c r="B1935">
        <v>13.7</v>
      </c>
      <c r="C1935">
        <v>1.96</v>
      </c>
      <c r="D1935">
        <v>0</v>
      </c>
    </row>
    <row r="1936" spans="1:4" x14ac:dyDescent="0.3">
      <c r="A1936" s="8">
        <v>40942</v>
      </c>
      <c r="B1936">
        <v>-31.46</v>
      </c>
      <c r="C1936">
        <v>129.69</v>
      </c>
      <c r="D1936">
        <v>0</v>
      </c>
    </row>
    <row r="1937" spans="1:4" x14ac:dyDescent="0.3">
      <c r="A1937" s="8">
        <v>40941</v>
      </c>
      <c r="B1937">
        <v>-14.31</v>
      </c>
      <c r="C1937">
        <v>103.3</v>
      </c>
      <c r="D1937">
        <v>0</v>
      </c>
    </row>
    <row r="1938" spans="1:4" x14ac:dyDescent="0.3">
      <c r="A1938" s="8">
        <v>40940</v>
      </c>
      <c r="B1938">
        <v>11.16</v>
      </c>
      <c r="C1938">
        <v>73.69</v>
      </c>
      <c r="D1938">
        <v>0</v>
      </c>
    </row>
    <row r="1939" spans="1:4" x14ac:dyDescent="0.3">
      <c r="A1939" s="8">
        <v>40939</v>
      </c>
      <c r="B1939">
        <v>30.37</v>
      </c>
      <c r="C1939">
        <v>131.71</v>
      </c>
      <c r="D1939">
        <v>0</v>
      </c>
    </row>
    <row r="1940" spans="1:4" x14ac:dyDescent="0.3">
      <c r="A1940" s="8">
        <v>40938</v>
      </c>
      <c r="B1940">
        <v>37.6</v>
      </c>
      <c r="C1940">
        <v>-43.51</v>
      </c>
      <c r="D1940">
        <v>-0.02</v>
      </c>
    </row>
    <row r="1941" spans="1:4" x14ac:dyDescent="0.3">
      <c r="A1941" s="8">
        <v>40935</v>
      </c>
      <c r="B1941">
        <v>-1.45</v>
      </c>
      <c r="C1941">
        <v>45.04</v>
      </c>
      <c r="D1941">
        <v>0.02</v>
      </c>
    </row>
    <row r="1942" spans="1:4" x14ac:dyDescent="0.3">
      <c r="A1942" s="8">
        <v>40934</v>
      </c>
      <c r="B1942">
        <v>0.51</v>
      </c>
      <c r="C1942">
        <v>31.37</v>
      </c>
      <c r="D1942">
        <v>0.03</v>
      </c>
    </row>
    <row r="1943" spans="1:4" x14ac:dyDescent="0.3">
      <c r="A1943" s="8">
        <v>40933</v>
      </c>
      <c r="B1943">
        <v>16.61</v>
      </c>
      <c r="C1943">
        <v>-327.37</v>
      </c>
      <c r="D1943">
        <v>-14.38</v>
      </c>
    </row>
    <row r="1944" spans="1:4" x14ac:dyDescent="0.3">
      <c r="A1944" s="8">
        <v>40932</v>
      </c>
      <c r="B1944">
        <v>28.22</v>
      </c>
      <c r="C1944">
        <v>-20.88</v>
      </c>
      <c r="D1944">
        <v>2.82</v>
      </c>
    </row>
    <row r="1945" spans="1:4" x14ac:dyDescent="0.3">
      <c r="A1945" s="8">
        <v>40931</v>
      </c>
      <c r="B1945">
        <v>32.840000000000003</v>
      </c>
      <c r="C1945">
        <v>-37.93</v>
      </c>
      <c r="D1945">
        <v>-0.16</v>
      </c>
    </row>
    <row r="1946" spans="1:4" x14ac:dyDescent="0.3">
      <c r="A1946" s="8">
        <v>40928</v>
      </c>
      <c r="B1946">
        <v>-14.87</v>
      </c>
      <c r="C1946">
        <v>-186.07</v>
      </c>
      <c r="D1946">
        <v>0</v>
      </c>
    </row>
    <row r="1947" spans="1:4" x14ac:dyDescent="0.3">
      <c r="A1947" s="8">
        <v>40927</v>
      </c>
      <c r="B1947">
        <v>-5.25</v>
      </c>
      <c r="C1947">
        <v>-48.19</v>
      </c>
      <c r="D1947">
        <v>0</v>
      </c>
    </row>
    <row r="1948" spans="1:4" x14ac:dyDescent="0.3">
      <c r="A1948" s="8">
        <v>40926</v>
      </c>
      <c r="B1948">
        <v>6.6</v>
      </c>
      <c r="C1948">
        <v>-208.1</v>
      </c>
      <c r="D1948">
        <v>0</v>
      </c>
    </row>
    <row r="1949" spans="1:4" x14ac:dyDescent="0.3">
      <c r="A1949" s="8">
        <v>40925</v>
      </c>
      <c r="B1949">
        <v>14.36</v>
      </c>
      <c r="C1949">
        <v>64.849999999999994</v>
      </c>
      <c r="D1949">
        <v>0</v>
      </c>
    </row>
    <row r="1950" spans="1:4" x14ac:dyDescent="0.3">
      <c r="A1950" s="8">
        <v>40924</v>
      </c>
      <c r="B1950">
        <v>28.66</v>
      </c>
      <c r="C1950">
        <v>-81</v>
      </c>
      <c r="D1950">
        <v>0</v>
      </c>
    </row>
    <row r="1951" spans="1:4" x14ac:dyDescent="0.3">
      <c r="A1951" s="8">
        <v>40921</v>
      </c>
      <c r="B1951">
        <v>-5.0999999999999996</v>
      </c>
      <c r="C1951">
        <v>-36.380000000000003</v>
      </c>
      <c r="D1951">
        <v>0</v>
      </c>
    </row>
    <row r="1952" spans="1:4" x14ac:dyDescent="0.3">
      <c r="A1952" s="8">
        <v>40920</v>
      </c>
      <c r="B1952">
        <v>25.91</v>
      </c>
      <c r="C1952">
        <v>-29.56</v>
      </c>
      <c r="D1952">
        <v>0</v>
      </c>
    </row>
    <row r="1953" spans="1:4" x14ac:dyDescent="0.3">
      <c r="A1953" s="8">
        <v>40919</v>
      </c>
      <c r="B1953">
        <v>71.88</v>
      </c>
      <c r="C1953">
        <v>-97.86</v>
      </c>
      <c r="D1953">
        <v>0</v>
      </c>
    </row>
    <row r="1954" spans="1:4" x14ac:dyDescent="0.3">
      <c r="A1954" s="8">
        <v>40918</v>
      </c>
      <c r="B1954">
        <v>222.54</v>
      </c>
      <c r="C1954">
        <v>-45.6</v>
      </c>
      <c r="D1954">
        <v>0</v>
      </c>
    </row>
    <row r="1955" spans="1:4" x14ac:dyDescent="0.3">
      <c r="A1955" s="8">
        <v>40907</v>
      </c>
      <c r="B1955">
        <v>-96.08</v>
      </c>
      <c r="C1955">
        <v>306.8</v>
      </c>
      <c r="D1955">
        <v>0</v>
      </c>
    </row>
    <row r="1956" spans="1:4" x14ac:dyDescent="0.3">
      <c r="A1956" s="8">
        <v>40906</v>
      </c>
      <c r="B1956">
        <v>-111.78</v>
      </c>
      <c r="C1956">
        <v>301.42</v>
      </c>
      <c r="D1956">
        <v>0</v>
      </c>
    </row>
    <row r="1957" spans="1:4" x14ac:dyDescent="0.3">
      <c r="A1957" s="8">
        <v>40905</v>
      </c>
      <c r="B1957">
        <v>-58.83</v>
      </c>
      <c r="C1957">
        <v>165.89</v>
      </c>
      <c r="D1957">
        <v>0.01</v>
      </c>
    </row>
    <row r="1958" spans="1:4" x14ac:dyDescent="0.3">
      <c r="A1958" s="8">
        <v>40904</v>
      </c>
      <c r="B1958">
        <v>-33.67</v>
      </c>
      <c r="C1958">
        <v>222.59</v>
      </c>
      <c r="D1958">
        <v>0</v>
      </c>
    </row>
    <row r="1959" spans="1:4" x14ac:dyDescent="0.3">
      <c r="A1959" s="8">
        <v>40903</v>
      </c>
      <c r="B1959">
        <v>-19.8</v>
      </c>
      <c r="C1959">
        <v>-96.34</v>
      </c>
      <c r="D1959">
        <v>0.01</v>
      </c>
    </row>
    <row r="1960" spans="1:4" x14ac:dyDescent="0.3">
      <c r="A1960" s="8">
        <v>40900</v>
      </c>
      <c r="B1960">
        <v>-54.54</v>
      </c>
      <c r="C1960">
        <v>53.88</v>
      </c>
      <c r="D1960">
        <v>0</v>
      </c>
    </row>
    <row r="1961" spans="1:4" x14ac:dyDescent="0.3">
      <c r="A1961" s="8">
        <v>40899</v>
      </c>
      <c r="B1961">
        <v>-34.119999999999997</v>
      </c>
      <c r="C1961">
        <v>88.73</v>
      </c>
      <c r="D1961">
        <v>0</v>
      </c>
    </row>
    <row r="1962" spans="1:4" x14ac:dyDescent="0.3">
      <c r="A1962" s="8">
        <v>40898</v>
      </c>
      <c r="B1962">
        <v>-15.13</v>
      </c>
      <c r="C1962">
        <v>-24.13</v>
      </c>
      <c r="D1962">
        <v>0</v>
      </c>
    </row>
    <row r="1963" spans="1:4" x14ac:dyDescent="0.3">
      <c r="A1963" s="8">
        <v>40897</v>
      </c>
      <c r="B1963">
        <v>-4.88</v>
      </c>
      <c r="C1963">
        <v>-21.89</v>
      </c>
      <c r="D1963">
        <v>0</v>
      </c>
    </row>
    <row r="1964" spans="1:4" x14ac:dyDescent="0.3">
      <c r="A1964" s="8">
        <v>40896</v>
      </c>
      <c r="B1964">
        <v>2.54</v>
      </c>
      <c r="C1964">
        <v>8.34</v>
      </c>
      <c r="D1964">
        <v>0</v>
      </c>
    </row>
    <row r="1965" spans="1:4" x14ac:dyDescent="0.3">
      <c r="A1965" s="8">
        <v>40893</v>
      </c>
      <c r="B1965">
        <v>-59.06</v>
      </c>
      <c r="C1965">
        <v>64.72</v>
      </c>
      <c r="D1965">
        <v>-10.36</v>
      </c>
    </row>
    <row r="1966" spans="1:4" x14ac:dyDescent="0.3">
      <c r="A1966" s="8">
        <v>40892</v>
      </c>
      <c r="B1966">
        <v>-46.12</v>
      </c>
      <c r="C1966">
        <v>-3.96</v>
      </c>
      <c r="D1966">
        <v>1.58</v>
      </c>
    </row>
    <row r="1967" spans="1:4" x14ac:dyDescent="0.3">
      <c r="A1967" s="8">
        <v>40891</v>
      </c>
      <c r="B1967">
        <v>-27.85</v>
      </c>
      <c r="C1967">
        <v>-71.3</v>
      </c>
      <c r="D1967">
        <v>-0.05</v>
      </c>
    </row>
    <row r="1968" spans="1:4" x14ac:dyDescent="0.3">
      <c r="A1968" s="8">
        <v>40890</v>
      </c>
      <c r="B1968">
        <v>-18.829999999999998</v>
      </c>
      <c r="C1968">
        <v>47.8</v>
      </c>
      <c r="D1968">
        <v>0</v>
      </c>
    </row>
    <row r="1969" spans="1:4" x14ac:dyDescent="0.3">
      <c r="A1969" s="8">
        <v>40889</v>
      </c>
      <c r="B1969">
        <v>-0.95</v>
      </c>
      <c r="C1969">
        <v>-54.79</v>
      </c>
      <c r="D1969">
        <v>0</v>
      </c>
    </row>
    <row r="1970" spans="1:4" x14ac:dyDescent="0.3">
      <c r="A1970" s="8">
        <v>40886</v>
      </c>
      <c r="B1970">
        <v>-52.23</v>
      </c>
      <c r="C1970">
        <v>37.799999999999997</v>
      </c>
      <c r="D1970">
        <v>0</v>
      </c>
    </row>
    <row r="1971" spans="1:4" x14ac:dyDescent="0.3">
      <c r="A1971" s="8">
        <v>40885</v>
      </c>
      <c r="B1971">
        <v>-35.78</v>
      </c>
      <c r="C1971">
        <v>21.88</v>
      </c>
      <c r="D1971">
        <v>0</v>
      </c>
    </row>
    <row r="1972" spans="1:4" x14ac:dyDescent="0.3">
      <c r="A1972" s="8">
        <v>40884</v>
      </c>
      <c r="B1972">
        <v>-13.59</v>
      </c>
      <c r="C1972">
        <v>2.9</v>
      </c>
      <c r="D1972">
        <v>0</v>
      </c>
    </row>
    <row r="1973" spans="1:4" x14ac:dyDescent="0.3">
      <c r="A1973" s="8">
        <v>40883</v>
      </c>
      <c r="B1973">
        <v>-3.17</v>
      </c>
      <c r="C1973">
        <v>40.06</v>
      </c>
      <c r="D1973">
        <v>0</v>
      </c>
    </row>
    <row r="1974" spans="1:4" x14ac:dyDescent="0.3">
      <c r="A1974" s="8">
        <v>40882</v>
      </c>
      <c r="B1974">
        <v>7.97</v>
      </c>
      <c r="C1974">
        <v>40.08</v>
      </c>
      <c r="D1974">
        <v>0</v>
      </c>
    </row>
    <row r="1975" spans="1:4" x14ac:dyDescent="0.3">
      <c r="A1975" s="8">
        <v>40879</v>
      </c>
      <c r="B1975">
        <v>-36.409999999999997</v>
      </c>
      <c r="C1975">
        <v>62.35</v>
      </c>
      <c r="D1975">
        <v>0</v>
      </c>
    </row>
    <row r="1976" spans="1:4" x14ac:dyDescent="0.3">
      <c r="A1976" s="8">
        <v>40878</v>
      </c>
      <c r="B1976">
        <v>-20.02</v>
      </c>
      <c r="C1976">
        <v>12.05</v>
      </c>
      <c r="D1976">
        <v>0</v>
      </c>
    </row>
    <row r="1977" spans="1:4" x14ac:dyDescent="0.3">
      <c r="A1977" s="8">
        <v>40877</v>
      </c>
      <c r="B1977">
        <v>7.53</v>
      </c>
      <c r="C1977">
        <v>125.29</v>
      </c>
      <c r="D1977">
        <v>0</v>
      </c>
    </row>
    <row r="1978" spans="1:4" x14ac:dyDescent="0.3">
      <c r="A1978" s="8">
        <v>40876</v>
      </c>
      <c r="B1978">
        <v>22.7</v>
      </c>
      <c r="C1978">
        <v>17.71</v>
      </c>
      <c r="D1978">
        <v>0</v>
      </c>
    </row>
    <row r="1979" spans="1:4" x14ac:dyDescent="0.3">
      <c r="A1979" s="8">
        <v>40875</v>
      </c>
      <c r="B1979">
        <v>35.64</v>
      </c>
      <c r="C1979">
        <v>-95.51</v>
      </c>
      <c r="D1979">
        <v>-0.02</v>
      </c>
    </row>
    <row r="1980" spans="1:4" x14ac:dyDescent="0.3">
      <c r="A1980" s="8">
        <v>40872</v>
      </c>
      <c r="B1980">
        <v>-6.7</v>
      </c>
      <c r="C1980">
        <v>-171.97</v>
      </c>
      <c r="D1980">
        <v>0</v>
      </c>
    </row>
    <row r="1981" spans="1:4" x14ac:dyDescent="0.3">
      <c r="A1981" s="8">
        <v>40871</v>
      </c>
      <c r="B1981">
        <v>-3.82</v>
      </c>
      <c r="C1981">
        <v>-22.32</v>
      </c>
      <c r="D1981">
        <v>0</v>
      </c>
    </row>
    <row r="1982" spans="1:4" x14ac:dyDescent="0.3">
      <c r="A1982" s="8">
        <v>40870</v>
      </c>
      <c r="B1982">
        <v>10.61</v>
      </c>
      <c r="C1982">
        <v>-48.4</v>
      </c>
      <c r="D1982">
        <v>0.02</v>
      </c>
    </row>
    <row r="1983" spans="1:4" x14ac:dyDescent="0.3">
      <c r="A1983" s="8">
        <v>40869</v>
      </c>
      <c r="B1983">
        <v>20.11</v>
      </c>
      <c r="C1983">
        <v>28.9</v>
      </c>
      <c r="D1983">
        <v>0</v>
      </c>
    </row>
    <row r="1984" spans="1:4" x14ac:dyDescent="0.3">
      <c r="A1984" s="8">
        <v>40868</v>
      </c>
      <c r="B1984">
        <v>26.92</v>
      </c>
      <c r="C1984">
        <v>-83.4</v>
      </c>
      <c r="D1984">
        <v>0</v>
      </c>
    </row>
    <row r="1985" spans="1:4" x14ac:dyDescent="0.3">
      <c r="A1985" s="8">
        <v>40865</v>
      </c>
      <c r="B1985">
        <v>-29.96</v>
      </c>
      <c r="C1985">
        <v>27.52</v>
      </c>
      <c r="D1985">
        <v>-0.04</v>
      </c>
    </row>
    <row r="1986" spans="1:4" x14ac:dyDescent="0.3">
      <c r="A1986" s="8">
        <v>40864</v>
      </c>
      <c r="B1986">
        <v>-24.73</v>
      </c>
      <c r="C1986">
        <v>5.0999999999999996</v>
      </c>
      <c r="D1986">
        <v>-7.86</v>
      </c>
    </row>
    <row r="1987" spans="1:4" x14ac:dyDescent="0.3">
      <c r="A1987" s="8">
        <v>40863</v>
      </c>
      <c r="B1987">
        <v>-7.02</v>
      </c>
      <c r="C1987">
        <v>2.56</v>
      </c>
      <c r="D1987">
        <v>-6.03</v>
      </c>
    </row>
    <row r="1988" spans="1:4" x14ac:dyDescent="0.3">
      <c r="A1988" s="8">
        <v>40862</v>
      </c>
      <c r="B1988">
        <v>-1.42</v>
      </c>
      <c r="C1988">
        <v>-21.11</v>
      </c>
      <c r="D1988">
        <v>0.11</v>
      </c>
    </row>
    <row r="1989" spans="1:4" x14ac:dyDescent="0.3">
      <c r="A1989" s="8">
        <v>40861</v>
      </c>
      <c r="B1989">
        <v>9.56</v>
      </c>
      <c r="C1989">
        <v>-13.13</v>
      </c>
      <c r="D1989">
        <v>0</v>
      </c>
    </row>
    <row r="1990" spans="1:4" x14ac:dyDescent="0.3">
      <c r="A1990" s="8">
        <v>40858</v>
      </c>
      <c r="B1990">
        <v>-38.36</v>
      </c>
      <c r="C1990">
        <v>22.51</v>
      </c>
      <c r="D1990">
        <v>0.84</v>
      </c>
    </row>
    <row r="1991" spans="1:4" x14ac:dyDescent="0.3">
      <c r="A1991" s="8">
        <v>40857</v>
      </c>
      <c r="B1991">
        <v>-26.15</v>
      </c>
      <c r="C1991">
        <v>8.17</v>
      </c>
      <c r="D1991">
        <v>0</v>
      </c>
    </row>
    <row r="1992" spans="1:4" x14ac:dyDescent="0.3">
      <c r="A1992" s="8">
        <v>40856</v>
      </c>
      <c r="B1992">
        <v>-2.4900000000000002</v>
      </c>
      <c r="C1992">
        <v>-8.9600000000000009</v>
      </c>
      <c r="D1992">
        <v>0</v>
      </c>
    </row>
    <row r="1993" spans="1:4" x14ac:dyDescent="0.3">
      <c r="A1993" s="8">
        <v>40855</v>
      </c>
      <c r="B1993">
        <v>17.190000000000001</v>
      </c>
      <c r="C1993">
        <v>70.89</v>
      </c>
      <c r="D1993">
        <v>0</v>
      </c>
    </row>
    <row r="1994" spans="1:4" x14ac:dyDescent="0.3">
      <c r="A1994" s="8">
        <v>40854</v>
      </c>
      <c r="B1994">
        <v>25.51</v>
      </c>
      <c r="C1994">
        <v>19.16</v>
      </c>
      <c r="D1994">
        <v>0</v>
      </c>
    </row>
    <row r="1995" spans="1:4" x14ac:dyDescent="0.3">
      <c r="A1995" s="8">
        <v>40850</v>
      </c>
      <c r="B1995">
        <v>-50.76</v>
      </c>
      <c r="C1995">
        <v>75.97</v>
      </c>
      <c r="D1995">
        <v>0</v>
      </c>
    </row>
    <row r="1996" spans="1:4" x14ac:dyDescent="0.3">
      <c r="A1996" s="8">
        <v>40849</v>
      </c>
      <c r="B1996">
        <v>-24.88</v>
      </c>
      <c r="C1996">
        <v>16.100000000000001</v>
      </c>
      <c r="D1996">
        <v>0</v>
      </c>
    </row>
    <row r="1997" spans="1:4" x14ac:dyDescent="0.3">
      <c r="A1997" s="8">
        <v>40848</v>
      </c>
      <c r="B1997">
        <v>13.93</v>
      </c>
      <c r="C1997">
        <v>63.65</v>
      </c>
      <c r="D1997">
        <v>0</v>
      </c>
    </row>
    <row r="1998" spans="1:4" x14ac:dyDescent="0.3">
      <c r="A1998" s="8">
        <v>40847</v>
      </c>
      <c r="B1998">
        <v>36.130000000000003</v>
      </c>
      <c r="C1998">
        <v>23.22</v>
      </c>
      <c r="D1998">
        <v>0</v>
      </c>
    </row>
    <row r="1999" spans="1:4" x14ac:dyDescent="0.3">
      <c r="A1999" s="8">
        <v>40844</v>
      </c>
      <c r="B1999">
        <v>-0.2</v>
      </c>
      <c r="C1999">
        <v>-89.88</v>
      </c>
      <c r="D1999">
        <v>0</v>
      </c>
    </row>
    <row r="2000" spans="1:4" x14ac:dyDescent="0.3">
      <c r="A2000" s="8">
        <v>40843</v>
      </c>
      <c r="B2000">
        <v>-0.09</v>
      </c>
      <c r="C2000">
        <v>-20.41</v>
      </c>
      <c r="D2000">
        <v>0</v>
      </c>
    </row>
    <row r="2001" spans="1:4" x14ac:dyDescent="0.3">
      <c r="A2001" s="8">
        <v>40842</v>
      </c>
      <c r="B2001">
        <v>16.48</v>
      </c>
      <c r="C2001">
        <v>12.77</v>
      </c>
      <c r="D2001">
        <v>0</v>
      </c>
    </row>
    <row r="2002" spans="1:4" x14ac:dyDescent="0.3">
      <c r="A2002" s="8">
        <v>40841</v>
      </c>
      <c r="B2002">
        <v>27.53</v>
      </c>
      <c r="C2002">
        <v>-196.9</v>
      </c>
      <c r="D2002">
        <v>0.02</v>
      </c>
    </row>
    <row r="2003" spans="1:4" x14ac:dyDescent="0.3">
      <c r="A2003" s="8">
        <v>40840</v>
      </c>
      <c r="B2003">
        <v>33</v>
      </c>
      <c r="C2003">
        <v>-55.63</v>
      </c>
      <c r="D2003">
        <v>0</v>
      </c>
    </row>
    <row r="2004" spans="1:4" x14ac:dyDescent="0.3">
      <c r="A2004" s="8">
        <v>40837</v>
      </c>
      <c r="B2004">
        <v>-14.13</v>
      </c>
      <c r="C2004">
        <v>20.3</v>
      </c>
      <c r="D2004">
        <v>0</v>
      </c>
    </row>
    <row r="2005" spans="1:4" x14ac:dyDescent="0.3">
      <c r="A2005" s="8">
        <v>40836</v>
      </c>
      <c r="B2005">
        <v>-14.16</v>
      </c>
      <c r="C2005">
        <v>-153.11000000000001</v>
      </c>
      <c r="D2005">
        <v>0</v>
      </c>
    </row>
    <row r="2006" spans="1:4" x14ac:dyDescent="0.3">
      <c r="A2006" s="8">
        <v>40835</v>
      </c>
      <c r="B2006">
        <v>1.21</v>
      </c>
      <c r="C2006">
        <v>-13.56</v>
      </c>
      <c r="D2006">
        <v>0</v>
      </c>
    </row>
    <row r="2007" spans="1:4" x14ac:dyDescent="0.3">
      <c r="A2007" s="8">
        <v>40834</v>
      </c>
      <c r="B2007">
        <v>8.99</v>
      </c>
      <c r="C2007">
        <v>-1.23</v>
      </c>
      <c r="D2007">
        <v>-6.89</v>
      </c>
    </row>
    <row r="2008" spans="1:4" x14ac:dyDescent="0.3">
      <c r="A2008" s="8">
        <v>40833</v>
      </c>
      <c r="B2008">
        <v>15.57</v>
      </c>
      <c r="C2008">
        <v>-33.72</v>
      </c>
      <c r="D2008">
        <v>-2.64</v>
      </c>
    </row>
    <row r="2009" spans="1:4" x14ac:dyDescent="0.3">
      <c r="A2009" s="8">
        <v>40830</v>
      </c>
      <c r="B2009">
        <v>-36.200000000000003</v>
      </c>
      <c r="C2009">
        <v>-14.6</v>
      </c>
      <c r="D2009">
        <v>-0.09</v>
      </c>
    </row>
    <row r="2010" spans="1:4" x14ac:dyDescent="0.3">
      <c r="A2010" s="8">
        <v>40829</v>
      </c>
      <c r="B2010">
        <v>-29.98</v>
      </c>
      <c r="C2010">
        <v>-12.28</v>
      </c>
      <c r="D2010">
        <v>0.02</v>
      </c>
    </row>
    <row r="2011" spans="1:4" x14ac:dyDescent="0.3">
      <c r="A2011" s="8">
        <v>40828</v>
      </c>
      <c r="B2011">
        <v>-16.739999999999998</v>
      </c>
      <c r="C2011">
        <v>16.62</v>
      </c>
      <c r="D2011">
        <v>0</v>
      </c>
    </row>
    <row r="2012" spans="1:4" x14ac:dyDescent="0.3">
      <c r="A2012" s="8">
        <v>40827</v>
      </c>
      <c r="B2012">
        <v>-2.81</v>
      </c>
      <c r="C2012">
        <v>6.93</v>
      </c>
      <c r="D2012">
        <v>0</v>
      </c>
    </row>
    <row r="2013" spans="1:4" x14ac:dyDescent="0.3">
      <c r="A2013" s="8">
        <v>40826</v>
      </c>
      <c r="B2013">
        <v>6.95</v>
      </c>
      <c r="C2013">
        <v>-18.84</v>
      </c>
      <c r="D2013">
        <v>0</v>
      </c>
    </row>
    <row r="2014" spans="1:4" x14ac:dyDescent="0.3">
      <c r="A2014" s="8">
        <v>40823</v>
      </c>
      <c r="B2014">
        <v>-41.22</v>
      </c>
      <c r="C2014">
        <v>68.91</v>
      </c>
      <c r="D2014">
        <v>0</v>
      </c>
    </row>
    <row r="2015" spans="1:4" x14ac:dyDescent="0.3">
      <c r="A2015" s="8">
        <v>40822</v>
      </c>
      <c r="B2015">
        <v>-29.38</v>
      </c>
      <c r="C2015">
        <v>19.649999999999999</v>
      </c>
      <c r="D2015">
        <v>0</v>
      </c>
    </row>
    <row r="2016" spans="1:4" x14ac:dyDescent="0.3">
      <c r="A2016" s="8">
        <v>40821</v>
      </c>
      <c r="B2016">
        <v>-12.4</v>
      </c>
      <c r="C2016">
        <v>26.84</v>
      </c>
      <c r="D2016">
        <v>0</v>
      </c>
    </row>
    <row r="2017" spans="1:4" x14ac:dyDescent="0.3">
      <c r="A2017" s="8">
        <v>40820</v>
      </c>
      <c r="B2017">
        <v>3.13</v>
      </c>
      <c r="C2017">
        <v>-19.47</v>
      </c>
      <c r="D2017">
        <v>0</v>
      </c>
    </row>
    <row r="2018" spans="1:4" x14ac:dyDescent="0.3">
      <c r="A2018" s="8">
        <v>40819</v>
      </c>
      <c r="B2018">
        <v>16.68</v>
      </c>
      <c r="C2018">
        <v>-9.75</v>
      </c>
      <c r="D2018">
        <v>0</v>
      </c>
    </row>
    <row r="2019" spans="1:4" x14ac:dyDescent="0.3">
      <c r="A2019" s="8">
        <v>40816</v>
      </c>
      <c r="B2019">
        <v>-18.190000000000001</v>
      </c>
      <c r="C2019">
        <v>-122.64</v>
      </c>
      <c r="D2019">
        <v>0</v>
      </c>
    </row>
    <row r="2020" spans="1:4" x14ac:dyDescent="0.3">
      <c r="A2020" s="8">
        <v>40815</v>
      </c>
      <c r="B2020">
        <v>0.55000000000000004</v>
      </c>
      <c r="C2020">
        <v>335.22</v>
      </c>
      <c r="D2020">
        <v>0</v>
      </c>
    </row>
    <row r="2021" spans="1:4" x14ac:dyDescent="0.3">
      <c r="A2021" s="8">
        <v>40814</v>
      </c>
      <c r="B2021">
        <v>12.74</v>
      </c>
      <c r="C2021">
        <v>-62.25</v>
      </c>
      <c r="D2021">
        <v>0</v>
      </c>
    </row>
    <row r="2022" spans="1:4" x14ac:dyDescent="0.3">
      <c r="A2022" s="8">
        <v>40813</v>
      </c>
      <c r="B2022">
        <v>27.69</v>
      </c>
      <c r="C2022">
        <v>-10.09</v>
      </c>
      <c r="D2022">
        <v>0</v>
      </c>
    </row>
    <row r="2023" spans="1:4" x14ac:dyDescent="0.3">
      <c r="A2023" s="8">
        <v>40812</v>
      </c>
      <c r="B2023">
        <v>33.479999999999997</v>
      </c>
      <c r="C2023">
        <v>-161.72999999999999</v>
      </c>
      <c r="D2023">
        <v>0</v>
      </c>
    </row>
    <row r="2024" spans="1:4" x14ac:dyDescent="0.3">
      <c r="A2024" s="8">
        <v>40809</v>
      </c>
      <c r="B2024">
        <v>-9.26</v>
      </c>
      <c r="C2024">
        <v>131.08000000000001</v>
      </c>
      <c r="D2024">
        <v>0</v>
      </c>
    </row>
    <row r="2025" spans="1:4" x14ac:dyDescent="0.3">
      <c r="A2025" s="8">
        <v>40808</v>
      </c>
      <c r="B2025">
        <v>-6.59</v>
      </c>
      <c r="C2025">
        <v>3.44</v>
      </c>
      <c r="D2025">
        <v>0</v>
      </c>
    </row>
    <row r="2026" spans="1:4" x14ac:dyDescent="0.3">
      <c r="A2026" s="8">
        <v>40807</v>
      </c>
      <c r="B2026">
        <v>4.8099999999999996</v>
      </c>
      <c r="C2026">
        <v>85.15</v>
      </c>
      <c r="D2026">
        <v>0</v>
      </c>
    </row>
    <row r="2027" spans="1:4" x14ac:dyDescent="0.3">
      <c r="A2027" s="8">
        <v>40806</v>
      </c>
      <c r="B2027">
        <v>9.3000000000000007</v>
      </c>
      <c r="C2027">
        <v>3.43</v>
      </c>
      <c r="D2027">
        <v>0</v>
      </c>
    </row>
    <row r="2028" spans="1:4" x14ac:dyDescent="0.3">
      <c r="A2028" s="8">
        <v>40805</v>
      </c>
      <c r="B2028">
        <v>17.260000000000002</v>
      </c>
      <c r="C2028">
        <v>-40.44</v>
      </c>
      <c r="D2028">
        <v>-0.01</v>
      </c>
    </row>
    <row r="2029" spans="1:4" x14ac:dyDescent="0.3">
      <c r="A2029" s="8">
        <v>40802</v>
      </c>
      <c r="B2029">
        <v>-31.61</v>
      </c>
      <c r="C2029">
        <v>23.11</v>
      </c>
      <c r="D2029">
        <v>-3.89</v>
      </c>
    </row>
    <row r="2030" spans="1:4" x14ac:dyDescent="0.3">
      <c r="A2030" s="8">
        <v>40801</v>
      </c>
      <c r="B2030">
        <v>-22.71</v>
      </c>
      <c r="C2030">
        <v>-39.75</v>
      </c>
      <c r="D2030">
        <v>-0.65</v>
      </c>
    </row>
    <row r="2031" spans="1:4" x14ac:dyDescent="0.3">
      <c r="A2031" s="8">
        <v>40800</v>
      </c>
      <c r="B2031">
        <v>-13.27</v>
      </c>
      <c r="C2031">
        <v>-36.22</v>
      </c>
      <c r="D2031">
        <v>0.13</v>
      </c>
    </row>
    <row r="2032" spans="1:4" x14ac:dyDescent="0.3">
      <c r="A2032" s="8">
        <v>40799</v>
      </c>
      <c r="B2032">
        <v>0.77</v>
      </c>
      <c r="C2032">
        <v>13.22</v>
      </c>
      <c r="D2032">
        <v>0</v>
      </c>
    </row>
    <row r="2033" spans="1:4" x14ac:dyDescent="0.3">
      <c r="A2033" s="8">
        <v>40798</v>
      </c>
      <c r="B2033">
        <v>9.94</v>
      </c>
      <c r="C2033">
        <v>-4.6100000000000003</v>
      </c>
      <c r="D2033">
        <v>0</v>
      </c>
    </row>
    <row r="2034" spans="1:4" x14ac:dyDescent="0.3">
      <c r="A2034" s="8">
        <v>40795</v>
      </c>
      <c r="B2034">
        <v>-39.33</v>
      </c>
      <c r="C2034">
        <v>21.87</v>
      </c>
      <c r="D2034">
        <v>0</v>
      </c>
    </row>
    <row r="2035" spans="1:4" x14ac:dyDescent="0.3">
      <c r="A2035" s="8">
        <v>40794</v>
      </c>
      <c r="B2035">
        <v>-26.23</v>
      </c>
      <c r="C2035">
        <v>5.56</v>
      </c>
      <c r="D2035">
        <v>0</v>
      </c>
    </row>
    <row r="2036" spans="1:4" x14ac:dyDescent="0.3">
      <c r="A2036" s="8">
        <v>40793</v>
      </c>
      <c r="B2036">
        <v>-10.29</v>
      </c>
      <c r="C2036">
        <v>29.23</v>
      </c>
      <c r="D2036">
        <v>0</v>
      </c>
    </row>
    <row r="2037" spans="1:4" x14ac:dyDescent="0.3">
      <c r="A2037" s="8">
        <v>40792</v>
      </c>
      <c r="B2037">
        <v>3.73</v>
      </c>
      <c r="C2037">
        <v>32.630000000000003</v>
      </c>
      <c r="D2037">
        <v>0</v>
      </c>
    </row>
    <row r="2038" spans="1:4" x14ac:dyDescent="0.3">
      <c r="A2038" s="8">
        <v>40791</v>
      </c>
      <c r="B2038">
        <v>12.56</v>
      </c>
      <c r="C2038">
        <v>24.77</v>
      </c>
      <c r="D2038">
        <v>0</v>
      </c>
    </row>
    <row r="2039" spans="1:4" x14ac:dyDescent="0.3">
      <c r="A2039" s="8">
        <v>40788</v>
      </c>
      <c r="B2039">
        <v>-29.53</v>
      </c>
      <c r="C2039">
        <v>23.76</v>
      </c>
      <c r="D2039">
        <v>0</v>
      </c>
    </row>
    <row r="2040" spans="1:4" x14ac:dyDescent="0.3">
      <c r="A2040" s="8">
        <v>40787</v>
      </c>
      <c r="B2040">
        <v>-7.97</v>
      </c>
      <c r="C2040">
        <v>6.7</v>
      </c>
      <c r="D2040">
        <v>0</v>
      </c>
    </row>
    <row r="2041" spans="1:4" x14ac:dyDescent="0.3">
      <c r="A2041" s="8">
        <v>40786</v>
      </c>
      <c r="B2041">
        <v>12.79</v>
      </c>
      <c r="C2041">
        <v>41.8</v>
      </c>
      <c r="D2041">
        <v>0</v>
      </c>
    </row>
    <row r="2042" spans="1:4" x14ac:dyDescent="0.3">
      <c r="A2042" s="8">
        <v>40785</v>
      </c>
      <c r="B2042">
        <v>25.73</v>
      </c>
      <c r="C2042">
        <v>48.49</v>
      </c>
      <c r="D2042">
        <v>0</v>
      </c>
    </row>
    <row r="2043" spans="1:4" x14ac:dyDescent="0.3">
      <c r="A2043" s="8">
        <v>40784</v>
      </c>
      <c r="B2043">
        <v>33.909999999999997</v>
      </c>
      <c r="C2043">
        <v>-139.77000000000001</v>
      </c>
      <c r="D2043">
        <v>0</v>
      </c>
    </row>
    <row r="2044" spans="1:4" x14ac:dyDescent="0.3">
      <c r="A2044" s="8">
        <v>40781</v>
      </c>
      <c r="B2044">
        <v>-6.94</v>
      </c>
      <c r="C2044">
        <v>-31.32</v>
      </c>
      <c r="D2044">
        <v>0</v>
      </c>
    </row>
    <row r="2045" spans="1:4" x14ac:dyDescent="0.3">
      <c r="A2045" s="8">
        <v>40780</v>
      </c>
      <c r="B2045">
        <v>0.47</v>
      </c>
      <c r="C2045">
        <v>-226.38</v>
      </c>
      <c r="D2045">
        <v>0</v>
      </c>
    </row>
    <row r="2046" spans="1:4" x14ac:dyDescent="0.3">
      <c r="A2046" s="8">
        <v>40779</v>
      </c>
      <c r="B2046">
        <v>11.2</v>
      </c>
      <c r="C2046">
        <v>35.83</v>
      </c>
      <c r="D2046">
        <v>0</v>
      </c>
    </row>
    <row r="2047" spans="1:4" x14ac:dyDescent="0.3">
      <c r="A2047" s="8">
        <v>40778</v>
      </c>
      <c r="B2047">
        <v>21</v>
      </c>
      <c r="C2047">
        <v>-11.86</v>
      </c>
      <c r="D2047">
        <v>0</v>
      </c>
    </row>
    <row r="2048" spans="1:4" x14ac:dyDescent="0.3">
      <c r="A2048" s="8">
        <v>40777</v>
      </c>
      <c r="B2048">
        <v>27.89</v>
      </c>
      <c r="C2048">
        <v>-89.47</v>
      </c>
      <c r="D2048">
        <v>0</v>
      </c>
    </row>
    <row r="2049" spans="1:4" x14ac:dyDescent="0.3">
      <c r="A2049" s="8">
        <v>40774</v>
      </c>
      <c r="B2049">
        <v>-21.21</v>
      </c>
      <c r="C2049">
        <v>-8.06</v>
      </c>
      <c r="D2049">
        <v>0</v>
      </c>
    </row>
    <row r="2050" spans="1:4" x14ac:dyDescent="0.3">
      <c r="A2050" s="8">
        <v>40773</v>
      </c>
      <c r="B2050">
        <v>-16.48</v>
      </c>
      <c r="C2050">
        <v>-18.68</v>
      </c>
      <c r="D2050">
        <v>0</v>
      </c>
    </row>
    <row r="2051" spans="1:4" x14ac:dyDescent="0.3">
      <c r="A2051" s="8">
        <v>40772</v>
      </c>
      <c r="B2051">
        <v>-8.7799999999999994</v>
      </c>
      <c r="C2051">
        <v>75.44</v>
      </c>
      <c r="D2051">
        <v>0.03</v>
      </c>
    </row>
    <row r="2052" spans="1:4" x14ac:dyDescent="0.3">
      <c r="A2052" s="8">
        <v>40771</v>
      </c>
      <c r="B2052">
        <v>3.16</v>
      </c>
      <c r="C2052">
        <v>24.62</v>
      </c>
      <c r="D2052">
        <v>-3.33</v>
      </c>
    </row>
    <row r="2053" spans="1:4" x14ac:dyDescent="0.3">
      <c r="A2053" s="8">
        <v>40770</v>
      </c>
      <c r="B2053">
        <v>6.35</v>
      </c>
      <c r="C2053">
        <v>-78.19</v>
      </c>
      <c r="D2053">
        <v>2.2999999999999998</v>
      </c>
    </row>
    <row r="2054" spans="1:4" x14ac:dyDescent="0.3">
      <c r="A2054" s="8">
        <v>40767</v>
      </c>
      <c r="B2054">
        <v>-42.36</v>
      </c>
      <c r="C2054">
        <v>27.16</v>
      </c>
      <c r="D2054">
        <v>0.05</v>
      </c>
    </row>
    <row r="2055" spans="1:4" x14ac:dyDescent="0.3">
      <c r="A2055" s="8">
        <v>40766</v>
      </c>
      <c r="B2055">
        <v>-31.99</v>
      </c>
      <c r="C2055">
        <v>-14.84</v>
      </c>
      <c r="D2055">
        <v>0</v>
      </c>
    </row>
    <row r="2056" spans="1:4" x14ac:dyDescent="0.3">
      <c r="A2056" s="8">
        <v>40765</v>
      </c>
      <c r="B2056">
        <v>-15.19</v>
      </c>
      <c r="C2056">
        <v>78.14</v>
      </c>
      <c r="D2056">
        <v>0</v>
      </c>
    </row>
    <row r="2057" spans="1:4" x14ac:dyDescent="0.3">
      <c r="A2057" s="8">
        <v>40764</v>
      </c>
      <c r="B2057">
        <v>3.56</v>
      </c>
      <c r="C2057">
        <v>19.3</v>
      </c>
      <c r="D2057">
        <v>0</v>
      </c>
    </row>
    <row r="2058" spans="1:4" x14ac:dyDescent="0.3">
      <c r="A2058" s="8">
        <v>40763</v>
      </c>
      <c r="B2058">
        <v>10.25</v>
      </c>
      <c r="C2058">
        <v>10.82</v>
      </c>
      <c r="D2058">
        <v>0</v>
      </c>
    </row>
    <row r="2059" spans="1:4" x14ac:dyDescent="0.3">
      <c r="A2059" s="8">
        <v>40760</v>
      </c>
      <c r="B2059">
        <v>-38.61</v>
      </c>
      <c r="C2059">
        <v>62.69</v>
      </c>
      <c r="D2059">
        <v>0</v>
      </c>
    </row>
    <row r="2060" spans="1:4" x14ac:dyDescent="0.3">
      <c r="A2060" s="8">
        <v>40759</v>
      </c>
      <c r="B2060">
        <v>-31.33</v>
      </c>
      <c r="C2060">
        <v>48.49</v>
      </c>
      <c r="D2060">
        <v>0</v>
      </c>
    </row>
    <row r="2061" spans="1:4" x14ac:dyDescent="0.3">
      <c r="A2061" s="8">
        <v>40758</v>
      </c>
      <c r="B2061">
        <v>-9.5500000000000007</v>
      </c>
      <c r="C2061">
        <v>47.26</v>
      </c>
      <c r="D2061">
        <v>0</v>
      </c>
    </row>
    <row r="2062" spans="1:4" x14ac:dyDescent="0.3">
      <c r="A2062" s="8">
        <v>40757</v>
      </c>
      <c r="B2062">
        <v>8.73</v>
      </c>
      <c r="C2062">
        <v>36.47</v>
      </c>
      <c r="D2062">
        <v>0</v>
      </c>
    </row>
    <row r="2063" spans="1:4" x14ac:dyDescent="0.3">
      <c r="A2063" s="8">
        <v>40756</v>
      </c>
      <c r="B2063">
        <v>25.14</v>
      </c>
      <c r="C2063">
        <v>44.84</v>
      </c>
      <c r="D2063">
        <v>0</v>
      </c>
    </row>
    <row r="2064" spans="1:4" x14ac:dyDescent="0.3">
      <c r="A2064" s="8">
        <v>40753</v>
      </c>
      <c r="B2064">
        <v>-7.47</v>
      </c>
      <c r="C2064">
        <v>36.950000000000003</v>
      </c>
      <c r="D2064">
        <v>0</v>
      </c>
    </row>
    <row r="2065" spans="1:4" x14ac:dyDescent="0.3">
      <c r="A2065" s="8">
        <v>40752</v>
      </c>
      <c r="B2065">
        <v>3.02</v>
      </c>
      <c r="C2065">
        <v>-63.67</v>
      </c>
      <c r="D2065">
        <v>0</v>
      </c>
    </row>
    <row r="2066" spans="1:4" x14ac:dyDescent="0.3">
      <c r="A2066" s="8">
        <v>40751</v>
      </c>
      <c r="B2066">
        <v>15.09</v>
      </c>
      <c r="C2066">
        <v>-78.53</v>
      </c>
      <c r="D2066">
        <v>0</v>
      </c>
    </row>
    <row r="2067" spans="1:4" x14ac:dyDescent="0.3">
      <c r="A2067" s="8">
        <v>40750</v>
      </c>
      <c r="B2067">
        <v>26.64</v>
      </c>
      <c r="C2067">
        <v>-9.69</v>
      </c>
      <c r="D2067">
        <v>0</v>
      </c>
    </row>
    <row r="2068" spans="1:4" x14ac:dyDescent="0.3">
      <c r="A2068" s="8">
        <v>40749</v>
      </c>
      <c r="B2068">
        <v>30.23</v>
      </c>
      <c r="C2068">
        <v>-223.53</v>
      </c>
      <c r="D2068">
        <v>0</v>
      </c>
    </row>
    <row r="2069" spans="1:4" x14ac:dyDescent="0.3">
      <c r="A2069" s="8">
        <v>40746</v>
      </c>
      <c r="B2069">
        <v>-12.79</v>
      </c>
      <c r="C2069">
        <v>-23.41</v>
      </c>
      <c r="D2069">
        <v>0</v>
      </c>
    </row>
    <row r="2070" spans="1:4" x14ac:dyDescent="0.3">
      <c r="A2070" s="8">
        <v>40745</v>
      </c>
      <c r="B2070">
        <v>-7.87</v>
      </c>
      <c r="C2070">
        <v>-6.96</v>
      </c>
      <c r="D2070">
        <v>0</v>
      </c>
    </row>
    <row r="2071" spans="1:4" x14ac:dyDescent="0.3">
      <c r="A2071" s="8">
        <v>40744</v>
      </c>
      <c r="B2071">
        <v>-2.86</v>
      </c>
      <c r="C2071">
        <v>-59.99</v>
      </c>
      <c r="D2071">
        <v>0</v>
      </c>
    </row>
    <row r="2072" spans="1:4" x14ac:dyDescent="0.3">
      <c r="A2072" s="8">
        <v>40743</v>
      </c>
      <c r="B2072">
        <v>10.199999999999999</v>
      </c>
      <c r="C2072">
        <v>-21.52</v>
      </c>
      <c r="D2072">
        <v>0</v>
      </c>
    </row>
    <row r="2073" spans="1:4" x14ac:dyDescent="0.3">
      <c r="A2073" s="8">
        <v>40742</v>
      </c>
      <c r="B2073">
        <v>16.78</v>
      </c>
      <c r="C2073">
        <v>-96.04</v>
      </c>
      <c r="D2073">
        <v>-5.81</v>
      </c>
    </row>
    <row r="2074" spans="1:4" x14ac:dyDescent="0.3">
      <c r="A2074" s="8">
        <v>40739</v>
      </c>
      <c r="B2074">
        <v>-37.979999999999997</v>
      </c>
      <c r="C2074">
        <v>-11.13</v>
      </c>
      <c r="D2074">
        <v>-4.43</v>
      </c>
    </row>
    <row r="2075" spans="1:4" x14ac:dyDescent="0.3">
      <c r="A2075" s="8">
        <v>40738</v>
      </c>
      <c r="B2075">
        <v>-27.98</v>
      </c>
      <c r="C2075">
        <v>-17.89</v>
      </c>
      <c r="D2075">
        <v>-7.0000000000000007E-2</v>
      </c>
    </row>
    <row r="2076" spans="1:4" x14ac:dyDescent="0.3">
      <c r="A2076" s="8">
        <v>40737</v>
      </c>
      <c r="B2076">
        <v>-15.33</v>
      </c>
      <c r="C2076">
        <v>-9.61</v>
      </c>
      <c r="D2076">
        <v>0</v>
      </c>
    </row>
    <row r="2077" spans="1:4" x14ac:dyDescent="0.3">
      <c r="A2077" s="8">
        <v>40736</v>
      </c>
      <c r="B2077">
        <v>1.18</v>
      </c>
      <c r="C2077">
        <v>-7.61</v>
      </c>
      <c r="D2077">
        <v>0</v>
      </c>
    </row>
    <row r="2078" spans="1:4" x14ac:dyDescent="0.3">
      <c r="A2078" s="8">
        <v>40735</v>
      </c>
      <c r="B2078">
        <v>9.08</v>
      </c>
      <c r="C2078">
        <v>-23</v>
      </c>
      <c r="D2078">
        <v>0</v>
      </c>
    </row>
    <row r="2079" spans="1:4" x14ac:dyDescent="0.3">
      <c r="A2079" s="8">
        <v>40732</v>
      </c>
      <c r="B2079">
        <v>-42.3</v>
      </c>
      <c r="C2079">
        <v>14.99</v>
      </c>
      <c r="D2079">
        <v>0</v>
      </c>
    </row>
    <row r="2080" spans="1:4" x14ac:dyDescent="0.3">
      <c r="A2080" s="8">
        <v>40731</v>
      </c>
      <c r="B2080">
        <v>-33.619999999999997</v>
      </c>
      <c r="C2080">
        <v>28.47</v>
      </c>
      <c r="D2080">
        <v>0</v>
      </c>
    </row>
    <row r="2081" spans="1:4" x14ac:dyDescent="0.3">
      <c r="A2081" s="8">
        <v>40730</v>
      </c>
      <c r="B2081">
        <v>-15.57</v>
      </c>
      <c r="C2081">
        <v>33.99</v>
      </c>
      <c r="D2081">
        <v>0</v>
      </c>
    </row>
    <row r="2082" spans="1:4" x14ac:dyDescent="0.3">
      <c r="A2082" s="8">
        <v>40729</v>
      </c>
      <c r="B2082">
        <v>0.54</v>
      </c>
      <c r="C2082">
        <v>69.56</v>
      </c>
      <c r="D2082">
        <v>0</v>
      </c>
    </row>
    <row r="2083" spans="1:4" x14ac:dyDescent="0.3">
      <c r="A2083" s="8">
        <v>40728</v>
      </c>
      <c r="B2083">
        <v>10.77</v>
      </c>
      <c r="C2083">
        <v>-20.65</v>
      </c>
      <c r="D2083">
        <v>0</v>
      </c>
    </row>
    <row r="2084" spans="1:4" x14ac:dyDescent="0.3">
      <c r="A2084" s="8">
        <v>40725</v>
      </c>
      <c r="B2084">
        <v>-31.32</v>
      </c>
      <c r="C2084">
        <v>61.58</v>
      </c>
      <c r="D2084">
        <v>0</v>
      </c>
    </row>
    <row r="2085" spans="1:4" x14ac:dyDescent="0.3">
      <c r="A2085" s="8">
        <v>40724</v>
      </c>
      <c r="B2085">
        <v>-10.91</v>
      </c>
      <c r="C2085">
        <v>70.2</v>
      </c>
      <c r="D2085">
        <v>0</v>
      </c>
    </row>
    <row r="2086" spans="1:4" x14ac:dyDescent="0.3">
      <c r="A2086" s="8">
        <v>40723</v>
      </c>
      <c r="B2086">
        <v>10.130000000000001</v>
      </c>
      <c r="C2086">
        <v>79.58</v>
      </c>
      <c r="D2086">
        <v>0</v>
      </c>
    </row>
    <row r="2087" spans="1:4" x14ac:dyDescent="0.3">
      <c r="A2087" s="8">
        <v>40722</v>
      </c>
      <c r="B2087">
        <v>23.22</v>
      </c>
      <c r="C2087">
        <v>-14.5</v>
      </c>
      <c r="D2087">
        <v>0</v>
      </c>
    </row>
    <row r="2088" spans="1:4" x14ac:dyDescent="0.3">
      <c r="A2088" s="8">
        <v>40721</v>
      </c>
      <c r="B2088">
        <v>33.51</v>
      </c>
      <c r="C2088">
        <v>-195.04</v>
      </c>
      <c r="D2088">
        <v>0</v>
      </c>
    </row>
    <row r="2089" spans="1:4" x14ac:dyDescent="0.3">
      <c r="A2089" s="8">
        <v>40718</v>
      </c>
      <c r="B2089">
        <v>-10.45</v>
      </c>
      <c r="C2089">
        <v>-33.049999999999997</v>
      </c>
      <c r="D2089">
        <v>0.25</v>
      </c>
    </row>
    <row r="2090" spans="1:4" x14ac:dyDescent="0.3">
      <c r="A2090" s="8">
        <v>40717</v>
      </c>
      <c r="B2090">
        <v>-9.27</v>
      </c>
      <c r="C2090">
        <v>9.75</v>
      </c>
      <c r="D2090">
        <v>0.01</v>
      </c>
    </row>
    <row r="2091" spans="1:4" x14ac:dyDescent="0.3">
      <c r="A2091" s="8">
        <v>40716</v>
      </c>
      <c r="B2091">
        <v>3.07</v>
      </c>
      <c r="C2091">
        <v>33.61</v>
      </c>
      <c r="D2091">
        <v>0</v>
      </c>
    </row>
    <row r="2092" spans="1:4" x14ac:dyDescent="0.3">
      <c r="A2092" s="8">
        <v>40715</v>
      </c>
      <c r="B2092">
        <v>18.47</v>
      </c>
      <c r="C2092">
        <v>50.62</v>
      </c>
      <c r="D2092">
        <v>0.01</v>
      </c>
    </row>
    <row r="2093" spans="1:4" x14ac:dyDescent="0.3">
      <c r="A2093" s="8">
        <v>40714</v>
      </c>
      <c r="B2093">
        <v>19.43</v>
      </c>
      <c r="C2093">
        <v>-113.79</v>
      </c>
      <c r="D2093">
        <v>0</v>
      </c>
    </row>
    <row r="2094" spans="1:4" x14ac:dyDescent="0.3">
      <c r="A2094" s="8">
        <v>40711</v>
      </c>
      <c r="B2094">
        <v>-29.64</v>
      </c>
      <c r="C2094">
        <v>7.4</v>
      </c>
      <c r="D2094">
        <v>-4.8899999999999997</v>
      </c>
    </row>
    <row r="2095" spans="1:4" x14ac:dyDescent="0.3">
      <c r="A2095" s="8">
        <v>40710</v>
      </c>
      <c r="B2095">
        <v>-18.89</v>
      </c>
      <c r="C2095">
        <v>9.43</v>
      </c>
      <c r="D2095">
        <v>8.3000000000000007</v>
      </c>
    </row>
    <row r="2096" spans="1:4" x14ac:dyDescent="0.3">
      <c r="A2096" s="8">
        <v>40709</v>
      </c>
      <c r="B2096">
        <v>6.91</v>
      </c>
      <c r="C2096">
        <v>-41.41</v>
      </c>
      <c r="D2096">
        <v>0.32</v>
      </c>
    </row>
    <row r="2097" spans="1:4" x14ac:dyDescent="0.3">
      <c r="A2097" s="8">
        <v>40708</v>
      </c>
      <c r="B2097">
        <v>18.7</v>
      </c>
      <c r="C2097">
        <v>-48.2</v>
      </c>
      <c r="D2097">
        <v>0</v>
      </c>
    </row>
    <row r="2098" spans="1:4" x14ac:dyDescent="0.3">
      <c r="A2098" s="8">
        <v>40704</v>
      </c>
      <c r="B2098">
        <v>-61.36</v>
      </c>
      <c r="C2098">
        <v>-9.0399999999999991</v>
      </c>
      <c r="D2098">
        <v>0</v>
      </c>
    </row>
    <row r="2099" spans="1:4" x14ac:dyDescent="0.3">
      <c r="A2099" s="8">
        <v>40703</v>
      </c>
      <c r="B2099">
        <v>-40.9</v>
      </c>
      <c r="C2099">
        <v>10.14</v>
      </c>
      <c r="D2099">
        <v>0.04</v>
      </c>
    </row>
    <row r="2100" spans="1:4" x14ac:dyDescent="0.3">
      <c r="A2100" s="8">
        <v>40702</v>
      </c>
      <c r="B2100">
        <v>-14.29</v>
      </c>
      <c r="C2100">
        <v>28.85</v>
      </c>
      <c r="D2100">
        <v>0</v>
      </c>
    </row>
    <row r="2101" spans="1:4" x14ac:dyDescent="0.3">
      <c r="A2101" s="8">
        <v>40701</v>
      </c>
      <c r="B2101">
        <v>1.87</v>
      </c>
      <c r="C2101">
        <v>-12.5</v>
      </c>
      <c r="D2101">
        <v>0.02</v>
      </c>
    </row>
    <row r="2102" spans="1:4" x14ac:dyDescent="0.3">
      <c r="A2102" s="8">
        <v>40700</v>
      </c>
      <c r="B2102">
        <v>10.37</v>
      </c>
      <c r="C2102">
        <v>19.54</v>
      </c>
      <c r="D2102">
        <v>0</v>
      </c>
    </row>
    <row r="2103" spans="1:4" x14ac:dyDescent="0.3">
      <c r="A2103" s="8">
        <v>40697</v>
      </c>
      <c r="B2103">
        <v>-37.36</v>
      </c>
      <c r="C2103">
        <v>73.38</v>
      </c>
      <c r="D2103">
        <v>0.01</v>
      </c>
    </row>
    <row r="2104" spans="1:4" x14ac:dyDescent="0.3">
      <c r="A2104" s="8">
        <v>40696</v>
      </c>
      <c r="B2104">
        <v>-20</v>
      </c>
      <c r="C2104">
        <v>35.72</v>
      </c>
      <c r="D2104">
        <v>0.06</v>
      </c>
    </row>
    <row r="2105" spans="1:4" x14ac:dyDescent="0.3">
      <c r="A2105" s="8">
        <v>40695</v>
      </c>
      <c r="B2105">
        <v>2.4500000000000002</v>
      </c>
      <c r="C2105">
        <v>46.16</v>
      </c>
      <c r="D2105">
        <v>0</v>
      </c>
    </row>
    <row r="2106" spans="1:4" x14ac:dyDescent="0.3">
      <c r="A2106" s="8">
        <v>40694</v>
      </c>
      <c r="B2106">
        <v>22.31</v>
      </c>
      <c r="C2106">
        <v>41.32</v>
      </c>
      <c r="D2106">
        <v>0</v>
      </c>
    </row>
    <row r="2107" spans="1:4" x14ac:dyDescent="0.3">
      <c r="A2107" s="8">
        <v>40693</v>
      </c>
      <c r="B2107">
        <v>32.28</v>
      </c>
      <c r="C2107">
        <v>-66.78</v>
      </c>
      <c r="D2107">
        <v>0</v>
      </c>
    </row>
    <row r="2108" spans="1:4" x14ac:dyDescent="0.3">
      <c r="A2108" s="8">
        <v>40690</v>
      </c>
      <c r="B2108">
        <v>-6.1</v>
      </c>
      <c r="C2108">
        <v>8.6199999999999992</v>
      </c>
      <c r="D2108">
        <v>0</v>
      </c>
    </row>
    <row r="2109" spans="1:4" x14ac:dyDescent="0.3">
      <c r="A2109" s="8">
        <v>40689</v>
      </c>
      <c r="B2109">
        <v>-2.16</v>
      </c>
      <c r="C2109">
        <v>-68.06</v>
      </c>
      <c r="D2109">
        <v>0</v>
      </c>
    </row>
    <row r="2110" spans="1:4" x14ac:dyDescent="0.3">
      <c r="A2110" s="8">
        <v>40688</v>
      </c>
      <c r="B2110">
        <v>9.01</v>
      </c>
      <c r="C2110">
        <v>-151.94</v>
      </c>
      <c r="D2110">
        <v>0</v>
      </c>
    </row>
    <row r="2111" spans="1:4" x14ac:dyDescent="0.3">
      <c r="A2111" s="8">
        <v>40687</v>
      </c>
      <c r="B2111">
        <v>21.4</v>
      </c>
      <c r="C2111">
        <v>-61.5</v>
      </c>
      <c r="D2111">
        <v>0.01</v>
      </c>
    </row>
    <row r="2112" spans="1:4" x14ac:dyDescent="0.3">
      <c r="A2112" s="8">
        <v>40686</v>
      </c>
      <c r="B2112">
        <v>27.35</v>
      </c>
      <c r="C2112">
        <v>-6.52</v>
      </c>
      <c r="D2112">
        <v>0</v>
      </c>
    </row>
    <row r="2113" spans="1:4" x14ac:dyDescent="0.3">
      <c r="A2113" s="8">
        <v>40683</v>
      </c>
      <c r="B2113">
        <v>-21.41</v>
      </c>
      <c r="C2113">
        <v>-68.8</v>
      </c>
      <c r="D2113">
        <v>-0.03</v>
      </c>
    </row>
    <row r="2114" spans="1:4" x14ac:dyDescent="0.3">
      <c r="A2114" s="8">
        <v>40682</v>
      </c>
      <c r="B2114">
        <v>-14.97</v>
      </c>
      <c r="C2114">
        <v>-5.18</v>
      </c>
      <c r="D2114">
        <v>-36.200000000000003</v>
      </c>
    </row>
    <row r="2115" spans="1:4" x14ac:dyDescent="0.3">
      <c r="A2115" s="8">
        <v>40681</v>
      </c>
      <c r="B2115">
        <v>-5.24</v>
      </c>
      <c r="C2115">
        <v>-3.23</v>
      </c>
      <c r="D2115">
        <v>-18.079999999999998</v>
      </c>
    </row>
    <row r="2116" spans="1:4" x14ac:dyDescent="0.3">
      <c r="A2116" s="8">
        <v>40680</v>
      </c>
      <c r="B2116">
        <v>6.73</v>
      </c>
      <c r="C2116">
        <v>-2.85</v>
      </c>
      <c r="D2116">
        <v>-0.4</v>
      </c>
    </row>
    <row r="2117" spans="1:4" x14ac:dyDescent="0.3">
      <c r="A2117" s="8">
        <v>40679</v>
      </c>
      <c r="B2117">
        <v>12</v>
      </c>
      <c r="C2117">
        <v>-36.28</v>
      </c>
      <c r="D2117">
        <v>-0.01</v>
      </c>
    </row>
    <row r="2118" spans="1:4" x14ac:dyDescent="0.3">
      <c r="A2118" s="8">
        <v>40676</v>
      </c>
      <c r="B2118">
        <v>-35.65</v>
      </c>
      <c r="C2118">
        <v>0.45</v>
      </c>
      <c r="D2118">
        <v>0</v>
      </c>
    </row>
    <row r="2119" spans="1:4" x14ac:dyDescent="0.3">
      <c r="A2119" s="8">
        <v>40675</v>
      </c>
      <c r="B2119">
        <v>-25.58</v>
      </c>
      <c r="C2119">
        <v>-0.16</v>
      </c>
      <c r="D2119">
        <v>0</v>
      </c>
    </row>
    <row r="2120" spans="1:4" x14ac:dyDescent="0.3">
      <c r="A2120" s="8">
        <v>40674</v>
      </c>
      <c r="B2120">
        <v>7.31</v>
      </c>
      <c r="C2120">
        <v>-31.54</v>
      </c>
      <c r="D2120">
        <v>0.03</v>
      </c>
    </row>
    <row r="2121" spans="1:4" x14ac:dyDescent="0.3">
      <c r="A2121" s="8">
        <v>40673</v>
      </c>
      <c r="B2121">
        <v>26.16</v>
      </c>
      <c r="C2121">
        <v>6.49</v>
      </c>
      <c r="D2121">
        <v>0</v>
      </c>
    </row>
    <row r="2122" spans="1:4" x14ac:dyDescent="0.3">
      <c r="A2122" s="8">
        <v>40669</v>
      </c>
      <c r="B2122">
        <v>-45.95</v>
      </c>
      <c r="C2122">
        <v>95.14</v>
      </c>
      <c r="D2122">
        <v>0</v>
      </c>
    </row>
    <row r="2123" spans="1:4" x14ac:dyDescent="0.3">
      <c r="A2123" s="8">
        <v>40668</v>
      </c>
      <c r="B2123">
        <v>-31.52</v>
      </c>
      <c r="C2123">
        <v>78.510000000000005</v>
      </c>
      <c r="D2123">
        <v>0</v>
      </c>
    </row>
    <row r="2124" spans="1:4" x14ac:dyDescent="0.3">
      <c r="A2124" s="8">
        <v>40667</v>
      </c>
      <c r="B2124">
        <v>15.2</v>
      </c>
      <c r="C2124">
        <v>60.68</v>
      </c>
      <c r="D2124">
        <v>0</v>
      </c>
    </row>
    <row r="2125" spans="1:4" x14ac:dyDescent="0.3">
      <c r="A2125" s="8">
        <v>40666</v>
      </c>
      <c r="B2125">
        <v>30.9</v>
      </c>
      <c r="C2125">
        <v>56.87</v>
      </c>
      <c r="D2125">
        <v>0</v>
      </c>
    </row>
    <row r="2126" spans="1:4" x14ac:dyDescent="0.3">
      <c r="A2126" s="8">
        <v>40662</v>
      </c>
      <c r="B2126">
        <v>-39.32</v>
      </c>
      <c r="C2126">
        <v>65.040000000000006</v>
      </c>
      <c r="D2126">
        <v>0</v>
      </c>
    </row>
    <row r="2127" spans="1:4" x14ac:dyDescent="0.3">
      <c r="A2127" s="8">
        <v>40661</v>
      </c>
      <c r="B2127">
        <v>-15.72</v>
      </c>
      <c r="C2127">
        <v>-187.81</v>
      </c>
      <c r="D2127">
        <v>0</v>
      </c>
    </row>
    <row r="2128" spans="1:4" x14ac:dyDescent="0.3">
      <c r="A2128" s="8">
        <v>40660</v>
      </c>
      <c r="B2128">
        <v>7.54</v>
      </c>
      <c r="C2128">
        <v>-37.909999999999997</v>
      </c>
      <c r="D2128">
        <v>0</v>
      </c>
    </row>
    <row r="2129" spans="1:4" x14ac:dyDescent="0.3">
      <c r="A2129" s="8">
        <v>40659</v>
      </c>
      <c r="B2129">
        <v>22.86</v>
      </c>
      <c r="C2129">
        <v>21.88</v>
      </c>
      <c r="D2129">
        <v>0</v>
      </c>
    </row>
    <row r="2130" spans="1:4" x14ac:dyDescent="0.3">
      <c r="A2130" s="8">
        <v>40658</v>
      </c>
      <c r="B2130">
        <v>30.43</v>
      </c>
      <c r="C2130">
        <v>-180.67</v>
      </c>
      <c r="D2130">
        <v>0</v>
      </c>
    </row>
    <row r="2131" spans="1:4" x14ac:dyDescent="0.3">
      <c r="A2131" s="8">
        <v>40655</v>
      </c>
      <c r="B2131">
        <v>-15.27</v>
      </c>
      <c r="C2131">
        <v>-1.1299999999999999</v>
      </c>
      <c r="D2131">
        <v>-0.01</v>
      </c>
    </row>
    <row r="2132" spans="1:4" x14ac:dyDescent="0.3">
      <c r="A2132" s="8">
        <v>40654</v>
      </c>
      <c r="B2132">
        <v>-11.19</v>
      </c>
      <c r="C2132">
        <v>8.06</v>
      </c>
      <c r="D2132">
        <v>7.0000000000000007E-2</v>
      </c>
    </row>
    <row r="2133" spans="1:4" x14ac:dyDescent="0.3">
      <c r="A2133" s="8">
        <v>40653</v>
      </c>
      <c r="B2133">
        <v>-3.27</v>
      </c>
      <c r="C2133">
        <v>-153.57</v>
      </c>
      <c r="D2133">
        <v>0</v>
      </c>
    </row>
    <row r="2134" spans="1:4" x14ac:dyDescent="0.3">
      <c r="A2134" s="8">
        <v>40652</v>
      </c>
      <c r="B2134">
        <v>9.77</v>
      </c>
      <c r="C2134">
        <v>22.57</v>
      </c>
      <c r="D2134">
        <v>0</v>
      </c>
    </row>
    <row r="2135" spans="1:4" x14ac:dyDescent="0.3">
      <c r="A2135" s="8">
        <v>40651</v>
      </c>
      <c r="B2135">
        <v>12.18</v>
      </c>
      <c r="C2135">
        <v>-32.200000000000003</v>
      </c>
      <c r="D2135">
        <v>-26.81</v>
      </c>
    </row>
    <row r="2136" spans="1:4" x14ac:dyDescent="0.3">
      <c r="A2136" s="8">
        <v>40648</v>
      </c>
      <c r="B2136">
        <v>-37.72</v>
      </c>
      <c r="C2136">
        <v>-11.46</v>
      </c>
      <c r="D2136">
        <v>-9.5</v>
      </c>
    </row>
    <row r="2137" spans="1:4" x14ac:dyDescent="0.3">
      <c r="A2137" s="8">
        <v>40647</v>
      </c>
      <c r="B2137">
        <v>-25.4</v>
      </c>
      <c r="C2137">
        <v>-33.979999999999997</v>
      </c>
      <c r="D2137">
        <v>-0.39</v>
      </c>
    </row>
    <row r="2138" spans="1:4" x14ac:dyDescent="0.3">
      <c r="A2138" s="8">
        <v>40646</v>
      </c>
      <c r="B2138">
        <v>-13.65</v>
      </c>
      <c r="C2138">
        <v>0.09</v>
      </c>
      <c r="D2138">
        <v>0</v>
      </c>
    </row>
    <row r="2139" spans="1:4" x14ac:dyDescent="0.3">
      <c r="A2139" s="8">
        <v>40645</v>
      </c>
      <c r="B2139">
        <v>-1.54</v>
      </c>
      <c r="C2139">
        <v>16.34</v>
      </c>
      <c r="D2139">
        <v>0</v>
      </c>
    </row>
    <row r="2140" spans="1:4" x14ac:dyDescent="0.3">
      <c r="A2140" s="8">
        <v>40644</v>
      </c>
      <c r="B2140">
        <v>2.46</v>
      </c>
      <c r="C2140">
        <v>-19.600000000000001</v>
      </c>
      <c r="D2140">
        <v>0</v>
      </c>
    </row>
    <row r="2141" spans="1:4" x14ac:dyDescent="0.3">
      <c r="A2141" s="8">
        <v>40641</v>
      </c>
      <c r="B2141">
        <v>-42.99</v>
      </c>
      <c r="C2141">
        <v>31.55</v>
      </c>
      <c r="D2141">
        <v>0.01</v>
      </c>
    </row>
    <row r="2142" spans="1:4" x14ac:dyDescent="0.3">
      <c r="A2142" s="8">
        <v>40640</v>
      </c>
      <c r="B2142">
        <v>-28.52</v>
      </c>
      <c r="C2142">
        <v>11.86</v>
      </c>
      <c r="D2142">
        <v>0</v>
      </c>
    </row>
    <row r="2143" spans="1:4" x14ac:dyDescent="0.3">
      <c r="A2143" s="8">
        <v>40639</v>
      </c>
      <c r="B2143">
        <v>-11.5</v>
      </c>
      <c r="C2143">
        <v>17.649999999999999</v>
      </c>
      <c r="D2143">
        <v>0</v>
      </c>
    </row>
    <row r="2144" spans="1:4" x14ac:dyDescent="0.3">
      <c r="A2144" s="8">
        <v>40638</v>
      </c>
      <c r="B2144">
        <v>1.73</v>
      </c>
      <c r="C2144">
        <v>49.38</v>
      </c>
      <c r="D2144">
        <v>0</v>
      </c>
    </row>
    <row r="2145" spans="1:4" x14ac:dyDescent="0.3">
      <c r="A2145" s="8">
        <v>40637</v>
      </c>
      <c r="B2145">
        <v>12.61</v>
      </c>
      <c r="C2145">
        <v>1.59</v>
      </c>
      <c r="D2145">
        <v>0</v>
      </c>
    </row>
    <row r="2146" spans="1:4" x14ac:dyDescent="0.3">
      <c r="A2146" s="8">
        <v>40634</v>
      </c>
      <c r="B2146">
        <v>-24.47</v>
      </c>
      <c r="C2146">
        <v>59.35</v>
      </c>
      <c r="D2146">
        <v>0.02</v>
      </c>
    </row>
    <row r="2147" spans="1:4" x14ac:dyDescent="0.3">
      <c r="A2147" s="8">
        <v>40633</v>
      </c>
      <c r="B2147">
        <v>-2.7</v>
      </c>
      <c r="C2147">
        <v>87.7</v>
      </c>
      <c r="D2147">
        <v>0</v>
      </c>
    </row>
    <row r="2148" spans="1:4" x14ac:dyDescent="0.3">
      <c r="A2148" s="8">
        <v>40632</v>
      </c>
      <c r="B2148">
        <v>15.14</v>
      </c>
      <c r="C2148">
        <v>126.48</v>
      </c>
      <c r="D2148">
        <v>0</v>
      </c>
    </row>
    <row r="2149" spans="1:4" x14ac:dyDescent="0.3">
      <c r="A2149" s="8">
        <v>40631</v>
      </c>
      <c r="B2149">
        <v>26.85</v>
      </c>
      <c r="C2149">
        <v>95.99</v>
      </c>
      <c r="D2149">
        <v>0</v>
      </c>
    </row>
    <row r="2150" spans="1:4" x14ac:dyDescent="0.3">
      <c r="A2150" s="8">
        <v>40630</v>
      </c>
      <c r="B2150">
        <v>34.979999999999997</v>
      </c>
      <c r="C2150">
        <v>-258.72000000000003</v>
      </c>
      <c r="D2150">
        <v>0.01</v>
      </c>
    </row>
    <row r="2151" spans="1:4" x14ac:dyDescent="0.3">
      <c r="A2151" s="8">
        <v>40627</v>
      </c>
      <c r="B2151">
        <v>-1.75</v>
      </c>
      <c r="C2151">
        <v>-215.44</v>
      </c>
      <c r="D2151">
        <v>0</v>
      </c>
    </row>
    <row r="2152" spans="1:4" x14ac:dyDescent="0.3">
      <c r="A2152" s="8">
        <v>40626</v>
      </c>
      <c r="B2152">
        <v>1.57</v>
      </c>
      <c r="C2152">
        <v>-9.15</v>
      </c>
      <c r="D2152">
        <v>0</v>
      </c>
    </row>
    <row r="2153" spans="1:4" x14ac:dyDescent="0.3">
      <c r="A2153" s="8">
        <v>40625</v>
      </c>
      <c r="B2153">
        <v>9.14</v>
      </c>
      <c r="C2153">
        <v>11.29</v>
      </c>
      <c r="D2153">
        <v>0</v>
      </c>
    </row>
    <row r="2154" spans="1:4" x14ac:dyDescent="0.3">
      <c r="A2154" s="8">
        <v>40624</v>
      </c>
      <c r="B2154">
        <v>19.68</v>
      </c>
      <c r="C2154">
        <v>58.12</v>
      </c>
      <c r="D2154">
        <v>0</v>
      </c>
    </row>
    <row r="2155" spans="1:4" x14ac:dyDescent="0.3">
      <c r="A2155" s="8">
        <v>40623</v>
      </c>
      <c r="B2155">
        <v>25.27</v>
      </c>
      <c r="C2155">
        <v>-92.82</v>
      </c>
      <c r="D2155">
        <v>0.03</v>
      </c>
    </row>
    <row r="2156" spans="1:4" x14ac:dyDescent="0.3">
      <c r="A2156" s="8">
        <v>40620</v>
      </c>
      <c r="B2156">
        <v>-24.85</v>
      </c>
      <c r="C2156">
        <v>13.61</v>
      </c>
      <c r="D2156">
        <v>0</v>
      </c>
    </row>
    <row r="2157" spans="1:4" x14ac:dyDescent="0.3">
      <c r="A2157" s="8">
        <v>40619</v>
      </c>
      <c r="B2157">
        <v>-18.760000000000002</v>
      </c>
      <c r="C2157">
        <v>17.95</v>
      </c>
      <c r="D2157">
        <v>-32.909999999999997</v>
      </c>
    </row>
    <row r="2158" spans="1:4" x14ac:dyDescent="0.3">
      <c r="A2158" s="8">
        <v>40618</v>
      </c>
      <c r="B2158">
        <v>-3.33</v>
      </c>
      <c r="C2158">
        <v>12.98</v>
      </c>
      <c r="D2158">
        <v>-15.87</v>
      </c>
    </row>
    <row r="2159" spans="1:4" x14ac:dyDescent="0.3">
      <c r="A2159" s="8">
        <v>40617</v>
      </c>
      <c r="B2159">
        <v>7.45</v>
      </c>
      <c r="C2159">
        <v>-41.5</v>
      </c>
      <c r="D2159">
        <v>-0.35</v>
      </c>
    </row>
    <row r="2160" spans="1:4" x14ac:dyDescent="0.3">
      <c r="A2160" s="8">
        <v>40616</v>
      </c>
      <c r="B2160">
        <v>16.77</v>
      </c>
      <c r="C2160">
        <v>-54.81</v>
      </c>
      <c r="D2160">
        <v>0</v>
      </c>
    </row>
    <row r="2161" spans="1:4" x14ac:dyDescent="0.3">
      <c r="A2161" s="8">
        <v>40613</v>
      </c>
      <c r="B2161">
        <v>-22.47</v>
      </c>
      <c r="C2161">
        <v>-4.29</v>
      </c>
      <c r="D2161">
        <v>0</v>
      </c>
    </row>
    <row r="2162" spans="1:4" x14ac:dyDescent="0.3">
      <c r="A2162" s="8">
        <v>40612</v>
      </c>
      <c r="B2162">
        <v>-0.86</v>
      </c>
      <c r="C2162">
        <v>-25.54</v>
      </c>
      <c r="D2162">
        <v>0</v>
      </c>
    </row>
    <row r="2163" spans="1:4" x14ac:dyDescent="0.3">
      <c r="A2163" s="8">
        <v>40611</v>
      </c>
      <c r="B2163">
        <v>23.55</v>
      </c>
      <c r="C2163">
        <v>-26.46</v>
      </c>
      <c r="D2163">
        <v>0</v>
      </c>
    </row>
    <row r="2164" spans="1:4" x14ac:dyDescent="0.3">
      <c r="A2164" s="8">
        <v>40607</v>
      </c>
      <c r="B2164">
        <v>-40.64</v>
      </c>
      <c r="C2164">
        <v>67.91</v>
      </c>
      <c r="D2164">
        <v>0</v>
      </c>
    </row>
    <row r="2165" spans="1:4" x14ac:dyDescent="0.3">
      <c r="A2165" s="8">
        <v>40606</v>
      </c>
      <c r="B2165">
        <v>-43.33</v>
      </c>
      <c r="C2165">
        <v>23.17</v>
      </c>
      <c r="D2165">
        <v>0</v>
      </c>
    </row>
    <row r="2166" spans="1:4" x14ac:dyDescent="0.3">
      <c r="A2166" s="8">
        <v>40605</v>
      </c>
      <c r="B2166">
        <v>-20.190000000000001</v>
      </c>
      <c r="C2166">
        <v>56.67</v>
      </c>
      <c r="D2166">
        <v>0.18</v>
      </c>
    </row>
    <row r="2167" spans="1:4" x14ac:dyDescent="0.3">
      <c r="A2167" s="8">
        <v>40604</v>
      </c>
      <c r="B2167">
        <v>-5.51</v>
      </c>
      <c r="C2167">
        <v>43.83</v>
      </c>
      <c r="D2167">
        <v>0</v>
      </c>
    </row>
    <row r="2168" spans="1:4" x14ac:dyDescent="0.3">
      <c r="A2168" s="8">
        <v>40603</v>
      </c>
      <c r="B2168">
        <v>16.79</v>
      </c>
      <c r="C2168">
        <v>27.38</v>
      </c>
      <c r="D2168">
        <v>0</v>
      </c>
    </row>
    <row r="2169" spans="1:4" x14ac:dyDescent="0.3">
      <c r="A2169" s="8">
        <v>40602</v>
      </c>
      <c r="B2169">
        <v>31.8</v>
      </c>
      <c r="C2169">
        <v>-46.62</v>
      </c>
      <c r="D2169">
        <v>0</v>
      </c>
    </row>
    <row r="2170" spans="1:4" x14ac:dyDescent="0.3">
      <c r="A2170" s="8">
        <v>40599</v>
      </c>
      <c r="B2170">
        <v>6.28</v>
      </c>
      <c r="C2170">
        <v>-170.02</v>
      </c>
      <c r="D2170">
        <v>0.03</v>
      </c>
    </row>
    <row r="2171" spans="1:4" x14ac:dyDescent="0.3">
      <c r="A2171" s="8">
        <v>40598</v>
      </c>
      <c r="B2171">
        <v>14.62</v>
      </c>
      <c r="C2171">
        <v>-81.739999999999995</v>
      </c>
      <c r="D2171">
        <v>0</v>
      </c>
    </row>
    <row r="2172" spans="1:4" x14ac:dyDescent="0.3">
      <c r="A2172" s="8">
        <v>40596</v>
      </c>
      <c r="B2172">
        <v>10.35</v>
      </c>
      <c r="C2172">
        <v>37.26</v>
      </c>
      <c r="D2172">
        <v>0.03</v>
      </c>
    </row>
    <row r="2173" spans="1:4" x14ac:dyDescent="0.3">
      <c r="A2173" s="8">
        <v>40595</v>
      </c>
      <c r="B2173">
        <v>13.5</v>
      </c>
      <c r="C2173">
        <v>-109.14</v>
      </c>
      <c r="D2173">
        <v>0</v>
      </c>
    </row>
    <row r="2174" spans="1:4" x14ac:dyDescent="0.3">
      <c r="A2174" s="8">
        <v>40592</v>
      </c>
      <c r="B2174">
        <v>-28.79</v>
      </c>
      <c r="C2174">
        <v>8.1199999999999992</v>
      </c>
      <c r="D2174">
        <v>0</v>
      </c>
    </row>
    <row r="2175" spans="1:4" x14ac:dyDescent="0.3">
      <c r="A2175" s="8">
        <v>40591</v>
      </c>
      <c r="B2175">
        <v>-18.32</v>
      </c>
      <c r="C2175">
        <v>-79.53</v>
      </c>
      <c r="D2175">
        <v>-0.02</v>
      </c>
    </row>
    <row r="2176" spans="1:4" x14ac:dyDescent="0.3">
      <c r="A2176" s="8">
        <v>40590</v>
      </c>
      <c r="B2176">
        <v>-13.14</v>
      </c>
      <c r="C2176">
        <v>38.630000000000003</v>
      </c>
      <c r="D2176">
        <v>-4.6900000000000004</v>
      </c>
    </row>
    <row r="2177" spans="1:4" x14ac:dyDescent="0.3">
      <c r="A2177" s="8">
        <v>40589</v>
      </c>
      <c r="B2177">
        <v>2.77</v>
      </c>
      <c r="C2177">
        <v>-30.33</v>
      </c>
      <c r="D2177">
        <v>-0.49</v>
      </c>
    </row>
    <row r="2178" spans="1:4" x14ac:dyDescent="0.3">
      <c r="A2178" s="8">
        <v>40588</v>
      </c>
      <c r="B2178">
        <v>7.6</v>
      </c>
      <c r="C2178">
        <v>-49.55</v>
      </c>
      <c r="D2178">
        <v>-0.28000000000000003</v>
      </c>
    </row>
    <row r="2179" spans="1:4" x14ac:dyDescent="0.3">
      <c r="A2179" s="8">
        <v>40585</v>
      </c>
      <c r="B2179">
        <v>-38.64</v>
      </c>
      <c r="C2179">
        <v>6.94</v>
      </c>
      <c r="D2179">
        <v>0.09</v>
      </c>
    </row>
    <row r="2180" spans="1:4" x14ac:dyDescent="0.3">
      <c r="A2180" s="8">
        <v>40584</v>
      </c>
      <c r="B2180">
        <v>-23.3</v>
      </c>
      <c r="C2180">
        <v>-7.81</v>
      </c>
      <c r="D2180">
        <v>0</v>
      </c>
    </row>
    <row r="2181" spans="1:4" x14ac:dyDescent="0.3">
      <c r="A2181" s="8">
        <v>40583</v>
      </c>
      <c r="B2181">
        <v>-10.34</v>
      </c>
      <c r="C2181">
        <v>59.25</v>
      </c>
      <c r="D2181">
        <v>0</v>
      </c>
    </row>
    <row r="2182" spans="1:4" x14ac:dyDescent="0.3">
      <c r="A2182" s="8">
        <v>40582</v>
      </c>
      <c r="B2182">
        <v>3.68</v>
      </c>
      <c r="C2182">
        <v>36.619999999999997</v>
      </c>
      <c r="D2182">
        <v>0</v>
      </c>
    </row>
    <row r="2183" spans="1:4" x14ac:dyDescent="0.3">
      <c r="A2183" s="8">
        <v>40581</v>
      </c>
      <c r="B2183">
        <v>12.35</v>
      </c>
      <c r="C2183">
        <v>23.86</v>
      </c>
      <c r="D2183">
        <v>0</v>
      </c>
    </row>
    <row r="2184" spans="1:4" x14ac:dyDescent="0.3">
      <c r="A2184" s="8">
        <v>40578</v>
      </c>
      <c r="B2184">
        <v>-33.549999999999997</v>
      </c>
      <c r="C2184">
        <v>39.049999999999997</v>
      </c>
      <c r="D2184">
        <v>0</v>
      </c>
    </row>
    <row r="2185" spans="1:4" x14ac:dyDescent="0.3">
      <c r="A2185" s="8">
        <v>40577</v>
      </c>
      <c r="B2185">
        <v>-18.12</v>
      </c>
      <c r="C2185">
        <v>72.45</v>
      </c>
      <c r="D2185">
        <v>2.2000000000000002</v>
      </c>
    </row>
    <row r="2186" spans="1:4" x14ac:dyDescent="0.3">
      <c r="A2186" s="8">
        <v>40576</v>
      </c>
      <c r="B2186">
        <v>0.31</v>
      </c>
      <c r="C2186">
        <v>-9.83</v>
      </c>
      <c r="D2186">
        <v>0</v>
      </c>
    </row>
    <row r="2187" spans="1:4" x14ac:dyDescent="0.3">
      <c r="A2187" s="8">
        <v>40575</v>
      </c>
      <c r="B2187">
        <v>18.05</v>
      </c>
      <c r="C2187">
        <v>61.24</v>
      </c>
      <c r="D2187">
        <v>0</v>
      </c>
    </row>
    <row r="2188" spans="1:4" x14ac:dyDescent="0.3">
      <c r="A2188" s="8">
        <v>40574</v>
      </c>
      <c r="B2188">
        <v>29.18</v>
      </c>
      <c r="C2188">
        <v>10.67</v>
      </c>
      <c r="D2188">
        <v>0</v>
      </c>
    </row>
    <row r="2189" spans="1:4" x14ac:dyDescent="0.3">
      <c r="A2189" s="8">
        <v>40571</v>
      </c>
      <c r="B2189">
        <v>-1</v>
      </c>
      <c r="C2189">
        <v>4.62</v>
      </c>
      <c r="D2189">
        <v>0.02</v>
      </c>
    </row>
    <row r="2190" spans="1:4" x14ac:dyDescent="0.3">
      <c r="A2190" s="8">
        <v>40570</v>
      </c>
      <c r="B2190">
        <v>2.88</v>
      </c>
      <c r="C2190">
        <v>4.57</v>
      </c>
      <c r="D2190">
        <v>0</v>
      </c>
    </row>
    <row r="2191" spans="1:4" x14ac:dyDescent="0.3">
      <c r="A2191" s="8">
        <v>40569</v>
      </c>
      <c r="B2191">
        <v>15.06</v>
      </c>
      <c r="C2191">
        <v>-64.81</v>
      </c>
      <c r="D2191">
        <v>-5.68</v>
      </c>
    </row>
    <row r="2192" spans="1:4" x14ac:dyDescent="0.3">
      <c r="A2192" s="8">
        <v>40568</v>
      </c>
      <c r="B2192">
        <v>25.58</v>
      </c>
      <c r="C2192">
        <v>-182.75</v>
      </c>
      <c r="D2192">
        <v>2.04</v>
      </c>
    </row>
    <row r="2193" spans="1:4" x14ac:dyDescent="0.3">
      <c r="A2193" s="8">
        <v>40567</v>
      </c>
      <c r="B2193">
        <v>31.13</v>
      </c>
      <c r="C2193">
        <v>-38.04</v>
      </c>
      <c r="D2193">
        <v>-0.13</v>
      </c>
    </row>
    <row r="2194" spans="1:4" x14ac:dyDescent="0.3">
      <c r="A2194" s="8">
        <v>40564</v>
      </c>
      <c r="B2194">
        <v>-6.35</v>
      </c>
      <c r="C2194">
        <v>11.09</v>
      </c>
      <c r="D2194">
        <v>0</v>
      </c>
    </row>
    <row r="2195" spans="1:4" x14ac:dyDescent="0.3">
      <c r="A2195" s="8">
        <v>40563</v>
      </c>
      <c r="B2195">
        <v>-4.2699999999999996</v>
      </c>
      <c r="C2195">
        <v>-184.68</v>
      </c>
      <c r="D2195">
        <v>0</v>
      </c>
    </row>
    <row r="2196" spans="1:4" x14ac:dyDescent="0.3">
      <c r="A2196" s="8">
        <v>40562</v>
      </c>
      <c r="B2196">
        <v>6.39</v>
      </c>
      <c r="C2196">
        <v>-35.21</v>
      </c>
      <c r="D2196">
        <v>0</v>
      </c>
    </row>
    <row r="2197" spans="1:4" x14ac:dyDescent="0.3">
      <c r="A2197" s="8">
        <v>40561</v>
      </c>
      <c r="B2197">
        <v>12.25</v>
      </c>
      <c r="C2197">
        <v>-13.04</v>
      </c>
      <c r="D2197">
        <v>0</v>
      </c>
    </row>
    <row r="2198" spans="1:4" x14ac:dyDescent="0.3">
      <c r="A2198" s="8">
        <v>40560</v>
      </c>
      <c r="B2198">
        <v>23.97</v>
      </c>
      <c r="C2198">
        <v>-22.38</v>
      </c>
      <c r="D2198">
        <v>0</v>
      </c>
    </row>
    <row r="2199" spans="1:4" x14ac:dyDescent="0.3">
      <c r="A2199" s="8">
        <v>40557</v>
      </c>
      <c r="B2199">
        <v>-6.97</v>
      </c>
      <c r="C2199">
        <v>-43.33</v>
      </c>
      <c r="D2199">
        <v>0</v>
      </c>
    </row>
    <row r="2200" spans="1:4" x14ac:dyDescent="0.3">
      <c r="A2200" s="8">
        <v>40556</v>
      </c>
      <c r="B2200">
        <v>21.76</v>
      </c>
      <c r="C2200">
        <v>-10.06</v>
      </c>
      <c r="D2200">
        <v>0</v>
      </c>
    </row>
    <row r="2201" spans="1:4" x14ac:dyDescent="0.3">
      <c r="A2201" s="8">
        <v>40555</v>
      </c>
      <c r="B2201">
        <v>63.45</v>
      </c>
      <c r="C2201">
        <v>-64.95</v>
      </c>
      <c r="D2201">
        <v>0</v>
      </c>
    </row>
    <row r="2202" spans="1:4" x14ac:dyDescent="0.3">
      <c r="A2202" s="8">
        <v>40554</v>
      </c>
      <c r="B2202">
        <v>175.82</v>
      </c>
      <c r="C2202">
        <v>-95.7</v>
      </c>
      <c r="D220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Остатки на корсчетах</vt:lpstr>
      <vt:lpstr>Сальдо</vt:lpstr>
      <vt:lpstr>Факторы ликвидности</vt:lpstr>
      <vt:lpstr>Свод</vt:lpstr>
      <vt:lpstr>Прогнозы</vt:lpstr>
      <vt:lpstr>Итог</vt:lpstr>
      <vt:lpstr>COR</vt:lpstr>
      <vt:lpstr>CASH</vt:lpstr>
      <vt:lpstr>LIKV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Федоров</dc:creator>
  <cp:lastModifiedBy>Николай Федоров</cp:lastModifiedBy>
  <dcterms:created xsi:type="dcterms:W3CDTF">2019-11-24T19:27:42Z</dcterms:created>
  <dcterms:modified xsi:type="dcterms:W3CDTF">2019-12-09T21:35:21Z</dcterms:modified>
</cp:coreProperties>
</file>